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535" activeTab="4"/>
  </bookViews>
  <sheets>
    <sheet name="Signals" sheetId="1" r:id="rId1"/>
    <sheet name="Constants" sheetId="2" r:id="rId2"/>
    <sheet name="Signal Verification0" sheetId="3" r:id="rId3"/>
    <sheet name="Signal Verification1" sheetId="4" r:id="rId4"/>
    <sheet name="Verifications" sheetId="5" r:id="rId5"/>
    <sheet name="Verification 4" sheetId="10" r:id="rId6"/>
    <sheet name="Verification 2" sheetId="9" r:id="rId7"/>
    <sheet name="Verification3" sheetId="8" r:id="rId8"/>
    <sheet name="Verification 8" sheetId="11" r:id="rId9"/>
  </sheets>
  <calcPr calcId="144525"/>
</workbook>
</file>

<file path=xl/sharedStrings.xml><?xml version="1.0" encoding="utf-8"?>
<sst xmlns="http://schemas.openxmlformats.org/spreadsheetml/2006/main" count="202" uniqueCount="96">
  <si>
    <t>Cycle</t>
  </si>
  <si>
    <t>SignalA[0][0]</t>
  </si>
  <si>
    <t>SignalA[0][1]</t>
  </si>
  <si>
    <t>SignalA[1][0]</t>
  </si>
  <si>
    <t>SignalA[1][1]</t>
  </si>
  <si>
    <t>SignalB[0]</t>
  </si>
  <si>
    <t>SignalB[1]</t>
  </si>
  <si>
    <t>SignalC[0][0]</t>
  </si>
  <si>
    <t>SignalC[0][1]</t>
  </si>
  <si>
    <t>SignalC[1][0]</t>
  </si>
  <si>
    <t>SignalC[1][1]</t>
  </si>
  <si>
    <t>Name</t>
  </si>
  <si>
    <t>Value0</t>
  </si>
  <si>
    <t>Value1</t>
  </si>
  <si>
    <t>ConstantA</t>
  </si>
  <si>
    <t>ConstantB</t>
  </si>
  <si>
    <t>ConstantC</t>
  </si>
  <si>
    <t>ConstantD</t>
  </si>
  <si>
    <t>ConstantE</t>
  </si>
  <si>
    <t>ConstantF</t>
  </si>
  <si>
    <t>ConstantG</t>
  </si>
  <si>
    <t>ConstantH</t>
  </si>
  <si>
    <t>ConstantI</t>
  </si>
  <si>
    <t>tc</t>
  </si>
  <si>
    <t>ConstantJ</t>
  </si>
  <si>
    <t>ConstantK</t>
  </si>
  <si>
    <t>spdDiffThres</t>
  </si>
  <si>
    <t>maxSpdDiff</t>
  </si>
  <si>
    <t>verification6Limit</t>
  </si>
  <si>
    <t>maxDistanceDiff</t>
  </si>
  <si>
    <t>verification8Limit</t>
  </si>
  <si>
    <t>ConstantL</t>
  </si>
  <si>
    <t>ConstantM</t>
  </si>
  <si>
    <t>ConstantO</t>
  </si>
  <si>
    <t>Outputs</t>
  </si>
  <si>
    <t>Time (Cycles)</t>
  </si>
  <si>
    <t>SignalA0</t>
  </si>
  <si>
    <t>SignalA1</t>
  </si>
  <si>
    <t>SignalB</t>
  </si>
  <si>
    <t>SignalC0</t>
  </si>
  <si>
    <t>SignalC1</t>
  </si>
  <si>
    <t>OutputA0</t>
  </si>
  <si>
    <t>OutputA1</t>
  </si>
  <si>
    <t>OutputB0(OLD)</t>
  </si>
  <si>
    <t>OutputB1(OLD)</t>
  </si>
  <si>
    <t>OutputC</t>
  </si>
  <si>
    <t>OutputD0</t>
  </si>
  <si>
    <t>OutputD1</t>
  </si>
  <si>
    <t>OutputE0(OLD)</t>
  </si>
  <si>
    <t>OutputE1(OLD)</t>
  </si>
  <si>
    <t>OutputF0</t>
  </si>
  <si>
    <t>OutputF1</t>
  </si>
  <si>
    <t>OutputG0</t>
  </si>
  <si>
    <t>OutputG1</t>
  </si>
  <si>
    <t>OutputH0(OLD)</t>
  </si>
  <si>
    <t>OutputH1(OLD)</t>
  </si>
  <si>
    <t>OutputI0</t>
  </si>
  <si>
    <t>OutputI1</t>
  </si>
  <si>
    <t>OutputJ0</t>
  </si>
  <si>
    <t>OutputJ1</t>
  </si>
  <si>
    <t>OutputK0(OLD)</t>
  </si>
  <si>
    <t>OutputK1(OLD)</t>
  </si>
  <si>
    <t>OutputL0</t>
  </si>
  <si>
    <t>OutputL1</t>
  </si>
  <si>
    <t>OutputM</t>
  </si>
  <si>
    <t>OutputN</t>
  </si>
  <si>
    <t>OutputO</t>
  </si>
  <si>
    <t>OutputP(OLD)</t>
  </si>
  <si>
    <t>OutputQ(OLD)</t>
  </si>
  <si>
    <t>OutputR(OLD)</t>
  </si>
  <si>
    <t>OutputS(OLD)</t>
  </si>
  <si>
    <t>OutputT(OLD)</t>
  </si>
  <si>
    <t>OutputU(OLD)</t>
  </si>
  <si>
    <t>OutputV</t>
  </si>
  <si>
    <t>OutputW(OLD)</t>
  </si>
  <si>
    <t>OutputX0(OLD)</t>
  </si>
  <si>
    <t>OutputX1(OLD)</t>
  </si>
  <si>
    <t>OutputY</t>
  </si>
  <si>
    <t>OutputZ(OLD)</t>
  </si>
  <si>
    <t>OutputAA(OLD)</t>
  </si>
  <si>
    <t>OutputAB(OLD)</t>
  </si>
  <si>
    <t>Verification1State</t>
  </si>
  <si>
    <t>Verification1Counter(OLD)</t>
  </si>
  <si>
    <t>Verification2Difference(OLD)</t>
  </si>
  <si>
    <t>Verification2State</t>
  </si>
  <si>
    <t>Verification3State</t>
  </si>
  <si>
    <t>Verification4State</t>
  </si>
  <si>
    <t>Verification5State</t>
  </si>
  <si>
    <t>Verification5Counter</t>
  </si>
  <si>
    <t>Verification6State</t>
  </si>
  <si>
    <t>Verification8State</t>
  </si>
  <si>
    <t>Verification3</t>
  </si>
  <si>
    <t>Verification5</t>
  </si>
  <si>
    <t>Verification6</t>
  </si>
  <si>
    <t>Verification8</t>
  </si>
  <si>
    <t>Verification8Counter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</si>
</sst>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1" xfId="0" applyBorder="1"/>
    <xf numFmtId="0" fontId="1" fillId="0" borderId="0" xfId="0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K1052"/>
  <sheetViews>
    <sheetView topLeftCell="A988" workbookViewId="0">
      <selection activeCell="D1007" sqref="D1007"/>
    </sheetView>
  </sheetViews>
  <sheetFormatPr defaultColWidth="8.85840707964602" defaultRowHeight="13.85"/>
  <cols>
    <col min="2" max="5" width="12.4247787610619" customWidth="1"/>
    <col min="6" max="7" width="9.85840707964602" customWidth="1"/>
    <col min="8" max="11" width="12.283185840708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3</v>
      </c>
      <c r="C2"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2</v>
      </c>
      <c r="B3">
        <v>3</v>
      </c>
      <c r="C3"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3</v>
      </c>
      <c r="B4">
        <v>3</v>
      </c>
      <c r="C4"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>
        <v>4</v>
      </c>
      <c r="B5">
        <v>3</v>
      </c>
      <c r="C5"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>
        <v>5</v>
      </c>
      <c r="B6">
        <v>3</v>
      </c>
      <c r="C6"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6</v>
      </c>
      <c r="B7">
        <v>3</v>
      </c>
      <c r="C7"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>
        <v>7</v>
      </c>
      <c r="B8">
        <v>3</v>
      </c>
      <c r="C8"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>
        <v>8</v>
      </c>
      <c r="B9">
        <v>3</v>
      </c>
      <c r="C9"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>
        <v>9</v>
      </c>
      <c r="B10">
        <v>3</v>
      </c>
      <c r="C10"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>
        <v>10</v>
      </c>
      <c r="B11">
        <v>3</v>
      </c>
      <c r="C11"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>
        <v>11</v>
      </c>
      <c r="B12">
        <v>3</v>
      </c>
      <c r="C12"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>
        <v>12</v>
      </c>
      <c r="B13">
        <v>3</v>
      </c>
      <c r="C13"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>
        <v>13</v>
      </c>
      <c r="B14">
        <v>3</v>
      </c>
      <c r="C14"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>
        <v>14</v>
      </c>
      <c r="B15">
        <v>3</v>
      </c>
      <c r="C15"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>
        <v>15</v>
      </c>
      <c r="B16">
        <v>3</v>
      </c>
      <c r="C16"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>
        <v>16</v>
      </c>
      <c r="B17">
        <v>3</v>
      </c>
      <c r="C17"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17</v>
      </c>
      <c r="B18">
        <v>3</v>
      </c>
      <c r="C18"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>
        <v>18</v>
      </c>
      <c r="B19">
        <v>3</v>
      </c>
      <c r="C19"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>
        <v>19</v>
      </c>
      <c r="B20">
        <v>3</v>
      </c>
      <c r="C20"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>
        <v>20</v>
      </c>
      <c r="B21">
        <v>3</v>
      </c>
      <c r="C21"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21</v>
      </c>
      <c r="B22">
        <v>3</v>
      </c>
      <c r="C22"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>
        <v>22</v>
      </c>
      <c r="B23">
        <v>3</v>
      </c>
      <c r="C23"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>
        <v>23</v>
      </c>
      <c r="B24">
        <v>3</v>
      </c>
      <c r="C24"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>
        <v>24</v>
      </c>
      <c r="B25">
        <v>3</v>
      </c>
      <c r="C25"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>
        <v>25</v>
      </c>
      <c r="B26">
        <v>3</v>
      </c>
      <c r="C26"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>
        <v>26</v>
      </c>
      <c r="B27">
        <v>3</v>
      </c>
      <c r="C27"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>
        <v>27</v>
      </c>
      <c r="B28">
        <v>3</v>
      </c>
      <c r="C28"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>
        <v>28</v>
      </c>
      <c r="B29">
        <v>3</v>
      </c>
      <c r="C29"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29</v>
      </c>
      <c r="B30">
        <v>3</v>
      </c>
      <c r="C30"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>
        <v>30</v>
      </c>
      <c r="B31">
        <v>3</v>
      </c>
      <c r="C31"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>
        <v>31</v>
      </c>
      <c r="B32">
        <v>3</v>
      </c>
      <c r="C32"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>
        <v>32</v>
      </c>
      <c r="B33">
        <v>3</v>
      </c>
      <c r="C33"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>
        <v>33</v>
      </c>
      <c r="B34">
        <v>3</v>
      </c>
      <c r="C34"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>
        <v>34</v>
      </c>
      <c r="B35">
        <v>3</v>
      </c>
      <c r="C35"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>
        <v>35</v>
      </c>
      <c r="B36">
        <v>3</v>
      </c>
      <c r="C36"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>
        <v>36</v>
      </c>
      <c r="B37">
        <v>3</v>
      </c>
      <c r="C37"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>
        <v>37</v>
      </c>
      <c r="B38">
        <v>3</v>
      </c>
      <c r="C38"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>
        <v>38</v>
      </c>
      <c r="B39">
        <v>3</v>
      </c>
      <c r="C39"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>
        <v>39</v>
      </c>
      <c r="B40">
        <v>3</v>
      </c>
      <c r="C40"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>
        <v>40</v>
      </c>
      <c r="B41">
        <v>3</v>
      </c>
      <c r="C41"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>
        <v>41</v>
      </c>
      <c r="B42">
        <v>3</v>
      </c>
      <c r="C42"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>
        <v>42</v>
      </c>
      <c r="B43">
        <v>3</v>
      </c>
      <c r="C43"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>
        <v>43</v>
      </c>
      <c r="B44">
        <v>3</v>
      </c>
      <c r="C44"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>
        <v>44</v>
      </c>
      <c r="B45">
        <v>3</v>
      </c>
      <c r="C45"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>
        <v>45</v>
      </c>
      <c r="B46">
        <v>3</v>
      </c>
      <c r="C46"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>
        <v>46</v>
      </c>
      <c r="B47">
        <v>3</v>
      </c>
      <c r="C47">
        <v>2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>
        <v>47</v>
      </c>
      <c r="B48">
        <v>3</v>
      </c>
      <c r="C48">
        <v>2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>
        <v>48</v>
      </c>
      <c r="B49">
        <v>3</v>
      </c>
      <c r="C49">
        <v>2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>
        <v>49</v>
      </c>
      <c r="B50">
        <v>3</v>
      </c>
      <c r="C50">
        <v>2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>
        <v>50</v>
      </c>
      <c r="B51">
        <v>3</v>
      </c>
      <c r="C51">
        <v>2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>
        <v>51</v>
      </c>
      <c r="B52">
        <v>3</v>
      </c>
      <c r="C52">
        <v>2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>
        <v>52</v>
      </c>
      <c r="B53">
        <v>3</v>
      </c>
      <c r="C53">
        <v>2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>
        <v>53</v>
      </c>
      <c r="B54">
        <v>3</v>
      </c>
      <c r="C54">
        <v>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>
        <v>54</v>
      </c>
      <c r="B55">
        <v>3</v>
      </c>
      <c r="C55">
        <v>2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>
        <v>55</v>
      </c>
      <c r="B56">
        <v>3</v>
      </c>
      <c r="C56">
        <v>2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>
        <v>56</v>
      </c>
      <c r="B57">
        <v>3</v>
      </c>
      <c r="C57">
        <v>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>
        <v>57</v>
      </c>
      <c r="B58">
        <v>3</v>
      </c>
      <c r="C58">
        <v>2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>
        <v>58</v>
      </c>
      <c r="B59">
        <v>3</v>
      </c>
      <c r="C59">
        <v>2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>
        <v>59</v>
      </c>
      <c r="B60">
        <v>3</v>
      </c>
      <c r="C60">
        <v>2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>
        <v>60</v>
      </c>
      <c r="B61">
        <v>3</v>
      </c>
      <c r="C61">
        <v>2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>
        <v>61</v>
      </c>
      <c r="B62">
        <v>3</v>
      </c>
      <c r="C62">
        <v>2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>
        <v>62</v>
      </c>
      <c r="B63">
        <v>3</v>
      </c>
      <c r="C63">
        <v>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>
        <v>63</v>
      </c>
      <c r="B64">
        <v>3</v>
      </c>
      <c r="C64">
        <v>2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>
        <v>64</v>
      </c>
      <c r="B65">
        <v>3</v>
      </c>
      <c r="C65">
        <v>2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>
        <v>65</v>
      </c>
      <c r="B66">
        <v>3</v>
      </c>
      <c r="C66">
        <v>2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>
        <v>66</v>
      </c>
      <c r="B67">
        <v>3</v>
      </c>
      <c r="C67">
        <v>2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>
        <v>67</v>
      </c>
      <c r="B68">
        <v>3</v>
      </c>
      <c r="C68">
        <v>2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>
        <v>68</v>
      </c>
      <c r="B69">
        <v>3</v>
      </c>
      <c r="C69">
        <v>2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>
        <v>69</v>
      </c>
      <c r="B70">
        <v>3</v>
      </c>
      <c r="C70">
        <v>2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>
        <v>70</v>
      </c>
      <c r="B71">
        <v>3</v>
      </c>
      <c r="C71">
        <v>2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>
        <v>71</v>
      </c>
      <c r="B72">
        <v>3</v>
      </c>
      <c r="C72">
        <v>2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>
        <v>72</v>
      </c>
      <c r="B73">
        <v>3</v>
      </c>
      <c r="C73">
        <v>2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>
        <v>73</v>
      </c>
      <c r="B74">
        <v>3</v>
      </c>
      <c r="C74">
        <v>2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>
        <v>74</v>
      </c>
      <c r="B75">
        <v>3</v>
      </c>
      <c r="C75">
        <v>2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>
        <v>75</v>
      </c>
      <c r="B76">
        <v>3</v>
      </c>
      <c r="C76">
        <v>2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>
        <v>76</v>
      </c>
      <c r="B77">
        <v>3</v>
      </c>
      <c r="C77">
        <v>2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>
        <v>77</v>
      </c>
      <c r="B78">
        <v>3</v>
      </c>
      <c r="C78">
        <v>2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>
        <v>78</v>
      </c>
      <c r="B79">
        <v>3</v>
      </c>
      <c r="C79">
        <v>2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>
        <v>79</v>
      </c>
      <c r="B80">
        <v>3</v>
      </c>
      <c r="C80">
        <v>2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>
        <v>80</v>
      </c>
      <c r="B81">
        <v>3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>
        <v>81</v>
      </c>
      <c r="B82">
        <v>3</v>
      </c>
      <c r="C82">
        <v>2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>
        <v>82</v>
      </c>
      <c r="B83">
        <v>3</v>
      </c>
      <c r="C83">
        <v>2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>
        <v>83</v>
      </c>
      <c r="B84">
        <v>3</v>
      </c>
      <c r="C84">
        <v>2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>
        <v>84</v>
      </c>
      <c r="B85">
        <v>3</v>
      </c>
      <c r="C85">
        <v>2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>
        <v>85</v>
      </c>
      <c r="B86">
        <v>3</v>
      </c>
      <c r="C86">
        <v>2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>
        <v>86</v>
      </c>
      <c r="B87">
        <v>3</v>
      </c>
      <c r="C87">
        <v>2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>
        <v>87</v>
      </c>
      <c r="B88">
        <v>3</v>
      </c>
      <c r="C88">
        <v>2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>
        <v>88</v>
      </c>
      <c r="B89">
        <v>3</v>
      </c>
      <c r="C89">
        <v>2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>
        <v>89</v>
      </c>
      <c r="B90">
        <v>3</v>
      </c>
      <c r="C90">
        <v>2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>
        <v>90</v>
      </c>
      <c r="B91">
        <v>3</v>
      </c>
      <c r="C91">
        <v>2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>
        <v>91</v>
      </c>
      <c r="B92">
        <v>3</v>
      </c>
      <c r="C92">
        <v>2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>
        <v>92</v>
      </c>
      <c r="B93">
        <v>3</v>
      </c>
      <c r="C93">
        <v>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>
        <v>93</v>
      </c>
      <c r="B94">
        <v>3</v>
      </c>
      <c r="C94">
        <v>2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>
        <v>94</v>
      </c>
      <c r="B95">
        <v>3</v>
      </c>
      <c r="C95">
        <v>2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>
        <v>95</v>
      </c>
      <c r="B96">
        <v>3</v>
      </c>
      <c r="C96">
        <v>2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>
        <v>96</v>
      </c>
      <c r="B97">
        <v>3</v>
      </c>
      <c r="C97">
        <v>2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>
        <v>97</v>
      </c>
      <c r="B98">
        <v>3</v>
      </c>
      <c r="C98">
        <v>2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>
        <v>98</v>
      </c>
      <c r="B99">
        <v>3</v>
      </c>
      <c r="C99">
        <v>2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>
        <v>99</v>
      </c>
      <c r="B100">
        <v>3</v>
      </c>
      <c r="C100">
        <v>2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>
        <v>100</v>
      </c>
      <c r="B101">
        <v>3</v>
      </c>
      <c r="C101">
        <v>2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>
        <v>101</v>
      </c>
      <c r="B102">
        <v>3</v>
      </c>
      <c r="C102">
        <v>2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>
        <v>102</v>
      </c>
      <c r="B103">
        <v>3</v>
      </c>
      <c r="C103">
        <v>2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>
        <v>103</v>
      </c>
      <c r="B104">
        <v>3</v>
      </c>
      <c r="C104">
        <v>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>
        <v>104</v>
      </c>
      <c r="B105">
        <v>3</v>
      </c>
      <c r="C105">
        <v>2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>
        <v>105</v>
      </c>
      <c r="B106">
        <v>3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>
        <v>106</v>
      </c>
      <c r="B107">
        <v>3</v>
      </c>
      <c r="C107"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>
        <v>107</v>
      </c>
      <c r="B108">
        <v>3</v>
      </c>
      <c r="C108"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>
        <v>108</v>
      </c>
      <c r="B109">
        <v>3</v>
      </c>
      <c r="C109"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>
        <v>109</v>
      </c>
      <c r="B110">
        <v>3</v>
      </c>
      <c r="C110"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>
        <v>110</v>
      </c>
      <c r="B111">
        <v>3</v>
      </c>
      <c r="C111"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>
        <v>111</v>
      </c>
      <c r="B112">
        <v>3</v>
      </c>
      <c r="C112"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>
        <v>112</v>
      </c>
      <c r="B113">
        <v>3</v>
      </c>
      <c r="C113"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>
        <v>113</v>
      </c>
      <c r="B114">
        <v>3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>
        <v>114</v>
      </c>
      <c r="B115">
        <v>3</v>
      </c>
      <c r="C115"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>
        <v>115</v>
      </c>
      <c r="B116">
        <v>3</v>
      </c>
      <c r="C116"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>
        <v>116</v>
      </c>
      <c r="B117">
        <v>3</v>
      </c>
      <c r="C117"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>
        <v>117</v>
      </c>
      <c r="B118">
        <v>3</v>
      </c>
      <c r="C118"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>
        <v>118</v>
      </c>
      <c r="B119">
        <v>3</v>
      </c>
      <c r="C119"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>
        <v>119</v>
      </c>
      <c r="B120">
        <v>3</v>
      </c>
      <c r="C120"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>
        <v>120</v>
      </c>
      <c r="B121">
        <v>3</v>
      </c>
      <c r="C121"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>
        <v>121</v>
      </c>
      <c r="B122">
        <v>3</v>
      </c>
      <c r="C122"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>
        <v>122</v>
      </c>
      <c r="B123">
        <v>3</v>
      </c>
      <c r="C123"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>
        <v>123</v>
      </c>
      <c r="B124">
        <v>3</v>
      </c>
      <c r="C124"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>
        <v>124</v>
      </c>
      <c r="B125">
        <v>3</v>
      </c>
      <c r="C125"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>
        <v>125</v>
      </c>
      <c r="B126">
        <v>3</v>
      </c>
      <c r="C126"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>
        <v>126</v>
      </c>
      <c r="B127">
        <v>3</v>
      </c>
      <c r="C127"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>
        <v>127</v>
      </c>
      <c r="B128">
        <v>3</v>
      </c>
      <c r="C128"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>
        <v>128</v>
      </c>
      <c r="B129">
        <v>3</v>
      </c>
      <c r="C129"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>
        <v>129</v>
      </c>
      <c r="B130">
        <v>3</v>
      </c>
      <c r="C130"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>
        <v>130</v>
      </c>
      <c r="B131">
        <v>3</v>
      </c>
      <c r="C131"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>
        <v>131</v>
      </c>
      <c r="B132">
        <v>3</v>
      </c>
      <c r="C132"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>
        <v>132</v>
      </c>
      <c r="B133">
        <v>3</v>
      </c>
      <c r="C133"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>
        <v>133</v>
      </c>
      <c r="B134">
        <v>3</v>
      </c>
      <c r="C134"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>
        <v>134</v>
      </c>
      <c r="B135">
        <v>3</v>
      </c>
      <c r="C135"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>
        <v>135</v>
      </c>
      <c r="B136">
        <v>3</v>
      </c>
      <c r="C136"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>
        <v>136</v>
      </c>
      <c r="B137">
        <v>3</v>
      </c>
      <c r="C137"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>
        <v>137</v>
      </c>
      <c r="B138">
        <v>3</v>
      </c>
      <c r="C138"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>
        <v>138</v>
      </c>
      <c r="B139">
        <v>3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>
        <v>139</v>
      </c>
      <c r="B140">
        <v>3</v>
      </c>
      <c r="C140"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>
        <v>140</v>
      </c>
      <c r="B141">
        <v>3</v>
      </c>
      <c r="C141"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>
        <v>141</v>
      </c>
      <c r="B142">
        <v>3</v>
      </c>
      <c r="C142"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>
        <v>142</v>
      </c>
      <c r="B143">
        <v>3</v>
      </c>
      <c r="C143"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>
        <v>143</v>
      </c>
      <c r="B144">
        <v>3</v>
      </c>
      <c r="C144"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>
        <v>144</v>
      </c>
      <c r="B145">
        <v>3</v>
      </c>
      <c r="C145"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>
        <v>145</v>
      </c>
      <c r="B146">
        <v>3</v>
      </c>
      <c r="C146"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>
        <v>146</v>
      </c>
      <c r="B147">
        <v>3</v>
      </c>
      <c r="C147"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>
        <v>147</v>
      </c>
      <c r="B148">
        <v>3</v>
      </c>
      <c r="C148"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>
        <v>148</v>
      </c>
      <c r="B149">
        <v>3</v>
      </c>
      <c r="C149"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>
        <v>149</v>
      </c>
      <c r="B150">
        <v>3</v>
      </c>
      <c r="C150"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>
        <v>150</v>
      </c>
      <c r="B151">
        <v>3</v>
      </c>
      <c r="C151"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>
        <v>151</v>
      </c>
      <c r="B152">
        <v>3</v>
      </c>
      <c r="C152">
        <v>2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>
        <v>152</v>
      </c>
      <c r="B153">
        <v>3</v>
      </c>
      <c r="C153">
        <v>2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>
        <v>153</v>
      </c>
      <c r="B154">
        <v>3</v>
      </c>
      <c r="C154">
        <v>2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>
        <v>154</v>
      </c>
      <c r="B155">
        <v>3</v>
      </c>
      <c r="C155">
        <v>2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>
        <v>155</v>
      </c>
      <c r="B156">
        <v>3</v>
      </c>
      <c r="C156">
        <v>2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>
        <v>156</v>
      </c>
      <c r="B157">
        <v>3</v>
      </c>
      <c r="C157">
        <v>2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>
        <v>157</v>
      </c>
      <c r="B158">
        <v>3</v>
      </c>
      <c r="C158">
        <v>2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>
        <v>158</v>
      </c>
      <c r="B159">
        <v>3</v>
      </c>
      <c r="C159">
        <v>2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>
        <v>159</v>
      </c>
      <c r="B160">
        <v>3</v>
      </c>
      <c r="C160">
        <v>2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>
        <v>160</v>
      </c>
      <c r="B161">
        <v>3</v>
      </c>
      <c r="C161">
        <v>2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>
        <v>161</v>
      </c>
      <c r="B162">
        <v>3</v>
      </c>
      <c r="C162">
        <v>2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>
        <v>162</v>
      </c>
      <c r="B163">
        <v>3</v>
      </c>
      <c r="C163">
        <v>2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>
        <v>163</v>
      </c>
      <c r="B164">
        <v>3</v>
      </c>
      <c r="C164"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>
        <v>164</v>
      </c>
      <c r="B165">
        <v>3</v>
      </c>
      <c r="C165">
        <v>2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>
        <v>165</v>
      </c>
      <c r="B166">
        <v>3</v>
      </c>
      <c r="C166">
        <v>2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>
        <v>166</v>
      </c>
      <c r="B167">
        <v>3</v>
      </c>
      <c r="C167">
        <v>2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>
        <v>167</v>
      </c>
      <c r="B168">
        <v>3</v>
      </c>
      <c r="C168">
        <v>2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>
        <v>168</v>
      </c>
      <c r="B169">
        <v>3</v>
      </c>
      <c r="C169"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>
        <v>169</v>
      </c>
      <c r="B170">
        <v>3</v>
      </c>
      <c r="C170"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>
        <v>170</v>
      </c>
      <c r="B171">
        <v>3</v>
      </c>
      <c r="C171"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>
        <v>171</v>
      </c>
      <c r="B172">
        <v>3</v>
      </c>
      <c r="C172"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>
        <v>172</v>
      </c>
      <c r="B173">
        <v>3</v>
      </c>
      <c r="C173"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>
        <v>173</v>
      </c>
      <c r="B174">
        <v>3</v>
      </c>
      <c r="C174"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>
        <v>174</v>
      </c>
      <c r="B175">
        <v>3</v>
      </c>
      <c r="C175"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>
        <v>175</v>
      </c>
      <c r="B176">
        <v>3</v>
      </c>
      <c r="C176"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>
        <v>176</v>
      </c>
      <c r="B177">
        <v>3</v>
      </c>
      <c r="C177">
        <v>2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>
        <v>177</v>
      </c>
      <c r="B178">
        <v>3</v>
      </c>
      <c r="C178">
        <v>2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>
        <v>178</v>
      </c>
      <c r="B179">
        <v>3</v>
      </c>
      <c r="C179">
        <v>2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>
        <v>179</v>
      </c>
      <c r="B180">
        <v>3</v>
      </c>
      <c r="C180"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>
        <v>180</v>
      </c>
      <c r="B181">
        <v>3</v>
      </c>
      <c r="C181"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>
        <v>181</v>
      </c>
      <c r="B182">
        <v>3</v>
      </c>
      <c r="C182"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>
        <v>182</v>
      </c>
      <c r="B183">
        <v>3</v>
      </c>
      <c r="C183"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>
        <v>183</v>
      </c>
      <c r="B184">
        <v>3</v>
      </c>
      <c r="C184"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>
        <v>184</v>
      </c>
      <c r="B185">
        <v>3</v>
      </c>
      <c r="C185"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>
        <v>185</v>
      </c>
      <c r="B186">
        <v>3</v>
      </c>
      <c r="C186"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>
        <v>186</v>
      </c>
      <c r="B187">
        <v>3</v>
      </c>
      <c r="C187"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>
        <v>187</v>
      </c>
      <c r="B188">
        <v>3</v>
      </c>
      <c r="C188"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>
        <v>188</v>
      </c>
      <c r="B189">
        <v>3</v>
      </c>
      <c r="C189"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>
        <v>189</v>
      </c>
      <c r="B190">
        <v>3</v>
      </c>
      <c r="C190"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>
        <v>190</v>
      </c>
      <c r="B191">
        <v>3</v>
      </c>
      <c r="C191"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>
        <v>191</v>
      </c>
      <c r="B192">
        <v>3</v>
      </c>
      <c r="C192"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>
        <v>192</v>
      </c>
      <c r="B193">
        <v>3</v>
      </c>
      <c r="C193"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>
        <v>193</v>
      </c>
      <c r="B194">
        <v>3</v>
      </c>
      <c r="C194"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>
        <v>194</v>
      </c>
      <c r="B195">
        <v>3</v>
      </c>
      <c r="C195"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>
        <v>195</v>
      </c>
      <c r="B196">
        <v>3</v>
      </c>
      <c r="C196"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>
        <v>196</v>
      </c>
      <c r="B197">
        <v>3</v>
      </c>
      <c r="C197"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>
        <v>197</v>
      </c>
      <c r="B198">
        <v>3</v>
      </c>
      <c r="C198"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>
        <v>198</v>
      </c>
      <c r="B199">
        <v>3</v>
      </c>
      <c r="C199"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>
        <v>199</v>
      </c>
      <c r="B200">
        <v>3</v>
      </c>
      <c r="C200"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>
        <v>200</v>
      </c>
      <c r="B201">
        <v>3</v>
      </c>
      <c r="C201">
        <v>2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>
        <v>201</v>
      </c>
      <c r="B202">
        <v>3</v>
      </c>
      <c r="C202">
        <v>2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>
        <v>202</v>
      </c>
      <c r="B203">
        <v>3</v>
      </c>
      <c r="C203">
        <v>2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>
        <v>203</v>
      </c>
      <c r="B204">
        <v>3</v>
      </c>
      <c r="C204">
        <v>2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>
        <v>204</v>
      </c>
      <c r="B205">
        <v>3</v>
      </c>
      <c r="C205">
        <v>2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>
        <v>205</v>
      </c>
      <c r="B206">
        <v>3</v>
      </c>
      <c r="C206">
        <v>2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>
        <v>206</v>
      </c>
      <c r="B207">
        <v>3</v>
      </c>
      <c r="C207">
        <v>2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>
        <v>207</v>
      </c>
      <c r="B208">
        <v>3</v>
      </c>
      <c r="C208">
        <v>2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>
        <v>208</v>
      </c>
      <c r="B209">
        <v>3</v>
      </c>
      <c r="C209">
        <v>2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>
        <v>209</v>
      </c>
      <c r="B210">
        <v>3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>
        <v>210</v>
      </c>
      <c r="B211">
        <v>3</v>
      </c>
      <c r="C211">
        <v>2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>
        <v>211</v>
      </c>
      <c r="B212">
        <v>3</v>
      </c>
      <c r="C212">
        <v>2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>
        <v>212</v>
      </c>
      <c r="B213">
        <v>3</v>
      </c>
      <c r="C213">
        <v>2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>
        <v>213</v>
      </c>
      <c r="B214">
        <v>3</v>
      </c>
      <c r="C214">
        <v>2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>
        <v>214</v>
      </c>
      <c r="B215">
        <v>3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>
        <v>215</v>
      </c>
      <c r="B216">
        <v>3</v>
      </c>
      <c r="C216">
        <v>2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>
        <v>216</v>
      </c>
      <c r="B217">
        <v>3</v>
      </c>
      <c r="C217">
        <v>2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>
        <v>217</v>
      </c>
      <c r="B218">
        <v>3</v>
      </c>
      <c r="C218">
        <v>2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>
        <v>218</v>
      </c>
      <c r="B219">
        <v>3</v>
      </c>
      <c r="C219">
        <v>2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>
        <v>219</v>
      </c>
      <c r="B220">
        <v>3</v>
      </c>
      <c r="C220">
        <v>2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>
        <v>220</v>
      </c>
      <c r="B221">
        <v>3</v>
      </c>
      <c r="C221">
        <v>2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>
        <v>221</v>
      </c>
      <c r="B222">
        <v>3</v>
      </c>
      <c r="C222">
        <v>2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>
        <v>222</v>
      </c>
      <c r="B223">
        <v>3</v>
      </c>
      <c r="C223">
        <v>2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>
        <v>223</v>
      </c>
      <c r="B224">
        <v>3</v>
      </c>
      <c r="C224">
        <v>2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>
        <v>224</v>
      </c>
      <c r="B225">
        <v>3</v>
      </c>
      <c r="C225">
        <v>2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>
        <v>225</v>
      </c>
      <c r="B226">
        <v>3</v>
      </c>
      <c r="C226">
        <v>2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>
        <v>226</v>
      </c>
      <c r="B227">
        <v>3</v>
      </c>
      <c r="C227">
        <v>2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>
        <v>227</v>
      </c>
      <c r="B228">
        <v>3</v>
      </c>
      <c r="C228">
        <v>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>
        <v>228</v>
      </c>
      <c r="B229">
        <v>3</v>
      </c>
      <c r="C229">
        <v>2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>
        <v>229</v>
      </c>
      <c r="B230">
        <v>3</v>
      </c>
      <c r="C230">
        <v>2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>
        <v>230</v>
      </c>
      <c r="B231">
        <v>3</v>
      </c>
      <c r="C231">
        <v>2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>
        <v>231</v>
      </c>
      <c r="B232">
        <v>3</v>
      </c>
      <c r="C232">
        <v>2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>
        <v>232</v>
      </c>
      <c r="B233">
        <v>3</v>
      </c>
      <c r="C233">
        <v>2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>
        <v>233</v>
      </c>
      <c r="B234">
        <v>3</v>
      </c>
      <c r="C234">
        <v>2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>
        <v>234</v>
      </c>
      <c r="B235">
        <v>3</v>
      </c>
      <c r="C235">
        <v>2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>
        <v>235</v>
      </c>
      <c r="B236">
        <v>3</v>
      </c>
      <c r="C236">
        <v>2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>
        <v>236</v>
      </c>
      <c r="B237">
        <v>3</v>
      </c>
      <c r="C237">
        <v>2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>
        <v>237</v>
      </c>
      <c r="B238">
        <v>3</v>
      </c>
      <c r="C238">
        <v>2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>
        <v>238</v>
      </c>
      <c r="B239">
        <v>3</v>
      </c>
      <c r="C239">
        <v>2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>
        <v>239</v>
      </c>
      <c r="B240">
        <v>3</v>
      </c>
      <c r="C240">
        <v>2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>
        <v>240</v>
      </c>
      <c r="B241">
        <v>3</v>
      </c>
      <c r="C241">
        <v>2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>
        <v>241</v>
      </c>
      <c r="B242">
        <v>3</v>
      </c>
      <c r="C242">
        <v>2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>
        <v>242</v>
      </c>
      <c r="B243">
        <v>3</v>
      </c>
      <c r="C243">
        <v>2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>
        <v>243</v>
      </c>
      <c r="B244">
        <v>3</v>
      </c>
      <c r="C244">
        <v>2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>
        <v>244</v>
      </c>
      <c r="B245">
        <v>3</v>
      </c>
      <c r="C245">
        <v>2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>
        <v>245</v>
      </c>
      <c r="B246">
        <v>3</v>
      </c>
      <c r="C246">
        <v>2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>
        <v>246</v>
      </c>
      <c r="B247">
        <v>3</v>
      </c>
      <c r="C247">
        <v>2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>
        <v>247</v>
      </c>
      <c r="B248">
        <v>3</v>
      </c>
      <c r="C248">
        <v>2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>
        <v>248</v>
      </c>
      <c r="B249">
        <v>3</v>
      </c>
      <c r="C249">
        <v>2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>
        <v>249</v>
      </c>
      <c r="B250">
        <v>3</v>
      </c>
      <c r="C250">
        <v>2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>
        <v>250</v>
      </c>
      <c r="B251">
        <v>3</v>
      </c>
      <c r="C251">
        <v>2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>
        <v>251</v>
      </c>
      <c r="B252">
        <v>3</v>
      </c>
      <c r="C252">
        <v>2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>
        <v>252</v>
      </c>
      <c r="B253">
        <v>3</v>
      </c>
      <c r="C253">
        <v>2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>
        <v>253</v>
      </c>
      <c r="B254">
        <v>3</v>
      </c>
      <c r="C254">
        <v>2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>
        <v>254</v>
      </c>
      <c r="B255">
        <v>3</v>
      </c>
      <c r="C255">
        <v>2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>
        <v>255</v>
      </c>
      <c r="B256">
        <v>3</v>
      </c>
      <c r="C256">
        <v>2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>
        <v>256</v>
      </c>
      <c r="B257">
        <v>3</v>
      </c>
      <c r="C257">
        <v>2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>
        <v>257</v>
      </c>
      <c r="B258">
        <v>3</v>
      </c>
      <c r="C258">
        <v>2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>
        <v>258</v>
      </c>
      <c r="B259">
        <v>3</v>
      </c>
      <c r="C259">
        <v>2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>
        <v>259</v>
      </c>
      <c r="B260">
        <v>3</v>
      </c>
      <c r="C260">
        <v>2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>
        <v>260</v>
      </c>
      <c r="B261">
        <v>3</v>
      </c>
      <c r="C261">
        <v>2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>
        <v>261</v>
      </c>
      <c r="B262">
        <v>3</v>
      </c>
      <c r="C262">
        <v>2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>
        <v>262</v>
      </c>
      <c r="B263">
        <v>3</v>
      </c>
      <c r="C263">
        <v>2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>
        <v>263</v>
      </c>
      <c r="B264">
        <v>3</v>
      </c>
      <c r="C264">
        <v>2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>
        <v>264</v>
      </c>
      <c r="B265">
        <v>3</v>
      </c>
      <c r="C265">
        <v>2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>
        <v>265</v>
      </c>
      <c r="B266">
        <v>3</v>
      </c>
      <c r="C266">
        <v>2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>
        <v>266</v>
      </c>
      <c r="B267">
        <v>3</v>
      </c>
      <c r="C267">
        <v>2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>
        <v>267</v>
      </c>
      <c r="B268">
        <v>3</v>
      </c>
      <c r="C268">
        <v>2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>
        <v>268</v>
      </c>
      <c r="B269">
        <v>3</v>
      </c>
      <c r="C269">
        <v>2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>
        <v>269</v>
      </c>
      <c r="B270">
        <v>3</v>
      </c>
      <c r="C270">
        <v>2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>
        <v>270</v>
      </c>
      <c r="B271">
        <v>3</v>
      </c>
      <c r="C271">
        <v>2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>
        <v>271</v>
      </c>
      <c r="B272">
        <v>3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>
        <v>272</v>
      </c>
      <c r="B273">
        <v>3</v>
      </c>
      <c r="C273">
        <v>2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>
        <v>273</v>
      </c>
      <c r="B274">
        <v>3</v>
      </c>
      <c r="C274">
        <v>2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>
        <v>274</v>
      </c>
      <c r="B275">
        <v>3</v>
      </c>
      <c r="C275">
        <v>2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>
        <v>275</v>
      </c>
      <c r="B276">
        <v>3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>
        <v>276</v>
      </c>
      <c r="B277">
        <v>3</v>
      </c>
      <c r="C277">
        <v>2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>
        <v>277</v>
      </c>
      <c r="B278">
        <v>3</v>
      </c>
      <c r="C278">
        <v>2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>
        <v>278</v>
      </c>
      <c r="B279">
        <v>3</v>
      </c>
      <c r="C279">
        <v>2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>
        <v>279</v>
      </c>
      <c r="B280">
        <v>3</v>
      </c>
      <c r="C280">
        <v>2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>
        <v>280</v>
      </c>
      <c r="B281">
        <v>3</v>
      </c>
      <c r="C281">
        <v>2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>
        <v>281</v>
      </c>
      <c r="B282">
        <v>3</v>
      </c>
      <c r="C282">
        <v>2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>
        <v>282</v>
      </c>
      <c r="B283">
        <v>3</v>
      </c>
      <c r="C283">
        <v>2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>
        <v>283</v>
      </c>
      <c r="B284">
        <v>3</v>
      </c>
      <c r="C284">
        <v>2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>
        <v>284</v>
      </c>
      <c r="B285">
        <v>3</v>
      </c>
      <c r="C285">
        <v>2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>
        <v>285</v>
      </c>
      <c r="B286">
        <v>3</v>
      </c>
      <c r="C286">
        <v>2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>
        <v>286</v>
      </c>
      <c r="B287">
        <v>3</v>
      </c>
      <c r="C287">
        <v>2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>
        <v>287</v>
      </c>
      <c r="B288">
        <v>3</v>
      </c>
      <c r="C288">
        <v>2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>
        <v>288</v>
      </c>
      <c r="B289">
        <v>3</v>
      </c>
      <c r="C289">
        <v>2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>
        <v>289</v>
      </c>
      <c r="B290">
        <v>3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>
        <v>290</v>
      </c>
      <c r="B291">
        <v>3</v>
      </c>
      <c r="C291">
        <v>2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>
        <v>291</v>
      </c>
      <c r="B292">
        <v>3</v>
      </c>
      <c r="C292">
        <v>2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>
        <v>292</v>
      </c>
      <c r="B293">
        <v>3</v>
      </c>
      <c r="C293">
        <v>2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>
        <v>293</v>
      </c>
      <c r="B294">
        <v>3</v>
      </c>
      <c r="C294">
        <v>2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>
        <v>294</v>
      </c>
      <c r="B295">
        <v>3</v>
      </c>
      <c r="C295">
        <v>2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>
        <v>295</v>
      </c>
      <c r="B296">
        <v>3</v>
      </c>
      <c r="C296">
        <v>2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>
        <v>296</v>
      </c>
      <c r="B297">
        <v>3</v>
      </c>
      <c r="C297">
        <v>2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>
        <v>297</v>
      </c>
      <c r="B298">
        <v>3</v>
      </c>
      <c r="C298">
        <v>2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>
        <v>298</v>
      </c>
      <c r="B299">
        <v>3</v>
      </c>
      <c r="C299">
        <v>2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>
        <v>299</v>
      </c>
      <c r="B300">
        <v>3</v>
      </c>
      <c r="C300">
        <v>2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>
        <v>300</v>
      </c>
      <c r="B301">
        <v>3</v>
      </c>
      <c r="C301">
        <v>2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>
        <v>301</v>
      </c>
      <c r="B302">
        <v>3</v>
      </c>
      <c r="C302">
        <v>2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>
        <v>302</v>
      </c>
      <c r="B303">
        <v>3</v>
      </c>
      <c r="C303">
        <v>2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>
        <v>303</v>
      </c>
      <c r="B304">
        <v>3</v>
      </c>
      <c r="C304">
        <v>2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>
        <v>304</v>
      </c>
      <c r="B305">
        <v>3</v>
      </c>
      <c r="C305">
        <v>2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>
        <v>305</v>
      </c>
      <c r="B306">
        <v>3</v>
      </c>
      <c r="C306">
        <v>2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>
        <v>306</v>
      </c>
      <c r="B307">
        <v>3</v>
      </c>
      <c r="C307">
        <v>2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>
        <v>307</v>
      </c>
      <c r="B308">
        <v>3</v>
      </c>
      <c r="C308">
        <v>2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>
        <v>308</v>
      </c>
      <c r="B309">
        <v>3</v>
      </c>
      <c r="C309">
        <v>2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>
        <v>309</v>
      </c>
      <c r="B310">
        <v>3</v>
      </c>
      <c r="C310">
        <v>2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>
        <v>310</v>
      </c>
      <c r="B311">
        <v>3</v>
      </c>
      <c r="C311">
        <v>2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>
        <v>311</v>
      </c>
      <c r="B312">
        <v>3</v>
      </c>
      <c r="C312">
        <v>2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>
        <v>312</v>
      </c>
      <c r="B313">
        <v>3</v>
      </c>
      <c r="C313">
        <v>2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>
        <v>313</v>
      </c>
      <c r="B314">
        <v>3</v>
      </c>
      <c r="C314">
        <v>2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>
        <v>314</v>
      </c>
      <c r="B315">
        <v>3</v>
      </c>
      <c r="C315">
        <v>2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>
        <v>315</v>
      </c>
      <c r="B316">
        <v>3</v>
      </c>
      <c r="C316">
        <v>2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>
        <v>316</v>
      </c>
      <c r="B317">
        <v>3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>
        <v>317</v>
      </c>
      <c r="B318">
        <v>3</v>
      </c>
      <c r="C318">
        <v>2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>
        <v>318</v>
      </c>
      <c r="B319">
        <v>3</v>
      </c>
      <c r="C319">
        <v>2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>
        <v>319</v>
      </c>
      <c r="B320">
        <v>3</v>
      </c>
      <c r="C320">
        <v>2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>
        <v>320</v>
      </c>
      <c r="B321">
        <v>3</v>
      </c>
      <c r="C321">
        <v>2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>
        <v>321</v>
      </c>
      <c r="B322">
        <v>3</v>
      </c>
      <c r="C322">
        <v>2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>
        <v>322</v>
      </c>
      <c r="B323">
        <v>3</v>
      </c>
      <c r="C323">
        <v>2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>
        <v>323</v>
      </c>
      <c r="B324">
        <v>3</v>
      </c>
      <c r="C324">
        <v>2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>
        <v>324</v>
      </c>
      <c r="B325">
        <v>3</v>
      </c>
      <c r="C325">
        <v>2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>
        <v>325</v>
      </c>
      <c r="B326">
        <v>3</v>
      </c>
      <c r="C326">
        <v>2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>
        <v>326</v>
      </c>
      <c r="B327">
        <v>3</v>
      </c>
      <c r="C327">
        <v>2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>
        <v>327</v>
      </c>
      <c r="B328">
        <v>3</v>
      </c>
      <c r="C328">
        <v>2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>
        <v>328</v>
      </c>
      <c r="B329">
        <v>3</v>
      </c>
      <c r="C329">
        <v>2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>
        <v>329</v>
      </c>
      <c r="B330">
        <v>3</v>
      </c>
      <c r="C330">
        <v>2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>
        <v>330</v>
      </c>
      <c r="B331">
        <v>3</v>
      </c>
      <c r="C331">
        <v>2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>
        <v>331</v>
      </c>
      <c r="B332">
        <v>3</v>
      </c>
      <c r="C332">
        <v>2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>
        <v>332</v>
      </c>
      <c r="B333">
        <v>3</v>
      </c>
      <c r="C333">
        <v>2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>
        <v>333</v>
      </c>
      <c r="B334">
        <v>3</v>
      </c>
      <c r="C334">
        <v>2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>
        <v>334</v>
      </c>
      <c r="B335">
        <v>3</v>
      </c>
      <c r="C335">
        <v>2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>
        <v>335</v>
      </c>
      <c r="B336">
        <v>3</v>
      </c>
      <c r="C336">
        <v>2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>
        <v>336</v>
      </c>
      <c r="B337">
        <v>3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>
        <v>337</v>
      </c>
      <c r="B338">
        <v>3</v>
      </c>
      <c r="C338">
        <v>2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>
        <v>338</v>
      </c>
      <c r="B339">
        <v>3</v>
      </c>
      <c r="C339">
        <v>2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>
        <v>339</v>
      </c>
      <c r="B340">
        <v>3</v>
      </c>
      <c r="C340">
        <v>2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>
        <v>340</v>
      </c>
      <c r="B341">
        <v>3</v>
      </c>
      <c r="C341">
        <v>2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>
        <v>341</v>
      </c>
      <c r="B342">
        <v>3</v>
      </c>
      <c r="C342">
        <v>2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>
        <v>342</v>
      </c>
      <c r="B343">
        <v>3</v>
      </c>
      <c r="C343">
        <v>2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>
        <v>343</v>
      </c>
      <c r="B344">
        <v>3</v>
      </c>
      <c r="C344">
        <v>2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>
        <v>344</v>
      </c>
      <c r="B345">
        <v>3</v>
      </c>
      <c r="C345">
        <v>2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>
        <v>345</v>
      </c>
      <c r="B346">
        <v>3</v>
      </c>
      <c r="C346">
        <v>2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>
        <v>346</v>
      </c>
      <c r="B347">
        <v>3</v>
      </c>
      <c r="C347">
        <v>2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>
        <v>347</v>
      </c>
      <c r="B348">
        <v>3</v>
      </c>
      <c r="C348">
        <v>2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>
        <v>348</v>
      </c>
      <c r="B349">
        <v>3</v>
      </c>
      <c r="C349">
        <v>2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>
        <v>349</v>
      </c>
      <c r="B350">
        <v>3</v>
      </c>
      <c r="C350">
        <v>2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>
        <v>350</v>
      </c>
      <c r="B351">
        <v>3</v>
      </c>
      <c r="C351">
        <v>2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>
        <v>351</v>
      </c>
      <c r="B352">
        <v>3</v>
      </c>
      <c r="C352">
        <v>2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>
        <v>352</v>
      </c>
      <c r="B353">
        <v>3</v>
      </c>
      <c r="C353">
        <v>2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>
        <v>353</v>
      </c>
      <c r="B354">
        <v>3</v>
      </c>
      <c r="C354">
        <v>2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>
        <v>354</v>
      </c>
      <c r="B355">
        <v>3</v>
      </c>
      <c r="C355">
        <v>2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>
        <v>355</v>
      </c>
      <c r="B356">
        <v>3</v>
      </c>
      <c r="C356">
        <v>2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>
        <v>356</v>
      </c>
      <c r="B357">
        <v>3</v>
      </c>
      <c r="C357">
        <v>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>
        <v>357</v>
      </c>
      <c r="B358">
        <v>3</v>
      </c>
      <c r="C358">
        <v>2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>
        <v>358</v>
      </c>
      <c r="B359">
        <v>3</v>
      </c>
      <c r="C359">
        <v>2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>
        <v>359</v>
      </c>
      <c r="B360">
        <v>3</v>
      </c>
      <c r="C360">
        <v>2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>
        <v>360</v>
      </c>
      <c r="B361">
        <v>3</v>
      </c>
      <c r="C361">
        <v>2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>
        <v>361</v>
      </c>
      <c r="B362">
        <v>3</v>
      </c>
      <c r="C362">
        <v>2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>
        <v>362</v>
      </c>
      <c r="B363">
        <v>3</v>
      </c>
      <c r="C363">
        <v>2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>
        <v>363</v>
      </c>
      <c r="B364">
        <v>3</v>
      </c>
      <c r="C364">
        <v>2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>
        <v>364</v>
      </c>
      <c r="B365">
        <v>3</v>
      </c>
      <c r="C365">
        <v>2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>
        <v>365</v>
      </c>
      <c r="B366">
        <v>3</v>
      </c>
      <c r="C366">
        <v>2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>
        <v>366</v>
      </c>
      <c r="B367">
        <v>3</v>
      </c>
      <c r="C367">
        <v>2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>
        <v>367</v>
      </c>
      <c r="B368">
        <v>3</v>
      </c>
      <c r="C368">
        <v>2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>
        <v>368</v>
      </c>
      <c r="B369">
        <v>3</v>
      </c>
      <c r="C369">
        <v>2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>
        <v>369</v>
      </c>
      <c r="B370">
        <v>3</v>
      </c>
      <c r="C370">
        <v>2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>
        <v>370</v>
      </c>
      <c r="B371">
        <v>3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>
        <v>371</v>
      </c>
      <c r="B372">
        <v>3</v>
      </c>
      <c r="C372">
        <v>2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>
        <v>372</v>
      </c>
      <c r="B373">
        <v>3</v>
      </c>
      <c r="C373">
        <v>2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>
        <v>373</v>
      </c>
      <c r="B374">
        <v>3</v>
      </c>
      <c r="C374">
        <v>2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>
        <v>374</v>
      </c>
      <c r="B375">
        <v>3</v>
      </c>
      <c r="C375">
        <v>2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>
        <v>375</v>
      </c>
      <c r="B376">
        <v>3</v>
      </c>
      <c r="C376">
        <v>2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>
        <v>376</v>
      </c>
      <c r="B377">
        <v>3</v>
      </c>
      <c r="C377">
        <v>2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>
        <v>377</v>
      </c>
      <c r="B378">
        <v>3</v>
      </c>
      <c r="C378">
        <v>2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>
        <v>378</v>
      </c>
      <c r="B379">
        <v>3</v>
      </c>
      <c r="C379">
        <v>2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>
        <v>379</v>
      </c>
      <c r="B380">
        <v>3</v>
      </c>
      <c r="C380">
        <v>2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>
        <v>380</v>
      </c>
      <c r="B381">
        <v>3</v>
      </c>
      <c r="C381">
        <v>2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>
        <v>381</v>
      </c>
      <c r="B382">
        <v>3</v>
      </c>
      <c r="C382">
        <v>2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>
        <v>382</v>
      </c>
      <c r="B383">
        <v>3</v>
      </c>
      <c r="C383">
        <v>2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>
        <v>383</v>
      </c>
      <c r="B384">
        <v>3</v>
      </c>
      <c r="C384">
        <v>2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>
        <v>384</v>
      </c>
      <c r="B385">
        <v>3</v>
      </c>
      <c r="C385">
        <v>2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>
        <v>385</v>
      </c>
      <c r="B386">
        <v>3</v>
      </c>
      <c r="C386">
        <v>2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>
        <v>386</v>
      </c>
      <c r="B387">
        <v>3</v>
      </c>
      <c r="C387">
        <v>2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>
        <v>387</v>
      </c>
      <c r="B388">
        <v>3</v>
      </c>
      <c r="C388">
        <v>2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>
        <v>388</v>
      </c>
      <c r="B389">
        <v>3</v>
      </c>
      <c r="C389">
        <v>2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>
        <v>389</v>
      </c>
      <c r="B390">
        <v>3</v>
      </c>
      <c r="C390">
        <v>2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>
        <v>390</v>
      </c>
      <c r="B391">
        <v>3</v>
      </c>
      <c r="C391">
        <v>2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>
        <v>391</v>
      </c>
      <c r="B392">
        <v>3</v>
      </c>
      <c r="C392">
        <v>2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>
        <v>392</v>
      </c>
      <c r="B393">
        <v>3</v>
      </c>
      <c r="C393">
        <v>2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>
        <v>393</v>
      </c>
      <c r="B394">
        <v>3</v>
      </c>
      <c r="C394">
        <v>2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>
        <v>394</v>
      </c>
      <c r="B395">
        <v>3</v>
      </c>
      <c r="C395">
        <v>2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>
        <v>395</v>
      </c>
      <c r="B396">
        <v>3</v>
      </c>
      <c r="C396">
        <v>2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>
        <v>396</v>
      </c>
      <c r="B397">
        <v>3</v>
      </c>
      <c r="C397">
        <v>2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>
        <v>397</v>
      </c>
      <c r="B398">
        <v>3</v>
      </c>
      <c r="C398">
        <v>2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>
        <v>398</v>
      </c>
      <c r="B399">
        <v>3</v>
      </c>
      <c r="C399">
        <v>2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>
        <v>399</v>
      </c>
      <c r="B400">
        <v>3</v>
      </c>
      <c r="C400">
        <v>2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>
        <v>400</v>
      </c>
      <c r="B401">
        <v>3</v>
      </c>
      <c r="C401">
        <v>2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>
        <v>401</v>
      </c>
      <c r="B402">
        <v>3</v>
      </c>
      <c r="C402">
        <v>2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>
        <v>402</v>
      </c>
      <c r="B403">
        <v>3</v>
      </c>
      <c r="C403">
        <v>2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>
        <v>403</v>
      </c>
      <c r="B404">
        <v>3</v>
      </c>
      <c r="C404">
        <v>2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>
        <v>404</v>
      </c>
      <c r="B405">
        <v>3</v>
      </c>
      <c r="C405">
        <v>2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>
        <v>405</v>
      </c>
      <c r="B406">
        <v>3</v>
      </c>
      <c r="C406">
        <v>2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>
        <v>406</v>
      </c>
      <c r="B407">
        <v>3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>
        <v>407</v>
      </c>
      <c r="B408">
        <v>3</v>
      </c>
      <c r="C408">
        <v>2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>
        <v>408</v>
      </c>
      <c r="B409">
        <v>3</v>
      </c>
      <c r="C409">
        <v>2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>
        <v>409</v>
      </c>
      <c r="B410">
        <v>3</v>
      </c>
      <c r="C410">
        <v>2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>
        <v>410</v>
      </c>
      <c r="B411">
        <v>3</v>
      </c>
      <c r="C411">
        <v>2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>
        <v>411</v>
      </c>
      <c r="B412">
        <v>3</v>
      </c>
      <c r="C412">
        <v>2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>
        <v>412</v>
      </c>
      <c r="B413">
        <v>3</v>
      </c>
      <c r="C413">
        <v>2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>
        <v>413</v>
      </c>
      <c r="B414">
        <v>3</v>
      </c>
      <c r="C414">
        <v>2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>
        <v>414</v>
      </c>
      <c r="B415">
        <v>3</v>
      </c>
      <c r="C415">
        <v>2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>
        <v>415</v>
      </c>
      <c r="B416">
        <v>3</v>
      </c>
      <c r="C416">
        <v>2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>
        <v>416</v>
      </c>
      <c r="B417">
        <v>3</v>
      </c>
      <c r="C417">
        <v>2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>
        <v>417</v>
      </c>
      <c r="B418">
        <v>3</v>
      </c>
      <c r="C418">
        <v>2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>
        <v>418</v>
      </c>
      <c r="B419">
        <v>3</v>
      </c>
      <c r="C419">
        <v>2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>
        <v>419</v>
      </c>
      <c r="B420">
        <v>3</v>
      </c>
      <c r="C420">
        <v>2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>
        <v>420</v>
      </c>
      <c r="B421">
        <v>3</v>
      </c>
      <c r="C421">
        <v>2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>
        <v>421</v>
      </c>
      <c r="B422">
        <v>3</v>
      </c>
      <c r="C422">
        <v>2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>
        <v>422</v>
      </c>
      <c r="B423">
        <v>3</v>
      </c>
      <c r="C423">
        <v>2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>
        <v>423</v>
      </c>
      <c r="B424">
        <v>3</v>
      </c>
      <c r="C424">
        <v>2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>
        <v>424</v>
      </c>
      <c r="B425">
        <v>3</v>
      </c>
      <c r="C425">
        <v>2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>
        <v>425</v>
      </c>
      <c r="B426">
        <v>3</v>
      </c>
      <c r="C426">
        <v>2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>
        <v>426</v>
      </c>
      <c r="B427">
        <v>3</v>
      </c>
      <c r="C427">
        <v>2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>
        <v>427</v>
      </c>
      <c r="B428">
        <v>3</v>
      </c>
      <c r="C428">
        <v>2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>
        <v>428</v>
      </c>
      <c r="B429">
        <v>3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>
        <v>429</v>
      </c>
      <c r="B430">
        <v>3</v>
      </c>
      <c r="C430">
        <v>2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>
        <v>430</v>
      </c>
      <c r="B431">
        <v>3</v>
      </c>
      <c r="C431">
        <v>2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>
        <v>431</v>
      </c>
      <c r="B432">
        <v>3</v>
      </c>
      <c r="C432">
        <v>2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>
        <v>432</v>
      </c>
      <c r="B433">
        <v>3</v>
      </c>
      <c r="C433">
        <v>2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>
        <v>433</v>
      </c>
      <c r="B434">
        <v>3</v>
      </c>
      <c r="C434">
        <v>2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>
        <v>434</v>
      </c>
      <c r="B435">
        <v>3</v>
      </c>
      <c r="C435">
        <v>2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>
        <v>435</v>
      </c>
      <c r="B436">
        <v>3</v>
      </c>
      <c r="C436">
        <v>2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>
        <v>436</v>
      </c>
      <c r="B437">
        <v>3</v>
      </c>
      <c r="C437">
        <v>2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>
        <v>437</v>
      </c>
      <c r="B438">
        <v>3</v>
      </c>
      <c r="C438">
        <v>2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>
        <v>438</v>
      </c>
      <c r="B439">
        <v>3</v>
      </c>
      <c r="C439">
        <v>2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>
        <v>439</v>
      </c>
      <c r="B440">
        <v>3</v>
      </c>
      <c r="C440">
        <v>2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>
        <v>440</v>
      </c>
      <c r="B441">
        <v>3</v>
      </c>
      <c r="C441">
        <v>2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>
        <v>441</v>
      </c>
      <c r="B442">
        <v>3</v>
      </c>
      <c r="C442">
        <v>2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>
        <v>442</v>
      </c>
      <c r="B443">
        <v>3</v>
      </c>
      <c r="C443">
        <v>2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>
        <v>443</v>
      </c>
      <c r="B444">
        <v>3</v>
      </c>
      <c r="C444">
        <v>2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>
        <v>444</v>
      </c>
      <c r="B445">
        <v>3</v>
      </c>
      <c r="C445">
        <v>2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>
        <v>445</v>
      </c>
      <c r="B446">
        <v>3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>
        <v>446</v>
      </c>
      <c r="B447">
        <v>3</v>
      </c>
      <c r="C447">
        <v>2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>
        <v>447</v>
      </c>
      <c r="B448">
        <v>3</v>
      </c>
      <c r="C448">
        <v>2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>
        <v>448</v>
      </c>
      <c r="B449">
        <v>3</v>
      </c>
      <c r="C449">
        <v>2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>
        <v>449</v>
      </c>
      <c r="B450">
        <v>3</v>
      </c>
      <c r="C450">
        <v>2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>
        <v>450</v>
      </c>
      <c r="B451">
        <v>3</v>
      </c>
      <c r="C451">
        <v>2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>
        <v>451</v>
      </c>
      <c r="B452">
        <v>3</v>
      </c>
      <c r="C452">
        <v>2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>
        <v>452</v>
      </c>
      <c r="B453">
        <v>3</v>
      </c>
      <c r="C453">
        <v>2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>
        <v>453</v>
      </c>
      <c r="B454">
        <v>3</v>
      </c>
      <c r="C454">
        <v>2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>
        <v>454</v>
      </c>
      <c r="B455">
        <v>3</v>
      </c>
      <c r="C455">
        <v>2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>
        <v>455</v>
      </c>
      <c r="B456">
        <v>3</v>
      </c>
      <c r="C456">
        <v>2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>
        <v>456</v>
      </c>
      <c r="B457">
        <v>3</v>
      </c>
      <c r="C457">
        <v>2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>
        <v>457</v>
      </c>
      <c r="B458">
        <v>3</v>
      </c>
      <c r="C458">
        <v>2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>
        <v>458</v>
      </c>
      <c r="B459">
        <v>3</v>
      </c>
      <c r="C459">
        <v>2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>
        <v>459</v>
      </c>
      <c r="B460">
        <v>3</v>
      </c>
      <c r="C460">
        <v>2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>
        <v>460</v>
      </c>
      <c r="B461">
        <v>3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>
        <v>461</v>
      </c>
      <c r="B462">
        <v>3</v>
      </c>
      <c r="C462">
        <v>2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>
        <v>462</v>
      </c>
      <c r="B463">
        <v>3</v>
      </c>
      <c r="C463">
        <v>2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>
        <v>463</v>
      </c>
      <c r="B464">
        <v>3</v>
      </c>
      <c r="C464">
        <v>2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>
        <v>464</v>
      </c>
      <c r="B465">
        <v>3</v>
      </c>
      <c r="C465">
        <v>2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>
        <v>465</v>
      </c>
      <c r="B466">
        <v>3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>
        <v>466</v>
      </c>
      <c r="B467">
        <v>3</v>
      </c>
      <c r="C467">
        <v>2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>
        <v>467</v>
      </c>
      <c r="B468">
        <v>3</v>
      </c>
      <c r="C468">
        <v>2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>
        <v>468</v>
      </c>
      <c r="B469">
        <v>3</v>
      </c>
      <c r="C469">
        <v>2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>
        <v>469</v>
      </c>
      <c r="B470">
        <v>3</v>
      </c>
      <c r="C470">
        <v>2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>
        <v>470</v>
      </c>
      <c r="B471">
        <v>3</v>
      </c>
      <c r="C471">
        <v>2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>
        <v>471</v>
      </c>
      <c r="B472">
        <v>3</v>
      </c>
      <c r="C472">
        <v>2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>
        <v>472</v>
      </c>
      <c r="B473">
        <v>3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>
        <v>473</v>
      </c>
      <c r="B474">
        <v>3</v>
      </c>
      <c r="C474">
        <v>2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>
        <v>474</v>
      </c>
      <c r="B475">
        <v>3</v>
      </c>
      <c r="C475">
        <v>2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>
        <v>475</v>
      </c>
      <c r="B476">
        <v>3</v>
      </c>
      <c r="C476">
        <v>2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>
        <v>476</v>
      </c>
      <c r="B477">
        <v>3</v>
      </c>
      <c r="C477">
        <v>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>
        <v>477</v>
      </c>
      <c r="B478">
        <v>3</v>
      </c>
      <c r="C478">
        <v>2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>
        <v>478</v>
      </c>
      <c r="B479">
        <v>3</v>
      </c>
      <c r="C479">
        <v>2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>
        <v>479</v>
      </c>
      <c r="B480">
        <v>3</v>
      </c>
      <c r="C480">
        <v>2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>
        <v>480</v>
      </c>
      <c r="B481">
        <v>3</v>
      </c>
      <c r="C481">
        <v>2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>
        <v>481</v>
      </c>
      <c r="B482">
        <v>3</v>
      </c>
      <c r="C482">
        <v>2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>
        <v>482</v>
      </c>
      <c r="B483">
        <v>3</v>
      </c>
      <c r="C483">
        <v>2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>
        <v>483</v>
      </c>
      <c r="B484">
        <v>3</v>
      </c>
      <c r="C484">
        <v>2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>
        <v>484</v>
      </c>
      <c r="B485">
        <v>3</v>
      </c>
      <c r="C485">
        <v>2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>
        <v>485</v>
      </c>
      <c r="B486">
        <v>3</v>
      </c>
      <c r="C486">
        <v>2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>
        <v>486</v>
      </c>
      <c r="B487">
        <v>3</v>
      </c>
      <c r="C487">
        <v>2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>
        <v>487</v>
      </c>
      <c r="B488">
        <v>3</v>
      </c>
      <c r="C488">
        <v>2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>
        <v>488</v>
      </c>
      <c r="B489">
        <v>3</v>
      </c>
      <c r="C489">
        <v>2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>
        <v>489</v>
      </c>
      <c r="B490">
        <v>3</v>
      </c>
      <c r="C490">
        <v>2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>
        <v>490</v>
      </c>
      <c r="B491">
        <v>3</v>
      </c>
      <c r="C491">
        <v>2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>
        <v>491</v>
      </c>
      <c r="B492">
        <v>3</v>
      </c>
      <c r="C492">
        <v>2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>
        <v>492</v>
      </c>
      <c r="B493">
        <v>3</v>
      </c>
      <c r="C493">
        <v>2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>
        <v>493</v>
      </c>
      <c r="B494">
        <v>3</v>
      </c>
      <c r="C494">
        <v>2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>
        <v>494</v>
      </c>
      <c r="B495">
        <v>3</v>
      </c>
      <c r="C495">
        <v>2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>
        <v>495</v>
      </c>
      <c r="B496">
        <v>3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>
        <v>496</v>
      </c>
      <c r="B497">
        <v>3</v>
      </c>
      <c r="C497">
        <v>2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>
        <v>497</v>
      </c>
      <c r="B498">
        <v>3</v>
      </c>
      <c r="C498">
        <v>2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>
        <v>498</v>
      </c>
      <c r="B499">
        <v>3</v>
      </c>
      <c r="C499">
        <v>2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>
        <v>499</v>
      </c>
      <c r="B500">
        <v>3</v>
      </c>
      <c r="C500">
        <v>2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>
        <v>500</v>
      </c>
      <c r="B501">
        <v>3</v>
      </c>
      <c r="C501">
        <v>2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>
        <v>501</v>
      </c>
      <c r="B502">
        <v>3</v>
      </c>
      <c r="C502">
        <v>2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>
        <v>502</v>
      </c>
      <c r="B503">
        <v>3</v>
      </c>
      <c r="C503">
        <v>2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>
        <v>503</v>
      </c>
      <c r="B504">
        <v>3</v>
      </c>
      <c r="C504">
        <v>2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>
        <v>504</v>
      </c>
      <c r="B505">
        <v>3</v>
      </c>
      <c r="C505">
        <v>2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>
        <v>505</v>
      </c>
      <c r="B506">
        <v>3</v>
      </c>
      <c r="C506">
        <v>2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>
        <v>506</v>
      </c>
      <c r="B507">
        <v>3</v>
      </c>
      <c r="C507">
        <v>2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>
        <v>507</v>
      </c>
      <c r="B508">
        <v>3</v>
      </c>
      <c r="C508">
        <v>2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>
        <v>508</v>
      </c>
      <c r="B509">
        <v>3</v>
      </c>
      <c r="C509">
        <v>2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>
        <v>509</v>
      </c>
      <c r="B510">
        <v>3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>
        <v>510</v>
      </c>
      <c r="B511">
        <v>3</v>
      </c>
      <c r="C511">
        <v>2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>
        <v>511</v>
      </c>
      <c r="B512">
        <v>3</v>
      </c>
      <c r="C512">
        <v>2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>
        <v>512</v>
      </c>
      <c r="B513">
        <v>3</v>
      </c>
      <c r="C513">
        <v>2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>
        <v>513</v>
      </c>
      <c r="B514">
        <v>3</v>
      </c>
      <c r="C514">
        <v>2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>
        <v>514</v>
      </c>
      <c r="B515">
        <v>3</v>
      </c>
      <c r="C515">
        <v>2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>
        <v>515</v>
      </c>
      <c r="B516">
        <v>3</v>
      </c>
      <c r="C516">
        <v>2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>
        <v>516</v>
      </c>
      <c r="B517">
        <v>3</v>
      </c>
      <c r="C517">
        <v>2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>
        <v>517</v>
      </c>
      <c r="B518">
        <v>3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>
        <v>518</v>
      </c>
      <c r="B519">
        <v>3</v>
      </c>
      <c r="C519">
        <v>2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>
        <v>519</v>
      </c>
      <c r="B520">
        <v>3</v>
      </c>
      <c r="C520">
        <v>2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>
        <v>520</v>
      </c>
      <c r="B521">
        <v>3</v>
      </c>
      <c r="C521">
        <v>2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>
        <v>521</v>
      </c>
      <c r="B522">
        <v>3</v>
      </c>
      <c r="C522">
        <v>2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>
        <v>522</v>
      </c>
      <c r="B523">
        <v>3</v>
      </c>
      <c r="C523">
        <v>2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>
        <v>523</v>
      </c>
      <c r="B524">
        <v>3</v>
      </c>
      <c r="C524"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>
        <v>524</v>
      </c>
      <c r="B525">
        <v>3</v>
      </c>
      <c r="C525">
        <v>2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>
        <v>525</v>
      </c>
      <c r="B526">
        <v>3</v>
      </c>
      <c r="C526">
        <v>2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>
        <v>526</v>
      </c>
      <c r="B527">
        <v>3</v>
      </c>
      <c r="C527">
        <v>2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>
        <v>527</v>
      </c>
      <c r="B528">
        <v>3</v>
      </c>
      <c r="C528">
        <v>2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>
        <v>528</v>
      </c>
      <c r="B529">
        <v>3</v>
      </c>
      <c r="C529">
        <v>2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>
        <v>529</v>
      </c>
      <c r="B530">
        <v>3</v>
      </c>
      <c r="C530">
        <v>2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>
        <v>530</v>
      </c>
      <c r="B531">
        <v>3</v>
      </c>
      <c r="C531">
        <v>2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>
        <v>531</v>
      </c>
      <c r="B532">
        <v>3</v>
      </c>
      <c r="C532">
        <v>2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>
        <v>532</v>
      </c>
      <c r="B533">
        <v>3</v>
      </c>
      <c r="C533">
        <v>2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>
        <v>533</v>
      </c>
      <c r="B534">
        <v>3</v>
      </c>
      <c r="C534">
        <v>2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>
        <v>534</v>
      </c>
      <c r="B535">
        <v>3</v>
      </c>
      <c r="C535">
        <v>2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>
        <v>535</v>
      </c>
      <c r="B536">
        <v>3</v>
      </c>
      <c r="C536">
        <v>2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>
        <v>536</v>
      </c>
      <c r="B537">
        <v>3</v>
      </c>
      <c r="C537">
        <v>2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>
        <v>537</v>
      </c>
      <c r="B538">
        <v>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>
        <v>538</v>
      </c>
      <c r="B539">
        <v>3</v>
      </c>
      <c r="C539">
        <v>2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>
        <v>539</v>
      </c>
      <c r="B540">
        <v>3</v>
      </c>
      <c r="C540">
        <v>2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>
        <v>540</v>
      </c>
      <c r="B541">
        <v>3</v>
      </c>
      <c r="C541">
        <v>2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>
        <v>541</v>
      </c>
      <c r="B542">
        <v>3</v>
      </c>
      <c r="C542">
        <v>2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>
        <v>542</v>
      </c>
      <c r="B543">
        <v>3</v>
      </c>
      <c r="C543">
        <v>2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>
        <v>543</v>
      </c>
      <c r="B544">
        <v>3</v>
      </c>
      <c r="C544">
        <v>2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>
        <v>544</v>
      </c>
      <c r="B545">
        <v>3</v>
      </c>
      <c r="C545">
        <v>2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>
        <v>545</v>
      </c>
      <c r="B546">
        <v>3</v>
      </c>
      <c r="C546">
        <v>2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>
        <v>546</v>
      </c>
      <c r="B547">
        <v>3</v>
      </c>
      <c r="C547">
        <v>2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>
        <v>547</v>
      </c>
      <c r="B548">
        <v>3</v>
      </c>
      <c r="C548">
        <v>2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>
        <v>548</v>
      </c>
      <c r="B549">
        <v>3</v>
      </c>
      <c r="C549">
        <v>2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>
        <v>549</v>
      </c>
      <c r="B550">
        <v>3</v>
      </c>
      <c r="C550">
        <v>2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>
        <v>550</v>
      </c>
      <c r="B551">
        <v>3</v>
      </c>
      <c r="C551">
        <v>2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>
        <v>551</v>
      </c>
      <c r="B552">
        <v>3</v>
      </c>
      <c r="C552">
        <v>2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>
        <v>552</v>
      </c>
      <c r="B553">
        <v>3</v>
      </c>
      <c r="C553">
        <v>2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>
        <v>553</v>
      </c>
      <c r="B554">
        <v>3</v>
      </c>
      <c r="C554">
        <v>2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>
        <v>554</v>
      </c>
      <c r="B555">
        <v>3</v>
      </c>
      <c r="C555">
        <v>2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>
        <v>555</v>
      </c>
      <c r="B556">
        <v>3</v>
      </c>
      <c r="C556">
        <v>2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>
        <v>556</v>
      </c>
      <c r="B557">
        <v>3</v>
      </c>
      <c r="C557">
        <v>2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>
        <v>557</v>
      </c>
      <c r="B558">
        <v>3</v>
      </c>
      <c r="C558">
        <v>2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>
        <v>558</v>
      </c>
      <c r="B559">
        <v>3</v>
      </c>
      <c r="C559">
        <v>2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>
        <v>559</v>
      </c>
      <c r="B560">
        <v>3</v>
      </c>
      <c r="C560">
        <v>2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>
        <v>560</v>
      </c>
      <c r="B561">
        <v>3</v>
      </c>
      <c r="C561">
        <v>2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>
        <v>561</v>
      </c>
      <c r="B562">
        <v>3</v>
      </c>
      <c r="C562">
        <v>2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>
        <v>562</v>
      </c>
      <c r="B563">
        <v>3</v>
      </c>
      <c r="C563">
        <v>2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>
        <v>563</v>
      </c>
      <c r="B564">
        <v>3</v>
      </c>
      <c r="C564">
        <v>2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>
        <v>564</v>
      </c>
      <c r="B565">
        <v>3</v>
      </c>
      <c r="C565">
        <v>2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>
        <v>565</v>
      </c>
      <c r="B566">
        <v>3</v>
      </c>
      <c r="C566">
        <v>2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>
        <v>566</v>
      </c>
      <c r="B567">
        <v>3</v>
      </c>
      <c r="C567">
        <v>2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>
        <v>567</v>
      </c>
      <c r="B568">
        <v>3</v>
      </c>
      <c r="C568">
        <v>2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>
        <v>568</v>
      </c>
      <c r="B569">
        <v>3</v>
      </c>
      <c r="C569">
        <v>2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>
        <v>569</v>
      </c>
      <c r="B570">
        <v>3</v>
      </c>
      <c r="C570">
        <v>2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>
        <v>570</v>
      </c>
      <c r="B571">
        <v>3</v>
      </c>
      <c r="C571">
        <v>2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>
        <v>571</v>
      </c>
      <c r="B572">
        <v>3</v>
      </c>
      <c r="C572">
        <v>2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>
        <v>572</v>
      </c>
      <c r="B573">
        <v>3</v>
      </c>
      <c r="C573">
        <v>2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>
        <v>573</v>
      </c>
      <c r="B574">
        <v>3</v>
      </c>
      <c r="C574">
        <v>2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>
        <v>574</v>
      </c>
      <c r="B575">
        <v>3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>
        <v>575</v>
      </c>
      <c r="B576">
        <v>3</v>
      </c>
      <c r="C576">
        <v>2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>
        <v>576</v>
      </c>
      <c r="B577">
        <v>3</v>
      </c>
      <c r="C577">
        <v>2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>
        <v>577</v>
      </c>
      <c r="B578">
        <v>3</v>
      </c>
      <c r="C578">
        <v>2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>
        <v>578</v>
      </c>
      <c r="B579">
        <v>3</v>
      </c>
      <c r="C579">
        <v>2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>
        <v>579</v>
      </c>
      <c r="B580">
        <v>3</v>
      </c>
      <c r="C580">
        <v>2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>
        <v>580</v>
      </c>
      <c r="B581">
        <v>3</v>
      </c>
      <c r="C581">
        <v>2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>
        <v>581</v>
      </c>
      <c r="B582">
        <v>3</v>
      </c>
      <c r="C582">
        <v>2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>
        <v>582</v>
      </c>
      <c r="B583">
        <v>3</v>
      </c>
      <c r="C583">
        <v>2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>
        <v>583</v>
      </c>
      <c r="B584">
        <v>3</v>
      </c>
      <c r="C584">
        <v>2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>
        <v>584</v>
      </c>
      <c r="B585">
        <v>3</v>
      </c>
      <c r="C585">
        <v>2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>
        <v>585</v>
      </c>
      <c r="B586">
        <v>3</v>
      </c>
      <c r="C586">
        <v>2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>
        <v>586</v>
      </c>
      <c r="B587">
        <v>3</v>
      </c>
      <c r="C587">
        <v>2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>
        <v>587</v>
      </c>
      <c r="B588">
        <v>3</v>
      </c>
      <c r="C588">
        <v>2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>
        <v>588</v>
      </c>
      <c r="B589">
        <v>3</v>
      </c>
      <c r="C589">
        <v>2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>
        <v>589</v>
      </c>
      <c r="B590">
        <v>3</v>
      </c>
      <c r="C590">
        <v>2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>
        <v>590</v>
      </c>
      <c r="B591">
        <v>3</v>
      </c>
      <c r="C591">
        <v>2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>
        <v>591</v>
      </c>
      <c r="B592">
        <v>3</v>
      </c>
      <c r="C592">
        <v>2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>
        <v>592</v>
      </c>
      <c r="B593">
        <v>3</v>
      </c>
      <c r="C593">
        <v>2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>
        <v>593</v>
      </c>
      <c r="B594">
        <v>3</v>
      </c>
      <c r="C594">
        <v>2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>
        <v>594</v>
      </c>
      <c r="B595">
        <v>3</v>
      </c>
      <c r="C595">
        <v>2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>
        <v>595</v>
      </c>
      <c r="B596">
        <v>3</v>
      </c>
      <c r="C596">
        <v>2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>
        <v>596</v>
      </c>
      <c r="B597">
        <v>3</v>
      </c>
      <c r="C597">
        <v>2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>
        <v>597</v>
      </c>
      <c r="B598">
        <v>3</v>
      </c>
      <c r="C598">
        <v>2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>
        <v>598</v>
      </c>
      <c r="B599">
        <v>3</v>
      </c>
      <c r="C599">
        <v>2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>
        <v>599</v>
      </c>
      <c r="B600">
        <v>3</v>
      </c>
      <c r="C600">
        <v>2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>
        <v>600</v>
      </c>
      <c r="B601">
        <v>3</v>
      </c>
      <c r="C601">
        <v>2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>
        <v>601</v>
      </c>
      <c r="B602">
        <v>3</v>
      </c>
      <c r="C602">
        <v>2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>
        <v>602</v>
      </c>
      <c r="B603">
        <v>3</v>
      </c>
      <c r="C603">
        <v>2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>
        <v>603</v>
      </c>
      <c r="B604">
        <v>3</v>
      </c>
      <c r="C604">
        <v>2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>
        <v>604</v>
      </c>
      <c r="B605">
        <v>3</v>
      </c>
      <c r="C605">
        <v>2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>
        <v>605</v>
      </c>
      <c r="B606">
        <v>3</v>
      </c>
      <c r="C606">
        <v>2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>
        <v>606</v>
      </c>
      <c r="B607">
        <v>3</v>
      </c>
      <c r="C607">
        <v>2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>
        <v>607</v>
      </c>
      <c r="B608">
        <v>3</v>
      </c>
      <c r="C608">
        <v>2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>
        <v>608</v>
      </c>
      <c r="B609">
        <v>3</v>
      </c>
      <c r="C609">
        <v>2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>
        <v>609</v>
      </c>
      <c r="B610">
        <v>3</v>
      </c>
      <c r="C610">
        <v>2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>
        <v>610</v>
      </c>
      <c r="B611">
        <v>3</v>
      </c>
      <c r="C611">
        <v>2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>
        <v>611</v>
      </c>
      <c r="B612">
        <v>3</v>
      </c>
      <c r="C612">
        <v>2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>
        <v>612</v>
      </c>
      <c r="B613">
        <v>3</v>
      </c>
      <c r="C613">
        <v>2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>
        <v>613</v>
      </c>
      <c r="B614">
        <v>3</v>
      </c>
      <c r="C614">
        <v>2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>
        <v>614</v>
      </c>
      <c r="B615">
        <v>3</v>
      </c>
      <c r="C615">
        <v>2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>
        <v>615</v>
      </c>
      <c r="B616">
        <v>3</v>
      </c>
      <c r="C616">
        <v>2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>
        <v>616</v>
      </c>
      <c r="B617">
        <v>3</v>
      </c>
      <c r="C617">
        <v>2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>
        <v>617</v>
      </c>
      <c r="B618">
        <v>3</v>
      </c>
      <c r="C618">
        <v>2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>
        <v>618</v>
      </c>
      <c r="B619">
        <v>3</v>
      </c>
      <c r="C619">
        <v>2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>
        <v>619</v>
      </c>
      <c r="B620">
        <v>3</v>
      </c>
      <c r="C620">
        <v>2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>
        <v>620</v>
      </c>
      <c r="B621">
        <v>3</v>
      </c>
      <c r="C621">
        <v>2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621</v>
      </c>
      <c r="B622">
        <v>3</v>
      </c>
      <c r="C622">
        <v>2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>
        <v>622</v>
      </c>
      <c r="B623">
        <v>3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>
        <v>623</v>
      </c>
      <c r="B624">
        <v>3</v>
      </c>
      <c r="C624">
        <v>2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>
        <v>624</v>
      </c>
      <c r="B625">
        <v>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>
        <v>625</v>
      </c>
      <c r="B626">
        <v>3</v>
      </c>
      <c r="C626">
        <v>2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>
        <v>626</v>
      </c>
      <c r="B627">
        <v>3</v>
      </c>
      <c r="C627">
        <v>2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>
        <v>627</v>
      </c>
      <c r="B628">
        <v>3</v>
      </c>
      <c r="C628">
        <v>2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>
        <v>628</v>
      </c>
      <c r="B629">
        <v>3</v>
      </c>
      <c r="C629">
        <v>2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>
        <v>629</v>
      </c>
      <c r="B630">
        <v>3</v>
      </c>
      <c r="C630">
        <v>2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>
        <v>630</v>
      </c>
      <c r="B631">
        <v>3</v>
      </c>
      <c r="C631">
        <v>2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>
        <v>631</v>
      </c>
      <c r="B632">
        <v>3</v>
      </c>
      <c r="C632">
        <v>2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>
        <v>632</v>
      </c>
      <c r="B633">
        <v>3</v>
      </c>
      <c r="C633">
        <v>2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>
        <v>633</v>
      </c>
      <c r="B634">
        <v>3</v>
      </c>
      <c r="C634">
        <v>2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>
        <v>634</v>
      </c>
      <c r="B635">
        <v>3</v>
      </c>
      <c r="C635">
        <v>2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>
        <v>635</v>
      </c>
      <c r="B636">
        <v>3</v>
      </c>
      <c r="C636">
        <v>2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>
        <v>636</v>
      </c>
      <c r="B637">
        <v>3</v>
      </c>
      <c r="C637">
        <v>2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>
        <v>637</v>
      </c>
      <c r="B638">
        <v>3</v>
      </c>
      <c r="C638">
        <v>2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>
        <v>638</v>
      </c>
      <c r="B639">
        <v>3</v>
      </c>
      <c r="C639">
        <v>2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>
        <v>639</v>
      </c>
      <c r="B640">
        <v>3</v>
      </c>
      <c r="C640">
        <v>2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>
        <v>640</v>
      </c>
      <c r="B641">
        <v>3</v>
      </c>
      <c r="C641">
        <v>2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>
        <v>641</v>
      </c>
      <c r="B642">
        <v>3</v>
      </c>
      <c r="C642">
        <v>2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>
        <v>642</v>
      </c>
      <c r="B643">
        <v>3</v>
      </c>
      <c r="C643">
        <v>2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>
        <v>643</v>
      </c>
      <c r="B644">
        <v>3</v>
      </c>
      <c r="C644">
        <v>2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>
        <v>644</v>
      </c>
      <c r="B645">
        <v>3</v>
      </c>
      <c r="C645">
        <v>2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>
        <v>645</v>
      </c>
      <c r="B646">
        <v>3</v>
      </c>
      <c r="C646">
        <v>2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>
        <v>646</v>
      </c>
      <c r="B647">
        <v>3</v>
      </c>
      <c r="C647">
        <v>2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>
        <v>647</v>
      </c>
      <c r="B648">
        <v>3</v>
      </c>
      <c r="C648">
        <v>2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>
        <v>648</v>
      </c>
      <c r="B649">
        <v>3</v>
      </c>
      <c r="C649">
        <v>2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>
        <v>649</v>
      </c>
      <c r="B650">
        <v>3</v>
      </c>
      <c r="C650">
        <v>2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>
        <v>650</v>
      </c>
      <c r="B651">
        <v>3</v>
      </c>
      <c r="C651">
        <v>2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>
        <v>651</v>
      </c>
      <c r="B652">
        <v>3</v>
      </c>
      <c r="C652">
        <v>2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>
        <v>652</v>
      </c>
      <c r="B653">
        <v>3</v>
      </c>
      <c r="C653">
        <v>2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>
        <v>653</v>
      </c>
      <c r="B654">
        <v>3</v>
      </c>
      <c r="C654">
        <v>2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>
        <v>654</v>
      </c>
      <c r="B655">
        <v>3</v>
      </c>
      <c r="C655">
        <v>2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>
        <v>655</v>
      </c>
      <c r="B656">
        <v>3</v>
      </c>
      <c r="C656">
        <v>2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>
        <v>656</v>
      </c>
      <c r="B657">
        <v>3</v>
      </c>
      <c r="C657">
        <v>2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>
        <v>657</v>
      </c>
      <c r="B658">
        <v>3</v>
      </c>
      <c r="C658">
        <v>2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>
        <v>658</v>
      </c>
      <c r="B659">
        <v>3</v>
      </c>
      <c r="C659">
        <v>2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>
        <v>659</v>
      </c>
      <c r="B660">
        <v>3</v>
      </c>
      <c r="C660">
        <v>2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>
        <v>660</v>
      </c>
      <c r="B661">
        <v>3</v>
      </c>
      <c r="C661">
        <v>2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>
        <v>661</v>
      </c>
      <c r="B662">
        <v>3</v>
      </c>
      <c r="C662">
        <v>2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>
        <v>662</v>
      </c>
      <c r="B663">
        <v>3</v>
      </c>
      <c r="C663">
        <v>2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>
        <v>663</v>
      </c>
      <c r="B664">
        <v>3</v>
      </c>
      <c r="C664">
        <v>2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>
        <v>664</v>
      </c>
      <c r="B665">
        <v>3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>
        <v>665</v>
      </c>
      <c r="B666">
        <v>3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>
        <v>666</v>
      </c>
      <c r="B667">
        <v>3</v>
      </c>
      <c r="C667">
        <v>2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>
        <v>667</v>
      </c>
      <c r="B668">
        <v>3</v>
      </c>
      <c r="C668">
        <v>2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>
        <v>668</v>
      </c>
      <c r="B669">
        <v>3</v>
      </c>
      <c r="C669">
        <v>2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>
        <v>669</v>
      </c>
      <c r="B670">
        <v>3</v>
      </c>
      <c r="C670">
        <v>2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>
        <v>670</v>
      </c>
      <c r="B671">
        <v>3</v>
      </c>
      <c r="C671">
        <v>2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>
        <v>671</v>
      </c>
      <c r="B672">
        <v>3</v>
      </c>
      <c r="C672">
        <v>2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>
        <v>672</v>
      </c>
      <c r="B673">
        <v>3</v>
      </c>
      <c r="C673">
        <v>2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>
        <v>673</v>
      </c>
      <c r="B674">
        <v>3</v>
      </c>
      <c r="C674">
        <v>2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>
        <v>674</v>
      </c>
      <c r="B675">
        <v>3</v>
      </c>
      <c r="C675">
        <v>2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>
        <v>676</v>
      </c>
      <c r="B677">
        <v>3</v>
      </c>
      <c r="C677">
        <v>2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>
        <v>677</v>
      </c>
      <c r="B678">
        <v>3</v>
      </c>
      <c r="C678">
        <v>2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>
        <v>678</v>
      </c>
      <c r="B679">
        <v>3</v>
      </c>
      <c r="C679"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>
        <v>679</v>
      </c>
      <c r="B680">
        <v>3</v>
      </c>
      <c r="C680"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>
        <v>680</v>
      </c>
      <c r="B681">
        <v>3</v>
      </c>
      <c r="C681"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>
        <v>681</v>
      </c>
      <c r="B682">
        <v>3</v>
      </c>
      <c r="C682"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>
        <v>682</v>
      </c>
      <c r="B683">
        <v>3</v>
      </c>
      <c r="C683"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>
        <v>683</v>
      </c>
      <c r="B684">
        <v>3</v>
      </c>
      <c r="C684"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>
        <v>684</v>
      </c>
      <c r="B685">
        <v>3</v>
      </c>
      <c r="C685"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>
        <v>685</v>
      </c>
      <c r="B686">
        <v>3</v>
      </c>
      <c r="C686"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>
        <v>686</v>
      </c>
      <c r="B687">
        <v>3</v>
      </c>
      <c r="C687">
        <v>2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>
        <v>687</v>
      </c>
      <c r="B688">
        <v>3</v>
      </c>
      <c r="C688">
        <v>2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>
        <v>688</v>
      </c>
      <c r="B689">
        <v>3</v>
      </c>
      <c r="C689">
        <v>2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>
        <v>689</v>
      </c>
      <c r="B690">
        <v>3</v>
      </c>
      <c r="C690"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>
        <v>690</v>
      </c>
      <c r="B691">
        <v>3</v>
      </c>
      <c r="C691"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>
        <v>691</v>
      </c>
      <c r="B692">
        <v>3</v>
      </c>
      <c r="C692"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>
        <v>692</v>
      </c>
      <c r="B693">
        <v>3</v>
      </c>
      <c r="C693"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>
        <v>693</v>
      </c>
      <c r="B694">
        <v>3</v>
      </c>
      <c r="C694"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>
        <v>694</v>
      </c>
      <c r="B695">
        <v>3</v>
      </c>
      <c r="C695"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>
        <v>695</v>
      </c>
      <c r="B696">
        <v>3</v>
      </c>
      <c r="C696"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>
        <v>696</v>
      </c>
      <c r="B697">
        <v>3</v>
      </c>
      <c r="C697"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>
        <v>697</v>
      </c>
      <c r="B698">
        <v>3</v>
      </c>
      <c r="C698"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>
        <v>698</v>
      </c>
      <c r="B699">
        <v>3</v>
      </c>
      <c r="C699"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>
        <v>699</v>
      </c>
      <c r="B700">
        <v>3</v>
      </c>
      <c r="C700"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>
        <v>700</v>
      </c>
      <c r="B701">
        <v>3</v>
      </c>
      <c r="C701"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>
        <v>701</v>
      </c>
      <c r="B702">
        <v>3</v>
      </c>
      <c r="C702"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>
        <v>702</v>
      </c>
      <c r="B703">
        <v>3</v>
      </c>
      <c r="C703"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>
        <v>703</v>
      </c>
      <c r="B704">
        <v>3</v>
      </c>
      <c r="C704"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>
        <v>704</v>
      </c>
      <c r="B705">
        <v>3</v>
      </c>
      <c r="C705"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>
        <v>705</v>
      </c>
      <c r="B706">
        <v>3</v>
      </c>
      <c r="C706"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>
        <v>706</v>
      </c>
      <c r="B707">
        <v>3</v>
      </c>
      <c r="C707"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>
        <v>707</v>
      </c>
      <c r="B708">
        <v>3</v>
      </c>
      <c r="C708"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>
        <v>708</v>
      </c>
      <c r="B709">
        <v>3</v>
      </c>
      <c r="C709"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>
        <v>709</v>
      </c>
      <c r="B710">
        <v>3</v>
      </c>
      <c r="C710"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>
        <v>710</v>
      </c>
      <c r="B711">
        <v>3</v>
      </c>
      <c r="C711">
        <v>2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>
        <v>711</v>
      </c>
      <c r="B712">
        <v>3</v>
      </c>
      <c r="C712">
        <v>2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>
        <v>712</v>
      </c>
      <c r="B713">
        <v>3</v>
      </c>
      <c r="C713">
        <v>2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>
        <v>713</v>
      </c>
      <c r="B714">
        <v>3</v>
      </c>
      <c r="C714">
        <v>2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>
        <v>714</v>
      </c>
      <c r="B715">
        <v>3</v>
      </c>
      <c r="C715">
        <v>2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>
        <v>715</v>
      </c>
      <c r="B716">
        <v>3</v>
      </c>
      <c r="C716">
        <v>2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>
        <v>716</v>
      </c>
      <c r="B717">
        <v>3</v>
      </c>
      <c r="C717">
        <v>2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>
        <v>717</v>
      </c>
      <c r="B718">
        <v>3</v>
      </c>
      <c r="C718">
        <v>2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>
        <v>718</v>
      </c>
      <c r="B719">
        <v>3</v>
      </c>
      <c r="C719">
        <v>2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>
        <v>719</v>
      </c>
      <c r="B720">
        <v>3</v>
      </c>
      <c r="C720">
        <v>2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>
        <v>720</v>
      </c>
      <c r="B721">
        <v>3</v>
      </c>
      <c r="C721">
        <v>2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>
        <v>721</v>
      </c>
      <c r="B722">
        <v>3</v>
      </c>
      <c r="C722">
        <v>2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>
        <v>722</v>
      </c>
      <c r="B723">
        <v>3</v>
      </c>
      <c r="C723">
        <v>2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>
        <v>723</v>
      </c>
      <c r="B724">
        <v>3</v>
      </c>
      <c r="C724">
        <v>2</v>
      </c>
      <c r="D724">
        <v>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>
        <v>724</v>
      </c>
      <c r="B725">
        <v>3</v>
      </c>
      <c r="C725">
        <v>2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>
        <v>725</v>
      </c>
      <c r="B726">
        <v>3</v>
      </c>
      <c r="C726">
        <v>2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>
        <v>726</v>
      </c>
      <c r="B727">
        <v>3</v>
      </c>
      <c r="C727">
        <v>2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>
        <v>727</v>
      </c>
      <c r="B728">
        <v>3</v>
      </c>
      <c r="C728">
        <v>2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>
        <v>728</v>
      </c>
      <c r="B729">
        <v>3</v>
      </c>
      <c r="C729">
        <v>2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>
        <v>729</v>
      </c>
      <c r="B730">
        <v>3</v>
      </c>
      <c r="C730">
        <v>2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>
        <v>730</v>
      </c>
      <c r="B731">
        <v>3</v>
      </c>
      <c r="C731">
        <v>2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>
        <v>731</v>
      </c>
      <c r="B732">
        <v>3</v>
      </c>
      <c r="C732">
        <v>2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>
        <v>732</v>
      </c>
      <c r="B733">
        <v>3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>
        <v>733</v>
      </c>
      <c r="B734">
        <v>3</v>
      </c>
      <c r="C734">
        <v>2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>
        <v>734</v>
      </c>
      <c r="B735">
        <v>3</v>
      </c>
      <c r="C735">
        <v>2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>
        <v>735</v>
      </c>
      <c r="B736">
        <v>3</v>
      </c>
      <c r="C736">
        <v>2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>
        <v>736</v>
      </c>
      <c r="B737">
        <v>3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>
        <v>737</v>
      </c>
      <c r="B738">
        <v>3</v>
      </c>
      <c r="C738">
        <v>2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>
        <v>738</v>
      </c>
      <c r="B739">
        <v>3</v>
      </c>
      <c r="C739">
        <v>2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>
        <v>739</v>
      </c>
      <c r="B740">
        <v>3</v>
      </c>
      <c r="C740">
        <v>2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>
        <v>740</v>
      </c>
      <c r="B741">
        <v>3</v>
      </c>
      <c r="C741">
        <v>2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>
        <v>741</v>
      </c>
      <c r="B742">
        <v>3</v>
      </c>
      <c r="C742">
        <v>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>
        <v>742</v>
      </c>
      <c r="B743">
        <v>3</v>
      </c>
      <c r="C743">
        <v>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>
        <v>743</v>
      </c>
      <c r="B744">
        <v>3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>
        <v>744</v>
      </c>
      <c r="B745">
        <v>3</v>
      </c>
      <c r="C745">
        <v>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>
        <v>745</v>
      </c>
      <c r="B746">
        <v>3</v>
      </c>
      <c r="C746">
        <v>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>
        <v>746</v>
      </c>
      <c r="B747">
        <v>3</v>
      </c>
      <c r="C747">
        <v>2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>
        <v>747</v>
      </c>
      <c r="B748">
        <v>3</v>
      </c>
      <c r="C748">
        <v>2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>
        <v>748</v>
      </c>
      <c r="B749">
        <v>3</v>
      </c>
      <c r="C749">
        <v>2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>
        <v>749</v>
      </c>
      <c r="B750">
        <v>3</v>
      </c>
      <c r="C750">
        <v>2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>
        <v>750</v>
      </c>
      <c r="B751">
        <v>3</v>
      </c>
      <c r="C751">
        <v>2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>
        <v>751</v>
      </c>
      <c r="B752">
        <v>3</v>
      </c>
      <c r="C752">
        <v>2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>
        <v>752</v>
      </c>
      <c r="B753">
        <v>3</v>
      </c>
      <c r="C753">
        <v>2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>
        <v>753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>
        <v>754</v>
      </c>
      <c r="B755">
        <v>3</v>
      </c>
      <c r="C755">
        <v>2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>
        <v>755</v>
      </c>
      <c r="B756">
        <v>3</v>
      </c>
      <c r="C756">
        <v>2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>
        <v>756</v>
      </c>
      <c r="B757">
        <v>3</v>
      </c>
      <c r="C757">
        <v>2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>
        <v>757</v>
      </c>
      <c r="B758">
        <v>3</v>
      </c>
      <c r="C758">
        <v>2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>
        <v>758</v>
      </c>
      <c r="B759">
        <v>3</v>
      </c>
      <c r="C759">
        <v>2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>
        <v>759</v>
      </c>
      <c r="B760">
        <v>3</v>
      </c>
      <c r="C760">
        <v>2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>
        <v>760</v>
      </c>
      <c r="B761">
        <v>3</v>
      </c>
      <c r="C761">
        <v>2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>
        <v>761</v>
      </c>
      <c r="B762">
        <v>3</v>
      </c>
      <c r="C762">
        <v>2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>
        <v>762</v>
      </c>
      <c r="B763">
        <v>3</v>
      </c>
      <c r="C763">
        <v>2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>
        <v>763</v>
      </c>
      <c r="B764">
        <v>3</v>
      </c>
      <c r="C764">
        <v>2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>
        <v>764</v>
      </c>
      <c r="B765">
        <v>3</v>
      </c>
      <c r="C765">
        <v>2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>
        <v>765</v>
      </c>
      <c r="B766">
        <v>3</v>
      </c>
      <c r="C766">
        <v>2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>
        <v>766</v>
      </c>
      <c r="B767">
        <v>3</v>
      </c>
      <c r="C767">
        <v>2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>
        <v>767</v>
      </c>
      <c r="B768">
        <v>3</v>
      </c>
      <c r="C768">
        <v>2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>
        <v>768</v>
      </c>
      <c r="B769">
        <v>3</v>
      </c>
      <c r="C769">
        <v>2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>
        <v>769</v>
      </c>
      <c r="B770">
        <v>3</v>
      </c>
      <c r="C770">
        <v>2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>
        <v>770</v>
      </c>
      <c r="B771">
        <v>3</v>
      </c>
      <c r="C771">
        <v>2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>
        <v>771</v>
      </c>
      <c r="B772">
        <v>3</v>
      </c>
      <c r="C772">
        <v>2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>
        <v>772</v>
      </c>
      <c r="B773">
        <v>3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>
        <v>773</v>
      </c>
      <c r="B774">
        <v>3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>
        <v>774</v>
      </c>
      <c r="B775">
        <v>3</v>
      </c>
      <c r="C775">
        <v>2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>
        <v>775</v>
      </c>
      <c r="B776">
        <v>3</v>
      </c>
      <c r="C776">
        <v>2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>
        <v>776</v>
      </c>
      <c r="B777">
        <v>3</v>
      </c>
      <c r="C777">
        <v>2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>
        <v>777</v>
      </c>
      <c r="B778">
        <v>3</v>
      </c>
      <c r="C778">
        <v>2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>
        <v>778</v>
      </c>
      <c r="B779">
        <v>3</v>
      </c>
      <c r="C779">
        <v>2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>
        <v>779</v>
      </c>
      <c r="B780">
        <v>3</v>
      </c>
      <c r="C780">
        <v>2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>
        <v>780</v>
      </c>
      <c r="B781">
        <v>3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>
        <v>781</v>
      </c>
      <c r="B782">
        <v>3</v>
      </c>
      <c r="C782">
        <v>2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>
        <v>782</v>
      </c>
      <c r="B783">
        <v>3</v>
      </c>
      <c r="C783">
        <v>2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>
        <v>783</v>
      </c>
      <c r="B784">
        <v>3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>
        <v>784</v>
      </c>
      <c r="B785">
        <v>3</v>
      </c>
      <c r="C785">
        <v>2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>
        <v>785</v>
      </c>
      <c r="B786">
        <v>3</v>
      </c>
      <c r="C786">
        <v>2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>
        <v>786</v>
      </c>
      <c r="B787">
        <v>3</v>
      </c>
      <c r="C787">
        <v>2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>
        <v>787</v>
      </c>
      <c r="B788">
        <v>3</v>
      </c>
      <c r="C788">
        <v>2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>
        <v>788</v>
      </c>
      <c r="B789">
        <v>3</v>
      </c>
      <c r="C789">
        <v>2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>
        <v>789</v>
      </c>
      <c r="B790">
        <v>3</v>
      </c>
      <c r="C790">
        <v>2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>
        <v>790</v>
      </c>
      <c r="B791">
        <v>3</v>
      </c>
      <c r="C791">
        <v>2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>
        <v>791</v>
      </c>
      <c r="B792">
        <v>3</v>
      </c>
      <c r="C792">
        <v>2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>
        <v>792</v>
      </c>
      <c r="B793">
        <v>3</v>
      </c>
      <c r="C793">
        <v>2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>
        <v>793</v>
      </c>
      <c r="B794">
        <v>3</v>
      </c>
      <c r="C794">
        <v>2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>
        <v>794</v>
      </c>
      <c r="B795">
        <v>3</v>
      </c>
      <c r="C795">
        <v>2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>
        <v>795</v>
      </c>
      <c r="B796">
        <v>3</v>
      </c>
      <c r="C796">
        <v>2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>
        <v>796</v>
      </c>
      <c r="B797">
        <v>3</v>
      </c>
      <c r="C797">
        <v>2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>
        <v>797</v>
      </c>
      <c r="B798">
        <v>3</v>
      </c>
      <c r="C798">
        <v>2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>
        <v>798</v>
      </c>
      <c r="B799">
        <v>3</v>
      </c>
      <c r="C799">
        <v>2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>
        <v>799</v>
      </c>
      <c r="B800">
        <v>3</v>
      </c>
      <c r="C800">
        <v>2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>
        <v>800</v>
      </c>
      <c r="B801">
        <v>3</v>
      </c>
      <c r="C801">
        <v>2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>
        <v>801</v>
      </c>
      <c r="B802">
        <v>3</v>
      </c>
      <c r="C802">
        <v>2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>
        <v>802</v>
      </c>
      <c r="B803">
        <v>3</v>
      </c>
      <c r="C803">
        <v>2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>
        <v>803</v>
      </c>
      <c r="B804">
        <v>3</v>
      </c>
      <c r="C804">
        <v>2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>
        <v>804</v>
      </c>
      <c r="B805">
        <v>3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>
        <v>805</v>
      </c>
      <c r="B806">
        <v>3</v>
      </c>
      <c r="C806">
        <v>2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>
        <v>806</v>
      </c>
      <c r="B807">
        <v>3</v>
      </c>
      <c r="C807">
        <v>2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>
        <v>807</v>
      </c>
      <c r="B808">
        <v>3</v>
      </c>
      <c r="C808">
        <v>2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>
        <v>808</v>
      </c>
      <c r="B809">
        <v>3</v>
      </c>
      <c r="C809">
        <v>2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>
        <v>809</v>
      </c>
      <c r="B810">
        <v>3</v>
      </c>
      <c r="C810">
        <v>2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>
        <v>810</v>
      </c>
      <c r="B811">
        <v>3</v>
      </c>
      <c r="C811">
        <v>2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>
        <v>811</v>
      </c>
      <c r="B812">
        <v>3</v>
      </c>
      <c r="C812">
        <v>2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>
        <v>812</v>
      </c>
      <c r="B813">
        <v>3</v>
      </c>
      <c r="C813">
        <v>2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>
        <v>813</v>
      </c>
      <c r="B814">
        <v>3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>
        <v>814</v>
      </c>
      <c r="B815">
        <v>3</v>
      </c>
      <c r="C815">
        <v>2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>
        <v>815</v>
      </c>
      <c r="B816">
        <v>3</v>
      </c>
      <c r="C816">
        <v>2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>
        <v>816</v>
      </c>
      <c r="B817">
        <v>3</v>
      </c>
      <c r="C817">
        <v>2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>
        <v>817</v>
      </c>
      <c r="B818">
        <v>3</v>
      </c>
      <c r="C818">
        <v>2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>
        <v>818</v>
      </c>
      <c r="B819">
        <v>3</v>
      </c>
      <c r="C819">
        <v>2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>
        <v>819</v>
      </c>
      <c r="B820">
        <v>3</v>
      </c>
      <c r="C820">
        <v>2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>
        <v>820</v>
      </c>
      <c r="B821">
        <v>3</v>
      </c>
      <c r="C821">
        <v>2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>
        <v>821</v>
      </c>
      <c r="B822">
        <v>3</v>
      </c>
      <c r="C822">
        <v>2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>
        <v>822</v>
      </c>
      <c r="B823">
        <v>3</v>
      </c>
      <c r="C823">
        <v>2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>
        <v>823</v>
      </c>
      <c r="B824">
        <v>3</v>
      </c>
      <c r="C824">
        <v>2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>
        <v>824</v>
      </c>
      <c r="B825">
        <v>3</v>
      </c>
      <c r="C825">
        <v>2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>
        <v>825</v>
      </c>
      <c r="B826">
        <v>3</v>
      </c>
      <c r="C826">
        <v>2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>
        <v>826</v>
      </c>
      <c r="B827">
        <v>3</v>
      </c>
      <c r="C827">
        <v>2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>
        <v>827</v>
      </c>
      <c r="B828">
        <v>3</v>
      </c>
      <c r="C828">
        <v>2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>
        <v>828</v>
      </c>
      <c r="B829">
        <v>3</v>
      </c>
      <c r="C829">
        <v>2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>
        <v>829</v>
      </c>
      <c r="B830">
        <v>3</v>
      </c>
      <c r="C830">
        <v>2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>
        <v>830</v>
      </c>
      <c r="B831">
        <v>3</v>
      </c>
      <c r="C831">
        <v>2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>
        <v>831</v>
      </c>
      <c r="B832">
        <v>3</v>
      </c>
      <c r="C832">
        <v>2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>
        <v>832</v>
      </c>
      <c r="B833">
        <v>3</v>
      </c>
      <c r="C833">
        <v>2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>
        <v>833</v>
      </c>
      <c r="B834">
        <v>3</v>
      </c>
      <c r="C834">
        <v>2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>
        <v>834</v>
      </c>
      <c r="B835">
        <v>3</v>
      </c>
      <c r="C835">
        <v>2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>
        <v>835</v>
      </c>
      <c r="B836">
        <v>3</v>
      </c>
      <c r="C836">
        <v>2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>
        <v>836</v>
      </c>
      <c r="B837">
        <v>3</v>
      </c>
      <c r="C837">
        <v>2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>
        <v>837</v>
      </c>
      <c r="B838">
        <v>3</v>
      </c>
      <c r="C838">
        <v>2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>
        <v>838</v>
      </c>
      <c r="B839">
        <v>3</v>
      </c>
      <c r="C839">
        <v>2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>
        <v>839</v>
      </c>
      <c r="B840">
        <v>3</v>
      </c>
      <c r="C840">
        <v>2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>
        <v>840</v>
      </c>
      <c r="B841">
        <v>3</v>
      </c>
      <c r="C841">
        <v>2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>
        <v>841</v>
      </c>
      <c r="B842">
        <v>3</v>
      </c>
      <c r="C842">
        <v>2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>
        <v>842</v>
      </c>
      <c r="B843">
        <v>3</v>
      </c>
      <c r="C843">
        <v>2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>
        <v>843</v>
      </c>
      <c r="B844">
        <v>3</v>
      </c>
      <c r="C844">
        <v>2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>
        <v>844</v>
      </c>
      <c r="B845">
        <v>3</v>
      </c>
      <c r="C845">
        <v>2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>
        <v>845</v>
      </c>
      <c r="B846">
        <v>3</v>
      </c>
      <c r="C846">
        <v>2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>
        <v>846</v>
      </c>
      <c r="B847">
        <v>3</v>
      </c>
      <c r="C847">
        <v>2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>
        <v>847</v>
      </c>
      <c r="B848">
        <v>3</v>
      </c>
      <c r="C848">
        <v>2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>
        <v>848</v>
      </c>
      <c r="B849">
        <v>3</v>
      </c>
      <c r="C849">
        <v>2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>
        <v>849</v>
      </c>
      <c r="B850">
        <v>3</v>
      </c>
      <c r="C850">
        <v>2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>
        <v>850</v>
      </c>
      <c r="B851">
        <v>3</v>
      </c>
      <c r="C851">
        <v>2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>
        <v>851</v>
      </c>
      <c r="B852">
        <v>3</v>
      </c>
      <c r="C852">
        <v>2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>
        <v>852</v>
      </c>
      <c r="B853">
        <v>3</v>
      </c>
      <c r="C853">
        <v>2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>
        <v>853</v>
      </c>
      <c r="B854">
        <v>3</v>
      </c>
      <c r="C854">
        <v>2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>
        <v>854</v>
      </c>
      <c r="B855">
        <v>3</v>
      </c>
      <c r="C855">
        <v>2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>
        <v>855</v>
      </c>
      <c r="B856">
        <v>3</v>
      </c>
      <c r="C856">
        <v>2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>
        <v>856</v>
      </c>
      <c r="B857">
        <v>3</v>
      </c>
      <c r="C857">
        <v>2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>
        <v>857</v>
      </c>
      <c r="B858">
        <v>3</v>
      </c>
      <c r="C858">
        <v>2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>
        <v>858</v>
      </c>
      <c r="B859">
        <v>3</v>
      </c>
      <c r="C859">
        <v>2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>
        <v>859</v>
      </c>
      <c r="B860">
        <v>3</v>
      </c>
      <c r="C860">
        <v>2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>
        <v>860</v>
      </c>
      <c r="B861">
        <v>3</v>
      </c>
      <c r="C861">
        <v>2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>
        <v>861</v>
      </c>
      <c r="B862">
        <v>3</v>
      </c>
      <c r="C862">
        <v>2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>
        <v>862</v>
      </c>
      <c r="B863">
        <v>3</v>
      </c>
      <c r="C863">
        <v>2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>
        <v>863</v>
      </c>
      <c r="B864">
        <v>3</v>
      </c>
      <c r="C864">
        <v>2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>
        <v>864</v>
      </c>
      <c r="B865">
        <v>3</v>
      </c>
      <c r="C865">
        <v>2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>
        <v>865</v>
      </c>
      <c r="B866">
        <v>3</v>
      </c>
      <c r="C866">
        <v>2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>
        <v>866</v>
      </c>
      <c r="B867">
        <v>3</v>
      </c>
      <c r="C867">
        <v>2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>
        <v>867</v>
      </c>
      <c r="B868">
        <v>3</v>
      </c>
      <c r="C868">
        <v>2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>
        <v>868</v>
      </c>
      <c r="B869">
        <v>3</v>
      </c>
      <c r="C869">
        <v>2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>
        <v>869</v>
      </c>
      <c r="B870">
        <v>3</v>
      </c>
      <c r="C870">
        <v>2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>
        <v>870</v>
      </c>
      <c r="B871">
        <v>3</v>
      </c>
      <c r="C871">
        <v>2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>
        <v>871</v>
      </c>
      <c r="B872">
        <v>3</v>
      </c>
      <c r="C872">
        <v>2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>
        <v>872</v>
      </c>
      <c r="B873">
        <v>3</v>
      </c>
      <c r="C873">
        <v>2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>
        <v>873</v>
      </c>
      <c r="B874">
        <v>3</v>
      </c>
      <c r="C874">
        <v>2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>
        <v>874</v>
      </c>
      <c r="B875">
        <v>3</v>
      </c>
      <c r="C875">
        <v>2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>
        <v>875</v>
      </c>
      <c r="B876">
        <v>3</v>
      </c>
      <c r="C876">
        <v>2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>
        <v>876</v>
      </c>
      <c r="B877">
        <v>3</v>
      </c>
      <c r="C877">
        <v>2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>
        <v>877</v>
      </c>
      <c r="B878">
        <v>3</v>
      </c>
      <c r="C878">
        <v>2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>
        <v>878</v>
      </c>
      <c r="B879">
        <v>3</v>
      </c>
      <c r="C879">
        <v>2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>
        <v>879</v>
      </c>
      <c r="B880">
        <v>3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>
        <v>880</v>
      </c>
      <c r="B881">
        <v>3</v>
      </c>
      <c r="C881">
        <v>2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>
        <v>881</v>
      </c>
      <c r="B882">
        <v>3</v>
      </c>
      <c r="C882">
        <v>2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>
        <v>882</v>
      </c>
      <c r="B883">
        <v>3</v>
      </c>
      <c r="C883">
        <v>2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>
        <v>883</v>
      </c>
      <c r="B884">
        <v>3</v>
      </c>
      <c r="C884">
        <v>2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>
        <v>884</v>
      </c>
      <c r="B885">
        <v>3</v>
      </c>
      <c r="C885">
        <v>2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>
        <v>885</v>
      </c>
      <c r="B886">
        <v>3</v>
      </c>
      <c r="C886">
        <v>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>
        <v>886</v>
      </c>
      <c r="B887">
        <v>3</v>
      </c>
      <c r="C887">
        <v>2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>
        <v>887</v>
      </c>
      <c r="B888">
        <v>3</v>
      </c>
      <c r="C888">
        <v>2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>
        <v>888</v>
      </c>
      <c r="B889">
        <v>3</v>
      </c>
      <c r="C889">
        <v>2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>
        <v>889</v>
      </c>
      <c r="B890">
        <v>3</v>
      </c>
      <c r="C890">
        <v>2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>
        <v>890</v>
      </c>
      <c r="B891">
        <v>3</v>
      </c>
      <c r="C891">
        <v>2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>
        <v>891</v>
      </c>
      <c r="B892">
        <v>3</v>
      </c>
      <c r="C892">
        <v>2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>
        <v>892</v>
      </c>
      <c r="B893">
        <v>3</v>
      </c>
      <c r="C893">
        <v>2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>
        <v>893</v>
      </c>
      <c r="B894">
        <v>3</v>
      </c>
      <c r="C894">
        <v>2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>
        <v>894</v>
      </c>
      <c r="B895">
        <v>3</v>
      </c>
      <c r="C895">
        <v>2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>
        <v>895</v>
      </c>
      <c r="B896">
        <v>3</v>
      </c>
      <c r="C896">
        <v>2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>
        <v>896</v>
      </c>
      <c r="B897">
        <v>3</v>
      </c>
      <c r="C897">
        <v>2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>
        <v>897</v>
      </c>
      <c r="B898">
        <v>3</v>
      </c>
      <c r="C898">
        <v>2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>
        <v>898</v>
      </c>
      <c r="B899">
        <v>3</v>
      </c>
      <c r="C899">
        <v>2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>
        <v>899</v>
      </c>
      <c r="B900">
        <v>3</v>
      </c>
      <c r="C900">
        <v>2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>
        <v>900</v>
      </c>
      <c r="B901">
        <v>3</v>
      </c>
      <c r="C901">
        <v>2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>
        <v>901</v>
      </c>
      <c r="B902">
        <v>3</v>
      </c>
      <c r="C902">
        <v>2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>
        <v>902</v>
      </c>
      <c r="B903">
        <v>3</v>
      </c>
      <c r="C903">
        <v>2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>
        <v>903</v>
      </c>
      <c r="B904">
        <v>3</v>
      </c>
      <c r="C904">
        <v>2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>
        <v>904</v>
      </c>
      <c r="B905">
        <v>3</v>
      </c>
      <c r="C905">
        <v>2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>
        <v>905</v>
      </c>
      <c r="B906">
        <v>3</v>
      </c>
      <c r="C906">
        <v>2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>
        <v>906</v>
      </c>
      <c r="B907">
        <v>3</v>
      </c>
      <c r="C907">
        <v>2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>
        <v>907</v>
      </c>
      <c r="B908">
        <v>3</v>
      </c>
      <c r="C908">
        <v>2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>
        <v>908</v>
      </c>
      <c r="B909">
        <v>3</v>
      </c>
      <c r="C909">
        <v>2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>
        <v>909</v>
      </c>
      <c r="B910">
        <v>3</v>
      </c>
      <c r="C910">
        <v>2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>
        <v>910</v>
      </c>
      <c r="B911">
        <v>3</v>
      </c>
      <c r="C911">
        <v>2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>
        <v>911</v>
      </c>
      <c r="B912">
        <v>3</v>
      </c>
      <c r="C912">
        <v>2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>
        <v>912</v>
      </c>
      <c r="B913">
        <v>3</v>
      </c>
      <c r="C913">
        <v>2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>
        <v>913</v>
      </c>
      <c r="B914">
        <v>3</v>
      </c>
      <c r="C914">
        <v>2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>
        <v>914</v>
      </c>
      <c r="B915">
        <v>3</v>
      </c>
      <c r="C915">
        <v>2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>
        <v>915</v>
      </c>
      <c r="B916">
        <v>3</v>
      </c>
      <c r="C916">
        <v>2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>
        <v>916</v>
      </c>
      <c r="B917">
        <v>3</v>
      </c>
      <c r="C917">
        <v>2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>
        <v>917</v>
      </c>
      <c r="B918">
        <v>3</v>
      </c>
      <c r="C918">
        <v>2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>
        <v>918</v>
      </c>
      <c r="B919">
        <v>3</v>
      </c>
      <c r="C919">
        <v>2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>
        <v>919</v>
      </c>
      <c r="B920">
        <v>3</v>
      </c>
      <c r="C920">
        <v>2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>
        <v>920</v>
      </c>
      <c r="B921">
        <v>3</v>
      </c>
      <c r="C921">
        <v>2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>
        <v>921</v>
      </c>
      <c r="B922">
        <v>3</v>
      </c>
      <c r="C922">
        <v>2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>
        <v>922</v>
      </c>
      <c r="B923">
        <v>3</v>
      </c>
      <c r="C923">
        <v>2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>
        <v>923</v>
      </c>
      <c r="B924">
        <v>3</v>
      </c>
      <c r="C924">
        <v>2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>
        <v>924</v>
      </c>
      <c r="B925">
        <v>3</v>
      </c>
      <c r="C925">
        <v>2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>
        <v>925</v>
      </c>
      <c r="B926">
        <v>3</v>
      </c>
      <c r="C926">
        <v>2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>
        <v>926</v>
      </c>
      <c r="B927">
        <v>3</v>
      </c>
      <c r="C927">
        <v>2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>
        <v>927</v>
      </c>
      <c r="B928">
        <v>3</v>
      </c>
      <c r="C928">
        <v>2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>
        <v>928</v>
      </c>
      <c r="B929">
        <v>3</v>
      </c>
      <c r="C929">
        <v>2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>
        <v>929</v>
      </c>
      <c r="B930">
        <v>3</v>
      </c>
      <c r="C930">
        <v>2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>
        <v>930</v>
      </c>
      <c r="B931">
        <v>3</v>
      </c>
      <c r="C931">
        <v>2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>
        <v>931</v>
      </c>
      <c r="B932">
        <v>3</v>
      </c>
      <c r="C932">
        <v>2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>
        <v>932</v>
      </c>
      <c r="B933">
        <v>3</v>
      </c>
      <c r="C933">
        <v>2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>
        <v>933</v>
      </c>
      <c r="B934">
        <v>3</v>
      </c>
      <c r="C934">
        <v>2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>
        <v>934</v>
      </c>
      <c r="B935">
        <v>3</v>
      </c>
      <c r="C935">
        <v>2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>
        <v>935</v>
      </c>
      <c r="B936">
        <v>3</v>
      </c>
      <c r="C936">
        <v>2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>
        <v>936</v>
      </c>
      <c r="B937">
        <v>3</v>
      </c>
      <c r="C937">
        <v>2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>
        <v>937</v>
      </c>
      <c r="B938">
        <v>3</v>
      </c>
      <c r="C938">
        <v>2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>
        <v>938</v>
      </c>
      <c r="B939">
        <v>3</v>
      </c>
      <c r="C939">
        <v>2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>
        <v>939</v>
      </c>
      <c r="B940">
        <v>3</v>
      </c>
      <c r="C940">
        <v>2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>
        <v>940</v>
      </c>
      <c r="B941">
        <v>3</v>
      </c>
      <c r="C941">
        <v>2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>
        <v>941</v>
      </c>
      <c r="B942">
        <v>3</v>
      </c>
      <c r="C942">
        <v>2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>
        <v>942</v>
      </c>
      <c r="B943">
        <v>3</v>
      </c>
      <c r="C943">
        <v>2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>
        <v>943</v>
      </c>
      <c r="B944">
        <v>3</v>
      </c>
      <c r="C944">
        <v>2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>
        <v>944</v>
      </c>
      <c r="B945">
        <v>3</v>
      </c>
      <c r="C945">
        <v>2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>
        <v>945</v>
      </c>
      <c r="B946">
        <v>3</v>
      </c>
      <c r="C946">
        <v>2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>
        <v>946</v>
      </c>
      <c r="B947">
        <v>3</v>
      </c>
      <c r="C947">
        <v>2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>
        <v>947</v>
      </c>
      <c r="B948">
        <v>3</v>
      </c>
      <c r="C948">
        <v>2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>
        <v>948</v>
      </c>
      <c r="B949">
        <v>3</v>
      </c>
      <c r="C949">
        <v>2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>
        <v>949</v>
      </c>
      <c r="B950">
        <v>3</v>
      </c>
      <c r="C950">
        <v>2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>
        <v>950</v>
      </c>
      <c r="B951">
        <v>3</v>
      </c>
      <c r="C951">
        <v>2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>
        <v>951</v>
      </c>
      <c r="B952">
        <v>3</v>
      </c>
      <c r="C952">
        <v>2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>
        <v>952</v>
      </c>
      <c r="B953">
        <v>3</v>
      </c>
      <c r="C953">
        <v>2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>
        <v>953</v>
      </c>
      <c r="B954">
        <v>3</v>
      </c>
      <c r="C954">
        <v>2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>
        <v>954</v>
      </c>
      <c r="B955">
        <v>3</v>
      </c>
      <c r="C955">
        <v>2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>
        <v>955</v>
      </c>
      <c r="B956">
        <v>3</v>
      </c>
      <c r="C956">
        <v>2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>
        <v>956</v>
      </c>
      <c r="B957">
        <v>3</v>
      </c>
      <c r="C957">
        <v>2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>
        <v>957</v>
      </c>
      <c r="B958">
        <v>3</v>
      </c>
      <c r="C958">
        <v>2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>
        <v>958</v>
      </c>
      <c r="B959">
        <v>3</v>
      </c>
      <c r="C959">
        <v>2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>
        <v>959</v>
      </c>
      <c r="B960">
        <v>3</v>
      </c>
      <c r="C960">
        <v>2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>
        <v>960</v>
      </c>
      <c r="B961">
        <v>3</v>
      </c>
      <c r="C961">
        <v>2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>
        <v>961</v>
      </c>
      <c r="B962">
        <v>3</v>
      </c>
      <c r="C962">
        <v>2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>
        <v>962</v>
      </c>
      <c r="B963">
        <v>3</v>
      </c>
      <c r="C963">
        <v>2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>
        <v>963</v>
      </c>
      <c r="B964">
        <v>3</v>
      </c>
      <c r="C964">
        <v>2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>
        <v>964</v>
      </c>
      <c r="B965">
        <v>3</v>
      </c>
      <c r="C965">
        <v>2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>
        <v>965</v>
      </c>
      <c r="B966">
        <v>3</v>
      </c>
      <c r="C966">
        <v>2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>
        <v>966</v>
      </c>
      <c r="B967">
        <v>3</v>
      </c>
      <c r="C967">
        <v>2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>
        <v>967</v>
      </c>
      <c r="B968">
        <v>3</v>
      </c>
      <c r="C968">
        <v>2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>
        <v>968</v>
      </c>
      <c r="B969">
        <v>3</v>
      </c>
      <c r="C969">
        <v>2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>
        <v>969</v>
      </c>
      <c r="B970">
        <v>3</v>
      </c>
      <c r="C970">
        <v>2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>
        <v>970</v>
      </c>
      <c r="B971">
        <v>3</v>
      </c>
      <c r="C971">
        <v>2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>
        <v>971</v>
      </c>
      <c r="B972">
        <v>3</v>
      </c>
      <c r="C972">
        <v>2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>
        <v>972</v>
      </c>
      <c r="B973">
        <v>3</v>
      </c>
      <c r="C973">
        <v>2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>
        <v>973</v>
      </c>
      <c r="B974">
        <v>3</v>
      </c>
      <c r="C974">
        <v>2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>
        <v>974</v>
      </c>
      <c r="B975">
        <v>3</v>
      </c>
      <c r="C975">
        <v>2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>
        <v>975</v>
      </c>
      <c r="B976">
        <v>3</v>
      </c>
      <c r="C976">
        <v>2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>
        <v>976</v>
      </c>
      <c r="B977">
        <v>3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>
        <v>977</v>
      </c>
      <c r="B978">
        <v>3</v>
      </c>
      <c r="C978">
        <v>2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>
        <v>978</v>
      </c>
      <c r="B979">
        <v>3</v>
      </c>
      <c r="C979">
        <v>2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>
        <v>979</v>
      </c>
      <c r="B980">
        <v>3</v>
      </c>
      <c r="C980">
        <v>2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>
        <v>980</v>
      </c>
      <c r="B981">
        <v>3</v>
      </c>
      <c r="C981">
        <v>2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>
        <v>981</v>
      </c>
      <c r="B982">
        <v>3</v>
      </c>
      <c r="C982">
        <v>2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>
        <v>982</v>
      </c>
      <c r="B983">
        <v>3</v>
      </c>
      <c r="C983">
        <v>2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>
        <v>983</v>
      </c>
      <c r="B984">
        <v>3</v>
      </c>
      <c r="C984">
        <v>2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>
        <v>984</v>
      </c>
      <c r="B985">
        <v>3</v>
      </c>
      <c r="C985">
        <v>2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>
        <v>985</v>
      </c>
      <c r="B986">
        <v>3</v>
      </c>
      <c r="C986">
        <v>2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>
        <v>986</v>
      </c>
      <c r="B987">
        <v>3</v>
      </c>
      <c r="C987">
        <v>2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>
        <v>987</v>
      </c>
      <c r="B988">
        <v>3</v>
      </c>
      <c r="C988">
        <v>2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>
        <v>988</v>
      </c>
      <c r="B989">
        <v>3</v>
      </c>
      <c r="C989">
        <v>2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>
        <v>989</v>
      </c>
      <c r="B990">
        <v>3</v>
      </c>
      <c r="C990">
        <v>2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>
        <v>990</v>
      </c>
      <c r="B991">
        <v>3</v>
      </c>
      <c r="C991">
        <v>2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>
        <v>991</v>
      </c>
      <c r="B992">
        <v>3</v>
      </c>
      <c r="C992">
        <v>2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>
        <v>992</v>
      </c>
      <c r="B993">
        <v>3</v>
      </c>
      <c r="C993">
        <v>2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>
        <v>993</v>
      </c>
      <c r="B994">
        <v>3</v>
      </c>
      <c r="C994">
        <v>2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>
        <v>994</v>
      </c>
      <c r="B995">
        <v>3</v>
      </c>
      <c r="C995">
        <v>2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>
        <v>995</v>
      </c>
      <c r="B996">
        <v>3</v>
      </c>
      <c r="C996">
        <v>2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>
        <v>996</v>
      </c>
      <c r="B997">
        <v>3</v>
      </c>
      <c r="C997">
        <v>2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>
        <v>997</v>
      </c>
      <c r="B998">
        <v>3</v>
      </c>
      <c r="C998">
        <v>2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998</v>
      </c>
      <c r="B999">
        <v>3</v>
      </c>
      <c r="C999">
        <v>2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>
        <v>999</v>
      </c>
      <c r="B1000">
        <v>3</v>
      </c>
      <c r="C1000">
        <v>2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>
        <v>1000</v>
      </c>
      <c r="B1001">
        <v>3</v>
      </c>
      <c r="C1001">
        <v>2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>
        <v>1001</v>
      </c>
      <c r="B1002">
        <v>3908</v>
      </c>
      <c r="C1002">
        <v>4035</v>
      </c>
      <c r="D1002">
        <v>3956</v>
      </c>
      <c r="E1002">
        <v>3987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0</v>
      </c>
    </row>
    <row r="1003" spans="1:11">
      <c r="A1003">
        <v>1002</v>
      </c>
      <c r="B1003">
        <v>3915</v>
      </c>
      <c r="C1003">
        <v>4044</v>
      </c>
      <c r="D1003">
        <v>3958</v>
      </c>
      <c r="E1003">
        <v>3993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>
      <c r="A1004">
        <v>1003</v>
      </c>
      <c r="B1004">
        <v>3916</v>
      </c>
      <c r="C1004">
        <v>4052</v>
      </c>
      <c r="D1004">
        <v>3957</v>
      </c>
      <c r="E1004">
        <v>3993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0</v>
      </c>
    </row>
    <row r="1005" spans="1:11">
      <c r="A1005">
        <v>1004</v>
      </c>
      <c r="B1005">
        <v>3925</v>
      </c>
      <c r="C1005">
        <v>4057</v>
      </c>
      <c r="D1005">
        <v>3958</v>
      </c>
      <c r="E1005">
        <v>3995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</row>
    <row r="1006" spans="1:11">
      <c r="A1006">
        <v>1005</v>
      </c>
      <c r="B1006">
        <v>3930</v>
      </c>
      <c r="C1006">
        <v>4065</v>
      </c>
      <c r="D1006">
        <v>3959</v>
      </c>
      <c r="E1006">
        <v>4003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1</v>
      </c>
    </row>
    <row r="1007" spans="1:11">
      <c r="A1007">
        <v>1006</v>
      </c>
      <c r="B1007">
        <v>3930</v>
      </c>
      <c r="C1007">
        <v>4070</v>
      </c>
      <c r="D1007">
        <v>3969</v>
      </c>
      <c r="E1007">
        <v>4007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1</v>
      </c>
    </row>
    <row r="1008" spans="1:11">
      <c r="A1008">
        <v>1007</v>
      </c>
      <c r="B1008">
        <v>3938</v>
      </c>
      <c r="C1008">
        <v>4073</v>
      </c>
      <c r="D1008">
        <v>3970</v>
      </c>
      <c r="E1008">
        <v>4007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</row>
    <row r="1009" spans="1:11">
      <c r="A1009">
        <v>1008</v>
      </c>
      <c r="B1009">
        <v>3937</v>
      </c>
      <c r="C1009">
        <v>4073</v>
      </c>
      <c r="D1009">
        <v>3978</v>
      </c>
      <c r="E1009">
        <v>4017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</row>
    <row r="1010" spans="1:11">
      <c r="A1010">
        <v>1009</v>
      </c>
      <c r="B1010">
        <v>3940</v>
      </c>
      <c r="C1010">
        <v>4071</v>
      </c>
      <c r="D1010">
        <v>3983</v>
      </c>
      <c r="E1010">
        <v>4016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</row>
    <row r="1011" spans="1:11">
      <c r="A1011">
        <v>1010</v>
      </c>
      <c r="B1011">
        <v>3943</v>
      </c>
      <c r="C1011">
        <v>4081</v>
      </c>
      <c r="D1011">
        <v>3987</v>
      </c>
      <c r="E1011">
        <v>4022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</row>
    <row r="1012" spans="1:11">
      <c r="A1012">
        <v>1011</v>
      </c>
      <c r="B1012">
        <v>3949</v>
      </c>
      <c r="C1012">
        <v>4083</v>
      </c>
      <c r="D1012">
        <v>3994</v>
      </c>
      <c r="E1012">
        <v>4027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</v>
      </c>
    </row>
    <row r="1013" spans="1:11">
      <c r="A1013">
        <v>1012</v>
      </c>
      <c r="B1013">
        <v>3949</v>
      </c>
      <c r="C1013">
        <v>4083</v>
      </c>
      <c r="D1013">
        <v>3996</v>
      </c>
      <c r="E1013">
        <v>4028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1</v>
      </c>
    </row>
    <row r="1014" spans="1:11">
      <c r="A1014">
        <v>1013</v>
      </c>
      <c r="B1014">
        <v>3953</v>
      </c>
      <c r="C1014">
        <v>4081</v>
      </c>
      <c r="D1014">
        <v>4001</v>
      </c>
      <c r="E1014">
        <v>4028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</row>
    <row r="1015" spans="1:11">
      <c r="A1015">
        <v>1014</v>
      </c>
      <c r="B1015">
        <v>3957</v>
      </c>
      <c r="C1015">
        <v>4086</v>
      </c>
      <c r="D1015">
        <v>4010</v>
      </c>
      <c r="E1015">
        <v>4036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</row>
    <row r="1016" spans="1:11">
      <c r="A1016">
        <v>1015</v>
      </c>
      <c r="B1016">
        <v>3956</v>
      </c>
      <c r="C1016">
        <v>4096</v>
      </c>
      <c r="D1016">
        <v>4017</v>
      </c>
      <c r="E1016">
        <v>4041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1</v>
      </c>
    </row>
    <row r="1017" spans="1:11">
      <c r="A1017">
        <v>1016</v>
      </c>
      <c r="B1017">
        <v>3957</v>
      </c>
      <c r="C1017">
        <v>4103</v>
      </c>
      <c r="D1017">
        <v>4019</v>
      </c>
      <c r="E1017">
        <v>4041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</row>
    <row r="1018" spans="1:11">
      <c r="A1018">
        <v>1017</v>
      </c>
      <c r="B1018">
        <v>3964</v>
      </c>
      <c r="C1018">
        <v>4111</v>
      </c>
      <c r="D1018">
        <v>4020</v>
      </c>
      <c r="E1018">
        <v>4048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</row>
    <row r="1019" spans="1:11">
      <c r="A1019">
        <v>1018</v>
      </c>
      <c r="B1019">
        <v>3966</v>
      </c>
      <c r="C1019">
        <v>4109</v>
      </c>
      <c r="D1019">
        <v>4026</v>
      </c>
      <c r="E1019">
        <v>4051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0</v>
      </c>
    </row>
    <row r="1020" spans="1:11">
      <c r="A1020">
        <v>1019</v>
      </c>
      <c r="B1020">
        <v>3964</v>
      </c>
      <c r="C1020">
        <v>4109</v>
      </c>
      <c r="D1020">
        <v>4028</v>
      </c>
      <c r="E1020">
        <v>4060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0</v>
      </c>
    </row>
    <row r="1021" spans="1:11">
      <c r="A1021">
        <v>1020</v>
      </c>
      <c r="B1021">
        <v>3964</v>
      </c>
      <c r="C1021">
        <v>4112</v>
      </c>
      <c r="D1021">
        <v>4029</v>
      </c>
      <c r="E1021">
        <v>4066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1</v>
      </c>
    </row>
    <row r="1022" spans="1:11">
      <c r="A1022">
        <v>1021</v>
      </c>
      <c r="B1022">
        <v>3972</v>
      </c>
      <c r="C1022">
        <v>4110</v>
      </c>
      <c r="D1022">
        <v>4037</v>
      </c>
      <c r="E1022">
        <v>4073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1022</v>
      </c>
      <c r="B1023">
        <v>3974</v>
      </c>
      <c r="C1023">
        <v>4111</v>
      </c>
      <c r="D1023">
        <v>4035</v>
      </c>
      <c r="E1023">
        <v>4074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</row>
    <row r="1024" spans="1:11">
      <c r="A1024">
        <v>1023</v>
      </c>
      <c r="B1024">
        <v>3978</v>
      </c>
      <c r="C1024">
        <v>4109</v>
      </c>
      <c r="D1024">
        <v>4035</v>
      </c>
      <c r="E1024">
        <v>4077</v>
      </c>
      <c r="F1024">
        <v>1</v>
      </c>
      <c r="G1024">
        <v>1</v>
      </c>
      <c r="H1024">
        <v>0</v>
      </c>
      <c r="I1024">
        <v>1</v>
      </c>
      <c r="J1024">
        <v>1</v>
      </c>
      <c r="K1024">
        <v>0</v>
      </c>
    </row>
    <row r="1025" spans="1:11">
      <c r="A1025">
        <v>1024</v>
      </c>
      <c r="B1025">
        <v>3985</v>
      </c>
      <c r="C1025">
        <v>4118</v>
      </c>
      <c r="D1025">
        <v>4037</v>
      </c>
      <c r="E1025">
        <v>4079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1</v>
      </c>
    </row>
    <row r="1026" spans="1:11">
      <c r="A1026">
        <v>1025</v>
      </c>
      <c r="B1026">
        <v>3983</v>
      </c>
      <c r="C1026">
        <v>4125</v>
      </c>
      <c r="D1026">
        <v>4043</v>
      </c>
      <c r="E1026">
        <v>4086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0</v>
      </c>
    </row>
    <row r="1027" spans="1:11">
      <c r="A1027">
        <v>1026</v>
      </c>
      <c r="B1027">
        <v>3991</v>
      </c>
      <c r="C1027">
        <v>4131</v>
      </c>
      <c r="D1027">
        <v>4053</v>
      </c>
      <c r="E1027">
        <v>4091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</row>
    <row r="1028" spans="1:11">
      <c r="A1028">
        <v>1027</v>
      </c>
      <c r="B1028">
        <v>3993</v>
      </c>
      <c r="C1028">
        <v>4131</v>
      </c>
      <c r="D1028">
        <v>4060</v>
      </c>
      <c r="E1028">
        <v>4094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1</v>
      </c>
    </row>
    <row r="1029" spans="1:11">
      <c r="A1029">
        <v>1028</v>
      </c>
      <c r="B1029">
        <v>3991</v>
      </c>
      <c r="C1029">
        <v>4141</v>
      </c>
      <c r="D1029">
        <v>4068</v>
      </c>
      <c r="E1029">
        <v>4101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</row>
    <row r="1030" spans="1:11">
      <c r="A1030">
        <v>1029</v>
      </c>
      <c r="B1030">
        <v>3990</v>
      </c>
      <c r="C1030">
        <v>4143</v>
      </c>
      <c r="D1030">
        <v>4068</v>
      </c>
      <c r="E1030">
        <v>4104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</row>
    <row r="1031" spans="1:11">
      <c r="A1031">
        <v>1030</v>
      </c>
      <c r="B1031">
        <v>3991</v>
      </c>
      <c r="C1031">
        <v>4153</v>
      </c>
      <c r="D1031">
        <v>4068</v>
      </c>
      <c r="E1031">
        <v>4107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</row>
    <row r="1032" spans="1:11">
      <c r="A1032">
        <v>1031</v>
      </c>
      <c r="B1032">
        <v>4001</v>
      </c>
      <c r="C1032">
        <v>4157</v>
      </c>
      <c r="D1032">
        <v>4072</v>
      </c>
      <c r="E1032">
        <v>4107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0</v>
      </c>
    </row>
    <row r="1033" spans="1:11">
      <c r="A1033">
        <v>1032</v>
      </c>
      <c r="B1033">
        <v>4008</v>
      </c>
      <c r="C1033">
        <v>4166</v>
      </c>
      <c r="D1033">
        <v>4070</v>
      </c>
      <c r="E1033">
        <v>4109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>
      <c r="A1034">
        <v>1033</v>
      </c>
      <c r="B1034">
        <v>4007</v>
      </c>
      <c r="C1034">
        <v>4165</v>
      </c>
      <c r="D1034">
        <v>4071</v>
      </c>
      <c r="E1034">
        <v>4114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</row>
    <row r="1035" spans="1:11">
      <c r="A1035">
        <v>1034</v>
      </c>
      <c r="B1035">
        <v>4013</v>
      </c>
      <c r="C1035">
        <v>4165</v>
      </c>
      <c r="D1035">
        <v>4075</v>
      </c>
      <c r="E1035">
        <v>4112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0</v>
      </c>
    </row>
    <row r="1036" spans="1:11">
      <c r="A1036">
        <v>1035</v>
      </c>
      <c r="B1036">
        <v>4018</v>
      </c>
      <c r="C1036">
        <v>4175</v>
      </c>
      <c r="D1036">
        <v>4079</v>
      </c>
      <c r="E1036">
        <v>4113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0</v>
      </c>
    </row>
    <row r="1037" spans="1:11">
      <c r="A1037">
        <v>1036</v>
      </c>
      <c r="B1037">
        <v>4027</v>
      </c>
      <c r="C1037">
        <v>4176</v>
      </c>
      <c r="D1037">
        <v>4082</v>
      </c>
      <c r="E1037">
        <v>4115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>
      <c r="A1038">
        <v>1037</v>
      </c>
      <c r="B1038">
        <v>4030</v>
      </c>
      <c r="C1038">
        <v>4180</v>
      </c>
      <c r="D1038">
        <v>4092</v>
      </c>
      <c r="E1038">
        <v>4115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0</v>
      </c>
    </row>
    <row r="1039" spans="1:11">
      <c r="A1039">
        <v>1038</v>
      </c>
      <c r="B1039">
        <v>4038</v>
      </c>
      <c r="C1039">
        <v>4183</v>
      </c>
      <c r="D1039">
        <v>4092</v>
      </c>
      <c r="E1039">
        <v>4122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</row>
    <row r="1040" spans="1:11">
      <c r="A1040">
        <v>1039</v>
      </c>
      <c r="B1040">
        <v>4047</v>
      </c>
      <c r="C1040">
        <v>4185</v>
      </c>
      <c r="D1040">
        <v>4095</v>
      </c>
      <c r="E1040">
        <v>4123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1</v>
      </c>
    </row>
    <row r="1041" spans="1:11">
      <c r="A1041">
        <v>1040</v>
      </c>
      <c r="B1041">
        <v>4046</v>
      </c>
      <c r="C1041">
        <v>4191</v>
      </c>
      <c r="D1041">
        <v>4093</v>
      </c>
      <c r="E1041">
        <v>4122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1</v>
      </c>
    </row>
    <row r="1042" spans="1:11">
      <c r="A1042">
        <v>1041</v>
      </c>
      <c r="B1042">
        <v>4053</v>
      </c>
      <c r="C1042">
        <v>4195</v>
      </c>
      <c r="D1042">
        <v>4092</v>
      </c>
      <c r="E1042">
        <v>4121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0</v>
      </c>
    </row>
    <row r="1043" spans="1:11">
      <c r="A1043">
        <v>1042</v>
      </c>
      <c r="B1043">
        <v>4053</v>
      </c>
      <c r="C1043">
        <v>4198</v>
      </c>
      <c r="D1043">
        <v>4101</v>
      </c>
      <c r="E1043">
        <v>4119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0</v>
      </c>
    </row>
    <row r="1044" spans="1:11">
      <c r="A1044">
        <v>1043</v>
      </c>
      <c r="B1044">
        <v>4062</v>
      </c>
      <c r="C1044">
        <v>4202</v>
      </c>
      <c r="D1044">
        <v>4109</v>
      </c>
      <c r="E1044">
        <v>4121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</row>
    <row r="1045" spans="1:11">
      <c r="A1045">
        <v>1044</v>
      </c>
      <c r="B1045">
        <v>4066</v>
      </c>
      <c r="C1045">
        <v>4205</v>
      </c>
      <c r="D1045">
        <v>4114</v>
      </c>
      <c r="E1045">
        <v>4127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1</v>
      </c>
    </row>
    <row r="1046" spans="1:11">
      <c r="A1046">
        <v>1045</v>
      </c>
      <c r="B1046">
        <v>4066</v>
      </c>
      <c r="C1046">
        <v>4214</v>
      </c>
      <c r="D1046">
        <v>4117</v>
      </c>
      <c r="E1046">
        <v>4135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0</v>
      </c>
    </row>
    <row r="1047" spans="1:11">
      <c r="A1047">
        <v>1046</v>
      </c>
      <c r="B1047">
        <v>4075</v>
      </c>
      <c r="C1047">
        <v>4218</v>
      </c>
      <c r="D1047">
        <v>4125</v>
      </c>
      <c r="E1047">
        <v>4137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</row>
    <row r="1048" spans="1:11">
      <c r="A1048">
        <v>1047</v>
      </c>
      <c r="B1048">
        <v>4077</v>
      </c>
      <c r="C1048">
        <v>4221</v>
      </c>
      <c r="D1048">
        <v>4124</v>
      </c>
      <c r="E1048">
        <v>4136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</row>
    <row r="1049" spans="1:11">
      <c r="A1049">
        <v>1048</v>
      </c>
      <c r="B1049">
        <v>4084</v>
      </c>
      <c r="C1049">
        <v>4229</v>
      </c>
      <c r="D1049">
        <v>4128</v>
      </c>
      <c r="E1049">
        <v>4144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0</v>
      </c>
    </row>
    <row r="1050" spans="1:11">
      <c r="A1050">
        <v>1049</v>
      </c>
      <c r="B1050">
        <v>4089</v>
      </c>
      <c r="C1050">
        <v>4233</v>
      </c>
      <c r="D1050">
        <v>4137</v>
      </c>
      <c r="E1050">
        <v>4146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</v>
      </c>
    </row>
    <row r="1051" spans="1:11">
      <c r="A1051">
        <v>1050</v>
      </c>
      <c r="B1051">
        <v>4099</v>
      </c>
      <c r="C1051">
        <v>4231</v>
      </c>
      <c r="D1051">
        <v>4136</v>
      </c>
      <c r="E1051">
        <v>4154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1</v>
      </c>
    </row>
    <row r="1052" spans="1:11">
      <c r="A1052">
        <v>1051</v>
      </c>
      <c r="B1052">
        <v>4104</v>
      </c>
      <c r="C1052">
        <v>4234</v>
      </c>
      <c r="D1052">
        <v>4138</v>
      </c>
      <c r="E1052">
        <v>4161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23"/>
  <sheetViews>
    <sheetView workbookViewId="0">
      <selection activeCell="B23" sqref="B23"/>
    </sheetView>
  </sheetViews>
  <sheetFormatPr defaultColWidth="8.85840707964602" defaultRowHeight="13.85" outlineLevelCol="2"/>
  <cols>
    <col min="1" max="1" width="16.7079646017699" customWidth="1"/>
  </cols>
  <sheetData>
    <row r="1" spans="1:3">
      <c r="A1" t="s">
        <v>11</v>
      </c>
      <c r="B1" t="s">
        <v>12</v>
      </c>
      <c r="C1" t="s">
        <v>13</v>
      </c>
    </row>
    <row r="2" spans="1:3">
      <c r="A2" t="s">
        <v>14</v>
      </c>
      <c r="B2">
        <v>1</v>
      </c>
      <c r="C2">
        <v>1</v>
      </c>
    </row>
    <row r="3" spans="1:2">
      <c r="A3" t="s">
        <v>15</v>
      </c>
      <c r="B3">
        <v>100</v>
      </c>
    </row>
    <row r="4" spans="1:2">
      <c r="A4" t="s">
        <v>16</v>
      </c>
      <c r="B4">
        <v>125</v>
      </c>
    </row>
    <row r="5" spans="1:2">
      <c r="A5" t="s">
        <v>17</v>
      </c>
      <c r="B5">
        <v>50</v>
      </c>
    </row>
    <row r="6" spans="1:2">
      <c r="A6" t="s">
        <v>18</v>
      </c>
      <c r="B6">
        <v>10</v>
      </c>
    </row>
    <row r="7" spans="1:2">
      <c r="A7" t="s">
        <v>19</v>
      </c>
      <c r="B7">
        <f>B5*200</f>
        <v>10000</v>
      </c>
    </row>
    <row r="8" spans="1:2">
      <c r="A8" t="s">
        <v>20</v>
      </c>
      <c r="B8">
        <v>710</v>
      </c>
    </row>
    <row r="9" spans="1:2">
      <c r="A9" t="s">
        <v>21</v>
      </c>
      <c r="B9">
        <v>226</v>
      </c>
    </row>
    <row r="10" spans="1:2">
      <c r="A10" t="s">
        <v>22</v>
      </c>
      <c r="B10">
        <v>0.01</v>
      </c>
    </row>
    <row r="11" spans="1:2">
      <c r="A11" t="s">
        <v>23</v>
      </c>
      <c r="B11">
        <f>B5</f>
        <v>50</v>
      </c>
    </row>
    <row r="12" spans="1:2">
      <c r="A12" t="s">
        <v>24</v>
      </c>
      <c r="B12">
        <v>5</v>
      </c>
    </row>
    <row r="13" spans="1:2">
      <c r="A13" t="s">
        <v>25</v>
      </c>
      <c r="B13">
        <v>15278</v>
      </c>
    </row>
    <row r="14" spans="1:2">
      <c r="A14" t="s">
        <v>26</v>
      </c>
      <c r="B14">
        <v>500</v>
      </c>
    </row>
    <row r="15" spans="1:2">
      <c r="A15" t="s">
        <v>27</v>
      </c>
      <c r="B15">
        <v>5000</v>
      </c>
    </row>
    <row r="16" spans="1:2">
      <c r="A16" t="s">
        <v>28</v>
      </c>
      <c r="B16">
        <v>300</v>
      </c>
    </row>
    <row r="17" spans="1:2">
      <c r="A17" t="s">
        <v>29</v>
      </c>
      <c r="B17">
        <f>B23</f>
        <v>500</v>
      </c>
    </row>
    <row r="18" spans="1:2">
      <c r="A18" t="s">
        <v>30</v>
      </c>
      <c r="B18">
        <v>1</v>
      </c>
    </row>
    <row r="19" spans="1:2">
      <c r="A19" t="s">
        <v>24</v>
      </c>
      <c r="B19">
        <v>5</v>
      </c>
    </row>
    <row r="20" spans="1:2">
      <c r="A20" t="s">
        <v>25</v>
      </c>
      <c r="B20">
        <v>15278</v>
      </c>
    </row>
    <row r="21" spans="1:2">
      <c r="A21" t="s">
        <v>31</v>
      </c>
      <c r="B21">
        <v>500</v>
      </c>
    </row>
    <row r="22" spans="1:2">
      <c r="A22" t="s">
        <v>32</v>
      </c>
      <c r="B22">
        <v>13900</v>
      </c>
    </row>
    <row r="23" spans="1:2">
      <c r="A23" t="s">
        <v>33</v>
      </c>
      <c r="B23">
        <v>500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D1002"/>
  <sheetViews>
    <sheetView workbookViewId="0">
      <pane xSplit="1" ySplit="2" topLeftCell="AD51" activePane="bottomRight" state="frozen"/>
      <selection/>
      <selection pane="topRight"/>
      <selection pane="bottomLeft"/>
      <selection pane="bottomRight" activeCell="AX57" sqref="AX57"/>
    </sheetView>
  </sheetViews>
  <sheetFormatPr defaultColWidth="11.4247787610619" defaultRowHeight="13.85"/>
  <cols>
    <col min="1" max="1" width="12.858407079646" style="3" customWidth="1"/>
    <col min="4" max="7" width="12" customWidth="1"/>
    <col min="9" max="10" width="13.141592920354" customWidth="1"/>
    <col min="14" max="15" width="13" customWidth="1"/>
    <col min="20" max="21" width="14.7079646017699" customWidth="1"/>
    <col min="22" max="23" width="12.4247787610619" customWidth="1"/>
    <col min="26" max="27" width="14.5663716814159" customWidth="1"/>
    <col min="28" max="39" width="13.141592920354" customWidth="1"/>
    <col min="40" max="40" width="12.858407079646" customWidth="1"/>
    <col min="41" max="42" width="13.141592920354" customWidth="1"/>
    <col min="44" max="44" width="12" customWidth="1"/>
    <col min="45" max="45" width="15" customWidth="1"/>
    <col min="46" max="46" width="14.858407079646" customWidth="1"/>
    <col min="47" max="47" width="22.4247787610619" customWidth="1"/>
    <col min="48" max="48" width="25" customWidth="1"/>
    <col min="49" max="49" width="27.4247787610619" customWidth="1"/>
    <col min="50" max="52" width="17.283185840708" customWidth="1"/>
    <col min="53" max="53" width="15.283185840708" customWidth="1"/>
    <col min="54" max="54" width="17.858407079646" customWidth="1"/>
    <col min="55" max="55" width="18.283185840708" customWidth="1"/>
    <col min="56" max="56" width="15.283185840708" customWidth="1"/>
  </cols>
  <sheetData>
    <row r="1" spans="1:56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>
      <c r="A2" s="1" t="s">
        <v>35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40</v>
      </c>
      <c r="G2" s="2" t="s">
        <v>41</v>
      </c>
      <c r="H2" s="2" t="s">
        <v>42</v>
      </c>
      <c r="I2" s="2" t="s">
        <v>43</v>
      </c>
      <c r="J2" s="2" t="s">
        <v>44</v>
      </c>
      <c r="K2" s="2" t="s">
        <v>45</v>
      </c>
      <c r="L2" s="2" t="s">
        <v>46</v>
      </c>
      <c r="M2" s="2" t="s">
        <v>47</v>
      </c>
      <c r="N2" s="2" t="s">
        <v>48</v>
      </c>
      <c r="O2" s="2" t="s">
        <v>49</v>
      </c>
      <c r="P2" s="2" t="s">
        <v>50</v>
      </c>
      <c r="Q2" s="2" t="s">
        <v>51</v>
      </c>
      <c r="R2" s="2" t="s">
        <v>52</v>
      </c>
      <c r="S2" s="2" t="s">
        <v>53</v>
      </c>
      <c r="T2" s="2" t="s">
        <v>54</v>
      </c>
      <c r="U2" s="2" t="s">
        <v>55</v>
      </c>
      <c r="V2" s="2" t="s">
        <v>56</v>
      </c>
      <c r="W2" s="2" t="s">
        <v>57</v>
      </c>
      <c r="X2" s="2" t="s">
        <v>58</v>
      </c>
      <c r="Y2" s="2" t="s">
        <v>59</v>
      </c>
      <c r="Z2" s="2" t="s">
        <v>60</v>
      </c>
      <c r="AA2" s="2" t="s">
        <v>61</v>
      </c>
      <c r="AB2" s="2" t="s">
        <v>62</v>
      </c>
      <c r="AC2" s="2" t="s">
        <v>63</v>
      </c>
      <c r="AD2" s="2" t="s">
        <v>64</v>
      </c>
      <c r="AE2" s="2" t="s">
        <v>65</v>
      </c>
      <c r="AF2" s="2" t="s">
        <v>66</v>
      </c>
      <c r="AG2" s="2" t="s">
        <v>67</v>
      </c>
      <c r="AH2" s="2" t="s">
        <v>68</v>
      </c>
      <c r="AI2" s="2" t="s">
        <v>69</v>
      </c>
      <c r="AJ2" s="2" t="s">
        <v>70</v>
      </c>
      <c r="AK2" s="2" t="s">
        <v>71</v>
      </c>
      <c r="AL2" s="2" t="s">
        <v>72</v>
      </c>
      <c r="AM2" s="2" t="s">
        <v>73</v>
      </c>
      <c r="AN2" s="2" t="s">
        <v>74</v>
      </c>
      <c r="AO2" s="2" t="s">
        <v>75</v>
      </c>
      <c r="AP2" s="2" t="s">
        <v>76</v>
      </c>
      <c r="AQ2" s="2" t="s">
        <v>77</v>
      </c>
      <c r="AR2" s="2" t="s">
        <v>78</v>
      </c>
      <c r="AS2" s="2" t="s">
        <v>79</v>
      </c>
      <c r="AT2" s="2" t="s">
        <v>80</v>
      </c>
      <c r="AU2" s="2" t="s">
        <v>81</v>
      </c>
      <c r="AV2" s="2" t="s">
        <v>82</v>
      </c>
      <c r="AW2" s="2" t="s">
        <v>83</v>
      </c>
      <c r="AX2" s="2" t="s">
        <v>84</v>
      </c>
      <c r="AY2" s="2" t="s">
        <v>85</v>
      </c>
      <c r="AZ2" s="2" t="s">
        <v>86</v>
      </c>
      <c r="BA2" s="2" t="s">
        <v>87</v>
      </c>
      <c r="BB2" s="2" t="s">
        <v>88</v>
      </c>
      <c r="BC2" s="2" t="s">
        <v>89</v>
      </c>
      <c r="BD2" s="2" t="s">
        <v>90</v>
      </c>
    </row>
    <row r="3" spans="1:52">
      <c r="A3" s="3">
        <v>1</v>
      </c>
      <c r="B3">
        <f>Signals!B2</f>
        <v>3</v>
      </c>
      <c r="C3">
        <f>Signals!C2</f>
        <v>2</v>
      </c>
      <c r="D3">
        <f>Signals!F2</f>
        <v>0</v>
      </c>
      <c r="E3">
        <f>Signals!H2</f>
        <v>0</v>
      </c>
      <c r="F3">
        <f>Signals!I2</f>
        <v>0</v>
      </c>
      <c r="G3">
        <f>IF(Constants!$B$2=2,-B3,B3)</f>
        <v>3</v>
      </c>
      <c r="H3">
        <f>IF(Constants!$C$2=2,-C3,C3)</f>
        <v>2</v>
      </c>
      <c r="I3">
        <f>IF(SIGN(G3+H3)=SIGN(0),G3,-G3)</f>
        <v>-3</v>
      </c>
      <c r="J3">
        <f>IF(SIGN(G3+H3)=SIGN(0),H3,-H3)</f>
        <v>-2</v>
      </c>
      <c r="K3">
        <f>IF(SIGN(G3+H3)=SIGN(0),1,-1)</f>
        <v>-1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-1200.5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-800.5</v>
      </c>
      <c r="N3">
        <f>IF(I3&lt;&gt;0,L3,0)</f>
        <v>-1200.5</v>
      </c>
      <c r="O3">
        <f>IF(J3&lt;&gt;0,M3,0)</f>
        <v>-800.5</v>
      </c>
      <c r="P3">
        <f>IF(I3&lt;&gt;0,(ABS(L3*Constants!$B$10)+50)/100,MAX(-ABS(N3*Constants!$B$4),0))</f>
        <v>0.62005</v>
      </c>
      <c r="Q3">
        <f>IF(J3&lt;&gt;0,(ABS(M3*Constants!$B$10)+50)/100,MAX(-ABS(O3*Constants!$B$4),0))</f>
        <v>0.58005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-1200.5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-800.5</v>
      </c>
      <c r="T3">
        <f>IF(I3&lt;&gt;0,R3,IF(0&gt;0,MAX(0,R3),R3))</f>
        <v>-1200.5</v>
      </c>
      <c r="U3">
        <f>IF(J3&lt;&gt;0,S3,IF(0&gt;0,MAX(0,S3),S3))</f>
        <v>-800.5</v>
      </c>
      <c r="V3">
        <f>IF(R3=0,MAX((0-ABS(T3*Constants!$B$4)),0),(ABS(R3*Constants!$B$4)+50)/100)</f>
        <v>1501.125</v>
      </c>
      <c r="W3">
        <f>IF(S3=0,MAX((0-ABS(U3*Constants!$B$4)),0),(ABS(S3*Constants!$B$4)+50)/100)</f>
        <v>1001.125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-1200.5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-800.5</v>
      </c>
      <c r="Z3">
        <v>0</v>
      </c>
      <c r="AA3">
        <v>0</v>
      </c>
      <c r="AB3">
        <f>IF(I3&lt;&gt;0,(ABS(X3*Constants!$B$10)+50)/100,IF(X3=0,MAX((0-ABS(Z3*Constants!$B$4)),0),(ABS(X3*Constants!$B$4)+50)/100))</f>
        <v>0.62005</v>
      </c>
      <c r="AC3">
        <f>IF(J3&lt;&gt;0,(ABS(Y3*Constants!$B$10)+50)/100,IF(Y3=0,MAX((0-ABS(AA3*Constants!$B$4)),0),(ABS(Y3*Constants!$B$4)+50)/100))</f>
        <v>0.58005</v>
      </c>
      <c r="AD3">
        <f>IF(N3+O3&gt;=0,(1+N3+O3)/2,(N3+O3-1)/2)</f>
        <v>-1001</v>
      </c>
      <c r="AE3">
        <f>MAX(T3,U3)</f>
        <v>-800.5</v>
      </c>
      <c r="AF3">
        <f>MIN(Z3,AA3)</f>
        <v>0</v>
      </c>
      <c r="AG3">
        <f>(Constants!$B$4*AD3)/(Constants!$B$5+Constants!$B$4)</f>
        <v>-715</v>
      </c>
      <c r="AH3">
        <f>(Constants!$B$4*AD3)-(Constants!$B$5+Constants!$B$4)*AG3</f>
        <v>0</v>
      </c>
      <c r="AI3">
        <f>(Constants!$B$4*AE3)/(Constants!$B$5+Constants!$B$4)</f>
        <v>-571.785714285714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12005.5</v>
      </c>
      <c r="AP3">
        <f>(200000*(ABS(O3))+Constants!$B$7)/(2*Constants!$B$7)</f>
        <v>8005.5</v>
      </c>
      <c r="AQ3">
        <f>(1+AO3+AP3)/2</f>
        <v>10006</v>
      </c>
      <c r="AR3">
        <f>(Constants!$B$3*Constants!$B$8*I3*K3)/(Constants!$B$9*Constants!$B$4)</f>
        <v>7.53982300884956</v>
      </c>
      <c r="AS3">
        <f>(Constants!$B$3*Constants!$B$8*I3*K3)-(AR3*Constants!$B$9*Constants!$B$4)</f>
        <v>0</v>
      </c>
      <c r="AT3">
        <f>AR3</f>
        <v>7.53982300884956</v>
      </c>
      <c r="AU3">
        <f>IF(OR(AND(AN3&gt;0,K3&lt;0),AND(AN3&lt;0,K3&gt;0)),0,2)</f>
        <v>2</v>
      </c>
      <c r="AV3">
        <f>IF(AU3=2,ROUND(5*1000/Constants!$B$11,0),0)</f>
        <v>100</v>
      </c>
      <c r="AW3">
        <f>0+ABS(I3-J3)</f>
        <v>1</v>
      </c>
      <c r="AX3">
        <f>IF(AW3&gt;Constants!$B$12,2,0)</f>
        <v>0</v>
      </c>
      <c r="AZ3">
        <f>IF(ABS(AG3)&gt;Constants!$B$13,2,0)</f>
        <v>0</v>
      </c>
    </row>
    <row r="4" spans="1:52">
      <c r="A4" s="3">
        <v>2</v>
      </c>
      <c r="B4">
        <f>Signals!B3</f>
        <v>3</v>
      </c>
      <c r="C4">
        <f>Signals!C3</f>
        <v>2</v>
      </c>
      <c r="D4">
        <f>Signals!F3</f>
        <v>0</v>
      </c>
      <c r="E4">
        <f>Signals!H3</f>
        <v>0</v>
      </c>
      <c r="F4">
        <f>Signals!I3</f>
        <v>0</v>
      </c>
      <c r="G4">
        <f>IF(Constants!$B$2=2,-B4,B4)</f>
        <v>3</v>
      </c>
      <c r="H4">
        <f>IF(Constants!$C$2=2,-C4,C4)</f>
        <v>2</v>
      </c>
      <c r="I4">
        <f>IF(SIGN(G4+H4)=SIGN(AN3),G4,-G4)</f>
        <v>-3</v>
      </c>
      <c r="J4">
        <f>IF(SIGN(G4+H4)=SIGN(AN3),H4,-H4)</f>
        <v>-2</v>
      </c>
      <c r="K4">
        <f>IF(SIGN(G4+H4)=SIGN(AN3),1,-1)</f>
        <v>-1</v>
      </c>
      <c r="L4">
        <f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-3000.5</v>
      </c>
      <c r="M4">
        <f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-800.5</v>
      </c>
      <c r="N4">
        <f>IF(I4&lt;&gt;0,L4,IF(P3&gt;0,N3,0))</f>
        <v>-3000.5</v>
      </c>
      <c r="O4">
        <f>IF(J4&lt;&gt;0,M4,IF(Q3&gt;0,O3,0))</f>
        <v>-800.5</v>
      </c>
      <c r="P4">
        <f>IF(I4&lt;&gt;0,(ABS(L4*Constants!$B$10)+50)/100,MAX(P3-ABS(N4*Constants!$B$4),0))</f>
        <v>0.80005</v>
      </c>
      <c r="Q4">
        <f>IF(J4&lt;&gt;0,(ABS(M4*Constants!$B$10)+50)/100,MAX(Q3-ABS(O4*Constants!$B$4),0))</f>
        <v>0.58005</v>
      </c>
      <c r="R4">
        <f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-1200.5</v>
      </c>
      <c r="S4">
        <f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-800.5</v>
      </c>
      <c r="T4">
        <f>IF(I4&lt;&gt;0,R4,IF(V3&gt;0,MAX(T3,R4),R4))</f>
        <v>-1200.5</v>
      </c>
      <c r="U4">
        <f>IF(J4&lt;&gt;0,S4,IF(W3&gt;0,MAX(U3,S4),S4))</f>
        <v>-800.5</v>
      </c>
      <c r="V4">
        <f>IF(I4&lt;&gt;0,(ABS(R4*Constants!$B$4)+50)/100,IF(R4=0,MAX((0-ABS(T4*Constants!$B$4)),0),(ABS(R4*Constants!$B$4)+50)/100))</f>
        <v>1501.125</v>
      </c>
      <c r="W4">
        <f>IF(J4&lt;&gt;0,(ABS(S4*Constants!$B$4)+50)/100,IF(S4=0,MAX((0-ABS(U4*Constants!$B$4)),0),(ABS(S4*Constants!$B$4)+50)/100))</f>
        <v>1001.125</v>
      </c>
      <c r="X4">
        <f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-1200.5</v>
      </c>
      <c r="Y4">
        <f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-800.5</v>
      </c>
      <c r="Z4">
        <f>IF(I4&lt;&gt;0,X4,IF(AB3&gt;0,MIN(Z3,X4),X4))</f>
        <v>-1200.5</v>
      </c>
      <c r="AA4">
        <f>IF(J4&lt;&gt;0,Y4,IF(AC3&gt;0,MIN(AA3,Y4),Y4))</f>
        <v>-800.5</v>
      </c>
      <c r="AB4">
        <f>IF(I4&lt;&gt;0,(ABS(X4*Constants!$B$10)+50)/100,IF(X4=0,MAX((AB3-ABS(Z4*Constants!$B$4)),0),(ABS(X4*Constants!$B$4)+50)/100))</f>
        <v>0.62005</v>
      </c>
      <c r="AC4">
        <f>IF(J4&lt;&gt;0,(ABS(Y4*Constants!$B$10)+50)/100,IF(Y4=0,MAX((AC3-ABS(AA4*Constants!$B$4)),0),(ABS(Y4*Constants!$B$4)+50)/100))</f>
        <v>0.58005</v>
      </c>
      <c r="AD4">
        <f>IF(N4+O4&gt;=0,(1+N4+O4)/2,(N4+O4-1)/2)</f>
        <v>-1901</v>
      </c>
      <c r="AE4">
        <f>MAX(T4,U4)</f>
        <v>-800.5</v>
      </c>
      <c r="AF4">
        <f t="shared" ref="AF4" si="0">MIN(Z4,AA4)</f>
        <v>-1200.5</v>
      </c>
      <c r="AG4">
        <f>((Constants!$B$5*AG3)+Constants!$B$4*AD4+AH3)/(Constants!$B$5+Constants!$B$4)</f>
        <v>-1562.14285714286</v>
      </c>
      <c r="AH4">
        <f>((Constants!$B$5*AG3)+Constants!$B$4*AD4+AH3)-(Constants!$B$5+Constants!$B$4)*AG4</f>
        <v>0</v>
      </c>
      <c r="AI4">
        <f>((Constants!$B$5*AI3)+Constants!$B$4*AE4+AJ3)/(Constants!$B$5+Constants!$B$4)</f>
        <v>-735.15306122449</v>
      </c>
      <c r="AJ4">
        <f>((Constants!$B$5*AI3)+Constants!$B$4*AE4+AJ3)-(Constants!$B$4+Constants!$B$5)*AI4</f>
        <v>0</v>
      </c>
      <c r="AK4">
        <f>((Constants!$B$5*AK3)+Constants!$B$4*AF4+AL3)/(Constants!$B$5+Constants!$B$4)</f>
        <v>-857.5</v>
      </c>
      <c r="AL4">
        <f>((Constants!$B$5*AK3)+Constants!$B$4*AF4+AL3)-(Constants!$B$5+Constants!$B$4)*AK4</f>
        <v>0</v>
      </c>
      <c r="AM4">
        <f>IF(AG4*K4&gt;0,1,IF(AG4*K4&lt;0,-1,0))</f>
        <v>1</v>
      </c>
      <c r="AN4">
        <f>IF(SIGN(AI4)=SIGN(AK4),AM4,0)</f>
        <v>1</v>
      </c>
      <c r="AO4">
        <f>(200000*(ABS(N4)-ABS(N3))+Constants!$B$7)/(2*Constants!$B$7)</f>
        <v>18000.5</v>
      </c>
      <c r="AP4">
        <f>(200000*(ABS(O4)-ABS(O3))+Constants!$B$7)/(2*Constants!$B$7)</f>
        <v>0.5</v>
      </c>
      <c r="AQ4">
        <f>(1+AO4+AP4)/2</f>
        <v>9001</v>
      </c>
      <c r="AR4">
        <f>(Constants!$B$3*Constants!$B$8*I4*K4+AS3)/(Constants!$B$9*Constants!$B$4)</f>
        <v>7.53982300884956</v>
      </c>
      <c r="AS4">
        <f>(Constants!$B$3*Constants!$B$8*I4*K4+AS3)-(AR4*Constants!$B$9*Constants!$B$4)</f>
        <v>0</v>
      </c>
      <c r="AT4">
        <f>AR4+AT3</f>
        <v>15.0796460176991</v>
      </c>
      <c r="AU4">
        <f>IF(OR(AND(AN4&gt;0,K4&lt;0),AND(AN4&lt;0,K4&gt;0)),0,2)</f>
        <v>0</v>
      </c>
      <c r="AV4">
        <f>IF(AU4=2,ROUND(5*1000/Constants!$B$11,0),IF(AV3&gt;0,AV3-1,0))</f>
        <v>99</v>
      </c>
      <c r="AW4">
        <f>IF(I4&lt;&gt;J4,AW3+ABS(I4-J4),0)</f>
        <v>2</v>
      </c>
      <c r="AX4">
        <f ca="1" t="array" ref="AX4">IF(AW4&gt;Constants!$B$12,2,IF(SUMPRODUCT(--($AX$3:AX4=2))=0,0,1))</f>
        <v>0</v>
      </c>
      <c r="AZ4">
        <f>IF(ABS(AG4)&gt;Constants!$B$13,2,IF(SUMPRODUCT(--($AZ$3=2))=0,0,1))</f>
        <v>0</v>
      </c>
    </row>
    <row r="5" spans="1:52">
      <c r="A5" s="3">
        <v>3</v>
      </c>
      <c r="B5">
        <f>Signals!B4</f>
        <v>3</v>
      </c>
      <c r="C5">
        <f>Signals!C4</f>
        <v>2</v>
      </c>
      <c r="D5">
        <f>Signals!F4</f>
        <v>0</v>
      </c>
      <c r="E5">
        <f>Signals!H4</f>
        <v>0</v>
      </c>
      <c r="F5">
        <f>Signals!I4</f>
        <v>0</v>
      </c>
      <c r="G5">
        <f>IF(Constants!$B$2=2,-B5,B5)</f>
        <v>3</v>
      </c>
      <c r="H5">
        <f>IF(Constants!$C$2=2,-C5,C5)</f>
        <v>2</v>
      </c>
      <c r="I5">
        <f t="shared" ref="I5:I68" si="1">IF(SIGN(G5+H5)=SIGN(AN4),G5,-G5)</f>
        <v>3</v>
      </c>
      <c r="J5">
        <f t="shared" ref="J5:J68" si="2">IF(SIGN(G5+H5)=SIGN(AN4),H5,-H5)</f>
        <v>2</v>
      </c>
      <c r="K5">
        <f t="shared" ref="K5:K68" si="3">IF(SIGN(G5+H5)=SIGN(AN4),1,-1)</f>
        <v>1</v>
      </c>
      <c r="L5">
        <f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1200.5</v>
      </c>
      <c r="M5">
        <f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800.5</v>
      </c>
      <c r="N5">
        <f t="shared" ref="N5:N68" si="4">IF(I5&lt;&gt;0,L5,IF(P4&gt;0,N4,0))</f>
        <v>1200.5</v>
      </c>
      <c r="O5">
        <f t="shared" ref="O5:O68" si="5">IF(J5&lt;&gt;0,M5,IF(Q4&gt;0,O4,0))</f>
        <v>800.5</v>
      </c>
      <c r="P5">
        <f>IF(I5&lt;&gt;0,(ABS(L5*Constants!$B$10)+50)/100,MAX(P4-ABS(N5*Constants!$B$4),0))</f>
        <v>0.62005</v>
      </c>
      <c r="Q5">
        <f>IF(J5&lt;&gt;0,(ABS(M5*Constants!$B$10)+50)/100,MAX(Q4-ABS(O5*Constants!$B$4),0))</f>
        <v>0.58005</v>
      </c>
      <c r="R5">
        <f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1200.5</v>
      </c>
      <c r="S5">
        <f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800.5</v>
      </c>
      <c r="T5">
        <f t="shared" ref="T5:T68" si="6">IF(I5&lt;&gt;0,R5,IF(V4&gt;0,MAX(T4,R5),R5))</f>
        <v>1200.5</v>
      </c>
      <c r="U5">
        <f t="shared" ref="U5:U68" si="7">IF(J5&lt;&gt;0,S5,IF(W4&gt;0,MAX(U4,S5),S5))</f>
        <v>800.5</v>
      </c>
      <c r="V5">
        <f>IF(I5&lt;&gt;0,(ABS(R5*Constants!$B$4)+50)/100,IF(R5=0,MAX((0-ABS(T5*Constants!$B$4)),0),(ABS(R5*Constants!$B$4)+50)/100))</f>
        <v>1501.125</v>
      </c>
      <c r="W5">
        <f>IF(J5&lt;&gt;0,(ABS(S5*Constants!$B$4)+50)/100,IF(S5=0,MAX((0-ABS(U5*Constants!$B$4)),0),(ABS(S5*Constants!$B$4)+50)/100))</f>
        <v>1001.125</v>
      </c>
      <c r="X5">
        <f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1200.5</v>
      </c>
      <c r="Y5">
        <f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800.5</v>
      </c>
      <c r="Z5">
        <f t="shared" ref="Z5:Z68" si="8">IF(I5&lt;&gt;0,X5,IF(AB4&gt;0,MIN(Z4,X5),X5))</f>
        <v>1200.5</v>
      </c>
      <c r="AA5">
        <f t="shared" ref="AA5:AA68" si="9">IF(J5&lt;&gt;0,Y5,IF(AC4&gt;0,MIN(AA4,Y5),Y5))</f>
        <v>800.5</v>
      </c>
      <c r="AB5">
        <f>IF(I5&lt;&gt;0,(ABS(X5*Constants!$B$10)+50)/100,IF(X5=0,MAX((AB4-ABS(Z5*Constants!$B$4)),0),(ABS(X5*Constants!$B$4)+50)/100))</f>
        <v>0.62005</v>
      </c>
      <c r="AC5">
        <f>IF(J5&lt;&gt;0,(ABS(Y5*Constants!$B$10)+50)/100,IF(Y5=0,MAX((AC4-ABS(AA5*Constants!$B$4)),0),(ABS(Y5*Constants!$B$4)+50)/100))</f>
        <v>0.58005</v>
      </c>
      <c r="AD5">
        <f t="shared" ref="AD5:AD68" si="10">IF(N5+O5&gt;=0,(1+N5+O5)/2,(N5+O5-1)/2)</f>
        <v>1001</v>
      </c>
      <c r="AE5">
        <f t="shared" ref="AE5:AE68" si="11">MAX(T5,U5)</f>
        <v>1200.5</v>
      </c>
      <c r="AF5">
        <f t="shared" ref="AF5:AF68" si="12">MIN(Z5,AA5)</f>
        <v>800.5</v>
      </c>
      <c r="AG5">
        <f>((Constants!$B$5*AG4)+Constants!$B$4*AD5+AH4)/(Constants!$B$5+Constants!$B$4)</f>
        <v>268.673469387755</v>
      </c>
      <c r="AH5">
        <f>((Constants!$B$5*AG4)+Constants!$B$4*AD5+AH4)-(Constants!$B$5+Constants!$B$4)*AG5</f>
        <v>0</v>
      </c>
      <c r="AI5">
        <f>((Constants!$B$5*AI4)+Constants!$B$4*AE5+AJ4)/(Constants!$B$5+Constants!$B$4)</f>
        <v>647.456268221574</v>
      </c>
      <c r="AJ5">
        <f>((Constants!$B$5*AI4)+Constants!$B$4*AE5+AJ4)-(Constants!$B$4+Constants!$B$5)*AI5</f>
        <v>0</v>
      </c>
      <c r="AK5">
        <f>((Constants!$B$5*AK4)+Constants!$B$4*AF5+AL4)/(Constants!$B$5+Constants!$B$4)</f>
        <v>326.785714285714</v>
      </c>
      <c r="AL5">
        <f>((Constants!$B$5*AK4)+Constants!$B$4*AF5+AL4)-(Constants!$B$5+Constants!$B$4)*AK5</f>
        <v>0</v>
      </c>
      <c r="AM5">
        <f t="shared" ref="AM5:AM68" si="13">IF(AG5*K5&gt;0,1,IF(AG5*K5&lt;0,-1,0))</f>
        <v>1</v>
      </c>
      <c r="AN5">
        <f t="shared" ref="AN5:AN68" si="14">IF(SIGN(AI5)=SIGN(AK5),AM5,0)</f>
        <v>1</v>
      </c>
      <c r="AO5">
        <f>(200000*(ABS(N5)-ABS(N3))+Constants!$B$7)/(2*Constants!$B$7)</f>
        <v>0.5</v>
      </c>
      <c r="AP5">
        <f>(200000*(ABS(O5)-ABS(O3))+Constants!$B$7)/(2*Constants!$B$7)</f>
        <v>0.5</v>
      </c>
      <c r="AQ5">
        <f t="shared" ref="AQ5:AQ68" si="15">(1+AO5+AP5)/2</f>
        <v>1</v>
      </c>
      <c r="AR5">
        <f>(Constants!$B$3*Constants!$B$8*I5*K5+AS4)/(Constants!$B$9*Constants!$B$4)</f>
        <v>7.53982300884956</v>
      </c>
      <c r="AS5">
        <f>(Constants!$B$3*Constants!$B$8*I5*K5+AS4)-(AR5*Constants!$B$9*Constants!$B$4)</f>
        <v>0</v>
      </c>
      <c r="AT5">
        <f t="shared" ref="AT5:AT68" si="16">AR5+AT4</f>
        <v>22.6194690265487</v>
      </c>
      <c r="AU5">
        <f t="shared" ref="AU5:AU21" si="17">IF(OR(AND(AN5&gt;0,K5&lt;0),AND(AN5&lt;0,K5&gt;0)),0,2)</f>
        <v>2</v>
      </c>
      <c r="AV5">
        <f>IF(AU5=2,ROUND(5*1000/Constants!$B$11,0),IF(AV4&gt;0,AV4-1,0))</f>
        <v>100</v>
      </c>
      <c r="AW5">
        <f t="shared" ref="AW5:AW68" si="18">IF(I5&lt;&gt;J5,AW4+ABS(I5-J5),0)</f>
        <v>3</v>
      </c>
      <c r="AX5">
        <f ca="1" t="array" ref="AX5">IF(AW5&gt;Constants!$B$12,2,IF(SUMPRODUCT(--($AX$3:AX5=2))=0,0,1))</f>
        <v>0</v>
      </c>
      <c r="AZ5">
        <f t="array" ref="AZ5">IF(ABS(AG5)&gt;Constants!$B$13,2,IF(SUMPRODUCT(--($AZ$3:AZ4=2))=0,0,1))</f>
        <v>0</v>
      </c>
    </row>
    <row r="6" spans="1:52">
      <c r="A6" s="3">
        <v>4</v>
      </c>
      <c r="B6">
        <f>Signals!B5</f>
        <v>3</v>
      </c>
      <c r="C6">
        <f>Signals!C5</f>
        <v>2</v>
      </c>
      <c r="D6">
        <f>Signals!F5</f>
        <v>0</v>
      </c>
      <c r="E6">
        <f>Signals!H5</f>
        <v>0</v>
      </c>
      <c r="F6">
        <f>Signals!I5</f>
        <v>0</v>
      </c>
      <c r="G6">
        <f>IF(Constants!$B$2=2,-B6,B6)</f>
        <v>3</v>
      </c>
      <c r="H6">
        <f>IF(Constants!$C$2=2,-C6,C6)</f>
        <v>2</v>
      </c>
      <c r="I6">
        <f t="shared" si="1"/>
        <v>3</v>
      </c>
      <c r="J6">
        <f t="shared" si="2"/>
        <v>2</v>
      </c>
      <c r="K6">
        <f t="shared" si="3"/>
        <v>1</v>
      </c>
      <c r="L6">
        <f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1200.5</v>
      </c>
      <c r="M6">
        <f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800.5</v>
      </c>
      <c r="N6">
        <f t="shared" si="4"/>
        <v>1200.5</v>
      </c>
      <c r="O6">
        <f t="shared" si="5"/>
        <v>800.5</v>
      </c>
      <c r="P6">
        <f>IF(I6&lt;&gt;0,(ABS(L6*Constants!$B$10)+50)/100,MAX(P5-ABS(N6*Constants!$B$4),0))</f>
        <v>0.62005</v>
      </c>
      <c r="Q6">
        <f>IF(J6&lt;&gt;0,(ABS(M6*Constants!$B$10)+50)/100,MAX(Q5-ABS(O6*Constants!$B$4),0))</f>
        <v>0.58005</v>
      </c>
      <c r="R6">
        <f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1200.5</v>
      </c>
      <c r="S6">
        <f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800.5</v>
      </c>
      <c r="T6">
        <f t="shared" si="6"/>
        <v>1200.5</v>
      </c>
      <c r="U6">
        <f t="shared" si="7"/>
        <v>800.5</v>
      </c>
      <c r="V6">
        <f>IF(I6&lt;&gt;0,(ABS(R6*Constants!$B$4)+50)/100,IF(R6=0,MAX((0-ABS(T6*Constants!$B$4)),0),(ABS(R6*Constants!$B$4)+50)/100))</f>
        <v>1501.125</v>
      </c>
      <c r="W6">
        <f>IF(J6&lt;&gt;0,(ABS(S6*Constants!$B$4)+50)/100,IF(S6=0,MAX((0-ABS(U6*Constants!$B$4)),0),(ABS(S6*Constants!$B$4)+50)/100))</f>
        <v>1001.125</v>
      </c>
      <c r="X6">
        <f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1200.5</v>
      </c>
      <c r="Y6">
        <f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800.5</v>
      </c>
      <c r="Z6">
        <f t="shared" si="8"/>
        <v>1200.5</v>
      </c>
      <c r="AA6">
        <f t="shared" si="9"/>
        <v>800.5</v>
      </c>
      <c r="AB6">
        <f>IF(I6&lt;&gt;0,(ABS(X6*Constants!$B$10)+50)/100,IF(X6=0,MAX((AB5-ABS(Z6*Constants!$B$4)),0),(ABS(X6*Constants!$B$4)+50)/100))</f>
        <v>0.62005</v>
      </c>
      <c r="AC6">
        <f>IF(J6&lt;&gt;0,(ABS(Y6*Constants!$B$10)+50)/100,IF(Y6=0,MAX((AC5-ABS(AA6*Constants!$B$4)),0),(ABS(Y6*Constants!$B$4)+50)/100))</f>
        <v>0.58005</v>
      </c>
      <c r="AD6">
        <f t="shared" si="10"/>
        <v>1001</v>
      </c>
      <c r="AE6">
        <f t="shared" si="11"/>
        <v>1200.5</v>
      </c>
      <c r="AF6">
        <f t="shared" si="12"/>
        <v>800.5</v>
      </c>
      <c r="AG6">
        <f>((Constants!$B$5*AG5)+Constants!$B$4*AD6+AH5)/(Constants!$B$5+Constants!$B$4)</f>
        <v>791.763848396501</v>
      </c>
      <c r="AH6">
        <f>((Constants!$B$5*AG5)+Constants!$B$4*AD6+AH5)-(Constants!$B$5+Constants!$B$4)*AG6</f>
        <v>0</v>
      </c>
      <c r="AI6">
        <f>((Constants!$B$5*AI5)+Constants!$B$4*AE6+AJ5)/(Constants!$B$5+Constants!$B$4)</f>
        <v>1042.48750520616</v>
      </c>
      <c r="AJ6">
        <f>((Constants!$B$5*AI5)+Constants!$B$4*AE6+AJ5)-(Constants!$B$4+Constants!$B$5)*AI6</f>
        <v>0</v>
      </c>
      <c r="AK6">
        <f>((Constants!$B$5*AK5)+Constants!$B$4*AF6+AL5)/(Constants!$B$5+Constants!$B$4)</f>
        <v>665.15306122449</v>
      </c>
      <c r="AL6">
        <f>((Constants!$B$5*AK5)+Constants!$B$4*AF6+AL5)-(Constants!$B$5+Constants!$B$4)*AK6</f>
        <v>0</v>
      </c>
      <c r="AM6">
        <f t="shared" si="13"/>
        <v>1</v>
      </c>
      <c r="AN6">
        <f t="shared" si="14"/>
        <v>1</v>
      </c>
      <c r="AO6">
        <f>(200000*(ABS(N6)-ABS(N4))+Constants!$B$7)/(2*Constants!$B$7)</f>
        <v>-17999.5</v>
      </c>
      <c r="AP6">
        <f>(200000*(ABS(O6)-ABS(O4))+Constants!$B$7)/(2*Constants!$B$7)</f>
        <v>0.5</v>
      </c>
      <c r="AQ6">
        <f t="shared" si="15"/>
        <v>-8999</v>
      </c>
      <c r="AR6">
        <f>(Constants!$B$3*Constants!$B$8*I6*K6+AS5)/(Constants!$B$9*Constants!$B$4)</f>
        <v>7.53982300884956</v>
      </c>
      <c r="AS6">
        <f>(Constants!$B$3*Constants!$B$8*I6*K6+AS5)-(AR6*Constants!$B$9*Constants!$B$4)</f>
        <v>0</v>
      </c>
      <c r="AT6">
        <f t="shared" si="16"/>
        <v>30.1592920353982</v>
      </c>
      <c r="AU6">
        <f t="shared" si="17"/>
        <v>2</v>
      </c>
      <c r="AV6">
        <f>IF(AU6=2,ROUND(5*1000/Constants!$B$11,0),IF(AV5&gt;0,AV5-1,0))</f>
        <v>100</v>
      </c>
      <c r="AW6">
        <f t="shared" si="18"/>
        <v>4</v>
      </c>
      <c r="AX6">
        <f ca="1" t="array" ref="AX6">IF(AW6&gt;Constants!$B$12,2,IF(SUMPRODUCT(--($AX$3:AX6=2))=0,0,1))</f>
        <v>0</v>
      </c>
      <c r="AZ6">
        <f t="array" ref="AZ6">IF(ABS(AG6)&gt;Constants!$B$13,2,IF(SUMPRODUCT(--($AZ$3:AZ5=2))=0,0,1))</f>
        <v>0</v>
      </c>
    </row>
    <row r="7" spans="1:52">
      <c r="A7" s="3">
        <v>5</v>
      </c>
      <c r="B7">
        <f>Signals!B6</f>
        <v>3</v>
      </c>
      <c r="C7">
        <f>Signals!C6</f>
        <v>2</v>
      </c>
      <c r="D7">
        <f>Signals!F6</f>
        <v>0</v>
      </c>
      <c r="E7">
        <f>Signals!H6</f>
        <v>0</v>
      </c>
      <c r="F7">
        <f>Signals!I6</f>
        <v>0</v>
      </c>
      <c r="G7">
        <f>IF(Constants!$B$2=2,-B7,B7)</f>
        <v>3</v>
      </c>
      <c r="H7">
        <f>IF(Constants!$C$2=2,-C7,C7)</f>
        <v>2</v>
      </c>
      <c r="I7">
        <f t="shared" si="1"/>
        <v>3</v>
      </c>
      <c r="J7">
        <f t="shared" si="2"/>
        <v>2</v>
      </c>
      <c r="K7">
        <f t="shared" si="3"/>
        <v>1</v>
      </c>
      <c r="L7">
        <f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1200.5</v>
      </c>
      <c r="M7">
        <f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800.5</v>
      </c>
      <c r="N7">
        <f t="shared" si="4"/>
        <v>1200.5</v>
      </c>
      <c r="O7">
        <f t="shared" si="5"/>
        <v>800.5</v>
      </c>
      <c r="P7">
        <f>IF(I7&lt;&gt;0,(ABS(L7*Constants!$B$10)+50)/100,MAX(P6-ABS(N7*Constants!$B$4),0))</f>
        <v>0.62005</v>
      </c>
      <c r="Q7">
        <f>IF(J7&lt;&gt;0,(ABS(M7*Constants!$B$10)+50)/100,MAX(Q6-ABS(O7*Constants!$B$4),0))</f>
        <v>0.58005</v>
      </c>
      <c r="R7">
        <f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1200.5</v>
      </c>
      <c r="S7">
        <f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800.5</v>
      </c>
      <c r="T7">
        <f t="shared" si="6"/>
        <v>1200.5</v>
      </c>
      <c r="U7">
        <f t="shared" si="7"/>
        <v>800.5</v>
      </c>
      <c r="V7">
        <f>IF(I7&lt;&gt;0,(ABS(R7*Constants!$B$4)+50)/100,IF(R7=0,MAX((0-ABS(T7*Constants!$B$4)),0),(ABS(R7*Constants!$B$4)+50)/100))</f>
        <v>1501.125</v>
      </c>
      <c r="W7">
        <f>IF(J7&lt;&gt;0,(ABS(S7*Constants!$B$4)+50)/100,IF(S7=0,MAX((0-ABS(U7*Constants!$B$4)),0),(ABS(S7*Constants!$B$4)+50)/100))</f>
        <v>1001.125</v>
      </c>
      <c r="X7">
        <f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1200.5</v>
      </c>
      <c r="Y7">
        <f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800.5</v>
      </c>
      <c r="Z7">
        <f t="shared" si="8"/>
        <v>1200.5</v>
      </c>
      <c r="AA7">
        <f t="shared" si="9"/>
        <v>800.5</v>
      </c>
      <c r="AB7">
        <f>IF(I7&lt;&gt;0,(ABS(X7*Constants!$B$10)+50)/100,IF(X7=0,MAX((AB6-ABS(Z7*Constants!$B$4)),0),(ABS(X7*Constants!$B$4)+50)/100))</f>
        <v>0.62005</v>
      </c>
      <c r="AC7">
        <f>IF(J7&lt;&gt;0,(ABS(Y7*Constants!$B$10)+50)/100,IF(Y7=0,MAX((AC6-ABS(AA7*Constants!$B$4)),0),(ABS(Y7*Constants!$B$4)+50)/100))</f>
        <v>0.58005</v>
      </c>
      <c r="AD7">
        <f t="shared" si="10"/>
        <v>1001</v>
      </c>
      <c r="AE7">
        <f t="shared" si="11"/>
        <v>1200.5</v>
      </c>
      <c r="AF7">
        <f t="shared" si="12"/>
        <v>800.5</v>
      </c>
      <c r="AG7">
        <f>((Constants!$B$5*AG6)+Constants!$B$4*AD7+AH6)/(Constants!$B$5+Constants!$B$4)</f>
        <v>941.218242399</v>
      </c>
      <c r="AH7">
        <f>((Constants!$B$5*AG6)+Constants!$B$4*AD7+AH6)-(Constants!$B$5+Constants!$B$4)*AG7</f>
        <v>0</v>
      </c>
      <c r="AI7">
        <f>((Constants!$B$5*AI6)+Constants!$B$4*AE7+AJ6)/(Constants!$B$5+Constants!$B$4)</f>
        <v>1155.35357291605</v>
      </c>
      <c r="AJ7">
        <f>((Constants!$B$5*AI6)+Constants!$B$4*AE7+AJ6)-(Constants!$B$4+Constants!$B$5)*AI7</f>
        <v>0</v>
      </c>
      <c r="AK7">
        <f>((Constants!$B$5*AK6)+Constants!$B$4*AF7+AL6)/(Constants!$B$5+Constants!$B$4)</f>
        <v>761.82944606414</v>
      </c>
      <c r="AL7">
        <f>((Constants!$B$5*AK6)+Constants!$B$4*AF7+AL6)-(Constants!$B$5+Constants!$B$4)*AK7</f>
        <v>0</v>
      </c>
      <c r="AM7">
        <f t="shared" si="13"/>
        <v>1</v>
      </c>
      <c r="AN7">
        <f t="shared" si="14"/>
        <v>1</v>
      </c>
      <c r="AO7">
        <f>(200000*(ABS(N7)-ABS(N5))+Constants!$B$7)/(2*Constants!$B$7)</f>
        <v>0.5</v>
      </c>
      <c r="AP7">
        <f>(200000*(ABS(O7)-ABS(O5))+Constants!$B$7)/(2*Constants!$B$7)</f>
        <v>0.5</v>
      </c>
      <c r="AQ7">
        <f t="shared" si="15"/>
        <v>1</v>
      </c>
      <c r="AR7">
        <f>(Constants!$B$3*Constants!$B$8*I7*K7+AS6)/(Constants!$B$9*Constants!$B$4)</f>
        <v>7.53982300884956</v>
      </c>
      <c r="AS7">
        <f>(Constants!$B$3*Constants!$B$8*I7*K7+AS6)-(AR7*Constants!$B$9*Constants!$B$4)</f>
        <v>0</v>
      </c>
      <c r="AT7">
        <f t="shared" si="16"/>
        <v>37.6991150442478</v>
      </c>
      <c r="AU7">
        <f t="shared" si="17"/>
        <v>2</v>
      </c>
      <c r="AV7">
        <f>IF(AU7=2,ROUND(5*1000/Constants!$B$11,0),IF(AV6&gt;0,AV6-1,0))</f>
        <v>100</v>
      </c>
      <c r="AW7">
        <f t="shared" si="18"/>
        <v>5</v>
      </c>
      <c r="AX7">
        <f ca="1" t="array" ref="AX7">IF(AW7&gt;Constants!$B$12,2,IF(SUMPRODUCT(--($AX$3:AX7=2))=0,0,1))</f>
        <v>0</v>
      </c>
      <c r="AZ7">
        <f t="array" ref="AZ7">IF(ABS(AG7)&gt;Constants!$B$13,2,IF(SUMPRODUCT(--($AZ$3:AZ6=2))=0,0,1))</f>
        <v>0</v>
      </c>
    </row>
    <row r="8" spans="1:52">
      <c r="A8" s="3">
        <v>6</v>
      </c>
      <c r="B8">
        <f>Signals!B7</f>
        <v>3</v>
      </c>
      <c r="C8">
        <f>Signals!C7</f>
        <v>2</v>
      </c>
      <c r="D8">
        <f>Signals!F7</f>
        <v>0</v>
      </c>
      <c r="E8">
        <f>Signals!H7</f>
        <v>0</v>
      </c>
      <c r="F8">
        <f>Signals!I7</f>
        <v>0</v>
      </c>
      <c r="G8">
        <f>IF(Constants!$B$2=2,-B8,B8)</f>
        <v>3</v>
      </c>
      <c r="H8">
        <f>IF(Constants!$C$2=2,-C8,C8)</f>
        <v>2</v>
      </c>
      <c r="I8">
        <f t="shared" si="1"/>
        <v>3</v>
      </c>
      <c r="J8">
        <f t="shared" si="2"/>
        <v>2</v>
      </c>
      <c r="K8">
        <f t="shared" si="3"/>
        <v>1</v>
      </c>
      <c r="L8">
        <f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1200.5</v>
      </c>
      <c r="M8">
        <f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800.5</v>
      </c>
      <c r="N8">
        <f t="shared" si="4"/>
        <v>1200.5</v>
      </c>
      <c r="O8">
        <f t="shared" si="5"/>
        <v>800.5</v>
      </c>
      <c r="P8">
        <f>IF(I8&lt;&gt;0,(ABS(L8*Constants!$B$10)+50)/100,MAX(P7-ABS(N8*Constants!$B$4),0))</f>
        <v>0.62005</v>
      </c>
      <c r="Q8">
        <f>IF(J8&lt;&gt;0,(ABS(M8*Constants!$B$10)+50)/100,MAX(Q7-ABS(O8*Constants!$B$4),0))</f>
        <v>0.58005</v>
      </c>
      <c r="R8">
        <f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1200.5</v>
      </c>
      <c r="S8">
        <f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800.5</v>
      </c>
      <c r="T8">
        <f t="shared" si="6"/>
        <v>1200.5</v>
      </c>
      <c r="U8">
        <f t="shared" si="7"/>
        <v>800.5</v>
      </c>
      <c r="V8">
        <f>IF(I8&lt;&gt;0,(ABS(R8*Constants!$B$4)+50)/100,IF(R8=0,MAX((0-ABS(T8*Constants!$B$4)),0),(ABS(R8*Constants!$B$4)+50)/100))</f>
        <v>1501.125</v>
      </c>
      <c r="W8">
        <f>IF(J8&lt;&gt;0,(ABS(S8*Constants!$B$4)+50)/100,IF(S8=0,MAX((0-ABS(U8*Constants!$B$4)),0),(ABS(S8*Constants!$B$4)+50)/100))</f>
        <v>1001.125</v>
      </c>
      <c r="X8">
        <f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1200.5</v>
      </c>
      <c r="Y8">
        <f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800.5</v>
      </c>
      <c r="Z8">
        <f t="shared" si="8"/>
        <v>1200.5</v>
      </c>
      <c r="AA8">
        <f t="shared" si="9"/>
        <v>800.5</v>
      </c>
      <c r="AB8">
        <f>IF(I8&lt;&gt;0,(ABS(X8*Constants!$B$10)+50)/100,IF(X8=0,MAX((AB7-ABS(Z8*Constants!$B$4)),0),(ABS(X8*Constants!$B$4)+50)/100))</f>
        <v>0.62005</v>
      </c>
      <c r="AC8">
        <f>IF(J8&lt;&gt;0,(ABS(Y8*Constants!$B$10)+50)/100,IF(Y8=0,MAX((AC7-ABS(AA8*Constants!$B$4)),0),(ABS(Y8*Constants!$B$4)+50)/100))</f>
        <v>0.58005</v>
      </c>
      <c r="AD8">
        <f t="shared" si="10"/>
        <v>1001</v>
      </c>
      <c r="AE8">
        <f t="shared" si="11"/>
        <v>1200.5</v>
      </c>
      <c r="AF8">
        <f t="shared" si="12"/>
        <v>800.5</v>
      </c>
      <c r="AG8">
        <f>((Constants!$B$5*AG7)+Constants!$B$4*AD8+AH7)/(Constants!$B$5+Constants!$B$4)</f>
        <v>983.919497828286</v>
      </c>
      <c r="AH8">
        <f>((Constants!$B$5*AG7)+Constants!$B$4*AD8+AH7)-(Constants!$B$5+Constants!$B$4)*AG8</f>
        <v>0</v>
      </c>
      <c r="AI8">
        <f>((Constants!$B$5*AI7)+Constants!$B$4*AE8+AJ7)/(Constants!$B$5+Constants!$B$4)</f>
        <v>1187.60102083316</v>
      </c>
      <c r="AJ8">
        <f>((Constants!$B$5*AI7)+Constants!$B$4*AE8+AJ7)-(Constants!$B$4+Constants!$B$5)*AI8</f>
        <v>0</v>
      </c>
      <c r="AK8">
        <f>((Constants!$B$5*AK7)+Constants!$B$4*AF8+AL7)/(Constants!$B$5+Constants!$B$4)</f>
        <v>789.45127030404</v>
      </c>
      <c r="AL8">
        <f>((Constants!$B$5*AK7)+Constants!$B$4*AF8+AL7)-(Constants!$B$5+Constants!$B$4)*AK8</f>
        <v>0</v>
      </c>
      <c r="AM8">
        <f t="shared" si="13"/>
        <v>1</v>
      </c>
      <c r="AN8">
        <f t="shared" si="14"/>
        <v>1</v>
      </c>
      <c r="AO8">
        <f>(200000*(ABS(N8)-ABS(N6))+Constants!$B$7)/(2*Constants!$B$7)</f>
        <v>0.5</v>
      </c>
      <c r="AP8">
        <f>(200000*(ABS(O8)-ABS(O6))+Constants!$B$7)/(2*Constants!$B$7)</f>
        <v>0.5</v>
      </c>
      <c r="AQ8">
        <f t="shared" si="15"/>
        <v>1</v>
      </c>
      <c r="AR8">
        <f>(Constants!$B$3*Constants!$B$8*I8*K8+AS7)/(Constants!$B$9*Constants!$B$4)</f>
        <v>7.53982300884956</v>
      </c>
      <c r="AS8">
        <f>(Constants!$B$3*Constants!$B$8*I8*K8+AS7)-(AR8*Constants!$B$9*Constants!$B$4)</f>
        <v>0</v>
      </c>
      <c r="AT8">
        <f t="shared" si="16"/>
        <v>45.2389380530973</v>
      </c>
      <c r="AU8">
        <f t="shared" si="17"/>
        <v>2</v>
      </c>
      <c r="AV8">
        <f>IF(AU8=2,ROUND(5*1000/Constants!$B$11,0),IF(AV7&gt;0,AV7-1,0))</f>
        <v>100</v>
      </c>
      <c r="AW8">
        <f t="shared" si="18"/>
        <v>6</v>
      </c>
      <c r="AX8">
        <f ca="1" t="array" ref="AX8">IF(AW8&gt;Constants!$B$12,2,IF(SUMPRODUCT(--($AX$3:AX8=2))=0,0,1))</f>
        <v>2</v>
      </c>
      <c r="AZ8">
        <f t="array" ref="AZ8">IF(ABS(AG8)&gt;Constants!$B$13,2,IF(SUMPRODUCT(--($AZ$3:AZ7=2))=0,0,1))</f>
        <v>0</v>
      </c>
    </row>
    <row r="9" spans="1:52">
      <c r="A9" s="3">
        <v>7</v>
      </c>
      <c r="B9">
        <f>Signals!B8</f>
        <v>3</v>
      </c>
      <c r="C9">
        <f>Signals!C8</f>
        <v>2</v>
      </c>
      <c r="D9">
        <f>Signals!F8</f>
        <v>0</v>
      </c>
      <c r="E9">
        <f>Signals!H8</f>
        <v>0</v>
      </c>
      <c r="F9">
        <f>Signals!I8</f>
        <v>0</v>
      </c>
      <c r="G9">
        <f>IF(Constants!$B$2=2,-B9,B9)</f>
        <v>3</v>
      </c>
      <c r="H9">
        <f>IF(Constants!$C$2=2,-C9,C9)</f>
        <v>2</v>
      </c>
      <c r="I9">
        <f t="shared" si="1"/>
        <v>3</v>
      </c>
      <c r="J9">
        <f t="shared" si="2"/>
        <v>2</v>
      </c>
      <c r="K9">
        <f t="shared" si="3"/>
        <v>1</v>
      </c>
      <c r="L9">
        <f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1200.5</v>
      </c>
      <c r="M9">
        <f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800.5</v>
      </c>
      <c r="N9">
        <f t="shared" si="4"/>
        <v>1200.5</v>
      </c>
      <c r="O9">
        <f t="shared" si="5"/>
        <v>800.5</v>
      </c>
      <c r="P9">
        <f>IF(I9&lt;&gt;0,(ABS(L9*Constants!$B$10)+50)/100,MAX(P8-ABS(N9*Constants!$B$4),0))</f>
        <v>0.62005</v>
      </c>
      <c r="Q9">
        <f>IF(J9&lt;&gt;0,(ABS(M9*Constants!$B$10)+50)/100,MAX(Q8-ABS(O9*Constants!$B$4),0))</f>
        <v>0.58005</v>
      </c>
      <c r="R9">
        <f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1200.5</v>
      </c>
      <c r="S9">
        <f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800.5</v>
      </c>
      <c r="T9">
        <f t="shared" si="6"/>
        <v>1200.5</v>
      </c>
      <c r="U9">
        <f t="shared" si="7"/>
        <v>800.5</v>
      </c>
      <c r="V9">
        <f>IF(I9&lt;&gt;0,(ABS(R9*Constants!$B$4)+50)/100,IF(R9=0,MAX((0-ABS(T9*Constants!$B$4)),0),(ABS(R9*Constants!$B$4)+50)/100))</f>
        <v>1501.125</v>
      </c>
      <c r="W9">
        <f>IF(J9&lt;&gt;0,(ABS(S9*Constants!$B$4)+50)/100,IF(S9=0,MAX((0-ABS(U9*Constants!$B$4)),0),(ABS(S9*Constants!$B$4)+50)/100))</f>
        <v>1001.125</v>
      </c>
      <c r="X9">
        <f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1200.5</v>
      </c>
      <c r="Y9">
        <f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800.5</v>
      </c>
      <c r="Z9">
        <f t="shared" si="8"/>
        <v>1200.5</v>
      </c>
      <c r="AA9">
        <f t="shared" si="9"/>
        <v>800.5</v>
      </c>
      <c r="AB9">
        <f>IF(I9&lt;&gt;0,(ABS(X9*Constants!$B$10)+50)/100,IF(X9=0,MAX((AB8-ABS(Z9*Constants!$B$4)),0),(ABS(X9*Constants!$B$4)+50)/100))</f>
        <v>0.62005</v>
      </c>
      <c r="AC9">
        <f>IF(J9&lt;&gt;0,(ABS(Y9*Constants!$B$10)+50)/100,IF(Y9=0,MAX((AC8-ABS(AA9*Constants!$B$4)),0),(ABS(Y9*Constants!$B$4)+50)/100))</f>
        <v>0.58005</v>
      </c>
      <c r="AD9">
        <f t="shared" si="10"/>
        <v>1001</v>
      </c>
      <c r="AE9">
        <f t="shared" si="11"/>
        <v>1200.5</v>
      </c>
      <c r="AF9">
        <f t="shared" si="12"/>
        <v>800.5</v>
      </c>
      <c r="AG9">
        <f>((Constants!$B$5*AG8)+Constants!$B$4*AD9+AH8)/(Constants!$B$5+Constants!$B$4)</f>
        <v>996.119856522367</v>
      </c>
      <c r="AH9">
        <f>((Constants!$B$5*AG8)+Constants!$B$4*AD9+AH8)-(Constants!$B$5+Constants!$B$4)*AG9</f>
        <v>0</v>
      </c>
      <c r="AI9">
        <f>((Constants!$B$5*AI8)+Constants!$B$4*AE9+AJ8)/(Constants!$B$5+Constants!$B$4)</f>
        <v>1196.8145773809</v>
      </c>
      <c r="AJ9">
        <f>((Constants!$B$5*AI8)+Constants!$B$4*AE9+AJ8)-(Constants!$B$4+Constants!$B$5)*AI9</f>
        <v>0</v>
      </c>
      <c r="AK9">
        <f>((Constants!$B$5*AK8)+Constants!$B$4*AF9+AL8)/(Constants!$B$5+Constants!$B$4)</f>
        <v>797.343220086869</v>
      </c>
      <c r="AL9">
        <f>((Constants!$B$5*AK8)+Constants!$B$4*AF9+AL8)-(Constants!$B$5+Constants!$B$4)*AK9</f>
        <v>0</v>
      </c>
      <c r="AM9">
        <f t="shared" si="13"/>
        <v>1</v>
      </c>
      <c r="AN9">
        <f t="shared" si="14"/>
        <v>1</v>
      </c>
      <c r="AO9">
        <f>(200000*(ABS(N9)-ABS(N7))+Constants!$B$7)/(2*Constants!$B$7)</f>
        <v>0.5</v>
      </c>
      <c r="AP9">
        <f>(200000*(ABS(O9)-ABS(O7))+Constants!$B$7)/(2*Constants!$B$7)</f>
        <v>0.5</v>
      </c>
      <c r="AQ9">
        <f t="shared" si="15"/>
        <v>1</v>
      </c>
      <c r="AR9">
        <f>(Constants!$B$3*Constants!$B$8*I9*K9+AS8)/(Constants!$B$9*Constants!$B$4)</f>
        <v>7.53982300884956</v>
      </c>
      <c r="AS9">
        <f>(Constants!$B$3*Constants!$B$8*I9*K9+AS8)-(AR9*Constants!$B$9*Constants!$B$4)</f>
        <v>0</v>
      </c>
      <c r="AT9">
        <f t="shared" si="16"/>
        <v>52.7787610619469</v>
      </c>
      <c r="AU9">
        <f t="shared" si="17"/>
        <v>2</v>
      </c>
      <c r="AV9">
        <f>IF(AU9=2,ROUND(5*1000/Constants!$B$11,0),IF(AV8&gt;0,AV8-1,0))</f>
        <v>100</v>
      </c>
      <c r="AW9">
        <f t="shared" si="18"/>
        <v>7</v>
      </c>
      <c r="AX9">
        <f ca="1" t="array" ref="AX9">IF(AW9&gt;Constants!$B$12,2,IF(SUMPRODUCT(--($AX$3:AX9=2))=0,0,1))</f>
        <v>2</v>
      </c>
      <c r="AZ9">
        <f t="array" ref="AZ9">IF(ABS(AG9)&gt;Constants!$B$13,2,IF(SUMPRODUCT(--($AZ$3:AZ8=2))=0,0,1))</f>
        <v>0</v>
      </c>
    </row>
    <row r="10" spans="1:52">
      <c r="A10" s="3">
        <v>8</v>
      </c>
      <c r="B10">
        <f>Signals!B9</f>
        <v>3</v>
      </c>
      <c r="C10">
        <f>Signals!C9</f>
        <v>2</v>
      </c>
      <c r="D10">
        <f>Signals!F9</f>
        <v>0</v>
      </c>
      <c r="E10">
        <f>Signals!H9</f>
        <v>0</v>
      </c>
      <c r="F10">
        <f>Signals!I9</f>
        <v>0</v>
      </c>
      <c r="G10">
        <f>IF(Constants!$B$2=2,-B10,B10)</f>
        <v>3</v>
      </c>
      <c r="H10">
        <f>IF(Constants!$C$2=2,-C10,C10)</f>
        <v>2</v>
      </c>
      <c r="I10">
        <f t="shared" si="1"/>
        <v>3</v>
      </c>
      <c r="J10">
        <f t="shared" si="2"/>
        <v>2</v>
      </c>
      <c r="K10">
        <f t="shared" si="3"/>
        <v>1</v>
      </c>
      <c r="L10">
        <f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1200.5</v>
      </c>
      <c r="M10">
        <f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800.5</v>
      </c>
      <c r="N10">
        <f t="shared" si="4"/>
        <v>1200.5</v>
      </c>
      <c r="O10">
        <f t="shared" si="5"/>
        <v>800.5</v>
      </c>
      <c r="P10">
        <f>IF(I10&lt;&gt;0,(ABS(L10*Constants!$B$10)+50)/100,MAX(P9-ABS(N10*Constants!$B$4),0))</f>
        <v>0.62005</v>
      </c>
      <c r="Q10">
        <f>IF(J10&lt;&gt;0,(ABS(M10*Constants!$B$10)+50)/100,MAX(Q9-ABS(O10*Constants!$B$4),0))</f>
        <v>0.58005</v>
      </c>
      <c r="R10">
        <f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1200.5</v>
      </c>
      <c r="S10">
        <f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800.5</v>
      </c>
      <c r="T10">
        <f t="shared" si="6"/>
        <v>1200.5</v>
      </c>
      <c r="U10">
        <f t="shared" si="7"/>
        <v>800.5</v>
      </c>
      <c r="V10">
        <f>IF(I10&lt;&gt;0,(ABS(R10*Constants!$B$4)+50)/100,IF(R10=0,MAX((0-ABS(T10*Constants!$B$4)),0),(ABS(R10*Constants!$B$4)+50)/100))</f>
        <v>1501.125</v>
      </c>
      <c r="W10">
        <f>IF(J10&lt;&gt;0,(ABS(S10*Constants!$B$4)+50)/100,IF(S10=0,MAX((0-ABS(U10*Constants!$B$4)),0),(ABS(S10*Constants!$B$4)+50)/100))</f>
        <v>1001.125</v>
      </c>
      <c r="X10">
        <f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1200.5</v>
      </c>
      <c r="Y10">
        <f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800.5</v>
      </c>
      <c r="Z10">
        <f t="shared" si="8"/>
        <v>1200.5</v>
      </c>
      <c r="AA10">
        <f t="shared" si="9"/>
        <v>800.5</v>
      </c>
      <c r="AB10">
        <f>IF(I10&lt;&gt;0,(ABS(X10*Constants!$B$10)+50)/100,IF(X10=0,MAX((AB9-ABS(Z10*Constants!$B$4)),0),(ABS(X10*Constants!$B$4)+50)/100))</f>
        <v>0.62005</v>
      </c>
      <c r="AC10">
        <f>IF(J10&lt;&gt;0,(ABS(Y10*Constants!$B$10)+50)/100,IF(Y10=0,MAX((AC9-ABS(AA10*Constants!$B$4)),0),(ABS(Y10*Constants!$B$4)+50)/100))</f>
        <v>0.58005</v>
      </c>
      <c r="AD10">
        <f t="shared" si="10"/>
        <v>1001</v>
      </c>
      <c r="AE10">
        <f t="shared" si="11"/>
        <v>1200.5</v>
      </c>
      <c r="AF10">
        <f t="shared" si="12"/>
        <v>800.5</v>
      </c>
      <c r="AG10">
        <f>((Constants!$B$5*AG9)+Constants!$B$4*AD10+AH9)/(Constants!$B$5+Constants!$B$4)</f>
        <v>999.605673292105</v>
      </c>
      <c r="AH10">
        <f>((Constants!$B$5*AG9)+Constants!$B$4*AD10+AH9)-(Constants!$B$5+Constants!$B$4)*AG10</f>
        <v>0</v>
      </c>
      <c r="AI10">
        <f>((Constants!$B$5*AI9)+Constants!$B$4*AE10+AJ9)/(Constants!$B$5+Constants!$B$4)</f>
        <v>1199.44702210883</v>
      </c>
      <c r="AJ10">
        <f>((Constants!$B$5*AI9)+Constants!$B$4*AE10+AJ9)-(Constants!$B$4+Constants!$B$5)*AI10</f>
        <v>0</v>
      </c>
      <c r="AK10">
        <f>((Constants!$B$5*AK9)+Constants!$B$4*AF10+AL9)/(Constants!$B$5+Constants!$B$4)</f>
        <v>799.598062881962</v>
      </c>
      <c r="AL10">
        <f>((Constants!$B$5*AK9)+Constants!$B$4*AF10+AL9)-(Constants!$B$5+Constants!$B$4)*AK10</f>
        <v>0</v>
      </c>
      <c r="AM10">
        <f t="shared" si="13"/>
        <v>1</v>
      </c>
      <c r="AN10">
        <f t="shared" si="14"/>
        <v>1</v>
      </c>
      <c r="AO10">
        <f>(200000*(ABS(N10)-ABS(N8))+Constants!$B$7)/(2*Constants!$B$7)</f>
        <v>0.5</v>
      </c>
      <c r="AP10">
        <f>(200000*(ABS(O10)-ABS(O8))+Constants!$B$7)/(2*Constants!$B$7)</f>
        <v>0.5</v>
      </c>
      <c r="AQ10">
        <f t="shared" si="15"/>
        <v>1</v>
      </c>
      <c r="AR10">
        <f>(Constants!$B$3*Constants!$B$8*I10*K10+AS9)/(Constants!$B$9*Constants!$B$4)</f>
        <v>7.53982300884956</v>
      </c>
      <c r="AS10">
        <f>(Constants!$B$3*Constants!$B$8*I10*K10+AS9)-(AR10*Constants!$B$9*Constants!$B$4)</f>
        <v>0</v>
      </c>
      <c r="AT10">
        <f t="shared" si="16"/>
        <v>60.3185840707965</v>
      </c>
      <c r="AU10">
        <f t="shared" si="17"/>
        <v>2</v>
      </c>
      <c r="AV10">
        <f>IF(AU10=2,ROUND(5*1000/Constants!$B$11,0),IF(AV9&gt;0,AV9-1,0))</f>
        <v>100</v>
      </c>
      <c r="AW10">
        <f t="shared" si="18"/>
        <v>8</v>
      </c>
      <c r="AX10">
        <f ca="1" t="array" ref="AX10">IF(AW10&gt;Constants!$B$12,2,IF(SUMPRODUCT(--($AX$3:AX10=2))=0,0,1))</f>
        <v>2</v>
      </c>
      <c r="AZ10">
        <f t="array" ref="AZ10">IF(ABS(AG10)&gt;Constants!$B$13,2,IF(SUMPRODUCT(--($AZ$3:AZ9=2))=0,0,1))</f>
        <v>0</v>
      </c>
    </row>
    <row r="11" spans="1:52">
      <c r="A11" s="3">
        <v>9</v>
      </c>
      <c r="B11">
        <f>Signals!B10</f>
        <v>3</v>
      </c>
      <c r="C11">
        <f>Signals!C10</f>
        <v>2</v>
      </c>
      <c r="D11">
        <f>Signals!F10</f>
        <v>0</v>
      </c>
      <c r="E11">
        <f>Signals!H10</f>
        <v>0</v>
      </c>
      <c r="F11">
        <f>Signals!I10</f>
        <v>0</v>
      </c>
      <c r="G11">
        <f>IF(Constants!$B$2=2,-B11,B11)</f>
        <v>3</v>
      </c>
      <c r="H11">
        <f>IF(Constants!$C$2=2,-C11,C11)</f>
        <v>2</v>
      </c>
      <c r="I11">
        <f t="shared" si="1"/>
        <v>3</v>
      </c>
      <c r="J11">
        <f t="shared" si="2"/>
        <v>2</v>
      </c>
      <c r="K11">
        <f t="shared" si="3"/>
        <v>1</v>
      </c>
      <c r="L11">
        <f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1200.5</v>
      </c>
      <c r="M11">
        <f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800.5</v>
      </c>
      <c r="N11">
        <f t="shared" si="4"/>
        <v>1200.5</v>
      </c>
      <c r="O11">
        <f t="shared" si="5"/>
        <v>800.5</v>
      </c>
      <c r="P11">
        <f>IF(I11&lt;&gt;0,(ABS(L11*Constants!$B$10)+50)/100,MAX(P10-ABS(N11*Constants!$B$4),0))</f>
        <v>0.62005</v>
      </c>
      <c r="Q11">
        <f>IF(J11&lt;&gt;0,(ABS(M11*Constants!$B$10)+50)/100,MAX(Q10-ABS(O11*Constants!$B$4),0))</f>
        <v>0.58005</v>
      </c>
      <c r="R11">
        <f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1200.5</v>
      </c>
      <c r="S11">
        <f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800.5</v>
      </c>
      <c r="T11">
        <f t="shared" si="6"/>
        <v>1200.5</v>
      </c>
      <c r="U11">
        <f t="shared" si="7"/>
        <v>800.5</v>
      </c>
      <c r="V11">
        <f>IF(I11&lt;&gt;0,(ABS(R11*Constants!$B$4)+50)/100,IF(R11=0,MAX((0-ABS(T11*Constants!$B$4)),0),(ABS(R11*Constants!$B$4)+50)/100))</f>
        <v>1501.125</v>
      </c>
      <c r="W11">
        <f>IF(J11&lt;&gt;0,(ABS(S11*Constants!$B$4)+50)/100,IF(S11=0,MAX((0-ABS(U11*Constants!$B$4)),0),(ABS(S11*Constants!$B$4)+50)/100))</f>
        <v>1001.125</v>
      </c>
      <c r="X11">
        <f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1200.5</v>
      </c>
      <c r="Y11">
        <f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800.5</v>
      </c>
      <c r="Z11">
        <f t="shared" si="8"/>
        <v>1200.5</v>
      </c>
      <c r="AA11">
        <f t="shared" si="9"/>
        <v>800.5</v>
      </c>
      <c r="AB11">
        <f>IF(I11&lt;&gt;0,(ABS(X11*Constants!$B$10)+50)/100,IF(X11=0,MAX((AB10-ABS(Z11*Constants!$B$4)),0),(ABS(X11*Constants!$B$4)+50)/100))</f>
        <v>0.62005</v>
      </c>
      <c r="AC11">
        <f>IF(J11&lt;&gt;0,(ABS(Y11*Constants!$B$10)+50)/100,IF(Y11=0,MAX((AC10-ABS(AA11*Constants!$B$4)),0),(ABS(Y11*Constants!$B$4)+50)/100))</f>
        <v>0.58005</v>
      </c>
      <c r="AD11">
        <f t="shared" si="10"/>
        <v>1001</v>
      </c>
      <c r="AE11">
        <f t="shared" si="11"/>
        <v>1200.5</v>
      </c>
      <c r="AF11">
        <f t="shared" si="12"/>
        <v>800.5</v>
      </c>
      <c r="AG11">
        <f>((Constants!$B$5*AG10)+Constants!$B$4*AD11+AH10)/(Constants!$B$5+Constants!$B$4)</f>
        <v>1000.6016209406</v>
      </c>
      <c r="AH11">
        <f>((Constants!$B$5*AG10)+Constants!$B$4*AD11+AH10)-(Constants!$B$5+Constants!$B$4)*AG11</f>
        <v>0</v>
      </c>
      <c r="AI11">
        <f>((Constants!$B$5*AI10)+Constants!$B$4*AE11+AJ10)/(Constants!$B$5+Constants!$B$4)</f>
        <v>1200.19914917395</v>
      </c>
      <c r="AJ11">
        <f>((Constants!$B$5*AI10)+Constants!$B$4*AE11+AJ10)-(Constants!$B$4+Constants!$B$5)*AI11</f>
        <v>0</v>
      </c>
      <c r="AK11">
        <f>((Constants!$B$5*AK10)+Constants!$B$4*AF11+AL10)/(Constants!$B$5+Constants!$B$4)</f>
        <v>800.242303680561</v>
      </c>
      <c r="AL11">
        <f>((Constants!$B$5*AK10)+Constants!$B$4*AF11+AL10)-(Constants!$B$5+Constants!$B$4)*AK11</f>
        <v>0</v>
      </c>
      <c r="AM11">
        <f t="shared" si="13"/>
        <v>1</v>
      </c>
      <c r="AN11">
        <f t="shared" si="14"/>
        <v>1</v>
      </c>
      <c r="AO11">
        <f>(200000*(ABS(N11)-ABS(N9))+Constants!$B$7)/(2*Constants!$B$7)</f>
        <v>0.5</v>
      </c>
      <c r="AP11">
        <f>(200000*(ABS(O11)-ABS(O9))+Constants!$B$7)/(2*Constants!$B$7)</f>
        <v>0.5</v>
      </c>
      <c r="AQ11">
        <f t="shared" si="15"/>
        <v>1</v>
      </c>
      <c r="AR11">
        <f>(Constants!$B$3*Constants!$B$8*I11*K11+AS10)/(Constants!$B$9*Constants!$B$4)</f>
        <v>7.53982300884956</v>
      </c>
      <c r="AS11">
        <f>(Constants!$B$3*Constants!$B$8*I11*K11+AS10)-(AR11*Constants!$B$9*Constants!$B$4)</f>
        <v>0</v>
      </c>
      <c r="AT11">
        <f t="shared" si="16"/>
        <v>67.858407079646</v>
      </c>
      <c r="AU11">
        <f t="shared" si="17"/>
        <v>2</v>
      </c>
      <c r="AV11">
        <f>IF(AU11=2,ROUND(5*1000/Constants!$B$11,0),IF(AV10&gt;0,AV10-1,0))</f>
        <v>100</v>
      </c>
      <c r="AW11">
        <f t="shared" si="18"/>
        <v>9</v>
      </c>
      <c r="AX11">
        <f ca="1" t="array" ref="AX11">IF(AW11&gt;Constants!$B$12,2,IF(SUMPRODUCT(--($AX$3:AX11=2))=0,0,1))</f>
        <v>2</v>
      </c>
      <c r="AZ11">
        <f t="array" ref="AZ11">IF(ABS(AG11)&gt;Constants!$B$13,2,IF(SUMPRODUCT(--($AZ$3:AZ10=2))=0,0,1))</f>
        <v>0</v>
      </c>
    </row>
    <row r="12" spans="1:52">
      <c r="A12" s="3">
        <v>10</v>
      </c>
      <c r="B12">
        <f>Signals!B11</f>
        <v>3</v>
      </c>
      <c r="C12">
        <f>Signals!C11</f>
        <v>2</v>
      </c>
      <c r="D12">
        <f>Signals!F11</f>
        <v>0</v>
      </c>
      <c r="E12">
        <f>Signals!H11</f>
        <v>0</v>
      </c>
      <c r="F12">
        <f>Signals!I11</f>
        <v>0</v>
      </c>
      <c r="G12">
        <f>IF(Constants!$B$2=2,-B12,B12)</f>
        <v>3</v>
      </c>
      <c r="H12">
        <f>IF(Constants!$C$2=2,-C12,C12)</f>
        <v>2</v>
      </c>
      <c r="I12">
        <f t="shared" si="1"/>
        <v>3</v>
      </c>
      <c r="J12">
        <f t="shared" si="2"/>
        <v>2</v>
      </c>
      <c r="K12">
        <f t="shared" si="3"/>
        <v>1</v>
      </c>
      <c r="L12">
        <f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1200.5</v>
      </c>
      <c r="M12">
        <f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800.5</v>
      </c>
      <c r="N12">
        <f t="shared" si="4"/>
        <v>1200.5</v>
      </c>
      <c r="O12">
        <f t="shared" si="5"/>
        <v>800.5</v>
      </c>
      <c r="P12">
        <f>IF(I12&lt;&gt;0,(ABS(L12*Constants!$B$10)+50)/100,MAX(P11-ABS(N12*Constants!$B$4),0))</f>
        <v>0.62005</v>
      </c>
      <c r="Q12">
        <f>IF(J12&lt;&gt;0,(ABS(M12*Constants!$B$10)+50)/100,MAX(Q11-ABS(O12*Constants!$B$4),0))</f>
        <v>0.58005</v>
      </c>
      <c r="R12">
        <f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1200.5</v>
      </c>
      <c r="S12">
        <f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800.5</v>
      </c>
      <c r="T12">
        <f t="shared" si="6"/>
        <v>1200.5</v>
      </c>
      <c r="U12">
        <f t="shared" si="7"/>
        <v>800.5</v>
      </c>
      <c r="V12">
        <f>IF(I12&lt;&gt;0,(ABS(R12*Constants!$B$4)+50)/100,IF(R12=0,MAX((0-ABS(T12*Constants!$B$4)),0),(ABS(R12*Constants!$B$4)+50)/100))</f>
        <v>1501.125</v>
      </c>
      <c r="W12">
        <f>IF(J12&lt;&gt;0,(ABS(S12*Constants!$B$4)+50)/100,IF(S12=0,MAX((0-ABS(U12*Constants!$B$4)),0),(ABS(S12*Constants!$B$4)+50)/100))</f>
        <v>1001.125</v>
      </c>
      <c r="X12">
        <f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1200.5</v>
      </c>
      <c r="Y12">
        <f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800.5</v>
      </c>
      <c r="Z12">
        <f t="shared" si="8"/>
        <v>1200.5</v>
      </c>
      <c r="AA12">
        <f t="shared" si="9"/>
        <v>800.5</v>
      </c>
      <c r="AB12">
        <f>IF(I12&lt;&gt;0,(ABS(X12*Constants!$B$10)+50)/100,IF(X12=0,MAX((AB11-ABS(Z12*Constants!$B$4)),0),(ABS(X12*Constants!$B$4)+50)/100))</f>
        <v>0.62005</v>
      </c>
      <c r="AC12">
        <f>IF(J12&lt;&gt;0,(ABS(Y12*Constants!$B$10)+50)/100,IF(Y12=0,MAX((AC11-ABS(AA12*Constants!$B$4)),0),(ABS(Y12*Constants!$B$4)+50)/100))</f>
        <v>0.58005</v>
      </c>
      <c r="AD12">
        <f t="shared" si="10"/>
        <v>1001</v>
      </c>
      <c r="AE12">
        <f t="shared" si="11"/>
        <v>1200.5</v>
      </c>
      <c r="AF12">
        <f t="shared" si="12"/>
        <v>800.5</v>
      </c>
      <c r="AG12">
        <f>((Constants!$B$5*AG11)+Constants!$B$4*AD12+AH11)/(Constants!$B$5+Constants!$B$4)</f>
        <v>1000.8861774116</v>
      </c>
      <c r="AH12">
        <f>((Constants!$B$5*AG11)+Constants!$B$4*AD12+AH11)-(Constants!$B$5+Constants!$B$4)*AG12</f>
        <v>0</v>
      </c>
      <c r="AI12">
        <f>((Constants!$B$5*AI11)+Constants!$B$4*AE12+AJ11)/(Constants!$B$5+Constants!$B$4)</f>
        <v>1200.41404262113</v>
      </c>
      <c r="AJ12">
        <f>((Constants!$B$5*AI11)+Constants!$B$4*AE12+AJ11)-(Constants!$B$4+Constants!$B$5)*AI12</f>
        <v>0</v>
      </c>
      <c r="AK12">
        <f>((Constants!$B$5*AK11)+Constants!$B$4*AF12+AL11)/(Constants!$B$5+Constants!$B$4)</f>
        <v>800.42637248016</v>
      </c>
      <c r="AL12">
        <f>((Constants!$B$5*AK11)+Constants!$B$4*AF12+AL11)-(Constants!$B$5+Constants!$B$4)*AK12</f>
        <v>0</v>
      </c>
      <c r="AM12">
        <f t="shared" si="13"/>
        <v>1</v>
      </c>
      <c r="AN12">
        <f t="shared" si="14"/>
        <v>1</v>
      </c>
      <c r="AO12">
        <f>(200000*(ABS(N12)-ABS(N10))+Constants!$B$7)/(2*Constants!$B$7)</f>
        <v>0.5</v>
      </c>
      <c r="AP12">
        <f>(200000*(ABS(O12)-ABS(O10))+Constants!$B$7)/(2*Constants!$B$7)</f>
        <v>0.5</v>
      </c>
      <c r="AQ12">
        <f t="shared" si="15"/>
        <v>1</v>
      </c>
      <c r="AR12">
        <f>(Constants!$B$3*Constants!$B$8*I12*K12+AS11)/(Constants!$B$9*Constants!$B$4)</f>
        <v>7.53982300884956</v>
      </c>
      <c r="AS12">
        <f>(Constants!$B$3*Constants!$B$8*I12*K12+AS11)-(AR12*Constants!$B$9*Constants!$B$4)</f>
        <v>0</v>
      </c>
      <c r="AT12">
        <f t="shared" si="16"/>
        <v>75.3982300884956</v>
      </c>
      <c r="AU12">
        <f t="shared" si="17"/>
        <v>2</v>
      </c>
      <c r="AV12">
        <f>IF(AU12=2,ROUND(5*1000/Constants!$B$11,0),IF(AV11&gt;0,AV11-1,0))</f>
        <v>100</v>
      </c>
      <c r="AW12">
        <f t="shared" si="18"/>
        <v>10</v>
      </c>
      <c r="AX12">
        <f ca="1" t="array" ref="AX12">IF(AW12&gt;Constants!$B$12,2,IF(SUMPRODUCT(--($AX$3:AX12=2))=0,0,1))</f>
        <v>2</v>
      </c>
      <c r="AZ12">
        <f t="array" ref="AZ12">IF(ABS(AG12)&gt;Constants!$B$13,2,IF(SUMPRODUCT(--($AZ$3:AZ11=2))=0,0,1))</f>
        <v>0</v>
      </c>
    </row>
    <row r="13" spans="1:52">
      <c r="A13" s="3">
        <v>11</v>
      </c>
      <c r="B13">
        <f>Signals!B12</f>
        <v>3</v>
      </c>
      <c r="C13">
        <f>Signals!C12</f>
        <v>2</v>
      </c>
      <c r="D13">
        <f>Signals!F12</f>
        <v>0</v>
      </c>
      <c r="E13">
        <f>Signals!H12</f>
        <v>0</v>
      </c>
      <c r="F13">
        <f>Signals!I12</f>
        <v>0</v>
      </c>
      <c r="G13">
        <f>IF(Constants!$B$2=2,-B13,B13)</f>
        <v>3</v>
      </c>
      <c r="H13">
        <f>IF(Constants!$C$2=2,-C13,C13)</f>
        <v>2</v>
      </c>
      <c r="I13">
        <f t="shared" si="1"/>
        <v>3</v>
      </c>
      <c r="J13">
        <f t="shared" si="2"/>
        <v>2</v>
      </c>
      <c r="K13">
        <f t="shared" si="3"/>
        <v>1</v>
      </c>
      <c r="L13">
        <f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1200.5</v>
      </c>
      <c r="M13">
        <f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800.5</v>
      </c>
      <c r="N13">
        <f t="shared" si="4"/>
        <v>1200.5</v>
      </c>
      <c r="O13">
        <f t="shared" si="5"/>
        <v>800.5</v>
      </c>
      <c r="P13">
        <f>IF(I13&lt;&gt;0,(ABS(L13*Constants!$B$10)+50)/100,MAX(P12-ABS(N13*Constants!$B$4),0))</f>
        <v>0.62005</v>
      </c>
      <c r="Q13">
        <f>IF(J13&lt;&gt;0,(ABS(M13*Constants!$B$10)+50)/100,MAX(Q12-ABS(O13*Constants!$B$4),0))</f>
        <v>0.58005</v>
      </c>
      <c r="R13">
        <f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1200.5</v>
      </c>
      <c r="S13">
        <f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800.5</v>
      </c>
      <c r="T13">
        <f t="shared" si="6"/>
        <v>1200.5</v>
      </c>
      <c r="U13">
        <f t="shared" si="7"/>
        <v>800.5</v>
      </c>
      <c r="V13">
        <f>IF(I13&lt;&gt;0,(ABS(R13*Constants!$B$4)+50)/100,IF(R13=0,MAX((0-ABS(T13*Constants!$B$4)),0),(ABS(R13*Constants!$B$4)+50)/100))</f>
        <v>1501.125</v>
      </c>
      <c r="W13">
        <f>IF(J13&lt;&gt;0,(ABS(S13*Constants!$B$4)+50)/100,IF(S13=0,MAX((0-ABS(U13*Constants!$B$4)),0),(ABS(S13*Constants!$B$4)+50)/100))</f>
        <v>1001.125</v>
      </c>
      <c r="X13">
        <f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1200.5</v>
      </c>
      <c r="Y13">
        <f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800.5</v>
      </c>
      <c r="Z13">
        <f t="shared" si="8"/>
        <v>1200.5</v>
      </c>
      <c r="AA13">
        <f t="shared" si="9"/>
        <v>800.5</v>
      </c>
      <c r="AB13">
        <f>IF(I13&lt;&gt;0,(ABS(X13*Constants!$B$10)+50)/100,IF(X13=0,MAX((AB12-ABS(Z13*Constants!$B$4)),0),(ABS(X13*Constants!$B$4)+50)/100))</f>
        <v>0.62005</v>
      </c>
      <c r="AC13">
        <f>IF(J13&lt;&gt;0,(ABS(Y13*Constants!$B$10)+50)/100,IF(Y13=0,MAX((AC12-ABS(AA13*Constants!$B$4)),0),(ABS(Y13*Constants!$B$4)+50)/100))</f>
        <v>0.58005</v>
      </c>
      <c r="AD13">
        <f t="shared" si="10"/>
        <v>1001</v>
      </c>
      <c r="AE13">
        <f t="shared" si="11"/>
        <v>1200.5</v>
      </c>
      <c r="AF13">
        <f t="shared" si="12"/>
        <v>800.5</v>
      </c>
      <c r="AG13">
        <f>((Constants!$B$5*AG12)+Constants!$B$4*AD13+AH12)/(Constants!$B$5+Constants!$B$4)</f>
        <v>1000.96747926046</v>
      </c>
      <c r="AH13">
        <f>((Constants!$B$5*AG12)+Constants!$B$4*AD13+AH12)-(Constants!$B$5+Constants!$B$4)*AG13</f>
        <v>0</v>
      </c>
      <c r="AI13">
        <f>((Constants!$B$5*AI12)+Constants!$B$4*AE13+AJ12)/(Constants!$B$5+Constants!$B$4)</f>
        <v>1200.47544074889</v>
      </c>
      <c r="AJ13">
        <f>((Constants!$B$5*AI12)+Constants!$B$4*AE13+AJ12)-(Constants!$B$4+Constants!$B$5)*AI13</f>
        <v>0</v>
      </c>
      <c r="AK13">
        <f>((Constants!$B$5*AK12)+Constants!$B$4*AF13+AL12)/(Constants!$B$5+Constants!$B$4)</f>
        <v>800.47896356576</v>
      </c>
      <c r="AL13">
        <f>((Constants!$B$5*AK12)+Constants!$B$4*AF13+AL12)-(Constants!$B$5+Constants!$B$4)*AK13</f>
        <v>0</v>
      </c>
      <c r="AM13">
        <f t="shared" si="13"/>
        <v>1</v>
      </c>
      <c r="AN13">
        <f t="shared" si="14"/>
        <v>1</v>
      </c>
      <c r="AO13">
        <f>(200000*(ABS(N13)-ABS(N11))+Constants!$B$7)/(2*Constants!$B$7)</f>
        <v>0.5</v>
      </c>
      <c r="AP13">
        <f>(200000*(ABS(O13)-ABS(O11))+Constants!$B$7)/(2*Constants!$B$7)</f>
        <v>0.5</v>
      </c>
      <c r="AQ13">
        <f t="shared" si="15"/>
        <v>1</v>
      </c>
      <c r="AR13">
        <f>(Constants!$B$3*Constants!$B$8*I13*K13+AS12)/(Constants!$B$9*Constants!$B$4)</f>
        <v>7.53982300884956</v>
      </c>
      <c r="AS13">
        <f>(Constants!$B$3*Constants!$B$8*I13*K13+AS12)-(AR13*Constants!$B$9*Constants!$B$4)</f>
        <v>0</v>
      </c>
      <c r="AT13">
        <f t="shared" si="16"/>
        <v>82.9380530973451</v>
      </c>
      <c r="AU13">
        <f t="shared" si="17"/>
        <v>2</v>
      </c>
      <c r="AV13">
        <f>IF(AU13=2,ROUND(5*1000/Constants!$B$11,0),IF(AV12&gt;0,AV12-1,0))</f>
        <v>100</v>
      </c>
      <c r="AW13">
        <f t="shared" si="18"/>
        <v>11</v>
      </c>
      <c r="AX13">
        <f ca="1" t="array" ref="AX13">IF(AW13&gt;Constants!$B$12,2,IF(SUMPRODUCT(--($AX$3:AX13=2))=0,0,1))</f>
        <v>2</v>
      </c>
      <c r="AZ13">
        <f t="array" ref="AZ13">IF(ABS(AG13)&gt;Constants!$B$13,2,IF(SUMPRODUCT(--($AZ$3:AZ12=2))=0,0,1))</f>
        <v>0</v>
      </c>
    </row>
    <row r="14" spans="1:52">
      <c r="A14" s="3">
        <v>12</v>
      </c>
      <c r="B14">
        <f>Signals!B13</f>
        <v>3</v>
      </c>
      <c r="C14">
        <f>Signals!C13</f>
        <v>2</v>
      </c>
      <c r="D14">
        <f>Signals!F13</f>
        <v>0</v>
      </c>
      <c r="E14">
        <f>Signals!H13</f>
        <v>0</v>
      </c>
      <c r="F14">
        <f>Signals!I13</f>
        <v>0</v>
      </c>
      <c r="G14">
        <f>IF(Constants!$B$2=2,-B14,B14)</f>
        <v>3</v>
      </c>
      <c r="H14">
        <f>IF(Constants!$C$2=2,-C14,C14)</f>
        <v>2</v>
      </c>
      <c r="I14">
        <f t="shared" si="1"/>
        <v>3</v>
      </c>
      <c r="J14">
        <f t="shared" si="2"/>
        <v>2</v>
      </c>
      <c r="K14">
        <f t="shared" si="3"/>
        <v>1</v>
      </c>
      <c r="L14">
        <f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1200.5</v>
      </c>
      <c r="M14">
        <f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800.5</v>
      </c>
      <c r="N14">
        <f t="shared" si="4"/>
        <v>1200.5</v>
      </c>
      <c r="O14">
        <f t="shared" si="5"/>
        <v>800.5</v>
      </c>
      <c r="P14">
        <f>IF(I14&lt;&gt;0,(ABS(L14*Constants!$B$10)+50)/100,MAX(P13-ABS(N14*Constants!$B$4),0))</f>
        <v>0.62005</v>
      </c>
      <c r="Q14">
        <f>IF(J14&lt;&gt;0,(ABS(M14*Constants!$B$10)+50)/100,MAX(Q13-ABS(O14*Constants!$B$4),0))</f>
        <v>0.58005</v>
      </c>
      <c r="R14">
        <f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1200.5</v>
      </c>
      <c r="S14">
        <f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800.5</v>
      </c>
      <c r="T14">
        <f t="shared" si="6"/>
        <v>1200.5</v>
      </c>
      <c r="U14">
        <f t="shared" si="7"/>
        <v>800.5</v>
      </c>
      <c r="V14">
        <f>IF(I14&lt;&gt;0,(ABS(R14*Constants!$B$4)+50)/100,IF(R14=0,MAX((0-ABS(T14*Constants!$B$4)),0),(ABS(R14*Constants!$B$4)+50)/100))</f>
        <v>1501.125</v>
      </c>
      <c r="W14">
        <f>IF(J14&lt;&gt;0,(ABS(S14*Constants!$B$4)+50)/100,IF(S14=0,MAX((0-ABS(U14*Constants!$B$4)),0),(ABS(S14*Constants!$B$4)+50)/100))</f>
        <v>1001.125</v>
      </c>
      <c r="X14">
        <f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1200.5</v>
      </c>
      <c r="Y14">
        <f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800.5</v>
      </c>
      <c r="Z14">
        <f t="shared" si="8"/>
        <v>1200.5</v>
      </c>
      <c r="AA14">
        <f t="shared" si="9"/>
        <v>800.5</v>
      </c>
      <c r="AB14">
        <f>IF(I14&lt;&gt;0,(ABS(X14*Constants!$B$10)+50)/100,IF(X14=0,MAX((AB13-ABS(Z14*Constants!$B$4)),0),(ABS(X14*Constants!$B$4)+50)/100))</f>
        <v>0.62005</v>
      </c>
      <c r="AC14">
        <f>IF(J14&lt;&gt;0,(ABS(Y14*Constants!$B$10)+50)/100,IF(Y14=0,MAX((AC13-ABS(AA14*Constants!$B$4)),0),(ABS(Y14*Constants!$B$4)+50)/100))</f>
        <v>0.58005</v>
      </c>
      <c r="AD14">
        <f t="shared" si="10"/>
        <v>1001</v>
      </c>
      <c r="AE14">
        <f t="shared" si="11"/>
        <v>1200.5</v>
      </c>
      <c r="AF14">
        <f t="shared" si="12"/>
        <v>800.5</v>
      </c>
      <c r="AG14">
        <f>((Constants!$B$5*AG13)+Constants!$B$4*AD14+AH13)/(Constants!$B$5+Constants!$B$4)</f>
        <v>1000.99070836013</v>
      </c>
      <c r="AH14">
        <f>((Constants!$B$5*AG13)+Constants!$B$4*AD14+AH13)-(Constants!$B$5+Constants!$B$4)*AG14</f>
        <v>0</v>
      </c>
      <c r="AI14">
        <f>((Constants!$B$5*AI13)+Constants!$B$4*AE14+AJ13)/(Constants!$B$5+Constants!$B$4)</f>
        <v>1200.49298307111</v>
      </c>
      <c r="AJ14">
        <f>((Constants!$B$5*AI13)+Constants!$B$4*AE14+AJ13)-(Constants!$B$4+Constants!$B$5)*AI14</f>
        <v>0</v>
      </c>
      <c r="AK14">
        <f>((Constants!$B$5*AK13)+Constants!$B$4*AF14+AL13)/(Constants!$B$5+Constants!$B$4)</f>
        <v>800.493989590217</v>
      </c>
      <c r="AL14">
        <f>((Constants!$B$5*AK13)+Constants!$B$4*AF14+AL13)-(Constants!$B$5+Constants!$B$4)*AK14</f>
        <v>0</v>
      </c>
      <c r="AM14">
        <f t="shared" si="13"/>
        <v>1</v>
      </c>
      <c r="AN14">
        <f t="shared" si="14"/>
        <v>1</v>
      </c>
      <c r="AO14">
        <f>(200000*(ABS(N14)-ABS(N12))+Constants!$B$7)/(2*Constants!$B$7)</f>
        <v>0.5</v>
      </c>
      <c r="AP14">
        <f>(200000*(ABS(O14)-ABS(O12))+Constants!$B$7)/(2*Constants!$B$7)</f>
        <v>0.5</v>
      </c>
      <c r="AQ14">
        <f t="shared" si="15"/>
        <v>1</v>
      </c>
      <c r="AR14">
        <f>(Constants!$B$3*Constants!$B$8*I14*K14+AS13)/(Constants!$B$9*Constants!$B$4)</f>
        <v>7.53982300884956</v>
      </c>
      <c r="AS14">
        <f>(Constants!$B$3*Constants!$B$8*I14*K14+AS13)-(AR14*Constants!$B$9*Constants!$B$4)</f>
        <v>0</v>
      </c>
      <c r="AT14">
        <f t="shared" si="16"/>
        <v>90.4778761061947</v>
      </c>
      <c r="AU14">
        <f t="shared" si="17"/>
        <v>2</v>
      </c>
      <c r="AV14">
        <f>IF(AU14=2,ROUND(5*1000/Constants!$B$11,0),IF(AV13&gt;0,AV13-1,0))</f>
        <v>100</v>
      </c>
      <c r="AW14">
        <f t="shared" si="18"/>
        <v>12</v>
      </c>
      <c r="AX14">
        <f ca="1" t="array" ref="AX14">IF(AW14&gt;Constants!$B$12,2,IF(SUMPRODUCT(--($AX$3:AX14=2))=0,0,1))</f>
        <v>2</v>
      </c>
      <c r="AZ14">
        <f t="array" ref="AZ14">IF(ABS(AG14)&gt;Constants!$B$13,2,IF(SUMPRODUCT(--($AZ$3:AZ13=2))=0,0,1))</f>
        <v>0</v>
      </c>
    </row>
    <row r="15" spans="1:52">
      <c r="A15" s="3">
        <v>13</v>
      </c>
      <c r="B15">
        <f>Signals!B14</f>
        <v>3</v>
      </c>
      <c r="C15">
        <f>Signals!C14</f>
        <v>2</v>
      </c>
      <c r="D15">
        <f>Signals!F14</f>
        <v>0</v>
      </c>
      <c r="E15">
        <f>Signals!H14</f>
        <v>0</v>
      </c>
      <c r="F15">
        <f>Signals!I14</f>
        <v>0</v>
      </c>
      <c r="G15">
        <f>IF(Constants!$B$2=2,-B15,B15)</f>
        <v>3</v>
      </c>
      <c r="H15">
        <f>IF(Constants!$C$2=2,-C15,C15)</f>
        <v>2</v>
      </c>
      <c r="I15">
        <f t="shared" si="1"/>
        <v>3</v>
      </c>
      <c r="J15">
        <f t="shared" si="2"/>
        <v>2</v>
      </c>
      <c r="K15">
        <f t="shared" si="3"/>
        <v>1</v>
      </c>
      <c r="L15">
        <f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1200.5</v>
      </c>
      <c r="M15">
        <f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800.5</v>
      </c>
      <c r="N15">
        <f t="shared" si="4"/>
        <v>1200.5</v>
      </c>
      <c r="O15">
        <f t="shared" si="5"/>
        <v>800.5</v>
      </c>
      <c r="P15">
        <f>IF(I15&lt;&gt;0,(ABS(L15*Constants!$B$10)+50)/100,MAX(P14-ABS(N15*Constants!$B$4),0))</f>
        <v>0.62005</v>
      </c>
      <c r="Q15">
        <f>IF(J15&lt;&gt;0,(ABS(M15*Constants!$B$10)+50)/100,MAX(Q14-ABS(O15*Constants!$B$4),0))</f>
        <v>0.58005</v>
      </c>
      <c r="R15">
        <f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1200.5</v>
      </c>
      <c r="S15">
        <f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800.5</v>
      </c>
      <c r="T15">
        <f t="shared" si="6"/>
        <v>1200.5</v>
      </c>
      <c r="U15">
        <f t="shared" si="7"/>
        <v>800.5</v>
      </c>
      <c r="V15">
        <f>IF(I15&lt;&gt;0,(ABS(R15*Constants!$B$4)+50)/100,IF(R15=0,MAX((0-ABS(T15*Constants!$B$4)),0),(ABS(R15*Constants!$B$4)+50)/100))</f>
        <v>1501.125</v>
      </c>
      <c r="W15">
        <f>IF(J15&lt;&gt;0,(ABS(S15*Constants!$B$4)+50)/100,IF(S15=0,MAX((0-ABS(U15*Constants!$B$4)),0),(ABS(S15*Constants!$B$4)+50)/100))</f>
        <v>1001.125</v>
      </c>
      <c r="X15">
        <f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1200.5</v>
      </c>
      <c r="Y15">
        <f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800.5</v>
      </c>
      <c r="Z15">
        <f t="shared" si="8"/>
        <v>1200.5</v>
      </c>
      <c r="AA15">
        <f t="shared" si="9"/>
        <v>800.5</v>
      </c>
      <c r="AB15">
        <f>IF(I15&lt;&gt;0,(ABS(X15*Constants!$B$10)+50)/100,IF(X15=0,MAX((AB14-ABS(Z15*Constants!$B$4)),0),(ABS(X15*Constants!$B$4)+50)/100))</f>
        <v>0.62005</v>
      </c>
      <c r="AC15">
        <f>IF(J15&lt;&gt;0,(ABS(Y15*Constants!$B$10)+50)/100,IF(Y15=0,MAX((AC14-ABS(AA15*Constants!$B$4)),0),(ABS(Y15*Constants!$B$4)+50)/100))</f>
        <v>0.58005</v>
      </c>
      <c r="AD15">
        <f t="shared" si="10"/>
        <v>1001</v>
      </c>
      <c r="AE15">
        <f t="shared" si="11"/>
        <v>1200.5</v>
      </c>
      <c r="AF15">
        <f t="shared" si="12"/>
        <v>800.5</v>
      </c>
      <c r="AG15">
        <f>((Constants!$B$5*AG14)+Constants!$B$4*AD15+AH14)/(Constants!$B$5+Constants!$B$4)</f>
        <v>1000.99734524575</v>
      </c>
      <c r="AH15">
        <f>((Constants!$B$5*AG14)+Constants!$B$4*AD15+AH14)-(Constants!$B$5+Constants!$B$4)*AG15</f>
        <v>0</v>
      </c>
      <c r="AI15">
        <f>((Constants!$B$5*AI14)+Constants!$B$4*AE15+AJ14)/(Constants!$B$5+Constants!$B$4)</f>
        <v>1200.49799516318</v>
      </c>
      <c r="AJ15">
        <f>((Constants!$B$5*AI14)+Constants!$B$4*AE15+AJ14)-(Constants!$B$4+Constants!$B$5)*AI15</f>
        <v>0</v>
      </c>
      <c r="AK15">
        <f>((Constants!$B$5*AK14)+Constants!$B$4*AF15+AL14)/(Constants!$B$5+Constants!$B$4)</f>
        <v>800.498282740062</v>
      </c>
      <c r="AL15">
        <f>((Constants!$B$5*AK14)+Constants!$B$4*AF15+AL14)-(Constants!$B$5+Constants!$B$4)*AK15</f>
        <v>0</v>
      </c>
      <c r="AM15">
        <f t="shared" si="13"/>
        <v>1</v>
      </c>
      <c r="AN15">
        <f t="shared" si="14"/>
        <v>1</v>
      </c>
      <c r="AO15">
        <f>(200000*(ABS(N15)-ABS(N13))+Constants!$B$7)/(2*Constants!$B$7)</f>
        <v>0.5</v>
      </c>
      <c r="AP15">
        <f>(200000*(ABS(O15)-ABS(O13))+Constants!$B$7)/(2*Constants!$B$7)</f>
        <v>0.5</v>
      </c>
      <c r="AQ15">
        <f t="shared" si="15"/>
        <v>1</v>
      </c>
      <c r="AR15">
        <f>(Constants!$B$3*Constants!$B$8*I15*K15+AS14)/(Constants!$B$9*Constants!$B$4)</f>
        <v>7.53982300884956</v>
      </c>
      <c r="AS15">
        <f>(Constants!$B$3*Constants!$B$8*I15*K15+AS14)-(AR15*Constants!$B$9*Constants!$B$4)</f>
        <v>0</v>
      </c>
      <c r="AT15">
        <f t="shared" si="16"/>
        <v>98.0176991150442</v>
      </c>
      <c r="AU15">
        <f t="shared" si="17"/>
        <v>2</v>
      </c>
      <c r="AV15">
        <f>IF(AU15=2,ROUND(5*1000/Constants!$B$11,0),IF(AV14&gt;0,AV14-1,0))</f>
        <v>100</v>
      </c>
      <c r="AW15">
        <f t="shared" si="18"/>
        <v>13</v>
      </c>
      <c r="AX15">
        <f ca="1" t="array" ref="AX15">IF(AW15&gt;Constants!$B$12,2,IF(SUMPRODUCT(--($AX$3:AX15=2))=0,0,1))</f>
        <v>2</v>
      </c>
      <c r="AZ15">
        <f t="array" ref="AZ15">IF(ABS(AG15)&gt;Constants!$B$13,2,IF(SUMPRODUCT(--($AZ$3:AZ14=2))=0,0,1))</f>
        <v>0</v>
      </c>
    </row>
    <row r="16" spans="1:52">
      <c r="A16" s="3">
        <v>14</v>
      </c>
      <c r="B16">
        <f>Signals!B15</f>
        <v>3</v>
      </c>
      <c r="C16">
        <f>Signals!C15</f>
        <v>2</v>
      </c>
      <c r="D16">
        <f>Signals!F15</f>
        <v>0</v>
      </c>
      <c r="E16">
        <f>Signals!H15</f>
        <v>0</v>
      </c>
      <c r="F16">
        <f>Signals!I15</f>
        <v>0</v>
      </c>
      <c r="G16">
        <f>IF(Constants!$B$2=2,-B16,B16)</f>
        <v>3</v>
      </c>
      <c r="H16">
        <f>IF(Constants!$C$2=2,-C16,C16)</f>
        <v>2</v>
      </c>
      <c r="I16">
        <f t="shared" si="1"/>
        <v>3</v>
      </c>
      <c r="J16">
        <f t="shared" si="2"/>
        <v>2</v>
      </c>
      <c r="K16">
        <f t="shared" si="3"/>
        <v>1</v>
      </c>
      <c r="L16">
        <f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1200.5</v>
      </c>
      <c r="M16">
        <f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800.5</v>
      </c>
      <c r="N16">
        <f t="shared" si="4"/>
        <v>1200.5</v>
      </c>
      <c r="O16">
        <f t="shared" si="5"/>
        <v>800.5</v>
      </c>
      <c r="P16">
        <f>IF(I16&lt;&gt;0,(ABS(L16*Constants!$B$10)+50)/100,MAX(P15-ABS(N16*Constants!$B$4),0))</f>
        <v>0.62005</v>
      </c>
      <c r="Q16">
        <f>IF(J16&lt;&gt;0,(ABS(M16*Constants!$B$10)+50)/100,MAX(Q15-ABS(O16*Constants!$B$4),0))</f>
        <v>0.58005</v>
      </c>
      <c r="R16">
        <f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1200.5</v>
      </c>
      <c r="S16">
        <f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800.5</v>
      </c>
      <c r="T16">
        <f t="shared" si="6"/>
        <v>1200.5</v>
      </c>
      <c r="U16">
        <f t="shared" si="7"/>
        <v>800.5</v>
      </c>
      <c r="V16">
        <f>IF(I16&lt;&gt;0,(ABS(R16*Constants!$B$4)+50)/100,IF(R16=0,MAX((0-ABS(T16*Constants!$B$4)),0),(ABS(R16*Constants!$B$4)+50)/100))</f>
        <v>1501.125</v>
      </c>
      <c r="W16">
        <f>IF(J16&lt;&gt;0,(ABS(S16*Constants!$B$4)+50)/100,IF(S16=0,MAX((0-ABS(U16*Constants!$B$4)),0),(ABS(S16*Constants!$B$4)+50)/100))</f>
        <v>1001.125</v>
      </c>
      <c r="X16">
        <f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1200.5</v>
      </c>
      <c r="Y16">
        <f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800.5</v>
      </c>
      <c r="Z16">
        <f t="shared" si="8"/>
        <v>1200.5</v>
      </c>
      <c r="AA16">
        <f t="shared" si="9"/>
        <v>800.5</v>
      </c>
      <c r="AB16">
        <f>IF(I16&lt;&gt;0,(ABS(X16*Constants!$B$10)+50)/100,IF(X16=0,MAX((AB15-ABS(Z16*Constants!$B$4)),0),(ABS(X16*Constants!$B$4)+50)/100))</f>
        <v>0.62005</v>
      </c>
      <c r="AC16">
        <f>IF(J16&lt;&gt;0,(ABS(Y16*Constants!$B$10)+50)/100,IF(Y16=0,MAX((AC15-ABS(AA16*Constants!$B$4)),0),(ABS(Y16*Constants!$B$4)+50)/100))</f>
        <v>0.58005</v>
      </c>
      <c r="AD16">
        <f t="shared" si="10"/>
        <v>1001</v>
      </c>
      <c r="AE16">
        <f t="shared" si="11"/>
        <v>1200.5</v>
      </c>
      <c r="AF16">
        <f t="shared" si="12"/>
        <v>800.5</v>
      </c>
      <c r="AG16">
        <f>((Constants!$B$5*AG15)+Constants!$B$4*AD16+AH15)/(Constants!$B$5+Constants!$B$4)</f>
        <v>1000.99924149879</v>
      </c>
      <c r="AH16">
        <f>((Constants!$B$5*AG15)+Constants!$B$4*AD16+AH15)-(Constants!$B$5+Constants!$B$4)*AG16</f>
        <v>0</v>
      </c>
      <c r="AI16">
        <f>((Constants!$B$5*AI15)+Constants!$B$4*AE16+AJ15)/(Constants!$B$5+Constants!$B$4)</f>
        <v>1200.49942718948</v>
      </c>
      <c r="AJ16">
        <f>((Constants!$B$5*AI15)+Constants!$B$4*AE16+AJ15)-(Constants!$B$4+Constants!$B$5)*AI16</f>
        <v>0</v>
      </c>
      <c r="AK16">
        <f>((Constants!$B$5*AK15)+Constants!$B$4*AF16+AL15)/(Constants!$B$5+Constants!$B$4)</f>
        <v>800.499509354303</v>
      </c>
      <c r="AL16">
        <f>((Constants!$B$5*AK15)+Constants!$B$4*AF16+AL15)-(Constants!$B$5+Constants!$B$4)*AK16</f>
        <v>0</v>
      </c>
      <c r="AM16">
        <f t="shared" si="13"/>
        <v>1</v>
      </c>
      <c r="AN16">
        <f t="shared" si="14"/>
        <v>1</v>
      </c>
      <c r="AO16">
        <f>(200000*(ABS(N16)-ABS(N14))+Constants!$B$7)/(2*Constants!$B$7)</f>
        <v>0.5</v>
      </c>
      <c r="AP16">
        <f>(200000*(ABS(O16)-ABS(O14))+Constants!$B$7)/(2*Constants!$B$7)</f>
        <v>0.5</v>
      </c>
      <c r="AQ16">
        <f t="shared" si="15"/>
        <v>1</v>
      </c>
      <c r="AR16">
        <f>(Constants!$B$3*Constants!$B$8*I16*K16+AS15)/(Constants!$B$9*Constants!$B$4)</f>
        <v>7.53982300884956</v>
      </c>
      <c r="AS16">
        <f>(Constants!$B$3*Constants!$B$8*I16*K16+AS15)-(AR16*Constants!$B$9*Constants!$B$4)</f>
        <v>0</v>
      </c>
      <c r="AT16">
        <f t="shared" si="16"/>
        <v>105.557522123894</v>
      </c>
      <c r="AU16">
        <f t="shared" si="17"/>
        <v>2</v>
      </c>
      <c r="AV16">
        <f>IF(AU16=2,ROUND(5*1000/Constants!$B$11,0),IF(AV15&gt;0,AV15-1,0))</f>
        <v>100</v>
      </c>
      <c r="AW16">
        <f t="shared" si="18"/>
        <v>14</v>
      </c>
      <c r="AX16">
        <f ca="1" t="array" ref="AX16">IF(AW16&gt;Constants!$B$12,2,IF(SUMPRODUCT(--($AX$3:AX16=2))=0,0,1))</f>
        <v>2</v>
      </c>
      <c r="AZ16">
        <f t="array" ref="AZ16">IF(ABS(AG16)&gt;Constants!$B$13,2,IF(SUMPRODUCT(--($AZ$3:AZ15=2))=0,0,1))</f>
        <v>0</v>
      </c>
    </row>
    <row r="17" spans="1:52">
      <c r="A17" s="3">
        <v>15</v>
      </c>
      <c r="B17">
        <f>Signals!B16</f>
        <v>3</v>
      </c>
      <c r="C17">
        <f>Signals!C16</f>
        <v>2</v>
      </c>
      <c r="D17">
        <f>Signals!F16</f>
        <v>0</v>
      </c>
      <c r="E17">
        <f>Signals!H16</f>
        <v>0</v>
      </c>
      <c r="F17">
        <f>Signals!I16</f>
        <v>0</v>
      </c>
      <c r="G17">
        <f>IF(Constants!$B$2=2,-B17,B17)</f>
        <v>3</v>
      </c>
      <c r="H17">
        <f>IF(Constants!$C$2=2,-C17,C17)</f>
        <v>2</v>
      </c>
      <c r="I17">
        <f t="shared" si="1"/>
        <v>3</v>
      </c>
      <c r="J17">
        <f t="shared" si="2"/>
        <v>2</v>
      </c>
      <c r="K17">
        <f t="shared" si="3"/>
        <v>1</v>
      </c>
      <c r="L17">
        <f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1200.5</v>
      </c>
      <c r="M17">
        <f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800.5</v>
      </c>
      <c r="N17">
        <f t="shared" si="4"/>
        <v>1200.5</v>
      </c>
      <c r="O17">
        <f t="shared" si="5"/>
        <v>800.5</v>
      </c>
      <c r="P17">
        <f>IF(I17&lt;&gt;0,(ABS(L17*Constants!$B$10)+50)/100,MAX(P16-ABS(N17*Constants!$B$4),0))</f>
        <v>0.62005</v>
      </c>
      <c r="Q17">
        <f>IF(J17&lt;&gt;0,(ABS(M17*Constants!$B$10)+50)/100,MAX(Q16-ABS(O17*Constants!$B$4),0))</f>
        <v>0.58005</v>
      </c>
      <c r="R17">
        <f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1200.5</v>
      </c>
      <c r="S17">
        <f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800.5</v>
      </c>
      <c r="T17">
        <f t="shared" si="6"/>
        <v>1200.5</v>
      </c>
      <c r="U17">
        <f t="shared" si="7"/>
        <v>800.5</v>
      </c>
      <c r="V17">
        <f>IF(I17&lt;&gt;0,(ABS(R17*Constants!$B$4)+50)/100,IF(R17=0,MAX((0-ABS(T17*Constants!$B$4)),0),(ABS(R17*Constants!$B$4)+50)/100))</f>
        <v>1501.125</v>
      </c>
      <c r="W17">
        <f>IF(J17&lt;&gt;0,(ABS(S17*Constants!$B$4)+50)/100,IF(S17=0,MAX((0-ABS(U17*Constants!$B$4)),0),(ABS(S17*Constants!$B$4)+50)/100))</f>
        <v>1001.125</v>
      </c>
      <c r="X17">
        <f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1200.5</v>
      </c>
      <c r="Y17">
        <f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800.5</v>
      </c>
      <c r="Z17">
        <f t="shared" si="8"/>
        <v>1200.5</v>
      </c>
      <c r="AA17">
        <f t="shared" si="9"/>
        <v>800.5</v>
      </c>
      <c r="AB17">
        <f>IF(I17&lt;&gt;0,(ABS(X17*Constants!$B$10)+50)/100,IF(X17=0,MAX((AB16-ABS(Z17*Constants!$B$4)),0),(ABS(X17*Constants!$B$4)+50)/100))</f>
        <v>0.62005</v>
      </c>
      <c r="AC17">
        <f>IF(J17&lt;&gt;0,(ABS(Y17*Constants!$B$10)+50)/100,IF(Y17=0,MAX((AC16-ABS(AA17*Constants!$B$4)),0),(ABS(Y17*Constants!$B$4)+50)/100))</f>
        <v>0.58005</v>
      </c>
      <c r="AD17">
        <f t="shared" si="10"/>
        <v>1001</v>
      </c>
      <c r="AE17">
        <f t="shared" si="11"/>
        <v>1200.5</v>
      </c>
      <c r="AF17">
        <f t="shared" si="12"/>
        <v>800.5</v>
      </c>
      <c r="AG17">
        <f>((Constants!$B$5*AG16)+Constants!$B$4*AD17+AH16)/(Constants!$B$5+Constants!$B$4)</f>
        <v>1000.99978328537</v>
      </c>
      <c r="AH17">
        <f>((Constants!$B$5*AG16)+Constants!$B$4*AD17+AH16)-(Constants!$B$5+Constants!$B$4)*AG17</f>
        <v>0</v>
      </c>
      <c r="AI17">
        <f>((Constants!$B$5*AI16)+Constants!$B$4*AE17+AJ16)/(Constants!$B$5+Constants!$B$4)</f>
        <v>1200.49983633985</v>
      </c>
      <c r="AJ17">
        <f>((Constants!$B$5*AI16)+Constants!$B$4*AE17+AJ16)-(Constants!$B$4+Constants!$B$5)*AI17</f>
        <v>0</v>
      </c>
      <c r="AK17">
        <f>((Constants!$B$5*AK16)+Constants!$B$4*AF17+AL16)/(Constants!$B$5+Constants!$B$4)</f>
        <v>800.499859815515</v>
      </c>
      <c r="AL17">
        <f>((Constants!$B$5*AK16)+Constants!$B$4*AF17+AL16)-(Constants!$B$5+Constants!$B$4)*AK17</f>
        <v>0</v>
      </c>
      <c r="AM17">
        <f t="shared" si="13"/>
        <v>1</v>
      </c>
      <c r="AN17">
        <f t="shared" si="14"/>
        <v>1</v>
      </c>
      <c r="AO17">
        <f>(200000*(ABS(N17)-ABS(N15))+Constants!$B$7)/(2*Constants!$B$7)</f>
        <v>0.5</v>
      </c>
      <c r="AP17">
        <f>(200000*(ABS(O17)-ABS(O15))+Constants!$B$7)/(2*Constants!$B$7)</f>
        <v>0.5</v>
      </c>
      <c r="AQ17">
        <f t="shared" si="15"/>
        <v>1</v>
      </c>
      <c r="AR17">
        <f>(Constants!$B$3*Constants!$B$8*I17*K17+AS16)/(Constants!$B$9*Constants!$B$4)</f>
        <v>7.53982300884956</v>
      </c>
      <c r="AS17">
        <f>(Constants!$B$3*Constants!$B$8*I17*K17+AS16)-(AR17*Constants!$B$9*Constants!$B$4)</f>
        <v>0</v>
      </c>
      <c r="AT17">
        <f t="shared" si="16"/>
        <v>113.097345132743</v>
      </c>
      <c r="AU17">
        <f t="shared" si="17"/>
        <v>2</v>
      </c>
      <c r="AV17">
        <f>IF(AU17=2,ROUND(5*1000/Constants!$B$11,0),IF(AV16&gt;0,AV16-1,0))</f>
        <v>100</v>
      </c>
      <c r="AW17">
        <f t="shared" si="18"/>
        <v>15</v>
      </c>
      <c r="AX17">
        <f ca="1" t="array" ref="AX17">IF(AW17&gt;Constants!$B$12,2,IF(SUMPRODUCT(--($AX$3:AX17=2))=0,0,1))</f>
        <v>2</v>
      </c>
      <c r="AZ17">
        <f t="array" ref="AZ17">IF(ABS(AG17)&gt;Constants!$B$13,2,IF(SUMPRODUCT(--($AZ$3:AZ16=2))=0,0,1))</f>
        <v>0</v>
      </c>
    </row>
    <row r="18" spans="1:52">
      <c r="A18" s="3">
        <v>16</v>
      </c>
      <c r="B18">
        <f>Signals!B17</f>
        <v>3</v>
      </c>
      <c r="C18">
        <f>Signals!C17</f>
        <v>2</v>
      </c>
      <c r="D18">
        <f>Signals!F17</f>
        <v>0</v>
      </c>
      <c r="E18">
        <f>Signals!H17</f>
        <v>0</v>
      </c>
      <c r="F18">
        <f>Signals!I17</f>
        <v>0</v>
      </c>
      <c r="G18">
        <f>IF(Constants!$B$2=2,-B18,B18)</f>
        <v>3</v>
      </c>
      <c r="H18">
        <f>IF(Constants!$C$2=2,-C18,C18)</f>
        <v>2</v>
      </c>
      <c r="I18">
        <f t="shared" si="1"/>
        <v>3</v>
      </c>
      <c r="J18">
        <f t="shared" si="2"/>
        <v>2</v>
      </c>
      <c r="K18">
        <f t="shared" si="3"/>
        <v>1</v>
      </c>
      <c r="L18">
        <f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1200.5</v>
      </c>
      <c r="M18">
        <f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800.5</v>
      </c>
      <c r="N18">
        <f t="shared" si="4"/>
        <v>1200.5</v>
      </c>
      <c r="O18">
        <f t="shared" si="5"/>
        <v>800.5</v>
      </c>
      <c r="P18">
        <f>IF(I18&lt;&gt;0,(ABS(L18*Constants!$B$10)+50)/100,MAX(P17-ABS(N18*Constants!$B$4),0))</f>
        <v>0.62005</v>
      </c>
      <c r="Q18">
        <f>IF(J18&lt;&gt;0,(ABS(M18*Constants!$B$10)+50)/100,MAX(Q17-ABS(O18*Constants!$B$4),0))</f>
        <v>0.58005</v>
      </c>
      <c r="R18">
        <f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1200.5</v>
      </c>
      <c r="S18">
        <f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800.5</v>
      </c>
      <c r="T18">
        <f t="shared" si="6"/>
        <v>1200.5</v>
      </c>
      <c r="U18">
        <f t="shared" si="7"/>
        <v>800.5</v>
      </c>
      <c r="V18">
        <f>IF(I18&lt;&gt;0,(ABS(R18*Constants!$B$4)+50)/100,IF(R18=0,MAX((0-ABS(T18*Constants!$B$4)),0),(ABS(R18*Constants!$B$4)+50)/100))</f>
        <v>1501.125</v>
      </c>
      <c r="W18">
        <f>IF(J18&lt;&gt;0,(ABS(S18*Constants!$B$4)+50)/100,IF(S18=0,MAX((0-ABS(U18*Constants!$B$4)),0),(ABS(S18*Constants!$B$4)+50)/100))</f>
        <v>1001.125</v>
      </c>
      <c r="X18">
        <f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1200.5</v>
      </c>
      <c r="Y18">
        <f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800.5</v>
      </c>
      <c r="Z18">
        <f t="shared" si="8"/>
        <v>1200.5</v>
      </c>
      <c r="AA18">
        <f t="shared" si="9"/>
        <v>800.5</v>
      </c>
      <c r="AB18">
        <f>IF(I18&lt;&gt;0,(ABS(X18*Constants!$B$10)+50)/100,IF(X18=0,MAX((AB17-ABS(Z18*Constants!$B$4)),0),(ABS(X18*Constants!$B$4)+50)/100))</f>
        <v>0.62005</v>
      </c>
      <c r="AC18">
        <f>IF(J18&lt;&gt;0,(ABS(Y18*Constants!$B$10)+50)/100,IF(Y18=0,MAX((AC17-ABS(AA18*Constants!$B$4)),0),(ABS(Y18*Constants!$B$4)+50)/100))</f>
        <v>0.58005</v>
      </c>
      <c r="AD18">
        <f t="shared" si="10"/>
        <v>1001</v>
      </c>
      <c r="AE18">
        <f t="shared" si="11"/>
        <v>1200.5</v>
      </c>
      <c r="AF18">
        <f t="shared" si="12"/>
        <v>800.5</v>
      </c>
      <c r="AG18">
        <f>((Constants!$B$5*AG17)+Constants!$B$4*AD18+AH17)/(Constants!$B$5+Constants!$B$4)</f>
        <v>1000.99993808153</v>
      </c>
      <c r="AH18">
        <f>((Constants!$B$5*AG17)+Constants!$B$4*AD18+AH17)-(Constants!$B$5+Constants!$B$4)*AG18</f>
        <v>0</v>
      </c>
      <c r="AI18">
        <f>((Constants!$B$5*AI17)+Constants!$B$4*AE18+AJ17)/(Constants!$B$5+Constants!$B$4)</f>
        <v>1200.49995323996</v>
      </c>
      <c r="AJ18">
        <f>((Constants!$B$5*AI17)+Constants!$B$4*AE18+AJ17)-(Constants!$B$4+Constants!$B$5)*AI18</f>
        <v>0</v>
      </c>
      <c r="AK18">
        <f>((Constants!$B$5*AK17)+Constants!$B$4*AF18+AL17)/(Constants!$B$5+Constants!$B$4)</f>
        <v>800.49995994729</v>
      </c>
      <c r="AL18">
        <f>((Constants!$B$5*AK17)+Constants!$B$4*AF18+AL17)-(Constants!$B$5+Constants!$B$4)*AK18</f>
        <v>0</v>
      </c>
      <c r="AM18">
        <f t="shared" si="13"/>
        <v>1</v>
      </c>
      <c r="AN18">
        <f t="shared" si="14"/>
        <v>1</v>
      </c>
      <c r="AO18">
        <f>(200000*(ABS(N18)-ABS(N16))+Constants!$B$7)/(2*Constants!$B$7)</f>
        <v>0.5</v>
      </c>
      <c r="AP18">
        <f>(200000*(ABS(O18)-ABS(O16))+Constants!$B$7)/(2*Constants!$B$7)</f>
        <v>0.5</v>
      </c>
      <c r="AQ18">
        <f t="shared" si="15"/>
        <v>1</v>
      </c>
      <c r="AR18">
        <f>(Constants!$B$3*Constants!$B$8*I18*K18+AS17)/(Constants!$B$9*Constants!$B$4)</f>
        <v>7.53982300884956</v>
      </c>
      <c r="AS18">
        <f>(Constants!$B$3*Constants!$B$8*I18*K18+AS17)-(AR18*Constants!$B$9*Constants!$B$4)</f>
        <v>0</v>
      </c>
      <c r="AT18">
        <f t="shared" si="16"/>
        <v>120.637168141593</v>
      </c>
      <c r="AU18">
        <f t="shared" si="17"/>
        <v>2</v>
      </c>
      <c r="AV18">
        <f>IF(AU18=2,ROUND(5*1000/Constants!$B$11,0),IF(AV17&gt;0,AV17-1,0))</f>
        <v>100</v>
      </c>
      <c r="AW18">
        <f t="shared" si="18"/>
        <v>16</v>
      </c>
      <c r="AX18">
        <f ca="1" t="array" ref="AX18">IF(AW18&gt;Constants!$B$12,2,IF(SUMPRODUCT(--($AX$3:AX18=2))=0,0,1))</f>
        <v>2</v>
      </c>
      <c r="AZ18">
        <f t="array" ref="AZ18">IF(ABS(AG18)&gt;Constants!$B$13,2,IF(SUMPRODUCT(--($AZ$3:AZ17=2))=0,0,1))</f>
        <v>0</v>
      </c>
    </row>
    <row r="19" spans="1:52">
      <c r="A19" s="3">
        <v>17</v>
      </c>
      <c r="B19">
        <f>Signals!B18</f>
        <v>3</v>
      </c>
      <c r="C19">
        <f>Signals!C18</f>
        <v>2</v>
      </c>
      <c r="D19">
        <f>Signals!F18</f>
        <v>0</v>
      </c>
      <c r="E19">
        <f>Signals!H18</f>
        <v>0</v>
      </c>
      <c r="F19">
        <f>Signals!I18</f>
        <v>0</v>
      </c>
      <c r="G19">
        <f>IF(Constants!$B$2=2,-B19,B19)</f>
        <v>3</v>
      </c>
      <c r="H19">
        <f>IF(Constants!$C$2=2,-C19,C19)</f>
        <v>2</v>
      </c>
      <c r="I19">
        <f t="shared" si="1"/>
        <v>3</v>
      </c>
      <c r="J19">
        <f t="shared" si="2"/>
        <v>2</v>
      </c>
      <c r="K19">
        <f t="shared" si="3"/>
        <v>1</v>
      </c>
      <c r="L19">
        <f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1200.5</v>
      </c>
      <c r="M19">
        <f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800.5</v>
      </c>
      <c r="N19">
        <f t="shared" si="4"/>
        <v>1200.5</v>
      </c>
      <c r="O19">
        <f t="shared" si="5"/>
        <v>800.5</v>
      </c>
      <c r="P19">
        <f>IF(I19&lt;&gt;0,(ABS(L19*Constants!$B$10)+50)/100,MAX(P18-ABS(N19*Constants!$B$4),0))</f>
        <v>0.62005</v>
      </c>
      <c r="Q19">
        <f>IF(J19&lt;&gt;0,(ABS(M19*Constants!$B$10)+50)/100,MAX(Q18-ABS(O19*Constants!$B$4),0))</f>
        <v>0.58005</v>
      </c>
      <c r="R19">
        <f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1200.5</v>
      </c>
      <c r="S19">
        <f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800.5</v>
      </c>
      <c r="T19">
        <f t="shared" si="6"/>
        <v>1200.5</v>
      </c>
      <c r="U19">
        <f t="shared" si="7"/>
        <v>800.5</v>
      </c>
      <c r="V19">
        <f>IF(I19&lt;&gt;0,(ABS(R19*Constants!$B$4)+50)/100,IF(R19=0,MAX((0-ABS(T19*Constants!$B$4)),0),(ABS(R19*Constants!$B$4)+50)/100))</f>
        <v>1501.125</v>
      </c>
      <c r="W19">
        <f>IF(J19&lt;&gt;0,(ABS(S19*Constants!$B$4)+50)/100,IF(S19=0,MAX((0-ABS(U19*Constants!$B$4)),0),(ABS(S19*Constants!$B$4)+50)/100))</f>
        <v>1001.125</v>
      </c>
      <c r="X19">
        <f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1200.5</v>
      </c>
      <c r="Y19">
        <f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800.5</v>
      </c>
      <c r="Z19">
        <f t="shared" si="8"/>
        <v>1200.5</v>
      </c>
      <c r="AA19">
        <f t="shared" si="9"/>
        <v>800.5</v>
      </c>
      <c r="AB19">
        <f>IF(I19&lt;&gt;0,(ABS(X19*Constants!$B$10)+50)/100,IF(X19=0,MAX((AB18-ABS(Z19*Constants!$B$4)),0),(ABS(X19*Constants!$B$4)+50)/100))</f>
        <v>0.62005</v>
      </c>
      <c r="AC19">
        <f>IF(J19&lt;&gt;0,(ABS(Y19*Constants!$B$10)+50)/100,IF(Y19=0,MAX((AC18-ABS(AA19*Constants!$B$4)),0),(ABS(Y19*Constants!$B$4)+50)/100))</f>
        <v>0.58005</v>
      </c>
      <c r="AD19">
        <f t="shared" si="10"/>
        <v>1001</v>
      </c>
      <c r="AE19">
        <f t="shared" si="11"/>
        <v>1200.5</v>
      </c>
      <c r="AF19">
        <f t="shared" si="12"/>
        <v>800.5</v>
      </c>
      <c r="AG19">
        <f>((Constants!$B$5*AG18)+Constants!$B$4*AD19+AH18)/(Constants!$B$5+Constants!$B$4)</f>
        <v>1000.99998230901</v>
      </c>
      <c r="AH19">
        <f>((Constants!$B$5*AG18)+Constants!$B$4*AD19+AH18)-(Constants!$B$5+Constants!$B$4)*AG19</f>
        <v>0</v>
      </c>
      <c r="AI19">
        <f>((Constants!$B$5*AI18)+Constants!$B$4*AE19+AJ18)/(Constants!$B$5+Constants!$B$4)</f>
        <v>1200.49998663999</v>
      </c>
      <c r="AJ19">
        <f>((Constants!$B$5*AI18)+Constants!$B$4*AE19+AJ18)-(Constants!$B$4+Constants!$B$5)*AI19</f>
        <v>0</v>
      </c>
      <c r="AK19">
        <f>((Constants!$B$5*AK18)+Constants!$B$4*AF19+AL18)/(Constants!$B$5+Constants!$B$4)</f>
        <v>800.499988556369</v>
      </c>
      <c r="AL19">
        <f>((Constants!$B$5*AK18)+Constants!$B$4*AF19+AL18)-(Constants!$B$5+Constants!$B$4)*AK19</f>
        <v>0</v>
      </c>
      <c r="AM19">
        <f t="shared" si="13"/>
        <v>1</v>
      </c>
      <c r="AN19">
        <f t="shared" si="14"/>
        <v>1</v>
      </c>
      <c r="AO19">
        <f>(200000*(ABS(N19)-ABS(N17))+Constants!$B$7)/(2*Constants!$B$7)</f>
        <v>0.5</v>
      </c>
      <c r="AP19">
        <f>(200000*(ABS(O19)-ABS(O17))+Constants!$B$7)/(2*Constants!$B$7)</f>
        <v>0.5</v>
      </c>
      <c r="AQ19">
        <f t="shared" si="15"/>
        <v>1</v>
      </c>
      <c r="AR19">
        <f>(Constants!$B$3*Constants!$B$8*I19*K19+AS18)/(Constants!$B$9*Constants!$B$4)</f>
        <v>7.53982300884956</v>
      </c>
      <c r="AS19">
        <f>(Constants!$B$3*Constants!$B$8*I19*K19+AS18)-(AR19*Constants!$B$9*Constants!$B$4)</f>
        <v>0</v>
      </c>
      <c r="AT19">
        <f t="shared" si="16"/>
        <v>128.176991150442</v>
      </c>
      <c r="AU19">
        <f t="shared" si="17"/>
        <v>2</v>
      </c>
      <c r="AV19">
        <f>IF(AU19=2,ROUND(5*1000/Constants!$B$11,0),IF(AV18&gt;0,AV18-1,0))</f>
        <v>100</v>
      </c>
      <c r="AW19">
        <f t="shared" si="18"/>
        <v>17</v>
      </c>
      <c r="AX19">
        <f ca="1" t="array" ref="AX19">IF(AW19&gt;Constants!$B$12,2,IF(SUMPRODUCT(--($AX$3:AX19=2))=0,0,1))</f>
        <v>2</v>
      </c>
      <c r="AZ19">
        <f t="array" ref="AZ19">IF(ABS(AG19)&gt;Constants!$B$13,2,IF(SUMPRODUCT(--($AZ$3:AZ18=2))=0,0,1))</f>
        <v>0</v>
      </c>
    </row>
    <row r="20" spans="1:52">
      <c r="A20" s="3">
        <v>18</v>
      </c>
      <c r="B20">
        <f>Signals!B19</f>
        <v>3</v>
      </c>
      <c r="C20">
        <f>Signals!C19</f>
        <v>2</v>
      </c>
      <c r="D20">
        <f>Signals!F19</f>
        <v>0</v>
      </c>
      <c r="E20">
        <f>Signals!H19</f>
        <v>0</v>
      </c>
      <c r="F20">
        <f>Signals!I19</f>
        <v>0</v>
      </c>
      <c r="G20">
        <f>IF(Constants!$B$2=2,-B20,B20)</f>
        <v>3</v>
      </c>
      <c r="H20">
        <f>IF(Constants!$C$2=2,-C20,C20)</f>
        <v>2</v>
      </c>
      <c r="I20">
        <f t="shared" si="1"/>
        <v>3</v>
      </c>
      <c r="J20">
        <f t="shared" si="2"/>
        <v>2</v>
      </c>
      <c r="K20">
        <f t="shared" si="3"/>
        <v>1</v>
      </c>
      <c r="L20">
        <f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1200.5</v>
      </c>
      <c r="M20">
        <f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800.5</v>
      </c>
      <c r="N20">
        <f t="shared" si="4"/>
        <v>1200.5</v>
      </c>
      <c r="O20">
        <f t="shared" si="5"/>
        <v>800.5</v>
      </c>
      <c r="P20">
        <f>IF(I20&lt;&gt;0,(ABS(L20*Constants!$B$10)+50)/100,MAX(P19-ABS(N20*Constants!$B$4),0))</f>
        <v>0.62005</v>
      </c>
      <c r="Q20">
        <f>IF(J20&lt;&gt;0,(ABS(M20*Constants!$B$10)+50)/100,MAX(Q19-ABS(O20*Constants!$B$4),0))</f>
        <v>0.58005</v>
      </c>
      <c r="R20">
        <f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1200.5</v>
      </c>
      <c r="S20">
        <f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800.5</v>
      </c>
      <c r="T20">
        <f t="shared" si="6"/>
        <v>1200.5</v>
      </c>
      <c r="U20">
        <f t="shared" si="7"/>
        <v>800.5</v>
      </c>
      <c r="V20">
        <f>IF(I20&lt;&gt;0,(ABS(R20*Constants!$B$4)+50)/100,IF(R20=0,MAX((0-ABS(T20*Constants!$B$4)),0),(ABS(R20*Constants!$B$4)+50)/100))</f>
        <v>1501.125</v>
      </c>
      <c r="W20">
        <f>IF(J20&lt;&gt;0,(ABS(S20*Constants!$B$4)+50)/100,IF(S20=0,MAX((0-ABS(U20*Constants!$B$4)),0),(ABS(S20*Constants!$B$4)+50)/100))</f>
        <v>1001.125</v>
      </c>
      <c r="X20">
        <f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1200.5</v>
      </c>
      <c r="Y20">
        <f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800.5</v>
      </c>
      <c r="Z20">
        <f t="shared" si="8"/>
        <v>1200.5</v>
      </c>
      <c r="AA20">
        <f t="shared" si="9"/>
        <v>800.5</v>
      </c>
      <c r="AB20">
        <f>IF(I20&lt;&gt;0,(ABS(X20*Constants!$B$10)+50)/100,IF(X20=0,MAX((AB19-ABS(Z20*Constants!$B$4)),0),(ABS(X20*Constants!$B$4)+50)/100))</f>
        <v>0.62005</v>
      </c>
      <c r="AC20">
        <f>IF(J20&lt;&gt;0,(ABS(Y20*Constants!$B$10)+50)/100,IF(Y20=0,MAX((AC19-ABS(AA20*Constants!$B$4)),0),(ABS(Y20*Constants!$B$4)+50)/100))</f>
        <v>0.58005</v>
      </c>
      <c r="AD20">
        <f t="shared" si="10"/>
        <v>1001</v>
      </c>
      <c r="AE20">
        <f t="shared" si="11"/>
        <v>1200.5</v>
      </c>
      <c r="AF20">
        <f t="shared" si="12"/>
        <v>800.5</v>
      </c>
      <c r="AG20">
        <f>((Constants!$B$5*AG19)+Constants!$B$4*AD20+AH19)/(Constants!$B$5+Constants!$B$4)</f>
        <v>1000.99999494543</v>
      </c>
      <c r="AH20">
        <f>((Constants!$B$5*AG19)+Constants!$B$4*AD20+AH19)-(Constants!$B$5+Constants!$B$4)*AG20</f>
        <v>0</v>
      </c>
      <c r="AI20">
        <f>((Constants!$B$5*AI19)+Constants!$B$4*AE20+AJ19)/(Constants!$B$5+Constants!$B$4)</f>
        <v>1200.49999618285</v>
      </c>
      <c r="AJ20">
        <f>((Constants!$B$5*AI19)+Constants!$B$4*AE20+AJ19)-(Constants!$B$4+Constants!$B$5)*AI20</f>
        <v>0</v>
      </c>
      <c r="AK20">
        <f>((Constants!$B$5*AK19)+Constants!$B$4*AF20+AL19)/(Constants!$B$5+Constants!$B$4)</f>
        <v>800.499996730391</v>
      </c>
      <c r="AL20">
        <f>((Constants!$B$5*AK19)+Constants!$B$4*AF20+AL19)-(Constants!$B$5+Constants!$B$4)*AK20</f>
        <v>0</v>
      </c>
      <c r="AM20">
        <f t="shared" si="13"/>
        <v>1</v>
      </c>
      <c r="AN20">
        <f t="shared" si="14"/>
        <v>1</v>
      </c>
      <c r="AO20">
        <f>(200000*(ABS(N20)-ABS(N18))+Constants!$B$7)/(2*Constants!$B$7)</f>
        <v>0.5</v>
      </c>
      <c r="AP20">
        <f>(200000*(ABS(O20)-ABS(O18))+Constants!$B$7)/(2*Constants!$B$7)</f>
        <v>0.5</v>
      </c>
      <c r="AQ20">
        <f t="shared" si="15"/>
        <v>1</v>
      </c>
      <c r="AR20">
        <f>(Constants!$B$3*Constants!$B$8*I20*K20+AS19)/(Constants!$B$9*Constants!$B$4)</f>
        <v>7.53982300884956</v>
      </c>
      <c r="AS20">
        <f>(Constants!$B$3*Constants!$B$8*I20*K20+AS19)-(AR20*Constants!$B$9*Constants!$B$4)</f>
        <v>0</v>
      </c>
      <c r="AT20">
        <f t="shared" si="16"/>
        <v>135.716814159292</v>
      </c>
      <c r="AU20">
        <f t="shared" si="17"/>
        <v>2</v>
      </c>
      <c r="AV20">
        <f>IF(AU20=2,ROUND(5*1000/Constants!$B$11,0),IF(AV19&gt;0,AV19-1,0))</f>
        <v>100</v>
      </c>
      <c r="AW20">
        <f t="shared" si="18"/>
        <v>18</v>
      </c>
      <c r="AX20">
        <f ca="1" t="array" ref="AX20">IF(AW20&gt;Constants!$B$12,2,IF(SUMPRODUCT(--($AX$3:AX20=2))=0,0,1))</f>
        <v>2</v>
      </c>
      <c r="AZ20">
        <f t="array" ref="AZ20">IF(ABS(AG20)&gt;Constants!$B$13,2,IF(SUMPRODUCT(--($AZ$3:AZ19=2))=0,0,1))</f>
        <v>0</v>
      </c>
    </row>
    <row r="21" spans="1:52">
      <c r="A21" s="3">
        <v>19</v>
      </c>
      <c r="B21">
        <f>Signals!B20</f>
        <v>3</v>
      </c>
      <c r="C21">
        <f>Signals!C20</f>
        <v>2</v>
      </c>
      <c r="D21">
        <f>Signals!F20</f>
        <v>0</v>
      </c>
      <c r="E21">
        <f>Signals!H20</f>
        <v>0</v>
      </c>
      <c r="F21">
        <f>Signals!I20</f>
        <v>0</v>
      </c>
      <c r="G21">
        <f>IF(Constants!$B$2=2,-B21,B21)</f>
        <v>3</v>
      </c>
      <c r="H21">
        <f>IF(Constants!$C$2=2,-C21,C21)</f>
        <v>2</v>
      </c>
      <c r="I21">
        <f t="shared" si="1"/>
        <v>3</v>
      </c>
      <c r="J21">
        <f t="shared" si="2"/>
        <v>2</v>
      </c>
      <c r="K21">
        <f t="shared" si="3"/>
        <v>1</v>
      </c>
      <c r="L21">
        <f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1200.5</v>
      </c>
      <c r="M21">
        <f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800.5</v>
      </c>
      <c r="N21">
        <f t="shared" si="4"/>
        <v>1200.5</v>
      </c>
      <c r="O21">
        <f t="shared" si="5"/>
        <v>800.5</v>
      </c>
      <c r="P21">
        <f>IF(I21&lt;&gt;0,(ABS(L21*Constants!$B$10)+50)/100,MAX(P20-ABS(N21*Constants!$B$4),0))</f>
        <v>0.62005</v>
      </c>
      <c r="Q21">
        <f>IF(J21&lt;&gt;0,(ABS(M21*Constants!$B$10)+50)/100,MAX(Q20-ABS(O21*Constants!$B$4),0))</f>
        <v>0.58005</v>
      </c>
      <c r="R21">
        <f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1200.5</v>
      </c>
      <c r="S21">
        <f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800.5</v>
      </c>
      <c r="T21">
        <f t="shared" si="6"/>
        <v>1200.5</v>
      </c>
      <c r="U21">
        <f t="shared" si="7"/>
        <v>800.5</v>
      </c>
      <c r="V21">
        <f>IF(I21&lt;&gt;0,(ABS(R21*Constants!$B$4)+50)/100,IF(R21=0,MAX((0-ABS(T21*Constants!$B$4)),0),(ABS(R21*Constants!$B$4)+50)/100))</f>
        <v>1501.125</v>
      </c>
      <c r="W21">
        <f>IF(J21&lt;&gt;0,(ABS(S21*Constants!$B$4)+50)/100,IF(S21=0,MAX((0-ABS(U21*Constants!$B$4)),0),(ABS(S21*Constants!$B$4)+50)/100))</f>
        <v>1001.125</v>
      </c>
      <c r="X21">
        <f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1200.5</v>
      </c>
      <c r="Y21">
        <f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800.5</v>
      </c>
      <c r="Z21">
        <f t="shared" si="8"/>
        <v>1200.5</v>
      </c>
      <c r="AA21">
        <f t="shared" si="9"/>
        <v>800.5</v>
      </c>
      <c r="AB21">
        <f>IF(I21&lt;&gt;0,(ABS(X21*Constants!$B$10)+50)/100,IF(X21=0,MAX((AB20-ABS(Z21*Constants!$B$4)),0),(ABS(X21*Constants!$B$4)+50)/100))</f>
        <v>0.62005</v>
      </c>
      <c r="AC21">
        <f>IF(J21&lt;&gt;0,(ABS(Y21*Constants!$B$10)+50)/100,IF(Y21=0,MAX((AC20-ABS(AA21*Constants!$B$4)),0),(ABS(Y21*Constants!$B$4)+50)/100))</f>
        <v>0.58005</v>
      </c>
      <c r="AD21">
        <f t="shared" si="10"/>
        <v>1001</v>
      </c>
      <c r="AE21">
        <f t="shared" si="11"/>
        <v>1200.5</v>
      </c>
      <c r="AF21">
        <f t="shared" si="12"/>
        <v>800.5</v>
      </c>
      <c r="AG21">
        <f>((Constants!$B$5*AG20)+Constants!$B$4*AD21+AH20)/(Constants!$B$5+Constants!$B$4)</f>
        <v>1000.99999855584</v>
      </c>
      <c r="AH21">
        <f>((Constants!$B$5*AG20)+Constants!$B$4*AD21+AH20)-(Constants!$B$5+Constants!$B$4)*AG21</f>
        <v>0</v>
      </c>
      <c r="AI21">
        <f>((Constants!$B$5*AI20)+Constants!$B$4*AE21+AJ20)/(Constants!$B$5+Constants!$B$4)</f>
        <v>1200.49999890939</v>
      </c>
      <c r="AJ21">
        <f>((Constants!$B$5*AI20)+Constants!$B$4*AE21+AJ20)-(Constants!$B$4+Constants!$B$5)*AI21</f>
        <v>0</v>
      </c>
      <c r="AK21">
        <f>((Constants!$B$5*AK20)+Constants!$B$4*AF21+AL20)/(Constants!$B$5+Constants!$B$4)</f>
        <v>800.499999065826</v>
      </c>
      <c r="AL21">
        <f>((Constants!$B$5*AK20)+Constants!$B$4*AF21+AL20)-(Constants!$B$5+Constants!$B$4)*AK21</f>
        <v>0</v>
      </c>
      <c r="AM21">
        <f t="shared" si="13"/>
        <v>1</v>
      </c>
      <c r="AN21">
        <f t="shared" si="14"/>
        <v>1</v>
      </c>
      <c r="AO21">
        <f>(200000*(ABS(N21)-ABS(N19))+Constants!$B$7)/(2*Constants!$B$7)</f>
        <v>0.5</v>
      </c>
      <c r="AP21">
        <f>(200000*(ABS(O21)-ABS(O19))+Constants!$B$7)/(2*Constants!$B$7)</f>
        <v>0.5</v>
      </c>
      <c r="AQ21">
        <f t="shared" si="15"/>
        <v>1</v>
      </c>
      <c r="AR21">
        <f>(Constants!$B$3*Constants!$B$8*I21*K21+AS20)/(Constants!$B$9*Constants!$B$4)</f>
        <v>7.53982300884956</v>
      </c>
      <c r="AS21">
        <f>(Constants!$B$3*Constants!$B$8*I21*K21+AS20)-(AR21*Constants!$B$9*Constants!$B$4)</f>
        <v>0</v>
      </c>
      <c r="AT21">
        <f t="shared" si="16"/>
        <v>143.256637168142</v>
      </c>
      <c r="AU21">
        <f t="shared" si="17"/>
        <v>2</v>
      </c>
      <c r="AV21">
        <f>IF(AU21=2,ROUND(5*1000/Constants!$B$11,0),IF(AV20&gt;0,AV20-1,0))</f>
        <v>100</v>
      </c>
      <c r="AW21">
        <f t="shared" si="18"/>
        <v>19</v>
      </c>
      <c r="AX21">
        <f ca="1" t="array" ref="AX21">IF(AW21&gt;Constants!$B$12,2,IF(SUMPRODUCT(--($AX$3:AX21=2))=0,0,1))</f>
        <v>2</v>
      </c>
      <c r="AZ21">
        <f t="array" ref="AZ21">IF(ABS(AG21)&gt;Constants!$B$13,2,IF(SUMPRODUCT(--($AZ$3:AZ20=2))=0,0,1))</f>
        <v>0</v>
      </c>
    </row>
    <row r="22" spans="1:52">
      <c r="A22" s="3">
        <v>20</v>
      </c>
      <c r="B22">
        <f>Signals!B21</f>
        <v>3</v>
      </c>
      <c r="C22">
        <f>Signals!C21</f>
        <v>2</v>
      </c>
      <c r="D22">
        <f>Signals!F21</f>
        <v>0</v>
      </c>
      <c r="E22">
        <f>Signals!H21</f>
        <v>0</v>
      </c>
      <c r="F22">
        <f>Signals!I21</f>
        <v>0</v>
      </c>
      <c r="G22">
        <f>IF(Constants!$B$2=2,-B22,B22)</f>
        <v>3</v>
      </c>
      <c r="H22">
        <f>IF(Constants!$C$2=2,-C22,C22)</f>
        <v>2</v>
      </c>
      <c r="I22">
        <f t="shared" si="1"/>
        <v>3</v>
      </c>
      <c r="J22">
        <f t="shared" si="2"/>
        <v>2</v>
      </c>
      <c r="K22">
        <f t="shared" si="3"/>
        <v>1</v>
      </c>
      <c r="L22">
        <f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1200.5</v>
      </c>
      <c r="M22">
        <f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800.5</v>
      </c>
      <c r="N22">
        <f t="shared" si="4"/>
        <v>1200.5</v>
      </c>
      <c r="O22">
        <f t="shared" si="5"/>
        <v>800.5</v>
      </c>
      <c r="P22">
        <f>IF(I22&lt;&gt;0,(ABS(L22*Constants!$B$10)+50)/100,MAX(P21-ABS(N22*Constants!$B$4),0))</f>
        <v>0.62005</v>
      </c>
      <c r="Q22">
        <f>IF(J22&lt;&gt;0,(ABS(M22*Constants!$B$10)+50)/100,MAX(Q21-ABS(O22*Constants!$B$4),0))</f>
        <v>0.58005</v>
      </c>
      <c r="R22">
        <f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1200.5</v>
      </c>
      <c r="S22">
        <f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800.5</v>
      </c>
      <c r="T22">
        <f t="shared" si="6"/>
        <v>1200.5</v>
      </c>
      <c r="U22">
        <f t="shared" si="7"/>
        <v>800.5</v>
      </c>
      <c r="V22">
        <f>IF(I22&lt;&gt;0,(ABS(R22*Constants!$B$4)+50)/100,IF(R22=0,MAX((0-ABS(T22*Constants!$B$4)),0),(ABS(R22*Constants!$B$4)+50)/100))</f>
        <v>1501.125</v>
      </c>
      <c r="W22">
        <f>IF(J22&lt;&gt;0,(ABS(S22*Constants!$B$4)+50)/100,IF(S22=0,MAX((0-ABS(U22*Constants!$B$4)),0),(ABS(S22*Constants!$B$4)+50)/100))</f>
        <v>1001.125</v>
      </c>
      <c r="X22">
        <f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1200.5</v>
      </c>
      <c r="Y22">
        <f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800.5</v>
      </c>
      <c r="Z22">
        <f t="shared" si="8"/>
        <v>1200.5</v>
      </c>
      <c r="AA22">
        <f t="shared" si="9"/>
        <v>800.5</v>
      </c>
      <c r="AB22">
        <f>IF(I22&lt;&gt;0,(ABS(X22*Constants!$B$10)+50)/100,IF(X22=0,MAX((AB21-ABS(Z22*Constants!$B$4)),0),(ABS(X22*Constants!$B$4)+50)/100))</f>
        <v>0.62005</v>
      </c>
      <c r="AC22">
        <f>IF(J22&lt;&gt;0,(ABS(Y22*Constants!$B$10)+50)/100,IF(Y22=0,MAX((AC21-ABS(AA22*Constants!$B$4)),0),(ABS(Y22*Constants!$B$4)+50)/100))</f>
        <v>0.58005</v>
      </c>
      <c r="AD22">
        <f t="shared" si="10"/>
        <v>1001</v>
      </c>
      <c r="AE22">
        <f t="shared" si="11"/>
        <v>1200.5</v>
      </c>
      <c r="AF22">
        <f t="shared" si="12"/>
        <v>800.5</v>
      </c>
      <c r="AG22">
        <f>((Constants!$B$5*AG21)+Constants!$B$4*AD22+AH21)/(Constants!$B$5+Constants!$B$4)</f>
        <v>1000.99999958738</v>
      </c>
      <c r="AH22">
        <f>((Constants!$B$5*AG21)+Constants!$B$4*AD22+AH21)-(Constants!$B$5+Constants!$B$4)*AG22</f>
        <v>0</v>
      </c>
      <c r="AI22">
        <f>((Constants!$B$5*AI21)+Constants!$B$4*AE22+AJ21)/(Constants!$B$5+Constants!$B$4)</f>
        <v>1200.4999996884</v>
      </c>
      <c r="AJ22">
        <f>((Constants!$B$5*AI21)+Constants!$B$4*AE22+AJ21)-(Constants!$B$4+Constants!$B$5)*AI22</f>
        <v>0</v>
      </c>
      <c r="AK22">
        <f>((Constants!$B$5*AK21)+Constants!$B$4*AF22+AL21)/(Constants!$B$5+Constants!$B$4)</f>
        <v>800.499999733093</v>
      </c>
      <c r="AL22">
        <f>((Constants!$B$5*AK21)+Constants!$B$4*AF22+AL21)-(Constants!$B$5+Constants!$B$4)*AK22</f>
        <v>0</v>
      </c>
      <c r="AM22">
        <f t="shared" si="13"/>
        <v>1</v>
      </c>
      <c r="AN22">
        <f t="shared" si="14"/>
        <v>1</v>
      </c>
      <c r="AO22">
        <f>(200000*(ABS(N22)-ABS(N20))+Constants!$B$7)/(2*Constants!$B$7)</f>
        <v>0.5</v>
      </c>
      <c r="AP22">
        <f>(200000*(ABS(O22)-ABS(O20))+Constants!$B$7)/(2*Constants!$B$7)</f>
        <v>0.5</v>
      </c>
      <c r="AQ22">
        <f t="shared" si="15"/>
        <v>1</v>
      </c>
      <c r="AR22">
        <f>(Constants!$B$3*Constants!$B$8*I22*K22+AS21)/(Constants!$B$9*Constants!$B$4)</f>
        <v>7.53982300884956</v>
      </c>
      <c r="AS22">
        <f>(Constants!$B$3*Constants!$B$8*I22*K22+AS21)-(AR22*Constants!$B$9*Constants!$B$4)</f>
        <v>0</v>
      </c>
      <c r="AT22">
        <f t="shared" si="16"/>
        <v>150.796460176991</v>
      </c>
      <c r="AU22">
        <v>0</v>
      </c>
      <c r="AV22">
        <f>IF(AU22=2,ROUND(5*1000/Constants!$B$11,0),IF(AV21&gt;0,AV21-1,0))</f>
        <v>99</v>
      </c>
      <c r="AW22">
        <f t="shared" si="18"/>
        <v>20</v>
      </c>
      <c r="AX22">
        <f ca="1" t="array" ref="AX22">IF(AW22&gt;Constants!$B$12,2,IF(SUMPRODUCT(--($AX$3:AX22=2))=0,0,1))</f>
        <v>2</v>
      </c>
      <c r="AZ22">
        <f t="array" ref="AZ22">IF(ABS(AG22)&gt;Constants!$B$13,2,IF(SUMPRODUCT(--($AZ$3:AZ21=2))=0,0,1))</f>
        <v>0</v>
      </c>
    </row>
    <row r="23" spans="1:52">
      <c r="A23" s="3">
        <v>21</v>
      </c>
      <c r="B23">
        <f>Signals!B22</f>
        <v>3</v>
      </c>
      <c r="C23">
        <f>Signals!C22</f>
        <v>2</v>
      </c>
      <c r="D23">
        <f>Signals!F22</f>
        <v>0</v>
      </c>
      <c r="E23">
        <f>Signals!H22</f>
        <v>0</v>
      </c>
      <c r="F23">
        <f>Signals!I22</f>
        <v>0</v>
      </c>
      <c r="G23">
        <f>IF(Constants!$B$2=2,-B23,B23)</f>
        <v>3</v>
      </c>
      <c r="H23">
        <f>IF(Constants!$C$2=2,-C23,C23)</f>
        <v>2</v>
      </c>
      <c r="I23">
        <f t="shared" si="1"/>
        <v>3</v>
      </c>
      <c r="J23">
        <f t="shared" si="2"/>
        <v>2</v>
      </c>
      <c r="K23">
        <f t="shared" si="3"/>
        <v>1</v>
      </c>
      <c r="L23">
        <f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1200.5</v>
      </c>
      <c r="M23">
        <f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800.5</v>
      </c>
      <c r="N23">
        <f t="shared" si="4"/>
        <v>1200.5</v>
      </c>
      <c r="O23">
        <f t="shared" si="5"/>
        <v>800.5</v>
      </c>
      <c r="P23">
        <f>IF(I23&lt;&gt;0,(ABS(L23*Constants!$B$10)+50)/100,MAX(P22-ABS(N23*Constants!$B$4),0))</f>
        <v>0.62005</v>
      </c>
      <c r="Q23">
        <f>IF(J23&lt;&gt;0,(ABS(M23*Constants!$B$10)+50)/100,MAX(Q22-ABS(O23*Constants!$B$4),0))</f>
        <v>0.58005</v>
      </c>
      <c r="R23">
        <f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1200.5</v>
      </c>
      <c r="S23">
        <f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800.5</v>
      </c>
      <c r="T23">
        <f t="shared" si="6"/>
        <v>1200.5</v>
      </c>
      <c r="U23">
        <f t="shared" si="7"/>
        <v>800.5</v>
      </c>
      <c r="V23">
        <f>IF(I23&lt;&gt;0,(ABS(R23*Constants!$B$4)+50)/100,IF(R23=0,MAX((0-ABS(T23*Constants!$B$4)),0),(ABS(R23*Constants!$B$4)+50)/100))</f>
        <v>1501.125</v>
      </c>
      <c r="W23">
        <f>IF(J23&lt;&gt;0,(ABS(S23*Constants!$B$4)+50)/100,IF(S23=0,MAX((0-ABS(U23*Constants!$B$4)),0),(ABS(S23*Constants!$B$4)+50)/100))</f>
        <v>1001.125</v>
      </c>
      <c r="X23">
        <f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1200.5</v>
      </c>
      <c r="Y23">
        <f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800.5</v>
      </c>
      <c r="Z23">
        <f t="shared" si="8"/>
        <v>1200.5</v>
      </c>
      <c r="AA23">
        <f t="shared" si="9"/>
        <v>800.5</v>
      </c>
      <c r="AB23">
        <f>IF(I23&lt;&gt;0,(ABS(X23*Constants!$B$10)+50)/100,IF(X23=0,MAX((AB22-ABS(Z23*Constants!$B$4)),0),(ABS(X23*Constants!$B$4)+50)/100))</f>
        <v>0.62005</v>
      </c>
      <c r="AC23">
        <f>IF(J23&lt;&gt;0,(ABS(Y23*Constants!$B$10)+50)/100,IF(Y23=0,MAX((AC22-ABS(AA23*Constants!$B$4)),0),(ABS(Y23*Constants!$B$4)+50)/100))</f>
        <v>0.58005</v>
      </c>
      <c r="AD23">
        <f t="shared" si="10"/>
        <v>1001</v>
      </c>
      <c r="AE23">
        <f t="shared" si="11"/>
        <v>1200.5</v>
      </c>
      <c r="AF23">
        <f t="shared" si="12"/>
        <v>800.5</v>
      </c>
      <c r="AG23">
        <f>((Constants!$B$5*AG22)+Constants!$B$4*AD23+AH22)/(Constants!$B$5+Constants!$B$4)</f>
        <v>1000.99999988211</v>
      </c>
      <c r="AH23">
        <f>((Constants!$B$5*AG22)+Constants!$B$4*AD23+AH22)-(Constants!$B$5+Constants!$B$4)*AG23</f>
        <v>0</v>
      </c>
      <c r="AI23">
        <f>((Constants!$B$5*AI22)+Constants!$B$4*AE23+AJ22)/(Constants!$B$5+Constants!$B$4)</f>
        <v>1200.49999991097</v>
      </c>
      <c r="AJ23">
        <f>((Constants!$B$5*AI22)+Constants!$B$4*AE23+AJ22)-(Constants!$B$4+Constants!$B$5)*AI23</f>
        <v>0</v>
      </c>
      <c r="AK23">
        <f>((Constants!$B$5*AK22)+Constants!$B$4*AF23+AL22)/(Constants!$B$5+Constants!$B$4)</f>
        <v>800.499999923741</v>
      </c>
      <c r="AL23">
        <f>((Constants!$B$5*AK22)+Constants!$B$4*AF23+AL22)-(Constants!$B$5+Constants!$B$4)*AK23</f>
        <v>0</v>
      </c>
      <c r="AM23">
        <f t="shared" si="13"/>
        <v>1</v>
      </c>
      <c r="AN23">
        <f t="shared" si="14"/>
        <v>1</v>
      </c>
      <c r="AO23">
        <f>(200000*(ABS(N23)-ABS(N21))+Constants!$B$7)/(2*Constants!$B$7)</f>
        <v>0.5</v>
      </c>
      <c r="AP23">
        <f>(200000*(ABS(O23)-ABS(O21))+Constants!$B$7)/(2*Constants!$B$7)</f>
        <v>0.5</v>
      </c>
      <c r="AQ23">
        <f t="shared" si="15"/>
        <v>1</v>
      </c>
      <c r="AR23">
        <f>(Constants!$B$3*Constants!$B$8*I23*K23+AS22)/(Constants!$B$9*Constants!$B$4)</f>
        <v>7.53982300884956</v>
      </c>
      <c r="AS23">
        <f>(Constants!$B$3*Constants!$B$8*I23*K23+AS22)-(AR23*Constants!$B$9*Constants!$B$4)</f>
        <v>0</v>
      </c>
      <c r="AT23">
        <f t="shared" si="16"/>
        <v>158.336283185841</v>
      </c>
      <c r="AU23">
        <v>0</v>
      </c>
      <c r="AV23">
        <f>IF(AU23=2,ROUND(5*1000/Constants!$B$11,0),IF(AV22&gt;0,AV22-1,0))</f>
        <v>98</v>
      </c>
      <c r="AW23">
        <f t="shared" si="18"/>
        <v>21</v>
      </c>
      <c r="AX23">
        <f ca="1" t="array" ref="AX23">IF(AW23&gt;Constants!$B$12,2,IF(SUMPRODUCT(--(AX4:AX23=2))=0,0,1))</f>
        <v>2</v>
      </c>
      <c r="AZ23">
        <f t="array" ref="AZ23">IF(ABS(AG23)&gt;Constants!$B$13,2,IF(SUMPRODUCT(--(AZ3:AZ22=2))=0,0,1))</f>
        <v>0</v>
      </c>
    </row>
    <row r="24" spans="1:52">
      <c r="A24" s="3">
        <v>22</v>
      </c>
      <c r="B24">
        <f>Signals!B23</f>
        <v>3</v>
      </c>
      <c r="C24">
        <f>Signals!C23</f>
        <v>2</v>
      </c>
      <c r="D24">
        <f>Signals!F23</f>
        <v>0</v>
      </c>
      <c r="E24">
        <f>Signals!H23</f>
        <v>0</v>
      </c>
      <c r="F24">
        <f>Signals!I23</f>
        <v>0</v>
      </c>
      <c r="G24">
        <f>IF(Constants!$B$2=2,-B24,B24)</f>
        <v>3</v>
      </c>
      <c r="H24">
        <f>IF(Constants!$C$2=2,-C24,C24)</f>
        <v>2</v>
      </c>
      <c r="I24">
        <f t="shared" si="1"/>
        <v>3</v>
      </c>
      <c r="J24">
        <f t="shared" si="2"/>
        <v>2</v>
      </c>
      <c r="K24">
        <f t="shared" si="3"/>
        <v>1</v>
      </c>
      <c r="L24">
        <f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1200.5</v>
      </c>
      <c r="M24">
        <f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800.5</v>
      </c>
      <c r="N24">
        <f t="shared" si="4"/>
        <v>1200.5</v>
      </c>
      <c r="O24">
        <f t="shared" si="5"/>
        <v>800.5</v>
      </c>
      <c r="P24">
        <f>IF(I24&lt;&gt;0,(ABS(L24*Constants!$B$10)+50)/100,MAX(P23-ABS(N24*Constants!$B$4),0))</f>
        <v>0.62005</v>
      </c>
      <c r="Q24">
        <f>IF(J24&lt;&gt;0,(ABS(M24*Constants!$B$10)+50)/100,MAX(Q23-ABS(O24*Constants!$B$4),0))</f>
        <v>0.58005</v>
      </c>
      <c r="R24">
        <f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1200.5</v>
      </c>
      <c r="S24">
        <f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800.5</v>
      </c>
      <c r="T24">
        <f t="shared" si="6"/>
        <v>1200.5</v>
      </c>
      <c r="U24">
        <f t="shared" si="7"/>
        <v>800.5</v>
      </c>
      <c r="V24">
        <f>IF(I24&lt;&gt;0,(ABS(R24*Constants!$B$4)+50)/100,IF(R24=0,MAX((0-ABS(T24*Constants!$B$4)),0),(ABS(R24*Constants!$B$4)+50)/100))</f>
        <v>1501.125</v>
      </c>
      <c r="W24">
        <f>IF(J24&lt;&gt;0,(ABS(S24*Constants!$B$4)+50)/100,IF(S24=0,MAX((0-ABS(U24*Constants!$B$4)),0),(ABS(S24*Constants!$B$4)+50)/100))</f>
        <v>1001.125</v>
      </c>
      <c r="X24">
        <f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1200.5</v>
      </c>
      <c r="Y24">
        <f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800.5</v>
      </c>
      <c r="Z24">
        <f t="shared" si="8"/>
        <v>1200.5</v>
      </c>
      <c r="AA24">
        <f t="shared" si="9"/>
        <v>800.5</v>
      </c>
      <c r="AB24">
        <f>IF(I24&lt;&gt;0,(ABS(X24*Constants!$B$10)+50)/100,IF(X24=0,MAX((AB23-ABS(Z24*Constants!$B$4)),0),(ABS(X24*Constants!$B$4)+50)/100))</f>
        <v>0.62005</v>
      </c>
      <c r="AC24">
        <f>IF(J24&lt;&gt;0,(ABS(Y24*Constants!$B$10)+50)/100,IF(Y24=0,MAX((AC23-ABS(AA24*Constants!$B$4)),0),(ABS(Y24*Constants!$B$4)+50)/100))</f>
        <v>0.58005</v>
      </c>
      <c r="AD24">
        <f t="shared" si="10"/>
        <v>1001</v>
      </c>
      <c r="AE24">
        <f t="shared" si="11"/>
        <v>1200.5</v>
      </c>
      <c r="AF24">
        <f t="shared" si="12"/>
        <v>800.5</v>
      </c>
      <c r="AG24">
        <f>((Constants!$B$5*AG23)+Constants!$B$4*AD24+AH23)/(Constants!$B$5+Constants!$B$4)</f>
        <v>1000.99999996632</v>
      </c>
      <c r="AH24">
        <f>((Constants!$B$5*AG23)+Constants!$B$4*AD24+AH23)-(Constants!$B$5+Constants!$B$4)*AG24</f>
        <v>0</v>
      </c>
      <c r="AI24">
        <f>((Constants!$B$5*AI23)+Constants!$B$4*AE24+AJ23)/(Constants!$B$5+Constants!$B$4)</f>
        <v>1200.49999997456</v>
      </c>
      <c r="AJ24">
        <f>((Constants!$B$5*AI23)+Constants!$B$4*AE24+AJ23)-(Constants!$B$4+Constants!$B$5)*AI24</f>
        <v>0</v>
      </c>
      <c r="AK24">
        <f>((Constants!$B$5*AK23)+Constants!$B$4*AF24+AL23)/(Constants!$B$5+Constants!$B$4)</f>
        <v>800.499999978212</v>
      </c>
      <c r="AL24">
        <f>((Constants!$B$5*AK23)+Constants!$B$4*AF24+AL23)-(Constants!$B$5+Constants!$B$4)*AK24</f>
        <v>0</v>
      </c>
      <c r="AM24">
        <f t="shared" si="13"/>
        <v>1</v>
      </c>
      <c r="AN24">
        <f t="shared" si="14"/>
        <v>1</v>
      </c>
      <c r="AO24">
        <f>(200000*(ABS(N24)-ABS(N22))+Constants!$B$7)/(2*Constants!$B$7)</f>
        <v>0.5</v>
      </c>
      <c r="AP24">
        <f>(200000*(ABS(O24)-ABS(O22))+Constants!$B$7)/(2*Constants!$B$7)</f>
        <v>0.5</v>
      </c>
      <c r="AQ24">
        <f t="shared" si="15"/>
        <v>1</v>
      </c>
      <c r="AR24">
        <f>(Constants!$B$3*Constants!$B$8*I24*K24+AS23)/(Constants!$B$9*Constants!$B$4)</f>
        <v>7.53982300884956</v>
      </c>
      <c r="AS24">
        <f>(Constants!$B$3*Constants!$B$8*I24*K24+AS23)-(AR24*Constants!$B$9*Constants!$B$4)</f>
        <v>0</v>
      </c>
      <c r="AT24">
        <f t="shared" si="16"/>
        <v>165.87610619469</v>
      </c>
      <c r="AU24">
        <v>0</v>
      </c>
      <c r="AV24">
        <f>IF(AU24=2,ROUND(5*1000/Constants!$B$11,0),IF(AV23&gt;0,AV23-1,0))</f>
        <v>97</v>
      </c>
      <c r="AW24">
        <f t="shared" si="18"/>
        <v>22</v>
      </c>
      <c r="AX24">
        <f ca="1" t="array" ref="AX24">IF(AW24&gt;Constants!$B$12,2,IF(SUMPRODUCT(--(AX5:AX24=2))=0,0,1))</f>
        <v>2</v>
      </c>
      <c r="AZ24">
        <f t="array" ref="AZ24">IF(ABS(AG24)&gt;Constants!$B$13,2,IF(SUMPRODUCT(--(AZ4:AZ23=2))=0,0,1))</f>
        <v>0</v>
      </c>
    </row>
    <row r="25" spans="1:52">
      <c r="A25" s="3">
        <v>23</v>
      </c>
      <c r="B25">
        <f>Signals!B24</f>
        <v>3</v>
      </c>
      <c r="C25">
        <f>Signals!C24</f>
        <v>2</v>
      </c>
      <c r="D25">
        <f>Signals!F24</f>
        <v>0</v>
      </c>
      <c r="E25">
        <f>Signals!H24</f>
        <v>0</v>
      </c>
      <c r="F25">
        <f>Signals!I24</f>
        <v>0</v>
      </c>
      <c r="G25">
        <f>IF(Constants!$B$2=2,-B25,B25)</f>
        <v>3</v>
      </c>
      <c r="H25">
        <f>IF(Constants!$C$2=2,-C25,C25)</f>
        <v>2</v>
      </c>
      <c r="I25">
        <f t="shared" si="1"/>
        <v>3</v>
      </c>
      <c r="J25">
        <f t="shared" si="2"/>
        <v>2</v>
      </c>
      <c r="K25">
        <f t="shared" si="3"/>
        <v>1</v>
      </c>
      <c r="L25">
        <f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1200.5</v>
      </c>
      <c r="M25">
        <f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800.5</v>
      </c>
      <c r="N25">
        <f t="shared" si="4"/>
        <v>1200.5</v>
      </c>
      <c r="O25">
        <f t="shared" si="5"/>
        <v>800.5</v>
      </c>
      <c r="P25">
        <f>IF(I25&lt;&gt;0,(ABS(L25*Constants!$B$10)+50)/100,MAX(P24-ABS(N25*Constants!$B$4),0))</f>
        <v>0.62005</v>
      </c>
      <c r="Q25">
        <f>IF(J25&lt;&gt;0,(ABS(M25*Constants!$B$10)+50)/100,MAX(Q24-ABS(O25*Constants!$B$4),0))</f>
        <v>0.58005</v>
      </c>
      <c r="R25">
        <f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1200.5</v>
      </c>
      <c r="S25">
        <f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800.5</v>
      </c>
      <c r="T25">
        <f t="shared" si="6"/>
        <v>1200.5</v>
      </c>
      <c r="U25">
        <f t="shared" si="7"/>
        <v>800.5</v>
      </c>
      <c r="V25">
        <f>IF(I25&lt;&gt;0,(ABS(R25*Constants!$B$4)+50)/100,IF(R25=0,MAX((0-ABS(T25*Constants!$B$4)),0),(ABS(R25*Constants!$B$4)+50)/100))</f>
        <v>1501.125</v>
      </c>
      <c r="W25">
        <f>IF(J25&lt;&gt;0,(ABS(S25*Constants!$B$4)+50)/100,IF(S25=0,MAX((0-ABS(U25*Constants!$B$4)),0),(ABS(S25*Constants!$B$4)+50)/100))</f>
        <v>1001.125</v>
      </c>
      <c r="X25">
        <f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1200.5</v>
      </c>
      <c r="Y25">
        <f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800.5</v>
      </c>
      <c r="Z25">
        <f t="shared" si="8"/>
        <v>1200.5</v>
      </c>
      <c r="AA25">
        <f t="shared" si="9"/>
        <v>800.5</v>
      </c>
      <c r="AB25">
        <f>IF(I25&lt;&gt;0,(ABS(X25*Constants!$B$10)+50)/100,IF(X25=0,MAX((AB24-ABS(Z25*Constants!$B$4)),0),(ABS(X25*Constants!$B$4)+50)/100))</f>
        <v>0.62005</v>
      </c>
      <c r="AC25">
        <f>IF(J25&lt;&gt;0,(ABS(Y25*Constants!$B$10)+50)/100,IF(Y25=0,MAX((AC24-ABS(AA25*Constants!$B$4)),0),(ABS(Y25*Constants!$B$4)+50)/100))</f>
        <v>0.58005</v>
      </c>
      <c r="AD25">
        <f t="shared" si="10"/>
        <v>1001</v>
      </c>
      <c r="AE25">
        <f t="shared" si="11"/>
        <v>1200.5</v>
      </c>
      <c r="AF25">
        <f t="shared" si="12"/>
        <v>800.5</v>
      </c>
      <c r="AG25">
        <f>((Constants!$B$5*AG24)+Constants!$B$4*AD25+AH24)/(Constants!$B$5+Constants!$B$4)</f>
        <v>1000.99999999038</v>
      </c>
      <c r="AH25">
        <f>((Constants!$B$5*AG24)+Constants!$B$4*AD25+AH24)-(Constants!$B$5+Constants!$B$4)*AG25</f>
        <v>0</v>
      </c>
      <c r="AI25">
        <f>((Constants!$B$5*AI24)+Constants!$B$4*AE25+AJ24)/(Constants!$B$5+Constants!$B$4)</f>
        <v>1200.49999999273</v>
      </c>
      <c r="AJ25">
        <f>((Constants!$B$5*AI24)+Constants!$B$4*AE25+AJ24)-(Constants!$B$4+Constants!$B$5)*AI25</f>
        <v>0</v>
      </c>
      <c r="AK25">
        <f>((Constants!$B$5*AK24)+Constants!$B$4*AF25+AL24)/(Constants!$B$5+Constants!$B$4)</f>
        <v>800.499999993775</v>
      </c>
      <c r="AL25">
        <f>((Constants!$B$5*AK24)+Constants!$B$4*AF25+AL24)-(Constants!$B$5+Constants!$B$4)*AK25</f>
        <v>0</v>
      </c>
      <c r="AM25">
        <f t="shared" si="13"/>
        <v>1</v>
      </c>
      <c r="AN25">
        <f t="shared" si="14"/>
        <v>1</v>
      </c>
      <c r="AO25">
        <f>(200000*(ABS(N25)-ABS(N23))+Constants!$B$7)/(2*Constants!$B$7)</f>
        <v>0.5</v>
      </c>
      <c r="AP25">
        <f>(200000*(ABS(O25)-ABS(O23))+Constants!$B$7)/(2*Constants!$B$7)</f>
        <v>0.5</v>
      </c>
      <c r="AQ25">
        <f t="shared" si="15"/>
        <v>1</v>
      </c>
      <c r="AR25">
        <f>(Constants!$B$3*Constants!$B$8*I25*K25+AS24)/(Constants!$B$9*Constants!$B$4)</f>
        <v>7.53982300884956</v>
      </c>
      <c r="AS25">
        <f>(Constants!$B$3*Constants!$B$8*I25*K25+AS24)-(AR25*Constants!$B$9*Constants!$B$4)</f>
        <v>0</v>
      </c>
      <c r="AT25">
        <f t="shared" si="16"/>
        <v>173.41592920354</v>
      </c>
      <c r="AU25">
        <v>0</v>
      </c>
      <c r="AV25">
        <f>IF(AU25=2,ROUND(5*1000/Constants!$B$11,0),IF(AV24&gt;0,AV24-1,0))</f>
        <v>96</v>
      </c>
      <c r="AW25">
        <f t="shared" si="18"/>
        <v>23</v>
      </c>
      <c r="AX25">
        <f ca="1" t="array" ref="AX25">IF(AW25&gt;Constants!$B$12,2,IF(SUMPRODUCT(--(AX6:AX25=2))=0,0,1))</f>
        <v>2</v>
      </c>
      <c r="AZ25">
        <f t="array" ref="AZ25">IF(ABS(AG25)&gt;Constants!$B$13,2,IF(SUMPRODUCT(--(AZ5:AZ24=2))=0,0,1))</f>
        <v>0</v>
      </c>
    </row>
    <row r="26" spans="1:52">
      <c r="A26" s="3">
        <v>24</v>
      </c>
      <c r="B26">
        <f>Signals!B25</f>
        <v>3</v>
      </c>
      <c r="C26">
        <f>Signals!C25</f>
        <v>2</v>
      </c>
      <c r="D26">
        <f>Signals!F25</f>
        <v>0</v>
      </c>
      <c r="E26">
        <f>Signals!H25</f>
        <v>0</v>
      </c>
      <c r="F26">
        <f>Signals!I25</f>
        <v>0</v>
      </c>
      <c r="G26">
        <f>IF(Constants!$B$2=2,-B26,B26)</f>
        <v>3</v>
      </c>
      <c r="H26">
        <f>IF(Constants!$C$2=2,-C26,C26)</f>
        <v>2</v>
      </c>
      <c r="I26">
        <f t="shared" si="1"/>
        <v>3</v>
      </c>
      <c r="J26">
        <f t="shared" si="2"/>
        <v>2</v>
      </c>
      <c r="K26">
        <f t="shared" si="3"/>
        <v>1</v>
      </c>
      <c r="L26">
        <f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1200.5</v>
      </c>
      <c r="M26">
        <f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800.5</v>
      </c>
      <c r="N26">
        <f t="shared" si="4"/>
        <v>1200.5</v>
      </c>
      <c r="O26">
        <f t="shared" si="5"/>
        <v>800.5</v>
      </c>
      <c r="P26">
        <f>IF(I26&lt;&gt;0,(ABS(L26*Constants!$B$10)+50)/100,MAX(P25-ABS(N26*Constants!$B$4),0))</f>
        <v>0.62005</v>
      </c>
      <c r="Q26">
        <f>IF(J26&lt;&gt;0,(ABS(M26*Constants!$B$10)+50)/100,MAX(Q25-ABS(O26*Constants!$B$4),0))</f>
        <v>0.58005</v>
      </c>
      <c r="R26">
        <f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1200.5</v>
      </c>
      <c r="S26">
        <f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800.5</v>
      </c>
      <c r="T26">
        <f t="shared" si="6"/>
        <v>1200.5</v>
      </c>
      <c r="U26">
        <f t="shared" si="7"/>
        <v>800.5</v>
      </c>
      <c r="V26">
        <f>IF(I26&lt;&gt;0,(ABS(R26*Constants!$B$4)+50)/100,IF(R26=0,MAX((0-ABS(T26*Constants!$B$4)),0),(ABS(R26*Constants!$B$4)+50)/100))</f>
        <v>1501.125</v>
      </c>
      <c r="W26">
        <f>IF(J26&lt;&gt;0,(ABS(S26*Constants!$B$4)+50)/100,IF(S26=0,MAX((0-ABS(U26*Constants!$B$4)),0),(ABS(S26*Constants!$B$4)+50)/100))</f>
        <v>1001.125</v>
      </c>
      <c r="X26">
        <f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1200.5</v>
      </c>
      <c r="Y26">
        <f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800.5</v>
      </c>
      <c r="Z26">
        <f t="shared" si="8"/>
        <v>1200.5</v>
      </c>
      <c r="AA26">
        <f t="shared" si="9"/>
        <v>800.5</v>
      </c>
      <c r="AB26">
        <f>IF(I26&lt;&gt;0,(ABS(X26*Constants!$B$10)+50)/100,IF(X26=0,MAX((AB25-ABS(Z26*Constants!$B$4)),0),(ABS(X26*Constants!$B$4)+50)/100))</f>
        <v>0.62005</v>
      </c>
      <c r="AC26">
        <f>IF(J26&lt;&gt;0,(ABS(Y26*Constants!$B$10)+50)/100,IF(Y26=0,MAX((AC25-ABS(AA26*Constants!$B$4)),0),(ABS(Y26*Constants!$B$4)+50)/100))</f>
        <v>0.58005</v>
      </c>
      <c r="AD26">
        <f t="shared" si="10"/>
        <v>1001</v>
      </c>
      <c r="AE26">
        <f t="shared" si="11"/>
        <v>1200.5</v>
      </c>
      <c r="AF26">
        <f t="shared" si="12"/>
        <v>800.5</v>
      </c>
      <c r="AG26">
        <f>((Constants!$B$5*AG25)+Constants!$B$4*AD26+AH25)/(Constants!$B$5+Constants!$B$4)</f>
        <v>1000.99999999725</v>
      </c>
      <c r="AH26">
        <f>((Constants!$B$5*AG25)+Constants!$B$4*AD26+AH25)-(Constants!$B$5+Constants!$B$4)*AG26</f>
        <v>0</v>
      </c>
      <c r="AI26">
        <f>((Constants!$B$5*AI25)+Constants!$B$4*AE26+AJ25)/(Constants!$B$5+Constants!$B$4)</f>
        <v>1200.49999999792</v>
      </c>
      <c r="AJ26">
        <f>((Constants!$B$5*AI25)+Constants!$B$4*AE26+AJ25)-(Constants!$B$4+Constants!$B$5)*AI26</f>
        <v>0</v>
      </c>
      <c r="AK26">
        <f>((Constants!$B$5*AK25)+Constants!$B$4*AF26+AL25)/(Constants!$B$5+Constants!$B$4)</f>
        <v>800.499999998221</v>
      </c>
      <c r="AL26">
        <f>((Constants!$B$5*AK25)+Constants!$B$4*AF26+AL25)-(Constants!$B$5+Constants!$B$4)*AK26</f>
        <v>0</v>
      </c>
      <c r="AM26">
        <f t="shared" si="13"/>
        <v>1</v>
      </c>
      <c r="AN26">
        <f t="shared" si="14"/>
        <v>1</v>
      </c>
      <c r="AO26">
        <f>(200000*(ABS(N26)-ABS(N24))+Constants!$B$7)/(2*Constants!$B$7)</f>
        <v>0.5</v>
      </c>
      <c r="AP26">
        <f>(200000*(ABS(O26)-ABS(O24))+Constants!$B$7)/(2*Constants!$B$7)</f>
        <v>0.5</v>
      </c>
      <c r="AQ26">
        <f t="shared" si="15"/>
        <v>1</v>
      </c>
      <c r="AR26">
        <f>(Constants!$B$3*Constants!$B$8*I26*K26+AS25)/(Constants!$B$9*Constants!$B$4)</f>
        <v>7.53982300884956</v>
      </c>
      <c r="AS26">
        <f>(Constants!$B$3*Constants!$B$8*I26*K26+AS25)-(AR26*Constants!$B$9*Constants!$B$4)</f>
        <v>0</v>
      </c>
      <c r="AT26">
        <f t="shared" si="16"/>
        <v>180.955752212389</v>
      </c>
      <c r="AU26">
        <v>0</v>
      </c>
      <c r="AV26">
        <f>IF(AU26=2,ROUND(5*1000/Constants!$B$11,0),IF(AV25&gt;0,AV25-1,0))</f>
        <v>95</v>
      </c>
      <c r="AW26">
        <f t="shared" si="18"/>
        <v>24</v>
      </c>
      <c r="AX26">
        <f ca="1" t="array" ref="AX26">IF(AW26&gt;Constants!$B$12,2,IF(SUMPRODUCT(--(AX7:AX26=2))=0,0,1))</f>
        <v>2</v>
      </c>
      <c r="AZ26">
        <f t="array" ref="AZ26">IF(ABS(AG26)&gt;Constants!$B$13,2,IF(SUMPRODUCT(--(AZ6:AZ25=2))=0,0,1))</f>
        <v>0</v>
      </c>
    </row>
    <row r="27" spans="1:52">
      <c r="A27" s="3">
        <v>25</v>
      </c>
      <c r="B27">
        <f>Signals!B26</f>
        <v>3</v>
      </c>
      <c r="C27">
        <f>Signals!C26</f>
        <v>2</v>
      </c>
      <c r="D27">
        <f>Signals!F26</f>
        <v>0</v>
      </c>
      <c r="E27">
        <f>Signals!H26</f>
        <v>0</v>
      </c>
      <c r="F27">
        <f>Signals!I26</f>
        <v>0</v>
      </c>
      <c r="G27">
        <f>IF(Constants!$B$2=2,-B27,B27)</f>
        <v>3</v>
      </c>
      <c r="H27">
        <f>IF(Constants!$C$2=2,-C27,C27)</f>
        <v>2</v>
      </c>
      <c r="I27">
        <f t="shared" si="1"/>
        <v>3</v>
      </c>
      <c r="J27">
        <f t="shared" si="2"/>
        <v>2</v>
      </c>
      <c r="K27">
        <f t="shared" si="3"/>
        <v>1</v>
      </c>
      <c r="L27">
        <f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1200.5</v>
      </c>
      <c r="M27">
        <f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800.5</v>
      </c>
      <c r="N27">
        <f t="shared" si="4"/>
        <v>1200.5</v>
      </c>
      <c r="O27">
        <f t="shared" si="5"/>
        <v>800.5</v>
      </c>
      <c r="P27">
        <f>IF(I27&lt;&gt;0,(ABS(L27*Constants!$B$10)+50)/100,MAX(P26-ABS(N27*Constants!$B$4),0))</f>
        <v>0.62005</v>
      </c>
      <c r="Q27">
        <f>IF(J27&lt;&gt;0,(ABS(M27*Constants!$B$10)+50)/100,MAX(Q26-ABS(O27*Constants!$B$4),0))</f>
        <v>0.58005</v>
      </c>
      <c r="R27">
        <f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1200.5</v>
      </c>
      <c r="S27">
        <f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800.5</v>
      </c>
      <c r="T27">
        <f t="shared" si="6"/>
        <v>1200.5</v>
      </c>
      <c r="U27">
        <f t="shared" si="7"/>
        <v>800.5</v>
      </c>
      <c r="V27">
        <f>IF(I27&lt;&gt;0,(ABS(R27*Constants!$B$4)+50)/100,IF(R27=0,MAX((0-ABS(T27*Constants!$B$4)),0),(ABS(R27*Constants!$B$4)+50)/100))</f>
        <v>1501.125</v>
      </c>
      <c r="W27">
        <f>IF(J27&lt;&gt;0,(ABS(S27*Constants!$B$4)+50)/100,IF(S27=0,MAX((0-ABS(U27*Constants!$B$4)),0),(ABS(S27*Constants!$B$4)+50)/100))</f>
        <v>1001.125</v>
      </c>
      <c r="X27">
        <f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1200.5</v>
      </c>
      <c r="Y27">
        <f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800.5</v>
      </c>
      <c r="Z27">
        <f t="shared" si="8"/>
        <v>1200.5</v>
      </c>
      <c r="AA27">
        <f t="shared" si="9"/>
        <v>800.5</v>
      </c>
      <c r="AB27">
        <f>IF(I27&lt;&gt;0,(ABS(X27*Constants!$B$10)+50)/100,IF(X27=0,MAX((AB26-ABS(Z27*Constants!$B$4)),0),(ABS(X27*Constants!$B$4)+50)/100))</f>
        <v>0.62005</v>
      </c>
      <c r="AC27">
        <f>IF(J27&lt;&gt;0,(ABS(Y27*Constants!$B$10)+50)/100,IF(Y27=0,MAX((AC26-ABS(AA27*Constants!$B$4)),0),(ABS(Y27*Constants!$B$4)+50)/100))</f>
        <v>0.58005</v>
      </c>
      <c r="AD27">
        <f t="shared" si="10"/>
        <v>1001</v>
      </c>
      <c r="AE27">
        <f t="shared" si="11"/>
        <v>1200.5</v>
      </c>
      <c r="AF27">
        <f t="shared" si="12"/>
        <v>800.5</v>
      </c>
      <c r="AG27">
        <f>((Constants!$B$5*AG26)+Constants!$B$4*AD27+AH26)/(Constants!$B$5+Constants!$B$4)</f>
        <v>1000.99999999921</v>
      </c>
      <c r="AH27">
        <f>((Constants!$B$5*AG26)+Constants!$B$4*AD27+AH26)-(Constants!$B$5+Constants!$B$4)*AG27</f>
        <v>0</v>
      </c>
      <c r="AI27">
        <f>((Constants!$B$5*AI26)+Constants!$B$4*AE27+AJ26)/(Constants!$B$5+Constants!$B$4)</f>
        <v>1200.49999999941</v>
      </c>
      <c r="AJ27">
        <f>((Constants!$B$5*AI26)+Constants!$B$4*AE27+AJ26)-(Constants!$B$4+Constants!$B$5)*AI27</f>
        <v>0</v>
      </c>
      <c r="AK27">
        <f>((Constants!$B$5*AK26)+Constants!$B$4*AF27+AL26)/(Constants!$B$5+Constants!$B$4)</f>
        <v>800.499999999492</v>
      </c>
      <c r="AL27">
        <f>((Constants!$B$5*AK26)+Constants!$B$4*AF27+AL26)-(Constants!$B$5+Constants!$B$4)*AK27</f>
        <v>0</v>
      </c>
      <c r="AM27">
        <f t="shared" si="13"/>
        <v>1</v>
      </c>
      <c r="AN27">
        <f t="shared" si="14"/>
        <v>1</v>
      </c>
      <c r="AO27">
        <f>(200000*(ABS(N27)-ABS(N25))+Constants!$B$7)/(2*Constants!$B$7)</f>
        <v>0.5</v>
      </c>
      <c r="AP27">
        <f>(200000*(ABS(O27)-ABS(O25))+Constants!$B$7)/(2*Constants!$B$7)</f>
        <v>0.5</v>
      </c>
      <c r="AQ27">
        <f t="shared" si="15"/>
        <v>1</v>
      </c>
      <c r="AR27">
        <f>(Constants!$B$3*Constants!$B$8*I27*K27+AS26)/(Constants!$B$9*Constants!$B$4)</f>
        <v>7.53982300884956</v>
      </c>
      <c r="AS27">
        <f>(Constants!$B$3*Constants!$B$8*I27*K27+AS26)-(AR27*Constants!$B$9*Constants!$B$4)</f>
        <v>0</v>
      </c>
      <c r="AT27">
        <f t="shared" si="16"/>
        <v>188.495575221239</v>
      </c>
      <c r="AU27">
        <v>0</v>
      </c>
      <c r="AV27">
        <f>IF(AU27=2,ROUND(5*1000/Constants!$B$11,0),IF(AV26&gt;0,AV26-1,0))</f>
        <v>94</v>
      </c>
      <c r="AW27">
        <f t="shared" si="18"/>
        <v>25</v>
      </c>
      <c r="AX27">
        <f ca="1" t="array" ref="AX27">IF(AW27&gt;Constants!$B$12,2,IF(SUMPRODUCT(--(AX8:AX27=2))=0,0,1))</f>
        <v>2</v>
      </c>
      <c r="AZ27">
        <f t="array" ref="AZ27">IF(ABS(AG27)&gt;Constants!$B$13,2,IF(SUMPRODUCT(--(AZ7:AZ26=2))=0,0,1))</f>
        <v>0</v>
      </c>
    </row>
    <row r="28" spans="1:52">
      <c r="A28" s="3">
        <v>26</v>
      </c>
      <c r="B28">
        <f>Signals!B27</f>
        <v>3</v>
      </c>
      <c r="C28">
        <f>Signals!C27</f>
        <v>2</v>
      </c>
      <c r="D28">
        <f>Signals!F27</f>
        <v>0</v>
      </c>
      <c r="E28">
        <f>Signals!H27</f>
        <v>0</v>
      </c>
      <c r="F28">
        <f>Signals!I27</f>
        <v>0</v>
      </c>
      <c r="G28">
        <f>IF(Constants!$B$2=2,-B28,B28)</f>
        <v>3</v>
      </c>
      <c r="H28">
        <f>IF(Constants!$C$2=2,-C28,C28)</f>
        <v>2</v>
      </c>
      <c r="I28">
        <f t="shared" si="1"/>
        <v>3</v>
      </c>
      <c r="J28">
        <f t="shared" si="2"/>
        <v>2</v>
      </c>
      <c r="K28">
        <f t="shared" si="3"/>
        <v>1</v>
      </c>
      <c r="L28">
        <f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1200.5</v>
      </c>
      <c r="M28">
        <f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800.5</v>
      </c>
      <c r="N28">
        <f t="shared" si="4"/>
        <v>1200.5</v>
      </c>
      <c r="O28">
        <f t="shared" si="5"/>
        <v>800.5</v>
      </c>
      <c r="P28">
        <f>IF(I28&lt;&gt;0,(ABS(L28*Constants!$B$10)+50)/100,MAX(P27-ABS(N28*Constants!$B$4),0))</f>
        <v>0.62005</v>
      </c>
      <c r="Q28">
        <f>IF(J28&lt;&gt;0,(ABS(M28*Constants!$B$10)+50)/100,MAX(Q27-ABS(O28*Constants!$B$4),0))</f>
        <v>0.58005</v>
      </c>
      <c r="R28">
        <f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1200.5</v>
      </c>
      <c r="S28">
        <f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800.5</v>
      </c>
      <c r="T28">
        <f t="shared" si="6"/>
        <v>1200.5</v>
      </c>
      <c r="U28">
        <f t="shared" si="7"/>
        <v>800.5</v>
      </c>
      <c r="V28">
        <f>IF(I28&lt;&gt;0,(ABS(R28*Constants!$B$4)+50)/100,IF(R28=0,MAX((0-ABS(T28*Constants!$B$4)),0),(ABS(R28*Constants!$B$4)+50)/100))</f>
        <v>1501.125</v>
      </c>
      <c r="W28">
        <f>IF(J28&lt;&gt;0,(ABS(S28*Constants!$B$4)+50)/100,IF(S28=0,MAX((0-ABS(U28*Constants!$B$4)),0),(ABS(S28*Constants!$B$4)+50)/100))</f>
        <v>1001.125</v>
      </c>
      <c r="X28">
        <f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1200.5</v>
      </c>
      <c r="Y28">
        <f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800.5</v>
      </c>
      <c r="Z28">
        <f t="shared" si="8"/>
        <v>1200.5</v>
      </c>
      <c r="AA28">
        <f t="shared" si="9"/>
        <v>800.5</v>
      </c>
      <c r="AB28">
        <f>IF(I28&lt;&gt;0,(ABS(X28*Constants!$B$10)+50)/100,IF(X28=0,MAX((AB27-ABS(Z28*Constants!$B$4)),0),(ABS(X28*Constants!$B$4)+50)/100))</f>
        <v>0.62005</v>
      </c>
      <c r="AC28">
        <f>IF(J28&lt;&gt;0,(ABS(Y28*Constants!$B$10)+50)/100,IF(Y28=0,MAX((AC27-ABS(AA28*Constants!$B$4)),0),(ABS(Y28*Constants!$B$4)+50)/100))</f>
        <v>0.58005</v>
      </c>
      <c r="AD28">
        <f t="shared" si="10"/>
        <v>1001</v>
      </c>
      <c r="AE28">
        <f t="shared" si="11"/>
        <v>1200.5</v>
      </c>
      <c r="AF28">
        <f t="shared" si="12"/>
        <v>800.5</v>
      </c>
      <c r="AG28">
        <f>((Constants!$B$5*AG27)+Constants!$B$4*AD28+AH27)/(Constants!$B$5+Constants!$B$4)</f>
        <v>1000.99999999978</v>
      </c>
      <c r="AH28">
        <f>((Constants!$B$5*AG27)+Constants!$B$4*AD28+AH27)-(Constants!$B$5+Constants!$B$4)*AG28</f>
        <v>0</v>
      </c>
      <c r="AI28">
        <f>((Constants!$B$5*AI27)+Constants!$B$4*AE28+AJ27)/(Constants!$B$5+Constants!$B$4)</f>
        <v>1200.49999999983</v>
      </c>
      <c r="AJ28">
        <f>((Constants!$B$5*AI27)+Constants!$B$4*AE28+AJ27)-(Constants!$B$4+Constants!$B$5)*AI28</f>
        <v>0</v>
      </c>
      <c r="AK28">
        <f>((Constants!$B$5*AK27)+Constants!$B$4*AF28+AL27)/(Constants!$B$5+Constants!$B$4)</f>
        <v>800.499999999855</v>
      </c>
      <c r="AL28">
        <f>((Constants!$B$5*AK27)+Constants!$B$4*AF28+AL27)-(Constants!$B$5+Constants!$B$4)*AK28</f>
        <v>0</v>
      </c>
      <c r="AM28">
        <f t="shared" si="13"/>
        <v>1</v>
      </c>
      <c r="AN28">
        <f t="shared" si="14"/>
        <v>1</v>
      </c>
      <c r="AO28">
        <f>(200000*(ABS(N28)-ABS(N26))+Constants!$B$7)/(2*Constants!$B$7)</f>
        <v>0.5</v>
      </c>
      <c r="AP28">
        <f>(200000*(ABS(O28)-ABS(O26))+Constants!$B$7)/(2*Constants!$B$7)</f>
        <v>0.5</v>
      </c>
      <c r="AQ28">
        <f t="shared" si="15"/>
        <v>1</v>
      </c>
      <c r="AR28">
        <f>(Constants!$B$3*Constants!$B$8*I28*K28+AS27)/(Constants!$B$9*Constants!$B$4)</f>
        <v>7.53982300884956</v>
      </c>
      <c r="AS28">
        <f>(Constants!$B$3*Constants!$B$8*I28*K28+AS27)-(AR28*Constants!$B$9*Constants!$B$4)</f>
        <v>0</v>
      </c>
      <c r="AT28">
        <f t="shared" si="16"/>
        <v>196.035398230089</v>
      </c>
      <c r="AU28">
        <v>0</v>
      </c>
      <c r="AV28">
        <f>IF(AU28=2,ROUND(5*1000/Constants!$B$11,0),IF(AV27&gt;0,AV27-1,0))</f>
        <v>93</v>
      </c>
      <c r="AW28">
        <f t="shared" si="18"/>
        <v>26</v>
      </c>
      <c r="AX28">
        <f ca="1" t="array" ref="AX28">IF(AW28&gt;Constants!$B$12,2,IF(SUMPRODUCT(--(AX9:AX28=2))=0,0,1))</f>
        <v>2</v>
      </c>
      <c r="AZ28">
        <f t="array" ref="AZ28">IF(ABS(AG28)&gt;Constants!$B$13,2,IF(SUMPRODUCT(--(AZ8:AZ27=2))=0,0,1))</f>
        <v>0</v>
      </c>
    </row>
    <row r="29" spans="1:52">
      <c r="A29" s="3">
        <v>27</v>
      </c>
      <c r="B29">
        <f>Signals!B28</f>
        <v>3</v>
      </c>
      <c r="C29">
        <f>Signals!C28</f>
        <v>2</v>
      </c>
      <c r="D29">
        <f>Signals!F28</f>
        <v>0</v>
      </c>
      <c r="E29">
        <f>Signals!H28</f>
        <v>0</v>
      </c>
      <c r="F29">
        <f>Signals!I28</f>
        <v>0</v>
      </c>
      <c r="G29">
        <f>IF(Constants!$B$2=2,-B29,B29)</f>
        <v>3</v>
      </c>
      <c r="H29">
        <f>IF(Constants!$C$2=2,-C29,C29)</f>
        <v>2</v>
      </c>
      <c r="I29">
        <f t="shared" si="1"/>
        <v>3</v>
      </c>
      <c r="J29">
        <f t="shared" si="2"/>
        <v>2</v>
      </c>
      <c r="K29">
        <f t="shared" si="3"/>
        <v>1</v>
      </c>
      <c r="L29">
        <f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1200.5</v>
      </c>
      <c r="M29">
        <f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800.5</v>
      </c>
      <c r="N29">
        <f t="shared" si="4"/>
        <v>1200.5</v>
      </c>
      <c r="O29">
        <f t="shared" si="5"/>
        <v>800.5</v>
      </c>
      <c r="P29">
        <f>IF(I29&lt;&gt;0,(ABS(L29*Constants!$B$10)+50)/100,MAX(P28-ABS(N29*Constants!$B$4),0))</f>
        <v>0.62005</v>
      </c>
      <c r="Q29">
        <f>IF(J29&lt;&gt;0,(ABS(M29*Constants!$B$10)+50)/100,MAX(Q28-ABS(O29*Constants!$B$4),0))</f>
        <v>0.58005</v>
      </c>
      <c r="R29">
        <f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1200.5</v>
      </c>
      <c r="S29">
        <f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800.5</v>
      </c>
      <c r="T29">
        <f t="shared" si="6"/>
        <v>1200.5</v>
      </c>
      <c r="U29">
        <f t="shared" si="7"/>
        <v>800.5</v>
      </c>
      <c r="V29">
        <f>IF(I29&lt;&gt;0,(ABS(R29*Constants!$B$4)+50)/100,IF(R29=0,MAX((0-ABS(T29*Constants!$B$4)),0),(ABS(R29*Constants!$B$4)+50)/100))</f>
        <v>1501.125</v>
      </c>
      <c r="W29">
        <f>IF(J29&lt;&gt;0,(ABS(S29*Constants!$B$4)+50)/100,IF(S29=0,MAX((0-ABS(U29*Constants!$B$4)),0),(ABS(S29*Constants!$B$4)+50)/100))</f>
        <v>1001.125</v>
      </c>
      <c r="X29">
        <f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1200.5</v>
      </c>
      <c r="Y29">
        <f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800.5</v>
      </c>
      <c r="Z29">
        <f t="shared" si="8"/>
        <v>1200.5</v>
      </c>
      <c r="AA29">
        <f t="shared" si="9"/>
        <v>800.5</v>
      </c>
      <c r="AB29">
        <f>IF(I29&lt;&gt;0,(ABS(X29*Constants!$B$10)+50)/100,IF(X29=0,MAX((AB28-ABS(Z29*Constants!$B$4)),0),(ABS(X29*Constants!$B$4)+50)/100))</f>
        <v>0.62005</v>
      </c>
      <c r="AC29">
        <f>IF(J29&lt;&gt;0,(ABS(Y29*Constants!$B$10)+50)/100,IF(Y29=0,MAX((AC28-ABS(AA29*Constants!$B$4)),0),(ABS(Y29*Constants!$B$4)+50)/100))</f>
        <v>0.58005</v>
      </c>
      <c r="AD29">
        <f t="shared" si="10"/>
        <v>1001</v>
      </c>
      <c r="AE29">
        <f t="shared" si="11"/>
        <v>1200.5</v>
      </c>
      <c r="AF29">
        <f t="shared" si="12"/>
        <v>800.5</v>
      </c>
      <c r="AG29">
        <f>((Constants!$B$5*AG28)+Constants!$B$4*AD29+AH28)/(Constants!$B$5+Constants!$B$4)</f>
        <v>1000.99999999994</v>
      </c>
      <c r="AH29">
        <f>((Constants!$B$5*AG28)+Constants!$B$4*AD29+AH28)-(Constants!$B$5+Constants!$B$4)*AG29</f>
        <v>0</v>
      </c>
      <c r="AI29">
        <f>((Constants!$B$5*AI28)+Constants!$B$4*AE29+AJ28)/(Constants!$B$5+Constants!$B$4)</f>
        <v>1200.49999999995</v>
      </c>
      <c r="AJ29">
        <f>((Constants!$B$5*AI28)+Constants!$B$4*AE29+AJ28)-(Constants!$B$4+Constants!$B$5)*AI29</f>
        <v>0</v>
      </c>
      <c r="AK29">
        <f>((Constants!$B$5*AK28)+Constants!$B$4*AF29+AL28)/(Constants!$B$5+Constants!$B$4)</f>
        <v>800.499999999958</v>
      </c>
      <c r="AL29">
        <f>((Constants!$B$5*AK28)+Constants!$B$4*AF29+AL28)-(Constants!$B$5+Constants!$B$4)*AK29</f>
        <v>0</v>
      </c>
      <c r="AM29">
        <f t="shared" si="13"/>
        <v>1</v>
      </c>
      <c r="AN29">
        <f t="shared" si="14"/>
        <v>1</v>
      </c>
      <c r="AO29">
        <f>(200000*(ABS(N29)-ABS(N27))+Constants!$B$7)/(2*Constants!$B$7)</f>
        <v>0.5</v>
      </c>
      <c r="AP29">
        <f>(200000*(ABS(O29)-ABS(O27))+Constants!$B$7)/(2*Constants!$B$7)</f>
        <v>0.5</v>
      </c>
      <c r="AQ29">
        <f t="shared" si="15"/>
        <v>1</v>
      </c>
      <c r="AR29">
        <f>(Constants!$B$3*Constants!$B$8*I29*K29+AS28)/(Constants!$B$9*Constants!$B$4)</f>
        <v>7.53982300884956</v>
      </c>
      <c r="AS29">
        <f>(Constants!$B$3*Constants!$B$8*I29*K29+AS28)-(AR29*Constants!$B$9*Constants!$B$4)</f>
        <v>0</v>
      </c>
      <c r="AT29">
        <f t="shared" si="16"/>
        <v>203.575221238938</v>
      </c>
      <c r="AU29">
        <v>0</v>
      </c>
      <c r="AV29">
        <f>IF(AU29=2,ROUND(5*1000/Constants!$B$11,0),IF(AV28&gt;0,AV28-1,0))</f>
        <v>92</v>
      </c>
      <c r="AW29">
        <f t="shared" si="18"/>
        <v>27</v>
      </c>
      <c r="AX29">
        <f ca="1" t="array" ref="AX29">IF(AW29&gt;Constants!$B$12,2,IF(SUMPRODUCT(--(AX10:AX29=2))=0,0,1))</f>
        <v>2</v>
      </c>
      <c r="AZ29">
        <f t="array" ref="AZ29">IF(ABS(AG29)&gt;Constants!$B$13,2,IF(SUMPRODUCT(--(AZ9:AZ28=2))=0,0,1))</f>
        <v>0</v>
      </c>
    </row>
    <row r="30" spans="1:52">
      <c r="A30" s="3">
        <v>28</v>
      </c>
      <c r="B30">
        <f>Signals!B29</f>
        <v>3</v>
      </c>
      <c r="C30">
        <f>Signals!C29</f>
        <v>2</v>
      </c>
      <c r="D30">
        <f>Signals!F29</f>
        <v>0</v>
      </c>
      <c r="E30">
        <f>Signals!H29</f>
        <v>0</v>
      </c>
      <c r="F30">
        <f>Signals!I29</f>
        <v>0</v>
      </c>
      <c r="G30">
        <f>IF(Constants!$B$2=2,-B30,B30)</f>
        <v>3</v>
      </c>
      <c r="H30">
        <f>IF(Constants!$C$2=2,-C30,C30)</f>
        <v>2</v>
      </c>
      <c r="I30">
        <f t="shared" si="1"/>
        <v>3</v>
      </c>
      <c r="J30">
        <f t="shared" si="2"/>
        <v>2</v>
      </c>
      <c r="K30">
        <f t="shared" si="3"/>
        <v>1</v>
      </c>
      <c r="L30">
        <f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1200.5</v>
      </c>
      <c r="M30">
        <f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800.5</v>
      </c>
      <c r="N30">
        <f t="shared" si="4"/>
        <v>1200.5</v>
      </c>
      <c r="O30">
        <f t="shared" si="5"/>
        <v>800.5</v>
      </c>
      <c r="P30">
        <f>IF(I30&lt;&gt;0,(ABS(L30*Constants!$B$10)+50)/100,MAX(P29-ABS(N30*Constants!$B$4),0))</f>
        <v>0.62005</v>
      </c>
      <c r="Q30">
        <f>IF(J30&lt;&gt;0,(ABS(M30*Constants!$B$10)+50)/100,MAX(Q29-ABS(O30*Constants!$B$4),0))</f>
        <v>0.58005</v>
      </c>
      <c r="R30">
        <f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1200.5</v>
      </c>
      <c r="S30">
        <f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800.5</v>
      </c>
      <c r="T30">
        <f t="shared" si="6"/>
        <v>1200.5</v>
      </c>
      <c r="U30">
        <f t="shared" si="7"/>
        <v>800.5</v>
      </c>
      <c r="V30">
        <f>IF(I30&lt;&gt;0,(ABS(R30*Constants!$B$4)+50)/100,IF(R30=0,MAX((0-ABS(T30*Constants!$B$4)),0),(ABS(R30*Constants!$B$4)+50)/100))</f>
        <v>1501.125</v>
      </c>
      <c r="W30">
        <f>IF(J30&lt;&gt;0,(ABS(S30*Constants!$B$4)+50)/100,IF(S30=0,MAX((0-ABS(U30*Constants!$B$4)),0),(ABS(S30*Constants!$B$4)+50)/100))</f>
        <v>1001.125</v>
      </c>
      <c r="X30">
        <f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1200.5</v>
      </c>
      <c r="Y30">
        <f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800.5</v>
      </c>
      <c r="Z30">
        <f t="shared" si="8"/>
        <v>1200.5</v>
      </c>
      <c r="AA30">
        <f t="shared" si="9"/>
        <v>800.5</v>
      </c>
      <c r="AB30">
        <f>IF(I30&lt;&gt;0,(ABS(X30*Constants!$B$10)+50)/100,IF(X30=0,MAX((AB29-ABS(Z30*Constants!$B$4)),0),(ABS(X30*Constants!$B$4)+50)/100))</f>
        <v>0.62005</v>
      </c>
      <c r="AC30">
        <f>IF(J30&lt;&gt;0,(ABS(Y30*Constants!$B$10)+50)/100,IF(Y30=0,MAX((AC29-ABS(AA30*Constants!$B$4)),0),(ABS(Y30*Constants!$B$4)+50)/100))</f>
        <v>0.58005</v>
      </c>
      <c r="AD30">
        <f t="shared" si="10"/>
        <v>1001</v>
      </c>
      <c r="AE30">
        <f t="shared" si="11"/>
        <v>1200.5</v>
      </c>
      <c r="AF30">
        <f t="shared" si="12"/>
        <v>800.5</v>
      </c>
      <c r="AG30">
        <f>((Constants!$B$5*AG29)+Constants!$B$4*AD30+AH29)/(Constants!$B$5+Constants!$B$4)</f>
        <v>1000.99999999998</v>
      </c>
      <c r="AH30">
        <f>((Constants!$B$5*AG29)+Constants!$B$4*AD30+AH29)-(Constants!$B$5+Constants!$B$4)*AG30</f>
        <v>0</v>
      </c>
      <c r="AI30">
        <f>((Constants!$B$5*AI29)+Constants!$B$4*AE30+AJ29)/(Constants!$B$5+Constants!$B$4)</f>
        <v>1200.49999999999</v>
      </c>
      <c r="AJ30">
        <f>((Constants!$B$5*AI29)+Constants!$B$4*AE30+AJ29)-(Constants!$B$4+Constants!$B$5)*AI30</f>
        <v>0</v>
      </c>
      <c r="AK30">
        <f>((Constants!$B$5*AK29)+Constants!$B$4*AF30+AL29)/(Constants!$B$5+Constants!$B$4)</f>
        <v>800.499999999988</v>
      </c>
      <c r="AL30">
        <f>((Constants!$B$5*AK29)+Constants!$B$4*AF30+AL29)-(Constants!$B$5+Constants!$B$4)*AK30</f>
        <v>0</v>
      </c>
      <c r="AM30">
        <f t="shared" si="13"/>
        <v>1</v>
      </c>
      <c r="AN30">
        <f t="shared" si="14"/>
        <v>1</v>
      </c>
      <c r="AO30">
        <f>(200000*(ABS(N30)-ABS(N28))+Constants!$B$7)/(2*Constants!$B$7)</f>
        <v>0.5</v>
      </c>
      <c r="AP30">
        <f>(200000*(ABS(O30)-ABS(O28))+Constants!$B$7)/(2*Constants!$B$7)</f>
        <v>0.5</v>
      </c>
      <c r="AQ30">
        <f t="shared" si="15"/>
        <v>1</v>
      </c>
      <c r="AR30">
        <f>(Constants!$B$3*Constants!$B$8*I30*K30+AS29)/(Constants!$B$9*Constants!$B$4)</f>
        <v>7.53982300884956</v>
      </c>
      <c r="AS30">
        <f>(Constants!$B$3*Constants!$B$8*I30*K30+AS29)-(AR30*Constants!$B$9*Constants!$B$4)</f>
        <v>0</v>
      </c>
      <c r="AT30">
        <f t="shared" si="16"/>
        <v>211.115044247788</v>
      </c>
      <c r="AU30">
        <v>0</v>
      </c>
      <c r="AV30">
        <f>IF(AU30=2,ROUND(5*1000/Constants!$B$11,0),IF(AV29&gt;0,AV29-1,0))</f>
        <v>91</v>
      </c>
      <c r="AW30">
        <f t="shared" si="18"/>
        <v>28</v>
      </c>
      <c r="AX30">
        <f ca="1" t="array" ref="AX30">IF(AW30&gt;Constants!$B$12,2,IF(SUMPRODUCT(--(AX11:AX30=2))=0,0,1))</f>
        <v>2</v>
      </c>
      <c r="AZ30">
        <f t="array" ref="AZ30">IF(ABS(AG30)&gt;Constants!$B$13,2,IF(SUMPRODUCT(--(AZ10:AZ29=2))=0,0,1))</f>
        <v>0</v>
      </c>
    </row>
    <row r="31" spans="1:52">
      <c r="A31" s="3">
        <v>29</v>
      </c>
      <c r="B31">
        <f>Signals!B30</f>
        <v>3</v>
      </c>
      <c r="C31">
        <f>Signals!C30</f>
        <v>2</v>
      </c>
      <c r="D31">
        <f>Signals!F30</f>
        <v>0</v>
      </c>
      <c r="E31">
        <f>Signals!H30</f>
        <v>0</v>
      </c>
      <c r="F31">
        <f>Signals!I30</f>
        <v>0</v>
      </c>
      <c r="G31">
        <f>IF(Constants!$B$2=2,-B31,B31)</f>
        <v>3</v>
      </c>
      <c r="H31">
        <f>IF(Constants!$C$2=2,-C31,C31)</f>
        <v>2</v>
      </c>
      <c r="I31">
        <f t="shared" si="1"/>
        <v>3</v>
      </c>
      <c r="J31">
        <f t="shared" si="2"/>
        <v>2</v>
      </c>
      <c r="K31">
        <f t="shared" si="3"/>
        <v>1</v>
      </c>
      <c r="L31">
        <f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1200.5</v>
      </c>
      <c r="M31">
        <f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800.5</v>
      </c>
      <c r="N31">
        <f t="shared" si="4"/>
        <v>1200.5</v>
      </c>
      <c r="O31">
        <f t="shared" si="5"/>
        <v>800.5</v>
      </c>
      <c r="P31">
        <f>IF(I31&lt;&gt;0,(ABS(L31*Constants!$B$10)+50)/100,MAX(P30-ABS(N31*Constants!$B$4),0))</f>
        <v>0.62005</v>
      </c>
      <c r="Q31">
        <f>IF(J31&lt;&gt;0,(ABS(M31*Constants!$B$10)+50)/100,MAX(Q30-ABS(O31*Constants!$B$4),0))</f>
        <v>0.58005</v>
      </c>
      <c r="R31">
        <f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1200.5</v>
      </c>
      <c r="S31">
        <f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800.5</v>
      </c>
      <c r="T31">
        <f t="shared" si="6"/>
        <v>1200.5</v>
      </c>
      <c r="U31">
        <f t="shared" si="7"/>
        <v>800.5</v>
      </c>
      <c r="V31">
        <f>IF(I31&lt;&gt;0,(ABS(R31*Constants!$B$4)+50)/100,IF(R31=0,MAX((0-ABS(T31*Constants!$B$4)),0),(ABS(R31*Constants!$B$4)+50)/100))</f>
        <v>1501.125</v>
      </c>
      <c r="W31">
        <f>IF(J31&lt;&gt;0,(ABS(S31*Constants!$B$4)+50)/100,IF(S31=0,MAX((0-ABS(U31*Constants!$B$4)),0),(ABS(S31*Constants!$B$4)+50)/100))</f>
        <v>1001.125</v>
      </c>
      <c r="X31">
        <f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1200.5</v>
      </c>
      <c r="Y31">
        <f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800.5</v>
      </c>
      <c r="Z31">
        <f t="shared" si="8"/>
        <v>1200.5</v>
      </c>
      <c r="AA31">
        <f t="shared" si="9"/>
        <v>800.5</v>
      </c>
      <c r="AB31">
        <f>IF(I31&lt;&gt;0,(ABS(X31*Constants!$B$10)+50)/100,IF(X31=0,MAX((AB30-ABS(Z31*Constants!$B$4)),0),(ABS(X31*Constants!$B$4)+50)/100))</f>
        <v>0.62005</v>
      </c>
      <c r="AC31">
        <f>IF(J31&lt;&gt;0,(ABS(Y31*Constants!$B$10)+50)/100,IF(Y31=0,MAX((AC30-ABS(AA31*Constants!$B$4)),0),(ABS(Y31*Constants!$B$4)+50)/100))</f>
        <v>0.58005</v>
      </c>
      <c r="AD31">
        <f t="shared" si="10"/>
        <v>1001</v>
      </c>
      <c r="AE31">
        <f t="shared" si="11"/>
        <v>1200.5</v>
      </c>
      <c r="AF31">
        <f t="shared" si="12"/>
        <v>800.5</v>
      </c>
      <c r="AG31">
        <f>((Constants!$B$5*AG30)+Constants!$B$4*AD31+AH30)/(Constants!$B$5+Constants!$B$4)</f>
        <v>1000.99999999999</v>
      </c>
      <c r="AH31">
        <f>((Constants!$B$5*AG30)+Constants!$B$4*AD31+AH30)-(Constants!$B$5+Constants!$B$4)*AG31</f>
        <v>0</v>
      </c>
      <c r="AI31">
        <f>((Constants!$B$5*AI30)+Constants!$B$4*AE31+AJ30)/(Constants!$B$5+Constants!$B$4)</f>
        <v>1200.5</v>
      </c>
      <c r="AJ31">
        <f>((Constants!$B$5*AI30)+Constants!$B$4*AE31+AJ30)-(Constants!$B$4+Constants!$B$5)*AI31</f>
        <v>0</v>
      </c>
      <c r="AK31">
        <f>((Constants!$B$5*AK30)+Constants!$B$4*AF31+AL30)/(Constants!$B$5+Constants!$B$4)</f>
        <v>800.499999999997</v>
      </c>
      <c r="AL31">
        <f>((Constants!$B$5*AK30)+Constants!$B$4*AF31+AL30)-(Constants!$B$5+Constants!$B$4)*AK31</f>
        <v>0</v>
      </c>
      <c r="AM31">
        <f t="shared" si="13"/>
        <v>1</v>
      </c>
      <c r="AN31">
        <f t="shared" si="14"/>
        <v>1</v>
      </c>
      <c r="AO31">
        <f>(200000*(ABS(N31)-ABS(N29))+Constants!$B$7)/(2*Constants!$B$7)</f>
        <v>0.5</v>
      </c>
      <c r="AP31">
        <f>(200000*(ABS(O31)-ABS(O29))+Constants!$B$7)/(2*Constants!$B$7)</f>
        <v>0.5</v>
      </c>
      <c r="AQ31">
        <f t="shared" si="15"/>
        <v>1</v>
      </c>
      <c r="AR31">
        <f>(Constants!$B$3*Constants!$B$8*I31*K31+AS30)/(Constants!$B$9*Constants!$B$4)</f>
        <v>7.53982300884956</v>
      </c>
      <c r="AS31">
        <f>(Constants!$B$3*Constants!$B$8*I31*K31+AS30)-(AR31*Constants!$B$9*Constants!$B$4)</f>
        <v>0</v>
      </c>
      <c r="AT31">
        <f t="shared" si="16"/>
        <v>218.654867256637</v>
      </c>
      <c r="AU31">
        <v>0</v>
      </c>
      <c r="AV31">
        <f>IF(AU31=2,ROUND(5*1000/Constants!$B$11,0),IF(AV30&gt;0,AV30-1,0))</f>
        <v>90</v>
      </c>
      <c r="AW31">
        <f t="shared" si="18"/>
        <v>29</v>
      </c>
      <c r="AX31">
        <f ca="1" t="array" ref="AX31">IF(AW31&gt;Constants!$B$12,2,IF(SUMPRODUCT(--(AX12:AX31=2))=0,0,1))</f>
        <v>2</v>
      </c>
      <c r="AZ31">
        <f t="array" ref="AZ31">IF(ABS(AG31)&gt;Constants!$B$13,2,IF(SUMPRODUCT(--(AZ11:AZ30=2))=0,0,1))</f>
        <v>0</v>
      </c>
    </row>
    <row r="32" spans="1:52">
      <c r="A32" s="3">
        <v>30</v>
      </c>
      <c r="B32">
        <f>Signals!B31</f>
        <v>3</v>
      </c>
      <c r="C32">
        <f>Signals!C31</f>
        <v>2</v>
      </c>
      <c r="D32">
        <f>Signals!F31</f>
        <v>0</v>
      </c>
      <c r="E32">
        <f>Signals!H31</f>
        <v>0</v>
      </c>
      <c r="F32">
        <f>Signals!I31</f>
        <v>0</v>
      </c>
      <c r="G32">
        <f>IF(Constants!$B$2=2,-B32,B32)</f>
        <v>3</v>
      </c>
      <c r="H32">
        <f>IF(Constants!$C$2=2,-C32,C32)</f>
        <v>2</v>
      </c>
      <c r="I32">
        <f t="shared" si="1"/>
        <v>3</v>
      </c>
      <c r="J32">
        <f t="shared" si="2"/>
        <v>2</v>
      </c>
      <c r="K32">
        <f t="shared" si="3"/>
        <v>1</v>
      </c>
      <c r="L32">
        <f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1200.5</v>
      </c>
      <c r="M32">
        <f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800.5</v>
      </c>
      <c r="N32">
        <f t="shared" si="4"/>
        <v>1200.5</v>
      </c>
      <c r="O32">
        <f t="shared" si="5"/>
        <v>800.5</v>
      </c>
      <c r="P32">
        <f>IF(I32&lt;&gt;0,(ABS(L32*Constants!$B$10)+50)/100,MAX(P31-ABS(N32*Constants!$B$4),0))</f>
        <v>0.62005</v>
      </c>
      <c r="Q32">
        <f>IF(J32&lt;&gt;0,(ABS(M32*Constants!$B$10)+50)/100,MAX(Q31-ABS(O32*Constants!$B$4),0))</f>
        <v>0.58005</v>
      </c>
      <c r="R32">
        <f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1200.5</v>
      </c>
      <c r="S32">
        <f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800.5</v>
      </c>
      <c r="T32">
        <f t="shared" si="6"/>
        <v>1200.5</v>
      </c>
      <c r="U32">
        <f t="shared" si="7"/>
        <v>800.5</v>
      </c>
      <c r="V32">
        <f>IF(I32&lt;&gt;0,(ABS(R32*Constants!$B$4)+50)/100,IF(R32=0,MAX((0-ABS(T32*Constants!$B$4)),0),(ABS(R32*Constants!$B$4)+50)/100))</f>
        <v>1501.125</v>
      </c>
      <c r="W32">
        <f>IF(J32&lt;&gt;0,(ABS(S32*Constants!$B$4)+50)/100,IF(S32=0,MAX((0-ABS(U32*Constants!$B$4)),0),(ABS(S32*Constants!$B$4)+50)/100))</f>
        <v>1001.125</v>
      </c>
      <c r="X32">
        <f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1200.5</v>
      </c>
      <c r="Y32">
        <f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800.5</v>
      </c>
      <c r="Z32">
        <f t="shared" si="8"/>
        <v>1200.5</v>
      </c>
      <c r="AA32">
        <f t="shared" si="9"/>
        <v>800.5</v>
      </c>
      <c r="AB32">
        <f>IF(I32&lt;&gt;0,(ABS(X32*Constants!$B$10)+50)/100,IF(X32=0,MAX((AB31-ABS(Z32*Constants!$B$4)),0),(ABS(X32*Constants!$B$4)+50)/100))</f>
        <v>0.62005</v>
      </c>
      <c r="AC32">
        <f>IF(J32&lt;&gt;0,(ABS(Y32*Constants!$B$10)+50)/100,IF(Y32=0,MAX((AC31-ABS(AA32*Constants!$B$4)),0),(ABS(Y32*Constants!$B$4)+50)/100))</f>
        <v>0.58005</v>
      </c>
      <c r="AD32">
        <f t="shared" si="10"/>
        <v>1001</v>
      </c>
      <c r="AE32">
        <f t="shared" si="11"/>
        <v>1200.5</v>
      </c>
      <c r="AF32">
        <f t="shared" si="12"/>
        <v>800.5</v>
      </c>
      <c r="AG32">
        <f>((Constants!$B$5*AG31)+Constants!$B$4*AD32+AH31)/(Constants!$B$5+Constants!$B$4)</f>
        <v>1001</v>
      </c>
      <c r="AH32">
        <f>((Constants!$B$5*AG31)+Constants!$B$4*AD32+AH31)-(Constants!$B$5+Constants!$B$4)*AG32</f>
        <v>0</v>
      </c>
      <c r="AI32">
        <f>((Constants!$B$5*AI31)+Constants!$B$4*AE32+AJ31)/(Constants!$B$5+Constants!$B$4)</f>
        <v>1200.5</v>
      </c>
      <c r="AJ32">
        <f>((Constants!$B$5*AI31)+Constants!$B$4*AE32+AJ31)-(Constants!$B$4+Constants!$B$5)*AI32</f>
        <v>0</v>
      </c>
      <c r="AK32">
        <f>((Constants!$B$5*AK31)+Constants!$B$4*AF32+AL31)/(Constants!$B$5+Constants!$B$4)</f>
        <v>800.499999999999</v>
      </c>
      <c r="AL32">
        <f>((Constants!$B$5*AK31)+Constants!$B$4*AF32+AL31)-(Constants!$B$5+Constants!$B$4)*AK32</f>
        <v>0</v>
      </c>
      <c r="AM32">
        <f t="shared" si="13"/>
        <v>1</v>
      </c>
      <c r="AN32">
        <f t="shared" si="14"/>
        <v>1</v>
      </c>
      <c r="AO32">
        <f>(200000*(ABS(N32)-ABS(N30))+Constants!$B$7)/(2*Constants!$B$7)</f>
        <v>0.5</v>
      </c>
      <c r="AP32">
        <f>(200000*(ABS(O32)-ABS(O30))+Constants!$B$7)/(2*Constants!$B$7)</f>
        <v>0.5</v>
      </c>
      <c r="AQ32">
        <f t="shared" si="15"/>
        <v>1</v>
      </c>
      <c r="AR32">
        <f>(Constants!$B$3*Constants!$B$8*I32*K32+AS31)/(Constants!$B$9*Constants!$B$4)</f>
        <v>7.53982300884956</v>
      </c>
      <c r="AS32">
        <f>(Constants!$B$3*Constants!$B$8*I32*K32+AS31)-(AR32*Constants!$B$9*Constants!$B$4)</f>
        <v>0</v>
      </c>
      <c r="AT32">
        <f t="shared" si="16"/>
        <v>226.194690265487</v>
      </c>
      <c r="AU32">
        <v>0</v>
      </c>
      <c r="AV32">
        <f>IF(AU32=2,ROUND(5*1000/Constants!$B$11,0),IF(AV31&gt;0,AV31-1,0))</f>
        <v>89</v>
      </c>
      <c r="AW32">
        <f t="shared" si="18"/>
        <v>30</v>
      </c>
      <c r="AX32">
        <f ca="1" t="array" ref="AX32">IF(AW32&gt;Constants!$B$12,2,IF(SUMPRODUCT(--(AX13:AX32=2))=0,0,1))</f>
        <v>2</v>
      </c>
      <c r="AZ32">
        <f t="array" ref="AZ32">IF(ABS(AG32)&gt;Constants!$B$13,2,IF(SUMPRODUCT(--(AZ12:AZ31=2))=0,0,1))</f>
        <v>0</v>
      </c>
    </row>
    <row r="33" spans="1:52">
      <c r="A33" s="3">
        <v>31</v>
      </c>
      <c r="B33">
        <f>Signals!B32</f>
        <v>3</v>
      </c>
      <c r="C33">
        <f>Signals!C32</f>
        <v>2</v>
      </c>
      <c r="D33">
        <f>Signals!F32</f>
        <v>0</v>
      </c>
      <c r="E33">
        <f>Signals!H32</f>
        <v>0</v>
      </c>
      <c r="F33">
        <f>Signals!I32</f>
        <v>0</v>
      </c>
      <c r="G33">
        <f>IF(Constants!$B$2=2,-B33,B33)</f>
        <v>3</v>
      </c>
      <c r="H33">
        <f>IF(Constants!$C$2=2,-C33,C33)</f>
        <v>2</v>
      </c>
      <c r="I33">
        <f t="shared" si="1"/>
        <v>3</v>
      </c>
      <c r="J33">
        <f t="shared" si="2"/>
        <v>2</v>
      </c>
      <c r="K33">
        <f t="shared" si="3"/>
        <v>1</v>
      </c>
      <c r="L33">
        <f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1200.5</v>
      </c>
      <c r="M33">
        <f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800.5</v>
      </c>
      <c r="N33">
        <f t="shared" si="4"/>
        <v>1200.5</v>
      </c>
      <c r="O33">
        <f t="shared" si="5"/>
        <v>800.5</v>
      </c>
      <c r="P33">
        <f>IF(I33&lt;&gt;0,(ABS(L33*Constants!$B$10)+50)/100,MAX(P32-ABS(N33*Constants!$B$4),0))</f>
        <v>0.62005</v>
      </c>
      <c r="Q33">
        <f>IF(J33&lt;&gt;0,(ABS(M33*Constants!$B$10)+50)/100,MAX(Q32-ABS(O33*Constants!$B$4),0))</f>
        <v>0.58005</v>
      </c>
      <c r="R33">
        <f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1200.5</v>
      </c>
      <c r="S33">
        <f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800.5</v>
      </c>
      <c r="T33">
        <f t="shared" si="6"/>
        <v>1200.5</v>
      </c>
      <c r="U33">
        <f t="shared" si="7"/>
        <v>800.5</v>
      </c>
      <c r="V33">
        <f>IF(I33&lt;&gt;0,(ABS(R33*Constants!$B$4)+50)/100,IF(R33=0,MAX((0-ABS(T33*Constants!$B$4)),0),(ABS(R33*Constants!$B$4)+50)/100))</f>
        <v>1501.125</v>
      </c>
      <c r="W33">
        <f>IF(J33&lt;&gt;0,(ABS(S33*Constants!$B$4)+50)/100,IF(S33=0,MAX((0-ABS(U33*Constants!$B$4)),0),(ABS(S33*Constants!$B$4)+50)/100))</f>
        <v>1001.125</v>
      </c>
      <c r="X33">
        <f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1200.5</v>
      </c>
      <c r="Y33">
        <f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800.5</v>
      </c>
      <c r="Z33">
        <f t="shared" si="8"/>
        <v>1200.5</v>
      </c>
      <c r="AA33">
        <f t="shared" si="9"/>
        <v>800.5</v>
      </c>
      <c r="AB33">
        <f>IF(I33&lt;&gt;0,(ABS(X33*Constants!$B$10)+50)/100,IF(X33=0,MAX((AB32-ABS(Z33*Constants!$B$4)),0),(ABS(X33*Constants!$B$4)+50)/100))</f>
        <v>0.62005</v>
      </c>
      <c r="AC33">
        <f>IF(J33&lt;&gt;0,(ABS(Y33*Constants!$B$10)+50)/100,IF(Y33=0,MAX((AC32-ABS(AA33*Constants!$B$4)),0),(ABS(Y33*Constants!$B$4)+50)/100))</f>
        <v>0.58005</v>
      </c>
      <c r="AD33">
        <f t="shared" si="10"/>
        <v>1001</v>
      </c>
      <c r="AE33">
        <f t="shared" si="11"/>
        <v>1200.5</v>
      </c>
      <c r="AF33">
        <f t="shared" si="12"/>
        <v>800.5</v>
      </c>
      <c r="AG33">
        <f>((Constants!$B$5*AG32)+Constants!$B$4*AD33+AH32)/(Constants!$B$5+Constants!$B$4)</f>
        <v>1001</v>
      </c>
      <c r="AH33">
        <f>((Constants!$B$5*AG32)+Constants!$B$4*AD33+AH32)-(Constants!$B$5+Constants!$B$4)*AG33</f>
        <v>0</v>
      </c>
      <c r="AI33">
        <f>((Constants!$B$5*AI32)+Constants!$B$4*AE33+AJ32)/(Constants!$B$5+Constants!$B$4)</f>
        <v>1200.5</v>
      </c>
      <c r="AJ33">
        <f>((Constants!$B$5*AI32)+Constants!$B$4*AE33+AJ32)-(Constants!$B$4+Constants!$B$5)*AI33</f>
        <v>0</v>
      </c>
      <c r="AK33">
        <f>((Constants!$B$5*AK32)+Constants!$B$4*AF33+AL32)/(Constants!$B$5+Constants!$B$4)</f>
        <v>800.5</v>
      </c>
      <c r="AL33">
        <f>((Constants!$B$5*AK32)+Constants!$B$4*AF33+AL32)-(Constants!$B$5+Constants!$B$4)*AK33</f>
        <v>0</v>
      </c>
      <c r="AM33">
        <f t="shared" si="13"/>
        <v>1</v>
      </c>
      <c r="AN33">
        <f t="shared" si="14"/>
        <v>1</v>
      </c>
      <c r="AO33">
        <f>(200000*(ABS(N33)-ABS(N31))+Constants!$B$7)/(2*Constants!$B$7)</f>
        <v>0.5</v>
      </c>
      <c r="AP33">
        <f>(200000*(ABS(O33)-ABS(O31))+Constants!$B$7)/(2*Constants!$B$7)</f>
        <v>0.5</v>
      </c>
      <c r="AQ33">
        <f t="shared" si="15"/>
        <v>1</v>
      </c>
      <c r="AR33">
        <f>(Constants!$B$3*Constants!$B$8*I33*K33+AS32)/(Constants!$B$9*Constants!$B$4)</f>
        <v>7.53982300884956</v>
      </c>
      <c r="AS33">
        <f>(Constants!$B$3*Constants!$B$8*I33*K33+AS32)-(AR33*Constants!$B$9*Constants!$B$4)</f>
        <v>0</v>
      </c>
      <c r="AT33">
        <f t="shared" si="16"/>
        <v>233.734513274336</v>
      </c>
      <c r="AU33">
        <v>0</v>
      </c>
      <c r="AV33">
        <f>IF(AU33=2,ROUND(5*1000/Constants!$B$11,0),IF(AV32&gt;0,AV32-1,0))</f>
        <v>88</v>
      </c>
      <c r="AW33">
        <f t="shared" si="18"/>
        <v>31</v>
      </c>
      <c r="AX33">
        <f ca="1" t="array" ref="AX33">IF(AW33&gt;Constants!$B$12,2,IF(SUMPRODUCT(--(AX14:AX33=2))=0,0,1))</f>
        <v>2</v>
      </c>
      <c r="AZ33">
        <f t="array" ref="AZ33">IF(ABS(AG33)&gt;Constants!$B$13,2,IF(SUMPRODUCT(--(AZ13:AZ32=2))=0,0,1))</f>
        <v>0</v>
      </c>
    </row>
    <row r="34" spans="1:52">
      <c r="A34" s="3">
        <v>32</v>
      </c>
      <c r="B34">
        <f>Signals!B33</f>
        <v>3</v>
      </c>
      <c r="C34">
        <f>Signals!C33</f>
        <v>2</v>
      </c>
      <c r="D34">
        <f>Signals!F33</f>
        <v>0</v>
      </c>
      <c r="E34">
        <f>Signals!H33</f>
        <v>0</v>
      </c>
      <c r="F34">
        <f>Signals!I33</f>
        <v>0</v>
      </c>
      <c r="G34">
        <f>IF(Constants!$B$2=2,-B34,B34)</f>
        <v>3</v>
      </c>
      <c r="H34">
        <f>IF(Constants!$C$2=2,-C34,C34)</f>
        <v>2</v>
      </c>
      <c r="I34">
        <f t="shared" si="1"/>
        <v>3</v>
      </c>
      <c r="J34">
        <f t="shared" si="2"/>
        <v>2</v>
      </c>
      <c r="K34">
        <f t="shared" si="3"/>
        <v>1</v>
      </c>
      <c r="L34">
        <f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1200.5</v>
      </c>
      <c r="M34">
        <f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800.5</v>
      </c>
      <c r="N34">
        <f t="shared" si="4"/>
        <v>1200.5</v>
      </c>
      <c r="O34">
        <f t="shared" si="5"/>
        <v>800.5</v>
      </c>
      <c r="P34">
        <f>IF(I34&lt;&gt;0,(ABS(L34*Constants!$B$10)+50)/100,MAX(P33-ABS(N34*Constants!$B$4),0))</f>
        <v>0.62005</v>
      </c>
      <c r="Q34">
        <f>IF(J34&lt;&gt;0,(ABS(M34*Constants!$B$10)+50)/100,MAX(Q33-ABS(O34*Constants!$B$4),0))</f>
        <v>0.58005</v>
      </c>
      <c r="R34">
        <f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1200.5</v>
      </c>
      <c r="S34">
        <f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800.5</v>
      </c>
      <c r="T34">
        <f t="shared" si="6"/>
        <v>1200.5</v>
      </c>
      <c r="U34">
        <f t="shared" si="7"/>
        <v>800.5</v>
      </c>
      <c r="V34">
        <f>IF(I34&lt;&gt;0,(ABS(R34*Constants!$B$4)+50)/100,IF(R34=0,MAX((0-ABS(T34*Constants!$B$4)),0),(ABS(R34*Constants!$B$4)+50)/100))</f>
        <v>1501.125</v>
      </c>
      <c r="W34">
        <f>IF(J34&lt;&gt;0,(ABS(S34*Constants!$B$4)+50)/100,IF(S34=0,MAX((0-ABS(U34*Constants!$B$4)),0),(ABS(S34*Constants!$B$4)+50)/100))</f>
        <v>1001.125</v>
      </c>
      <c r="X34">
        <f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1200.5</v>
      </c>
      <c r="Y34">
        <f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800.5</v>
      </c>
      <c r="Z34">
        <f t="shared" si="8"/>
        <v>1200.5</v>
      </c>
      <c r="AA34">
        <f t="shared" si="9"/>
        <v>800.5</v>
      </c>
      <c r="AB34">
        <f>IF(I34&lt;&gt;0,(ABS(X34*Constants!$B$10)+50)/100,IF(X34=0,MAX((AB33-ABS(Z34*Constants!$B$4)),0),(ABS(X34*Constants!$B$4)+50)/100))</f>
        <v>0.62005</v>
      </c>
      <c r="AC34">
        <f>IF(J34&lt;&gt;0,(ABS(Y34*Constants!$B$10)+50)/100,IF(Y34=0,MAX((AC33-ABS(AA34*Constants!$B$4)),0),(ABS(Y34*Constants!$B$4)+50)/100))</f>
        <v>0.58005</v>
      </c>
      <c r="AD34">
        <f t="shared" si="10"/>
        <v>1001</v>
      </c>
      <c r="AE34">
        <f t="shared" si="11"/>
        <v>1200.5</v>
      </c>
      <c r="AF34">
        <f t="shared" si="12"/>
        <v>800.5</v>
      </c>
      <c r="AG34">
        <f>((Constants!$B$5*AG33)+Constants!$B$4*AD34+AH33)/(Constants!$B$5+Constants!$B$4)</f>
        <v>1001</v>
      </c>
      <c r="AH34">
        <f>((Constants!$B$5*AG33)+Constants!$B$4*AD34+AH33)-(Constants!$B$5+Constants!$B$4)*AG34</f>
        <v>0</v>
      </c>
      <c r="AI34">
        <f>((Constants!$B$5*AI33)+Constants!$B$4*AE34+AJ33)/(Constants!$B$5+Constants!$B$4)</f>
        <v>1200.5</v>
      </c>
      <c r="AJ34">
        <f>((Constants!$B$5*AI33)+Constants!$B$4*AE34+AJ33)-(Constants!$B$4+Constants!$B$5)*AI34</f>
        <v>0</v>
      </c>
      <c r="AK34">
        <f>((Constants!$B$5*AK33)+Constants!$B$4*AF34+AL33)/(Constants!$B$5+Constants!$B$4)</f>
        <v>800.5</v>
      </c>
      <c r="AL34">
        <f>((Constants!$B$5*AK33)+Constants!$B$4*AF34+AL33)-(Constants!$B$5+Constants!$B$4)*AK34</f>
        <v>0</v>
      </c>
      <c r="AM34">
        <f t="shared" si="13"/>
        <v>1</v>
      </c>
      <c r="AN34">
        <f t="shared" si="14"/>
        <v>1</v>
      </c>
      <c r="AO34">
        <f>(200000*(ABS(N34)-ABS(N32))+Constants!$B$7)/(2*Constants!$B$7)</f>
        <v>0.5</v>
      </c>
      <c r="AP34">
        <f>(200000*(ABS(O34)-ABS(O32))+Constants!$B$7)/(2*Constants!$B$7)</f>
        <v>0.5</v>
      </c>
      <c r="AQ34">
        <f t="shared" si="15"/>
        <v>1</v>
      </c>
      <c r="AR34">
        <f>(Constants!$B$3*Constants!$B$8*I34*K34+AS33)/(Constants!$B$9*Constants!$B$4)</f>
        <v>7.53982300884956</v>
      </c>
      <c r="AS34">
        <f>(Constants!$B$3*Constants!$B$8*I34*K34+AS33)-(AR34*Constants!$B$9*Constants!$B$4)</f>
        <v>0</v>
      </c>
      <c r="AT34">
        <f t="shared" si="16"/>
        <v>241.274336283186</v>
      </c>
      <c r="AU34">
        <v>0</v>
      </c>
      <c r="AV34">
        <f>IF(AU34=2,ROUND(5*1000/Constants!$B$11,0),IF(AV33&gt;0,AV33-1,0))</f>
        <v>87</v>
      </c>
      <c r="AW34">
        <f t="shared" si="18"/>
        <v>32</v>
      </c>
      <c r="AX34">
        <f ca="1" t="array" ref="AX34">IF(AW34&gt;Constants!$B$12,2,IF(SUMPRODUCT(--(AX15:AX34=2))=0,0,1))</f>
        <v>2</v>
      </c>
      <c r="AZ34">
        <f t="array" ref="AZ34">IF(ABS(AG34)&gt;Constants!$B$13,2,IF(SUMPRODUCT(--(AZ14:AZ33=2))=0,0,1))</f>
        <v>0</v>
      </c>
    </row>
    <row r="35" spans="1:52">
      <c r="A35" s="3">
        <v>33</v>
      </c>
      <c r="B35">
        <f>Signals!B34</f>
        <v>3</v>
      </c>
      <c r="C35">
        <f>Signals!C34</f>
        <v>2</v>
      </c>
      <c r="D35">
        <f>Signals!F34</f>
        <v>0</v>
      </c>
      <c r="E35">
        <f>Signals!H34</f>
        <v>0</v>
      </c>
      <c r="F35">
        <f>Signals!I34</f>
        <v>0</v>
      </c>
      <c r="G35">
        <f>IF(Constants!$B$2=2,-B35,B35)</f>
        <v>3</v>
      </c>
      <c r="H35">
        <f>IF(Constants!$C$2=2,-C35,C35)</f>
        <v>2</v>
      </c>
      <c r="I35">
        <f t="shared" si="1"/>
        <v>3</v>
      </c>
      <c r="J35">
        <f t="shared" si="2"/>
        <v>2</v>
      </c>
      <c r="K35">
        <f t="shared" si="3"/>
        <v>1</v>
      </c>
      <c r="L35">
        <f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1200.5</v>
      </c>
      <c r="M35">
        <f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800.5</v>
      </c>
      <c r="N35">
        <f t="shared" si="4"/>
        <v>1200.5</v>
      </c>
      <c r="O35">
        <f t="shared" si="5"/>
        <v>800.5</v>
      </c>
      <c r="P35">
        <f>IF(I35&lt;&gt;0,(ABS(L35*Constants!$B$10)+50)/100,MAX(P34-ABS(N35*Constants!$B$4),0))</f>
        <v>0.62005</v>
      </c>
      <c r="Q35">
        <f>IF(J35&lt;&gt;0,(ABS(M35*Constants!$B$10)+50)/100,MAX(Q34-ABS(O35*Constants!$B$4),0))</f>
        <v>0.58005</v>
      </c>
      <c r="R35">
        <f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1200.5</v>
      </c>
      <c r="S35">
        <f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800.5</v>
      </c>
      <c r="T35">
        <f t="shared" si="6"/>
        <v>1200.5</v>
      </c>
      <c r="U35">
        <f t="shared" si="7"/>
        <v>800.5</v>
      </c>
      <c r="V35">
        <f>IF(I35&lt;&gt;0,(ABS(R35*Constants!$B$4)+50)/100,IF(R35=0,MAX((0-ABS(T35*Constants!$B$4)),0),(ABS(R35*Constants!$B$4)+50)/100))</f>
        <v>1501.125</v>
      </c>
      <c r="W35">
        <f>IF(J35&lt;&gt;0,(ABS(S35*Constants!$B$4)+50)/100,IF(S35=0,MAX((0-ABS(U35*Constants!$B$4)),0),(ABS(S35*Constants!$B$4)+50)/100))</f>
        <v>1001.125</v>
      </c>
      <c r="X35">
        <f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1200.5</v>
      </c>
      <c r="Y35">
        <f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800.5</v>
      </c>
      <c r="Z35">
        <f t="shared" si="8"/>
        <v>1200.5</v>
      </c>
      <c r="AA35">
        <f t="shared" si="9"/>
        <v>800.5</v>
      </c>
      <c r="AB35">
        <f>IF(I35&lt;&gt;0,(ABS(X35*Constants!$B$10)+50)/100,IF(X35=0,MAX((AB34-ABS(Z35*Constants!$B$4)),0),(ABS(X35*Constants!$B$4)+50)/100))</f>
        <v>0.62005</v>
      </c>
      <c r="AC35">
        <f>IF(J35&lt;&gt;0,(ABS(Y35*Constants!$B$10)+50)/100,IF(Y35=0,MAX((AC34-ABS(AA35*Constants!$B$4)),0),(ABS(Y35*Constants!$B$4)+50)/100))</f>
        <v>0.58005</v>
      </c>
      <c r="AD35">
        <f t="shared" si="10"/>
        <v>1001</v>
      </c>
      <c r="AE35">
        <f t="shared" si="11"/>
        <v>1200.5</v>
      </c>
      <c r="AF35">
        <f t="shared" si="12"/>
        <v>800.5</v>
      </c>
      <c r="AG35">
        <f>((Constants!$B$5*AG34)+Constants!$B$4*AD35+AH34)/(Constants!$B$5+Constants!$B$4)</f>
        <v>1001</v>
      </c>
      <c r="AH35">
        <f>((Constants!$B$5*AG34)+Constants!$B$4*AD35+AH34)-(Constants!$B$5+Constants!$B$4)*AG35</f>
        <v>0</v>
      </c>
      <c r="AI35">
        <f>((Constants!$B$5*AI34)+Constants!$B$4*AE35+AJ34)/(Constants!$B$5+Constants!$B$4)</f>
        <v>1200.5</v>
      </c>
      <c r="AJ35">
        <f>((Constants!$B$5*AI34)+Constants!$B$4*AE35+AJ34)-(Constants!$B$4+Constants!$B$5)*AI35</f>
        <v>0</v>
      </c>
      <c r="AK35">
        <f>((Constants!$B$5*AK34)+Constants!$B$4*AF35+AL34)/(Constants!$B$5+Constants!$B$4)</f>
        <v>800.5</v>
      </c>
      <c r="AL35">
        <f>((Constants!$B$5*AK34)+Constants!$B$4*AF35+AL34)-(Constants!$B$5+Constants!$B$4)*AK35</f>
        <v>0</v>
      </c>
      <c r="AM35">
        <f t="shared" si="13"/>
        <v>1</v>
      </c>
      <c r="AN35">
        <f t="shared" si="14"/>
        <v>1</v>
      </c>
      <c r="AO35">
        <f>(200000*(ABS(N35)-ABS(N33))+Constants!$B$7)/(2*Constants!$B$7)</f>
        <v>0.5</v>
      </c>
      <c r="AP35">
        <f>(200000*(ABS(O35)-ABS(O33))+Constants!$B$7)/(2*Constants!$B$7)</f>
        <v>0.5</v>
      </c>
      <c r="AQ35">
        <f t="shared" si="15"/>
        <v>1</v>
      </c>
      <c r="AR35">
        <f>(Constants!$B$3*Constants!$B$8*I35*K35+AS34)/(Constants!$B$9*Constants!$B$4)</f>
        <v>7.53982300884956</v>
      </c>
      <c r="AS35">
        <f>(Constants!$B$3*Constants!$B$8*I35*K35+AS34)-(AR35*Constants!$B$9*Constants!$B$4)</f>
        <v>0</v>
      </c>
      <c r="AT35">
        <f t="shared" si="16"/>
        <v>248.814159292036</v>
      </c>
      <c r="AU35">
        <v>0</v>
      </c>
      <c r="AV35">
        <f>IF(AU35=2,ROUND(5*1000/Constants!$B$11,0),IF(AV34&gt;0,AV34-1,0))</f>
        <v>86</v>
      </c>
      <c r="AW35">
        <f t="shared" si="18"/>
        <v>33</v>
      </c>
      <c r="AX35">
        <f ca="1" t="array" ref="AX35">IF(AW35&gt;Constants!$B$12,2,IF(SUMPRODUCT(--(AX16:AX35=2))=0,0,1))</f>
        <v>2</v>
      </c>
      <c r="AZ35">
        <f t="array" ref="AZ35">IF(ABS(AG35)&gt;Constants!$B$13,2,IF(SUMPRODUCT(--(AZ15:AZ34=2))=0,0,1))</f>
        <v>0</v>
      </c>
    </row>
    <row r="36" spans="1:52">
      <c r="A36" s="3">
        <v>34</v>
      </c>
      <c r="B36">
        <f>Signals!B35</f>
        <v>3</v>
      </c>
      <c r="C36">
        <f>Signals!C35</f>
        <v>2</v>
      </c>
      <c r="D36">
        <f>Signals!F35</f>
        <v>0</v>
      </c>
      <c r="E36">
        <f>Signals!H35</f>
        <v>0</v>
      </c>
      <c r="F36">
        <f>Signals!I35</f>
        <v>0</v>
      </c>
      <c r="G36">
        <f>IF(Constants!$B$2=2,-B36,B36)</f>
        <v>3</v>
      </c>
      <c r="H36">
        <f>IF(Constants!$C$2=2,-C36,C36)</f>
        <v>2</v>
      </c>
      <c r="I36">
        <f t="shared" si="1"/>
        <v>3</v>
      </c>
      <c r="J36">
        <f t="shared" si="2"/>
        <v>2</v>
      </c>
      <c r="K36">
        <f t="shared" si="3"/>
        <v>1</v>
      </c>
      <c r="L36">
        <f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1200.5</v>
      </c>
      <c r="M36">
        <f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800.5</v>
      </c>
      <c r="N36">
        <f t="shared" si="4"/>
        <v>1200.5</v>
      </c>
      <c r="O36">
        <f t="shared" si="5"/>
        <v>800.5</v>
      </c>
      <c r="P36">
        <f>IF(I36&lt;&gt;0,(ABS(L36*Constants!$B$10)+50)/100,MAX(P35-ABS(N36*Constants!$B$4),0))</f>
        <v>0.62005</v>
      </c>
      <c r="Q36">
        <f>IF(J36&lt;&gt;0,(ABS(M36*Constants!$B$10)+50)/100,MAX(Q35-ABS(O36*Constants!$B$4),0))</f>
        <v>0.58005</v>
      </c>
      <c r="R36">
        <f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1200.5</v>
      </c>
      <c r="S36">
        <f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800.5</v>
      </c>
      <c r="T36">
        <f t="shared" si="6"/>
        <v>1200.5</v>
      </c>
      <c r="U36">
        <f t="shared" si="7"/>
        <v>800.5</v>
      </c>
      <c r="V36">
        <f>IF(I36&lt;&gt;0,(ABS(R36*Constants!$B$4)+50)/100,IF(R36=0,MAX((0-ABS(T36*Constants!$B$4)),0),(ABS(R36*Constants!$B$4)+50)/100))</f>
        <v>1501.125</v>
      </c>
      <c r="W36">
        <f>IF(J36&lt;&gt;0,(ABS(S36*Constants!$B$4)+50)/100,IF(S36=0,MAX((0-ABS(U36*Constants!$B$4)),0),(ABS(S36*Constants!$B$4)+50)/100))</f>
        <v>1001.125</v>
      </c>
      <c r="X36">
        <f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1200.5</v>
      </c>
      <c r="Y36">
        <f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800.5</v>
      </c>
      <c r="Z36">
        <f t="shared" si="8"/>
        <v>1200.5</v>
      </c>
      <c r="AA36">
        <f t="shared" si="9"/>
        <v>800.5</v>
      </c>
      <c r="AB36">
        <f>IF(I36&lt;&gt;0,(ABS(X36*Constants!$B$10)+50)/100,IF(X36=0,MAX((AB35-ABS(Z36*Constants!$B$4)),0),(ABS(X36*Constants!$B$4)+50)/100))</f>
        <v>0.62005</v>
      </c>
      <c r="AC36">
        <f>IF(J36&lt;&gt;0,(ABS(Y36*Constants!$B$10)+50)/100,IF(Y36=0,MAX((AC35-ABS(AA36*Constants!$B$4)),0),(ABS(Y36*Constants!$B$4)+50)/100))</f>
        <v>0.58005</v>
      </c>
      <c r="AD36">
        <f t="shared" si="10"/>
        <v>1001</v>
      </c>
      <c r="AE36">
        <f t="shared" si="11"/>
        <v>1200.5</v>
      </c>
      <c r="AF36">
        <f t="shared" si="12"/>
        <v>800.5</v>
      </c>
      <c r="AG36">
        <f>((Constants!$B$5*AG35)+Constants!$B$4*AD36+AH35)/(Constants!$B$5+Constants!$B$4)</f>
        <v>1001</v>
      </c>
      <c r="AH36">
        <f>((Constants!$B$5*AG35)+Constants!$B$4*AD36+AH35)-(Constants!$B$5+Constants!$B$4)*AG36</f>
        <v>0</v>
      </c>
      <c r="AI36">
        <f>((Constants!$B$5*AI35)+Constants!$B$4*AE36+AJ35)/(Constants!$B$5+Constants!$B$4)</f>
        <v>1200.5</v>
      </c>
      <c r="AJ36">
        <f>((Constants!$B$5*AI35)+Constants!$B$4*AE36+AJ35)-(Constants!$B$4+Constants!$B$5)*AI36</f>
        <v>0</v>
      </c>
      <c r="AK36">
        <f>((Constants!$B$5*AK35)+Constants!$B$4*AF36+AL35)/(Constants!$B$5+Constants!$B$4)</f>
        <v>800.5</v>
      </c>
      <c r="AL36">
        <f>((Constants!$B$5*AK35)+Constants!$B$4*AF36+AL35)-(Constants!$B$5+Constants!$B$4)*AK36</f>
        <v>0</v>
      </c>
      <c r="AM36">
        <f t="shared" si="13"/>
        <v>1</v>
      </c>
      <c r="AN36">
        <f t="shared" si="14"/>
        <v>1</v>
      </c>
      <c r="AO36">
        <f>(200000*(ABS(N36)-ABS(N34))+Constants!$B$7)/(2*Constants!$B$7)</f>
        <v>0.5</v>
      </c>
      <c r="AP36">
        <f>(200000*(ABS(O36)-ABS(O34))+Constants!$B$7)/(2*Constants!$B$7)</f>
        <v>0.5</v>
      </c>
      <c r="AQ36">
        <f t="shared" si="15"/>
        <v>1</v>
      </c>
      <c r="AR36">
        <f>(Constants!$B$3*Constants!$B$8*I36*K36+AS35)/(Constants!$B$9*Constants!$B$4)</f>
        <v>7.53982300884956</v>
      </c>
      <c r="AS36">
        <f>(Constants!$B$3*Constants!$B$8*I36*K36+AS35)-(AR36*Constants!$B$9*Constants!$B$4)</f>
        <v>0</v>
      </c>
      <c r="AT36">
        <f t="shared" si="16"/>
        <v>256.353982300885</v>
      </c>
      <c r="AU36">
        <f t="array" ref="AU36">IF(SUMPRODUCT(--(SIGN(AN3:AN35)=SIGN(K4:K36)))=0,2,IF(AV35&gt;0,1,0))</f>
        <v>1</v>
      </c>
      <c r="AV36">
        <f>IF(AU36=2,ROUND(5*1000/Constants!$B$11,0),IF(AV35&gt;0,AV35-1,0))</f>
        <v>85</v>
      </c>
      <c r="AW36">
        <f t="shared" si="18"/>
        <v>34</v>
      </c>
      <c r="AX36">
        <f ca="1" t="array" ref="AX36">IF(AW36&gt;Constants!$B$12,2,IF(SUMPRODUCT(--(AX17:AX36=2))=0,0,1))</f>
        <v>2</v>
      </c>
      <c r="AZ36">
        <f t="array" ref="AZ36">IF(ABS(AG36)&gt;Constants!$B$13,2,IF(SUMPRODUCT(--(AZ16:AZ35=2))=0,0,1))</f>
        <v>0</v>
      </c>
    </row>
    <row r="37" spans="1:52">
      <c r="A37" s="3">
        <v>35</v>
      </c>
      <c r="B37">
        <f>Signals!B36</f>
        <v>3</v>
      </c>
      <c r="C37">
        <f>Signals!C36</f>
        <v>2</v>
      </c>
      <c r="D37">
        <f>Signals!F36</f>
        <v>0</v>
      </c>
      <c r="E37">
        <f>Signals!H36</f>
        <v>0</v>
      </c>
      <c r="F37">
        <f>Signals!I36</f>
        <v>0</v>
      </c>
      <c r="G37">
        <f>IF(Constants!$B$2=2,-B37,B37)</f>
        <v>3</v>
      </c>
      <c r="H37">
        <f>IF(Constants!$C$2=2,-C37,C37)</f>
        <v>2</v>
      </c>
      <c r="I37">
        <f t="shared" si="1"/>
        <v>3</v>
      </c>
      <c r="J37">
        <f t="shared" si="2"/>
        <v>2</v>
      </c>
      <c r="K37">
        <f t="shared" si="3"/>
        <v>1</v>
      </c>
      <c r="L37">
        <f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1200.5</v>
      </c>
      <c r="M37">
        <f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800.5</v>
      </c>
      <c r="N37">
        <f t="shared" si="4"/>
        <v>1200.5</v>
      </c>
      <c r="O37">
        <f t="shared" si="5"/>
        <v>800.5</v>
      </c>
      <c r="P37">
        <f>IF(I37&lt;&gt;0,(ABS(L37*Constants!$B$10)+50)/100,MAX(P36-ABS(N37*Constants!$B$4),0))</f>
        <v>0.62005</v>
      </c>
      <c r="Q37">
        <f>IF(J37&lt;&gt;0,(ABS(M37*Constants!$B$10)+50)/100,MAX(Q36-ABS(O37*Constants!$B$4),0))</f>
        <v>0.58005</v>
      </c>
      <c r="R37">
        <f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1200.5</v>
      </c>
      <c r="S37">
        <f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800.5</v>
      </c>
      <c r="T37">
        <f t="shared" si="6"/>
        <v>1200.5</v>
      </c>
      <c r="U37">
        <f t="shared" si="7"/>
        <v>800.5</v>
      </c>
      <c r="V37">
        <f>IF(I37&lt;&gt;0,(ABS(R37*Constants!$B$4)+50)/100,IF(R37=0,MAX((0-ABS(T37*Constants!$B$4)),0),(ABS(R37*Constants!$B$4)+50)/100))</f>
        <v>1501.125</v>
      </c>
      <c r="W37">
        <f>IF(J37&lt;&gt;0,(ABS(S37*Constants!$B$4)+50)/100,IF(S37=0,MAX((0-ABS(U37*Constants!$B$4)),0),(ABS(S37*Constants!$B$4)+50)/100))</f>
        <v>1001.125</v>
      </c>
      <c r="X37">
        <f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1200.5</v>
      </c>
      <c r="Y37">
        <f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800.5</v>
      </c>
      <c r="Z37">
        <f t="shared" si="8"/>
        <v>1200.5</v>
      </c>
      <c r="AA37">
        <f t="shared" si="9"/>
        <v>800.5</v>
      </c>
      <c r="AB37">
        <f>IF(I37&lt;&gt;0,(ABS(X37*Constants!$B$10)+50)/100,IF(X37=0,MAX((AB36-ABS(Z37*Constants!$B$4)),0),(ABS(X37*Constants!$B$4)+50)/100))</f>
        <v>0.62005</v>
      </c>
      <c r="AC37">
        <f>IF(J37&lt;&gt;0,(ABS(Y37*Constants!$B$10)+50)/100,IF(Y37=0,MAX((AC36-ABS(AA37*Constants!$B$4)),0),(ABS(Y37*Constants!$B$4)+50)/100))</f>
        <v>0.58005</v>
      </c>
      <c r="AD37">
        <f t="shared" si="10"/>
        <v>1001</v>
      </c>
      <c r="AE37">
        <f t="shared" si="11"/>
        <v>1200.5</v>
      </c>
      <c r="AF37">
        <f t="shared" si="12"/>
        <v>800.5</v>
      </c>
      <c r="AG37">
        <f>((Constants!$B$5*AG36)+Constants!$B$4*AD37+AH36)/(Constants!$B$5+Constants!$B$4)</f>
        <v>1001</v>
      </c>
      <c r="AH37">
        <f>((Constants!$B$5*AG36)+Constants!$B$4*AD37+AH36)-(Constants!$B$5+Constants!$B$4)*AG37</f>
        <v>0</v>
      </c>
      <c r="AI37">
        <f>((Constants!$B$5*AI36)+Constants!$B$4*AE37+AJ36)/(Constants!$B$5+Constants!$B$4)</f>
        <v>1200.5</v>
      </c>
      <c r="AJ37">
        <f>((Constants!$B$5*AI36)+Constants!$B$4*AE37+AJ36)-(Constants!$B$4+Constants!$B$5)*AI37</f>
        <v>0</v>
      </c>
      <c r="AK37">
        <f>((Constants!$B$5*AK36)+Constants!$B$4*AF37+AL36)/(Constants!$B$5+Constants!$B$4)</f>
        <v>800.5</v>
      </c>
      <c r="AL37">
        <f>((Constants!$B$5*AK36)+Constants!$B$4*AF37+AL36)-(Constants!$B$5+Constants!$B$4)*AK37</f>
        <v>0</v>
      </c>
      <c r="AM37">
        <f t="shared" si="13"/>
        <v>1</v>
      </c>
      <c r="AN37">
        <f t="shared" si="14"/>
        <v>1</v>
      </c>
      <c r="AO37">
        <f>(200000*(ABS(N37)-ABS(N35))+Constants!$B$7)/(2*Constants!$B$7)</f>
        <v>0.5</v>
      </c>
      <c r="AP37">
        <f>(200000*(ABS(O37)-ABS(O35))+Constants!$B$7)/(2*Constants!$B$7)</f>
        <v>0.5</v>
      </c>
      <c r="AQ37">
        <f t="shared" si="15"/>
        <v>1</v>
      </c>
      <c r="AR37">
        <f>(Constants!$B$3*Constants!$B$8*I37*K37+AS36)/(Constants!$B$9*Constants!$B$4)</f>
        <v>7.53982300884956</v>
      </c>
      <c r="AS37">
        <f>(Constants!$B$3*Constants!$B$8*I37*K37+AS36)-(AR37*Constants!$B$9*Constants!$B$4)</f>
        <v>0</v>
      </c>
      <c r="AT37">
        <f t="shared" si="16"/>
        <v>263.893805309735</v>
      </c>
      <c r="AU37">
        <f t="array" ref="AU37">IF(SUMPRODUCT(--(SIGN(AN4:AN36)=SIGN(K5:K37)))=0,2,IF(AV36&gt;0,1,0))</f>
        <v>1</v>
      </c>
      <c r="AV37">
        <f>IF(AU37=2,ROUND(5*1000/Constants!$B$11,0),IF(AV36&gt;0,AV36-1,0))</f>
        <v>84</v>
      </c>
      <c r="AW37">
        <f t="shared" si="18"/>
        <v>35</v>
      </c>
      <c r="AX37">
        <f ca="1" t="array" ref="AX37">IF(AW37&gt;Constants!$B$12,2,IF(SUMPRODUCT(--(AX18:AX37=2))=0,0,1))</f>
        <v>2</v>
      </c>
      <c r="AZ37">
        <f t="array" ref="AZ37">IF(ABS(AG37)&gt;Constants!$B$13,2,IF(SUMPRODUCT(--(AZ17:AZ36=2))=0,0,1))</f>
        <v>0</v>
      </c>
    </row>
    <row r="38" spans="1:52">
      <c r="A38" s="3">
        <v>36</v>
      </c>
      <c r="B38">
        <f>Signals!B37</f>
        <v>3</v>
      </c>
      <c r="C38">
        <f>Signals!C37</f>
        <v>2</v>
      </c>
      <c r="D38">
        <f>Signals!F37</f>
        <v>0</v>
      </c>
      <c r="E38">
        <f>Signals!H37</f>
        <v>0</v>
      </c>
      <c r="F38">
        <f>Signals!I37</f>
        <v>0</v>
      </c>
      <c r="G38">
        <f>IF(Constants!$B$2=2,-B38,B38)</f>
        <v>3</v>
      </c>
      <c r="H38">
        <f>IF(Constants!$C$2=2,-C38,C38)</f>
        <v>2</v>
      </c>
      <c r="I38">
        <f t="shared" si="1"/>
        <v>3</v>
      </c>
      <c r="J38">
        <f t="shared" si="2"/>
        <v>2</v>
      </c>
      <c r="K38">
        <f t="shared" si="3"/>
        <v>1</v>
      </c>
      <c r="L38">
        <f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1200.5</v>
      </c>
      <c r="M38">
        <f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800.5</v>
      </c>
      <c r="N38">
        <f t="shared" si="4"/>
        <v>1200.5</v>
      </c>
      <c r="O38">
        <f t="shared" si="5"/>
        <v>800.5</v>
      </c>
      <c r="P38">
        <f>IF(I38&lt;&gt;0,(ABS(L38*Constants!$B$10)+50)/100,MAX(P37-ABS(N38*Constants!$B$4),0))</f>
        <v>0.62005</v>
      </c>
      <c r="Q38">
        <f>IF(J38&lt;&gt;0,(ABS(M38*Constants!$B$10)+50)/100,MAX(Q37-ABS(O38*Constants!$B$4),0))</f>
        <v>0.58005</v>
      </c>
      <c r="R38">
        <f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1200.5</v>
      </c>
      <c r="S38">
        <f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800.5</v>
      </c>
      <c r="T38">
        <f t="shared" si="6"/>
        <v>1200.5</v>
      </c>
      <c r="U38">
        <f t="shared" si="7"/>
        <v>800.5</v>
      </c>
      <c r="V38">
        <f>IF(I38&lt;&gt;0,(ABS(R38*Constants!$B$4)+50)/100,IF(R38=0,MAX((0-ABS(T38*Constants!$B$4)),0),(ABS(R38*Constants!$B$4)+50)/100))</f>
        <v>1501.125</v>
      </c>
      <c r="W38">
        <f>IF(J38&lt;&gt;0,(ABS(S38*Constants!$B$4)+50)/100,IF(S38=0,MAX((0-ABS(U38*Constants!$B$4)),0),(ABS(S38*Constants!$B$4)+50)/100))</f>
        <v>1001.125</v>
      </c>
      <c r="X38">
        <f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1200.5</v>
      </c>
      <c r="Y38">
        <f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800.5</v>
      </c>
      <c r="Z38">
        <f t="shared" si="8"/>
        <v>1200.5</v>
      </c>
      <c r="AA38">
        <f t="shared" si="9"/>
        <v>800.5</v>
      </c>
      <c r="AB38">
        <f>IF(I38&lt;&gt;0,(ABS(X38*Constants!$B$10)+50)/100,IF(X38=0,MAX((AB37-ABS(Z38*Constants!$B$4)),0),(ABS(X38*Constants!$B$4)+50)/100))</f>
        <v>0.62005</v>
      </c>
      <c r="AC38">
        <f>IF(J38&lt;&gt;0,(ABS(Y38*Constants!$B$10)+50)/100,IF(Y38=0,MAX((AC37-ABS(AA38*Constants!$B$4)),0),(ABS(Y38*Constants!$B$4)+50)/100))</f>
        <v>0.58005</v>
      </c>
      <c r="AD38">
        <f t="shared" si="10"/>
        <v>1001</v>
      </c>
      <c r="AE38">
        <f t="shared" si="11"/>
        <v>1200.5</v>
      </c>
      <c r="AF38">
        <f t="shared" si="12"/>
        <v>800.5</v>
      </c>
      <c r="AG38">
        <f>((Constants!$B$5*AG37)+Constants!$B$4*AD38+AH37)/(Constants!$B$5+Constants!$B$4)</f>
        <v>1001</v>
      </c>
      <c r="AH38">
        <f>((Constants!$B$5*AG37)+Constants!$B$4*AD38+AH37)-(Constants!$B$5+Constants!$B$4)*AG38</f>
        <v>0</v>
      </c>
      <c r="AI38">
        <f>((Constants!$B$5*AI37)+Constants!$B$4*AE38+AJ37)/(Constants!$B$5+Constants!$B$4)</f>
        <v>1200.5</v>
      </c>
      <c r="AJ38">
        <f>((Constants!$B$5*AI37)+Constants!$B$4*AE38+AJ37)-(Constants!$B$4+Constants!$B$5)*AI38</f>
        <v>0</v>
      </c>
      <c r="AK38">
        <f>((Constants!$B$5*AK37)+Constants!$B$4*AF38+AL37)/(Constants!$B$5+Constants!$B$4)</f>
        <v>800.5</v>
      </c>
      <c r="AL38">
        <f>((Constants!$B$5*AK37)+Constants!$B$4*AF38+AL37)-(Constants!$B$5+Constants!$B$4)*AK38</f>
        <v>0</v>
      </c>
      <c r="AM38">
        <f t="shared" si="13"/>
        <v>1</v>
      </c>
      <c r="AN38">
        <f t="shared" si="14"/>
        <v>1</v>
      </c>
      <c r="AO38">
        <f>(200000*(ABS(N38)-ABS(N36))+Constants!$B$7)/(2*Constants!$B$7)</f>
        <v>0.5</v>
      </c>
      <c r="AP38">
        <f>(200000*(ABS(O38)-ABS(O36))+Constants!$B$7)/(2*Constants!$B$7)</f>
        <v>0.5</v>
      </c>
      <c r="AQ38">
        <f t="shared" si="15"/>
        <v>1</v>
      </c>
      <c r="AR38">
        <f>(Constants!$B$3*Constants!$B$8*I38*K38+AS37)/(Constants!$B$9*Constants!$B$4)</f>
        <v>7.53982300884956</v>
      </c>
      <c r="AS38">
        <f>(Constants!$B$3*Constants!$B$8*I38*K38+AS37)-(AR38*Constants!$B$9*Constants!$B$4)</f>
        <v>0</v>
      </c>
      <c r="AT38">
        <f t="shared" si="16"/>
        <v>271.433628318584</v>
      </c>
      <c r="AU38">
        <f t="array" ref="AU38">IF(SUMPRODUCT(--(SIGN(AN5:AN37)=SIGN(K6:K38)))=0,2,IF(AV37&gt;0,1,0))</f>
        <v>1</v>
      </c>
      <c r="AV38">
        <f>IF(AU38=2,ROUND(5*1000/Constants!$B$11,0),IF(AV37&gt;0,AV37-1,0))</f>
        <v>83</v>
      </c>
      <c r="AW38">
        <f t="shared" si="18"/>
        <v>36</v>
      </c>
      <c r="AX38">
        <f ca="1" t="array" ref="AX38">IF(AW38&gt;Constants!$B$12,2,IF(SUMPRODUCT(--(AX19:AX38=2))=0,0,1))</f>
        <v>2</v>
      </c>
      <c r="AZ38">
        <f t="array" ref="AZ38">IF(ABS(AG38)&gt;Constants!$B$13,2,IF(SUMPRODUCT(--(AZ18:AZ37=2))=0,0,1))</f>
        <v>0</v>
      </c>
    </row>
    <row r="39" spans="1:52">
      <c r="A39" s="3">
        <v>37</v>
      </c>
      <c r="B39">
        <f>Signals!B38</f>
        <v>3</v>
      </c>
      <c r="C39">
        <f>Signals!C38</f>
        <v>2</v>
      </c>
      <c r="D39">
        <f>Signals!F38</f>
        <v>0</v>
      </c>
      <c r="E39">
        <f>Signals!H38</f>
        <v>0</v>
      </c>
      <c r="F39">
        <f>Signals!I38</f>
        <v>0</v>
      </c>
      <c r="G39">
        <f>IF(Constants!$B$2=2,-B39,B39)</f>
        <v>3</v>
      </c>
      <c r="H39">
        <f>IF(Constants!$C$2=2,-C39,C39)</f>
        <v>2</v>
      </c>
      <c r="I39">
        <f t="shared" si="1"/>
        <v>3</v>
      </c>
      <c r="J39">
        <f t="shared" si="2"/>
        <v>2</v>
      </c>
      <c r="K39">
        <f t="shared" si="3"/>
        <v>1</v>
      </c>
      <c r="L39">
        <f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1200.5</v>
      </c>
      <c r="M39">
        <f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800.5</v>
      </c>
      <c r="N39">
        <f t="shared" si="4"/>
        <v>1200.5</v>
      </c>
      <c r="O39">
        <f t="shared" si="5"/>
        <v>800.5</v>
      </c>
      <c r="P39">
        <f>IF(I39&lt;&gt;0,(ABS(L39*Constants!$B$10)+50)/100,MAX(P38-ABS(N39*Constants!$B$4),0))</f>
        <v>0.62005</v>
      </c>
      <c r="Q39">
        <f>IF(J39&lt;&gt;0,(ABS(M39*Constants!$B$10)+50)/100,MAX(Q38-ABS(O39*Constants!$B$4),0))</f>
        <v>0.58005</v>
      </c>
      <c r="R39">
        <f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1200.5</v>
      </c>
      <c r="S39">
        <f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800.5</v>
      </c>
      <c r="T39">
        <f t="shared" si="6"/>
        <v>1200.5</v>
      </c>
      <c r="U39">
        <f t="shared" si="7"/>
        <v>800.5</v>
      </c>
      <c r="V39">
        <f>IF(I39&lt;&gt;0,(ABS(R39*Constants!$B$4)+50)/100,IF(R39=0,MAX((0-ABS(T39*Constants!$B$4)),0),(ABS(R39*Constants!$B$4)+50)/100))</f>
        <v>1501.125</v>
      </c>
      <c r="W39">
        <f>IF(J39&lt;&gt;0,(ABS(S39*Constants!$B$4)+50)/100,IF(S39=0,MAX((0-ABS(U39*Constants!$B$4)),0),(ABS(S39*Constants!$B$4)+50)/100))</f>
        <v>1001.125</v>
      </c>
      <c r="X39">
        <f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1200.5</v>
      </c>
      <c r="Y39">
        <f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800.5</v>
      </c>
      <c r="Z39">
        <f t="shared" si="8"/>
        <v>1200.5</v>
      </c>
      <c r="AA39">
        <f t="shared" si="9"/>
        <v>800.5</v>
      </c>
      <c r="AB39">
        <f>IF(I39&lt;&gt;0,(ABS(X39*Constants!$B$10)+50)/100,IF(X39=0,MAX((AB38-ABS(Z39*Constants!$B$4)),0),(ABS(X39*Constants!$B$4)+50)/100))</f>
        <v>0.62005</v>
      </c>
      <c r="AC39">
        <f>IF(J39&lt;&gt;0,(ABS(Y39*Constants!$B$10)+50)/100,IF(Y39=0,MAX((AC38-ABS(AA39*Constants!$B$4)),0),(ABS(Y39*Constants!$B$4)+50)/100))</f>
        <v>0.58005</v>
      </c>
      <c r="AD39">
        <f t="shared" si="10"/>
        <v>1001</v>
      </c>
      <c r="AE39">
        <f t="shared" si="11"/>
        <v>1200.5</v>
      </c>
      <c r="AF39">
        <f t="shared" si="12"/>
        <v>800.5</v>
      </c>
      <c r="AG39">
        <f>((Constants!$B$5*AG38)+Constants!$B$4*AD39+AH38)/(Constants!$B$5+Constants!$B$4)</f>
        <v>1001</v>
      </c>
      <c r="AH39">
        <f>((Constants!$B$5*AG38)+Constants!$B$4*AD39+AH38)-(Constants!$B$5+Constants!$B$4)*AG39</f>
        <v>0</v>
      </c>
      <c r="AI39">
        <f>((Constants!$B$5*AI38)+Constants!$B$4*AE39+AJ38)/(Constants!$B$5+Constants!$B$4)</f>
        <v>1200.5</v>
      </c>
      <c r="AJ39">
        <f>((Constants!$B$5*AI38)+Constants!$B$4*AE39+AJ38)-(Constants!$B$4+Constants!$B$5)*AI39</f>
        <v>0</v>
      </c>
      <c r="AK39">
        <f>((Constants!$B$5*AK38)+Constants!$B$4*AF39+AL38)/(Constants!$B$5+Constants!$B$4)</f>
        <v>800.5</v>
      </c>
      <c r="AL39">
        <f>((Constants!$B$5*AK38)+Constants!$B$4*AF39+AL38)-(Constants!$B$5+Constants!$B$4)*AK39</f>
        <v>0</v>
      </c>
      <c r="AM39">
        <f t="shared" si="13"/>
        <v>1</v>
      </c>
      <c r="AN39">
        <f t="shared" si="14"/>
        <v>1</v>
      </c>
      <c r="AO39">
        <f>(200000*(ABS(N39)-ABS(N37))+Constants!$B$7)/(2*Constants!$B$7)</f>
        <v>0.5</v>
      </c>
      <c r="AP39">
        <f>(200000*(ABS(O39)-ABS(O37))+Constants!$B$7)/(2*Constants!$B$7)</f>
        <v>0.5</v>
      </c>
      <c r="AQ39">
        <f t="shared" si="15"/>
        <v>1</v>
      </c>
      <c r="AR39">
        <f>(Constants!$B$3*Constants!$B$8*I39*K39+AS38)/(Constants!$B$9*Constants!$B$4)</f>
        <v>7.53982300884956</v>
      </c>
      <c r="AS39">
        <f>(Constants!$B$3*Constants!$B$8*I39*K39+AS38)-(AR39*Constants!$B$9*Constants!$B$4)</f>
        <v>0</v>
      </c>
      <c r="AT39">
        <f t="shared" si="16"/>
        <v>278.973451327434</v>
      </c>
      <c r="AU39">
        <f t="array" ref="AU39">IF(SUMPRODUCT(--(SIGN(AN6:AN38)=SIGN(K7:K39)))=0,2,IF(AV38&gt;0,1,0))</f>
        <v>1</v>
      </c>
      <c r="AV39">
        <f>IF(AU39=2,ROUND(5*1000/Constants!$B$11,0),IF(AV38&gt;0,AV38-1,0))</f>
        <v>82</v>
      </c>
      <c r="AW39">
        <f t="shared" si="18"/>
        <v>37</v>
      </c>
      <c r="AX39">
        <f ca="1" t="array" ref="AX39">IF(AW39&gt;Constants!$B$12,2,IF(SUMPRODUCT(--(AX20:AX39=2))=0,0,1))</f>
        <v>2</v>
      </c>
      <c r="AZ39">
        <f t="array" ref="AZ39">IF(ABS(AG39)&gt;Constants!$B$13,2,IF(SUMPRODUCT(--(AZ19:AZ38=2))=0,0,1))</f>
        <v>0</v>
      </c>
    </row>
    <row r="40" spans="1:52">
      <c r="A40" s="3">
        <v>38</v>
      </c>
      <c r="B40">
        <f>Signals!B39</f>
        <v>3</v>
      </c>
      <c r="C40">
        <f>Signals!C39</f>
        <v>2</v>
      </c>
      <c r="D40">
        <f>Signals!F39</f>
        <v>0</v>
      </c>
      <c r="E40">
        <f>Signals!H39</f>
        <v>0</v>
      </c>
      <c r="F40">
        <f>Signals!I39</f>
        <v>0</v>
      </c>
      <c r="G40">
        <f>IF(Constants!$B$2=2,-B40,B40)</f>
        <v>3</v>
      </c>
      <c r="H40">
        <f>IF(Constants!$C$2=2,-C40,C40)</f>
        <v>2</v>
      </c>
      <c r="I40">
        <f t="shared" si="1"/>
        <v>3</v>
      </c>
      <c r="J40">
        <f t="shared" si="2"/>
        <v>2</v>
      </c>
      <c r="K40">
        <f t="shared" si="3"/>
        <v>1</v>
      </c>
      <c r="L40">
        <f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1200.5</v>
      </c>
      <c r="M40">
        <f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800.5</v>
      </c>
      <c r="N40">
        <f t="shared" si="4"/>
        <v>1200.5</v>
      </c>
      <c r="O40">
        <f t="shared" si="5"/>
        <v>800.5</v>
      </c>
      <c r="P40">
        <f>IF(I40&lt;&gt;0,(ABS(L40*Constants!$B$10)+50)/100,MAX(P39-ABS(N40*Constants!$B$4),0))</f>
        <v>0.62005</v>
      </c>
      <c r="Q40">
        <f>IF(J40&lt;&gt;0,(ABS(M40*Constants!$B$10)+50)/100,MAX(Q39-ABS(O40*Constants!$B$4),0))</f>
        <v>0.58005</v>
      </c>
      <c r="R40">
        <f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1200.5</v>
      </c>
      <c r="S40">
        <f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800.5</v>
      </c>
      <c r="T40">
        <f t="shared" si="6"/>
        <v>1200.5</v>
      </c>
      <c r="U40">
        <f t="shared" si="7"/>
        <v>800.5</v>
      </c>
      <c r="V40">
        <f>IF(I40&lt;&gt;0,(ABS(R40*Constants!$B$4)+50)/100,IF(R40=0,MAX((0-ABS(T40*Constants!$B$4)),0),(ABS(R40*Constants!$B$4)+50)/100))</f>
        <v>1501.125</v>
      </c>
      <c r="W40">
        <f>IF(J40&lt;&gt;0,(ABS(S40*Constants!$B$4)+50)/100,IF(S40=0,MAX((0-ABS(U40*Constants!$B$4)),0),(ABS(S40*Constants!$B$4)+50)/100))</f>
        <v>1001.125</v>
      </c>
      <c r="X40">
        <f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1200.5</v>
      </c>
      <c r="Y40">
        <f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800.5</v>
      </c>
      <c r="Z40">
        <f t="shared" si="8"/>
        <v>1200.5</v>
      </c>
      <c r="AA40">
        <f t="shared" si="9"/>
        <v>800.5</v>
      </c>
      <c r="AB40">
        <f>IF(I40&lt;&gt;0,(ABS(X40*Constants!$B$10)+50)/100,IF(X40=0,MAX((AB39-ABS(Z40*Constants!$B$4)),0),(ABS(X40*Constants!$B$4)+50)/100))</f>
        <v>0.62005</v>
      </c>
      <c r="AC40">
        <f>IF(J40&lt;&gt;0,(ABS(Y40*Constants!$B$10)+50)/100,IF(Y40=0,MAX((AC39-ABS(AA40*Constants!$B$4)),0),(ABS(Y40*Constants!$B$4)+50)/100))</f>
        <v>0.58005</v>
      </c>
      <c r="AD40">
        <f t="shared" si="10"/>
        <v>1001</v>
      </c>
      <c r="AE40">
        <f t="shared" si="11"/>
        <v>1200.5</v>
      </c>
      <c r="AF40">
        <f t="shared" si="12"/>
        <v>800.5</v>
      </c>
      <c r="AG40">
        <f>((Constants!$B$5*AG39)+Constants!$B$4*AD40+AH39)/(Constants!$B$5+Constants!$B$4)</f>
        <v>1001</v>
      </c>
      <c r="AH40">
        <f>((Constants!$B$5*AG39)+Constants!$B$4*AD40+AH39)-(Constants!$B$5+Constants!$B$4)*AG40</f>
        <v>0</v>
      </c>
      <c r="AI40">
        <f>((Constants!$B$5*AI39)+Constants!$B$4*AE40+AJ39)/(Constants!$B$5+Constants!$B$4)</f>
        <v>1200.5</v>
      </c>
      <c r="AJ40">
        <f>((Constants!$B$5*AI39)+Constants!$B$4*AE40+AJ39)-(Constants!$B$4+Constants!$B$5)*AI40</f>
        <v>0</v>
      </c>
      <c r="AK40">
        <f>((Constants!$B$5*AK39)+Constants!$B$4*AF40+AL39)/(Constants!$B$5+Constants!$B$4)</f>
        <v>800.5</v>
      </c>
      <c r="AL40">
        <f>((Constants!$B$5*AK39)+Constants!$B$4*AF40+AL39)-(Constants!$B$5+Constants!$B$4)*AK40</f>
        <v>0</v>
      </c>
      <c r="AM40">
        <f t="shared" si="13"/>
        <v>1</v>
      </c>
      <c r="AN40">
        <f t="shared" si="14"/>
        <v>1</v>
      </c>
      <c r="AO40">
        <f>(200000*(ABS(N40)-ABS(N38))+Constants!$B$7)/(2*Constants!$B$7)</f>
        <v>0.5</v>
      </c>
      <c r="AP40">
        <f>(200000*(ABS(O40)-ABS(O38))+Constants!$B$7)/(2*Constants!$B$7)</f>
        <v>0.5</v>
      </c>
      <c r="AQ40">
        <f t="shared" si="15"/>
        <v>1</v>
      </c>
      <c r="AR40">
        <f>(Constants!$B$3*Constants!$B$8*I40*K40+AS39)/(Constants!$B$9*Constants!$B$4)</f>
        <v>7.53982300884956</v>
      </c>
      <c r="AS40">
        <f>(Constants!$B$3*Constants!$B$8*I40*K40+AS39)-(AR40*Constants!$B$9*Constants!$B$4)</f>
        <v>0</v>
      </c>
      <c r="AT40">
        <f t="shared" si="16"/>
        <v>286.513274336283</v>
      </c>
      <c r="AU40">
        <f t="array" ref="AU40">IF(SUMPRODUCT(--(SIGN(AN7:AN39)=SIGN(K8:K40)))=0,2,IF(AV39&gt;0,1,0))</f>
        <v>1</v>
      </c>
      <c r="AV40">
        <f>IF(AU40=2,ROUND(5*1000/Constants!$B$11,0),IF(AV39&gt;0,AV39-1,0))</f>
        <v>81</v>
      </c>
      <c r="AW40">
        <f t="shared" si="18"/>
        <v>38</v>
      </c>
      <c r="AX40">
        <f ca="1" t="array" ref="AX40">IF(AW40&gt;Constants!$B$12,2,IF(SUMPRODUCT(--(AX21:AX40=2))=0,0,1))</f>
        <v>2</v>
      </c>
      <c r="AZ40">
        <f t="array" ref="AZ40">IF(ABS(AG40)&gt;Constants!$B$13,2,IF(SUMPRODUCT(--(AZ20:AZ39=2))=0,0,1))</f>
        <v>0</v>
      </c>
    </row>
    <row r="41" spans="1:52">
      <c r="A41" s="3">
        <v>39</v>
      </c>
      <c r="B41">
        <f>Signals!B40</f>
        <v>3</v>
      </c>
      <c r="C41">
        <f>Signals!C40</f>
        <v>2</v>
      </c>
      <c r="D41">
        <f>Signals!F40</f>
        <v>0</v>
      </c>
      <c r="E41">
        <f>Signals!H40</f>
        <v>0</v>
      </c>
      <c r="F41">
        <f>Signals!I40</f>
        <v>0</v>
      </c>
      <c r="G41">
        <f>IF(Constants!$B$2=2,-B41,B41)</f>
        <v>3</v>
      </c>
      <c r="H41">
        <f>IF(Constants!$C$2=2,-C41,C41)</f>
        <v>2</v>
      </c>
      <c r="I41">
        <f t="shared" si="1"/>
        <v>3</v>
      </c>
      <c r="J41">
        <f t="shared" si="2"/>
        <v>2</v>
      </c>
      <c r="K41">
        <f t="shared" si="3"/>
        <v>1</v>
      </c>
      <c r="L41">
        <f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1200.5</v>
      </c>
      <c r="M41">
        <f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800.5</v>
      </c>
      <c r="N41">
        <f t="shared" si="4"/>
        <v>1200.5</v>
      </c>
      <c r="O41">
        <f t="shared" si="5"/>
        <v>800.5</v>
      </c>
      <c r="P41">
        <f>IF(I41&lt;&gt;0,(ABS(L41*Constants!$B$10)+50)/100,MAX(P40-ABS(N41*Constants!$B$4),0))</f>
        <v>0.62005</v>
      </c>
      <c r="Q41">
        <f>IF(J41&lt;&gt;0,(ABS(M41*Constants!$B$10)+50)/100,MAX(Q40-ABS(O41*Constants!$B$4),0))</f>
        <v>0.58005</v>
      </c>
      <c r="R41">
        <f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1200.5</v>
      </c>
      <c r="S41">
        <f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800.5</v>
      </c>
      <c r="T41">
        <f t="shared" si="6"/>
        <v>1200.5</v>
      </c>
      <c r="U41">
        <f t="shared" si="7"/>
        <v>800.5</v>
      </c>
      <c r="V41">
        <f>IF(I41&lt;&gt;0,(ABS(R41*Constants!$B$4)+50)/100,IF(R41=0,MAX((0-ABS(T41*Constants!$B$4)),0),(ABS(R41*Constants!$B$4)+50)/100))</f>
        <v>1501.125</v>
      </c>
      <c r="W41">
        <f>IF(J41&lt;&gt;0,(ABS(S41*Constants!$B$4)+50)/100,IF(S41=0,MAX((0-ABS(U41*Constants!$B$4)),0),(ABS(S41*Constants!$B$4)+50)/100))</f>
        <v>1001.125</v>
      </c>
      <c r="X41">
        <f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1200.5</v>
      </c>
      <c r="Y41">
        <f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800.5</v>
      </c>
      <c r="Z41">
        <f t="shared" si="8"/>
        <v>1200.5</v>
      </c>
      <c r="AA41">
        <f t="shared" si="9"/>
        <v>800.5</v>
      </c>
      <c r="AB41">
        <f>IF(I41&lt;&gt;0,(ABS(X41*Constants!$B$10)+50)/100,IF(X41=0,MAX((AB40-ABS(Z41*Constants!$B$4)),0),(ABS(X41*Constants!$B$4)+50)/100))</f>
        <v>0.62005</v>
      </c>
      <c r="AC41">
        <f>IF(J41&lt;&gt;0,(ABS(Y41*Constants!$B$10)+50)/100,IF(Y41=0,MAX((AC40-ABS(AA41*Constants!$B$4)),0),(ABS(Y41*Constants!$B$4)+50)/100))</f>
        <v>0.58005</v>
      </c>
      <c r="AD41">
        <f t="shared" si="10"/>
        <v>1001</v>
      </c>
      <c r="AE41">
        <f t="shared" si="11"/>
        <v>1200.5</v>
      </c>
      <c r="AF41">
        <f t="shared" si="12"/>
        <v>800.5</v>
      </c>
      <c r="AG41">
        <f>((Constants!$B$5*AG40)+Constants!$B$4*AD41+AH40)/(Constants!$B$5+Constants!$B$4)</f>
        <v>1001</v>
      </c>
      <c r="AH41">
        <f>((Constants!$B$5*AG40)+Constants!$B$4*AD41+AH40)-(Constants!$B$5+Constants!$B$4)*AG41</f>
        <v>0</v>
      </c>
      <c r="AI41">
        <f>((Constants!$B$5*AI40)+Constants!$B$4*AE41+AJ40)/(Constants!$B$5+Constants!$B$4)</f>
        <v>1200.5</v>
      </c>
      <c r="AJ41">
        <f>((Constants!$B$5*AI40)+Constants!$B$4*AE41+AJ40)-(Constants!$B$4+Constants!$B$5)*AI41</f>
        <v>0</v>
      </c>
      <c r="AK41">
        <f>((Constants!$B$5*AK40)+Constants!$B$4*AF41+AL40)/(Constants!$B$5+Constants!$B$4)</f>
        <v>800.5</v>
      </c>
      <c r="AL41">
        <f>((Constants!$B$5*AK40)+Constants!$B$4*AF41+AL40)-(Constants!$B$5+Constants!$B$4)*AK41</f>
        <v>0</v>
      </c>
      <c r="AM41">
        <f t="shared" si="13"/>
        <v>1</v>
      </c>
      <c r="AN41">
        <f t="shared" si="14"/>
        <v>1</v>
      </c>
      <c r="AO41">
        <f>(200000*(ABS(N41)-ABS(N39))+Constants!$B$7)/(2*Constants!$B$7)</f>
        <v>0.5</v>
      </c>
      <c r="AP41">
        <f>(200000*(ABS(O41)-ABS(O39))+Constants!$B$7)/(2*Constants!$B$7)</f>
        <v>0.5</v>
      </c>
      <c r="AQ41">
        <f t="shared" si="15"/>
        <v>1</v>
      </c>
      <c r="AR41">
        <f>(Constants!$B$3*Constants!$B$8*I41*K41+AS40)/(Constants!$B$9*Constants!$B$4)</f>
        <v>7.53982300884956</v>
      </c>
      <c r="AS41">
        <f>(Constants!$B$3*Constants!$B$8*I41*K41+AS40)-(AR41*Constants!$B$9*Constants!$B$4)</f>
        <v>0</v>
      </c>
      <c r="AT41">
        <f t="shared" si="16"/>
        <v>294.053097345133</v>
      </c>
      <c r="AU41">
        <f t="array" ref="AU41">IF(SUMPRODUCT(--(SIGN(AN8:AN40)=SIGN(K9:K41)))=0,2,IF(AV40&gt;0,1,0))</f>
        <v>1</v>
      </c>
      <c r="AV41">
        <f>IF(AU41=2,ROUND(5*1000/Constants!$B$11,0),IF(AV40&gt;0,AV40-1,0))</f>
        <v>80</v>
      </c>
      <c r="AW41">
        <f t="shared" si="18"/>
        <v>39</v>
      </c>
      <c r="AX41">
        <f ca="1" t="array" ref="AX41">IF(AW41&gt;Constants!$B$12,2,IF(SUMPRODUCT(--(AX22:AX41=2))=0,0,1))</f>
        <v>2</v>
      </c>
      <c r="AZ41">
        <f t="array" ref="AZ41">IF(ABS(AG41)&gt;Constants!$B$13,2,IF(SUMPRODUCT(--(AZ21:AZ40=2))=0,0,1))</f>
        <v>0</v>
      </c>
    </row>
    <row r="42" spans="1:52">
      <c r="A42" s="3">
        <v>40</v>
      </c>
      <c r="B42">
        <f>Signals!B41</f>
        <v>3</v>
      </c>
      <c r="C42">
        <f>Signals!C41</f>
        <v>2</v>
      </c>
      <c r="D42">
        <f>Signals!F41</f>
        <v>0</v>
      </c>
      <c r="E42">
        <f>Signals!H41</f>
        <v>0</v>
      </c>
      <c r="F42">
        <f>Signals!I41</f>
        <v>0</v>
      </c>
      <c r="G42">
        <f>IF(Constants!$B$2=2,-B42,B42)</f>
        <v>3</v>
      </c>
      <c r="H42">
        <f>IF(Constants!$C$2=2,-C42,C42)</f>
        <v>2</v>
      </c>
      <c r="I42">
        <f t="shared" si="1"/>
        <v>3</v>
      </c>
      <c r="J42">
        <f t="shared" si="2"/>
        <v>2</v>
      </c>
      <c r="K42">
        <f t="shared" si="3"/>
        <v>1</v>
      </c>
      <c r="L42">
        <f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1200.5</v>
      </c>
      <c r="M42">
        <f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800.5</v>
      </c>
      <c r="N42">
        <f t="shared" si="4"/>
        <v>1200.5</v>
      </c>
      <c r="O42">
        <f t="shared" si="5"/>
        <v>800.5</v>
      </c>
      <c r="P42">
        <f>IF(I42&lt;&gt;0,(ABS(L42*Constants!$B$10)+50)/100,MAX(P41-ABS(N42*Constants!$B$4),0))</f>
        <v>0.62005</v>
      </c>
      <c r="Q42">
        <f>IF(J42&lt;&gt;0,(ABS(M42*Constants!$B$10)+50)/100,MAX(Q41-ABS(O42*Constants!$B$4),0))</f>
        <v>0.58005</v>
      </c>
      <c r="R42">
        <f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1200.5</v>
      </c>
      <c r="S42">
        <f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800.5</v>
      </c>
      <c r="T42">
        <f t="shared" si="6"/>
        <v>1200.5</v>
      </c>
      <c r="U42">
        <f t="shared" si="7"/>
        <v>800.5</v>
      </c>
      <c r="V42">
        <f>IF(I42&lt;&gt;0,(ABS(R42*Constants!$B$4)+50)/100,IF(R42=0,MAX((0-ABS(T42*Constants!$B$4)),0),(ABS(R42*Constants!$B$4)+50)/100))</f>
        <v>1501.125</v>
      </c>
      <c r="W42">
        <f>IF(J42&lt;&gt;0,(ABS(S42*Constants!$B$4)+50)/100,IF(S42=0,MAX((0-ABS(U42*Constants!$B$4)),0),(ABS(S42*Constants!$B$4)+50)/100))</f>
        <v>1001.125</v>
      </c>
      <c r="X42">
        <f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1200.5</v>
      </c>
      <c r="Y42">
        <f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800.5</v>
      </c>
      <c r="Z42">
        <f t="shared" si="8"/>
        <v>1200.5</v>
      </c>
      <c r="AA42">
        <f t="shared" si="9"/>
        <v>800.5</v>
      </c>
      <c r="AB42">
        <f>IF(I42&lt;&gt;0,(ABS(X42*Constants!$B$10)+50)/100,IF(X42=0,MAX((AB41-ABS(Z42*Constants!$B$4)),0),(ABS(X42*Constants!$B$4)+50)/100))</f>
        <v>0.62005</v>
      </c>
      <c r="AC42">
        <f>IF(J42&lt;&gt;0,(ABS(Y42*Constants!$B$10)+50)/100,IF(Y42=0,MAX((AC41-ABS(AA42*Constants!$B$4)),0),(ABS(Y42*Constants!$B$4)+50)/100))</f>
        <v>0.58005</v>
      </c>
      <c r="AD42">
        <f t="shared" si="10"/>
        <v>1001</v>
      </c>
      <c r="AE42">
        <f t="shared" si="11"/>
        <v>1200.5</v>
      </c>
      <c r="AF42">
        <f t="shared" si="12"/>
        <v>800.5</v>
      </c>
      <c r="AG42">
        <f>((Constants!$B$5*AG41)+Constants!$B$4*AD42+AH41)/(Constants!$B$5+Constants!$B$4)</f>
        <v>1001</v>
      </c>
      <c r="AH42">
        <f>((Constants!$B$5*AG41)+Constants!$B$4*AD42+AH41)-(Constants!$B$5+Constants!$B$4)*AG42</f>
        <v>0</v>
      </c>
      <c r="AI42">
        <f>((Constants!$B$5*AI41)+Constants!$B$4*AE42+AJ41)/(Constants!$B$5+Constants!$B$4)</f>
        <v>1200.5</v>
      </c>
      <c r="AJ42">
        <f>((Constants!$B$5*AI41)+Constants!$B$4*AE42+AJ41)-(Constants!$B$4+Constants!$B$5)*AI42</f>
        <v>0</v>
      </c>
      <c r="AK42">
        <f>((Constants!$B$5*AK41)+Constants!$B$4*AF42+AL41)/(Constants!$B$5+Constants!$B$4)</f>
        <v>800.5</v>
      </c>
      <c r="AL42">
        <f>((Constants!$B$5*AK41)+Constants!$B$4*AF42+AL41)-(Constants!$B$5+Constants!$B$4)*AK42</f>
        <v>0</v>
      </c>
      <c r="AM42">
        <f t="shared" si="13"/>
        <v>1</v>
      </c>
      <c r="AN42">
        <f t="shared" si="14"/>
        <v>1</v>
      </c>
      <c r="AO42">
        <f>(200000*(ABS(N42)-ABS(N40))+Constants!$B$7)/(2*Constants!$B$7)</f>
        <v>0.5</v>
      </c>
      <c r="AP42">
        <f>(200000*(ABS(O42)-ABS(O40))+Constants!$B$7)/(2*Constants!$B$7)</f>
        <v>0.5</v>
      </c>
      <c r="AQ42">
        <f t="shared" si="15"/>
        <v>1</v>
      </c>
      <c r="AR42">
        <f>(Constants!$B$3*Constants!$B$8*I42*K42+AS41)/(Constants!$B$9*Constants!$B$4)</f>
        <v>7.53982300884956</v>
      </c>
      <c r="AS42">
        <f>(Constants!$B$3*Constants!$B$8*I42*K42+AS41)-(AR42*Constants!$B$9*Constants!$B$4)</f>
        <v>0</v>
      </c>
      <c r="AT42">
        <f t="shared" si="16"/>
        <v>301.592920353982</v>
      </c>
      <c r="AU42">
        <f t="array" ref="AU42">IF(SUMPRODUCT(--(SIGN(AN9:AN41)=SIGN(K10:K42)))=0,2,IF(AV41&gt;0,1,0))</f>
        <v>1</v>
      </c>
      <c r="AV42">
        <f>IF(AU42=2,ROUND(5*1000/Constants!$B$11,0),IF(AV41&gt;0,AV41-1,0))</f>
        <v>79</v>
      </c>
      <c r="AW42">
        <f t="shared" si="18"/>
        <v>40</v>
      </c>
      <c r="AX42">
        <f ca="1" t="array" ref="AX42">IF(AW42&gt;Constants!$B$12,2,IF(SUMPRODUCT(--(AX23:AX42=2))=0,0,1))</f>
        <v>2</v>
      </c>
      <c r="AZ42">
        <f t="array" ref="AZ42">IF(ABS(AG42)&gt;Constants!$B$13,2,IF(SUMPRODUCT(--(AZ22:AZ41=2))=0,0,1))</f>
        <v>0</v>
      </c>
    </row>
    <row r="43" spans="1:52">
      <c r="A43" s="3">
        <v>41</v>
      </c>
      <c r="B43">
        <f>Signals!B42</f>
        <v>3</v>
      </c>
      <c r="C43">
        <f>Signals!C42</f>
        <v>2</v>
      </c>
      <c r="D43">
        <f>Signals!F42</f>
        <v>0</v>
      </c>
      <c r="E43">
        <f>Signals!H42</f>
        <v>0</v>
      </c>
      <c r="F43">
        <f>Signals!I42</f>
        <v>0</v>
      </c>
      <c r="G43">
        <f>IF(Constants!$B$2=2,-B43,B43)</f>
        <v>3</v>
      </c>
      <c r="H43">
        <f>IF(Constants!$C$2=2,-C43,C43)</f>
        <v>2</v>
      </c>
      <c r="I43">
        <f t="shared" si="1"/>
        <v>3</v>
      </c>
      <c r="J43">
        <f t="shared" si="2"/>
        <v>2</v>
      </c>
      <c r="K43">
        <f t="shared" si="3"/>
        <v>1</v>
      </c>
      <c r="L43">
        <f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1200.5</v>
      </c>
      <c r="M43">
        <f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800.5</v>
      </c>
      <c r="N43">
        <f t="shared" si="4"/>
        <v>1200.5</v>
      </c>
      <c r="O43">
        <f t="shared" si="5"/>
        <v>800.5</v>
      </c>
      <c r="P43">
        <f>IF(I43&lt;&gt;0,(ABS(L43*Constants!$B$10)+50)/100,MAX(P42-ABS(N43*Constants!$B$4),0))</f>
        <v>0.62005</v>
      </c>
      <c r="Q43">
        <f>IF(J43&lt;&gt;0,(ABS(M43*Constants!$B$10)+50)/100,MAX(Q42-ABS(O43*Constants!$B$4),0))</f>
        <v>0.58005</v>
      </c>
      <c r="R43">
        <f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1200.5</v>
      </c>
      <c r="S43">
        <f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800.5</v>
      </c>
      <c r="T43">
        <f t="shared" si="6"/>
        <v>1200.5</v>
      </c>
      <c r="U43">
        <f t="shared" si="7"/>
        <v>800.5</v>
      </c>
      <c r="V43">
        <f>IF(I43&lt;&gt;0,(ABS(R43*Constants!$B$4)+50)/100,IF(R43=0,MAX((0-ABS(T43*Constants!$B$4)),0),(ABS(R43*Constants!$B$4)+50)/100))</f>
        <v>1501.125</v>
      </c>
      <c r="W43">
        <f>IF(J43&lt;&gt;0,(ABS(S43*Constants!$B$4)+50)/100,IF(S43=0,MAX((0-ABS(U43*Constants!$B$4)),0),(ABS(S43*Constants!$B$4)+50)/100))</f>
        <v>1001.125</v>
      </c>
      <c r="X43">
        <f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1200.5</v>
      </c>
      <c r="Y43">
        <f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800.5</v>
      </c>
      <c r="Z43">
        <f t="shared" si="8"/>
        <v>1200.5</v>
      </c>
      <c r="AA43">
        <f t="shared" si="9"/>
        <v>800.5</v>
      </c>
      <c r="AB43">
        <f>IF(I43&lt;&gt;0,(ABS(X43*Constants!$B$10)+50)/100,IF(X43=0,MAX((AB42-ABS(Z43*Constants!$B$4)),0),(ABS(X43*Constants!$B$4)+50)/100))</f>
        <v>0.62005</v>
      </c>
      <c r="AC43">
        <f>IF(J43&lt;&gt;0,(ABS(Y43*Constants!$B$10)+50)/100,IF(Y43=0,MAX((AC42-ABS(AA43*Constants!$B$4)),0),(ABS(Y43*Constants!$B$4)+50)/100))</f>
        <v>0.58005</v>
      </c>
      <c r="AD43">
        <f t="shared" si="10"/>
        <v>1001</v>
      </c>
      <c r="AE43">
        <f t="shared" si="11"/>
        <v>1200.5</v>
      </c>
      <c r="AF43">
        <f t="shared" si="12"/>
        <v>800.5</v>
      </c>
      <c r="AG43">
        <f>((Constants!$B$5*AG42)+Constants!$B$4*AD43+AH42)/(Constants!$B$5+Constants!$B$4)</f>
        <v>1001</v>
      </c>
      <c r="AH43">
        <f>((Constants!$B$5*AG42)+Constants!$B$4*AD43+AH42)-(Constants!$B$5+Constants!$B$4)*AG43</f>
        <v>0</v>
      </c>
      <c r="AI43">
        <f>((Constants!$B$5*AI42)+Constants!$B$4*AE43+AJ42)/(Constants!$B$5+Constants!$B$4)</f>
        <v>1200.5</v>
      </c>
      <c r="AJ43">
        <f>((Constants!$B$5*AI42)+Constants!$B$4*AE43+AJ42)-(Constants!$B$4+Constants!$B$5)*AI43</f>
        <v>0</v>
      </c>
      <c r="AK43">
        <f>((Constants!$B$5*AK42)+Constants!$B$4*AF43+AL42)/(Constants!$B$5+Constants!$B$4)</f>
        <v>800.5</v>
      </c>
      <c r="AL43">
        <f>((Constants!$B$5*AK42)+Constants!$B$4*AF43+AL42)-(Constants!$B$5+Constants!$B$4)*AK43</f>
        <v>0</v>
      </c>
      <c r="AM43">
        <f t="shared" si="13"/>
        <v>1</v>
      </c>
      <c r="AN43">
        <f t="shared" si="14"/>
        <v>1</v>
      </c>
      <c r="AO43">
        <f>(200000*(ABS(N43)-ABS(N41))+Constants!$B$7)/(2*Constants!$B$7)</f>
        <v>0.5</v>
      </c>
      <c r="AP43">
        <f>(200000*(ABS(O43)-ABS(O41))+Constants!$B$7)/(2*Constants!$B$7)</f>
        <v>0.5</v>
      </c>
      <c r="AQ43">
        <f t="shared" si="15"/>
        <v>1</v>
      </c>
      <c r="AR43">
        <f>(Constants!$B$3*Constants!$B$8*I43*K43+AS42)/(Constants!$B$9*Constants!$B$4)</f>
        <v>7.53982300884956</v>
      </c>
      <c r="AS43">
        <f>(Constants!$B$3*Constants!$B$8*I43*K43+AS42)-(AR43*Constants!$B$9*Constants!$B$4)</f>
        <v>0</v>
      </c>
      <c r="AT43">
        <f t="shared" si="16"/>
        <v>309.132743362832</v>
      </c>
      <c r="AU43">
        <f t="array" ref="AU43">IF(SUMPRODUCT(--(SIGN(AN10:AN42)=SIGN(K11:K43)))=0,2,IF(AV42&gt;0,1,0))</f>
        <v>1</v>
      </c>
      <c r="AV43">
        <f>IF(AU43=2,ROUND(5*1000/Constants!$B$11,0),IF(AV42&gt;0,AV42-1,0))</f>
        <v>78</v>
      </c>
      <c r="AW43">
        <f t="shared" si="18"/>
        <v>41</v>
      </c>
      <c r="AX43">
        <f ca="1" t="array" ref="AX43">IF(AW43&gt;Constants!$B$12,2,IF(SUMPRODUCT(--(AX24:AX43=2))=0,0,1))</f>
        <v>2</v>
      </c>
      <c r="AZ43">
        <f t="array" ref="AZ43">IF(ABS(AG43)&gt;Constants!$B$13,2,IF(SUMPRODUCT(--(AZ23:AZ42=2))=0,0,1))</f>
        <v>0</v>
      </c>
    </row>
    <row r="44" spans="1:52">
      <c r="A44" s="3">
        <v>42</v>
      </c>
      <c r="B44">
        <f>Signals!B43</f>
        <v>3</v>
      </c>
      <c r="C44">
        <f>Signals!C43</f>
        <v>2</v>
      </c>
      <c r="D44">
        <f>Signals!F43</f>
        <v>0</v>
      </c>
      <c r="E44">
        <f>Signals!H43</f>
        <v>0</v>
      </c>
      <c r="F44">
        <f>Signals!I43</f>
        <v>0</v>
      </c>
      <c r="G44">
        <f>IF(Constants!$B$2=2,-B44,B44)</f>
        <v>3</v>
      </c>
      <c r="H44">
        <f>IF(Constants!$C$2=2,-C44,C44)</f>
        <v>2</v>
      </c>
      <c r="I44">
        <f t="shared" si="1"/>
        <v>3</v>
      </c>
      <c r="J44">
        <f t="shared" si="2"/>
        <v>2</v>
      </c>
      <c r="K44">
        <f t="shared" si="3"/>
        <v>1</v>
      </c>
      <c r="L44">
        <f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1200.5</v>
      </c>
      <c r="M44">
        <f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800.5</v>
      </c>
      <c r="N44">
        <f t="shared" si="4"/>
        <v>1200.5</v>
      </c>
      <c r="O44">
        <f t="shared" si="5"/>
        <v>800.5</v>
      </c>
      <c r="P44">
        <f>IF(I44&lt;&gt;0,(ABS(L44*Constants!$B$10)+50)/100,MAX(P43-ABS(N44*Constants!$B$4),0))</f>
        <v>0.62005</v>
      </c>
      <c r="Q44">
        <f>IF(J44&lt;&gt;0,(ABS(M44*Constants!$B$10)+50)/100,MAX(Q43-ABS(O44*Constants!$B$4),0))</f>
        <v>0.58005</v>
      </c>
      <c r="R44">
        <f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1200.5</v>
      </c>
      <c r="S44">
        <f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800.5</v>
      </c>
      <c r="T44">
        <f t="shared" si="6"/>
        <v>1200.5</v>
      </c>
      <c r="U44">
        <f t="shared" si="7"/>
        <v>800.5</v>
      </c>
      <c r="V44">
        <f>IF(I44&lt;&gt;0,(ABS(R44*Constants!$B$4)+50)/100,IF(R44=0,MAX((0-ABS(T44*Constants!$B$4)),0),(ABS(R44*Constants!$B$4)+50)/100))</f>
        <v>1501.125</v>
      </c>
      <c r="W44">
        <f>IF(J44&lt;&gt;0,(ABS(S44*Constants!$B$4)+50)/100,IF(S44=0,MAX((0-ABS(U44*Constants!$B$4)),0),(ABS(S44*Constants!$B$4)+50)/100))</f>
        <v>1001.125</v>
      </c>
      <c r="X44">
        <f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1200.5</v>
      </c>
      <c r="Y44">
        <f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800.5</v>
      </c>
      <c r="Z44">
        <f t="shared" si="8"/>
        <v>1200.5</v>
      </c>
      <c r="AA44">
        <f t="shared" si="9"/>
        <v>800.5</v>
      </c>
      <c r="AB44">
        <f>IF(I44&lt;&gt;0,(ABS(X44*Constants!$B$10)+50)/100,IF(X44=0,MAX((AB43-ABS(Z44*Constants!$B$4)),0),(ABS(X44*Constants!$B$4)+50)/100))</f>
        <v>0.62005</v>
      </c>
      <c r="AC44">
        <f>IF(J44&lt;&gt;0,(ABS(Y44*Constants!$B$10)+50)/100,IF(Y44=0,MAX((AC43-ABS(AA44*Constants!$B$4)),0),(ABS(Y44*Constants!$B$4)+50)/100))</f>
        <v>0.58005</v>
      </c>
      <c r="AD44">
        <f t="shared" si="10"/>
        <v>1001</v>
      </c>
      <c r="AE44">
        <f t="shared" si="11"/>
        <v>1200.5</v>
      </c>
      <c r="AF44">
        <f t="shared" si="12"/>
        <v>800.5</v>
      </c>
      <c r="AG44">
        <f>((Constants!$B$5*AG43)+Constants!$B$4*AD44+AH43)/(Constants!$B$5+Constants!$B$4)</f>
        <v>1001</v>
      </c>
      <c r="AH44">
        <f>((Constants!$B$5*AG43)+Constants!$B$4*AD44+AH43)-(Constants!$B$5+Constants!$B$4)*AG44</f>
        <v>0</v>
      </c>
      <c r="AI44">
        <f>((Constants!$B$5*AI43)+Constants!$B$4*AE44+AJ43)/(Constants!$B$5+Constants!$B$4)</f>
        <v>1200.5</v>
      </c>
      <c r="AJ44">
        <f>((Constants!$B$5*AI43)+Constants!$B$4*AE44+AJ43)-(Constants!$B$4+Constants!$B$5)*AI44</f>
        <v>0</v>
      </c>
      <c r="AK44">
        <f>((Constants!$B$5*AK43)+Constants!$B$4*AF44+AL43)/(Constants!$B$5+Constants!$B$4)</f>
        <v>800.5</v>
      </c>
      <c r="AL44">
        <f>((Constants!$B$5*AK43)+Constants!$B$4*AF44+AL43)-(Constants!$B$5+Constants!$B$4)*AK44</f>
        <v>0</v>
      </c>
      <c r="AM44">
        <f t="shared" si="13"/>
        <v>1</v>
      </c>
      <c r="AN44">
        <f t="shared" si="14"/>
        <v>1</v>
      </c>
      <c r="AO44">
        <f>(200000*(ABS(N44)-ABS(N42))+Constants!$B$7)/(2*Constants!$B$7)</f>
        <v>0.5</v>
      </c>
      <c r="AP44">
        <f>(200000*(ABS(O44)-ABS(O42))+Constants!$B$7)/(2*Constants!$B$7)</f>
        <v>0.5</v>
      </c>
      <c r="AQ44">
        <f t="shared" si="15"/>
        <v>1</v>
      </c>
      <c r="AR44">
        <f>(Constants!$B$3*Constants!$B$8*I44*K44+AS43)/(Constants!$B$9*Constants!$B$4)</f>
        <v>7.53982300884956</v>
      </c>
      <c r="AS44">
        <f>(Constants!$B$3*Constants!$B$8*I44*K44+AS43)-(AR44*Constants!$B$9*Constants!$B$4)</f>
        <v>0</v>
      </c>
      <c r="AT44">
        <f t="shared" si="16"/>
        <v>316.672566371682</v>
      </c>
      <c r="AU44">
        <f t="array" ref="AU44">IF(SUMPRODUCT(--(SIGN(AN11:AN43)=SIGN(K12:K44)))=0,2,IF(AV43&gt;0,1,0))</f>
        <v>1</v>
      </c>
      <c r="AV44">
        <f>IF(AU44=2,ROUND(5*1000/Constants!$B$11,0),IF(AV43&gt;0,AV43-1,0))</f>
        <v>77</v>
      </c>
      <c r="AW44">
        <f t="shared" si="18"/>
        <v>42</v>
      </c>
      <c r="AX44">
        <f ca="1" t="array" ref="AX44">IF(AW44&gt;Constants!$B$12,2,IF(SUMPRODUCT(--(AX25:AX44=2))=0,0,1))</f>
        <v>2</v>
      </c>
      <c r="AZ44">
        <f t="array" ref="AZ44">IF(ABS(AG44)&gt;Constants!$B$13,2,IF(SUMPRODUCT(--(AZ24:AZ43=2))=0,0,1))</f>
        <v>0</v>
      </c>
    </row>
    <row r="45" spans="1:52">
      <c r="A45" s="3">
        <v>43</v>
      </c>
      <c r="B45">
        <f>Signals!B44</f>
        <v>3</v>
      </c>
      <c r="C45">
        <f>Signals!C44</f>
        <v>2</v>
      </c>
      <c r="D45">
        <f>Signals!F44</f>
        <v>0</v>
      </c>
      <c r="E45">
        <f>Signals!H44</f>
        <v>0</v>
      </c>
      <c r="F45">
        <f>Signals!I44</f>
        <v>0</v>
      </c>
      <c r="G45">
        <f>IF(Constants!$B$2=2,-B45,B45)</f>
        <v>3</v>
      </c>
      <c r="H45">
        <f>IF(Constants!$C$2=2,-C45,C45)</f>
        <v>2</v>
      </c>
      <c r="I45">
        <f t="shared" si="1"/>
        <v>3</v>
      </c>
      <c r="J45">
        <f t="shared" si="2"/>
        <v>2</v>
      </c>
      <c r="K45">
        <f t="shared" si="3"/>
        <v>1</v>
      </c>
      <c r="L45">
        <f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1200.5</v>
      </c>
      <c r="M45">
        <f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800.5</v>
      </c>
      <c r="N45">
        <f t="shared" si="4"/>
        <v>1200.5</v>
      </c>
      <c r="O45">
        <f t="shared" si="5"/>
        <v>800.5</v>
      </c>
      <c r="P45">
        <f>IF(I45&lt;&gt;0,(ABS(L45*Constants!$B$10)+50)/100,MAX(P44-ABS(N45*Constants!$B$4),0))</f>
        <v>0.62005</v>
      </c>
      <c r="Q45">
        <f>IF(J45&lt;&gt;0,(ABS(M45*Constants!$B$10)+50)/100,MAX(Q44-ABS(O45*Constants!$B$4),0))</f>
        <v>0.58005</v>
      </c>
      <c r="R45">
        <f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1200.5</v>
      </c>
      <c r="S45">
        <f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800.5</v>
      </c>
      <c r="T45">
        <f t="shared" si="6"/>
        <v>1200.5</v>
      </c>
      <c r="U45">
        <f t="shared" si="7"/>
        <v>800.5</v>
      </c>
      <c r="V45">
        <f>IF(I45&lt;&gt;0,(ABS(R45*Constants!$B$4)+50)/100,IF(R45=0,MAX((0-ABS(T45*Constants!$B$4)),0),(ABS(R45*Constants!$B$4)+50)/100))</f>
        <v>1501.125</v>
      </c>
      <c r="W45">
        <f>IF(J45&lt;&gt;0,(ABS(S45*Constants!$B$4)+50)/100,IF(S45=0,MAX((0-ABS(U45*Constants!$B$4)),0),(ABS(S45*Constants!$B$4)+50)/100))</f>
        <v>1001.125</v>
      </c>
      <c r="X45">
        <f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1200.5</v>
      </c>
      <c r="Y45">
        <f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800.5</v>
      </c>
      <c r="Z45">
        <f t="shared" si="8"/>
        <v>1200.5</v>
      </c>
      <c r="AA45">
        <f t="shared" si="9"/>
        <v>800.5</v>
      </c>
      <c r="AB45">
        <f>IF(I45&lt;&gt;0,(ABS(X45*Constants!$B$10)+50)/100,IF(X45=0,MAX((AB44-ABS(Z45*Constants!$B$4)),0),(ABS(X45*Constants!$B$4)+50)/100))</f>
        <v>0.62005</v>
      </c>
      <c r="AC45">
        <f>IF(J45&lt;&gt;0,(ABS(Y45*Constants!$B$10)+50)/100,IF(Y45=0,MAX((AC44-ABS(AA45*Constants!$B$4)),0),(ABS(Y45*Constants!$B$4)+50)/100))</f>
        <v>0.58005</v>
      </c>
      <c r="AD45">
        <f t="shared" si="10"/>
        <v>1001</v>
      </c>
      <c r="AE45">
        <f t="shared" si="11"/>
        <v>1200.5</v>
      </c>
      <c r="AF45">
        <f t="shared" si="12"/>
        <v>800.5</v>
      </c>
      <c r="AG45">
        <f>((Constants!$B$5*AG44)+Constants!$B$4*AD45+AH44)/(Constants!$B$5+Constants!$B$4)</f>
        <v>1001</v>
      </c>
      <c r="AH45">
        <f>((Constants!$B$5*AG44)+Constants!$B$4*AD45+AH44)-(Constants!$B$5+Constants!$B$4)*AG45</f>
        <v>0</v>
      </c>
      <c r="AI45">
        <f>((Constants!$B$5*AI44)+Constants!$B$4*AE45+AJ44)/(Constants!$B$5+Constants!$B$4)</f>
        <v>1200.5</v>
      </c>
      <c r="AJ45">
        <f>((Constants!$B$5*AI44)+Constants!$B$4*AE45+AJ44)-(Constants!$B$4+Constants!$B$5)*AI45</f>
        <v>0</v>
      </c>
      <c r="AK45">
        <f>((Constants!$B$5*AK44)+Constants!$B$4*AF45+AL44)/(Constants!$B$5+Constants!$B$4)</f>
        <v>800.5</v>
      </c>
      <c r="AL45">
        <f>((Constants!$B$5*AK44)+Constants!$B$4*AF45+AL44)-(Constants!$B$5+Constants!$B$4)*AK45</f>
        <v>0</v>
      </c>
      <c r="AM45">
        <f t="shared" si="13"/>
        <v>1</v>
      </c>
      <c r="AN45">
        <f t="shared" si="14"/>
        <v>1</v>
      </c>
      <c r="AO45">
        <f>(200000*(ABS(N45)-ABS(N43))+Constants!$B$7)/(2*Constants!$B$7)</f>
        <v>0.5</v>
      </c>
      <c r="AP45">
        <f>(200000*(ABS(O45)-ABS(O43))+Constants!$B$7)/(2*Constants!$B$7)</f>
        <v>0.5</v>
      </c>
      <c r="AQ45">
        <f t="shared" si="15"/>
        <v>1</v>
      </c>
      <c r="AR45">
        <f>(Constants!$B$3*Constants!$B$8*I45*K45+AS44)/(Constants!$B$9*Constants!$B$4)</f>
        <v>7.53982300884956</v>
      </c>
      <c r="AS45">
        <f>(Constants!$B$3*Constants!$B$8*I45*K45+AS44)-(AR45*Constants!$B$9*Constants!$B$4)</f>
        <v>0</v>
      </c>
      <c r="AT45">
        <f t="shared" si="16"/>
        <v>324.212389380531</v>
      </c>
      <c r="AU45">
        <f t="array" ref="AU45">IF(SUMPRODUCT(--(SIGN(AN12:AN44)=SIGN(K13:K45)))=0,2,IF(AV44&gt;0,1,0))</f>
        <v>1</v>
      </c>
      <c r="AV45">
        <f>IF(AU45=2,ROUND(5*1000/Constants!$B$11,0),IF(AV44&gt;0,AV44-1,0))</f>
        <v>76</v>
      </c>
      <c r="AW45">
        <f t="shared" si="18"/>
        <v>43</v>
      </c>
      <c r="AX45">
        <f ca="1" t="array" ref="AX45">IF(AW45&gt;Constants!$B$12,2,IF(SUMPRODUCT(--(AX26:AX45=2))=0,0,1))</f>
        <v>2</v>
      </c>
      <c r="AZ45">
        <f t="array" ref="AZ45">IF(ABS(AG45)&gt;Constants!$B$13,2,IF(SUMPRODUCT(--(AZ25:AZ44=2))=0,0,1))</f>
        <v>0</v>
      </c>
    </row>
    <row r="46" spans="1:52">
      <c r="A46" s="3">
        <v>44</v>
      </c>
      <c r="B46">
        <f>Signals!B45</f>
        <v>3</v>
      </c>
      <c r="C46">
        <f>Signals!C45</f>
        <v>2</v>
      </c>
      <c r="D46">
        <f>Signals!F45</f>
        <v>0</v>
      </c>
      <c r="E46">
        <f>Signals!H45</f>
        <v>0</v>
      </c>
      <c r="F46">
        <f>Signals!I45</f>
        <v>0</v>
      </c>
      <c r="G46">
        <f>IF(Constants!$B$2=2,-B46,B46)</f>
        <v>3</v>
      </c>
      <c r="H46">
        <f>IF(Constants!$C$2=2,-C46,C46)</f>
        <v>2</v>
      </c>
      <c r="I46">
        <f t="shared" si="1"/>
        <v>3</v>
      </c>
      <c r="J46">
        <f t="shared" si="2"/>
        <v>2</v>
      </c>
      <c r="K46">
        <f t="shared" si="3"/>
        <v>1</v>
      </c>
      <c r="L46">
        <f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1200.5</v>
      </c>
      <c r="M46">
        <f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800.5</v>
      </c>
      <c r="N46">
        <f t="shared" si="4"/>
        <v>1200.5</v>
      </c>
      <c r="O46">
        <f t="shared" si="5"/>
        <v>800.5</v>
      </c>
      <c r="P46">
        <f>IF(I46&lt;&gt;0,(ABS(L46*Constants!$B$10)+50)/100,MAX(P45-ABS(N46*Constants!$B$4),0))</f>
        <v>0.62005</v>
      </c>
      <c r="Q46">
        <f>IF(J46&lt;&gt;0,(ABS(M46*Constants!$B$10)+50)/100,MAX(Q45-ABS(O46*Constants!$B$4),0))</f>
        <v>0.58005</v>
      </c>
      <c r="R46">
        <f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1200.5</v>
      </c>
      <c r="S46">
        <f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800.5</v>
      </c>
      <c r="T46">
        <f t="shared" si="6"/>
        <v>1200.5</v>
      </c>
      <c r="U46">
        <f t="shared" si="7"/>
        <v>800.5</v>
      </c>
      <c r="V46">
        <f>IF(I46&lt;&gt;0,(ABS(R46*Constants!$B$4)+50)/100,IF(R46=0,MAX((0-ABS(T46*Constants!$B$4)),0),(ABS(R46*Constants!$B$4)+50)/100))</f>
        <v>1501.125</v>
      </c>
      <c r="W46">
        <f>IF(J46&lt;&gt;0,(ABS(S46*Constants!$B$4)+50)/100,IF(S46=0,MAX((0-ABS(U46*Constants!$B$4)),0),(ABS(S46*Constants!$B$4)+50)/100))</f>
        <v>1001.125</v>
      </c>
      <c r="X46">
        <f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1200.5</v>
      </c>
      <c r="Y46">
        <f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800.5</v>
      </c>
      <c r="Z46">
        <f t="shared" si="8"/>
        <v>1200.5</v>
      </c>
      <c r="AA46">
        <f t="shared" si="9"/>
        <v>800.5</v>
      </c>
      <c r="AB46">
        <f>IF(I46&lt;&gt;0,(ABS(X46*Constants!$B$10)+50)/100,IF(X46=0,MAX((AB45-ABS(Z46*Constants!$B$4)),0),(ABS(X46*Constants!$B$4)+50)/100))</f>
        <v>0.62005</v>
      </c>
      <c r="AC46">
        <f>IF(J46&lt;&gt;0,(ABS(Y46*Constants!$B$10)+50)/100,IF(Y46=0,MAX((AC45-ABS(AA46*Constants!$B$4)),0),(ABS(Y46*Constants!$B$4)+50)/100))</f>
        <v>0.58005</v>
      </c>
      <c r="AD46">
        <f t="shared" si="10"/>
        <v>1001</v>
      </c>
      <c r="AE46">
        <f t="shared" si="11"/>
        <v>1200.5</v>
      </c>
      <c r="AF46">
        <f t="shared" si="12"/>
        <v>800.5</v>
      </c>
      <c r="AG46">
        <f>((Constants!$B$5*AG45)+Constants!$B$4*AD46+AH45)/(Constants!$B$5+Constants!$B$4)</f>
        <v>1001</v>
      </c>
      <c r="AH46">
        <f>((Constants!$B$5*AG45)+Constants!$B$4*AD46+AH45)-(Constants!$B$5+Constants!$B$4)*AG46</f>
        <v>0</v>
      </c>
      <c r="AI46">
        <f>((Constants!$B$5*AI45)+Constants!$B$4*AE46+AJ45)/(Constants!$B$5+Constants!$B$4)</f>
        <v>1200.5</v>
      </c>
      <c r="AJ46">
        <f>((Constants!$B$5*AI45)+Constants!$B$4*AE46+AJ45)-(Constants!$B$4+Constants!$B$5)*AI46</f>
        <v>0</v>
      </c>
      <c r="AK46">
        <f>((Constants!$B$5*AK45)+Constants!$B$4*AF46+AL45)/(Constants!$B$5+Constants!$B$4)</f>
        <v>800.5</v>
      </c>
      <c r="AL46">
        <f>((Constants!$B$5*AK45)+Constants!$B$4*AF46+AL45)-(Constants!$B$5+Constants!$B$4)*AK46</f>
        <v>0</v>
      </c>
      <c r="AM46">
        <f t="shared" si="13"/>
        <v>1</v>
      </c>
      <c r="AN46">
        <f t="shared" si="14"/>
        <v>1</v>
      </c>
      <c r="AO46">
        <f>(200000*(ABS(N46)-ABS(N44))+Constants!$B$7)/(2*Constants!$B$7)</f>
        <v>0.5</v>
      </c>
      <c r="AP46">
        <f>(200000*(ABS(O46)-ABS(O44))+Constants!$B$7)/(2*Constants!$B$7)</f>
        <v>0.5</v>
      </c>
      <c r="AQ46">
        <f t="shared" si="15"/>
        <v>1</v>
      </c>
      <c r="AR46">
        <f>(Constants!$B$3*Constants!$B$8*I46*K46+AS45)/(Constants!$B$9*Constants!$B$4)</f>
        <v>7.53982300884956</v>
      </c>
      <c r="AS46">
        <f>(Constants!$B$3*Constants!$B$8*I46*K46+AS45)-(AR46*Constants!$B$9*Constants!$B$4)</f>
        <v>0</v>
      </c>
      <c r="AT46">
        <f t="shared" si="16"/>
        <v>331.752212389381</v>
      </c>
      <c r="AU46">
        <f t="array" ref="AU46">IF(SUMPRODUCT(--(SIGN(AN13:AN45)=SIGN(K14:K46)))=0,2,IF(AV45&gt;0,1,0))</f>
        <v>1</v>
      </c>
      <c r="AV46">
        <f>IF(AU46=2,ROUND(5*1000/Constants!$B$11,0),IF(AV45&gt;0,AV45-1,0))</f>
        <v>75</v>
      </c>
      <c r="AW46">
        <f t="shared" si="18"/>
        <v>44</v>
      </c>
      <c r="AX46">
        <f ca="1" t="array" ref="AX46">IF(AW46&gt;Constants!$B$12,2,IF(SUMPRODUCT(--(AX27:AX46=2))=0,0,1))</f>
        <v>2</v>
      </c>
      <c r="AZ46">
        <f t="array" ref="AZ46">IF(ABS(AG46)&gt;Constants!$B$13,2,IF(SUMPRODUCT(--(AZ26:AZ45=2))=0,0,1))</f>
        <v>0</v>
      </c>
    </row>
    <row r="47" spans="1:52">
      <c r="A47" s="3">
        <v>45</v>
      </c>
      <c r="B47">
        <f>Signals!B46</f>
        <v>3</v>
      </c>
      <c r="C47">
        <f>Signals!C46</f>
        <v>2</v>
      </c>
      <c r="D47">
        <f>Signals!F46</f>
        <v>0</v>
      </c>
      <c r="E47">
        <f>Signals!H46</f>
        <v>0</v>
      </c>
      <c r="F47">
        <f>Signals!I46</f>
        <v>0</v>
      </c>
      <c r="G47">
        <f>IF(Constants!$B$2=2,-B47,B47)</f>
        <v>3</v>
      </c>
      <c r="H47">
        <f>IF(Constants!$C$2=2,-C47,C47)</f>
        <v>2</v>
      </c>
      <c r="I47">
        <f t="shared" si="1"/>
        <v>3</v>
      </c>
      <c r="J47">
        <f t="shared" si="2"/>
        <v>2</v>
      </c>
      <c r="K47">
        <f t="shared" si="3"/>
        <v>1</v>
      </c>
      <c r="L47">
        <f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1200.5</v>
      </c>
      <c r="M47">
        <f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800.5</v>
      </c>
      <c r="N47">
        <f t="shared" si="4"/>
        <v>1200.5</v>
      </c>
      <c r="O47">
        <f t="shared" si="5"/>
        <v>800.5</v>
      </c>
      <c r="P47">
        <f>IF(I47&lt;&gt;0,(ABS(L47*Constants!$B$10)+50)/100,MAX(P46-ABS(N47*Constants!$B$4),0))</f>
        <v>0.62005</v>
      </c>
      <c r="Q47">
        <f>IF(J47&lt;&gt;0,(ABS(M47*Constants!$B$10)+50)/100,MAX(Q46-ABS(O47*Constants!$B$4),0))</f>
        <v>0.58005</v>
      </c>
      <c r="R47">
        <f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1200.5</v>
      </c>
      <c r="S47">
        <f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800.5</v>
      </c>
      <c r="T47">
        <f t="shared" si="6"/>
        <v>1200.5</v>
      </c>
      <c r="U47">
        <f t="shared" si="7"/>
        <v>800.5</v>
      </c>
      <c r="V47">
        <f>IF(I47&lt;&gt;0,(ABS(R47*Constants!$B$4)+50)/100,IF(R47=0,MAX((0-ABS(T47*Constants!$B$4)),0),(ABS(R47*Constants!$B$4)+50)/100))</f>
        <v>1501.125</v>
      </c>
      <c r="W47">
        <f>IF(J47&lt;&gt;0,(ABS(S47*Constants!$B$4)+50)/100,IF(S47=0,MAX((0-ABS(U47*Constants!$B$4)),0),(ABS(S47*Constants!$B$4)+50)/100))</f>
        <v>1001.125</v>
      </c>
      <c r="X47">
        <f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1200.5</v>
      </c>
      <c r="Y47">
        <f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800.5</v>
      </c>
      <c r="Z47">
        <f t="shared" si="8"/>
        <v>1200.5</v>
      </c>
      <c r="AA47">
        <f t="shared" si="9"/>
        <v>800.5</v>
      </c>
      <c r="AB47">
        <f>IF(I47&lt;&gt;0,(ABS(X47*Constants!$B$10)+50)/100,IF(X47=0,MAX((AB46-ABS(Z47*Constants!$B$4)),0),(ABS(X47*Constants!$B$4)+50)/100))</f>
        <v>0.62005</v>
      </c>
      <c r="AC47">
        <f>IF(J47&lt;&gt;0,(ABS(Y47*Constants!$B$10)+50)/100,IF(Y47=0,MAX((AC46-ABS(AA47*Constants!$B$4)),0),(ABS(Y47*Constants!$B$4)+50)/100))</f>
        <v>0.58005</v>
      </c>
      <c r="AD47">
        <f t="shared" si="10"/>
        <v>1001</v>
      </c>
      <c r="AE47">
        <f t="shared" si="11"/>
        <v>1200.5</v>
      </c>
      <c r="AF47">
        <f t="shared" si="12"/>
        <v>800.5</v>
      </c>
      <c r="AG47">
        <f>((Constants!$B$5*AG46)+Constants!$B$4*AD47+AH46)/(Constants!$B$5+Constants!$B$4)</f>
        <v>1001</v>
      </c>
      <c r="AH47">
        <f>((Constants!$B$5*AG46)+Constants!$B$4*AD47+AH46)-(Constants!$B$5+Constants!$B$4)*AG47</f>
        <v>0</v>
      </c>
      <c r="AI47">
        <f>((Constants!$B$5*AI46)+Constants!$B$4*AE47+AJ46)/(Constants!$B$5+Constants!$B$4)</f>
        <v>1200.5</v>
      </c>
      <c r="AJ47">
        <f>((Constants!$B$5*AI46)+Constants!$B$4*AE47+AJ46)-(Constants!$B$4+Constants!$B$5)*AI47</f>
        <v>0</v>
      </c>
      <c r="AK47">
        <f>((Constants!$B$5*AK46)+Constants!$B$4*AF47+AL46)/(Constants!$B$5+Constants!$B$4)</f>
        <v>800.5</v>
      </c>
      <c r="AL47">
        <f>((Constants!$B$5*AK46)+Constants!$B$4*AF47+AL46)-(Constants!$B$5+Constants!$B$4)*AK47</f>
        <v>0</v>
      </c>
      <c r="AM47">
        <f t="shared" si="13"/>
        <v>1</v>
      </c>
      <c r="AN47">
        <f t="shared" si="14"/>
        <v>1</v>
      </c>
      <c r="AO47">
        <f>(200000*(ABS(N47)-ABS(N45))+Constants!$B$7)/(2*Constants!$B$7)</f>
        <v>0.5</v>
      </c>
      <c r="AP47">
        <f>(200000*(ABS(O47)-ABS(O45))+Constants!$B$7)/(2*Constants!$B$7)</f>
        <v>0.5</v>
      </c>
      <c r="AQ47">
        <f t="shared" si="15"/>
        <v>1</v>
      </c>
      <c r="AR47">
        <f>(Constants!$B$3*Constants!$B$8*I47*K47+AS46)/(Constants!$B$9*Constants!$B$4)</f>
        <v>7.53982300884956</v>
      </c>
      <c r="AS47">
        <f>(Constants!$B$3*Constants!$B$8*I47*K47+AS46)-(AR47*Constants!$B$9*Constants!$B$4)</f>
        <v>0</v>
      </c>
      <c r="AT47">
        <f t="shared" si="16"/>
        <v>339.29203539823</v>
      </c>
      <c r="AU47">
        <f t="array" ref="AU47">IF(SUMPRODUCT(--(SIGN(AN14:AN46)=SIGN(K15:K47)))=0,2,IF(AV46&gt;0,1,0))</f>
        <v>1</v>
      </c>
      <c r="AV47">
        <f>IF(AU47=2,ROUND(5*1000/Constants!$B$11,0),IF(AV46&gt;0,AV46-1,0))</f>
        <v>74</v>
      </c>
      <c r="AW47">
        <f t="shared" si="18"/>
        <v>45</v>
      </c>
      <c r="AX47">
        <f ca="1" t="array" ref="AX47">IF(AW47&gt;Constants!$B$12,2,IF(SUMPRODUCT(--(AX28:AX47=2))=0,0,1))</f>
        <v>2</v>
      </c>
      <c r="AZ47">
        <f t="array" ref="AZ47">IF(ABS(AG47)&gt;Constants!$B$13,2,IF(SUMPRODUCT(--(AZ27:AZ46=2))=0,0,1))</f>
        <v>0</v>
      </c>
    </row>
    <row r="48" spans="1:52">
      <c r="A48" s="3">
        <v>46</v>
      </c>
      <c r="B48">
        <f>Signals!B47</f>
        <v>3</v>
      </c>
      <c r="C48">
        <f>Signals!C47</f>
        <v>2</v>
      </c>
      <c r="D48">
        <f>Signals!F47</f>
        <v>0</v>
      </c>
      <c r="E48">
        <f>Signals!H47</f>
        <v>0</v>
      </c>
      <c r="F48">
        <f>Signals!I47</f>
        <v>0</v>
      </c>
      <c r="G48">
        <f>IF(Constants!$B$2=2,-B48,B48)</f>
        <v>3</v>
      </c>
      <c r="H48">
        <f>IF(Constants!$C$2=2,-C48,C48)</f>
        <v>2</v>
      </c>
      <c r="I48">
        <f t="shared" si="1"/>
        <v>3</v>
      </c>
      <c r="J48">
        <f t="shared" si="2"/>
        <v>2</v>
      </c>
      <c r="K48">
        <f t="shared" si="3"/>
        <v>1</v>
      </c>
      <c r="L48">
        <f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1200.5</v>
      </c>
      <c r="M48">
        <f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800.5</v>
      </c>
      <c r="N48">
        <f t="shared" si="4"/>
        <v>1200.5</v>
      </c>
      <c r="O48">
        <f t="shared" si="5"/>
        <v>800.5</v>
      </c>
      <c r="P48">
        <f>IF(I48&lt;&gt;0,(ABS(L48*Constants!$B$10)+50)/100,MAX(P47-ABS(N48*Constants!$B$4),0))</f>
        <v>0.62005</v>
      </c>
      <c r="Q48">
        <f>IF(J48&lt;&gt;0,(ABS(M48*Constants!$B$10)+50)/100,MAX(Q47-ABS(O48*Constants!$B$4),0))</f>
        <v>0.58005</v>
      </c>
      <c r="R48">
        <f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1200.5</v>
      </c>
      <c r="S48">
        <f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800.5</v>
      </c>
      <c r="T48">
        <f t="shared" si="6"/>
        <v>1200.5</v>
      </c>
      <c r="U48">
        <f t="shared" si="7"/>
        <v>800.5</v>
      </c>
      <c r="V48">
        <f>IF(I48&lt;&gt;0,(ABS(R48*Constants!$B$4)+50)/100,IF(R48=0,MAX((0-ABS(T48*Constants!$B$4)),0),(ABS(R48*Constants!$B$4)+50)/100))</f>
        <v>1501.125</v>
      </c>
      <c r="W48">
        <f>IF(J48&lt;&gt;0,(ABS(S48*Constants!$B$4)+50)/100,IF(S48=0,MAX((0-ABS(U48*Constants!$B$4)),0),(ABS(S48*Constants!$B$4)+50)/100))</f>
        <v>1001.125</v>
      </c>
      <c r="X48">
        <f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1200.5</v>
      </c>
      <c r="Y48">
        <f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800.5</v>
      </c>
      <c r="Z48">
        <f t="shared" si="8"/>
        <v>1200.5</v>
      </c>
      <c r="AA48">
        <f t="shared" si="9"/>
        <v>800.5</v>
      </c>
      <c r="AB48">
        <f>IF(I48&lt;&gt;0,(ABS(X48*Constants!$B$10)+50)/100,IF(X48=0,MAX((AB47-ABS(Z48*Constants!$B$4)),0),(ABS(X48*Constants!$B$4)+50)/100))</f>
        <v>0.62005</v>
      </c>
      <c r="AC48">
        <f>IF(J48&lt;&gt;0,(ABS(Y48*Constants!$B$10)+50)/100,IF(Y48=0,MAX((AC47-ABS(AA48*Constants!$B$4)),0),(ABS(Y48*Constants!$B$4)+50)/100))</f>
        <v>0.58005</v>
      </c>
      <c r="AD48">
        <f t="shared" si="10"/>
        <v>1001</v>
      </c>
      <c r="AE48">
        <f t="shared" si="11"/>
        <v>1200.5</v>
      </c>
      <c r="AF48">
        <f t="shared" si="12"/>
        <v>800.5</v>
      </c>
      <c r="AG48">
        <f>((Constants!$B$5*AG47)+Constants!$B$4*AD48+AH47)/(Constants!$B$5+Constants!$B$4)</f>
        <v>1001</v>
      </c>
      <c r="AH48">
        <f>((Constants!$B$5*AG47)+Constants!$B$4*AD48+AH47)-(Constants!$B$5+Constants!$B$4)*AG48</f>
        <v>0</v>
      </c>
      <c r="AI48">
        <f>((Constants!$B$5*AI47)+Constants!$B$4*AE48+AJ47)/(Constants!$B$5+Constants!$B$4)</f>
        <v>1200.5</v>
      </c>
      <c r="AJ48">
        <f>((Constants!$B$5*AI47)+Constants!$B$4*AE48+AJ47)-(Constants!$B$4+Constants!$B$5)*AI48</f>
        <v>0</v>
      </c>
      <c r="AK48">
        <f>((Constants!$B$5*AK47)+Constants!$B$4*AF48+AL47)/(Constants!$B$5+Constants!$B$4)</f>
        <v>800.5</v>
      </c>
      <c r="AL48">
        <f>((Constants!$B$5*AK47)+Constants!$B$4*AF48+AL47)-(Constants!$B$5+Constants!$B$4)*AK48</f>
        <v>0</v>
      </c>
      <c r="AM48">
        <f t="shared" si="13"/>
        <v>1</v>
      </c>
      <c r="AN48">
        <f t="shared" si="14"/>
        <v>1</v>
      </c>
      <c r="AO48">
        <f>(200000*(ABS(N48)-ABS(N46))+Constants!$B$7)/(2*Constants!$B$7)</f>
        <v>0.5</v>
      </c>
      <c r="AP48">
        <f>(200000*(ABS(O48)-ABS(O46))+Constants!$B$7)/(2*Constants!$B$7)</f>
        <v>0.5</v>
      </c>
      <c r="AQ48">
        <f t="shared" si="15"/>
        <v>1</v>
      </c>
      <c r="AR48">
        <f>(Constants!$B$3*Constants!$B$8*I48*K48+AS47)/(Constants!$B$9*Constants!$B$4)</f>
        <v>7.53982300884956</v>
      </c>
      <c r="AS48">
        <f>(Constants!$B$3*Constants!$B$8*I48*K48+AS47)-(AR48*Constants!$B$9*Constants!$B$4)</f>
        <v>0</v>
      </c>
      <c r="AT48">
        <f t="shared" si="16"/>
        <v>346.83185840708</v>
      </c>
      <c r="AU48">
        <f t="array" ref="AU48">IF(SUMPRODUCT(--(SIGN(AN15:AN47)=SIGN(K16:K48)))=0,2,IF(AV47&gt;0,1,0))</f>
        <v>1</v>
      </c>
      <c r="AV48">
        <f>IF(AU48=2,ROUND(5*1000/Constants!$B$11,0),IF(AV47&gt;0,AV47-1,0))</f>
        <v>73</v>
      </c>
      <c r="AW48">
        <f t="shared" si="18"/>
        <v>46</v>
      </c>
      <c r="AX48">
        <f ca="1" t="array" ref="AX48">IF(AW48&gt;Constants!$B$12,2,IF(SUMPRODUCT(--(AX29:AX48=2))=0,0,1))</f>
        <v>2</v>
      </c>
      <c r="AZ48">
        <f t="array" ref="AZ48">IF(ABS(AG48)&gt;Constants!$B$13,2,IF(SUMPRODUCT(--(AZ28:AZ47=2))=0,0,1))</f>
        <v>0</v>
      </c>
    </row>
    <row r="49" spans="1:52">
      <c r="A49" s="3">
        <v>47</v>
      </c>
      <c r="B49">
        <f>Signals!B48</f>
        <v>3</v>
      </c>
      <c r="C49">
        <f>Signals!C48</f>
        <v>2</v>
      </c>
      <c r="D49">
        <f>Signals!F48</f>
        <v>0</v>
      </c>
      <c r="E49">
        <f>Signals!H48</f>
        <v>0</v>
      </c>
      <c r="F49">
        <f>Signals!I48</f>
        <v>0</v>
      </c>
      <c r="G49">
        <f>IF(Constants!$B$2=2,-B49,B49)</f>
        <v>3</v>
      </c>
      <c r="H49">
        <f>IF(Constants!$C$2=2,-C49,C49)</f>
        <v>2</v>
      </c>
      <c r="I49">
        <f t="shared" si="1"/>
        <v>3</v>
      </c>
      <c r="J49">
        <f t="shared" si="2"/>
        <v>2</v>
      </c>
      <c r="K49">
        <f t="shared" si="3"/>
        <v>1</v>
      </c>
      <c r="L49">
        <f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1200.5</v>
      </c>
      <c r="M49">
        <f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800.5</v>
      </c>
      <c r="N49">
        <f t="shared" si="4"/>
        <v>1200.5</v>
      </c>
      <c r="O49">
        <f t="shared" si="5"/>
        <v>800.5</v>
      </c>
      <c r="P49">
        <f>IF(I49&lt;&gt;0,(ABS(L49*Constants!$B$10)+50)/100,MAX(P48-ABS(N49*Constants!$B$4),0))</f>
        <v>0.62005</v>
      </c>
      <c r="Q49">
        <f>IF(J49&lt;&gt;0,(ABS(M49*Constants!$B$10)+50)/100,MAX(Q48-ABS(O49*Constants!$B$4),0))</f>
        <v>0.58005</v>
      </c>
      <c r="R49">
        <f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1200.5</v>
      </c>
      <c r="S49">
        <f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800.5</v>
      </c>
      <c r="T49">
        <f t="shared" si="6"/>
        <v>1200.5</v>
      </c>
      <c r="U49">
        <f t="shared" si="7"/>
        <v>800.5</v>
      </c>
      <c r="V49">
        <f>IF(I49&lt;&gt;0,(ABS(R49*Constants!$B$4)+50)/100,IF(R49=0,MAX((0-ABS(T49*Constants!$B$4)),0),(ABS(R49*Constants!$B$4)+50)/100))</f>
        <v>1501.125</v>
      </c>
      <c r="W49">
        <f>IF(J49&lt;&gt;0,(ABS(S49*Constants!$B$4)+50)/100,IF(S49=0,MAX((0-ABS(U49*Constants!$B$4)),0),(ABS(S49*Constants!$B$4)+50)/100))</f>
        <v>1001.125</v>
      </c>
      <c r="X49">
        <f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1200.5</v>
      </c>
      <c r="Y49">
        <f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800.5</v>
      </c>
      <c r="Z49">
        <f t="shared" si="8"/>
        <v>1200.5</v>
      </c>
      <c r="AA49">
        <f t="shared" si="9"/>
        <v>800.5</v>
      </c>
      <c r="AB49">
        <f>IF(I49&lt;&gt;0,(ABS(X49*Constants!$B$10)+50)/100,IF(X49=0,MAX((AB48-ABS(Z49*Constants!$B$4)),0),(ABS(X49*Constants!$B$4)+50)/100))</f>
        <v>0.62005</v>
      </c>
      <c r="AC49">
        <f>IF(J49&lt;&gt;0,(ABS(Y49*Constants!$B$10)+50)/100,IF(Y49=0,MAX((AC48-ABS(AA49*Constants!$B$4)),0),(ABS(Y49*Constants!$B$4)+50)/100))</f>
        <v>0.58005</v>
      </c>
      <c r="AD49">
        <f t="shared" si="10"/>
        <v>1001</v>
      </c>
      <c r="AE49">
        <f t="shared" si="11"/>
        <v>1200.5</v>
      </c>
      <c r="AF49">
        <f t="shared" si="12"/>
        <v>800.5</v>
      </c>
      <c r="AG49">
        <f>((Constants!$B$5*AG48)+Constants!$B$4*AD49+AH48)/(Constants!$B$5+Constants!$B$4)</f>
        <v>1001</v>
      </c>
      <c r="AH49">
        <f>((Constants!$B$5*AG48)+Constants!$B$4*AD49+AH48)-(Constants!$B$5+Constants!$B$4)*AG49</f>
        <v>0</v>
      </c>
      <c r="AI49">
        <f>((Constants!$B$5*AI48)+Constants!$B$4*AE49+AJ48)/(Constants!$B$5+Constants!$B$4)</f>
        <v>1200.5</v>
      </c>
      <c r="AJ49">
        <f>((Constants!$B$5*AI48)+Constants!$B$4*AE49+AJ48)-(Constants!$B$4+Constants!$B$5)*AI49</f>
        <v>0</v>
      </c>
      <c r="AK49">
        <f>((Constants!$B$5*AK48)+Constants!$B$4*AF49+AL48)/(Constants!$B$5+Constants!$B$4)</f>
        <v>800.5</v>
      </c>
      <c r="AL49">
        <f>((Constants!$B$5*AK48)+Constants!$B$4*AF49+AL48)-(Constants!$B$5+Constants!$B$4)*AK49</f>
        <v>0</v>
      </c>
      <c r="AM49">
        <f t="shared" si="13"/>
        <v>1</v>
      </c>
      <c r="AN49">
        <f t="shared" si="14"/>
        <v>1</v>
      </c>
      <c r="AO49">
        <f>(200000*(ABS(N49)-ABS(N47))+Constants!$B$7)/(2*Constants!$B$7)</f>
        <v>0.5</v>
      </c>
      <c r="AP49">
        <f>(200000*(ABS(O49)-ABS(O47))+Constants!$B$7)/(2*Constants!$B$7)</f>
        <v>0.5</v>
      </c>
      <c r="AQ49">
        <f t="shared" si="15"/>
        <v>1</v>
      </c>
      <c r="AR49">
        <f>(Constants!$B$3*Constants!$B$8*I49*K49+AS48)/(Constants!$B$9*Constants!$B$4)</f>
        <v>7.53982300884956</v>
      </c>
      <c r="AS49">
        <f>(Constants!$B$3*Constants!$B$8*I49*K49+AS48)-(AR49*Constants!$B$9*Constants!$B$4)</f>
        <v>0</v>
      </c>
      <c r="AT49">
        <f t="shared" si="16"/>
        <v>354.371681415929</v>
      </c>
      <c r="AU49">
        <f t="array" ref="AU49">IF(SUMPRODUCT(--(SIGN(AN16:AN48)=SIGN(K17:K49)))=0,2,IF(AV48&gt;0,1,0))</f>
        <v>1</v>
      </c>
      <c r="AV49">
        <f>IF(AU49=2,ROUND(5*1000/Constants!$B$11,0),IF(AV48&gt;0,AV48-1,0))</f>
        <v>72</v>
      </c>
      <c r="AW49">
        <f t="shared" si="18"/>
        <v>47</v>
      </c>
      <c r="AX49">
        <f ca="1" t="array" ref="AX49">IF(AW49&gt;Constants!$B$12,2,IF(SUMPRODUCT(--(AX30:AX49=2))=0,0,1))</f>
        <v>2</v>
      </c>
      <c r="AZ49">
        <f t="array" ref="AZ49">IF(ABS(AG49)&gt;Constants!$B$13,2,IF(SUMPRODUCT(--(AZ29:AZ48=2))=0,0,1))</f>
        <v>0</v>
      </c>
    </row>
    <row r="50" spans="1:52">
      <c r="A50" s="3">
        <v>48</v>
      </c>
      <c r="B50">
        <f>Signals!B49</f>
        <v>3</v>
      </c>
      <c r="C50">
        <f>Signals!C49</f>
        <v>2</v>
      </c>
      <c r="D50">
        <f>Signals!F49</f>
        <v>0</v>
      </c>
      <c r="E50">
        <f>Signals!H49</f>
        <v>0</v>
      </c>
      <c r="F50">
        <f>Signals!I49</f>
        <v>0</v>
      </c>
      <c r="G50">
        <f>IF(Constants!$B$2=2,-B50,B50)</f>
        <v>3</v>
      </c>
      <c r="H50">
        <f>IF(Constants!$C$2=2,-C50,C50)</f>
        <v>2</v>
      </c>
      <c r="I50">
        <f t="shared" si="1"/>
        <v>3</v>
      </c>
      <c r="J50">
        <f t="shared" si="2"/>
        <v>2</v>
      </c>
      <c r="K50">
        <f t="shared" si="3"/>
        <v>1</v>
      </c>
      <c r="L50">
        <f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1200.5</v>
      </c>
      <c r="M50">
        <f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800.5</v>
      </c>
      <c r="N50">
        <f t="shared" si="4"/>
        <v>1200.5</v>
      </c>
      <c r="O50">
        <f t="shared" si="5"/>
        <v>800.5</v>
      </c>
      <c r="P50">
        <f>IF(I50&lt;&gt;0,(ABS(L50*Constants!$B$10)+50)/100,MAX(P49-ABS(N50*Constants!$B$4),0))</f>
        <v>0.62005</v>
      </c>
      <c r="Q50">
        <f>IF(J50&lt;&gt;0,(ABS(M50*Constants!$B$10)+50)/100,MAX(Q49-ABS(O50*Constants!$B$4),0))</f>
        <v>0.58005</v>
      </c>
      <c r="R50">
        <f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1200.5</v>
      </c>
      <c r="S50">
        <f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800.5</v>
      </c>
      <c r="T50">
        <f t="shared" si="6"/>
        <v>1200.5</v>
      </c>
      <c r="U50">
        <f t="shared" si="7"/>
        <v>800.5</v>
      </c>
      <c r="V50">
        <f>IF(I50&lt;&gt;0,(ABS(R50*Constants!$B$4)+50)/100,IF(R50=0,MAX((0-ABS(T50*Constants!$B$4)),0),(ABS(R50*Constants!$B$4)+50)/100))</f>
        <v>1501.125</v>
      </c>
      <c r="W50">
        <f>IF(J50&lt;&gt;0,(ABS(S50*Constants!$B$4)+50)/100,IF(S50=0,MAX((0-ABS(U50*Constants!$B$4)),0),(ABS(S50*Constants!$B$4)+50)/100))</f>
        <v>1001.125</v>
      </c>
      <c r="X50">
        <f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1200.5</v>
      </c>
      <c r="Y50">
        <f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800.5</v>
      </c>
      <c r="Z50">
        <f t="shared" si="8"/>
        <v>1200.5</v>
      </c>
      <c r="AA50">
        <f t="shared" si="9"/>
        <v>800.5</v>
      </c>
      <c r="AB50">
        <f>IF(I50&lt;&gt;0,(ABS(X50*Constants!$B$10)+50)/100,IF(X50=0,MAX((AB49-ABS(Z50*Constants!$B$4)),0),(ABS(X50*Constants!$B$4)+50)/100))</f>
        <v>0.62005</v>
      </c>
      <c r="AC50">
        <f>IF(J50&lt;&gt;0,(ABS(Y50*Constants!$B$10)+50)/100,IF(Y50=0,MAX((AC49-ABS(AA50*Constants!$B$4)),0),(ABS(Y50*Constants!$B$4)+50)/100))</f>
        <v>0.58005</v>
      </c>
      <c r="AD50">
        <f t="shared" si="10"/>
        <v>1001</v>
      </c>
      <c r="AE50">
        <f t="shared" si="11"/>
        <v>1200.5</v>
      </c>
      <c r="AF50">
        <f t="shared" si="12"/>
        <v>800.5</v>
      </c>
      <c r="AG50">
        <f>((Constants!$B$5*AG49)+Constants!$B$4*AD50+AH49)/(Constants!$B$5+Constants!$B$4)</f>
        <v>1001</v>
      </c>
      <c r="AH50">
        <f>((Constants!$B$5*AG49)+Constants!$B$4*AD50+AH49)-(Constants!$B$5+Constants!$B$4)*AG50</f>
        <v>0</v>
      </c>
      <c r="AI50">
        <f>((Constants!$B$5*AI49)+Constants!$B$4*AE50+AJ49)/(Constants!$B$5+Constants!$B$4)</f>
        <v>1200.5</v>
      </c>
      <c r="AJ50">
        <f>((Constants!$B$5*AI49)+Constants!$B$4*AE50+AJ49)-(Constants!$B$4+Constants!$B$5)*AI50</f>
        <v>0</v>
      </c>
      <c r="AK50">
        <f>((Constants!$B$5*AK49)+Constants!$B$4*AF50+AL49)/(Constants!$B$5+Constants!$B$4)</f>
        <v>800.5</v>
      </c>
      <c r="AL50">
        <f>((Constants!$B$5*AK49)+Constants!$B$4*AF50+AL49)-(Constants!$B$5+Constants!$B$4)*AK50</f>
        <v>0</v>
      </c>
      <c r="AM50">
        <f t="shared" si="13"/>
        <v>1</v>
      </c>
      <c r="AN50">
        <f t="shared" si="14"/>
        <v>1</v>
      </c>
      <c r="AO50">
        <f>(200000*(ABS(N50)-ABS(N48))+Constants!$B$7)/(2*Constants!$B$7)</f>
        <v>0.5</v>
      </c>
      <c r="AP50">
        <f>(200000*(ABS(O50)-ABS(O48))+Constants!$B$7)/(2*Constants!$B$7)</f>
        <v>0.5</v>
      </c>
      <c r="AQ50">
        <f t="shared" si="15"/>
        <v>1</v>
      </c>
      <c r="AR50">
        <f>(Constants!$B$3*Constants!$B$8*I50*K50+AS49)/(Constants!$B$9*Constants!$B$4)</f>
        <v>7.53982300884956</v>
      </c>
      <c r="AS50">
        <f>(Constants!$B$3*Constants!$B$8*I50*K50+AS49)-(AR50*Constants!$B$9*Constants!$B$4)</f>
        <v>0</v>
      </c>
      <c r="AT50">
        <f t="shared" si="16"/>
        <v>361.911504424779</v>
      </c>
      <c r="AU50">
        <f t="array" ref="AU50">IF(SUMPRODUCT(--(SIGN(AN17:AN49)=SIGN(K18:K50)))=0,2,IF(AV49&gt;0,1,0))</f>
        <v>1</v>
      </c>
      <c r="AV50">
        <f>IF(AU50=2,ROUND(5*1000/Constants!$B$11,0),IF(AV49&gt;0,AV49-1,0))</f>
        <v>71</v>
      </c>
      <c r="AW50">
        <f t="shared" si="18"/>
        <v>48</v>
      </c>
      <c r="AX50">
        <f ca="1" t="array" ref="AX50">IF(AW50&gt;Constants!$B$12,2,IF(SUMPRODUCT(--(AX31:AX50=2))=0,0,1))</f>
        <v>2</v>
      </c>
      <c r="AZ50">
        <f t="array" ref="AZ50">IF(ABS(AG50)&gt;Constants!$B$13,2,IF(SUMPRODUCT(--(AZ30:AZ49=2))=0,0,1))</f>
        <v>0</v>
      </c>
    </row>
    <row r="51" spans="1:52">
      <c r="A51" s="3">
        <v>49</v>
      </c>
      <c r="B51">
        <f>Signals!B50</f>
        <v>3</v>
      </c>
      <c r="C51">
        <f>Signals!C50</f>
        <v>2</v>
      </c>
      <c r="D51">
        <f>Signals!F50</f>
        <v>0</v>
      </c>
      <c r="E51">
        <f>Signals!H50</f>
        <v>0</v>
      </c>
      <c r="F51">
        <f>Signals!I50</f>
        <v>0</v>
      </c>
      <c r="G51">
        <f>IF(Constants!$B$2=2,-B51,B51)</f>
        <v>3</v>
      </c>
      <c r="H51">
        <f>IF(Constants!$C$2=2,-C51,C51)</f>
        <v>2</v>
      </c>
      <c r="I51">
        <f t="shared" si="1"/>
        <v>3</v>
      </c>
      <c r="J51">
        <f t="shared" si="2"/>
        <v>2</v>
      </c>
      <c r="K51">
        <f t="shared" si="3"/>
        <v>1</v>
      </c>
      <c r="L51">
        <f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1200.5</v>
      </c>
      <c r="M51">
        <f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800.5</v>
      </c>
      <c r="N51">
        <f t="shared" si="4"/>
        <v>1200.5</v>
      </c>
      <c r="O51">
        <f t="shared" si="5"/>
        <v>800.5</v>
      </c>
      <c r="P51">
        <f>IF(I51&lt;&gt;0,(ABS(L51*Constants!$B$10)+50)/100,MAX(P50-ABS(N51*Constants!$B$4),0))</f>
        <v>0.62005</v>
      </c>
      <c r="Q51">
        <f>IF(J51&lt;&gt;0,(ABS(M51*Constants!$B$10)+50)/100,MAX(Q50-ABS(O51*Constants!$B$4),0))</f>
        <v>0.58005</v>
      </c>
      <c r="R51">
        <f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1200.5</v>
      </c>
      <c r="S51">
        <f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800.5</v>
      </c>
      <c r="T51">
        <f t="shared" si="6"/>
        <v>1200.5</v>
      </c>
      <c r="U51">
        <f t="shared" si="7"/>
        <v>800.5</v>
      </c>
      <c r="V51">
        <f>IF(I51&lt;&gt;0,(ABS(R51*Constants!$B$4)+50)/100,IF(R51=0,MAX((0-ABS(T51*Constants!$B$4)),0),(ABS(R51*Constants!$B$4)+50)/100))</f>
        <v>1501.125</v>
      </c>
      <c r="W51">
        <f>IF(J51&lt;&gt;0,(ABS(S51*Constants!$B$4)+50)/100,IF(S51=0,MAX((0-ABS(U51*Constants!$B$4)),0),(ABS(S51*Constants!$B$4)+50)/100))</f>
        <v>1001.125</v>
      </c>
      <c r="X51">
        <f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1200.5</v>
      </c>
      <c r="Y51">
        <f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800.5</v>
      </c>
      <c r="Z51">
        <f t="shared" si="8"/>
        <v>1200.5</v>
      </c>
      <c r="AA51">
        <f t="shared" si="9"/>
        <v>800.5</v>
      </c>
      <c r="AB51">
        <f>IF(I51&lt;&gt;0,(ABS(X51*Constants!$B$10)+50)/100,IF(X51=0,MAX((AB50-ABS(Z51*Constants!$B$4)),0),(ABS(X51*Constants!$B$4)+50)/100))</f>
        <v>0.62005</v>
      </c>
      <c r="AC51">
        <f>IF(J51&lt;&gt;0,(ABS(Y51*Constants!$B$10)+50)/100,IF(Y51=0,MAX((AC50-ABS(AA51*Constants!$B$4)),0),(ABS(Y51*Constants!$B$4)+50)/100))</f>
        <v>0.58005</v>
      </c>
      <c r="AD51">
        <f t="shared" si="10"/>
        <v>1001</v>
      </c>
      <c r="AE51">
        <f t="shared" si="11"/>
        <v>1200.5</v>
      </c>
      <c r="AF51">
        <f t="shared" si="12"/>
        <v>800.5</v>
      </c>
      <c r="AG51">
        <f>((Constants!$B$5*AG50)+Constants!$B$4*AD51+AH50)/(Constants!$B$5+Constants!$B$4)</f>
        <v>1001</v>
      </c>
      <c r="AH51">
        <f>((Constants!$B$5*AG50)+Constants!$B$4*AD51+AH50)-(Constants!$B$5+Constants!$B$4)*AG51</f>
        <v>0</v>
      </c>
      <c r="AI51">
        <f>((Constants!$B$5*AI50)+Constants!$B$4*AE51+AJ50)/(Constants!$B$5+Constants!$B$4)</f>
        <v>1200.5</v>
      </c>
      <c r="AJ51">
        <f>((Constants!$B$5*AI50)+Constants!$B$4*AE51+AJ50)-(Constants!$B$4+Constants!$B$5)*AI51</f>
        <v>0</v>
      </c>
      <c r="AK51">
        <f>((Constants!$B$5*AK50)+Constants!$B$4*AF51+AL50)/(Constants!$B$5+Constants!$B$4)</f>
        <v>800.5</v>
      </c>
      <c r="AL51">
        <f>((Constants!$B$5*AK50)+Constants!$B$4*AF51+AL50)-(Constants!$B$5+Constants!$B$4)*AK51</f>
        <v>0</v>
      </c>
      <c r="AM51">
        <f t="shared" si="13"/>
        <v>1</v>
      </c>
      <c r="AN51">
        <f t="shared" si="14"/>
        <v>1</v>
      </c>
      <c r="AO51">
        <f>(200000*(ABS(N51)-ABS(N49))+Constants!$B$7)/(2*Constants!$B$7)</f>
        <v>0.5</v>
      </c>
      <c r="AP51">
        <f>(200000*(ABS(O51)-ABS(O49))+Constants!$B$7)/(2*Constants!$B$7)</f>
        <v>0.5</v>
      </c>
      <c r="AQ51">
        <f t="shared" si="15"/>
        <v>1</v>
      </c>
      <c r="AR51">
        <f>(Constants!$B$3*Constants!$B$8*I51*K51+AS50)/(Constants!$B$9*Constants!$B$4)</f>
        <v>7.53982300884956</v>
      </c>
      <c r="AS51">
        <f>(Constants!$B$3*Constants!$B$8*I51*K51+AS50)-(AR51*Constants!$B$9*Constants!$B$4)</f>
        <v>0</v>
      </c>
      <c r="AT51">
        <f t="shared" si="16"/>
        <v>369.451327433629</v>
      </c>
      <c r="AU51">
        <f t="array" ref="AU51">IF(SUMPRODUCT(--(SIGN(AN18:AN50)=SIGN(K19:K51)))=0,2,IF(AV50&gt;0,1,0))</f>
        <v>1</v>
      </c>
      <c r="AV51">
        <f>IF(AU51=2,ROUND(5*1000/Constants!$B$11,0),IF(AV50&gt;0,AV50-1,0))</f>
        <v>70</v>
      </c>
      <c r="AW51">
        <f t="shared" si="18"/>
        <v>49</v>
      </c>
      <c r="AX51">
        <f ca="1" t="array" ref="AX51">IF(AW51&gt;Constants!$B$12,2,IF(SUMPRODUCT(--(AX32:AX51=2))=0,0,1))</f>
        <v>2</v>
      </c>
      <c r="AZ51">
        <f t="array" ref="AZ51">IF(ABS(AG51)&gt;Constants!$B$13,2,IF(SUMPRODUCT(--(AZ31:AZ50=2))=0,0,1))</f>
        <v>0</v>
      </c>
    </row>
    <row r="52" spans="1:52">
      <c r="A52" s="3">
        <v>50</v>
      </c>
      <c r="B52">
        <f>Signals!B51</f>
        <v>3</v>
      </c>
      <c r="C52">
        <f>Signals!C51</f>
        <v>2</v>
      </c>
      <c r="D52">
        <f>Signals!F51</f>
        <v>0</v>
      </c>
      <c r="E52">
        <f>Signals!H51</f>
        <v>0</v>
      </c>
      <c r="F52">
        <f>Signals!I51</f>
        <v>0</v>
      </c>
      <c r="G52">
        <f>IF(Constants!$B$2=2,-B52,B52)</f>
        <v>3</v>
      </c>
      <c r="H52">
        <f>IF(Constants!$C$2=2,-C52,C52)</f>
        <v>2</v>
      </c>
      <c r="I52">
        <f t="shared" si="1"/>
        <v>3</v>
      </c>
      <c r="J52">
        <f t="shared" si="2"/>
        <v>2</v>
      </c>
      <c r="K52">
        <f t="shared" si="3"/>
        <v>1</v>
      </c>
      <c r="L52">
        <f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1200.5</v>
      </c>
      <c r="M52">
        <f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800.5</v>
      </c>
      <c r="N52">
        <f t="shared" si="4"/>
        <v>1200.5</v>
      </c>
      <c r="O52">
        <f t="shared" si="5"/>
        <v>800.5</v>
      </c>
      <c r="P52">
        <f>IF(I52&lt;&gt;0,(ABS(L52*Constants!$B$10)+50)/100,MAX(P51-ABS(N52*Constants!$B$4),0))</f>
        <v>0.62005</v>
      </c>
      <c r="Q52">
        <f>IF(J52&lt;&gt;0,(ABS(M52*Constants!$B$10)+50)/100,MAX(Q51-ABS(O52*Constants!$B$4),0))</f>
        <v>0.58005</v>
      </c>
      <c r="R52">
        <f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1200.5</v>
      </c>
      <c r="S52">
        <f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800.5</v>
      </c>
      <c r="T52">
        <f t="shared" si="6"/>
        <v>1200.5</v>
      </c>
      <c r="U52">
        <f t="shared" si="7"/>
        <v>800.5</v>
      </c>
      <c r="V52">
        <f>IF(I52&lt;&gt;0,(ABS(R52*Constants!$B$4)+50)/100,IF(R52=0,MAX((0-ABS(T52*Constants!$B$4)),0),(ABS(R52*Constants!$B$4)+50)/100))</f>
        <v>1501.125</v>
      </c>
      <c r="W52">
        <f>IF(J52&lt;&gt;0,(ABS(S52*Constants!$B$4)+50)/100,IF(S52=0,MAX((0-ABS(U52*Constants!$B$4)),0),(ABS(S52*Constants!$B$4)+50)/100))</f>
        <v>1001.125</v>
      </c>
      <c r="X52">
        <f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1200.5</v>
      </c>
      <c r="Y52">
        <f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800.5</v>
      </c>
      <c r="Z52">
        <f t="shared" si="8"/>
        <v>1200.5</v>
      </c>
      <c r="AA52">
        <f t="shared" si="9"/>
        <v>800.5</v>
      </c>
      <c r="AB52">
        <f>IF(I52&lt;&gt;0,(ABS(X52*Constants!$B$10)+50)/100,IF(X52=0,MAX((AB51-ABS(Z52*Constants!$B$4)),0),(ABS(X52*Constants!$B$4)+50)/100))</f>
        <v>0.62005</v>
      </c>
      <c r="AC52">
        <f>IF(J52&lt;&gt;0,(ABS(Y52*Constants!$B$10)+50)/100,IF(Y52=0,MAX((AC51-ABS(AA52*Constants!$B$4)),0),(ABS(Y52*Constants!$B$4)+50)/100))</f>
        <v>0.58005</v>
      </c>
      <c r="AD52">
        <f t="shared" si="10"/>
        <v>1001</v>
      </c>
      <c r="AE52">
        <f t="shared" si="11"/>
        <v>1200.5</v>
      </c>
      <c r="AF52">
        <f t="shared" si="12"/>
        <v>800.5</v>
      </c>
      <c r="AG52">
        <f>((Constants!$B$5*AG51)+Constants!$B$4*AD52+AH51)/(Constants!$B$5+Constants!$B$4)</f>
        <v>1001</v>
      </c>
      <c r="AH52">
        <f>((Constants!$B$5*AG51)+Constants!$B$4*AD52+AH51)-(Constants!$B$5+Constants!$B$4)*AG52</f>
        <v>0</v>
      </c>
      <c r="AI52">
        <f>((Constants!$B$5*AI51)+Constants!$B$4*AE52+AJ51)/(Constants!$B$5+Constants!$B$4)</f>
        <v>1200.5</v>
      </c>
      <c r="AJ52">
        <f>((Constants!$B$5*AI51)+Constants!$B$4*AE52+AJ51)-(Constants!$B$4+Constants!$B$5)*AI52</f>
        <v>0</v>
      </c>
      <c r="AK52">
        <f>((Constants!$B$5*AK51)+Constants!$B$4*AF52+AL51)/(Constants!$B$5+Constants!$B$4)</f>
        <v>800.5</v>
      </c>
      <c r="AL52">
        <f>((Constants!$B$5*AK51)+Constants!$B$4*AF52+AL51)-(Constants!$B$5+Constants!$B$4)*AK52</f>
        <v>0</v>
      </c>
      <c r="AM52">
        <f t="shared" si="13"/>
        <v>1</v>
      </c>
      <c r="AN52">
        <f t="shared" si="14"/>
        <v>1</v>
      </c>
      <c r="AO52">
        <f>(200000*(ABS(N52)-ABS(N50))+Constants!$B$7)/(2*Constants!$B$7)</f>
        <v>0.5</v>
      </c>
      <c r="AP52">
        <f>(200000*(ABS(O52)-ABS(O50))+Constants!$B$7)/(2*Constants!$B$7)</f>
        <v>0.5</v>
      </c>
      <c r="AQ52">
        <f t="shared" si="15"/>
        <v>1</v>
      </c>
      <c r="AR52">
        <f>(Constants!$B$3*Constants!$B$8*I52*K52+AS51)/(Constants!$B$9*Constants!$B$4)</f>
        <v>7.53982300884956</v>
      </c>
      <c r="AS52">
        <f>(Constants!$B$3*Constants!$B$8*I52*K52+AS51)-(AR52*Constants!$B$9*Constants!$B$4)</f>
        <v>0</v>
      </c>
      <c r="AT52">
        <f t="shared" si="16"/>
        <v>376.991150442478</v>
      </c>
      <c r="AU52">
        <f t="array" ref="AU52">IF(SUMPRODUCT(--(SIGN(AN19:AN51)=SIGN(K20:K52)))=0,2,IF(AV51&gt;0,1,0))</f>
        <v>1</v>
      </c>
      <c r="AV52">
        <f>IF(AU52=2,ROUND(5*1000/Constants!$B$11,0),IF(AV51&gt;0,AV51-1,0))</f>
        <v>69</v>
      </c>
      <c r="AW52">
        <f t="shared" si="18"/>
        <v>50</v>
      </c>
      <c r="AX52">
        <f ca="1" t="array" ref="AX52">IF(AW52&gt;Constants!$B$12,2,IF(SUMPRODUCT(--(AX33:AX52=2))=0,0,1))</f>
        <v>2</v>
      </c>
      <c r="AZ52">
        <f t="array" ref="AZ52">IF(ABS(AG52)&gt;Constants!$B$13,2,IF(SUMPRODUCT(--(AZ32:AZ51=2))=0,0,1))</f>
        <v>0</v>
      </c>
    </row>
    <row r="53" spans="1:52">
      <c r="A53" s="3">
        <v>51</v>
      </c>
      <c r="B53">
        <f>Signals!B52</f>
        <v>3</v>
      </c>
      <c r="C53">
        <f>Signals!C52</f>
        <v>2</v>
      </c>
      <c r="D53">
        <f>Signals!F52</f>
        <v>0</v>
      </c>
      <c r="E53">
        <f>Signals!H52</f>
        <v>0</v>
      </c>
      <c r="F53">
        <f>Signals!I52</f>
        <v>0</v>
      </c>
      <c r="G53">
        <f>IF(Constants!$B$2=2,-B53,B53)</f>
        <v>3</v>
      </c>
      <c r="H53">
        <f>IF(Constants!$C$2=2,-C53,C53)</f>
        <v>2</v>
      </c>
      <c r="I53">
        <f t="shared" si="1"/>
        <v>3</v>
      </c>
      <c r="J53">
        <f t="shared" si="2"/>
        <v>2</v>
      </c>
      <c r="K53">
        <f t="shared" si="3"/>
        <v>1</v>
      </c>
      <c r="L53">
        <f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1200.5</v>
      </c>
      <c r="M53">
        <f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800.5</v>
      </c>
      <c r="N53">
        <f t="shared" si="4"/>
        <v>1200.5</v>
      </c>
      <c r="O53">
        <f t="shared" si="5"/>
        <v>800.5</v>
      </c>
      <c r="P53">
        <f>IF(I53&lt;&gt;0,(ABS(L53*Constants!$B$10)+50)/100,MAX(P52-ABS(N53*Constants!$B$4),0))</f>
        <v>0.62005</v>
      </c>
      <c r="Q53">
        <f>IF(J53&lt;&gt;0,(ABS(M53*Constants!$B$10)+50)/100,MAX(Q52-ABS(O53*Constants!$B$4),0))</f>
        <v>0.58005</v>
      </c>
      <c r="R53">
        <f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1200.5</v>
      </c>
      <c r="S53">
        <f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800.5</v>
      </c>
      <c r="T53">
        <f t="shared" si="6"/>
        <v>1200.5</v>
      </c>
      <c r="U53">
        <f t="shared" si="7"/>
        <v>800.5</v>
      </c>
      <c r="V53">
        <f>IF(I53&lt;&gt;0,(ABS(R53*Constants!$B$4)+50)/100,IF(R53=0,MAX((0-ABS(T53*Constants!$B$4)),0),(ABS(R53*Constants!$B$4)+50)/100))</f>
        <v>1501.125</v>
      </c>
      <c r="W53">
        <f>IF(J53&lt;&gt;0,(ABS(S53*Constants!$B$4)+50)/100,IF(S53=0,MAX((0-ABS(U53*Constants!$B$4)),0),(ABS(S53*Constants!$B$4)+50)/100))</f>
        <v>1001.125</v>
      </c>
      <c r="X53">
        <f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1200.5</v>
      </c>
      <c r="Y53">
        <f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800.5</v>
      </c>
      <c r="Z53">
        <f t="shared" si="8"/>
        <v>1200.5</v>
      </c>
      <c r="AA53">
        <f t="shared" si="9"/>
        <v>800.5</v>
      </c>
      <c r="AB53">
        <f>IF(I53&lt;&gt;0,(ABS(X53*Constants!$B$10)+50)/100,IF(X53=0,MAX((AB52-ABS(Z53*Constants!$B$4)),0),(ABS(X53*Constants!$B$4)+50)/100))</f>
        <v>0.62005</v>
      </c>
      <c r="AC53">
        <f>IF(J53&lt;&gt;0,(ABS(Y53*Constants!$B$10)+50)/100,IF(Y53=0,MAX((AC52-ABS(AA53*Constants!$B$4)),0),(ABS(Y53*Constants!$B$4)+50)/100))</f>
        <v>0.58005</v>
      </c>
      <c r="AD53">
        <f t="shared" si="10"/>
        <v>1001</v>
      </c>
      <c r="AE53">
        <f t="shared" si="11"/>
        <v>1200.5</v>
      </c>
      <c r="AF53">
        <f t="shared" si="12"/>
        <v>800.5</v>
      </c>
      <c r="AG53">
        <f>((Constants!$B$5*AG52)+Constants!$B$4*AD53+AH52)/(Constants!$B$5+Constants!$B$4)</f>
        <v>1001</v>
      </c>
      <c r="AH53">
        <f>((Constants!$B$5*AG52)+Constants!$B$4*AD53+AH52)-(Constants!$B$5+Constants!$B$4)*AG53</f>
        <v>0</v>
      </c>
      <c r="AI53">
        <f>((Constants!$B$5*AI52)+Constants!$B$4*AE53+AJ52)/(Constants!$B$5+Constants!$B$4)</f>
        <v>1200.5</v>
      </c>
      <c r="AJ53">
        <f>((Constants!$B$5*AI52)+Constants!$B$4*AE53+AJ52)-(Constants!$B$4+Constants!$B$5)*AI53</f>
        <v>0</v>
      </c>
      <c r="AK53">
        <f>((Constants!$B$5*AK52)+Constants!$B$4*AF53+AL52)/(Constants!$B$5+Constants!$B$4)</f>
        <v>800.5</v>
      </c>
      <c r="AL53">
        <f>((Constants!$B$5*AK52)+Constants!$B$4*AF53+AL52)-(Constants!$B$5+Constants!$B$4)*AK53</f>
        <v>0</v>
      </c>
      <c r="AM53">
        <f t="shared" si="13"/>
        <v>1</v>
      </c>
      <c r="AN53">
        <f t="shared" si="14"/>
        <v>1</v>
      </c>
      <c r="AO53">
        <f>(200000*(ABS(N53)-ABS(N51))+Constants!$B$7)/(2*Constants!$B$7)</f>
        <v>0.5</v>
      </c>
      <c r="AP53">
        <f>(200000*(ABS(O53)-ABS(O51))+Constants!$B$7)/(2*Constants!$B$7)</f>
        <v>0.5</v>
      </c>
      <c r="AQ53">
        <f t="shared" si="15"/>
        <v>1</v>
      </c>
      <c r="AR53">
        <f>(Constants!$B$3*Constants!$B$8*I53*K53+AS52)/(Constants!$B$9*Constants!$B$4)</f>
        <v>7.53982300884956</v>
      </c>
      <c r="AS53">
        <f>(Constants!$B$3*Constants!$B$8*I53*K53+AS52)-(AR53*Constants!$B$9*Constants!$B$4)</f>
        <v>0</v>
      </c>
      <c r="AT53">
        <f t="shared" si="16"/>
        <v>384.530973451328</v>
      </c>
      <c r="AU53">
        <f t="array" ref="AU53">IF(SUMPRODUCT(--(SIGN(AN20:AN52)=SIGN(K21:K53)))=0,2,IF(AV52&gt;0,1,0))</f>
        <v>1</v>
      </c>
      <c r="AV53">
        <f>IF(AU53=2,ROUND(5*1000/Constants!$B$11,0),IF(AV52&gt;0,AV52-1,0))</f>
        <v>68</v>
      </c>
      <c r="AW53">
        <f t="shared" si="18"/>
        <v>51</v>
      </c>
      <c r="AX53">
        <f ca="1" t="array" ref="AX53">IF(AW53&gt;Constants!$B$12,2,IF(SUMPRODUCT(--(AX34:AX53=2))=0,0,1))</f>
        <v>2</v>
      </c>
      <c r="AZ53">
        <f t="array" ref="AZ53">IF(ABS(AG53)&gt;Constants!$B$13,2,IF(SUMPRODUCT(--(AZ33:AZ52=2))=0,0,1))</f>
        <v>0</v>
      </c>
    </row>
    <row r="54" spans="1:52">
      <c r="A54" s="3">
        <v>52</v>
      </c>
      <c r="B54">
        <f>Signals!B53</f>
        <v>3</v>
      </c>
      <c r="C54">
        <f>Signals!C53</f>
        <v>2</v>
      </c>
      <c r="D54">
        <f>Signals!F53</f>
        <v>0</v>
      </c>
      <c r="E54">
        <f>Signals!H53</f>
        <v>0</v>
      </c>
      <c r="F54">
        <f>Signals!I53</f>
        <v>0</v>
      </c>
      <c r="G54">
        <f>IF(Constants!$B$2=2,-B54,B54)</f>
        <v>3</v>
      </c>
      <c r="H54">
        <f>IF(Constants!$C$2=2,-C54,C54)</f>
        <v>2</v>
      </c>
      <c r="I54">
        <f t="shared" si="1"/>
        <v>3</v>
      </c>
      <c r="J54">
        <f t="shared" si="2"/>
        <v>2</v>
      </c>
      <c r="K54">
        <f t="shared" si="3"/>
        <v>1</v>
      </c>
      <c r="L54">
        <f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1200.5</v>
      </c>
      <c r="M54">
        <f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800.5</v>
      </c>
      <c r="N54">
        <f t="shared" si="4"/>
        <v>1200.5</v>
      </c>
      <c r="O54">
        <f t="shared" si="5"/>
        <v>800.5</v>
      </c>
      <c r="P54">
        <f>IF(I54&lt;&gt;0,(ABS(L54*Constants!$B$10)+50)/100,MAX(P53-ABS(N54*Constants!$B$4),0))</f>
        <v>0.62005</v>
      </c>
      <c r="Q54">
        <f>IF(J54&lt;&gt;0,(ABS(M54*Constants!$B$10)+50)/100,MAX(Q53-ABS(O54*Constants!$B$4),0))</f>
        <v>0.58005</v>
      </c>
      <c r="R54">
        <f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1200.5</v>
      </c>
      <c r="S54">
        <f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800.5</v>
      </c>
      <c r="T54">
        <f t="shared" si="6"/>
        <v>1200.5</v>
      </c>
      <c r="U54">
        <f t="shared" si="7"/>
        <v>800.5</v>
      </c>
      <c r="V54">
        <f>IF(I54&lt;&gt;0,(ABS(R54*Constants!$B$4)+50)/100,IF(R54=0,MAX((0-ABS(T54*Constants!$B$4)),0),(ABS(R54*Constants!$B$4)+50)/100))</f>
        <v>1501.125</v>
      </c>
      <c r="W54">
        <f>IF(J54&lt;&gt;0,(ABS(S54*Constants!$B$4)+50)/100,IF(S54=0,MAX((0-ABS(U54*Constants!$B$4)),0),(ABS(S54*Constants!$B$4)+50)/100))</f>
        <v>1001.125</v>
      </c>
      <c r="X54">
        <f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1200.5</v>
      </c>
      <c r="Y54">
        <f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800.5</v>
      </c>
      <c r="Z54">
        <f t="shared" si="8"/>
        <v>1200.5</v>
      </c>
      <c r="AA54">
        <f t="shared" si="9"/>
        <v>800.5</v>
      </c>
      <c r="AB54">
        <f>IF(I54&lt;&gt;0,(ABS(X54*Constants!$B$10)+50)/100,IF(X54=0,MAX((AB53-ABS(Z54*Constants!$B$4)),0),(ABS(X54*Constants!$B$4)+50)/100))</f>
        <v>0.62005</v>
      </c>
      <c r="AC54">
        <f>IF(J54&lt;&gt;0,(ABS(Y54*Constants!$B$10)+50)/100,IF(Y54=0,MAX((AC53-ABS(AA54*Constants!$B$4)),0),(ABS(Y54*Constants!$B$4)+50)/100))</f>
        <v>0.58005</v>
      </c>
      <c r="AD54">
        <f t="shared" si="10"/>
        <v>1001</v>
      </c>
      <c r="AE54">
        <f t="shared" si="11"/>
        <v>1200.5</v>
      </c>
      <c r="AF54">
        <f t="shared" si="12"/>
        <v>800.5</v>
      </c>
      <c r="AG54">
        <f>((Constants!$B$5*AG53)+Constants!$B$4*AD54+AH53)/(Constants!$B$5+Constants!$B$4)</f>
        <v>1001</v>
      </c>
      <c r="AH54">
        <f>((Constants!$B$5*AG53)+Constants!$B$4*AD54+AH53)-(Constants!$B$5+Constants!$B$4)*AG54</f>
        <v>0</v>
      </c>
      <c r="AI54">
        <f>((Constants!$B$5*AI53)+Constants!$B$4*AE54+AJ53)/(Constants!$B$5+Constants!$B$4)</f>
        <v>1200.5</v>
      </c>
      <c r="AJ54">
        <f>((Constants!$B$5*AI53)+Constants!$B$4*AE54+AJ53)-(Constants!$B$4+Constants!$B$5)*AI54</f>
        <v>0</v>
      </c>
      <c r="AK54">
        <f>((Constants!$B$5*AK53)+Constants!$B$4*AF54+AL53)/(Constants!$B$5+Constants!$B$4)</f>
        <v>800.5</v>
      </c>
      <c r="AL54">
        <f>((Constants!$B$5*AK53)+Constants!$B$4*AF54+AL53)-(Constants!$B$5+Constants!$B$4)*AK54</f>
        <v>0</v>
      </c>
      <c r="AM54">
        <f t="shared" si="13"/>
        <v>1</v>
      </c>
      <c r="AN54">
        <f t="shared" si="14"/>
        <v>1</v>
      </c>
      <c r="AO54">
        <f>(200000*(ABS(N54)-ABS(N52))+Constants!$B$7)/(2*Constants!$B$7)</f>
        <v>0.5</v>
      </c>
      <c r="AP54">
        <f>(200000*(ABS(O54)-ABS(O52))+Constants!$B$7)/(2*Constants!$B$7)</f>
        <v>0.5</v>
      </c>
      <c r="AQ54">
        <f t="shared" si="15"/>
        <v>1</v>
      </c>
      <c r="AR54">
        <f>(Constants!$B$3*Constants!$B$8*I54*K54+AS53)/(Constants!$B$9*Constants!$B$4)</f>
        <v>7.53982300884956</v>
      </c>
      <c r="AS54">
        <f>(Constants!$B$3*Constants!$B$8*I54*K54+AS53)-(AR54*Constants!$B$9*Constants!$B$4)</f>
        <v>0</v>
      </c>
      <c r="AT54">
        <f t="shared" si="16"/>
        <v>392.070796460177</v>
      </c>
      <c r="AU54">
        <f t="array" ref="AU54">IF(SUMPRODUCT(--(SIGN(AN21:AN53)=SIGN(K22:K54)))=0,2,IF(AV53&gt;0,1,0))</f>
        <v>1</v>
      </c>
      <c r="AV54">
        <f>IF(AU54=2,ROUND(5*1000/Constants!$B$11,0),IF(AV53&gt;0,AV53-1,0))</f>
        <v>67</v>
      </c>
      <c r="AW54">
        <f t="shared" si="18"/>
        <v>52</v>
      </c>
      <c r="AX54">
        <f ca="1" t="array" ref="AX54">IF(AW54&gt;Constants!$B$12,2,IF(SUMPRODUCT(--(AX35:AX54=2))=0,0,1))</f>
        <v>2</v>
      </c>
      <c r="AZ54">
        <f t="array" ref="AZ54">IF(ABS(AG54)&gt;Constants!$B$13,2,IF(SUMPRODUCT(--(AZ34:AZ53=2))=0,0,1))</f>
        <v>0</v>
      </c>
    </row>
    <row r="55" spans="1:52">
      <c r="A55" s="3">
        <v>53</v>
      </c>
      <c r="B55">
        <f>Signals!B54</f>
        <v>3</v>
      </c>
      <c r="C55">
        <f>Signals!C54</f>
        <v>2</v>
      </c>
      <c r="D55">
        <f>Signals!F54</f>
        <v>0</v>
      </c>
      <c r="E55">
        <f>Signals!H54</f>
        <v>0</v>
      </c>
      <c r="F55">
        <f>Signals!I54</f>
        <v>0</v>
      </c>
      <c r="G55">
        <f>IF(Constants!$B$2=2,-B55,B55)</f>
        <v>3</v>
      </c>
      <c r="H55">
        <f>IF(Constants!$C$2=2,-C55,C55)</f>
        <v>2</v>
      </c>
      <c r="I55">
        <f t="shared" si="1"/>
        <v>3</v>
      </c>
      <c r="J55">
        <f t="shared" si="2"/>
        <v>2</v>
      </c>
      <c r="K55">
        <f t="shared" si="3"/>
        <v>1</v>
      </c>
      <c r="L55">
        <f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1200.5</v>
      </c>
      <c r="M55">
        <f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800.5</v>
      </c>
      <c r="N55">
        <f t="shared" si="4"/>
        <v>1200.5</v>
      </c>
      <c r="O55">
        <f t="shared" si="5"/>
        <v>800.5</v>
      </c>
      <c r="P55">
        <f>IF(I55&lt;&gt;0,(ABS(L55*Constants!$B$10)+50)/100,MAX(P54-ABS(N55*Constants!$B$4),0))</f>
        <v>0.62005</v>
      </c>
      <c r="Q55">
        <f>IF(J55&lt;&gt;0,(ABS(M55*Constants!$B$10)+50)/100,MAX(Q54-ABS(O55*Constants!$B$4),0))</f>
        <v>0.58005</v>
      </c>
      <c r="R55">
        <f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1200.5</v>
      </c>
      <c r="S55">
        <f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800.5</v>
      </c>
      <c r="T55">
        <f t="shared" si="6"/>
        <v>1200.5</v>
      </c>
      <c r="U55">
        <f t="shared" si="7"/>
        <v>800.5</v>
      </c>
      <c r="V55">
        <f>IF(I55&lt;&gt;0,(ABS(R55*Constants!$B$4)+50)/100,IF(R55=0,MAX((0-ABS(T55*Constants!$B$4)),0),(ABS(R55*Constants!$B$4)+50)/100))</f>
        <v>1501.125</v>
      </c>
      <c r="W55">
        <f>IF(J55&lt;&gt;0,(ABS(S55*Constants!$B$4)+50)/100,IF(S55=0,MAX((0-ABS(U55*Constants!$B$4)),0),(ABS(S55*Constants!$B$4)+50)/100))</f>
        <v>1001.125</v>
      </c>
      <c r="X55">
        <f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1200.5</v>
      </c>
      <c r="Y55">
        <f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800.5</v>
      </c>
      <c r="Z55">
        <f t="shared" si="8"/>
        <v>1200.5</v>
      </c>
      <c r="AA55">
        <f t="shared" si="9"/>
        <v>800.5</v>
      </c>
      <c r="AB55">
        <f>IF(I55&lt;&gt;0,(ABS(X55*Constants!$B$10)+50)/100,IF(X55=0,MAX((AB54-ABS(Z55*Constants!$B$4)),0),(ABS(X55*Constants!$B$4)+50)/100))</f>
        <v>0.62005</v>
      </c>
      <c r="AC55">
        <f>IF(J55&lt;&gt;0,(ABS(Y55*Constants!$B$10)+50)/100,IF(Y55=0,MAX((AC54-ABS(AA55*Constants!$B$4)),0),(ABS(Y55*Constants!$B$4)+50)/100))</f>
        <v>0.58005</v>
      </c>
      <c r="AD55">
        <f t="shared" si="10"/>
        <v>1001</v>
      </c>
      <c r="AE55">
        <f t="shared" si="11"/>
        <v>1200.5</v>
      </c>
      <c r="AF55">
        <f t="shared" si="12"/>
        <v>800.5</v>
      </c>
      <c r="AG55">
        <f>((Constants!$B$5*AG54)+Constants!$B$4*AD55+AH54)/(Constants!$B$5+Constants!$B$4)</f>
        <v>1001</v>
      </c>
      <c r="AH55">
        <f>((Constants!$B$5*AG54)+Constants!$B$4*AD55+AH54)-(Constants!$B$5+Constants!$B$4)*AG55</f>
        <v>0</v>
      </c>
      <c r="AI55">
        <f>((Constants!$B$5*AI54)+Constants!$B$4*AE55+AJ54)/(Constants!$B$5+Constants!$B$4)</f>
        <v>1200.5</v>
      </c>
      <c r="AJ55">
        <f>((Constants!$B$5*AI54)+Constants!$B$4*AE55+AJ54)-(Constants!$B$4+Constants!$B$5)*AI55</f>
        <v>0</v>
      </c>
      <c r="AK55">
        <f>((Constants!$B$5*AK54)+Constants!$B$4*AF55+AL54)/(Constants!$B$5+Constants!$B$4)</f>
        <v>800.5</v>
      </c>
      <c r="AL55">
        <f>((Constants!$B$5*AK54)+Constants!$B$4*AF55+AL54)-(Constants!$B$5+Constants!$B$4)*AK55</f>
        <v>0</v>
      </c>
      <c r="AM55">
        <f t="shared" si="13"/>
        <v>1</v>
      </c>
      <c r="AN55">
        <f t="shared" si="14"/>
        <v>1</v>
      </c>
      <c r="AO55">
        <f>(200000*(ABS(N55)-ABS(N53))+Constants!$B$7)/(2*Constants!$B$7)</f>
        <v>0.5</v>
      </c>
      <c r="AP55">
        <f>(200000*(ABS(O55)-ABS(O53))+Constants!$B$7)/(2*Constants!$B$7)</f>
        <v>0.5</v>
      </c>
      <c r="AQ55">
        <f t="shared" si="15"/>
        <v>1</v>
      </c>
      <c r="AR55">
        <f>(Constants!$B$3*Constants!$B$8*I55*K55+AS54)/(Constants!$B$9*Constants!$B$4)</f>
        <v>7.53982300884956</v>
      </c>
      <c r="AS55">
        <f>(Constants!$B$3*Constants!$B$8*I55*K55+AS54)-(AR55*Constants!$B$9*Constants!$B$4)</f>
        <v>0</v>
      </c>
      <c r="AT55">
        <f t="shared" si="16"/>
        <v>399.610619469027</v>
      </c>
      <c r="AU55">
        <f t="array" ref="AU55">IF(SUMPRODUCT(--(SIGN(AN22:AN54)=SIGN(K23:K55)))=0,2,IF(AV54&gt;0,1,0))</f>
        <v>1</v>
      </c>
      <c r="AV55">
        <f>IF(AU55=2,ROUND(5*1000/Constants!$B$11,0),IF(AV54&gt;0,AV54-1,0))</f>
        <v>66</v>
      </c>
      <c r="AW55">
        <f t="shared" si="18"/>
        <v>53</v>
      </c>
      <c r="AX55">
        <f ca="1" t="array" ref="AX55">IF(AW55&gt;Constants!$B$12,2,IF(SUMPRODUCT(--(AX36:AX55=2))=0,0,1))</f>
        <v>2</v>
      </c>
      <c r="AZ55">
        <f t="array" ref="AZ55">IF(ABS(AG55)&gt;Constants!$B$13,2,IF(SUMPRODUCT(--(AZ35:AZ54=2))=0,0,1))</f>
        <v>0</v>
      </c>
    </row>
    <row r="56" spans="1:52">
      <c r="A56" s="3">
        <v>54</v>
      </c>
      <c r="B56">
        <f>Signals!B55</f>
        <v>3</v>
      </c>
      <c r="C56">
        <f>Signals!C55</f>
        <v>2</v>
      </c>
      <c r="D56">
        <f>Signals!F55</f>
        <v>0</v>
      </c>
      <c r="E56">
        <f>Signals!H55</f>
        <v>0</v>
      </c>
      <c r="F56">
        <f>Signals!I55</f>
        <v>0</v>
      </c>
      <c r="G56">
        <f>IF(Constants!$B$2=2,-B56,B56)</f>
        <v>3</v>
      </c>
      <c r="H56">
        <f>IF(Constants!$C$2=2,-C56,C56)</f>
        <v>2</v>
      </c>
      <c r="I56">
        <f t="shared" si="1"/>
        <v>3</v>
      </c>
      <c r="J56">
        <f t="shared" si="2"/>
        <v>2</v>
      </c>
      <c r="K56">
        <f t="shared" si="3"/>
        <v>1</v>
      </c>
      <c r="L56">
        <f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1200.5</v>
      </c>
      <c r="M56">
        <f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800.5</v>
      </c>
      <c r="N56">
        <f t="shared" si="4"/>
        <v>1200.5</v>
      </c>
      <c r="O56">
        <f t="shared" si="5"/>
        <v>800.5</v>
      </c>
      <c r="P56">
        <f>IF(I56&lt;&gt;0,(ABS(L56*Constants!$B$10)+50)/100,MAX(P55-ABS(N56*Constants!$B$4),0))</f>
        <v>0.62005</v>
      </c>
      <c r="Q56">
        <f>IF(J56&lt;&gt;0,(ABS(M56*Constants!$B$10)+50)/100,MAX(Q55-ABS(O56*Constants!$B$4),0))</f>
        <v>0.58005</v>
      </c>
      <c r="R56">
        <f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1200.5</v>
      </c>
      <c r="S56">
        <f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800.5</v>
      </c>
      <c r="T56">
        <f t="shared" si="6"/>
        <v>1200.5</v>
      </c>
      <c r="U56">
        <f t="shared" si="7"/>
        <v>800.5</v>
      </c>
      <c r="V56">
        <f>IF(I56&lt;&gt;0,(ABS(R56*Constants!$B$4)+50)/100,IF(R56=0,MAX((0-ABS(T56*Constants!$B$4)),0),(ABS(R56*Constants!$B$4)+50)/100))</f>
        <v>1501.125</v>
      </c>
      <c r="W56">
        <f>IF(J56&lt;&gt;0,(ABS(S56*Constants!$B$4)+50)/100,IF(S56=0,MAX((0-ABS(U56*Constants!$B$4)),0),(ABS(S56*Constants!$B$4)+50)/100))</f>
        <v>1001.125</v>
      </c>
      <c r="X56">
        <f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1200.5</v>
      </c>
      <c r="Y56">
        <f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800.5</v>
      </c>
      <c r="Z56">
        <f t="shared" si="8"/>
        <v>1200.5</v>
      </c>
      <c r="AA56">
        <f t="shared" si="9"/>
        <v>800.5</v>
      </c>
      <c r="AB56">
        <f>IF(I56&lt;&gt;0,(ABS(X56*Constants!$B$10)+50)/100,IF(X56=0,MAX((AB55-ABS(Z56*Constants!$B$4)),0),(ABS(X56*Constants!$B$4)+50)/100))</f>
        <v>0.62005</v>
      </c>
      <c r="AC56">
        <f>IF(J56&lt;&gt;0,(ABS(Y56*Constants!$B$10)+50)/100,IF(Y56=0,MAX((AC55-ABS(AA56*Constants!$B$4)),0),(ABS(Y56*Constants!$B$4)+50)/100))</f>
        <v>0.58005</v>
      </c>
      <c r="AD56">
        <f t="shared" si="10"/>
        <v>1001</v>
      </c>
      <c r="AE56">
        <f t="shared" si="11"/>
        <v>1200.5</v>
      </c>
      <c r="AF56">
        <f t="shared" si="12"/>
        <v>800.5</v>
      </c>
      <c r="AG56">
        <f>((Constants!$B$5*AG55)+Constants!$B$4*AD56+AH55)/(Constants!$B$5+Constants!$B$4)</f>
        <v>1001</v>
      </c>
      <c r="AH56">
        <f>((Constants!$B$5*AG55)+Constants!$B$4*AD56+AH55)-(Constants!$B$5+Constants!$B$4)*AG56</f>
        <v>0</v>
      </c>
      <c r="AI56">
        <f>((Constants!$B$5*AI55)+Constants!$B$4*AE56+AJ55)/(Constants!$B$5+Constants!$B$4)</f>
        <v>1200.5</v>
      </c>
      <c r="AJ56">
        <f>((Constants!$B$5*AI55)+Constants!$B$4*AE56+AJ55)-(Constants!$B$4+Constants!$B$5)*AI56</f>
        <v>0</v>
      </c>
      <c r="AK56">
        <f>((Constants!$B$5*AK55)+Constants!$B$4*AF56+AL55)/(Constants!$B$5+Constants!$B$4)</f>
        <v>800.5</v>
      </c>
      <c r="AL56">
        <f>((Constants!$B$5*AK55)+Constants!$B$4*AF56+AL55)-(Constants!$B$5+Constants!$B$4)*AK56</f>
        <v>0</v>
      </c>
      <c r="AM56">
        <f t="shared" si="13"/>
        <v>1</v>
      </c>
      <c r="AN56">
        <f t="shared" si="14"/>
        <v>1</v>
      </c>
      <c r="AO56">
        <f>(200000*(ABS(N56)-ABS(N54))+Constants!$B$7)/(2*Constants!$B$7)</f>
        <v>0.5</v>
      </c>
      <c r="AP56">
        <f>(200000*(ABS(O56)-ABS(O54))+Constants!$B$7)/(2*Constants!$B$7)</f>
        <v>0.5</v>
      </c>
      <c r="AQ56">
        <f t="shared" si="15"/>
        <v>1</v>
      </c>
      <c r="AR56">
        <f>(Constants!$B$3*Constants!$B$8*I56*K56+AS55)/(Constants!$B$9*Constants!$B$4)</f>
        <v>7.53982300884956</v>
      </c>
      <c r="AS56">
        <f>(Constants!$B$3*Constants!$B$8*I56*K56+AS55)-(AR56*Constants!$B$9*Constants!$B$4)</f>
        <v>0</v>
      </c>
      <c r="AT56">
        <f t="shared" si="16"/>
        <v>407.150442477876</v>
      </c>
      <c r="AU56">
        <f t="array" ref="AU56">IF(SUMPRODUCT(--(SIGN(AN23:AN55)=SIGN(K24:K56)))=0,2,IF(AV55&gt;0,1,0))</f>
        <v>1</v>
      </c>
      <c r="AV56">
        <f>IF(AU56=2,ROUND(5*1000/Constants!$B$11,0),IF(AV55&gt;0,AV55-1,0))</f>
        <v>65</v>
      </c>
      <c r="AW56">
        <f t="shared" si="18"/>
        <v>54</v>
      </c>
      <c r="AX56">
        <f ca="1" t="array" ref="AX56">IF(AW56&gt;Constants!$B$12,2,IF(SUMPRODUCT(--(AX37:AX56=2))=0,0,1))</f>
        <v>2</v>
      </c>
      <c r="AZ56">
        <f t="array" ref="AZ56">IF(ABS(AG56)&gt;Constants!$B$13,2,IF(SUMPRODUCT(--(AZ36:AZ55=2))=0,0,1))</f>
        <v>0</v>
      </c>
    </row>
    <row r="57" spans="1:52">
      <c r="A57" s="3">
        <v>55</v>
      </c>
      <c r="B57">
        <f>Signals!B56</f>
        <v>3</v>
      </c>
      <c r="C57">
        <f>Signals!C56</f>
        <v>2</v>
      </c>
      <c r="D57">
        <f>Signals!F56</f>
        <v>0</v>
      </c>
      <c r="E57">
        <f>Signals!H56</f>
        <v>0</v>
      </c>
      <c r="F57">
        <f>Signals!I56</f>
        <v>0</v>
      </c>
      <c r="G57">
        <f>IF(Constants!$B$2=2,-B57,B57)</f>
        <v>3</v>
      </c>
      <c r="H57">
        <f>IF(Constants!$C$2=2,-C57,C57)</f>
        <v>2</v>
      </c>
      <c r="I57">
        <f t="shared" si="1"/>
        <v>3</v>
      </c>
      <c r="J57">
        <f t="shared" si="2"/>
        <v>2</v>
      </c>
      <c r="K57">
        <f t="shared" si="3"/>
        <v>1</v>
      </c>
      <c r="L57">
        <f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1200.5</v>
      </c>
      <c r="M57">
        <f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800.5</v>
      </c>
      <c r="N57">
        <f t="shared" si="4"/>
        <v>1200.5</v>
      </c>
      <c r="O57">
        <f t="shared" si="5"/>
        <v>800.5</v>
      </c>
      <c r="P57">
        <f>IF(I57&lt;&gt;0,(ABS(L57*Constants!$B$10)+50)/100,MAX(P56-ABS(N57*Constants!$B$4),0))</f>
        <v>0.62005</v>
      </c>
      <c r="Q57">
        <f>IF(J57&lt;&gt;0,(ABS(M57*Constants!$B$10)+50)/100,MAX(Q56-ABS(O57*Constants!$B$4),0))</f>
        <v>0.58005</v>
      </c>
      <c r="R57">
        <f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1200.5</v>
      </c>
      <c r="S57">
        <f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800.5</v>
      </c>
      <c r="T57">
        <f t="shared" si="6"/>
        <v>1200.5</v>
      </c>
      <c r="U57">
        <f t="shared" si="7"/>
        <v>800.5</v>
      </c>
      <c r="V57">
        <f>IF(I57&lt;&gt;0,(ABS(R57*Constants!$B$4)+50)/100,IF(R57=0,MAX((0-ABS(T57*Constants!$B$4)),0),(ABS(R57*Constants!$B$4)+50)/100))</f>
        <v>1501.125</v>
      </c>
      <c r="W57">
        <f>IF(J57&lt;&gt;0,(ABS(S57*Constants!$B$4)+50)/100,IF(S57=0,MAX((0-ABS(U57*Constants!$B$4)),0),(ABS(S57*Constants!$B$4)+50)/100))</f>
        <v>1001.125</v>
      </c>
      <c r="X57">
        <f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1200.5</v>
      </c>
      <c r="Y57">
        <f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800.5</v>
      </c>
      <c r="Z57">
        <f t="shared" si="8"/>
        <v>1200.5</v>
      </c>
      <c r="AA57">
        <f t="shared" si="9"/>
        <v>800.5</v>
      </c>
      <c r="AB57">
        <f>IF(I57&lt;&gt;0,(ABS(X57*Constants!$B$10)+50)/100,IF(X57=0,MAX((AB56-ABS(Z57*Constants!$B$4)),0),(ABS(X57*Constants!$B$4)+50)/100))</f>
        <v>0.62005</v>
      </c>
      <c r="AC57">
        <f>IF(J57&lt;&gt;0,(ABS(Y57*Constants!$B$10)+50)/100,IF(Y57=0,MAX((AC56-ABS(AA57*Constants!$B$4)),0),(ABS(Y57*Constants!$B$4)+50)/100))</f>
        <v>0.58005</v>
      </c>
      <c r="AD57">
        <f t="shared" si="10"/>
        <v>1001</v>
      </c>
      <c r="AE57">
        <f t="shared" si="11"/>
        <v>1200.5</v>
      </c>
      <c r="AF57">
        <f t="shared" si="12"/>
        <v>800.5</v>
      </c>
      <c r="AG57">
        <f>((Constants!$B$5*AG56)+Constants!$B$4*AD57+AH56)/(Constants!$B$5+Constants!$B$4)</f>
        <v>1001</v>
      </c>
      <c r="AH57">
        <f>((Constants!$B$5*AG56)+Constants!$B$4*AD57+AH56)-(Constants!$B$5+Constants!$B$4)*AG57</f>
        <v>0</v>
      </c>
      <c r="AI57">
        <f>((Constants!$B$5*AI56)+Constants!$B$4*AE57+AJ56)/(Constants!$B$5+Constants!$B$4)</f>
        <v>1200.5</v>
      </c>
      <c r="AJ57">
        <f>((Constants!$B$5*AI56)+Constants!$B$4*AE57+AJ56)-(Constants!$B$4+Constants!$B$5)*AI57</f>
        <v>0</v>
      </c>
      <c r="AK57">
        <f>((Constants!$B$5*AK56)+Constants!$B$4*AF57+AL56)/(Constants!$B$5+Constants!$B$4)</f>
        <v>800.5</v>
      </c>
      <c r="AL57">
        <f>((Constants!$B$5*AK56)+Constants!$B$4*AF57+AL56)-(Constants!$B$5+Constants!$B$4)*AK57</f>
        <v>0</v>
      </c>
      <c r="AM57">
        <f t="shared" si="13"/>
        <v>1</v>
      </c>
      <c r="AN57">
        <f t="shared" si="14"/>
        <v>1</v>
      </c>
      <c r="AO57">
        <f>(200000*(ABS(N57)-ABS(N55))+Constants!$B$7)/(2*Constants!$B$7)</f>
        <v>0.5</v>
      </c>
      <c r="AP57">
        <f>(200000*(ABS(O57)-ABS(O55))+Constants!$B$7)/(2*Constants!$B$7)</f>
        <v>0.5</v>
      </c>
      <c r="AQ57">
        <f t="shared" si="15"/>
        <v>1</v>
      </c>
      <c r="AR57">
        <f>(Constants!$B$3*Constants!$B$8*I57*K57+AS56)/(Constants!$B$9*Constants!$B$4)</f>
        <v>7.53982300884956</v>
      </c>
      <c r="AS57">
        <f>(Constants!$B$3*Constants!$B$8*I57*K57+AS56)-(AR57*Constants!$B$9*Constants!$B$4)</f>
        <v>0</v>
      </c>
      <c r="AT57">
        <f t="shared" si="16"/>
        <v>414.690265486726</v>
      </c>
      <c r="AU57">
        <f t="array" ref="AU57">IF(SUMPRODUCT(--(SIGN(AN24:AN56)=SIGN(K25:K57)))=0,2,IF(AV56&gt;0,1,0))</f>
        <v>1</v>
      </c>
      <c r="AV57">
        <f>IF(AU57=2,ROUND(5*1000/Constants!$B$11,0),IF(AV56&gt;0,AV56-1,0))</f>
        <v>64</v>
      </c>
      <c r="AW57">
        <f t="shared" si="18"/>
        <v>55</v>
      </c>
      <c r="AX57">
        <f>IF(AW57&gt;Constants!$B$12,2,IF(Verifications!D6,0,1))</f>
        <v>2</v>
      </c>
      <c r="AZ57">
        <f t="array" ref="AZ57">IF(ABS(AG57)&gt;Constants!$B$13,2,IF(SUMPRODUCT(--(AZ37:AZ56=2))=0,0,1))</f>
        <v>0</v>
      </c>
    </row>
    <row r="58" spans="1:52">
      <c r="A58" s="3">
        <v>56</v>
      </c>
      <c r="B58">
        <f>Signals!B57</f>
        <v>3</v>
      </c>
      <c r="C58">
        <f>Signals!C57</f>
        <v>2</v>
      </c>
      <c r="D58">
        <f>Signals!F57</f>
        <v>0</v>
      </c>
      <c r="E58">
        <f>Signals!H57</f>
        <v>0</v>
      </c>
      <c r="F58">
        <f>Signals!I57</f>
        <v>0</v>
      </c>
      <c r="G58">
        <f>IF(Constants!$B$2=2,-B58,B58)</f>
        <v>3</v>
      </c>
      <c r="H58">
        <f>IF(Constants!$C$2=2,-C58,C58)</f>
        <v>2</v>
      </c>
      <c r="I58">
        <f t="shared" si="1"/>
        <v>3</v>
      </c>
      <c r="J58">
        <f t="shared" si="2"/>
        <v>2</v>
      </c>
      <c r="K58">
        <f t="shared" si="3"/>
        <v>1</v>
      </c>
      <c r="L58">
        <f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1200.5</v>
      </c>
      <c r="M58">
        <f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800.5</v>
      </c>
      <c r="N58">
        <f t="shared" si="4"/>
        <v>1200.5</v>
      </c>
      <c r="O58">
        <f t="shared" si="5"/>
        <v>800.5</v>
      </c>
      <c r="P58">
        <f>IF(I58&lt;&gt;0,(ABS(L58*Constants!$B$10)+50)/100,MAX(P57-ABS(N58*Constants!$B$4),0))</f>
        <v>0.62005</v>
      </c>
      <c r="Q58">
        <f>IF(J58&lt;&gt;0,(ABS(M58*Constants!$B$10)+50)/100,MAX(Q57-ABS(O58*Constants!$B$4),0))</f>
        <v>0.58005</v>
      </c>
      <c r="R58">
        <f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1200.5</v>
      </c>
      <c r="S58">
        <f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800.5</v>
      </c>
      <c r="T58">
        <f t="shared" si="6"/>
        <v>1200.5</v>
      </c>
      <c r="U58">
        <f t="shared" si="7"/>
        <v>800.5</v>
      </c>
      <c r="V58">
        <f>IF(I58&lt;&gt;0,(ABS(R58*Constants!$B$4)+50)/100,IF(R58=0,MAX((0-ABS(T58*Constants!$B$4)),0),(ABS(R58*Constants!$B$4)+50)/100))</f>
        <v>1501.125</v>
      </c>
      <c r="W58">
        <f>IF(J58&lt;&gt;0,(ABS(S58*Constants!$B$4)+50)/100,IF(S58=0,MAX((0-ABS(U58*Constants!$B$4)),0),(ABS(S58*Constants!$B$4)+50)/100))</f>
        <v>1001.125</v>
      </c>
      <c r="X58">
        <f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1200.5</v>
      </c>
      <c r="Y58">
        <f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800.5</v>
      </c>
      <c r="Z58">
        <f t="shared" si="8"/>
        <v>1200.5</v>
      </c>
      <c r="AA58">
        <f t="shared" si="9"/>
        <v>800.5</v>
      </c>
      <c r="AB58">
        <f>IF(I58&lt;&gt;0,(ABS(X58*Constants!$B$10)+50)/100,IF(X58=0,MAX((AB57-ABS(Z58*Constants!$B$4)),0),(ABS(X58*Constants!$B$4)+50)/100))</f>
        <v>0.62005</v>
      </c>
      <c r="AC58">
        <f>IF(J58&lt;&gt;0,(ABS(Y58*Constants!$B$10)+50)/100,IF(Y58=0,MAX((AC57-ABS(AA58*Constants!$B$4)),0),(ABS(Y58*Constants!$B$4)+50)/100))</f>
        <v>0.58005</v>
      </c>
      <c r="AD58">
        <f t="shared" si="10"/>
        <v>1001</v>
      </c>
      <c r="AE58">
        <f t="shared" si="11"/>
        <v>1200.5</v>
      </c>
      <c r="AF58">
        <f t="shared" si="12"/>
        <v>800.5</v>
      </c>
      <c r="AG58">
        <f>((Constants!$B$5*AG57)+Constants!$B$4*AD58+AH57)/(Constants!$B$5+Constants!$B$4)</f>
        <v>1001</v>
      </c>
      <c r="AH58">
        <f>((Constants!$B$5*AG57)+Constants!$B$4*AD58+AH57)-(Constants!$B$5+Constants!$B$4)*AG58</f>
        <v>0</v>
      </c>
      <c r="AI58">
        <f>((Constants!$B$5*AI57)+Constants!$B$4*AE58+AJ57)/(Constants!$B$5+Constants!$B$4)</f>
        <v>1200.5</v>
      </c>
      <c r="AJ58">
        <f>((Constants!$B$5*AI57)+Constants!$B$4*AE58+AJ57)-(Constants!$B$4+Constants!$B$5)*AI58</f>
        <v>0</v>
      </c>
      <c r="AK58">
        <f>((Constants!$B$5*AK57)+Constants!$B$4*AF58+AL57)/(Constants!$B$5+Constants!$B$4)</f>
        <v>800.5</v>
      </c>
      <c r="AL58">
        <f>((Constants!$B$5*AK57)+Constants!$B$4*AF58+AL57)-(Constants!$B$5+Constants!$B$4)*AK58</f>
        <v>0</v>
      </c>
      <c r="AM58">
        <f t="shared" si="13"/>
        <v>1</v>
      </c>
      <c r="AN58">
        <f t="shared" si="14"/>
        <v>1</v>
      </c>
      <c r="AO58">
        <f>(200000*(ABS(N58)-ABS(N56))+Constants!$B$7)/(2*Constants!$B$7)</f>
        <v>0.5</v>
      </c>
      <c r="AP58">
        <f>(200000*(ABS(O58)-ABS(O56))+Constants!$B$7)/(2*Constants!$B$7)</f>
        <v>0.5</v>
      </c>
      <c r="AQ58">
        <f t="shared" si="15"/>
        <v>1</v>
      </c>
      <c r="AR58">
        <f>(Constants!$B$3*Constants!$B$8*I58*K58+AS57)/(Constants!$B$9*Constants!$B$4)</f>
        <v>7.53982300884956</v>
      </c>
      <c r="AS58">
        <f>(Constants!$B$3*Constants!$B$8*I58*K58+AS57)-(AR58*Constants!$B$9*Constants!$B$4)</f>
        <v>0</v>
      </c>
      <c r="AT58">
        <f t="shared" si="16"/>
        <v>422.230088495576</v>
      </c>
      <c r="AU58">
        <f t="array" ref="AU58">IF(SUMPRODUCT(--(SIGN(AN25:AN57)=SIGN(K26:K58)))=0,2,IF(AV57&gt;0,1,0))</f>
        <v>1</v>
      </c>
      <c r="AV58">
        <f>IF(AU58=2,ROUND(5*1000/Constants!$B$11,0),IF(AV57&gt;0,AV57-1,0))</f>
        <v>63</v>
      </c>
      <c r="AW58">
        <f t="shared" si="18"/>
        <v>56</v>
      </c>
      <c r="AX58">
        <f ca="1" t="array" ref="AX58">IF(AW58&gt;Constants!$B$12,2,IF(SUMPRODUCT(--(AX39:AX58=2))=0,0,1))</f>
        <v>2</v>
      </c>
      <c r="AZ58">
        <f t="array" ref="AZ58">IF(ABS(AG58)&gt;Constants!$B$13,2,IF(SUMPRODUCT(--(AZ38:AZ57=2))=0,0,1))</f>
        <v>0</v>
      </c>
    </row>
    <row r="59" spans="1:52">
      <c r="A59" s="3">
        <v>57</v>
      </c>
      <c r="B59">
        <f>Signals!B58</f>
        <v>3</v>
      </c>
      <c r="C59">
        <f>Signals!C58</f>
        <v>2</v>
      </c>
      <c r="D59">
        <f>Signals!F58</f>
        <v>0</v>
      </c>
      <c r="E59">
        <f>Signals!H58</f>
        <v>0</v>
      </c>
      <c r="F59">
        <f>Signals!I58</f>
        <v>0</v>
      </c>
      <c r="G59">
        <f>IF(Constants!$B$2=2,-B59,B59)</f>
        <v>3</v>
      </c>
      <c r="H59">
        <f>IF(Constants!$C$2=2,-C59,C59)</f>
        <v>2</v>
      </c>
      <c r="I59">
        <f t="shared" si="1"/>
        <v>3</v>
      </c>
      <c r="J59">
        <f t="shared" si="2"/>
        <v>2</v>
      </c>
      <c r="K59">
        <f t="shared" si="3"/>
        <v>1</v>
      </c>
      <c r="L59">
        <f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1200.5</v>
      </c>
      <c r="M59">
        <f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800.5</v>
      </c>
      <c r="N59">
        <f t="shared" si="4"/>
        <v>1200.5</v>
      </c>
      <c r="O59">
        <f t="shared" si="5"/>
        <v>800.5</v>
      </c>
      <c r="P59">
        <f>IF(I59&lt;&gt;0,(ABS(L59*Constants!$B$10)+50)/100,MAX(P58-ABS(N59*Constants!$B$4),0))</f>
        <v>0.62005</v>
      </c>
      <c r="Q59">
        <f>IF(J59&lt;&gt;0,(ABS(M59*Constants!$B$10)+50)/100,MAX(Q58-ABS(O59*Constants!$B$4),0))</f>
        <v>0.58005</v>
      </c>
      <c r="R59">
        <f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1200.5</v>
      </c>
      <c r="S59">
        <f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800.5</v>
      </c>
      <c r="T59">
        <f t="shared" si="6"/>
        <v>1200.5</v>
      </c>
      <c r="U59">
        <f t="shared" si="7"/>
        <v>800.5</v>
      </c>
      <c r="V59">
        <f>IF(I59&lt;&gt;0,(ABS(R59*Constants!$B$4)+50)/100,IF(R59=0,MAX((0-ABS(T59*Constants!$B$4)),0),(ABS(R59*Constants!$B$4)+50)/100))</f>
        <v>1501.125</v>
      </c>
      <c r="W59">
        <f>IF(J59&lt;&gt;0,(ABS(S59*Constants!$B$4)+50)/100,IF(S59=0,MAX((0-ABS(U59*Constants!$B$4)),0),(ABS(S59*Constants!$B$4)+50)/100))</f>
        <v>1001.125</v>
      </c>
      <c r="X59">
        <f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1200.5</v>
      </c>
      <c r="Y59">
        <f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800.5</v>
      </c>
      <c r="Z59">
        <f t="shared" si="8"/>
        <v>1200.5</v>
      </c>
      <c r="AA59">
        <f t="shared" si="9"/>
        <v>800.5</v>
      </c>
      <c r="AB59">
        <f>IF(I59&lt;&gt;0,(ABS(X59*Constants!$B$10)+50)/100,IF(X59=0,MAX((AB58-ABS(Z59*Constants!$B$4)),0),(ABS(X59*Constants!$B$4)+50)/100))</f>
        <v>0.62005</v>
      </c>
      <c r="AC59">
        <f>IF(J59&lt;&gt;0,(ABS(Y59*Constants!$B$10)+50)/100,IF(Y59=0,MAX((AC58-ABS(AA59*Constants!$B$4)),0),(ABS(Y59*Constants!$B$4)+50)/100))</f>
        <v>0.58005</v>
      </c>
      <c r="AD59">
        <f t="shared" si="10"/>
        <v>1001</v>
      </c>
      <c r="AE59">
        <f t="shared" si="11"/>
        <v>1200.5</v>
      </c>
      <c r="AF59">
        <f t="shared" si="12"/>
        <v>800.5</v>
      </c>
      <c r="AG59">
        <f>((Constants!$B$5*AG58)+Constants!$B$4*AD59+AH58)/(Constants!$B$5+Constants!$B$4)</f>
        <v>1001</v>
      </c>
      <c r="AH59">
        <f>((Constants!$B$5*AG58)+Constants!$B$4*AD59+AH58)-(Constants!$B$5+Constants!$B$4)*AG59</f>
        <v>0</v>
      </c>
      <c r="AI59">
        <f>((Constants!$B$5*AI58)+Constants!$B$4*AE59+AJ58)/(Constants!$B$5+Constants!$B$4)</f>
        <v>1200.5</v>
      </c>
      <c r="AJ59">
        <f>((Constants!$B$5*AI58)+Constants!$B$4*AE59+AJ58)-(Constants!$B$4+Constants!$B$5)*AI59</f>
        <v>0</v>
      </c>
      <c r="AK59">
        <f>((Constants!$B$5*AK58)+Constants!$B$4*AF59+AL58)/(Constants!$B$5+Constants!$B$4)</f>
        <v>800.5</v>
      </c>
      <c r="AL59">
        <f>((Constants!$B$5*AK58)+Constants!$B$4*AF59+AL58)-(Constants!$B$5+Constants!$B$4)*AK59</f>
        <v>0</v>
      </c>
      <c r="AM59">
        <f t="shared" si="13"/>
        <v>1</v>
      </c>
      <c r="AN59">
        <f t="shared" si="14"/>
        <v>1</v>
      </c>
      <c r="AO59">
        <f>(200000*(ABS(N59)-ABS(N57))+Constants!$B$7)/(2*Constants!$B$7)</f>
        <v>0.5</v>
      </c>
      <c r="AP59">
        <f>(200000*(ABS(O59)-ABS(O57))+Constants!$B$7)/(2*Constants!$B$7)</f>
        <v>0.5</v>
      </c>
      <c r="AQ59">
        <f t="shared" si="15"/>
        <v>1</v>
      </c>
      <c r="AR59">
        <f>(Constants!$B$3*Constants!$B$8*I59*K59+AS58)/(Constants!$B$9*Constants!$B$4)</f>
        <v>7.53982300884956</v>
      </c>
      <c r="AS59">
        <f>(Constants!$B$3*Constants!$B$8*I59*K59+AS58)-(AR59*Constants!$B$9*Constants!$B$4)</f>
        <v>0</v>
      </c>
      <c r="AT59">
        <f t="shared" si="16"/>
        <v>429.769911504425</v>
      </c>
      <c r="AU59">
        <f t="array" ref="AU59">IF(SUMPRODUCT(--(SIGN(AN26:AN58)=SIGN(K27:K59)))=0,2,IF(AV58&gt;0,1,0))</f>
        <v>1</v>
      </c>
      <c r="AV59">
        <f>IF(AU59=2,ROUND(5*1000/Constants!$B$11,0),IF(AV58&gt;0,AV58-1,0))</f>
        <v>62</v>
      </c>
      <c r="AW59">
        <f t="shared" si="18"/>
        <v>57</v>
      </c>
      <c r="AX59">
        <f ca="1" t="array" ref="AX59">IF(AW59&gt;Constants!$B$12,2,IF(SUMPRODUCT(--(AX40:AX59=2))=0,0,1))</f>
        <v>2</v>
      </c>
      <c r="AZ59">
        <f t="array" ref="AZ59">IF(ABS(AG59)&gt;Constants!$B$13,2,IF(SUMPRODUCT(--(AZ39:AZ58=2))=0,0,1))</f>
        <v>0</v>
      </c>
    </row>
    <row r="60" spans="1:52">
      <c r="A60" s="3">
        <v>58</v>
      </c>
      <c r="B60">
        <f>Signals!B59</f>
        <v>3</v>
      </c>
      <c r="C60">
        <f>Signals!C59</f>
        <v>2</v>
      </c>
      <c r="D60">
        <f>Signals!F59</f>
        <v>0</v>
      </c>
      <c r="E60">
        <f>Signals!H59</f>
        <v>0</v>
      </c>
      <c r="F60">
        <f>Signals!I59</f>
        <v>0</v>
      </c>
      <c r="G60">
        <f>IF(Constants!$B$2=2,-B60,B60)</f>
        <v>3</v>
      </c>
      <c r="H60">
        <f>IF(Constants!$C$2=2,-C60,C60)</f>
        <v>2</v>
      </c>
      <c r="I60">
        <f t="shared" si="1"/>
        <v>3</v>
      </c>
      <c r="J60">
        <f t="shared" si="2"/>
        <v>2</v>
      </c>
      <c r="K60">
        <f t="shared" si="3"/>
        <v>1</v>
      </c>
      <c r="L60">
        <f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1200.5</v>
      </c>
      <c r="M60">
        <f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800.5</v>
      </c>
      <c r="N60">
        <f t="shared" si="4"/>
        <v>1200.5</v>
      </c>
      <c r="O60">
        <f t="shared" si="5"/>
        <v>800.5</v>
      </c>
      <c r="P60">
        <f>IF(I60&lt;&gt;0,(ABS(L60*Constants!$B$10)+50)/100,MAX(P59-ABS(N60*Constants!$B$4),0))</f>
        <v>0.62005</v>
      </c>
      <c r="Q60">
        <f>IF(J60&lt;&gt;0,(ABS(M60*Constants!$B$10)+50)/100,MAX(Q59-ABS(O60*Constants!$B$4),0))</f>
        <v>0.58005</v>
      </c>
      <c r="R60">
        <f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1200.5</v>
      </c>
      <c r="S60">
        <f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800.5</v>
      </c>
      <c r="T60">
        <f t="shared" si="6"/>
        <v>1200.5</v>
      </c>
      <c r="U60">
        <f t="shared" si="7"/>
        <v>800.5</v>
      </c>
      <c r="V60">
        <f>IF(I60&lt;&gt;0,(ABS(R60*Constants!$B$4)+50)/100,IF(R60=0,MAX((0-ABS(T60*Constants!$B$4)),0),(ABS(R60*Constants!$B$4)+50)/100))</f>
        <v>1501.125</v>
      </c>
      <c r="W60">
        <f>IF(J60&lt;&gt;0,(ABS(S60*Constants!$B$4)+50)/100,IF(S60=0,MAX((0-ABS(U60*Constants!$B$4)),0),(ABS(S60*Constants!$B$4)+50)/100))</f>
        <v>1001.125</v>
      </c>
      <c r="X60">
        <f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1200.5</v>
      </c>
      <c r="Y60">
        <f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800.5</v>
      </c>
      <c r="Z60">
        <f t="shared" si="8"/>
        <v>1200.5</v>
      </c>
      <c r="AA60">
        <f t="shared" si="9"/>
        <v>800.5</v>
      </c>
      <c r="AB60">
        <f>IF(I60&lt;&gt;0,(ABS(X60*Constants!$B$10)+50)/100,IF(X60=0,MAX((AB59-ABS(Z60*Constants!$B$4)),0),(ABS(X60*Constants!$B$4)+50)/100))</f>
        <v>0.62005</v>
      </c>
      <c r="AC60">
        <f>IF(J60&lt;&gt;0,(ABS(Y60*Constants!$B$10)+50)/100,IF(Y60=0,MAX((AC59-ABS(AA60*Constants!$B$4)),0),(ABS(Y60*Constants!$B$4)+50)/100))</f>
        <v>0.58005</v>
      </c>
      <c r="AD60">
        <f t="shared" si="10"/>
        <v>1001</v>
      </c>
      <c r="AE60">
        <f t="shared" si="11"/>
        <v>1200.5</v>
      </c>
      <c r="AF60">
        <f t="shared" si="12"/>
        <v>800.5</v>
      </c>
      <c r="AG60">
        <f>((Constants!$B$5*AG59)+Constants!$B$4*AD60+AH59)/(Constants!$B$5+Constants!$B$4)</f>
        <v>1001</v>
      </c>
      <c r="AH60">
        <f>((Constants!$B$5*AG59)+Constants!$B$4*AD60+AH59)-(Constants!$B$5+Constants!$B$4)*AG60</f>
        <v>0</v>
      </c>
      <c r="AI60">
        <f>((Constants!$B$5*AI59)+Constants!$B$4*AE60+AJ59)/(Constants!$B$5+Constants!$B$4)</f>
        <v>1200.5</v>
      </c>
      <c r="AJ60">
        <f>((Constants!$B$5*AI59)+Constants!$B$4*AE60+AJ59)-(Constants!$B$4+Constants!$B$5)*AI60</f>
        <v>0</v>
      </c>
      <c r="AK60">
        <f>((Constants!$B$5*AK59)+Constants!$B$4*AF60+AL59)/(Constants!$B$5+Constants!$B$4)</f>
        <v>800.5</v>
      </c>
      <c r="AL60">
        <f>((Constants!$B$5*AK59)+Constants!$B$4*AF60+AL59)-(Constants!$B$5+Constants!$B$4)*AK60</f>
        <v>0</v>
      </c>
      <c r="AM60">
        <f t="shared" si="13"/>
        <v>1</v>
      </c>
      <c r="AN60">
        <f t="shared" si="14"/>
        <v>1</v>
      </c>
      <c r="AO60">
        <f>(200000*(ABS(N60)-ABS(N58))+Constants!$B$7)/(2*Constants!$B$7)</f>
        <v>0.5</v>
      </c>
      <c r="AP60">
        <f>(200000*(ABS(O60)-ABS(O58))+Constants!$B$7)/(2*Constants!$B$7)</f>
        <v>0.5</v>
      </c>
      <c r="AQ60">
        <f t="shared" si="15"/>
        <v>1</v>
      </c>
      <c r="AR60">
        <f>(Constants!$B$3*Constants!$B$8*I60*K60+AS59)/(Constants!$B$9*Constants!$B$4)</f>
        <v>7.53982300884956</v>
      </c>
      <c r="AS60">
        <f>(Constants!$B$3*Constants!$B$8*I60*K60+AS59)-(AR60*Constants!$B$9*Constants!$B$4)</f>
        <v>0</v>
      </c>
      <c r="AT60">
        <f t="shared" si="16"/>
        <v>437.309734513275</v>
      </c>
      <c r="AU60">
        <f t="array" ref="AU60">IF(SUMPRODUCT(--(SIGN(AN27:AN59)=SIGN(K28:K60)))=0,2,IF(AV59&gt;0,1,0))</f>
        <v>1</v>
      </c>
      <c r="AV60">
        <f>IF(AU60=2,ROUND(5*1000/Constants!$B$11,0),IF(AV59&gt;0,AV59-1,0))</f>
        <v>61</v>
      </c>
      <c r="AW60">
        <f t="shared" si="18"/>
        <v>58</v>
      </c>
      <c r="AX60">
        <f ca="1" t="array" ref="AX60">IF(AW60&gt;Constants!$B$12,2,IF(SUMPRODUCT(--(AX41:AX60=2))=0,0,1))</f>
        <v>2</v>
      </c>
      <c r="AZ60">
        <f t="array" ref="AZ60">IF(ABS(AG60)&gt;Constants!$B$13,2,IF(SUMPRODUCT(--(AZ40:AZ59=2))=0,0,1))</f>
        <v>0</v>
      </c>
    </row>
    <row r="61" spans="1:52">
      <c r="A61" s="3">
        <v>59</v>
      </c>
      <c r="B61">
        <f>Signals!B60</f>
        <v>3</v>
      </c>
      <c r="C61">
        <f>Signals!C60</f>
        <v>2</v>
      </c>
      <c r="D61">
        <f>Signals!F60</f>
        <v>0</v>
      </c>
      <c r="E61">
        <f>Signals!H60</f>
        <v>0</v>
      </c>
      <c r="F61">
        <f>Signals!I60</f>
        <v>0</v>
      </c>
      <c r="G61">
        <f>IF(Constants!$B$2=2,-B61,B61)</f>
        <v>3</v>
      </c>
      <c r="H61">
        <f>IF(Constants!$C$2=2,-C61,C61)</f>
        <v>2</v>
      </c>
      <c r="I61">
        <f t="shared" si="1"/>
        <v>3</v>
      </c>
      <c r="J61">
        <f t="shared" si="2"/>
        <v>2</v>
      </c>
      <c r="K61">
        <f t="shared" si="3"/>
        <v>1</v>
      </c>
      <c r="L61">
        <f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1200.5</v>
      </c>
      <c r="M61">
        <f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800.5</v>
      </c>
      <c r="N61">
        <f t="shared" si="4"/>
        <v>1200.5</v>
      </c>
      <c r="O61">
        <f t="shared" si="5"/>
        <v>800.5</v>
      </c>
      <c r="P61">
        <f>IF(I61&lt;&gt;0,(ABS(L61*Constants!$B$10)+50)/100,MAX(P60-ABS(N61*Constants!$B$4),0))</f>
        <v>0.62005</v>
      </c>
      <c r="Q61">
        <f>IF(J61&lt;&gt;0,(ABS(M61*Constants!$B$10)+50)/100,MAX(Q60-ABS(O61*Constants!$B$4),0))</f>
        <v>0.58005</v>
      </c>
      <c r="R61">
        <f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1200.5</v>
      </c>
      <c r="S61">
        <f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800.5</v>
      </c>
      <c r="T61">
        <f t="shared" si="6"/>
        <v>1200.5</v>
      </c>
      <c r="U61">
        <f t="shared" si="7"/>
        <v>800.5</v>
      </c>
      <c r="V61">
        <f>IF(I61&lt;&gt;0,(ABS(R61*Constants!$B$4)+50)/100,IF(R61=0,MAX((0-ABS(T61*Constants!$B$4)),0),(ABS(R61*Constants!$B$4)+50)/100))</f>
        <v>1501.125</v>
      </c>
      <c r="W61">
        <f>IF(J61&lt;&gt;0,(ABS(S61*Constants!$B$4)+50)/100,IF(S61=0,MAX((0-ABS(U61*Constants!$B$4)),0),(ABS(S61*Constants!$B$4)+50)/100))</f>
        <v>1001.125</v>
      </c>
      <c r="X61">
        <f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1200.5</v>
      </c>
      <c r="Y61">
        <f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800.5</v>
      </c>
      <c r="Z61">
        <f t="shared" si="8"/>
        <v>1200.5</v>
      </c>
      <c r="AA61">
        <f t="shared" si="9"/>
        <v>800.5</v>
      </c>
      <c r="AB61">
        <f>IF(I61&lt;&gt;0,(ABS(X61*Constants!$B$10)+50)/100,IF(X61=0,MAX((AB60-ABS(Z61*Constants!$B$4)),0),(ABS(X61*Constants!$B$4)+50)/100))</f>
        <v>0.62005</v>
      </c>
      <c r="AC61">
        <f>IF(J61&lt;&gt;0,(ABS(Y61*Constants!$B$10)+50)/100,IF(Y61=0,MAX((AC60-ABS(AA61*Constants!$B$4)),0),(ABS(Y61*Constants!$B$4)+50)/100))</f>
        <v>0.58005</v>
      </c>
      <c r="AD61">
        <f t="shared" si="10"/>
        <v>1001</v>
      </c>
      <c r="AE61">
        <f t="shared" si="11"/>
        <v>1200.5</v>
      </c>
      <c r="AF61">
        <f t="shared" si="12"/>
        <v>800.5</v>
      </c>
      <c r="AG61">
        <f>((Constants!$B$5*AG60)+Constants!$B$4*AD61+AH60)/(Constants!$B$5+Constants!$B$4)</f>
        <v>1001</v>
      </c>
      <c r="AH61">
        <f>((Constants!$B$5*AG60)+Constants!$B$4*AD61+AH60)-(Constants!$B$5+Constants!$B$4)*AG61</f>
        <v>0</v>
      </c>
      <c r="AI61">
        <f>((Constants!$B$5*AI60)+Constants!$B$4*AE61+AJ60)/(Constants!$B$5+Constants!$B$4)</f>
        <v>1200.5</v>
      </c>
      <c r="AJ61">
        <f>((Constants!$B$5*AI60)+Constants!$B$4*AE61+AJ60)-(Constants!$B$4+Constants!$B$5)*AI61</f>
        <v>0</v>
      </c>
      <c r="AK61">
        <f>((Constants!$B$5*AK60)+Constants!$B$4*AF61+AL60)/(Constants!$B$5+Constants!$B$4)</f>
        <v>800.5</v>
      </c>
      <c r="AL61">
        <f>((Constants!$B$5*AK60)+Constants!$B$4*AF61+AL60)-(Constants!$B$5+Constants!$B$4)*AK61</f>
        <v>0</v>
      </c>
      <c r="AM61">
        <f t="shared" si="13"/>
        <v>1</v>
      </c>
      <c r="AN61">
        <f t="shared" si="14"/>
        <v>1</v>
      </c>
      <c r="AO61">
        <f>(200000*(ABS(N61)-ABS(N59))+Constants!$B$7)/(2*Constants!$B$7)</f>
        <v>0.5</v>
      </c>
      <c r="AP61">
        <f>(200000*(ABS(O61)-ABS(O59))+Constants!$B$7)/(2*Constants!$B$7)</f>
        <v>0.5</v>
      </c>
      <c r="AQ61">
        <f t="shared" si="15"/>
        <v>1</v>
      </c>
      <c r="AR61">
        <f>(Constants!$B$3*Constants!$B$8*I61*K61+AS60)/(Constants!$B$9*Constants!$B$4)</f>
        <v>7.53982300884956</v>
      </c>
      <c r="AS61">
        <f>(Constants!$B$3*Constants!$B$8*I61*K61+AS60)-(AR61*Constants!$B$9*Constants!$B$4)</f>
        <v>0</v>
      </c>
      <c r="AT61">
        <f t="shared" si="16"/>
        <v>444.849557522124</v>
      </c>
      <c r="AU61">
        <f t="array" ref="AU61">IF(SUMPRODUCT(--(SIGN(AN28:AN60)=SIGN(K29:K61)))=0,2,IF(AV60&gt;0,1,0))</f>
        <v>1</v>
      </c>
      <c r="AV61">
        <f>IF(AU61=2,ROUND(5*1000/Constants!$B$11,0),IF(AV60&gt;0,AV60-1,0))</f>
        <v>60</v>
      </c>
      <c r="AW61">
        <f t="shared" si="18"/>
        <v>59</v>
      </c>
      <c r="AX61">
        <f ca="1" t="array" ref="AX61">IF(AW61&gt;Constants!$B$12,2,IF(SUMPRODUCT(--(AX42:AX61=2))=0,0,1))</f>
        <v>2</v>
      </c>
      <c r="AZ61">
        <f t="array" ref="AZ61">IF(ABS(AG61)&gt;Constants!$B$13,2,IF(SUMPRODUCT(--(AZ41:AZ60=2))=0,0,1))</f>
        <v>0</v>
      </c>
    </row>
    <row r="62" spans="1:52">
      <c r="A62" s="3">
        <v>60</v>
      </c>
      <c r="B62">
        <f>Signals!B61</f>
        <v>3</v>
      </c>
      <c r="C62">
        <f>Signals!C61</f>
        <v>2</v>
      </c>
      <c r="D62">
        <f>Signals!F61</f>
        <v>0</v>
      </c>
      <c r="E62">
        <f>Signals!H61</f>
        <v>0</v>
      </c>
      <c r="F62">
        <f>Signals!I61</f>
        <v>0</v>
      </c>
      <c r="G62">
        <f>IF(Constants!$B$2=2,-B62,B62)</f>
        <v>3</v>
      </c>
      <c r="H62">
        <f>IF(Constants!$C$2=2,-C62,C62)</f>
        <v>2</v>
      </c>
      <c r="I62">
        <f t="shared" si="1"/>
        <v>3</v>
      </c>
      <c r="J62">
        <f t="shared" si="2"/>
        <v>2</v>
      </c>
      <c r="K62">
        <f t="shared" si="3"/>
        <v>1</v>
      </c>
      <c r="L62">
        <f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1200.5</v>
      </c>
      <c r="M62">
        <f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800.5</v>
      </c>
      <c r="N62">
        <f t="shared" si="4"/>
        <v>1200.5</v>
      </c>
      <c r="O62">
        <f t="shared" si="5"/>
        <v>800.5</v>
      </c>
      <c r="P62">
        <f>IF(I62&lt;&gt;0,(ABS(L62*Constants!$B$10)+50)/100,MAX(P61-ABS(N62*Constants!$B$4),0))</f>
        <v>0.62005</v>
      </c>
      <c r="Q62">
        <f>IF(J62&lt;&gt;0,(ABS(M62*Constants!$B$10)+50)/100,MAX(Q61-ABS(O62*Constants!$B$4),0))</f>
        <v>0.58005</v>
      </c>
      <c r="R62">
        <f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1200.5</v>
      </c>
      <c r="S62">
        <f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800.5</v>
      </c>
      <c r="T62">
        <f t="shared" si="6"/>
        <v>1200.5</v>
      </c>
      <c r="U62">
        <f t="shared" si="7"/>
        <v>800.5</v>
      </c>
      <c r="V62">
        <f>IF(I62&lt;&gt;0,(ABS(R62*Constants!$B$4)+50)/100,IF(R62=0,MAX((0-ABS(T62*Constants!$B$4)),0),(ABS(R62*Constants!$B$4)+50)/100))</f>
        <v>1501.125</v>
      </c>
      <c r="W62">
        <f>IF(J62&lt;&gt;0,(ABS(S62*Constants!$B$4)+50)/100,IF(S62=0,MAX((0-ABS(U62*Constants!$B$4)),0),(ABS(S62*Constants!$B$4)+50)/100))</f>
        <v>1001.125</v>
      </c>
      <c r="X62">
        <f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1200.5</v>
      </c>
      <c r="Y62">
        <f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800.5</v>
      </c>
      <c r="Z62">
        <f t="shared" si="8"/>
        <v>1200.5</v>
      </c>
      <c r="AA62">
        <f t="shared" si="9"/>
        <v>800.5</v>
      </c>
      <c r="AB62">
        <f>IF(I62&lt;&gt;0,(ABS(X62*Constants!$B$10)+50)/100,IF(X62=0,MAX((AB61-ABS(Z62*Constants!$B$4)),0),(ABS(X62*Constants!$B$4)+50)/100))</f>
        <v>0.62005</v>
      </c>
      <c r="AC62">
        <f>IF(J62&lt;&gt;0,(ABS(Y62*Constants!$B$10)+50)/100,IF(Y62=0,MAX((AC61-ABS(AA62*Constants!$B$4)),0),(ABS(Y62*Constants!$B$4)+50)/100))</f>
        <v>0.58005</v>
      </c>
      <c r="AD62">
        <f t="shared" si="10"/>
        <v>1001</v>
      </c>
      <c r="AE62">
        <f t="shared" si="11"/>
        <v>1200.5</v>
      </c>
      <c r="AF62">
        <f t="shared" si="12"/>
        <v>800.5</v>
      </c>
      <c r="AG62">
        <f>((Constants!$B$5*AG61)+Constants!$B$4*AD62+AH61)/(Constants!$B$5+Constants!$B$4)</f>
        <v>1001</v>
      </c>
      <c r="AH62">
        <f>((Constants!$B$5*AG61)+Constants!$B$4*AD62+AH61)-(Constants!$B$5+Constants!$B$4)*AG62</f>
        <v>0</v>
      </c>
      <c r="AI62">
        <f>((Constants!$B$5*AI61)+Constants!$B$4*AE62+AJ61)/(Constants!$B$5+Constants!$B$4)</f>
        <v>1200.5</v>
      </c>
      <c r="AJ62">
        <f>((Constants!$B$5*AI61)+Constants!$B$4*AE62+AJ61)-(Constants!$B$4+Constants!$B$5)*AI62</f>
        <v>0</v>
      </c>
      <c r="AK62">
        <f>((Constants!$B$5*AK61)+Constants!$B$4*AF62+AL61)/(Constants!$B$5+Constants!$B$4)</f>
        <v>800.5</v>
      </c>
      <c r="AL62">
        <f>((Constants!$B$5*AK61)+Constants!$B$4*AF62+AL61)-(Constants!$B$5+Constants!$B$4)*AK62</f>
        <v>0</v>
      </c>
      <c r="AM62">
        <f t="shared" si="13"/>
        <v>1</v>
      </c>
      <c r="AN62">
        <f t="shared" si="14"/>
        <v>1</v>
      </c>
      <c r="AO62">
        <f>(200000*(ABS(N62)-ABS(N60))+Constants!$B$7)/(2*Constants!$B$7)</f>
        <v>0.5</v>
      </c>
      <c r="AP62">
        <f>(200000*(ABS(O62)-ABS(O60))+Constants!$B$7)/(2*Constants!$B$7)</f>
        <v>0.5</v>
      </c>
      <c r="AQ62">
        <f t="shared" si="15"/>
        <v>1</v>
      </c>
      <c r="AR62">
        <f>(Constants!$B$3*Constants!$B$8*I62*K62+AS61)/(Constants!$B$9*Constants!$B$4)</f>
        <v>7.53982300884956</v>
      </c>
      <c r="AS62">
        <f>(Constants!$B$3*Constants!$B$8*I62*K62+AS61)-(AR62*Constants!$B$9*Constants!$B$4)</f>
        <v>0</v>
      </c>
      <c r="AT62">
        <f t="shared" si="16"/>
        <v>452.389380530974</v>
      </c>
      <c r="AU62">
        <f t="array" ref="AU62">IF(SUMPRODUCT(--(SIGN(AN29:AN61)=SIGN(K30:K62)))=0,2,IF(AV61&gt;0,1,0))</f>
        <v>1</v>
      </c>
      <c r="AV62">
        <f>IF(AU62=2,ROUND(5*1000/Constants!$B$11,0),IF(AV61&gt;0,AV61-1,0))</f>
        <v>59</v>
      </c>
      <c r="AW62">
        <f t="shared" si="18"/>
        <v>60</v>
      </c>
      <c r="AX62">
        <f ca="1" t="array" ref="AX62">IF(AW62&gt;Constants!$B$12,2,IF(SUMPRODUCT(--(AX43:AX62=2))=0,0,1))</f>
        <v>2</v>
      </c>
      <c r="AZ62">
        <f t="array" ref="AZ62">IF(ABS(AG62)&gt;Constants!$B$13,2,IF(SUMPRODUCT(--(AZ42:AZ61=2))=0,0,1))</f>
        <v>0</v>
      </c>
    </row>
    <row r="63" spans="1:52">
      <c r="A63" s="3">
        <v>61</v>
      </c>
      <c r="B63">
        <f>Signals!B62</f>
        <v>3</v>
      </c>
      <c r="C63">
        <f>Signals!C62</f>
        <v>2</v>
      </c>
      <c r="D63">
        <f>Signals!F62</f>
        <v>0</v>
      </c>
      <c r="E63">
        <f>Signals!H62</f>
        <v>0</v>
      </c>
      <c r="F63">
        <f>Signals!I62</f>
        <v>0</v>
      </c>
      <c r="G63">
        <f>IF(Constants!$B$2=2,-B63,B63)</f>
        <v>3</v>
      </c>
      <c r="H63">
        <f>IF(Constants!$C$2=2,-C63,C63)</f>
        <v>2</v>
      </c>
      <c r="I63">
        <f t="shared" si="1"/>
        <v>3</v>
      </c>
      <c r="J63">
        <f t="shared" si="2"/>
        <v>2</v>
      </c>
      <c r="K63">
        <f t="shared" si="3"/>
        <v>1</v>
      </c>
      <c r="L63">
        <f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1200.5</v>
      </c>
      <c r="M63">
        <f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800.5</v>
      </c>
      <c r="N63">
        <f t="shared" si="4"/>
        <v>1200.5</v>
      </c>
      <c r="O63">
        <f t="shared" si="5"/>
        <v>800.5</v>
      </c>
      <c r="P63">
        <f>IF(I63&lt;&gt;0,(ABS(L63*Constants!$B$10)+50)/100,MAX(P62-ABS(N63*Constants!$B$4),0))</f>
        <v>0.62005</v>
      </c>
      <c r="Q63">
        <f>IF(J63&lt;&gt;0,(ABS(M63*Constants!$B$10)+50)/100,MAX(Q62-ABS(O63*Constants!$B$4),0))</f>
        <v>0.58005</v>
      </c>
      <c r="R63">
        <f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1200.5</v>
      </c>
      <c r="S63">
        <f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800.5</v>
      </c>
      <c r="T63">
        <f t="shared" si="6"/>
        <v>1200.5</v>
      </c>
      <c r="U63">
        <f t="shared" si="7"/>
        <v>800.5</v>
      </c>
      <c r="V63">
        <f>IF(I63&lt;&gt;0,(ABS(R63*Constants!$B$4)+50)/100,IF(R63=0,MAX((0-ABS(T63*Constants!$B$4)),0),(ABS(R63*Constants!$B$4)+50)/100))</f>
        <v>1501.125</v>
      </c>
      <c r="W63">
        <f>IF(J63&lt;&gt;0,(ABS(S63*Constants!$B$4)+50)/100,IF(S63=0,MAX((0-ABS(U63*Constants!$B$4)),0),(ABS(S63*Constants!$B$4)+50)/100))</f>
        <v>1001.125</v>
      </c>
      <c r="X63">
        <f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1200.5</v>
      </c>
      <c r="Y63">
        <f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800.5</v>
      </c>
      <c r="Z63">
        <f t="shared" si="8"/>
        <v>1200.5</v>
      </c>
      <c r="AA63">
        <f t="shared" si="9"/>
        <v>800.5</v>
      </c>
      <c r="AB63">
        <f>IF(I63&lt;&gt;0,(ABS(X63*Constants!$B$10)+50)/100,IF(X63=0,MAX((AB62-ABS(Z63*Constants!$B$4)),0),(ABS(X63*Constants!$B$4)+50)/100))</f>
        <v>0.62005</v>
      </c>
      <c r="AC63">
        <f>IF(J63&lt;&gt;0,(ABS(Y63*Constants!$B$10)+50)/100,IF(Y63=0,MAX((AC62-ABS(AA63*Constants!$B$4)),0),(ABS(Y63*Constants!$B$4)+50)/100))</f>
        <v>0.58005</v>
      </c>
      <c r="AD63">
        <f t="shared" si="10"/>
        <v>1001</v>
      </c>
      <c r="AE63">
        <f t="shared" si="11"/>
        <v>1200.5</v>
      </c>
      <c r="AF63">
        <f t="shared" si="12"/>
        <v>800.5</v>
      </c>
      <c r="AG63">
        <f>((Constants!$B$5*AG62)+Constants!$B$4*AD63+AH62)/(Constants!$B$5+Constants!$B$4)</f>
        <v>1001</v>
      </c>
      <c r="AH63">
        <f>((Constants!$B$5*AG62)+Constants!$B$4*AD63+AH62)-(Constants!$B$5+Constants!$B$4)*AG63</f>
        <v>0</v>
      </c>
      <c r="AI63">
        <f>((Constants!$B$5*AI62)+Constants!$B$4*AE63+AJ62)/(Constants!$B$5+Constants!$B$4)</f>
        <v>1200.5</v>
      </c>
      <c r="AJ63">
        <f>((Constants!$B$5*AI62)+Constants!$B$4*AE63+AJ62)-(Constants!$B$4+Constants!$B$5)*AI63</f>
        <v>0</v>
      </c>
      <c r="AK63">
        <f>((Constants!$B$5*AK62)+Constants!$B$4*AF63+AL62)/(Constants!$B$5+Constants!$B$4)</f>
        <v>800.5</v>
      </c>
      <c r="AL63">
        <f>((Constants!$B$5*AK62)+Constants!$B$4*AF63+AL62)-(Constants!$B$5+Constants!$B$4)*AK63</f>
        <v>0</v>
      </c>
      <c r="AM63">
        <f t="shared" si="13"/>
        <v>1</v>
      </c>
      <c r="AN63">
        <f t="shared" si="14"/>
        <v>1</v>
      </c>
      <c r="AO63">
        <f>(200000*(ABS(N63)-ABS(N61))+Constants!$B$7)/(2*Constants!$B$7)</f>
        <v>0.5</v>
      </c>
      <c r="AP63">
        <f>(200000*(ABS(O63)-ABS(O61))+Constants!$B$7)/(2*Constants!$B$7)</f>
        <v>0.5</v>
      </c>
      <c r="AQ63">
        <f t="shared" si="15"/>
        <v>1</v>
      </c>
      <c r="AR63">
        <f>(Constants!$B$3*Constants!$B$8*I63*K63+AS62)/(Constants!$B$9*Constants!$B$4)</f>
        <v>7.53982300884956</v>
      </c>
      <c r="AS63">
        <f>(Constants!$B$3*Constants!$B$8*I63*K63+AS62)-(AR63*Constants!$B$9*Constants!$B$4)</f>
        <v>0</v>
      </c>
      <c r="AT63">
        <f t="shared" si="16"/>
        <v>459.929203539823</v>
      </c>
      <c r="AU63">
        <f t="array" ref="AU63">IF(SUMPRODUCT(--(SIGN(AN30:AN62)=SIGN(K31:K63)))=0,2,IF(AV62&gt;0,1,0))</f>
        <v>1</v>
      </c>
      <c r="AV63">
        <f>IF(AU63=2,ROUND(5*1000/Constants!$B$11,0),IF(AV62&gt;0,AV62-1,0))</f>
        <v>58</v>
      </c>
      <c r="AW63">
        <f t="shared" si="18"/>
        <v>61</v>
      </c>
      <c r="AX63">
        <f ca="1" t="array" ref="AX63">IF(AW63&gt;Constants!$B$12,2,IF(SUMPRODUCT(--(AX44:AX63=2))=0,0,1))</f>
        <v>2</v>
      </c>
      <c r="AZ63">
        <f t="array" ref="AZ63">IF(ABS(AG63)&gt;Constants!$B$13,2,IF(SUMPRODUCT(--(AZ43:AZ62=2))=0,0,1))</f>
        <v>0</v>
      </c>
    </row>
    <row r="64" spans="1:52">
      <c r="A64" s="3">
        <v>62</v>
      </c>
      <c r="B64">
        <f>Signals!B63</f>
        <v>3</v>
      </c>
      <c r="C64">
        <f>Signals!C63</f>
        <v>2</v>
      </c>
      <c r="D64">
        <f>Signals!F63</f>
        <v>0</v>
      </c>
      <c r="E64">
        <f>Signals!H63</f>
        <v>0</v>
      </c>
      <c r="F64">
        <f>Signals!I63</f>
        <v>0</v>
      </c>
      <c r="G64">
        <f>IF(Constants!$B$2=2,-B64,B64)</f>
        <v>3</v>
      </c>
      <c r="H64">
        <f>IF(Constants!$C$2=2,-C64,C64)</f>
        <v>2</v>
      </c>
      <c r="I64">
        <f t="shared" si="1"/>
        <v>3</v>
      </c>
      <c r="J64">
        <f t="shared" si="2"/>
        <v>2</v>
      </c>
      <c r="K64">
        <f t="shared" si="3"/>
        <v>1</v>
      </c>
      <c r="L64">
        <f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1200.5</v>
      </c>
      <c r="M64">
        <f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800.5</v>
      </c>
      <c r="N64">
        <f t="shared" si="4"/>
        <v>1200.5</v>
      </c>
      <c r="O64">
        <f t="shared" si="5"/>
        <v>800.5</v>
      </c>
      <c r="P64">
        <f>IF(I64&lt;&gt;0,(ABS(L64*Constants!$B$10)+50)/100,MAX(P63-ABS(N64*Constants!$B$4),0))</f>
        <v>0.62005</v>
      </c>
      <c r="Q64">
        <f>IF(J64&lt;&gt;0,(ABS(M64*Constants!$B$10)+50)/100,MAX(Q63-ABS(O64*Constants!$B$4),0))</f>
        <v>0.58005</v>
      </c>
      <c r="R64">
        <f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1200.5</v>
      </c>
      <c r="S64">
        <f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800.5</v>
      </c>
      <c r="T64">
        <f t="shared" si="6"/>
        <v>1200.5</v>
      </c>
      <c r="U64">
        <f t="shared" si="7"/>
        <v>800.5</v>
      </c>
      <c r="V64">
        <f>IF(I64&lt;&gt;0,(ABS(R64*Constants!$B$4)+50)/100,IF(R64=0,MAX((0-ABS(T64*Constants!$B$4)),0),(ABS(R64*Constants!$B$4)+50)/100))</f>
        <v>1501.125</v>
      </c>
      <c r="W64">
        <f>IF(J64&lt;&gt;0,(ABS(S64*Constants!$B$4)+50)/100,IF(S64=0,MAX((0-ABS(U64*Constants!$B$4)),0),(ABS(S64*Constants!$B$4)+50)/100))</f>
        <v>1001.125</v>
      </c>
      <c r="X64">
        <f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1200.5</v>
      </c>
      <c r="Y64">
        <f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800.5</v>
      </c>
      <c r="Z64">
        <f t="shared" si="8"/>
        <v>1200.5</v>
      </c>
      <c r="AA64">
        <f t="shared" si="9"/>
        <v>800.5</v>
      </c>
      <c r="AB64">
        <f>IF(I64&lt;&gt;0,(ABS(X64*Constants!$B$10)+50)/100,IF(X64=0,MAX((AB63-ABS(Z64*Constants!$B$4)),0),(ABS(X64*Constants!$B$4)+50)/100))</f>
        <v>0.62005</v>
      </c>
      <c r="AC64">
        <f>IF(J64&lt;&gt;0,(ABS(Y64*Constants!$B$10)+50)/100,IF(Y64=0,MAX((AC63-ABS(AA64*Constants!$B$4)),0),(ABS(Y64*Constants!$B$4)+50)/100))</f>
        <v>0.58005</v>
      </c>
      <c r="AD64">
        <f t="shared" si="10"/>
        <v>1001</v>
      </c>
      <c r="AE64">
        <f t="shared" si="11"/>
        <v>1200.5</v>
      </c>
      <c r="AF64">
        <f t="shared" si="12"/>
        <v>800.5</v>
      </c>
      <c r="AG64">
        <f>((Constants!$B$5*AG63)+Constants!$B$4*AD64+AH63)/(Constants!$B$5+Constants!$B$4)</f>
        <v>1001</v>
      </c>
      <c r="AH64">
        <f>((Constants!$B$5*AG63)+Constants!$B$4*AD64+AH63)-(Constants!$B$5+Constants!$B$4)*AG64</f>
        <v>0</v>
      </c>
      <c r="AI64">
        <f>((Constants!$B$5*AI63)+Constants!$B$4*AE64+AJ63)/(Constants!$B$5+Constants!$B$4)</f>
        <v>1200.5</v>
      </c>
      <c r="AJ64">
        <f>((Constants!$B$5*AI63)+Constants!$B$4*AE64+AJ63)-(Constants!$B$4+Constants!$B$5)*AI64</f>
        <v>0</v>
      </c>
      <c r="AK64">
        <f>((Constants!$B$5*AK63)+Constants!$B$4*AF64+AL63)/(Constants!$B$5+Constants!$B$4)</f>
        <v>800.5</v>
      </c>
      <c r="AL64">
        <f>((Constants!$B$5*AK63)+Constants!$B$4*AF64+AL63)-(Constants!$B$5+Constants!$B$4)*AK64</f>
        <v>0</v>
      </c>
      <c r="AM64">
        <f t="shared" si="13"/>
        <v>1</v>
      </c>
      <c r="AN64">
        <f t="shared" si="14"/>
        <v>1</v>
      </c>
      <c r="AO64">
        <f>(200000*(ABS(N64)-ABS(N62))+Constants!$B$7)/(2*Constants!$B$7)</f>
        <v>0.5</v>
      </c>
      <c r="AP64">
        <f>(200000*(ABS(O64)-ABS(O62))+Constants!$B$7)/(2*Constants!$B$7)</f>
        <v>0.5</v>
      </c>
      <c r="AQ64">
        <f t="shared" si="15"/>
        <v>1</v>
      </c>
      <c r="AR64">
        <f>(Constants!$B$3*Constants!$B$8*I64*K64+AS63)/(Constants!$B$9*Constants!$B$4)</f>
        <v>7.53982300884956</v>
      </c>
      <c r="AS64">
        <f>(Constants!$B$3*Constants!$B$8*I64*K64+AS63)-(AR64*Constants!$B$9*Constants!$B$4)</f>
        <v>0</v>
      </c>
      <c r="AT64">
        <f t="shared" si="16"/>
        <v>467.469026548673</v>
      </c>
      <c r="AU64">
        <f t="array" ref="AU64">IF(SUMPRODUCT(--(SIGN(AN31:AN63)=SIGN(K32:K64)))=0,2,IF(AV63&gt;0,1,0))</f>
        <v>1</v>
      </c>
      <c r="AV64">
        <f>IF(AU64=2,ROUND(5*1000/Constants!$B$11,0),IF(AV63&gt;0,AV63-1,0))</f>
        <v>57</v>
      </c>
      <c r="AW64">
        <f t="shared" si="18"/>
        <v>62</v>
      </c>
      <c r="AX64">
        <f ca="1" t="array" ref="AX64">IF(AW64&gt;Constants!$B$12,2,IF(SUMPRODUCT(--(AX45:AX64=2))=0,0,1))</f>
        <v>2</v>
      </c>
      <c r="AZ64">
        <f t="array" ref="AZ64">IF(ABS(AG64)&gt;Constants!$B$13,2,IF(SUMPRODUCT(--(AZ44:AZ63=2))=0,0,1))</f>
        <v>0</v>
      </c>
    </row>
    <row r="65" spans="1:52">
      <c r="A65" s="3">
        <v>63</v>
      </c>
      <c r="B65">
        <f>Signals!B64</f>
        <v>3</v>
      </c>
      <c r="C65">
        <f>Signals!C64</f>
        <v>2</v>
      </c>
      <c r="D65">
        <f>Signals!F64</f>
        <v>0</v>
      </c>
      <c r="E65">
        <f>Signals!H64</f>
        <v>0</v>
      </c>
      <c r="F65">
        <f>Signals!I64</f>
        <v>0</v>
      </c>
      <c r="G65">
        <f>IF(Constants!$B$2=2,-B65,B65)</f>
        <v>3</v>
      </c>
      <c r="H65">
        <f>IF(Constants!$C$2=2,-C65,C65)</f>
        <v>2</v>
      </c>
      <c r="I65">
        <f t="shared" si="1"/>
        <v>3</v>
      </c>
      <c r="J65">
        <f t="shared" si="2"/>
        <v>2</v>
      </c>
      <c r="K65">
        <f t="shared" si="3"/>
        <v>1</v>
      </c>
      <c r="L65">
        <f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1200.5</v>
      </c>
      <c r="M65">
        <f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800.5</v>
      </c>
      <c r="N65">
        <f t="shared" si="4"/>
        <v>1200.5</v>
      </c>
      <c r="O65">
        <f t="shared" si="5"/>
        <v>800.5</v>
      </c>
      <c r="P65">
        <f>IF(I65&lt;&gt;0,(ABS(L65*Constants!$B$10)+50)/100,MAX(P64-ABS(N65*Constants!$B$4),0))</f>
        <v>0.62005</v>
      </c>
      <c r="Q65">
        <f>IF(J65&lt;&gt;0,(ABS(M65*Constants!$B$10)+50)/100,MAX(Q64-ABS(O65*Constants!$B$4),0))</f>
        <v>0.58005</v>
      </c>
      <c r="R65">
        <f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1200.5</v>
      </c>
      <c r="S65">
        <f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800.5</v>
      </c>
      <c r="T65">
        <f t="shared" si="6"/>
        <v>1200.5</v>
      </c>
      <c r="U65">
        <f t="shared" si="7"/>
        <v>800.5</v>
      </c>
      <c r="V65">
        <f>IF(I65&lt;&gt;0,(ABS(R65*Constants!$B$4)+50)/100,IF(R65=0,MAX((0-ABS(T65*Constants!$B$4)),0),(ABS(R65*Constants!$B$4)+50)/100))</f>
        <v>1501.125</v>
      </c>
      <c r="W65">
        <f>IF(J65&lt;&gt;0,(ABS(S65*Constants!$B$4)+50)/100,IF(S65=0,MAX((0-ABS(U65*Constants!$B$4)),0),(ABS(S65*Constants!$B$4)+50)/100))</f>
        <v>1001.125</v>
      </c>
      <c r="X65">
        <f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1200.5</v>
      </c>
      <c r="Y65">
        <f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800.5</v>
      </c>
      <c r="Z65">
        <f t="shared" si="8"/>
        <v>1200.5</v>
      </c>
      <c r="AA65">
        <f t="shared" si="9"/>
        <v>800.5</v>
      </c>
      <c r="AB65">
        <f>IF(I65&lt;&gt;0,(ABS(X65*Constants!$B$10)+50)/100,IF(X65=0,MAX((AB64-ABS(Z65*Constants!$B$4)),0),(ABS(X65*Constants!$B$4)+50)/100))</f>
        <v>0.62005</v>
      </c>
      <c r="AC65">
        <f>IF(J65&lt;&gt;0,(ABS(Y65*Constants!$B$10)+50)/100,IF(Y65=0,MAX((AC64-ABS(AA65*Constants!$B$4)),0),(ABS(Y65*Constants!$B$4)+50)/100))</f>
        <v>0.58005</v>
      </c>
      <c r="AD65">
        <f t="shared" si="10"/>
        <v>1001</v>
      </c>
      <c r="AE65">
        <f t="shared" si="11"/>
        <v>1200.5</v>
      </c>
      <c r="AF65">
        <f t="shared" si="12"/>
        <v>800.5</v>
      </c>
      <c r="AG65">
        <f>((Constants!$B$5*AG64)+Constants!$B$4*AD65+AH64)/(Constants!$B$5+Constants!$B$4)</f>
        <v>1001</v>
      </c>
      <c r="AH65">
        <f>((Constants!$B$5*AG64)+Constants!$B$4*AD65+AH64)-(Constants!$B$5+Constants!$B$4)*AG65</f>
        <v>0</v>
      </c>
      <c r="AI65">
        <f>((Constants!$B$5*AI64)+Constants!$B$4*AE65+AJ64)/(Constants!$B$5+Constants!$B$4)</f>
        <v>1200.5</v>
      </c>
      <c r="AJ65">
        <f>((Constants!$B$5*AI64)+Constants!$B$4*AE65+AJ64)-(Constants!$B$4+Constants!$B$5)*AI65</f>
        <v>0</v>
      </c>
      <c r="AK65">
        <f>((Constants!$B$5*AK64)+Constants!$B$4*AF65+AL64)/(Constants!$B$5+Constants!$B$4)</f>
        <v>800.5</v>
      </c>
      <c r="AL65">
        <f>((Constants!$B$5*AK64)+Constants!$B$4*AF65+AL64)-(Constants!$B$5+Constants!$B$4)*AK65</f>
        <v>0</v>
      </c>
      <c r="AM65">
        <f t="shared" si="13"/>
        <v>1</v>
      </c>
      <c r="AN65">
        <f t="shared" si="14"/>
        <v>1</v>
      </c>
      <c r="AO65">
        <f>(200000*(ABS(N65)-ABS(N63))+Constants!$B$7)/(2*Constants!$B$7)</f>
        <v>0.5</v>
      </c>
      <c r="AP65">
        <f>(200000*(ABS(O65)-ABS(O63))+Constants!$B$7)/(2*Constants!$B$7)</f>
        <v>0.5</v>
      </c>
      <c r="AQ65">
        <f t="shared" si="15"/>
        <v>1</v>
      </c>
      <c r="AR65">
        <f>(Constants!$B$3*Constants!$B$8*I65*K65+AS64)/(Constants!$B$9*Constants!$B$4)</f>
        <v>7.53982300884956</v>
      </c>
      <c r="AS65">
        <f>(Constants!$B$3*Constants!$B$8*I65*K65+AS64)-(AR65*Constants!$B$9*Constants!$B$4)</f>
        <v>0</v>
      </c>
      <c r="AT65">
        <f t="shared" si="16"/>
        <v>475.008849557523</v>
      </c>
      <c r="AU65">
        <f t="array" ref="AU65">IF(SUMPRODUCT(--(SIGN(AN32:AN64)=SIGN(K33:K65)))=0,2,IF(AV64&gt;0,1,0))</f>
        <v>1</v>
      </c>
      <c r="AV65">
        <f>IF(AU65=2,ROUND(5*1000/Constants!$B$11,0),IF(AV64&gt;0,AV64-1,0))</f>
        <v>56</v>
      </c>
      <c r="AW65">
        <f t="shared" si="18"/>
        <v>63</v>
      </c>
      <c r="AX65">
        <f ca="1" t="array" ref="AX65">IF(AW65&gt;Constants!$B$12,2,IF(SUMPRODUCT(--(AX46:AX65=2))=0,0,1))</f>
        <v>2</v>
      </c>
      <c r="AZ65">
        <f t="array" ref="AZ65">IF(ABS(AG65)&gt;Constants!$B$13,2,IF(SUMPRODUCT(--(AZ45:AZ64=2))=0,0,1))</f>
        <v>0</v>
      </c>
    </row>
    <row r="66" spans="1:52">
      <c r="A66" s="3">
        <v>64</v>
      </c>
      <c r="B66">
        <f>Signals!B65</f>
        <v>3</v>
      </c>
      <c r="C66">
        <f>Signals!C65</f>
        <v>2</v>
      </c>
      <c r="D66">
        <f>Signals!F65</f>
        <v>0</v>
      </c>
      <c r="E66">
        <f>Signals!H65</f>
        <v>0</v>
      </c>
      <c r="F66">
        <f>Signals!I65</f>
        <v>0</v>
      </c>
      <c r="G66">
        <f>IF(Constants!$B$2=2,-B66,B66)</f>
        <v>3</v>
      </c>
      <c r="H66">
        <f>IF(Constants!$C$2=2,-C66,C66)</f>
        <v>2</v>
      </c>
      <c r="I66">
        <f t="shared" si="1"/>
        <v>3</v>
      </c>
      <c r="J66">
        <f t="shared" si="2"/>
        <v>2</v>
      </c>
      <c r="K66">
        <f t="shared" si="3"/>
        <v>1</v>
      </c>
      <c r="L66">
        <f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1200.5</v>
      </c>
      <c r="M66">
        <f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800.5</v>
      </c>
      <c r="N66">
        <f t="shared" si="4"/>
        <v>1200.5</v>
      </c>
      <c r="O66">
        <f t="shared" si="5"/>
        <v>800.5</v>
      </c>
      <c r="P66">
        <f>IF(I66&lt;&gt;0,(ABS(L66*Constants!$B$10)+50)/100,MAX(P65-ABS(N66*Constants!$B$4),0))</f>
        <v>0.62005</v>
      </c>
      <c r="Q66">
        <f>IF(J66&lt;&gt;0,(ABS(M66*Constants!$B$10)+50)/100,MAX(Q65-ABS(O66*Constants!$B$4),0))</f>
        <v>0.58005</v>
      </c>
      <c r="R66">
        <f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1200.5</v>
      </c>
      <c r="S66">
        <f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800.5</v>
      </c>
      <c r="T66">
        <f t="shared" si="6"/>
        <v>1200.5</v>
      </c>
      <c r="U66">
        <f t="shared" si="7"/>
        <v>800.5</v>
      </c>
      <c r="V66">
        <f>IF(I66&lt;&gt;0,(ABS(R66*Constants!$B$4)+50)/100,IF(R66=0,MAX((0-ABS(T66*Constants!$B$4)),0),(ABS(R66*Constants!$B$4)+50)/100))</f>
        <v>1501.125</v>
      </c>
      <c r="W66">
        <f>IF(J66&lt;&gt;0,(ABS(S66*Constants!$B$4)+50)/100,IF(S66=0,MAX((0-ABS(U66*Constants!$B$4)),0),(ABS(S66*Constants!$B$4)+50)/100))</f>
        <v>1001.125</v>
      </c>
      <c r="X66">
        <f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1200.5</v>
      </c>
      <c r="Y66">
        <f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800.5</v>
      </c>
      <c r="Z66">
        <f t="shared" si="8"/>
        <v>1200.5</v>
      </c>
      <c r="AA66">
        <f t="shared" si="9"/>
        <v>800.5</v>
      </c>
      <c r="AB66">
        <f>IF(I66&lt;&gt;0,(ABS(X66*Constants!$B$10)+50)/100,IF(X66=0,MAX((AB65-ABS(Z66*Constants!$B$4)),0),(ABS(X66*Constants!$B$4)+50)/100))</f>
        <v>0.62005</v>
      </c>
      <c r="AC66">
        <f>IF(J66&lt;&gt;0,(ABS(Y66*Constants!$B$10)+50)/100,IF(Y66=0,MAX((AC65-ABS(AA66*Constants!$B$4)),0),(ABS(Y66*Constants!$B$4)+50)/100))</f>
        <v>0.58005</v>
      </c>
      <c r="AD66">
        <f t="shared" si="10"/>
        <v>1001</v>
      </c>
      <c r="AE66">
        <f t="shared" si="11"/>
        <v>1200.5</v>
      </c>
      <c r="AF66">
        <f t="shared" si="12"/>
        <v>800.5</v>
      </c>
      <c r="AG66">
        <f>((Constants!$B$5*AG65)+Constants!$B$4*AD66+AH65)/(Constants!$B$5+Constants!$B$4)</f>
        <v>1001</v>
      </c>
      <c r="AH66">
        <f>((Constants!$B$5*AG65)+Constants!$B$4*AD66+AH65)-(Constants!$B$5+Constants!$B$4)*AG66</f>
        <v>0</v>
      </c>
      <c r="AI66">
        <f>((Constants!$B$5*AI65)+Constants!$B$4*AE66+AJ65)/(Constants!$B$5+Constants!$B$4)</f>
        <v>1200.5</v>
      </c>
      <c r="AJ66">
        <f>((Constants!$B$5*AI65)+Constants!$B$4*AE66+AJ65)-(Constants!$B$4+Constants!$B$5)*AI66</f>
        <v>0</v>
      </c>
      <c r="AK66">
        <f>((Constants!$B$5*AK65)+Constants!$B$4*AF66+AL65)/(Constants!$B$5+Constants!$B$4)</f>
        <v>800.5</v>
      </c>
      <c r="AL66">
        <f>((Constants!$B$5*AK65)+Constants!$B$4*AF66+AL65)-(Constants!$B$5+Constants!$B$4)*AK66</f>
        <v>0</v>
      </c>
      <c r="AM66">
        <f t="shared" si="13"/>
        <v>1</v>
      </c>
      <c r="AN66">
        <f t="shared" si="14"/>
        <v>1</v>
      </c>
      <c r="AO66">
        <f>(200000*(ABS(N66)-ABS(N64))+Constants!$B$7)/(2*Constants!$B$7)</f>
        <v>0.5</v>
      </c>
      <c r="AP66">
        <f>(200000*(ABS(O66)-ABS(O64))+Constants!$B$7)/(2*Constants!$B$7)</f>
        <v>0.5</v>
      </c>
      <c r="AQ66">
        <f t="shared" si="15"/>
        <v>1</v>
      </c>
      <c r="AR66">
        <f>(Constants!$B$3*Constants!$B$8*I66*K66+AS65)/(Constants!$B$9*Constants!$B$4)</f>
        <v>7.53982300884956</v>
      </c>
      <c r="AS66">
        <f>(Constants!$B$3*Constants!$B$8*I66*K66+AS65)-(AR66*Constants!$B$9*Constants!$B$4)</f>
        <v>0</v>
      </c>
      <c r="AT66">
        <f t="shared" si="16"/>
        <v>482.548672566372</v>
      </c>
      <c r="AU66">
        <f t="array" ref="AU66">IF(SUMPRODUCT(--(SIGN(AN33:AN65)=SIGN(K34:K66)))=0,2,IF(AV65&gt;0,1,0))</f>
        <v>1</v>
      </c>
      <c r="AV66">
        <f>IF(AU66=2,ROUND(5*1000/Constants!$B$11,0),IF(AV65&gt;0,AV65-1,0))</f>
        <v>55</v>
      </c>
      <c r="AW66">
        <f t="shared" si="18"/>
        <v>64</v>
      </c>
      <c r="AX66">
        <f ca="1" t="array" ref="AX66">IF(AW66&gt;Constants!$B$12,2,IF(SUMPRODUCT(--(AX47:AX66=2))=0,0,1))</f>
        <v>2</v>
      </c>
      <c r="AZ66">
        <f t="array" ref="AZ66">IF(ABS(AG66)&gt;Constants!$B$13,2,IF(SUMPRODUCT(--(AZ46:AZ65=2))=0,0,1))</f>
        <v>0</v>
      </c>
    </row>
    <row r="67" spans="1:52">
      <c r="A67" s="3">
        <v>65</v>
      </c>
      <c r="B67">
        <f>Signals!B66</f>
        <v>3</v>
      </c>
      <c r="C67">
        <f>Signals!C66</f>
        <v>2</v>
      </c>
      <c r="D67">
        <f>Signals!F66</f>
        <v>0</v>
      </c>
      <c r="E67">
        <f>Signals!H66</f>
        <v>0</v>
      </c>
      <c r="F67">
        <f>Signals!I66</f>
        <v>0</v>
      </c>
      <c r="G67">
        <f>IF(Constants!$B$2=2,-B67,B67)</f>
        <v>3</v>
      </c>
      <c r="H67">
        <f>IF(Constants!$C$2=2,-C67,C67)</f>
        <v>2</v>
      </c>
      <c r="I67">
        <f t="shared" si="1"/>
        <v>3</v>
      </c>
      <c r="J67">
        <f t="shared" si="2"/>
        <v>2</v>
      </c>
      <c r="K67">
        <f t="shared" si="3"/>
        <v>1</v>
      </c>
      <c r="L67">
        <f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1200.5</v>
      </c>
      <c r="M67">
        <f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800.5</v>
      </c>
      <c r="N67">
        <f t="shared" si="4"/>
        <v>1200.5</v>
      </c>
      <c r="O67">
        <f t="shared" si="5"/>
        <v>800.5</v>
      </c>
      <c r="P67">
        <f>IF(I67&lt;&gt;0,(ABS(L67*Constants!$B$10)+50)/100,MAX(P66-ABS(N67*Constants!$B$4),0))</f>
        <v>0.62005</v>
      </c>
      <c r="Q67">
        <f>IF(J67&lt;&gt;0,(ABS(M67*Constants!$B$10)+50)/100,MAX(Q66-ABS(O67*Constants!$B$4),0))</f>
        <v>0.58005</v>
      </c>
      <c r="R67">
        <f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1200.5</v>
      </c>
      <c r="S67">
        <f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800.5</v>
      </c>
      <c r="T67">
        <f t="shared" si="6"/>
        <v>1200.5</v>
      </c>
      <c r="U67">
        <f t="shared" si="7"/>
        <v>800.5</v>
      </c>
      <c r="V67">
        <f>IF(I67&lt;&gt;0,(ABS(R67*Constants!$B$4)+50)/100,IF(R67=0,MAX((0-ABS(T67*Constants!$B$4)),0),(ABS(R67*Constants!$B$4)+50)/100))</f>
        <v>1501.125</v>
      </c>
      <c r="W67">
        <f>IF(J67&lt;&gt;0,(ABS(S67*Constants!$B$4)+50)/100,IF(S67=0,MAX((0-ABS(U67*Constants!$B$4)),0),(ABS(S67*Constants!$B$4)+50)/100))</f>
        <v>1001.125</v>
      </c>
      <c r="X67">
        <f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1200.5</v>
      </c>
      <c r="Y67">
        <f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800.5</v>
      </c>
      <c r="Z67">
        <f t="shared" si="8"/>
        <v>1200.5</v>
      </c>
      <c r="AA67">
        <f t="shared" si="9"/>
        <v>800.5</v>
      </c>
      <c r="AB67">
        <f>IF(I67&lt;&gt;0,(ABS(X67*Constants!$B$10)+50)/100,IF(X67=0,MAX((AB66-ABS(Z67*Constants!$B$4)),0),(ABS(X67*Constants!$B$4)+50)/100))</f>
        <v>0.62005</v>
      </c>
      <c r="AC67">
        <f>IF(J67&lt;&gt;0,(ABS(Y67*Constants!$B$10)+50)/100,IF(Y67=0,MAX((AC66-ABS(AA67*Constants!$B$4)),0),(ABS(Y67*Constants!$B$4)+50)/100))</f>
        <v>0.58005</v>
      </c>
      <c r="AD67">
        <f t="shared" si="10"/>
        <v>1001</v>
      </c>
      <c r="AE67">
        <f t="shared" si="11"/>
        <v>1200.5</v>
      </c>
      <c r="AF67">
        <f t="shared" si="12"/>
        <v>800.5</v>
      </c>
      <c r="AG67">
        <f>((Constants!$B$5*AG66)+Constants!$B$4*AD67+AH66)/(Constants!$B$5+Constants!$B$4)</f>
        <v>1001</v>
      </c>
      <c r="AH67">
        <f>((Constants!$B$5*AG66)+Constants!$B$4*AD67+AH66)-(Constants!$B$5+Constants!$B$4)*AG67</f>
        <v>0</v>
      </c>
      <c r="AI67">
        <f>((Constants!$B$5*AI66)+Constants!$B$4*AE67+AJ66)/(Constants!$B$5+Constants!$B$4)</f>
        <v>1200.5</v>
      </c>
      <c r="AJ67">
        <f>((Constants!$B$5*AI66)+Constants!$B$4*AE67+AJ66)-(Constants!$B$4+Constants!$B$5)*AI67</f>
        <v>0</v>
      </c>
      <c r="AK67">
        <f>((Constants!$B$5*AK66)+Constants!$B$4*AF67+AL66)/(Constants!$B$5+Constants!$B$4)</f>
        <v>800.5</v>
      </c>
      <c r="AL67">
        <f>((Constants!$B$5*AK66)+Constants!$B$4*AF67+AL66)-(Constants!$B$5+Constants!$B$4)*AK67</f>
        <v>0</v>
      </c>
      <c r="AM67">
        <f t="shared" si="13"/>
        <v>1</v>
      </c>
      <c r="AN67">
        <f t="shared" si="14"/>
        <v>1</v>
      </c>
      <c r="AO67">
        <f>(200000*(ABS(N67)-ABS(N65))+Constants!$B$7)/(2*Constants!$B$7)</f>
        <v>0.5</v>
      </c>
      <c r="AP67">
        <f>(200000*(ABS(O67)-ABS(O65))+Constants!$B$7)/(2*Constants!$B$7)</f>
        <v>0.5</v>
      </c>
      <c r="AQ67">
        <f t="shared" si="15"/>
        <v>1</v>
      </c>
      <c r="AR67">
        <f>(Constants!$B$3*Constants!$B$8*I67*K67+AS66)/(Constants!$B$9*Constants!$B$4)</f>
        <v>7.53982300884956</v>
      </c>
      <c r="AS67">
        <f>(Constants!$B$3*Constants!$B$8*I67*K67+AS66)-(AR67*Constants!$B$9*Constants!$B$4)</f>
        <v>0</v>
      </c>
      <c r="AT67">
        <f t="shared" si="16"/>
        <v>490.088495575222</v>
      </c>
      <c r="AU67">
        <f t="array" ref="AU67">IF(SUMPRODUCT(--(SIGN(AN34:AN66)=SIGN(K35:K67)))=0,2,IF(AV66&gt;0,1,0))</f>
        <v>1</v>
      </c>
      <c r="AV67">
        <f>IF(AU67=2,ROUND(5*1000/Constants!$B$11,0),IF(AV66&gt;0,AV66-1,0))</f>
        <v>54</v>
      </c>
      <c r="AW67">
        <f t="shared" si="18"/>
        <v>65</v>
      </c>
      <c r="AX67">
        <f ca="1" t="array" ref="AX67">IF(AW67&gt;Constants!$B$12,2,IF(SUMPRODUCT(--(AX48:AX67=2))=0,0,1))</f>
        <v>2</v>
      </c>
      <c r="AZ67">
        <f t="array" ref="AZ67">IF(ABS(AG67)&gt;Constants!$B$13,2,IF(SUMPRODUCT(--(AZ47:AZ66=2))=0,0,1))</f>
        <v>0</v>
      </c>
    </row>
    <row r="68" spans="1:52">
      <c r="A68" s="3">
        <v>66</v>
      </c>
      <c r="B68">
        <f>Signals!B67</f>
        <v>3</v>
      </c>
      <c r="C68">
        <f>Signals!C67</f>
        <v>2</v>
      </c>
      <c r="D68">
        <f>Signals!F67</f>
        <v>0</v>
      </c>
      <c r="E68">
        <f>Signals!H67</f>
        <v>0</v>
      </c>
      <c r="F68">
        <f>Signals!I67</f>
        <v>0</v>
      </c>
      <c r="G68">
        <f>IF(Constants!$B$2=2,-B68,B68)</f>
        <v>3</v>
      </c>
      <c r="H68">
        <f>IF(Constants!$C$2=2,-C68,C68)</f>
        <v>2</v>
      </c>
      <c r="I68">
        <f t="shared" si="1"/>
        <v>3</v>
      </c>
      <c r="J68">
        <f t="shared" si="2"/>
        <v>2</v>
      </c>
      <c r="K68">
        <f t="shared" si="3"/>
        <v>1</v>
      </c>
      <c r="L68">
        <f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1200.5</v>
      </c>
      <c r="M68">
        <f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800.5</v>
      </c>
      <c r="N68">
        <f t="shared" si="4"/>
        <v>1200.5</v>
      </c>
      <c r="O68">
        <f t="shared" si="5"/>
        <v>800.5</v>
      </c>
      <c r="P68">
        <f>IF(I68&lt;&gt;0,(ABS(L68*Constants!$B$10)+50)/100,MAX(P67-ABS(N68*Constants!$B$4),0))</f>
        <v>0.62005</v>
      </c>
      <c r="Q68">
        <f>IF(J68&lt;&gt;0,(ABS(M68*Constants!$B$10)+50)/100,MAX(Q67-ABS(O68*Constants!$B$4),0))</f>
        <v>0.58005</v>
      </c>
      <c r="R68">
        <f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1200.5</v>
      </c>
      <c r="S68">
        <f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800.5</v>
      </c>
      <c r="T68">
        <f t="shared" si="6"/>
        <v>1200.5</v>
      </c>
      <c r="U68">
        <f t="shared" si="7"/>
        <v>800.5</v>
      </c>
      <c r="V68">
        <f>IF(I68&lt;&gt;0,(ABS(R68*Constants!$B$4)+50)/100,IF(R68=0,MAX((0-ABS(T68*Constants!$B$4)),0),(ABS(R68*Constants!$B$4)+50)/100))</f>
        <v>1501.125</v>
      </c>
      <c r="W68">
        <f>IF(J68&lt;&gt;0,(ABS(S68*Constants!$B$4)+50)/100,IF(S68=0,MAX((0-ABS(U68*Constants!$B$4)),0),(ABS(S68*Constants!$B$4)+50)/100))</f>
        <v>1001.125</v>
      </c>
      <c r="X68">
        <f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1200.5</v>
      </c>
      <c r="Y68">
        <f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800.5</v>
      </c>
      <c r="Z68">
        <f t="shared" si="8"/>
        <v>1200.5</v>
      </c>
      <c r="AA68">
        <f t="shared" si="9"/>
        <v>800.5</v>
      </c>
      <c r="AB68">
        <f>IF(I68&lt;&gt;0,(ABS(X68*Constants!$B$10)+50)/100,IF(X68=0,MAX((AB67-ABS(Z68*Constants!$B$4)),0),(ABS(X68*Constants!$B$4)+50)/100))</f>
        <v>0.62005</v>
      </c>
      <c r="AC68">
        <f>IF(J68&lt;&gt;0,(ABS(Y68*Constants!$B$10)+50)/100,IF(Y68=0,MAX((AC67-ABS(AA68*Constants!$B$4)),0),(ABS(Y68*Constants!$B$4)+50)/100))</f>
        <v>0.58005</v>
      </c>
      <c r="AD68">
        <f t="shared" si="10"/>
        <v>1001</v>
      </c>
      <c r="AE68">
        <f t="shared" si="11"/>
        <v>1200.5</v>
      </c>
      <c r="AF68">
        <f t="shared" si="12"/>
        <v>800.5</v>
      </c>
      <c r="AG68">
        <f>((Constants!$B$5*AG67)+Constants!$B$4*AD68+AH67)/(Constants!$B$5+Constants!$B$4)</f>
        <v>1001</v>
      </c>
      <c r="AH68">
        <f>((Constants!$B$5*AG67)+Constants!$B$4*AD68+AH67)-(Constants!$B$5+Constants!$B$4)*AG68</f>
        <v>0</v>
      </c>
      <c r="AI68">
        <f>((Constants!$B$5*AI67)+Constants!$B$4*AE68+AJ67)/(Constants!$B$5+Constants!$B$4)</f>
        <v>1200.5</v>
      </c>
      <c r="AJ68">
        <f>((Constants!$B$5*AI67)+Constants!$B$4*AE68+AJ67)-(Constants!$B$4+Constants!$B$5)*AI68</f>
        <v>0</v>
      </c>
      <c r="AK68">
        <f>((Constants!$B$5*AK67)+Constants!$B$4*AF68+AL67)/(Constants!$B$5+Constants!$B$4)</f>
        <v>800.5</v>
      </c>
      <c r="AL68">
        <f>((Constants!$B$5*AK67)+Constants!$B$4*AF68+AL67)-(Constants!$B$5+Constants!$B$4)*AK68</f>
        <v>0</v>
      </c>
      <c r="AM68">
        <f t="shared" si="13"/>
        <v>1</v>
      </c>
      <c r="AN68">
        <f t="shared" si="14"/>
        <v>1</v>
      </c>
      <c r="AO68">
        <f>(200000*(ABS(N68)-ABS(N66))+Constants!$B$7)/(2*Constants!$B$7)</f>
        <v>0.5</v>
      </c>
      <c r="AP68">
        <f>(200000*(ABS(O68)-ABS(O66))+Constants!$B$7)/(2*Constants!$B$7)</f>
        <v>0.5</v>
      </c>
      <c r="AQ68">
        <f t="shared" si="15"/>
        <v>1</v>
      </c>
      <c r="AR68">
        <f>(Constants!$B$3*Constants!$B$8*I68*K68+AS67)/(Constants!$B$9*Constants!$B$4)</f>
        <v>7.53982300884956</v>
      </c>
      <c r="AS68">
        <f>(Constants!$B$3*Constants!$B$8*I68*K68+AS67)-(AR68*Constants!$B$9*Constants!$B$4)</f>
        <v>0</v>
      </c>
      <c r="AT68">
        <f t="shared" si="16"/>
        <v>497.628318584071</v>
      </c>
      <c r="AU68">
        <f t="array" ref="AU68">IF(SUMPRODUCT(--(SIGN(AN35:AN67)=SIGN(K36:K68)))=0,2,IF(AV67&gt;0,1,0))</f>
        <v>1</v>
      </c>
      <c r="AV68">
        <f>IF(AU68=2,ROUND(5*1000/Constants!$B$11,0),IF(AV67&gt;0,AV67-1,0))</f>
        <v>53</v>
      </c>
      <c r="AW68">
        <f t="shared" si="18"/>
        <v>66</v>
      </c>
      <c r="AX68">
        <f ca="1" t="array" ref="AX68">IF(AW68&gt;Constants!$B$12,2,IF(SUMPRODUCT(--(AX49:AX68=2))=0,0,1))</f>
        <v>2</v>
      </c>
      <c r="AZ68">
        <f t="array" ref="AZ68">IF(ABS(AG68)&gt;Constants!$B$13,2,IF(SUMPRODUCT(--(AZ48:AZ67=2))=0,0,1))</f>
        <v>0</v>
      </c>
    </row>
    <row r="69" spans="1:52">
      <c r="A69" s="3">
        <v>67</v>
      </c>
      <c r="B69">
        <f>Signals!B68</f>
        <v>3</v>
      </c>
      <c r="C69">
        <f>Signals!C68</f>
        <v>2</v>
      </c>
      <c r="D69">
        <f>Signals!F68</f>
        <v>0</v>
      </c>
      <c r="E69">
        <f>Signals!H68</f>
        <v>0</v>
      </c>
      <c r="F69">
        <f>Signals!I68</f>
        <v>0</v>
      </c>
      <c r="G69">
        <f>IF(Constants!$B$2=2,-B69,B69)</f>
        <v>3</v>
      </c>
      <c r="H69">
        <f>IF(Constants!$C$2=2,-C69,C69)</f>
        <v>2</v>
      </c>
      <c r="I69">
        <f t="shared" ref="I69:I132" si="19">IF(SIGN(G69+H69)=SIGN(AN68),G69,-G69)</f>
        <v>3</v>
      </c>
      <c r="J69">
        <f t="shared" ref="J69:J132" si="20">IF(SIGN(G69+H69)=SIGN(AN68),H69,-H69)</f>
        <v>2</v>
      </c>
      <c r="K69">
        <f t="shared" ref="K69:K132" si="21">IF(SIGN(G69+H69)=SIGN(AN68),1,-1)</f>
        <v>1</v>
      </c>
      <c r="L69">
        <f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1200.5</v>
      </c>
      <c r="M69">
        <f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800.5</v>
      </c>
      <c r="N69">
        <f t="shared" ref="N69:N132" si="22">IF(I69&lt;&gt;0,L69,IF(P68&gt;0,N68,0))</f>
        <v>1200.5</v>
      </c>
      <c r="O69">
        <f t="shared" ref="O69:O132" si="23">IF(J69&lt;&gt;0,M69,IF(Q68&gt;0,O68,0))</f>
        <v>800.5</v>
      </c>
      <c r="P69">
        <f>IF(I69&lt;&gt;0,(ABS(L69*Constants!$B$10)+50)/100,MAX(P68-ABS(N69*Constants!$B$4),0))</f>
        <v>0.62005</v>
      </c>
      <c r="Q69">
        <f>IF(J69&lt;&gt;0,(ABS(M69*Constants!$B$10)+50)/100,MAX(Q68-ABS(O69*Constants!$B$4),0))</f>
        <v>0.58005</v>
      </c>
      <c r="R69">
        <f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1200.5</v>
      </c>
      <c r="S69">
        <f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800.5</v>
      </c>
      <c r="T69">
        <f t="shared" ref="T69:T132" si="24">IF(I69&lt;&gt;0,R69,IF(V68&gt;0,MAX(T68,R69),R69))</f>
        <v>1200.5</v>
      </c>
      <c r="U69">
        <f t="shared" ref="U69:U132" si="25">IF(J69&lt;&gt;0,S69,IF(W68&gt;0,MAX(U68,S69),S69))</f>
        <v>800.5</v>
      </c>
      <c r="V69">
        <f>IF(I69&lt;&gt;0,(ABS(R69*Constants!$B$4)+50)/100,IF(R69=0,MAX((0-ABS(T69*Constants!$B$4)),0),(ABS(R69*Constants!$B$4)+50)/100))</f>
        <v>1501.125</v>
      </c>
      <c r="W69">
        <f>IF(J69&lt;&gt;0,(ABS(S69*Constants!$B$4)+50)/100,IF(S69=0,MAX((0-ABS(U69*Constants!$B$4)),0),(ABS(S69*Constants!$B$4)+50)/100))</f>
        <v>1001.125</v>
      </c>
      <c r="X69">
        <f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1200.5</v>
      </c>
      <c r="Y69">
        <f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800.5</v>
      </c>
      <c r="Z69">
        <f t="shared" ref="Z69:Z132" si="26">IF(I69&lt;&gt;0,X69,IF(AB68&gt;0,MIN(Z68,X69),X69))</f>
        <v>1200.5</v>
      </c>
      <c r="AA69">
        <f t="shared" ref="AA69:AA132" si="27">IF(J69&lt;&gt;0,Y69,IF(AC68&gt;0,MIN(AA68,Y69),Y69))</f>
        <v>800.5</v>
      </c>
      <c r="AB69">
        <f>IF(I69&lt;&gt;0,(ABS(X69*Constants!$B$10)+50)/100,IF(X69=0,MAX((AB68-ABS(Z69*Constants!$B$4)),0),(ABS(X69*Constants!$B$4)+50)/100))</f>
        <v>0.62005</v>
      </c>
      <c r="AC69">
        <f>IF(J69&lt;&gt;0,(ABS(Y69*Constants!$B$10)+50)/100,IF(Y69=0,MAX((AC68-ABS(AA69*Constants!$B$4)),0),(ABS(Y69*Constants!$B$4)+50)/100))</f>
        <v>0.58005</v>
      </c>
      <c r="AD69">
        <f t="shared" ref="AD69:AD132" si="28">IF(N69+O69&gt;=0,(1+N69+O69)/2,(N69+O69-1)/2)</f>
        <v>1001</v>
      </c>
      <c r="AE69">
        <f t="shared" ref="AE69:AE132" si="29">MAX(T69,U69)</f>
        <v>1200.5</v>
      </c>
      <c r="AF69">
        <f t="shared" ref="AF69:AF132" si="30">MIN(Z69,AA69)</f>
        <v>800.5</v>
      </c>
      <c r="AG69">
        <f>((Constants!$B$5*AG68)+Constants!$B$4*AD69+AH68)/(Constants!$B$5+Constants!$B$4)</f>
        <v>1001</v>
      </c>
      <c r="AH69">
        <f>((Constants!$B$5*AG68)+Constants!$B$4*AD69+AH68)-(Constants!$B$5+Constants!$B$4)*AG69</f>
        <v>0</v>
      </c>
      <c r="AI69">
        <f>((Constants!$B$5*AI68)+Constants!$B$4*AE69+AJ68)/(Constants!$B$5+Constants!$B$4)</f>
        <v>1200.5</v>
      </c>
      <c r="AJ69">
        <f>((Constants!$B$5*AI68)+Constants!$B$4*AE69+AJ68)-(Constants!$B$4+Constants!$B$5)*AI69</f>
        <v>0</v>
      </c>
      <c r="AK69">
        <f>((Constants!$B$5*AK68)+Constants!$B$4*AF69+AL68)/(Constants!$B$5+Constants!$B$4)</f>
        <v>800.5</v>
      </c>
      <c r="AL69">
        <f>((Constants!$B$5*AK68)+Constants!$B$4*AF69+AL68)-(Constants!$B$5+Constants!$B$4)*AK69</f>
        <v>0</v>
      </c>
      <c r="AM69">
        <f t="shared" ref="AM69:AM132" si="31">IF(AG69*K69&gt;0,1,IF(AG69*K69&lt;0,-1,0))</f>
        <v>1</v>
      </c>
      <c r="AN69">
        <f t="shared" ref="AN69:AN132" si="32">IF(SIGN(AI69)=SIGN(AK69),AM69,0)</f>
        <v>1</v>
      </c>
      <c r="AO69">
        <f>(200000*(ABS(N69)-ABS(N67))+Constants!$B$7)/(2*Constants!$B$7)</f>
        <v>0.5</v>
      </c>
      <c r="AP69">
        <f>(200000*(ABS(O69)-ABS(O67))+Constants!$B$7)/(2*Constants!$B$7)</f>
        <v>0.5</v>
      </c>
      <c r="AQ69">
        <f t="shared" ref="AQ69:AQ132" si="33">(1+AO69+AP69)/2</f>
        <v>1</v>
      </c>
      <c r="AR69">
        <f>(Constants!$B$3*Constants!$B$8*I69*K69+AS68)/(Constants!$B$9*Constants!$B$4)</f>
        <v>7.53982300884956</v>
      </c>
      <c r="AS69">
        <f>(Constants!$B$3*Constants!$B$8*I69*K69+AS68)-(AR69*Constants!$B$9*Constants!$B$4)</f>
        <v>0</v>
      </c>
      <c r="AT69">
        <f t="shared" ref="AT69:AT132" si="34">AR69+AT68</f>
        <v>505.168141592921</v>
      </c>
      <c r="AU69">
        <f t="array" ref="AU69">IF(SUMPRODUCT(--(SIGN(AN36:AN68)=SIGN(K37:K69)))=0,2,IF(AV68&gt;0,1,0))</f>
        <v>1</v>
      </c>
      <c r="AV69">
        <f>IF(AU69=2,ROUND(5*1000/Constants!$B$11,0),IF(AV68&gt;0,AV68-1,0))</f>
        <v>52</v>
      </c>
      <c r="AW69">
        <f t="shared" ref="AW69:AW132" si="35">IF(I69&lt;&gt;J69,AW68+ABS(I69-J69),0)</f>
        <v>67</v>
      </c>
      <c r="AX69">
        <f ca="1" t="array" ref="AX69">IF(AW69&gt;Constants!$B$12,2,IF(SUMPRODUCT(--(AX50:AX69=2))=0,0,1))</f>
        <v>2</v>
      </c>
      <c r="AZ69">
        <f t="array" ref="AZ69">IF(ABS(AG69)&gt;Constants!$B$13,2,IF(SUMPRODUCT(--(AZ49:AZ68=2))=0,0,1))</f>
        <v>0</v>
      </c>
    </row>
    <row r="70" spans="1:52">
      <c r="A70" s="3">
        <v>68</v>
      </c>
      <c r="B70">
        <f>Signals!B69</f>
        <v>3</v>
      </c>
      <c r="C70">
        <f>Signals!C69</f>
        <v>2</v>
      </c>
      <c r="D70">
        <f>Signals!F69</f>
        <v>0</v>
      </c>
      <c r="E70">
        <f>Signals!H69</f>
        <v>0</v>
      </c>
      <c r="F70">
        <f>Signals!I69</f>
        <v>0</v>
      </c>
      <c r="G70">
        <f>IF(Constants!$B$2=2,-B70,B70)</f>
        <v>3</v>
      </c>
      <c r="H70">
        <f>IF(Constants!$C$2=2,-C70,C70)</f>
        <v>2</v>
      </c>
      <c r="I70">
        <f t="shared" si="19"/>
        <v>3</v>
      </c>
      <c r="J70">
        <f t="shared" si="20"/>
        <v>2</v>
      </c>
      <c r="K70">
        <f t="shared" si="21"/>
        <v>1</v>
      </c>
      <c r="L70">
        <f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1200.5</v>
      </c>
      <c r="M70">
        <f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800.5</v>
      </c>
      <c r="N70">
        <f t="shared" si="22"/>
        <v>1200.5</v>
      </c>
      <c r="O70">
        <f t="shared" si="23"/>
        <v>800.5</v>
      </c>
      <c r="P70">
        <f>IF(I70&lt;&gt;0,(ABS(L70*Constants!$B$10)+50)/100,MAX(P69-ABS(N70*Constants!$B$4),0))</f>
        <v>0.62005</v>
      </c>
      <c r="Q70">
        <f>IF(J70&lt;&gt;0,(ABS(M70*Constants!$B$10)+50)/100,MAX(Q69-ABS(O70*Constants!$B$4),0))</f>
        <v>0.58005</v>
      </c>
      <c r="R70">
        <f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1200.5</v>
      </c>
      <c r="S70">
        <f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800.5</v>
      </c>
      <c r="T70">
        <f t="shared" si="24"/>
        <v>1200.5</v>
      </c>
      <c r="U70">
        <f t="shared" si="25"/>
        <v>800.5</v>
      </c>
      <c r="V70">
        <f>IF(I70&lt;&gt;0,(ABS(R70*Constants!$B$4)+50)/100,IF(R70=0,MAX((0-ABS(T70*Constants!$B$4)),0),(ABS(R70*Constants!$B$4)+50)/100))</f>
        <v>1501.125</v>
      </c>
      <c r="W70">
        <f>IF(J70&lt;&gt;0,(ABS(S70*Constants!$B$4)+50)/100,IF(S70=0,MAX((0-ABS(U70*Constants!$B$4)),0),(ABS(S70*Constants!$B$4)+50)/100))</f>
        <v>1001.125</v>
      </c>
      <c r="X70">
        <f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1200.5</v>
      </c>
      <c r="Y70">
        <f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800.5</v>
      </c>
      <c r="Z70">
        <f t="shared" si="26"/>
        <v>1200.5</v>
      </c>
      <c r="AA70">
        <f t="shared" si="27"/>
        <v>800.5</v>
      </c>
      <c r="AB70">
        <f>IF(I70&lt;&gt;0,(ABS(X70*Constants!$B$10)+50)/100,IF(X70=0,MAX((AB69-ABS(Z70*Constants!$B$4)),0),(ABS(X70*Constants!$B$4)+50)/100))</f>
        <v>0.62005</v>
      </c>
      <c r="AC70">
        <f>IF(J70&lt;&gt;0,(ABS(Y70*Constants!$B$10)+50)/100,IF(Y70=0,MAX((AC69-ABS(AA70*Constants!$B$4)),0),(ABS(Y70*Constants!$B$4)+50)/100))</f>
        <v>0.58005</v>
      </c>
      <c r="AD70">
        <f t="shared" si="28"/>
        <v>1001</v>
      </c>
      <c r="AE70">
        <f t="shared" si="29"/>
        <v>1200.5</v>
      </c>
      <c r="AF70">
        <f t="shared" si="30"/>
        <v>800.5</v>
      </c>
      <c r="AG70">
        <f>((Constants!$B$5*AG69)+Constants!$B$4*AD70+AH69)/(Constants!$B$5+Constants!$B$4)</f>
        <v>1001</v>
      </c>
      <c r="AH70">
        <f>((Constants!$B$5*AG69)+Constants!$B$4*AD70+AH69)-(Constants!$B$5+Constants!$B$4)*AG70</f>
        <v>0</v>
      </c>
      <c r="AI70">
        <f>((Constants!$B$5*AI69)+Constants!$B$4*AE70+AJ69)/(Constants!$B$5+Constants!$B$4)</f>
        <v>1200.5</v>
      </c>
      <c r="AJ70">
        <f>((Constants!$B$5*AI69)+Constants!$B$4*AE70+AJ69)-(Constants!$B$4+Constants!$B$5)*AI70</f>
        <v>0</v>
      </c>
      <c r="AK70">
        <f>((Constants!$B$5*AK69)+Constants!$B$4*AF70+AL69)/(Constants!$B$5+Constants!$B$4)</f>
        <v>800.5</v>
      </c>
      <c r="AL70">
        <f>((Constants!$B$5*AK69)+Constants!$B$4*AF70+AL69)-(Constants!$B$5+Constants!$B$4)*AK70</f>
        <v>0</v>
      </c>
      <c r="AM70">
        <f t="shared" si="31"/>
        <v>1</v>
      </c>
      <c r="AN70">
        <f t="shared" si="32"/>
        <v>1</v>
      </c>
      <c r="AO70">
        <f>(200000*(ABS(N70)-ABS(N68))+Constants!$B$7)/(2*Constants!$B$7)</f>
        <v>0.5</v>
      </c>
      <c r="AP70">
        <f>(200000*(ABS(O70)-ABS(O68))+Constants!$B$7)/(2*Constants!$B$7)</f>
        <v>0.5</v>
      </c>
      <c r="AQ70">
        <f t="shared" si="33"/>
        <v>1</v>
      </c>
      <c r="AR70">
        <f>(Constants!$B$3*Constants!$B$8*I70*K70+AS69)/(Constants!$B$9*Constants!$B$4)</f>
        <v>7.53982300884956</v>
      </c>
      <c r="AS70">
        <f>(Constants!$B$3*Constants!$B$8*I70*K70+AS69)-(AR70*Constants!$B$9*Constants!$B$4)</f>
        <v>0</v>
      </c>
      <c r="AT70">
        <f t="shared" si="34"/>
        <v>512.70796460177</v>
      </c>
      <c r="AU70">
        <f t="array" ref="AU70">IF(SUMPRODUCT(--(SIGN(AN37:AN69)=SIGN(K38:K70)))=0,2,IF(AV69&gt;0,1,0))</f>
        <v>1</v>
      </c>
      <c r="AV70">
        <f>IF(AU70=2,ROUND(5*1000/Constants!$B$11,0),IF(AV69&gt;0,AV69-1,0))</f>
        <v>51</v>
      </c>
      <c r="AW70">
        <f t="shared" si="35"/>
        <v>68</v>
      </c>
      <c r="AX70">
        <f ca="1" t="array" ref="AX70">IF(AW70&gt;Constants!$B$12,2,IF(SUMPRODUCT(--(AX51:AX70=2))=0,0,1))</f>
        <v>2</v>
      </c>
      <c r="AZ70">
        <f t="array" ref="AZ70">IF(ABS(AG70)&gt;Constants!$B$13,2,IF(SUMPRODUCT(--(AZ50:AZ69=2))=0,0,1))</f>
        <v>0</v>
      </c>
    </row>
    <row r="71" spans="1:52">
      <c r="A71" s="3">
        <v>69</v>
      </c>
      <c r="B71">
        <f>Signals!B70</f>
        <v>3</v>
      </c>
      <c r="C71">
        <f>Signals!C70</f>
        <v>2</v>
      </c>
      <c r="D71">
        <f>Signals!F70</f>
        <v>0</v>
      </c>
      <c r="E71">
        <f>Signals!H70</f>
        <v>0</v>
      </c>
      <c r="F71">
        <f>Signals!I70</f>
        <v>0</v>
      </c>
      <c r="G71">
        <f>IF(Constants!$B$2=2,-B71,B71)</f>
        <v>3</v>
      </c>
      <c r="H71">
        <f>IF(Constants!$C$2=2,-C71,C71)</f>
        <v>2</v>
      </c>
      <c r="I71">
        <f t="shared" si="19"/>
        <v>3</v>
      </c>
      <c r="J71">
        <f t="shared" si="20"/>
        <v>2</v>
      </c>
      <c r="K71">
        <f t="shared" si="21"/>
        <v>1</v>
      </c>
      <c r="L71">
        <f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1200.5</v>
      </c>
      <c r="M71">
        <f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800.5</v>
      </c>
      <c r="N71">
        <f t="shared" si="22"/>
        <v>1200.5</v>
      </c>
      <c r="O71">
        <f t="shared" si="23"/>
        <v>800.5</v>
      </c>
      <c r="P71">
        <f>IF(I71&lt;&gt;0,(ABS(L71*Constants!$B$10)+50)/100,MAX(P70-ABS(N71*Constants!$B$4),0))</f>
        <v>0.62005</v>
      </c>
      <c r="Q71">
        <f>IF(J71&lt;&gt;0,(ABS(M71*Constants!$B$10)+50)/100,MAX(Q70-ABS(O71*Constants!$B$4),0))</f>
        <v>0.58005</v>
      </c>
      <c r="R71">
        <f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1200.5</v>
      </c>
      <c r="S71">
        <f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800.5</v>
      </c>
      <c r="T71">
        <f t="shared" si="24"/>
        <v>1200.5</v>
      </c>
      <c r="U71">
        <f t="shared" si="25"/>
        <v>800.5</v>
      </c>
      <c r="V71">
        <f>IF(I71&lt;&gt;0,(ABS(R71*Constants!$B$4)+50)/100,IF(R71=0,MAX((0-ABS(T71*Constants!$B$4)),0),(ABS(R71*Constants!$B$4)+50)/100))</f>
        <v>1501.125</v>
      </c>
      <c r="W71">
        <f>IF(J71&lt;&gt;0,(ABS(S71*Constants!$B$4)+50)/100,IF(S71=0,MAX((0-ABS(U71*Constants!$B$4)),0),(ABS(S71*Constants!$B$4)+50)/100))</f>
        <v>1001.125</v>
      </c>
      <c r="X71">
        <f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1200.5</v>
      </c>
      <c r="Y71">
        <f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800.5</v>
      </c>
      <c r="Z71">
        <f t="shared" si="26"/>
        <v>1200.5</v>
      </c>
      <c r="AA71">
        <f t="shared" si="27"/>
        <v>800.5</v>
      </c>
      <c r="AB71">
        <f>IF(I71&lt;&gt;0,(ABS(X71*Constants!$B$10)+50)/100,IF(X71=0,MAX((AB70-ABS(Z71*Constants!$B$4)),0),(ABS(X71*Constants!$B$4)+50)/100))</f>
        <v>0.62005</v>
      </c>
      <c r="AC71">
        <f>IF(J71&lt;&gt;0,(ABS(Y71*Constants!$B$10)+50)/100,IF(Y71=0,MAX((AC70-ABS(AA71*Constants!$B$4)),0),(ABS(Y71*Constants!$B$4)+50)/100))</f>
        <v>0.58005</v>
      </c>
      <c r="AD71">
        <f t="shared" si="28"/>
        <v>1001</v>
      </c>
      <c r="AE71">
        <f t="shared" si="29"/>
        <v>1200.5</v>
      </c>
      <c r="AF71">
        <f t="shared" si="30"/>
        <v>800.5</v>
      </c>
      <c r="AG71">
        <f>((Constants!$B$5*AG70)+Constants!$B$4*AD71+AH70)/(Constants!$B$5+Constants!$B$4)</f>
        <v>1001</v>
      </c>
      <c r="AH71">
        <f>((Constants!$B$5*AG70)+Constants!$B$4*AD71+AH70)-(Constants!$B$5+Constants!$B$4)*AG71</f>
        <v>0</v>
      </c>
      <c r="AI71">
        <f>((Constants!$B$5*AI70)+Constants!$B$4*AE71+AJ70)/(Constants!$B$5+Constants!$B$4)</f>
        <v>1200.5</v>
      </c>
      <c r="AJ71">
        <f>((Constants!$B$5*AI70)+Constants!$B$4*AE71+AJ70)-(Constants!$B$4+Constants!$B$5)*AI71</f>
        <v>0</v>
      </c>
      <c r="AK71">
        <f>((Constants!$B$5*AK70)+Constants!$B$4*AF71+AL70)/(Constants!$B$5+Constants!$B$4)</f>
        <v>800.5</v>
      </c>
      <c r="AL71">
        <f>((Constants!$B$5*AK70)+Constants!$B$4*AF71+AL70)-(Constants!$B$5+Constants!$B$4)*AK71</f>
        <v>0</v>
      </c>
      <c r="AM71">
        <f t="shared" si="31"/>
        <v>1</v>
      </c>
      <c r="AN71">
        <f t="shared" si="32"/>
        <v>1</v>
      </c>
      <c r="AO71">
        <f>(200000*(ABS(N71)-ABS(N69))+Constants!$B$7)/(2*Constants!$B$7)</f>
        <v>0.5</v>
      </c>
      <c r="AP71">
        <f>(200000*(ABS(O71)-ABS(O69))+Constants!$B$7)/(2*Constants!$B$7)</f>
        <v>0.5</v>
      </c>
      <c r="AQ71">
        <f t="shared" si="33"/>
        <v>1</v>
      </c>
      <c r="AR71">
        <f>(Constants!$B$3*Constants!$B$8*I71*K71+AS70)/(Constants!$B$9*Constants!$B$4)</f>
        <v>7.53982300884956</v>
      </c>
      <c r="AS71">
        <f>(Constants!$B$3*Constants!$B$8*I71*K71+AS70)-(AR71*Constants!$B$9*Constants!$B$4)</f>
        <v>0</v>
      </c>
      <c r="AT71">
        <f t="shared" si="34"/>
        <v>520.24778761062</v>
      </c>
      <c r="AU71">
        <f t="array" ref="AU71">IF(SUMPRODUCT(--(SIGN(AN38:AN70)=SIGN(K39:K71)))=0,2,IF(AV70&gt;0,1,0))</f>
        <v>1</v>
      </c>
      <c r="AV71">
        <f>IF(AU71=2,ROUND(5*1000/Constants!$B$11,0),IF(AV70&gt;0,AV70-1,0))</f>
        <v>50</v>
      </c>
      <c r="AW71">
        <f t="shared" si="35"/>
        <v>69</v>
      </c>
      <c r="AX71">
        <f ca="1" t="array" ref="AX71">IF(AW71&gt;Constants!$B$12,2,IF(SUMPRODUCT(--(AX52:AX71=2))=0,0,1))</f>
        <v>2</v>
      </c>
      <c r="AZ71">
        <f t="array" ref="AZ71">IF(ABS(AG71)&gt;Constants!$B$13,2,IF(SUMPRODUCT(--(AZ51:AZ70=2))=0,0,1))</f>
        <v>0</v>
      </c>
    </row>
    <row r="72" spans="1:52">
      <c r="A72" s="3">
        <v>70</v>
      </c>
      <c r="B72">
        <f>Signals!B71</f>
        <v>3</v>
      </c>
      <c r="C72">
        <f>Signals!C71</f>
        <v>2</v>
      </c>
      <c r="D72">
        <f>Signals!F71</f>
        <v>0</v>
      </c>
      <c r="E72">
        <f>Signals!H71</f>
        <v>0</v>
      </c>
      <c r="F72">
        <f>Signals!I71</f>
        <v>0</v>
      </c>
      <c r="G72">
        <f>IF(Constants!$B$2=2,-B72,B72)</f>
        <v>3</v>
      </c>
      <c r="H72">
        <f>IF(Constants!$C$2=2,-C72,C72)</f>
        <v>2</v>
      </c>
      <c r="I72">
        <f t="shared" si="19"/>
        <v>3</v>
      </c>
      <c r="J72">
        <f t="shared" si="20"/>
        <v>2</v>
      </c>
      <c r="K72">
        <f t="shared" si="21"/>
        <v>1</v>
      </c>
      <c r="L72">
        <f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1200.5</v>
      </c>
      <c r="M72">
        <f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800.5</v>
      </c>
      <c r="N72">
        <f t="shared" si="22"/>
        <v>1200.5</v>
      </c>
      <c r="O72">
        <f t="shared" si="23"/>
        <v>800.5</v>
      </c>
      <c r="P72">
        <f>IF(I72&lt;&gt;0,(ABS(L72*Constants!$B$10)+50)/100,MAX(P71-ABS(N72*Constants!$B$4),0))</f>
        <v>0.62005</v>
      </c>
      <c r="Q72">
        <f>IF(J72&lt;&gt;0,(ABS(M72*Constants!$B$10)+50)/100,MAX(Q71-ABS(O72*Constants!$B$4),0))</f>
        <v>0.58005</v>
      </c>
      <c r="R72">
        <f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1200.5</v>
      </c>
      <c r="S72">
        <f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800.5</v>
      </c>
      <c r="T72">
        <f t="shared" si="24"/>
        <v>1200.5</v>
      </c>
      <c r="U72">
        <f t="shared" si="25"/>
        <v>800.5</v>
      </c>
      <c r="V72">
        <f>IF(I72&lt;&gt;0,(ABS(R72*Constants!$B$4)+50)/100,IF(R72=0,MAX((0-ABS(T72*Constants!$B$4)),0),(ABS(R72*Constants!$B$4)+50)/100))</f>
        <v>1501.125</v>
      </c>
      <c r="W72">
        <f>IF(J72&lt;&gt;0,(ABS(S72*Constants!$B$4)+50)/100,IF(S72=0,MAX((0-ABS(U72*Constants!$B$4)),0),(ABS(S72*Constants!$B$4)+50)/100))</f>
        <v>1001.125</v>
      </c>
      <c r="X72">
        <f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1200.5</v>
      </c>
      <c r="Y72">
        <f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800.5</v>
      </c>
      <c r="Z72">
        <f t="shared" si="26"/>
        <v>1200.5</v>
      </c>
      <c r="AA72">
        <f t="shared" si="27"/>
        <v>800.5</v>
      </c>
      <c r="AB72">
        <f>IF(I72&lt;&gt;0,(ABS(X72*Constants!$B$10)+50)/100,IF(X72=0,MAX((AB71-ABS(Z72*Constants!$B$4)),0),(ABS(X72*Constants!$B$4)+50)/100))</f>
        <v>0.62005</v>
      </c>
      <c r="AC72">
        <f>IF(J72&lt;&gt;0,(ABS(Y72*Constants!$B$10)+50)/100,IF(Y72=0,MAX((AC71-ABS(AA72*Constants!$B$4)),0),(ABS(Y72*Constants!$B$4)+50)/100))</f>
        <v>0.58005</v>
      </c>
      <c r="AD72">
        <f t="shared" si="28"/>
        <v>1001</v>
      </c>
      <c r="AE72">
        <f t="shared" si="29"/>
        <v>1200.5</v>
      </c>
      <c r="AF72">
        <f t="shared" si="30"/>
        <v>800.5</v>
      </c>
      <c r="AG72">
        <f>((Constants!$B$5*AG71)+Constants!$B$4*AD72+AH71)/(Constants!$B$5+Constants!$B$4)</f>
        <v>1001</v>
      </c>
      <c r="AH72">
        <f>((Constants!$B$5*AG71)+Constants!$B$4*AD72+AH71)-(Constants!$B$5+Constants!$B$4)*AG72</f>
        <v>0</v>
      </c>
      <c r="AI72">
        <f>((Constants!$B$5*AI71)+Constants!$B$4*AE72+AJ71)/(Constants!$B$5+Constants!$B$4)</f>
        <v>1200.5</v>
      </c>
      <c r="AJ72">
        <f>((Constants!$B$5*AI71)+Constants!$B$4*AE72+AJ71)-(Constants!$B$4+Constants!$B$5)*AI72</f>
        <v>0</v>
      </c>
      <c r="AK72">
        <f>((Constants!$B$5*AK71)+Constants!$B$4*AF72+AL71)/(Constants!$B$5+Constants!$B$4)</f>
        <v>800.5</v>
      </c>
      <c r="AL72">
        <f>((Constants!$B$5*AK71)+Constants!$B$4*AF72+AL71)-(Constants!$B$5+Constants!$B$4)*AK72</f>
        <v>0</v>
      </c>
      <c r="AM72">
        <f t="shared" si="31"/>
        <v>1</v>
      </c>
      <c r="AN72">
        <f t="shared" si="32"/>
        <v>1</v>
      </c>
      <c r="AO72">
        <f>(200000*(ABS(N72)-ABS(N70))+Constants!$B$7)/(2*Constants!$B$7)</f>
        <v>0.5</v>
      </c>
      <c r="AP72">
        <f>(200000*(ABS(O72)-ABS(O70))+Constants!$B$7)/(2*Constants!$B$7)</f>
        <v>0.5</v>
      </c>
      <c r="AQ72">
        <f t="shared" si="33"/>
        <v>1</v>
      </c>
      <c r="AR72">
        <f>(Constants!$B$3*Constants!$B$8*I72*K72+AS71)/(Constants!$B$9*Constants!$B$4)</f>
        <v>7.53982300884956</v>
      </c>
      <c r="AS72">
        <f>(Constants!$B$3*Constants!$B$8*I72*K72+AS71)-(AR72*Constants!$B$9*Constants!$B$4)</f>
        <v>0</v>
      </c>
      <c r="AT72">
        <f t="shared" si="34"/>
        <v>527.787610619469</v>
      </c>
      <c r="AU72">
        <f t="array" ref="AU72">IF(SUMPRODUCT(--(SIGN(AN39:AN71)=SIGN(K40:K72)))=0,2,IF(AV71&gt;0,1,0))</f>
        <v>1</v>
      </c>
      <c r="AV72">
        <f>IF(AU72=2,ROUND(5*1000/Constants!$B$11,0),IF(AV71&gt;0,AV71-1,0))</f>
        <v>49</v>
      </c>
      <c r="AW72">
        <f t="shared" si="35"/>
        <v>70</v>
      </c>
      <c r="AX72">
        <f ca="1" t="array" ref="AX72">IF(AW72&gt;Constants!$B$12,2,IF(SUMPRODUCT(--(AX53:AX72=2))=0,0,1))</f>
        <v>2</v>
      </c>
      <c r="AZ72">
        <f t="array" ref="AZ72">IF(ABS(AG72)&gt;Constants!$B$13,2,IF(SUMPRODUCT(--(AZ52:AZ71=2))=0,0,1))</f>
        <v>0</v>
      </c>
    </row>
    <row r="73" spans="1:52">
      <c r="A73" s="3">
        <v>71</v>
      </c>
      <c r="B73">
        <f>Signals!B72</f>
        <v>3</v>
      </c>
      <c r="C73">
        <f>Signals!C72</f>
        <v>2</v>
      </c>
      <c r="D73">
        <f>Signals!F72</f>
        <v>0</v>
      </c>
      <c r="E73">
        <f>Signals!H72</f>
        <v>0</v>
      </c>
      <c r="F73">
        <f>Signals!I72</f>
        <v>0</v>
      </c>
      <c r="G73">
        <f>IF(Constants!$B$2=2,-B73,B73)</f>
        <v>3</v>
      </c>
      <c r="H73">
        <f>IF(Constants!$C$2=2,-C73,C73)</f>
        <v>2</v>
      </c>
      <c r="I73">
        <f t="shared" si="19"/>
        <v>3</v>
      </c>
      <c r="J73">
        <f t="shared" si="20"/>
        <v>2</v>
      </c>
      <c r="K73">
        <f t="shared" si="21"/>
        <v>1</v>
      </c>
      <c r="L73">
        <f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1200.5</v>
      </c>
      <c r="M73">
        <f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800.5</v>
      </c>
      <c r="N73">
        <f t="shared" si="22"/>
        <v>1200.5</v>
      </c>
      <c r="O73">
        <f t="shared" si="23"/>
        <v>800.5</v>
      </c>
      <c r="P73">
        <f>IF(I73&lt;&gt;0,(ABS(L73*Constants!$B$10)+50)/100,MAX(P72-ABS(N73*Constants!$B$4),0))</f>
        <v>0.62005</v>
      </c>
      <c r="Q73">
        <f>IF(J73&lt;&gt;0,(ABS(M73*Constants!$B$10)+50)/100,MAX(Q72-ABS(O73*Constants!$B$4),0))</f>
        <v>0.58005</v>
      </c>
      <c r="R73">
        <f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1200.5</v>
      </c>
      <c r="S73">
        <f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800.5</v>
      </c>
      <c r="T73">
        <f t="shared" si="24"/>
        <v>1200.5</v>
      </c>
      <c r="U73">
        <f t="shared" si="25"/>
        <v>800.5</v>
      </c>
      <c r="V73">
        <f>IF(I73&lt;&gt;0,(ABS(R73*Constants!$B$4)+50)/100,IF(R73=0,MAX((0-ABS(T73*Constants!$B$4)),0),(ABS(R73*Constants!$B$4)+50)/100))</f>
        <v>1501.125</v>
      </c>
      <c r="W73">
        <f>IF(J73&lt;&gt;0,(ABS(S73*Constants!$B$4)+50)/100,IF(S73=0,MAX((0-ABS(U73*Constants!$B$4)),0),(ABS(S73*Constants!$B$4)+50)/100))</f>
        <v>1001.125</v>
      </c>
      <c r="X73">
        <f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1200.5</v>
      </c>
      <c r="Y73">
        <f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800.5</v>
      </c>
      <c r="Z73">
        <f t="shared" si="26"/>
        <v>1200.5</v>
      </c>
      <c r="AA73">
        <f t="shared" si="27"/>
        <v>800.5</v>
      </c>
      <c r="AB73">
        <f>IF(I73&lt;&gt;0,(ABS(X73*Constants!$B$10)+50)/100,IF(X73=0,MAX((AB72-ABS(Z73*Constants!$B$4)),0),(ABS(X73*Constants!$B$4)+50)/100))</f>
        <v>0.62005</v>
      </c>
      <c r="AC73">
        <f>IF(J73&lt;&gt;0,(ABS(Y73*Constants!$B$10)+50)/100,IF(Y73=0,MAX((AC72-ABS(AA73*Constants!$B$4)),0),(ABS(Y73*Constants!$B$4)+50)/100))</f>
        <v>0.58005</v>
      </c>
      <c r="AD73">
        <f t="shared" si="28"/>
        <v>1001</v>
      </c>
      <c r="AE73">
        <f t="shared" si="29"/>
        <v>1200.5</v>
      </c>
      <c r="AF73">
        <f t="shared" si="30"/>
        <v>800.5</v>
      </c>
      <c r="AG73">
        <f>((Constants!$B$5*AG72)+Constants!$B$4*AD73+AH72)/(Constants!$B$5+Constants!$B$4)</f>
        <v>1001</v>
      </c>
      <c r="AH73">
        <f>((Constants!$B$5*AG72)+Constants!$B$4*AD73+AH72)-(Constants!$B$5+Constants!$B$4)*AG73</f>
        <v>0</v>
      </c>
      <c r="AI73">
        <f>((Constants!$B$5*AI72)+Constants!$B$4*AE73+AJ72)/(Constants!$B$5+Constants!$B$4)</f>
        <v>1200.5</v>
      </c>
      <c r="AJ73">
        <f>((Constants!$B$5*AI72)+Constants!$B$4*AE73+AJ72)-(Constants!$B$4+Constants!$B$5)*AI73</f>
        <v>0</v>
      </c>
      <c r="AK73">
        <f>((Constants!$B$5*AK72)+Constants!$B$4*AF73+AL72)/(Constants!$B$5+Constants!$B$4)</f>
        <v>800.5</v>
      </c>
      <c r="AL73">
        <f>((Constants!$B$5*AK72)+Constants!$B$4*AF73+AL72)-(Constants!$B$5+Constants!$B$4)*AK73</f>
        <v>0</v>
      </c>
      <c r="AM73">
        <f t="shared" si="31"/>
        <v>1</v>
      </c>
      <c r="AN73">
        <f t="shared" si="32"/>
        <v>1</v>
      </c>
      <c r="AO73">
        <f>(200000*(ABS(N73)-ABS(N71))+Constants!$B$7)/(2*Constants!$B$7)</f>
        <v>0.5</v>
      </c>
      <c r="AP73">
        <f>(200000*(ABS(O73)-ABS(O71))+Constants!$B$7)/(2*Constants!$B$7)</f>
        <v>0.5</v>
      </c>
      <c r="AQ73">
        <f t="shared" si="33"/>
        <v>1</v>
      </c>
      <c r="AR73">
        <f>(Constants!$B$3*Constants!$B$8*I73*K73+AS72)/(Constants!$B$9*Constants!$B$4)</f>
        <v>7.53982300884956</v>
      </c>
      <c r="AS73">
        <f>(Constants!$B$3*Constants!$B$8*I73*K73+AS72)-(AR73*Constants!$B$9*Constants!$B$4)</f>
        <v>0</v>
      </c>
      <c r="AT73">
        <f t="shared" si="34"/>
        <v>535.327433628319</v>
      </c>
      <c r="AU73">
        <f t="array" ref="AU73">IF(SUMPRODUCT(--(SIGN(AN40:AN72)=SIGN(K41:K73)))=0,2,IF(AV72&gt;0,1,0))</f>
        <v>1</v>
      </c>
      <c r="AV73">
        <f>IF(AU73=2,ROUND(5*1000/Constants!$B$11,0),IF(AV72&gt;0,AV72-1,0))</f>
        <v>48</v>
      </c>
      <c r="AW73">
        <f t="shared" si="35"/>
        <v>71</v>
      </c>
      <c r="AX73">
        <f ca="1" t="array" ref="AX73">IF(AW73&gt;Constants!$B$12,2,IF(SUMPRODUCT(--(AX54:AX73=2))=0,0,1))</f>
        <v>2</v>
      </c>
      <c r="AZ73">
        <f t="array" ref="AZ73">IF(ABS(AG73)&gt;Constants!$B$13,2,IF(SUMPRODUCT(--(AZ53:AZ72=2))=0,0,1))</f>
        <v>0</v>
      </c>
    </row>
    <row r="74" spans="1:52">
      <c r="A74" s="3">
        <v>72</v>
      </c>
      <c r="B74">
        <f>Signals!B73</f>
        <v>3</v>
      </c>
      <c r="C74">
        <f>Signals!C73</f>
        <v>2</v>
      </c>
      <c r="D74">
        <f>Signals!F73</f>
        <v>0</v>
      </c>
      <c r="E74">
        <f>Signals!H73</f>
        <v>0</v>
      </c>
      <c r="F74">
        <f>Signals!I73</f>
        <v>0</v>
      </c>
      <c r="G74">
        <f>IF(Constants!$B$2=2,-B74,B74)</f>
        <v>3</v>
      </c>
      <c r="H74">
        <f>IF(Constants!$C$2=2,-C74,C74)</f>
        <v>2</v>
      </c>
      <c r="I74">
        <f t="shared" si="19"/>
        <v>3</v>
      </c>
      <c r="J74">
        <f t="shared" si="20"/>
        <v>2</v>
      </c>
      <c r="K74">
        <f t="shared" si="21"/>
        <v>1</v>
      </c>
      <c r="L74">
        <f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1200.5</v>
      </c>
      <c r="M74">
        <f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800.5</v>
      </c>
      <c r="N74">
        <f t="shared" si="22"/>
        <v>1200.5</v>
      </c>
      <c r="O74">
        <f t="shared" si="23"/>
        <v>800.5</v>
      </c>
      <c r="P74">
        <f>IF(I74&lt;&gt;0,(ABS(L74*Constants!$B$10)+50)/100,MAX(P73-ABS(N74*Constants!$B$4),0))</f>
        <v>0.62005</v>
      </c>
      <c r="Q74">
        <f>IF(J74&lt;&gt;0,(ABS(M74*Constants!$B$10)+50)/100,MAX(Q73-ABS(O74*Constants!$B$4),0))</f>
        <v>0.58005</v>
      </c>
      <c r="R74">
        <f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1200.5</v>
      </c>
      <c r="S74">
        <f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800.5</v>
      </c>
      <c r="T74">
        <f t="shared" si="24"/>
        <v>1200.5</v>
      </c>
      <c r="U74">
        <f t="shared" si="25"/>
        <v>800.5</v>
      </c>
      <c r="V74">
        <f>IF(I74&lt;&gt;0,(ABS(R74*Constants!$B$4)+50)/100,IF(R74=0,MAX((0-ABS(T74*Constants!$B$4)),0),(ABS(R74*Constants!$B$4)+50)/100))</f>
        <v>1501.125</v>
      </c>
      <c r="W74">
        <f>IF(J74&lt;&gt;0,(ABS(S74*Constants!$B$4)+50)/100,IF(S74=0,MAX((0-ABS(U74*Constants!$B$4)),0),(ABS(S74*Constants!$B$4)+50)/100))</f>
        <v>1001.125</v>
      </c>
      <c r="X74">
        <f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1200.5</v>
      </c>
      <c r="Y74">
        <f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800.5</v>
      </c>
      <c r="Z74">
        <f t="shared" si="26"/>
        <v>1200.5</v>
      </c>
      <c r="AA74">
        <f t="shared" si="27"/>
        <v>800.5</v>
      </c>
      <c r="AB74">
        <f>IF(I74&lt;&gt;0,(ABS(X74*Constants!$B$10)+50)/100,IF(X74=0,MAX((AB73-ABS(Z74*Constants!$B$4)),0),(ABS(X74*Constants!$B$4)+50)/100))</f>
        <v>0.62005</v>
      </c>
      <c r="AC74">
        <f>IF(J74&lt;&gt;0,(ABS(Y74*Constants!$B$10)+50)/100,IF(Y74=0,MAX((AC73-ABS(AA74*Constants!$B$4)),0),(ABS(Y74*Constants!$B$4)+50)/100))</f>
        <v>0.58005</v>
      </c>
      <c r="AD74">
        <f t="shared" si="28"/>
        <v>1001</v>
      </c>
      <c r="AE74">
        <f t="shared" si="29"/>
        <v>1200.5</v>
      </c>
      <c r="AF74">
        <f t="shared" si="30"/>
        <v>800.5</v>
      </c>
      <c r="AG74">
        <f>((Constants!$B$5*AG73)+Constants!$B$4*AD74+AH73)/(Constants!$B$5+Constants!$B$4)</f>
        <v>1001</v>
      </c>
      <c r="AH74">
        <f>((Constants!$B$5*AG73)+Constants!$B$4*AD74+AH73)-(Constants!$B$5+Constants!$B$4)*AG74</f>
        <v>0</v>
      </c>
      <c r="AI74">
        <f>((Constants!$B$5*AI73)+Constants!$B$4*AE74+AJ73)/(Constants!$B$5+Constants!$B$4)</f>
        <v>1200.5</v>
      </c>
      <c r="AJ74">
        <f>((Constants!$B$5*AI73)+Constants!$B$4*AE74+AJ73)-(Constants!$B$4+Constants!$B$5)*AI74</f>
        <v>0</v>
      </c>
      <c r="AK74">
        <f>((Constants!$B$5*AK73)+Constants!$B$4*AF74+AL73)/(Constants!$B$5+Constants!$B$4)</f>
        <v>800.5</v>
      </c>
      <c r="AL74">
        <f>((Constants!$B$5*AK73)+Constants!$B$4*AF74+AL73)-(Constants!$B$5+Constants!$B$4)*AK74</f>
        <v>0</v>
      </c>
      <c r="AM74">
        <f t="shared" si="31"/>
        <v>1</v>
      </c>
      <c r="AN74">
        <f t="shared" si="32"/>
        <v>1</v>
      </c>
      <c r="AO74">
        <f>(200000*(ABS(N74)-ABS(N72))+Constants!$B$7)/(2*Constants!$B$7)</f>
        <v>0.5</v>
      </c>
      <c r="AP74">
        <f>(200000*(ABS(O74)-ABS(O72))+Constants!$B$7)/(2*Constants!$B$7)</f>
        <v>0.5</v>
      </c>
      <c r="AQ74">
        <f t="shared" si="33"/>
        <v>1</v>
      </c>
      <c r="AR74">
        <f>(Constants!$B$3*Constants!$B$8*I74*K74+AS73)/(Constants!$B$9*Constants!$B$4)</f>
        <v>7.53982300884956</v>
      </c>
      <c r="AS74">
        <f>(Constants!$B$3*Constants!$B$8*I74*K74+AS73)-(AR74*Constants!$B$9*Constants!$B$4)</f>
        <v>0</v>
      </c>
      <c r="AT74">
        <f t="shared" si="34"/>
        <v>542.867256637169</v>
      </c>
      <c r="AU74">
        <f t="array" ref="AU74">IF(SUMPRODUCT(--(SIGN(AN41:AN73)=SIGN(K42:K74)))=0,2,IF(AV73&gt;0,1,0))</f>
        <v>1</v>
      </c>
      <c r="AV74">
        <f>IF(AU74=2,ROUND(5*1000/Constants!$B$11,0),IF(AV73&gt;0,AV73-1,0))</f>
        <v>47</v>
      </c>
      <c r="AW74">
        <f t="shared" si="35"/>
        <v>72</v>
      </c>
      <c r="AX74">
        <f ca="1" t="array" ref="AX74">IF(AW74&gt;Constants!$B$12,2,IF(SUMPRODUCT(--(AX55:AX74=2))=0,0,1))</f>
        <v>2</v>
      </c>
      <c r="AZ74">
        <f t="array" ref="AZ74">IF(ABS(AG74)&gt;Constants!$B$13,2,IF(SUMPRODUCT(--(AZ54:AZ73=2))=0,0,1))</f>
        <v>0</v>
      </c>
    </row>
    <row r="75" spans="1:52">
      <c r="A75" s="3">
        <v>73</v>
      </c>
      <c r="B75">
        <f>Signals!B74</f>
        <v>3</v>
      </c>
      <c r="C75">
        <f>Signals!C74</f>
        <v>2</v>
      </c>
      <c r="D75">
        <f>Signals!F74</f>
        <v>0</v>
      </c>
      <c r="E75">
        <f>Signals!H74</f>
        <v>0</v>
      </c>
      <c r="F75">
        <f>Signals!I74</f>
        <v>0</v>
      </c>
      <c r="G75">
        <f>IF(Constants!$B$2=2,-B75,B75)</f>
        <v>3</v>
      </c>
      <c r="H75">
        <f>IF(Constants!$C$2=2,-C75,C75)</f>
        <v>2</v>
      </c>
      <c r="I75">
        <f t="shared" si="19"/>
        <v>3</v>
      </c>
      <c r="J75">
        <f t="shared" si="20"/>
        <v>2</v>
      </c>
      <c r="K75">
        <f t="shared" si="21"/>
        <v>1</v>
      </c>
      <c r="L75">
        <f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1200.5</v>
      </c>
      <c r="M75">
        <f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800.5</v>
      </c>
      <c r="N75">
        <f t="shared" si="22"/>
        <v>1200.5</v>
      </c>
      <c r="O75">
        <f t="shared" si="23"/>
        <v>800.5</v>
      </c>
      <c r="P75">
        <f>IF(I75&lt;&gt;0,(ABS(L75*Constants!$B$10)+50)/100,MAX(P74-ABS(N75*Constants!$B$4),0))</f>
        <v>0.62005</v>
      </c>
      <c r="Q75">
        <f>IF(J75&lt;&gt;0,(ABS(M75*Constants!$B$10)+50)/100,MAX(Q74-ABS(O75*Constants!$B$4),0))</f>
        <v>0.58005</v>
      </c>
      <c r="R75">
        <f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1200.5</v>
      </c>
      <c r="S75">
        <f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800.5</v>
      </c>
      <c r="T75">
        <f t="shared" si="24"/>
        <v>1200.5</v>
      </c>
      <c r="U75">
        <f t="shared" si="25"/>
        <v>800.5</v>
      </c>
      <c r="V75">
        <f>IF(I75&lt;&gt;0,(ABS(R75*Constants!$B$4)+50)/100,IF(R75=0,MAX((0-ABS(T75*Constants!$B$4)),0),(ABS(R75*Constants!$B$4)+50)/100))</f>
        <v>1501.125</v>
      </c>
      <c r="W75">
        <f>IF(J75&lt;&gt;0,(ABS(S75*Constants!$B$4)+50)/100,IF(S75=0,MAX((0-ABS(U75*Constants!$B$4)),0),(ABS(S75*Constants!$B$4)+50)/100))</f>
        <v>1001.125</v>
      </c>
      <c r="X75">
        <f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1200.5</v>
      </c>
      <c r="Y75">
        <f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800.5</v>
      </c>
      <c r="Z75">
        <f t="shared" si="26"/>
        <v>1200.5</v>
      </c>
      <c r="AA75">
        <f t="shared" si="27"/>
        <v>800.5</v>
      </c>
      <c r="AB75">
        <f>IF(I75&lt;&gt;0,(ABS(X75*Constants!$B$10)+50)/100,IF(X75=0,MAX((AB74-ABS(Z75*Constants!$B$4)),0),(ABS(X75*Constants!$B$4)+50)/100))</f>
        <v>0.62005</v>
      </c>
      <c r="AC75">
        <f>IF(J75&lt;&gt;0,(ABS(Y75*Constants!$B$10)+50)/100,IF(Y75=0,MAX((AC74-ABS(AA75*Constants!$B$4)),0),(ABS(Y75*Constants!$B$4)+50)/100))</f>
        <v>0.58005</v>
      </c>
      <c r="AD75">
        <f t="shared" si="28"/>
        <v>1001</v>
      </c>
      <c r="AE75">
        <f t="shared" si="29"/>
        <v>1200.5</v>
      </c>
      <c r="AF75">
        <f t="shared" si="30"/>
        <v>800.5</v>
      </c>
      <c r="AG75">
        <f>((Constants!$B$5*AG74)+Constants!$B$4*AD75+AH74)/(Constants!$B$5+Constants!$B$4)</f>
        <v>1001</v>
      </c>
      <c r="AH75">
        <f>((Constants!$B$5*AG74)+Constants!$B$4*AD75+AH74)-(Constants!$B$5+Constants!$B$4)*AG75</f>
        <v>0</v>
      </c>
      <c r="AI75">
        <f>((Constants!$B$5*AI74)+Constants!$B$4*AE75+AJ74)/(Constants!$B$5+Constants!$B$4)</f>
        <v>1200.5</v>
      </c>
      <c r="AJ75">
        <f>((Constants!$B$5*AI74)+Constants!$B$4*AE75+AJ74)-(Constants!$B$4+Constants!$B$5)*AI75</f>
        <v>0</v>
      </c>
      <c r="AK75">
        <f>((Constants!$B$5*AK74)+Constants!$B$4*AF75+AL74)/(Constants!$B$5+Constants!$B$4)</f>
        <v>800.5</v>
      </c>
      <c r="AL75">
        <f>((Constants!$B$5*AK74)+Constants!$B$4*AF75+AL74)-(Constants!$B$5+Constants!$B$4)*AK75</f>
        <v>0</v>
      </c>
      <c r="AM75">
        <f t="shared" si="31"/>
        <v>1</v>
      </c>
      <c r="AN75">
        <f t="shared" si="32"/>
        <v>1</v>
      </c>
      <c r="AO75">
        <f>(200000*(ABS(N75)-ABS(N73))+Constants!$B$7)/(2*Constants!$B$7)</f>
        <v>0.5</v>
      </c>
      <c r="AP75">
        <f>(200000*(ABS(O75)-ABS(O73))+Constants!$B$7)/(2*Constants!$B$7)</f>
        <v>0.5</v>
      </c>
      <c r="AQ75">
        <f t="shared" si="33"/>
        <v>1</v>
      </c>
      <c r="AR75">
        <f>(Constants!$B$3*Constants!$B$8*I75*K75+AS74)/(Constants!$B$9*Constants!$B$4)</f>
        <v>7.53982300884956</v>
      </c>
      <c r="AS75">
        <f>(Constants!$B$3*Constants!$B$8*I75*K75+AS74)-(AR75*Constants!$B$9*Constants!$B$4)</f>
        <v>0</v>
      </c>
      <c r="AT75">
        <f t="shared" si="34"/>
        <v>550.407079646018</v>
      </c>
      <c r="AU75">
        <f t="array" ref="AU75">IF(SUMPRODUCT(--(SIGN(AN42:AN74)=SIGN(K43:K75)))=0,2,IF(AV74&gt;0,1,0))</f>
        <v>1</v>
      </c>
      <c r="AV75">
        <f>IF(AU75=2,ROUND(5*1000/Constants!$B$11,0),IF(AV74&gt;0,AV74-1,0))</f>
        <v>46</v>
      </c>
      <c r="AW75">
        <f t="shared" si="35"/>
        <v>73</v>
      </c>
      <c r="AX75">
        <f ca="1" t="array" ref="AX75">IF(AW75&gt;Constants!$B$12,2,IF(SUMPRODUCT(--(AX56:AX75=2))=0,0,1))</f>
        <v>2</v>
      </c>
      <c r="AZ75">
        <f t="array" ref="AZ75">IF(ABS(AG75)&gt;Constants!$B$13,2,IF(SUMPRODUCT(--(AZ55:AZ74=2))=0,0,1))</f>
        <v>0</v>
      </c>
    </row>
    <row r="76" spans="1:52">
      <c r="A76" s="3">
        <v>74</v>
      </c>
      <c r="B76">
        <f>Signals!B75</f>
        <v>3</v>
      </c>
      <c r="C76">
        <f>Signals!C75</f>
        <v>2</v>
      </c>
      <c r="D76">
        <f>Signals!F75</f>
        <v>0</v>
      </c>
      <c r="E76">
        <f>Signals!H75</f>
        <v>0</v>
      </c>
      <c r="F76">
        <f>Signals!I75</f>
        <v>0</v>
      </c>
      <c r="G76">
        <f>IF(Constants!$B$2=2,-B76,B76)</f>
        <v>3</v>
      </c>
      <c r="H76">
        <f>IF(Constants!$C$2=2,-C76,C76)</f>
        <v>2</v>
      </c>
      <c r="I76">
        <f t="shared" si="19"/>
        <v>3</v>
      </c>
      <c r="J76">
        <f t="shared" si="20"/>
        <v>2</v>
      </c>
      <c r="K76">
        <f t="shared" si="21"/>
        <v>1</v>
      </c>
      <c r="L76">
        <f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1200.5</v>
      </c>
      <c r="M76">
        <f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800.5</v>
      </c>
      <c r="N76">
        <f t="shared" si="22"/>
        <v>1200.5</v>
      </c>
      <c r="O76">
        <f t="shared" si="23"/>
        <v>800.5</v>
      </c>
      <c r="P76">
        <f>IF(I76&lt;&gt;0,(ABS(L76*Constants!$B$10)+50)/100,MAX(P75-ABS(N76*Constants!$B$4),0))</f>
        <v>0.62005</v>
      </c>
      <c r="Q76">
        <f>IF(J76&lt;&gt;0,(ABS(M76*Constants!$B$10)+50)/100,MAX(Q75-ABS(O76*Constants!$B$4),0))</f>
        <v>0.58005</v>
      </c>
      <c r="R76">
        <f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1200.5</v>
      </c>
      <c r="S76">
        <f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800.5</v>
      </c>
      <c r="T76">
        <f t="shared" si="24"/>
        <v>1200.5</v>
      </c>
      <c r="U76">
        <f t="shared" si="25"/>
        <v>800.5</v>
      </c>
      <c r="V76">
        <f>IF(I76&lt;&gt;0,(ABS(R76*Constants!$B$4)+50)/100,IF(R76=0,MAX((0-ABS(T76*Constants!$B$4)),0),(ABS(R76*Constants!$B$4)+50)/100))</f>
        <v>1501.125</v>
      </c>
      <c r="W76">
        <f>IF(J76&lt;&gt;0,(ABS(S76*Constants!$B$4)+50)/100,IF(S76=0,MAX((0-ABS(U76*Constants!$B$4)),0),(ABS(S76*Constants!$B$4)+50)/100))</f>
        <v>1001.125</v>
      </c>
      <c r="X76">
        <f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1200.5</v>
      </c>
      <c r="Y76">
        <f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800.5</v>
      </c>
      <c r="Z76">
        <f t="shared" si="26"/>
        <v>1200.5</v>
      </c>
      <c r="AA76">
        <f t="shared" si="27"/>
        <v>800.5</v>
      </c>
      <c r="AB76">
        <f>IF(I76&lt;&gt;0,(ABS(X76*Constants!$B$10)+50)/100,IF(X76=0,MAX((AB75-ABS(Z76*Constants!$B$4)),0),(ABS(X76*Constants!$B$4)+50)/100))</f>
        <v>0.62005</v>
      </c>
      <c r="AC76">
        <f>IF(J76&lt;&gt;0,(ABS(Y76*Constants!$B$10)+50)/100,IF(Y76=0,MAX((AC75-ABS(AA76*Constants!$B$4)),0),(ABS(Y76*Constants!$B$4)+50)/100))</f>
        <v>0.58005</v>
      </c>
      <c r="AD76">
        <f t="shared" si="28"/>
        <v>1001</v>
      </c>
      <c r="AE76">
        <f t="shared" si="29"/>
        <v>1200.5</v>
      </c>
      <c r="AF76">
        <f t="shared" si="30"/>
        <v>800.5</v>
      </c>
      <c r="AG76">
        <f>((Constants!$B$5*AG75)+Constants!$B$4*AD76+AH75)/(Constants!$B$5+Constants!$B$4)</f>
        <v>1001</v>
      </c>
      <c r="AH76">
        <f>((Constants!$B$5*AG75)+Constants!$B$4*AD76+AH75)-(Constants!$B$5+Constants!$B$4)*AG76</f>
        <v>0</v>
      </c>
      <c r="AI76">
        <f>((Constants!$B$5*AI75)+Constants!$B$4*AE76+AJ75)/(Constants!$B$5+Constants!$B$4)</f>
        <v>1200.5</v>
      </c>
      <c r="AJ76">
        <f>((Constants!$B$5*AI75)+Constants!$B$4*AE76+AJ75)-(Constants!$B$4+Constants!$B$5)*AI76</f>
        <v>0</v>
      </c>
      <c r="AK76">
        <f>((Constants!$B$5*AK75)+Constants!$B$4*AF76+AL75)/(Constants!$B$5+Constants!$B$4)</f>
        <v>800.5</v>
      </c>
      <c r="AL76">
        <f>((Constants!$B$5*AK75)+Constants!$B$4*AF76+AL75)-(Constants!$B$5+Constants!$B$4)*AK76</f>
        <v>0</v>
      </c>
      <c r="AM76">
        <f t="shared" si="31"/>
        <v>1</v>
      </c>
      <c r="AN76">
        <f t="shared" si="32"/>
        <v>1</v>
      </c>
      <c r="AO76">
        <f>(200000*(ABS(N76)-ABS(N74))+Constants!$B$7)/(2*Constants!$B$7)</f>
        <v>0.5</v>
      </c>
      <c r="AP76">
        <f>(200000*(ABS(O76)-ABS(O74))+Constants!$B$7)/(2*Constants!$B$7)</f>
        <v>0.5</v>
      </c>
      <c r="AQ76">
        <f t="shared" si="33"/>
        <v>1</v>
      </c>
      <c r="AR76">
        <f>(Constants!$B$3*Constants!$B$8*I76*K76+AS75)/(Constants!$B$9*Constants!$B$4)</f>
        <v>7.53982300884956</v>
      </c>
      <c r="AS76">
        <f>(Constants!$B$3*Constants!$B$8*I76*K76+AS75)-(AR76*Constants!$B$9*Constants!$B$4)</f>
        <v>0</v>
      </c>
      <c r="AT76">
        <f t="shared" si="34"/>
        <v>557.946902654868</v>
      </c>
      <c r="AU76">
        <f t="array" ref="AU76">IF(SUMPRODUCT(--(SIGN(AN43:AN75)=SIGN(K44:K76)))=0,2,IF(AV75&gt;0,1,0))</f>
        <v>1</v>
      </c>
      <c r="AV76">
        <f>IF(AU76=2,ROUND(5*1000/Constants!$B$11,0),IF(AV75&gt;0,AV75-1,0))</f>
        <v>45</v>
      </c>
      <c r="AW76">
        <f t="shared" si="35"/>
        <v>74</v>
      </c>
      <c r="AX76">
        <f ca="1" t="array" ref="AX76">IF(AW76&gt;Constants!$B$12,2,IF(SUMPRODUCT(--(AX57:AX76=2))=0,0,1))</f>
        <v>2</v>
      </c>
      <c r="AZ76">
        <f t="array" ref="AZ76">IF(ABS(AG76)&gt;Constants!$B$13,2,IF(SUMPRODUCT(--(AZ56:AZ75=2))=0,0,1))</f>
        <v>0</v>
      </c>
    </row>
    <row r="77" spans="1:52">
      <c r="A77" s="3">
        <v>75</v>
      </c>
      <c r="B77">
        <f>Signals!B76</f>
        <v>3</v>
      </c>
      <c r="C77">
        <f>Signals!C76</f>
        <v>2</v>
      </c>
      <c r="D77">
        <f>Signals!F76</f>
        <v>0</v>
      </c>
      <c r="E77">
        <f>Signals!H76</f>
        <v>0</v>
      </c>
      <c r="F77">
        <f>Signals!I76</f>
        <v>0</v>
      </c>
      <c r="G77">
        <f>IF(Constants!$B$2=2,-B77,B77)</f>
        <v>3</v>
      </c>
      <c r="H77">
        <f>IF(Constants!$C$2=2,-C77,C77)</f>
        <v>2</v>
      </c>
      <c r="I77">
        <f t="shared" si="19"/>
        <v>3</v>
      </c>
      <c r="J77">
        <f t="shared" si="20"/>
        <v>2</v>
      </c>
      <c r="K77">
        <f t="shared" si="21"/>
        <v>1</v>
      </c>
      <c r="L77">
        <f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1200.5</v>
      </c>
      <c r="M77">
        <f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800.5</v>
      </c>
      <c r="N77">
        <f t="shared" si="22"/>
        <v>1200.5</v>
      </c>
      <c r="O77">
        <f t="shared" si="23"/>
        <v>800.5</v>
      </c>
      <c r="P77">
        <f>IF(I77&lt;&gt;0,(ABS(L77*Constants!$B$10)+50)/100,MAX(P76-ABS(N77*Constants!$B$4),0))</f>
        <v>0.62005</v>
      </c>
      <c r="Q77">
        <f>IF(J77&lt;&gt;0,(ABS(M77*Constants!$B$10)+50)/100,MAX(Q76-ABS(O77*Constants!$B$4),0))</f>
        <v>0.58005</v>
      </c>
      <c r="R77">
        <f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1200.5</v>
      </c>
      <c r="S77">
        <f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800.5</v>
      </c>
      <c r="T77">
        <f t="shared" si="24"/>
        <v>1200.5</v>
      </c>
      <c r="U77">
        <f t="shared" si="25"/>
        <v>800.5</v>
      </c>
      <c r="V77">
        <f>IF(I77&lt;&gt;0,(ABS(R77*Constants!$B$4)+50)/100,IF(R77=0,MAX((0-ABS(T77*Constants!$B$4)),0),(ABS(R77*Constants!$B$4)+50)/100))</f>
        <v>1501.125</v>
      </c>
      <c r="W77">
        <f>IF(J77&lt;&gt;0,(ABS(S77*Constants!$B$4)+50)/100,IF(S77=0,MAX((0-ABS(U77*Constants!$B$4)),0),(ABS(S77*Constants!$B$4)+50)/100))</f>
        <v>1001.125</v>
      </c>
      <c r="X77">
        <f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1200.5</v>
      </c>
      <c r="Y77">
        <f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800.5</v>
      </c>
      <c r="Z77">
        <f t="shared" si="26"/>
        <v>1200.5</v>
      </c>
      <c r="AA77">
        <f t="shared" si="27"/>
        <v>800.5</v>
      </c>
      <c r="AB77">
        <f>IF(I77&lt;&gt;0,(ABS(X77*Constants!$B$10)+50)/100,IF(X77=0,MAX((AB76-ABS(Z77*Constants!$B$4)),0),(ABS(X77*Constants!$B$4)+50)/100))</f>
        <v>0.62005</v>
      </c>
      <c r="AC77">
        <f>IF(J77&lt;&gt;0,(ABS(Y77*Constants!$B$10)+50)/100,IF(Y77=0,MAX((AC76-ABS(AA77*Constants!$B$4)),0),(ABS(Y77*Constants!$B$4)+50)/100))</f>
        <v>0.58005</v>
      </c>
      <c r="AD77">
        <f t="shared" si="28"/>
        <v>1001</v>
      </c>
      <c r="AE77">
        <f t="shared" si="29"/>
        <v>1200.5</v>
      </c>
      <c r="AF77">
        <f t="shared" si="30"/>
        <v>800.5</v>
      </c>
      <c r="AG77">
        <f>((Constants!$B$5*AG76)+Constants!$B$4*AD77+AH76)/(Constants!$B$5+Constants!$B$4)</f>
        <v>1001</v>
      </c>
      <c r="AH77">
        <f>((Constants!$B$5*AG76)+Constants!$B$4*AD77+AH76)-(Constants!$B$5+Constants!$B$4)*AG77</f>
        <v>0</v>
      </c>
      <c r="AI77">
        <f>((Constants!$B$5*AI76)+Constants!$B$4*AE77+AJ76)/(Constants!$B$5+Constants!$B$4)</f>
        <v>1200.5</v>
      </c>
      <c r="AJ77">
        <f>((Constants!$B$5*AI76)+Constants!$B$4*AE77+AJ76)-(Constants!$B$4+Constants!$B$5)*AI77</f>
        <v>0</v>
      </c>
      <c r="AK77">
        <f>((Constants!$B$5*AK76)+Constants!$B$4*AF77+AL76)/(Constants!$B$5+Constants!$B$4)</f>
        <v>800.5</v>
      </c>
      <c r="AL77">
        <f>((Constants!$B$5*AK76)+Constants!$B$4*AF77+AL76)-(Constants!$B$5+Constants!$B$4)*AK77</f>
        <v>0</v>
      </c>
      <c r="AM77">
        <f t="shared" si="31"/>
        <v>1</v>
      </c>
      <c r="AN77">
        <f t="shared" si="32"/>
        <v>1</v>
      </c>
      <c r="AO77">
        <f>(200000*(ABS(N77)-ABS(N75))+Constants!$B$7)/(2*Constants!$B$7)</f>
        <v>0.5</v>
      </c>
      <c r="AP77">
        <f>(200000*(ABS(O77)-ABS(O75))+Constants!$B$7)/(2*Constants!$B$7)</f>
        <v>0.5</v>
      </c>
      <c r="AQ77">
        <f t="shared" si="33"/>
        <v>1</v>
      </c>
      <c r="AR77">
        <f>(Constants!$B$3*Constants!$B$8*I77*K77+AS76)/(Constants!$B$9*Constants!$B$4)</f>
        <v>7.53982300884956</v>
      </c>
      <c r="AS77">
        <f>(Constants!$B$3*Constants!$B$8*I77*K77+AS76)-(AR77*Constants!$B$9*Constants!$B$4)</f>
        <v>0</v>
      </c>
      <c r="AT77">
        <f t="shared" si="34"/>
        <v>565.486725663717</v>
      </c>
      <c r="AU77">
        <f t="array" ref="AU77">IF(SUMPRODUCT(--(SIGN(AN44:AN76)=SIGN(K45:K77)))=0,2,IF(AV76&gt;0,1,0))</f>
        <v>1</v>
      </c>
      <c r="AV77">
        <f>IF(AU77=2,ROUND(5*1000/Constants!$B$11,0),IF(AV76&gt;0,AV76-1,0))</f>
        <v>44</v>
      </c>
      <c r="AW77">
        <f t="shared" si="35"/>
        <v>75</v>
      </c>
      <c r="AX77">
        <f ca="1" t="array" ref="AX77">IF(AW77&gt;Constants!$B$12,2,IF(SUMPRODUCT(--(AX58:AX77=2))=0,0,1))</f>
        <v>2</v>
      </c>
      <c r="AZ77">
        <f t="array" ref="AZ77">IF(ABS(AG77)&gt;Constants!$B$13,2,IF(SUMPRODUCT(--(AZ57:AZ76=2))=0,0,1))</f>
        <v>0</v>
      </c>
    </row>
    <row r="78" spans="1:52">
      <c r="A78" s="3">
        <v>76</v>
      </c>
      <c r="B78">
        <f>Signals!B77</f>
        <v>3</v>
      </c>
      <c r="C78">
        <f>Signals!C77</f>
        <v>2</v>
      </c>
      <c r="D78">
        <f>Signals!F77</f>
        <v>0</v>
      </c>
      <c r="E78">
        <f>Signals!H77</f>
        <v>0</v>
      </c>
      <c r="F78">
        <f>Signals!I77</f>
        <v>0</v>
      </c>
      <c r="G78">
        <f>IF(Constants!$B$2=2,-B78,B78)</f>
        <v>3</v>
      </c>
      <c r="H78">
        <f>IF(Constants!$C$2=2,-C78,C78)</f>
        <v>2</v>
      </c>
      <c r="I78">
        <f t="shared" si="19"/>
        <v>3</v>
      </c>
      <c r="J78">
        <f t="shared" si="20"/>
        <v>2</v>
      </c>
      <c r="K78">
        <f t="shared" si="21"/>
        <v>1</v>
      </c>
      <c r="L78">
        <f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1200.5</v>
      </c>
      <c r="M78">
        <f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800.5</v>
      </c>
      <c r="N78">
        <f t="shared" si="22"/>
        <v>1200.5</v>
      </c>
      <c r="O78">
        <f t="shared" si="23"/>
        <v>800.5</v>
      </c>
      <c r="P78">
        <f>IF(I78&lt;&gt;0,(ABS(L78*Constants!$B$10)+50)/100,MAX(P77-ABS(N78*Constants!$B$4),0))</f>
        <v>0.62005</v>
      </c>
      <c r="Q78">
        <f>IF(J78&lt;&gt;0,(ABS(M78*Constants!$B$10)+50)/100,MAX(Q77-ABS(O78*Constants!$B$4),0))</f>
        <v>0.58005</v>
      </c>
      <c r="R78">
        <f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1200.5</v>
      </c>
      <c r="S78">
        <f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800.5</v>
      </c>
      <c r="T78">
        <f t="shared" si="24"/>
        <v>1200.5</v>
      </c>
      <c r="U78">
        <f t="shared" si="25"/>
        <v>800.5</v>
      </c>
      <c r="V78">
        <f>IF(I78&lt;&gt;0,(ABS(R78*Constants!$B$4)+50)/100,IF(R78=0,MAX((0-ABS(T78*Constants!$B$4)),0),(ABS(R78*Constants!$B$4)+50)/100))</f>
        <v>1501.125</v>
      </c>
      <c r="W78">
        <f>IF(J78&lt;&gt;0,(ABS(S78*Constants!$B$4)+50)/100,IF(S78=0,MAX((0-ABS(U78*Constants!$B$4)),0),(ABS(S78*Constants!$B$4)+50)/100))</f>
        <v>1001.125</v>
      </c>
      <c r="X78">
        <f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1200.5</v>
      </c>
      <c r="Y78">
        <f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800.5</v>
      </c>
      <c r="Z78">
        <f t="shared" si="26"/>
        <v>1200.5</v>
      </c>
      <c r="AA78">
        <f t="shared" si="27"/>
        <v>800.5</v>
      </c>
      <c r="AB78">
        <f>IF(I78&lt;&gt;0,(ABS(X78*Constants!$B$10)+50)/100,IF(X78=0,MAX((AB77-ABS(Z78*Constants!$B$4)),0),(ABS(X78*Constants!$B$4)+50)/100))</f>
        <v>0.62005</v>
      </c>
      <c r="AC78">
        <f>IF(J78&lt;&gt;0,(ABS(Y78*Constants!$B$10)+50)/100,IF(Y78=0,MAX((AC77-ABS(AA78*Constants!$B$4)),0),(ABS(Y78*Constants!$B$4)+50)/100))</f>
        <v>0.58005</v>
      </c>
      <c r="AD78">
        <f t="shared" si="28"/>
        <v>1001</v>
      </c>
      <c r="AE78">
        <f t="shared" si="29"/>
        <v>1200.5</v>
      </c>
      <c r="AF78">
        <f t="shared" si="30"/>
        <v>800.5</v>
      </c>
      <c r="AG78">
        <f>((Constants!$B$5*AG77)+Constants!$B$4*AD78+AH77)/(Constants!$B$5+Constants!$B$4)</f>
        <v>1001</v>
      </c>
      <c r="AH78">
        <f>((Constants!$B$5*AG77)+Constants!$B$4*AD78+AH77)-(Constants!$B$5+Constants!$B$4)*AG78</f>
        <v>0</v>
      </c>
      <c r="AI78">
        <f>((Constants!$B$5*AI77)+Constants!$B$4*AE78+AJ77)/(Constants!$B$5+Constants!$B$4)</f>
        <v>1200.5</v>
      </c>
      <c r="AJ78">
        <f>((Constants!$B$5*AI77)+Constants!$B$4*AE78+AJ77)-(Constants!$B$4+Constants!$B$5)*AI78</f>
        <v>0</v>
      </c>
      <c r="AK78">
        <f>((Constants!$B$5*AK77)+Constants!$B$4*AF78+AL77)/(Constants!$B$5+Constants!$B$4)</f>
        <v>800.5</v>
      </c>
      <c r="AL78">
        <f>((Constants!$B$5*AK77)+Constants!$B$4*AF78+AL77)-(Constants!$B$5+Constants!$B$4)*AK78</f>
        <v>0</v>
      </c>
      <c r="AM78">
        <f t="shared" si="31"/>
        <v>1</v>
      </c>
      <c r="AN78">
        <f t="shared" si="32"/>
        <v>1</v>
      </c>
      <c r="AO78">
        <f>(200000*(ABS(N78)-ABS(N76))+Constants!$B$7)/(2*Constants!$B$7)</f>
        <v>0.5</v>
      </c>
      <c r="AP78">
        <f>(200000*(ABS(O78)-ABS(O76))+Constants!$B$7)/(2*Constants!$B$7)</f>
        <v>0.5</v>
      </c>
      <c r="AQ78">
        <f t="shared" si="33"/>
        <v>1</v>
      </c>
      <c r="AR78">
        <f>(Constants!$B$3*Constants!$B$8*I78*K78+AS77)/(Constants!$B$9*Constants!$B$4)</f>
        <v>7.53982300884956</v>
      </c>
      <c r="AS78">
        <f>(Constants!$B$3*Constants!$B$8*I78*K78+AS77)-(AR78*Constants!$B$9*Constants!$B$4)</f>
        <v>0</v>
      </c>
      <c r="AT78">
        <f t="shared" si="34"/>
        <v>573.026548672567</v>
      </c>
      <c r="AU78">
        <f t="array" ref="AU78">IF(SUMPRODUCT(--(SIGN(AN45:AN77)=SIGN(K46:K78)))=0,2,IF(AV77&gt;0,1,0))</f>
        <v>1</v>
      </c>
      <c r="AV78">
        <f>IF(AU78=2,ROUND(5*1000/Constants!$B$11,0),IF(AV77&gt;0,AV77-1,0))</f>
        <v>43</v>
      </c>
      <c r="AW78">
        <f t="shared" si="35"/>
        <v>76</v>
      </c>
      <c r="AX78">
        <f ca="1" t="array" ref="AX78">IF(AW78&gt;Constants!$B$12,2,IF(SUMPRODUCT(--(AX59:AX78=2))=0,0,1))</f>
        <v>2</v>
      </c>
      <c r="AZ78">
        <f t="array" ref="AZ78">IF(ABS(AG78)&gt;Constants!$B$13,2,IF(SUMPRODUCT(--(AZ58:AZ77=2))=0,0,1))</f>
        <v>0</v>
      </c>
    </row>
    <row r="79" spans="1:52">
      <c r="A79" s="3">
        <v>77</v>
      </c>
      <c r="B79">
        <f>Signals!B78</f>
        <v>3</v>
      </c>
      <c r="C79">
        <f>Signals!C78</f>
        <v>2</v>
      </c>
      <c r="D79">
        <f>Signals!F78</f>
        <v>0</v>
      </c>
      <c r="E79">
        <f>Signals!H78</f>
        <v>0</v>
      </c>
      <c r="F79">
        <f>Signals!I78</f>
        <v>0</v>
      </c>
      <c r="G79">
        <f>IF(Constants!$B$2=2,-B79,B79)</f>
        <v>3</v>
      </c>
      <c r="H79">
        <f>IF(Constants!$C$2=2,-C79,C79)</f>
        <v>2</v>
      </c>
      <c r="I79">
        <f t="shared" si="19"/>
        <v>3</v>
      </c>
      <c r="J79">
        <f t="shared" si="20"/>
        <v>2</v>
      </c>
      <c r="K79">
        <f t="shared" si="21"/>
        <v>1</v>
      </c>
      <c r="L79">
        <f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1200.5</v>
      </c>
      <c r="M79">
        <f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800.5</v>
      </c>
      <c r="N79">
        <f t="shared" si="22"/>
        <v>1200.5</v>
      </c>
      <c r="O79">
        <f t="shared" si="23"/>
        <v>800.5</v>
      </c>
      <c r="P79">
        <f>IF(I79&lt;&gt;0,(ABS(L79*Constants!$B$10)+50)/100,MAX(P78-ABS(N79*Constants!$B$4),0))</f>
        <v>0.62005</v>
      </c>
      <c r="Q79">
        <f>IF(J79&lt;&gt;0,(ABS(M79*Constants!$B$10)+50)/100,MAX(Q78-ABS(O79*Constants!$B$4),0))</f>
        <v>0.58005</v>
      </c>
      <c r="R79">
        <f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1200.5</v>
      </c>
      <c r="S79">
        <f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800.5</v>
      </c>
      <c r="T79">
        <f t="shared" si="24"/>
        <v>1200.5</v>
      </c>
      <c r="U79">
        <f t="shared" si="25"/>
        <v>800.5</v>
      </c>
      <c r="V79">
        <f>IF(I79&lt;&gt;0,(ABS(R79*Constants!$B$4)+50)/100,IF(R79=0,MAX((0-ABS(T79*Constants!$B$4)),0),(ABS(R79*Constants!$B$4)+50)/100))</f>
        <v>1501.125</v>
      </c>
      <c r="W79">
        <f>IF(J79&lt;&gt;0,(ABS(S79*Constants!$B$4)+50)/100,IF(S79=0,MAX((0-ABS(U79*Constants!$B$4)),0),(ABS(S79*Constants!$B$4)+50)/100))</f>
        <v>1001.125</v>
      </c>
      <c r="X79">
        <f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1200.5</v>
      </c>
      <c r="Y79">
        <f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800.5</v>
      </c>
      <c r="Z79">
        <f t="shared" si="26"/>
        <v>1200.5</v>
      </c>
      <c r="AA79">
        <f t="shared" si="27"/>
        <v>800.5</v>
      </c>
      <c r="AB79">
        <f>IF(I79&lt;&gt;0,(ABS(X79*Constants!$B$10)+50)/100,IF(X79=0,MAX((AB78-ABS(Z79*Constants!$B$4)),0),(ABS(X79*Constants!$B$4)+50)/100))</f>
        <v>0.62005</v>
      </c>
      <c r="AC79">
        <f>IF(J79&lt;&gt;0,(ABS(Y79*Constants!$B$10)+50)/100,IF(Y79=0,MAX((AC78-ABS(AA79*Constants!$B$4)),0),(ABS(Y79*Constants!$B$4)+50)/100))</f>
        <v>0.58005</v>
      </c>
      <c r="AD79">
        <f t="shared" si="28"/>
        <v>1001</v>
      </c>
      <c r="AE79">
        <f t="shared" si="29"/>
        <v>1200.5</v>
      </c>
      <c r="AF79">
        <f t="shared" si="30"/>
        <v>800.5</v>
      </c>
      <c r="AG79">
        <f>((Constants!$B$5*AG78)+Constants!$B$4*AD79+AH78)/(Constants!$B$5+Constants!$B$4)</f>
        <v>1001</v>
      </c>
      <c r="AH79">
        <f>((Constants!$B$5*AG78)+Constants!$B$4*AD79+AH78)-(Constants!$B$5+Constants!$B$4)*AG79</f>
        <v>0</v>
      </c>
      <c r="AI79">
        <f>((Constants!$B$5*AI78)+Constants!$B$4*AE79+AJ78)/(Constants!$B$5+Constants!$B$4)</f>
        <v>1200.5</v>
      </c>
      <c r="AJ79">
        <f>((Constants!$B$5*AI78)+Constants!$B$4*AE79+AJ78)-(Constants!$B$4+Constants!$B$5)*AI79</f>
        <v>0</v>
      </c>
      <c r="AK79">
        <f>((Constants!$B$5*AK78)+Constants!$B$4*AF79+AL78)/(Constants!$B$5+Constants!$B$4)</f>
        <v>800.5</v>
      </c>
      <c r="AL79">
        <f>((Constants!$B$5*AK78)+Constants!$B$4*AF79+AL78)-(Constants!$B$5+Constants!$B$4)*AK79</f>
        <v>0</v>
      </c>
      <c r="AM79">
        <f t="shared" si="31"/>
        <v>1</v>
      </c>
      <c r="AN79">
        <f t="shared" si="32"/>
        <v>1</v>
      </c>
      <c r="AO79">
        <f>(200000*(ABS(N79)-ABS(N77))+Constants!$B$7)/(2*Constants!$B$7)</f>
        <v>0.5</v>
      </c>
      <c r="AP79">
        <f>(200000*(ABS(O79)-ABS(O77))+Constants!$B$7)/(2*Constants!$B$7)</f>
        <v>0.5</v>
      </c>
      <c r="AQ79">
        <f t="shared" si="33"/>
        <v>1</v>
      </c>
      <c r="AR79">
        <f>(Constants!$B$3*Constants!$B$8*I79*K79+AS78)/(Constants!$B$9*Constants!$B$4)</f>
        <v>7.53982300884956</v>
      </c>
      <c r="AS79">
        <f>(Constants!$B$3*Constants!$B$8*I79*K79+AS78)-(AR79*Constants!$B$9*Constants!$B$4)</f>
        <v>0</v>
      </c>
      <c r="AT79">
        <f t="shared" si="34"/>
        <v>580.566371681416</v>
      </c>
      <c r="AU79">
        <f t="array" ref="AU79">IF(SUMPRODUCT(--(SIGN(AN46:AN78)=SIGN(K47:K79)))=0,2,IF(AV78&gt;0,1,0))</f>
        <v>1</v>
      </c>
      <c r="AV79">
        <f>IF(AU79=2,ROUND(5*1000/Constants!$B$11,0),IF(AV78&gt;0,AV78-1,0))</f>
        <v>42</v>
      </c>
      <c r="AW79">
        <f t="shared" si="35"/>
        <v>77</v>
      </c>
      <c r="AX79">
        <f ca="1" t="array" ref="AX79">IF(AW79&gt;Constants!$B$12,2,IF(SUMPRODUCT(--(AX60:AX79=2))=0,0,1))</f>
        <v>2</v>
      </c>
      <c r="AZ79">
        <f t="array" ref="AZ79">IF(ABS(AG79)&gt;Constants!$B$13,2,IF(SUMPRODUCT(--(AZ59:AZ78=2))=0,0,1))</f>
        <v>0</v>
      </c>
    </row>
    <row r="80" spans="1:52">
      <c r="A80" s="3">
        <v>78</v>
      </c>
      <c r="B80">
        <f>Signals!B79</f>
        <v>3</v>
      </c>
      <c r="C80">
        <f>Signals!C79</f>
        <v>2</v>
      </c>
      <c r="D80">
        <f>Signals!F79</f>
        <v>0</v>
      </c>
      <c r="E80">
        <f>Signals!H79</f>
        <v>0</v>
      </c>
      <c r="F80">
        <f>Signals!I79</f>
        <v>0</v>
      </c>
      <c r="G80">
        <f>IF(Constants!$B$2=2,-B80,B80)</f>
        <v>3</v>
      </c>
      <c r="H80">
        <f>IF(Constants!$C$2=2,-C80,C80)</f>
        <v>2</v>
      </c>
      <c r="I80">
        <f t="shared" si="19"/>
        <v>3</v>
      </c>
      <c r="J80">
        <f t="shared" si="20"/>
        <v>2</v>
      </c>
      <c r="K80">
        <f t="shared" si="21"/>
        <v>1</v>
      </c>
      <c r="L80">
        <f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1200.5</v>
      </c>
      <c r="M80">
        <f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800.5</v>
      </c>
      <c r="N80">
        <f t="shared" si="22"/>
        <v>1200.5</v>
      </c>
      <c r="O80">
        <f t="shared" si="23"/>
        <v>800.5</v>
      </c>
      <c r="P80">
        <f>IF(I80&lt;&gt;0,(ABS(L80*Constants!$B$10)+50)/100,MAX(P79-ABS(N80*Constants!$B$4),0))</f>
        <v>0.62005</v>
      </c>
      <c r="Q80">
        <f>IF(J80&lt;&gt;0,(ABS(M80*Constants!$B$10)+50)/100,MAX(Q79-ABS(O80*Constants!$B$4),0))</f>
        <v>0.58005</v>
      </c>
      <c r="R80">
        <f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1200.5</v>
      </c>
      <c r="S80">
        <f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800.5</v>
      </c>
      <c r="T80">
        <f t="shared" si="24"/>
        <v>1200.5</v>
      </c>
      <c r="U80">
        <f t="shared" si="25"/>
        <v>800.5</v>
      </c>
      <c r="V80">
        <f>IF(I80&lt;&gt;0,(ABS(R80*Constants!$B$4)+50)/100,IF(R80=0,MAX((0-ABS(T80*Constants!$B$4)),0),(ABS(R80*Constants!$B$4)+50)/100))</f>
        <v>1501.125</v>
      </c>
      <c r="W80">
        <f>IF(J80&lt;&gt;0,(ABS(S80*Constants!$B$4)+50)/100,IF(S80=0,MAX((0-ABS(U80*Constants!$B$4)),0),(ABS(S80*Constants!$B$4)+50)/100))</f>
        <v>1001.125</v>
      </c>
      <c r="X80">
        <f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1200.5</v>
      </c>
      <c r="Y80">
        <f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800.5</v>
      </c>
      <c r="Z80">
        <f t="shared" si="26"/>
        <v>1200.5</v>
      </c>
      <c r="AA80">
        <f t="shared" si="27"/>
        <v>800.5</v>
      </c>
      <c r="AB80">
        <f>IF(I80&lt;&gt;0,(ABS(X80*Constants!$B$10)+50)/100,IF(X80=0,MAX((AB79-ABS(Z80*Constants!$B$4)),0),(ABS(X80*Constants!$B$4)+50)/100))</f>
        <v>0.62005</v>
      </c>
      <c r="AC80">
        <f>IF(J80&lt;&gt;0,(ABS(Y80*Constants!$B$10)+50)/100,IF(Y80=0,MAX((AC79-ABS(AA80*Constants!$B$4)),0),(ABS(Y80*Constants!$B$4)+50)/100))</f>
        <v>0.58005</v>
      </c>
      <c r="AD80">
        <f t="shared" si="28"/>
        <v>1001</v>
      </c>
      <c r="AE80">
        <f t="shared" si="29"/>
        <v>1200.5</v>
      </c>
      <c r="AF80">
        <f t="shared" si="30"/>
        <v>800.5</v>
      </c>
      <c r="AG80">
        <f>((Constants!$B$5*AG79)+Constants!$B$4*AD80+AH79)/(Constants!$B$5+Constants!$B$4)</f>
        <v>1001</v>
      </c>
      <c r="AH80">
        <f>((Constants!$B$5*AG79)+Constants!$B$4*AD80+AH79)-(Constants!$B$5+Constants!$B$4)*AG80</f>
        <v>0</v>
      </c>
      <c r="AI80">
        <f>((Constants!$B$5*AI79)+Constants!$B$4*AE80+AJ79)/(Constants!$B$5+Constants!$B$4)</f>
        <v>1200.5</v>
      </c>
      <c r="AJ80">
        <f>((Constants!$B$5*AI79)+Constants!$B$4*AE80+AJ79)-(Constants!$B$4+Constants!$B$5)*AI80</f>
        <v>0</v>
      </c>
      <c r="AK80">
        <f>((Constants!$B$5*AK79)+Constants!$B$4*AF80+AL79)/(Constants!$B$5+Constants!$B$4)</f>
        <v>800.5</v>
      </c>
      <c r="AL80">
        <f>((Constants!$B$5*AK79)+Constants!$B$4*AF80+AL79)-(Constants!$B$5+Constants!$B$4)*AK80</f>
        <v>0</v>
      </c>
      <c r="AM80">
        <f t="shared" si="31"/>
        <v>1</v>
      </c>
      <c r="AN80">
        <f t="shared" si="32"/>
        <v>1</v>
      </c>
      <c r="AO80">
        <f>(200000*(ABS(N80)-ABS(N78))+Constants!$B$7)/(2*Constants!$B$7)</f>
        <v>0.5</v>
      </c>
      <c r="AP80">
        <f>(200000*(ABS(O80)-ABS(O78))+Constants!$B$7)/(2*Constants!$B$7)</f>
        <v>0.5</v>
      </c>
      <c r="AQ80">
        <f t="shared" si="33"/>
        <v>1</v>
      </c>
      <c r="AR80">
        <f>(Constants!$B$3*Constants!$B$8*I80*K80+AS79)/(Constants!$B$9*Constants!$B$4)</f>
        <v>7.53982300884956</v>
      </c>
      <c r="AS80">
        <f>(Constants!$B$3*Constants!$B$8*I80*K80+AS79)-(AR80*Constants!$B$9*Constants!$B$4)</f>
        <v>0</v>
      </c>
      <c r="AT80">
        <f t="shared" si="34"/>
        <v>588.106194690266</v>
      </c>
      <c r="AU80">
        <f t="array" ref="AU80">IF(SUMPRODUCT(--(SIGN(AN47:AN79)=SIGN(K48:K80)))=0,2,IF(AV79&gt;0,1,0))</f>
        <v>1</v>
      </c>
      <c r="AV80">
        <f>IF(AU80=2,ROUND(5*1000/Constants!$B$11,0),IF(AV79&gt;0,AV79-1,0))</f>
        <v>41</v>
      </c>
      <c r="AW80">
        <f t="shared" si="35"/>
        <v>78</v>
      </c>
      <c r="AX80">
        <f ca="1" t="array" ref="AX80">IF(AW80&gt;Constants!$B$12,2,IF(SUMPRODUCT(--(AX61:AX80=2))=0,0,1))</f>
        <v>2</v>
      </c>
      <c r="AZ80">
        <f t="array" ref="AZ80">IF(ABS(AG80)&gt;Constants!$B$13,2,IF(SUMPRODUCT(--(AZ60:AZ79=2))=0,0,1))</f>
        <v>0</v>
      </c>
    </row>
    <row r="81" spans="1:52">
      <c r="A81" s="3">
        <v>79</v>
      </c>
      <c r="B81">
        <f>Signals!B80</f>
        <v>3</v>
      </c>
      <c r="C81">
        <f>Signals!C80</f>
        <v>2</v>
      </c>
      <c r="D81">
        <f>Signals!F80</f>
        <v>0</v>
      </c>
      <c r="E81">
        <f>Signals!H80</f>
        <v>0</v>
      </c>
      <c r="F81">
        <f>Signals!I80</f>
        <v>0</v>
      </c>
      <c r="G81">
        <f>IF(Constants!$B$2=2,-B81,B81)</f>
        <v>3</v>
      </c>
      <c r="H81">
        <f>IF(Constants!$C$2=2,-C81,C81)</f>
        <v>2</v>
      </c>
      <c r="I81">
        <f t="shared" si="19"/>
        <v>3</v>
      </c>
      <c r="J81">
        <f t="shared" si="20"/>
        <v>2</v>
      </c>
      <c r="K81">
        <f t="shared" si="21"/>
        <v>1</v>
      </c>
      <c r="L81">
        <f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1200.5</v>
      </c>
      <c r="M81">
        <f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800.5</v>
      </c>
      <c r="N81">
        <f t="shared" si="22"/>
        <v>1200.5</v>
      </c>
      <c r="O81">
        <f t="shared" si="23"/>
        <v>800.5</v>
      </c>
      <c r="P81">
        <f>IF(I81&lt;&gt;0,(ABS(L81*Constants!$B$10)+50)/100,MAX(P80-ABS(N81*Constants!$B$4),0))</f>
        <v>0.62005</v>
      </c>
      <c r="Q81">
        <f>IF(J81&lt;&gt;0,(ABS(M81*Constants!$B$10)+50)/100,MAX(Q80-ABS(O81*Constants!$B$4),0))</f>
        <v>0.58005</v>
      </c>
      <c r="R81">
        <f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1200.5</v>
      </c>
      <c r="S81">
        <f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800.5</v>
      </c>
      <c r="T81">
        <f t="shared" si="24"/>
        <v>1200.5</v>
      </c>
      <c r="U81">
        <f t="shared" si="25"/>
        <v>800.5</v>
      </c>
      <c r="V81">
        <f>IF(I81&lt;&gt;0,(ABS(R81*Constants!$B$4)+50)/100,IF(R81=0,MAX((0-ABS(T81*Constants!$B$4)),0),(ABS(R81*Constants!$B$4)+50)/100))</f>
        <v>1501.125</v>
      </c>
      <c r="W81">
        <f>IF(J81&lt;&gt;0,(ABS(S81*Constants!$B$4)+50)/100,IF(S81=0,MAX((0-ABS(U81*Constants!$B$4)),0),(ABS(S81*Constants!$B$4)+50)/100))</f>
        <v>1001.125</v>
      </c>
      <c r="X81">
        <f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1200.5</v>
      </c>
      <c r="Y81">
        <f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800.5</v>
      </c>
      <c r="Z81">
        <f t="shared" si="26"/>
        <v>1200.5</v>
      </c>
      <c r="AA81">
        <f t="shared" si="27"/>
        <v>800.5</v>
      </c>
      <c r="AB81">
        <f>IF(I81&lt;&gt;0,(ABS(X81*Constants!$B$10)+50)/100,IF(X81=0,MAX((AB80-ABS(Z81*Constants!$B$4)),0),(ABS(X81*Constants!$B$4)+50)/100))</f>
        <v>0.62005</v>
      </c>
      <c r="AC81">
        <f>IF(J81&lt;&gt;0,(ABS(Y81*Constants!$B$10)+50)/100,IF(Y81=0,MAX((AC80-ABS(AA81*Constants!$B$4)),0),(ABS(Y81*Constants!$B$4)+50)/100))</f>
        <v>0.58005</v>
      </c>
      <c r="AD81">
        <f t="shared" si="28"/>
        <v>1001</v>
      </c>
      <c r="AE81">
        <f t="shared" si="29"/>
        <v>1200.5</v>
      </c>
      <c r="AF81">
        <f t="shared" si="30"/>
        <v>800.5</v>
      </c>
      <c r="AG81">
        <f>((Constants!$B$5*AG80)+Constants!$B$4*AD81+AH80)/(Constants!$B$5+Constants!$B$4)</f>
        <v>1001</v>
      </c>
      <c r="AH81">
        <f>((Constants!$B$5*AG80)+Constants!$B$4*AD81+AH80)-(Constants!$B$5+Constants!$B$4)*AG81</f>
        <v>0</v>
      </c>
      <c r="AI81">
        <f>((Constants!$B$5*AI80)+Constants!$B$4*AE81+AJ80)/(Constants!$B$5+Constants!$B$4)</f>
        <v>1200.5</v>
      </c>
      <c r="AJ81">
        <f>((Constants!$B$5*AI80)+Constants!$B$4*AE81+AJ80)-(Constants!$B$4+Constants!$B$5)*AI81</f>
        <v>0</v>
      </c>
      <c r="AK81">
        <f>((Constants!$B$5*AK80)+Constants!$B$4*AF81+AL80)/(Constants!$B$5+Constants!$B$4)</f>
        <v>800.5</v>
      </c>
      <c r="AL81">
        <f>((Constants!$B$5*AK80)+Constants!$B$4*AF81+AL80)-(Constants!$B$5+Constants!$B$4)*AK81</f>
        <v>0</v>
      </c>
      <c r="AM81">
        <f t="shared" si="31"/>
        <v>1</v>
      </c>
      <c r="AN81">
        <f t="shared" si="32"/>
        <v>1</v>
      </c>
      <c r="AO81">
        <f>(200000*(ABS(N81)-ABS(N79))+Constants!$B$7)/(2*Constants!$B$7)</f>
        <v>0.5</v>
      </c>
      <c r="AP81">
        <f>(200000*(ABS(O81)-ABS(O79))+Constants!$B$7)/(2*Constants!$B$7)</f>
        <v>0.5</v>
      </c>
      <c r="AQ81">
        <f t="shared" si="33"/>
        <v>1</v>
      </c>
      <c r="AR81">
        <f>(Constants!$B$3*Constants!$B$8*I81*K81+AS80)/(Constants!$B$9*Constants!$B$4)</f>
        <v>7.53982300884956</v>
      </c>
      <c r="AS81">
        <f>(Constants!$B$3*Constants!$B$8*I81*K81+AS80)-(AR81*Constants!$B$9*Constants!$B$4)</f>
        <v>0</v>
      </c>
      <c r="AT81">
        <f t="shared" si="34"/>
        <v>595.646017699116</v>
      </c>
      <c r="AU81">
        <f t="array" ref="AU81">IF(SUMPRODUCT(--(SIGN(AN48:AN80)=SIGN(K49:K81)))=0,2,IF(AV80&gt;0,1,0))</f>
        <v>1</v>
      </c>
      <c r="AV81">
        <f>IF(AU81=2,ROUND(5*1000/Constants!$B$11,0),IF(AV80&gt;0,AV80-1,0))</f>
        <v>40</v>
      </c>
      <c r="AW81">
        <f t="shared" si="35"/>
        <v>79</v>
      </c>
      <c r="AX81">
        <f ca="1" t="array" ref="AX81">IF(AW81&gt;Constants!$B$12,2,IF(SUMPRODUCT(--(AX62:AX81=2))=0,0,1))</f>
        <v>2</v>
      </c>
      <c r="AZ81">
        <f t="array" ref="AZ81">IF(ABS(AG81)&gt;Constants!$B$13,2,IF(SUMPRODUCT(--(AZ61:AZ80=2))=0,0,1))</f>
        <v>0</v>
      </c>
    </row>
    <row r="82" spans="1:52">
      <c r="A82" s="3">
        <v>80</v>
      </c>
      <c r="B82">
        <f>Signals!B81</f>
        <v>3</v>
      </c>
      <c r="C82">
        <f>Signals!C81</f>
        <v>2</v>
      </c>
      <c r="D82">
        <f>Signals!F81</f>
        <v>0</v>
      </c>
      <c r="E82">
        <f>Signals!H81</f>
        <v>0</v>
      </c>
      <c r="F82">
        <f>Signals!I81</f>
        <v>0</v>
      </c>
      <c r="G82">
        <f>IF(Constants!$B$2=2,-B82,B82)</f>
        <v>3</v>
      </c>
      <c r="H82">
        <f>IF(Constants!$C$2=2,-C82,C82)</f>
        <v>2</v>
      </c>
      <c r="I82">
        <f t="shared" si="19"/>
        <v>3</v>
      </c>
      <c r="J82">
        <f t="shared" si="20"/>
        <v>2</v>
      </c>
      <c r="K82">
        <f t="shared" si="21"/>
        <v>1</v>
      </c>
      <c r="L82">
        <f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1200.5</v>
      </c>
      <c r="M82">
        <f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800.5</v>
      </c>
      <c r="N82">
        <f t="shared" si="22"/>
        <v>1200.5</v>
      </c>
      <c r="O82">
        <f t="shared" si="23"/>
        <v>800.5</v>
      </c>
      <c r="P82">
        <f>IF(I82&lt;&gt;0,(ABS(L82*Constants!$B$10)+50)/100,MAX(P81-ABS(N82*Constants!$B$4),0))</f>
        <v>0.62005</v>
      </c>
      <c r="Q82">
        <f>IF(J82&lt;&gt;0,(ABS(M82*Constants!$B$10)+50)/100,MAX(Q81-ABS(O82*Constants!$B$4),0))</f>
        <v>0.58005</v>
      </c>
      <c r="R82">
        <f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1200.5</v>
      </c>
      <c r="S82">
        <f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800.5</v>
      </c>
      <c r="T82">
        <f t="shared" si="24"/>
        <v>1200.5</v>
      </c>
      <c r="U82">
        <f t="shared" si="25"/>
        <v>800.5</v>
      </c>
      <c r="V82">
        <f>IF(I82&lt;&gt;0,(ABS(R82*Constants!$B$4)+50)/100,IF(R82=0,MAX((0-ABS(T82*Constants!$B$4)),0),(ABS(R82*Constants!$B$4)+50)/100))</f>
        <v>1501.125</v>
      </c>
      <c r="W82">
        <f>IF(J82&lt;&gt;0,(ABS(S82*Constants!$B$4)+50)/100,IF(S82=0,MAX((0-ABS(U82*Constants!$B$4)),0),(ABS(S82*Constants!$B$4)+50)/100))</f>
        <v>1001.125</v>
      </c>
      <c r="X82">
        <f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1200.5</v>
      </c>
      <c r="Y82">
        <f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800.5</v>
      </c>
      <c r="Z82">
        <f t="shared" si="26"/>
        <v>1200.5</v>
      </c>
      <c r="AA82">
        <f t="shared" si="27"/>
        <v>800.5</v>
      </c>
      <c r="AB82">
        <f>IF(I82&lt;&gt;0,(ABS(X82*Constants!$B$10)+50)/100,IF(X82=0,MAX((AB81-ABS(Z82*Constants!$B$4)),0),(ABS(X82*Constants!$B$4)+50)/100))</f>
        <v>0.62005</v>
      </c>
      <c r="AC82">
        <f>IF(J82&lt;&gt;0,(ABS(Y82*Constants!$B$10)+50)/100,IF(Y82=0,MAX((AC81-ABS(AA82*Constants!$B$4)),0),(ABS(Y82*Constants!$B$4)+50)/100))</f>
        <v>0.58005</v>
      </c>
      <c r="AD82">
        <f t="shared" si="28"/>
        <v>1001</v>
      </c>
      <c r="AE82">
        <f t="shared" si="29"/>
        <v>1200.5</v>
      </c>
      <c r="AF82">
        <f t="shared" si="30"/>
        <v>800.5</v>
      </c>
      <c r="AG82">
        <f>((Constants!$B$5*AG81)+Constants!$B$4*AD82+AH81)/(Constants!$B$5+Constants!$B$4)</f>
        <v>1001</v>
      </c>
      <c r="AH82">
        <f>((Constants!$B$5*AG81)+Constants!$B$4*AD82+AH81)-(Constants!$B$5+Constants!$B$4)*AG82</f>
        <v>0</v>
      </c>
      <c r="AI82">
        <f>((Constants!$B$5*AI81)+Constants!$B$4*AE82+AJ81)/(Constants!$B$5+Constants!$B$4)</f>
        <v>1200.5</v>
      </c>
      <c r="AJ82">
        <f>((Constants!$B$5*AI81)+Constants!$B$4*AE82+AJ81)-(Constants!$B$4+Constants!$B$5)*AI82</f>
        <v>0</v>
      </c>
      <c r="AK82">
        <f>((Constants!$B$5*AK81)+Constants!$B$4*AF82+AL81)/(Constants!$B$5+Constants!$B$4)</f>
        <v>800.5</v>
      </c>
      <c r="AL82">
        <f>((Constants!$B$5*AK81)+Constants!$B$4*AF82+AL81)-(Constants!$B$5+Constants!$B$4)*AK82</f>
        <v>0</v>
      </c>
      <c r="AM82">
        <f t="shared" si="31"/>
        <v>1</v>
      </c>
      <c r="AN82">
        <f t="shared" si="32"/>
        <v>1</v>
      </c>
      <c r="AO82">
        <f>(200000*(ABS(N82)-ABS(N80))+Constants!$B$7)/(2*Constants!$B$7)</f>
        <v>0.5</v>
      </c>
      <c r="AP82">
        <f>(200000*(ABS(O82)-ABS(O80))+Constants!$B$7)/(2*Constants!$B$7)</f>
        <v>0.5</v>
      </c>
      <c r="AQ82">
        <f t="shared" si="33"/>
        <v>1</v>
      </c>
      <c r="AR82">
        <f>(Constants!$B$3*Constants!$B$8*I82*K82+AS81)/(Constants!$B$9*Constants!$B$4)</f>
        <v>7.53982300884956</v>
      </c>
      <c r="AS82">
        <f>(Constants!$B$3*Constants!$B$8*I82*K82+AS81)-(AR82*Constants!$B$9*Constants!$B$4)</f>
        <v>0</v>
      </c>
      <c r="AT82">
        <f t="shared" si="34"/>
        <v>603.185840707965</v>
      </c>
      <c r="AU82">
        <f t="array" ref="AU82">IF(SUMPRODUCT(--(SIGN(AN49:AN81)=SIGN(K50:K82)))=0,2,IF(AV81&gt;0,1,0))</f>
        <v>1</v>
      </c>
      <c r="AV82">
        <f>IF(AU82=2,ROUND(5*1000/Constants!$B$11,0),IF(AV81&gt;0,AV81-1,0))</f>
        <v>39</v>
      </c>
      <c r="AW82">
        <f t="shared" si="35"/>
        <v>80</v>
      </c>
      <c r="AX82">
        <f ca="1" t="array" ref="AX82">IF(AW82&gt;Constants!$B$12,2,IF(SUMPRODUCT(--(AX63:AX82=2))=0,0,1))</f>
        <v>2</v>
      </c>
      <c r="AZ82">
        <f t="array" ref="AZ82">IF(ABS(AG82)&gt;Constants!$B$13,2,IF(SUMPRODUCT(--(AZ62:AZ81=2))=0,0,1))</f>
        <v>0</v>
      </c>
    </row>
    <row r="83" spans="1:52">
      <c r="A83" s="3">
        <v>81</v>
      </c>
      <c r="B83">
        <f>Signals!B82</f>
        <v>3</v>
      </c>
      <c r="C83">
        <f>Signals!C82</f>
        <v>2</v>
      </c>
      <c r="D83">
        <f>Signals!F82</f>
        <v>0</v>
      </c>
      <c r="E83">
        <f>Signals!H82</f>
        <v>0</v>
      </c>
      <c r="F83">
        <f>Signals!I82</f>
        <v>0</v>
      </c>
      <c r="G83">
        <f>IF(Constants!$B$2=2,-B83,B83)</f>
        <v>3</v>
      </c>
      <c r="H83">
        <f>IF(Constants!$C$2=2,-C83,C83)</f>
        <v>2</v>
      </c>
      <c r="I83">
        <f t="shared" si="19"/>
        <v>3</v>
      </c>
      <c r="J83">
        <f t="shared" si="20"/>
        <v>2</v>
      </c>
      <c r="K83">
        <f t="shared" si="21"/>
        <v>1</v>
      </c>
      <c r="L83">
        <f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1200.5</v>
      </c>
      <c r="M83">
        <f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800.5</v>
      </c>
      <c r="N83">
        <f t="shared" si="22"/>
        <v>1200.5</v>
      </c>
      <c r="O83">
        <f t="shared" si="23"/>
        <v>800.5</v>
      </c>
      <c r="P83">
        <f>IF(I83&lt;&gt;0,(ABS(L83*Constants!$B$10)+50)/100,MAX(P82-ABS(N83*Constants!$B$4),0))</f>
        <v>0.62005</v>
      </c>
      <c r="Q83">
        <f>IF(J83&lt;&gt;0,(ABS(M83*Constants!$B$10)+50)/100,MAX(Q82-ABS(O83*Constants!$B$4),0))</f>
        <v>0.58005</v>
      </c>
      <c r="R83">
        <f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1200.5</v>
      </c>
      <c r="S83">
        <f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800.5</v>
      </c>
      <c r="T83">
        <f t="shared" si="24"/>
        <v>1200.5</v>
      </c>
      <c r="U83">
        <f t="shared" si="25"/>
        <v>800.5</v>
      </c>
      <c r="V83">
        <f>IF(I83&lt;&gt;0,(ABS(R83*Constants!$B$4)+50)/100,IF(R83=0,MAX((0-ABS(T83*Constants!$B$4)),0),(ABS(R83*Constants!$B$4)+50)/100))</f>
        <v>1501.125</v>
      </c>
      <c r="W83">
        <f>IF(J83&lt;&gt;0,(ABS(S83*Constants!$B$4)+50)/100,IF(S83=0,MAX((0-ABS(U83*Constants!$B$4)),0),(ABS(S83*Constants!$B$4)+50)/100))</f>
        <v>1001.125</v>
      </c>
      <c r="X83">
        <f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1200.5</v>
      </c>
      <c r="Y83">
        <f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800.5</v>
      </c>
      <c r="Z83">
        <f t="shared" si="26"/>
        <v>1200.5</v>
      </c>
      <c r="AA83">
        <f t="shared" si="27"/>
        <v>800.5</v>
      </c>
      <c r="AB83">
        <f>IF(I83&lt;&gt;0,(ABS(X83*Constants!$B$10)+50)/100,IF(X83=0,MAX((AB82-ABS(Z83*Constants!$B$4)),0),(ABS(X83*Constants!$B$4)+50)/100))</f>
        <v>0.62005</v>
      </c>
      <c r="AC83">
        <f>IF(J83&lt;&gt;0,(ABS(Y83*Constants!$B$10)+50)/100,IF(Y83=0,MAX((AC82-ABS(AA83*Constants!$B$4)),0),(ABS(Y83*Constants!$B$4)+50)/100))</f>
        <v>0.58005</v>
      </c>
      <c r="AD83">
        <f t="shared" si="28"/>
        <v>1001</v>
      </c>
      <c r="AE83">
        <f t="shared" si="29"/>
        <v>1200.5</v>
      </c>
      <c r="AF83">
        <f t="shared" si="30"/>
        <v>800.5</v>
      </c>
      <c r="AG83">
        <f>((Constants!$B$5*AG82)+Constants!$B$4*AD83+AH82)/(Constants!$B$5+Constants!$B$4)</f>
        <v>1001</v>
      </c>
      <c r="AH83">
        <f>((Constants!$B$5*AG82)+Constants!$B$4*AD83+AH82)-(Constants!$B$5+Constants!$B$4)*AG83</f>
        <v>0</v>
      </c>
      <c r="AI83">
        <f>((Constants!$B$5*AI82)+Constants!$B$4*AE83+AJ82)/(Constants!$B$5+Constants!$B$4)</f>
        <v>1200.5</v>
      </c>
      <c r="AJ83">
        <f>((Constants!$B$5*AI82)+Constants!$B$4*AE83+AJ82)-(Constants!$B$4+Constants!$B$5)*AI83</f>
        <v>0</v>
      </c>
      <c r="AK83">
        <f>((Constants!$B$5*AK82)+Constants!$B$4*AF83+AL82)/(Constants!$B$5+Constants!$B$4)</f>
        <v>800.5</v>
      </c>
      <c r="AL83">
        <f>((Constants!$B$5*AK82)+Constants!$B$4*AF83+AL82)-(Constants!$B$5+Constants!$B$4)*AK83</f>
        <v>0</v>
      </c>
      <c r="AM83">
        <f t="shared" si="31"/>
        <v>1</v>
      </c>
      <c r="AN83">
        <f t="shared" si="32"/>
        <v>1</v>
      </c>
      <c r="AO83">
        <f>(200000*(ABS(N83)-ABS(N81))+Constants!$B$7)/(2*Constants!$B$7)</f>
        <v>0.5</v>
      </c>
      <c r="AP83">
        <f>(200000*(ABS(O83)-ABS(O81))+Constants!$B$7)/(2*Constants!$B$7)</f>
        <v>0.5</v>
      </c>
      <c r="AQ83">
        <f t="shared" si="33"/>
        <v>1</v>
      </c>
      <c r="AR83">
        <f>(Constants!$B$3*Constants!$B$8*I83*K83+AS82)/(Constants!$B$9*Constants!$B$4)</f>
        <v>7.53982300884956</v>
      </c>
      <c r="AS83">
        <f>(Constants!$B$3*Constants!$B$8*I83*K83+AS82)-(AR83*Constants!$B$9*Constants!$B$4)</f>
        <v>0</v>
      </c>
      <c r="AT83">
        <f t="shared" si="34"/>
        <v>610.725663716815</v>
      </c>
      <c r="AU83">
        <f t="array" ref="AU83">IF(SUMPRODUCT(--(SIGN(AN50:AN82)=SIGN(K51:K83)))=0,2,IF(AV82&gt;0,1,0))</f>
        <v>1</v>
      </c>
      <c r="AV83">
        <f>IF(AU83=2,ROUND(5*1000/Constants!$B$11,0),IF(AV82&gt;0,AV82-1,0))</f>
        <v>38</v>
      </c>
      <c r="AW83">
        <f t="shared" si="35"/>
        <v>81</v>
      </c>
      <c r="AX83">
        <f ca="1" t="array" ref="AX83">IF(AW83&gt;Constants!$B$12,2,IF(SUMPRODUCT(--(AX64:AX83=2))=0,0,1))</f>
        <v>2</v>
      </c>
      <c r="AZ83">
        <f t="array" ref="AZ83">IF(ABS(AG83)&gt;Constants!$B$13,2,IF(SUMPRODUCT(--(AZ63:AZ82=2))=0,0,1))</f>
        <v>0</v>
      </c>
    </row>
    <row r="84" spans="1:52">
      <c r="A84" s="3">
        <v>82</v>
      </c>
      <c r="B84">
        <f>Signals!B83</f>
        <v>3</v>
      </c>
      <c r="C84">
        <f>Signals!C83</f>
        <v>2</v>
      </c>
      <c r="D84">
        <f>Signals!F83</f>
        <v>0</v>
      </c>
      <c r="E84">
        <f>Signals!H83</f>
        <v>0</v>
      </c>
      <c r="F84">
        <f>Signals!I83</f>
        <v>0</v>
      </c>
      <c r="G84">
        <f>IF(Constants!$B$2=2,-B84,B84)</f>
        <v>3</v>
      </c>
      <c r="H84">
        <f>IF(Constants!$C$2=2,-C84,C84)</f>
        <v>2</v>
      </c>
      <c r="I84">
        <f t="shared" si="19"/>
        <v>3</v>
      </c>
      <c r="J84">
        <f t="shared" si="20"/>
        <v>2</v>
      </c>
      <c r="K84">
        <f t="shared" si="21"/>
        <v>1</v>
      </c>
      <c r="L84">
        <f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1200.5</v>
      </c>
      <c r="M84">
        <f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800.5</v>
      </c>
      <c r="N84">
        <f t="shared" si="22"/>
        <v>1200.5</v>
      </c>
      <c r="O84">
        <f t="shared" si="23"/>
        <v>800.5</v>
      </c>
      <c r="P84">
        <f>IF(I84&lt;&gt;0,(ABS(L84*Constants!$B$10)+50)/100,MAX(P83-ABS(N84*Constants!$B$4),0))</f>
        <v>0.62005</v>
      </c>
      <c r="Q84">
        <f>IF(J84&lt;&gt;0,(ABS(M84*Constants!$B$10)+50)/100,MAX(Q83-ABS(O84*Constants!$B$4),0))</f>
        <v>0.58005</v>
      </c>
      <c r="R84">
        <f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1200.5</v>
      </c>
      <c r="S84">
        <f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800.5</v>
      </c>
      <c r="T84">
        <f t="shared" si="24"/>
        <v>1200.5</v>
      </c>
      <c r="U84">
        <f t="shared" si="25"/>
        <v>800.5</v>
      </c>
      <c r="V84">
        <f>IF(I84&lt;&gt;0,(ABS(R84*Constants!$B$4)+50)/100,IF(R84=0,MAX((0-ABS(T84*Constants!$B$4)),0),(ABS(R84*Constants!$B$4)+50)/100))</f>
        <v>1501.125</v>
      </c>
      <c r="W84">
        <f>IF(J84&lt;&gt;0,(ABS(S84*Constants!$B$4)+50)/100,IF(S84=0,MAX((0-ABS(U84*Constants!$B$4)),0),(ABS(S84*Constants!$B$4)+50)/100))</f>
        <v>1001.125</v>
      </c>
      <c r="X84">
        <f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1200.5</v>
      </c>
      <c r="Y84">
        <f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800.5</v>
      </c>
      <c r="Z84">
        <f t="shared" si="26"/>
        <v>1200.5</v>
      </c>
      <c r="AA84">
        <f t="shared" si="27"/>
        <v>800.5</v>
      </c>
      <c r="AB84">
        <f>IF(I84&lt;&gt;0,(ABS(X84*Constants!$B$10)+50)/100,IF(X84=0,MAX((AB83-ABS(Z84*Constants!$B$4)),0),(ABS(X84*Constants!$B$4)+50)/100))</f>
        <v>0.62005</v>
      </c>
      <c r="AC84">
        <f>IF(J84&lt;&gt;0,(ABS(Y84*Constants!$B$10)+50)/100,IF(Y84=0,MAX((AC83-ABS(AA84*Constants!$B$4)),0),(ABS(Y84*Constants!$B$4)+50)/100))</f>
        <v>0.58005</v>
      </c>
      <c r="AD84">
        <f t="shared" si="28"/>
        <v>1001</v>
      </c>
      <c r="AE84">
        <f t="shared" si="29"/>
        <v>1200.5</v>
      </c>
      <c r="AF84">
        <f t="shared" si="30"/>
        <v>800.5</v>
      </c>
      <c r="AG84">
        <f>((Constants!$B$5*AG83)+Constants!$B$4*AD84+AH83)/(Constants!$B$5+Constants!$B$4)</f>
        <v>1001</v>
      </c>
      <c r="AH84">
        <f>((Constants!$B$5*AG83)+Constants!$B$4*AD84+AH83)-(Constants!$B$5+Constants!$B$4)*AG84</f>
        <v>0</v>
      </c>
      <c r="AI84">
        <f>((Constants!$B$5*AI83)+Constants!$B$4*AE84+AJ83)/(Constants!$B$5+Constants!$B$4)</f>
        <v>1200.5</v>
      </c>
      <c r="AJ84">
        <f>((Constants!$B$5*AI83)+Constants!$B$4*AE84+AJ83)-(Constants!$B$4+Constants!$B$5)*AI84</f>
        <v>0</v>
      </c>
      <c r="AK84">
        <f>((Constants!$B$5*AK83)+Constants!$B$4*AF84+AL83)/(Constants!$B$5+Constants!$B$4)</f>
        <v>800.5</v>
      </c>
      <c r="AL84">
        <f>((Constants!$B$5*AK83)+Constants!$B$4*AF84+AL83)-(Constants!$B$5+Constants!$B$4)*AK84</f>
        <v>0</v>
      </c>
      <c r="AM84">
        <f t="shared" si="31"/>
        <v>1</v>
      </c>
      <c r="AN84">
        <f t="shared" si="32"/>
        <v>1</v>
      </c>
      <c r="AO84">
        <f>(200000*(ABS(N84)-ABS(N82))+Constants!$B$7)/(2*Constants!$B$7)</f>
        <v>0.5</v>
      </c>
      <c r="AP84">
        <f>(200000*(ABS(O84)-ABS(O82))+Constants!$B$7)/(2*Constants!$B$7)</f>
        <v>0.5</v>
      </c>
      <c r="AQ84">
        <f t="shared" si="33"/>
        <v>1</v>
      </c>
      <c r="AR84">
        <f>(Constants!$B$3*Constants!$B$8*I84*K84+AS83)/(Constants!$B$9*Constants!$B$4)</f>
        <v>7.53982300884956</v>
      </c>
      <c r="AS84">
        <f>(Constants!$B$3*Constants!$B$8*I84*K84+AS83)-(AR84*Constants!$B$9*Constants!$B$4)</f>
        <v>0</v>
      </c>
      <c r="AT84">
        <f t="shared" si="34"/>
        <v>618.265486725664</v>
      </c>
      <c r="AU84">
        <f t="array" ref="AU84">IF(SUMPRODUCT(--(SIGN(AN51:AN83)=SIGN(K52:K84)))=0,2,IF(AV83&gt;0,1,0))</f>
        <v>1</v>
      </c>
      <c r="AV84">
        <f>IF(AU84=2,ROUND(5*1000/Constants!$B$11,0),IF(AV83&gt;0,AV83-1,0))</f>
        <v>37</v>
      </c>
      <c r="AW84">
        <f t="shared" si="35"/>
        <v>82</v>
      </c>
      <c r="AX84">
        <f ca="1" t="array" ref="AX84">IF(AW84&gt;Constants!$B$12,2,IF(SUMPRODUCT(--(AX65:AX84=2))=0,0,1))</f>
        <v>2</v>
      </c>
      <c r="AZ84">
        <f t="array" ref="AZ84">IF(ABS(AG84)&gt;Constants!$B$13,2,IF(SUMPRODUCT(--(AZ64:AZ83=2))=0,0,1))</f>
        <v>0</v>
      </c>
    </row>
    <row r="85" spans="1:52">
      <c r="A85" s="3">
        <v>83</v>
      </c>
      <c r="B85">
        <f>Signals!B84</f>
        <v>3</v>
      </c>
      <c r="C85">
        <f>Signals!C84</f>
        <v>2</v>
      </c>
      <c r="D85">
        <f>Signals!F84</f>
        <v>0</v>
      </c>
      <c r="E85">
        <f>Signals!H84</f>
        <v>0</v>
      </c>
      <c r="F85">
        <f>Signals!I84</f>
        <v>0</v>
      </c>
      <c r="G85">
        <f>IF(Constants!$B$2=2,-B85,B85)</f>
        <v>3</v>
      </c>
      <c r="H85">
        <f>IF(Constants!$C$2=2,-C85,C85)</f>
        <v>2</v>
      </c>
      <c r="I85">
        <f t="shared" si="19"/>
        <v>3</v>
      </c>
      <c r="J85">
        <f t="shared" si="20"/>
        <v>2</v>
      </c>
      <c r="K85">
        <f t="shared" si="21"/>
        <v>1</v>
      </c>
      <c r="L85">
        <f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1200.5</v>
      </c>
      <c r="M85">
        <f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800.5</v>
      </c>
      <c r="N85">
        <f t="shared" si="22"/>
        <v>1200.5</v>
      </c>
      <c r="O85">
        <f t="shared" si="23"/>
        <v>800.5</v>
      </c>
      <c r="P85">
        <f>IF(I85&lt;&gt;0,(ABS(L85*Constants!$B$10)+50)/100,MAX(P84-ABS(N85*Constants!$B$4),0))</f>
        <v>0.62005</v>
      </c>
      <c r="Q85">
        <f>IF(J85&lt;&gt;0,(ABS(M85*Constants!$B$10)+50)/100,MAX(Q84-ABS(O85*Constants!$B$4),0))</f>
        <v>0.58005</v>
      </c>
      <c r="R85">
        <f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1200.5</v>
      </c>
      <c r="S85">
        <f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800.5</v>
      </c>
      <c r="T85">
        <f t="shared" si="24"/>
        <v>1200.5</v>
      </c>
      <c r="U85">
        <f t="shared" si="25"/>
        <v>800.5</v>
      </c>
      <c r="V85">
        <f>IF(I85&lt;&gt;0,(ABS(R85*Constants!$B$4)+50)/100,IF(R85=0,MAX((0-ABS(T85*Constants!$B$4)),0),(ABS(R85*Constants!$B$4)+50)/100))</f>
        <v>1501.125</v>
      </c>
      <c r="W85">
        <f>IF(J85&lt;&gt;0,(ABS(S85*Constants!$B$4)+50)/100,IF(S85=0,MAX((0-ABS(U85*Constants!$B$4)),0),(ABS(S85*Constants!$B$4)+50)/100))</f>
        <v>1001.125</v>
      </c>
      <c r="X85">
        <f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1200.5</v>
      </c>
      <c r="Y85">
        <f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800.5</v>
      </c>
      <c r="Z85">
        <f t="shared" si="26"/>
        <v>1200.5</v>
      </c>
      <c r="AA85">
        <f t="shared" si="27"/>
        <v>800.5</v>
      </c>
      <c r="AB85">
        <f>IF(I85&lt;&gt;0,(ABS(X85*Constants!$B$10)+50)/100,IF(X85=0,MAX((AB84-ABS(Z85*Constants!$B$4)),0),(ABS(X85*Constants!$B$4)+50)/100))</f>
        <v>0.62005</v>
      </c>
      <c r="AC85">
        <f>IF(J85&lt;&gt;0,(ABS(Y85*Constants!$B$10)+50)/100,IF(Y85=0,MAX((AC84-ABS(AA85*Constants!$B$4)),0),(ABS(Y85*Constants!$B$4)+50)/100))</f>
        <v>0.58005</v>
      </c>
      <c r="AD85">
        <f t="shared" si="28"/>
        <v>1001</v>
      </c>
      <c r="AE85">
        <f t="shared" si="29"/>
        <v>1200.5</v>
      </c>
      <c r="AF85">
        <f t="shared" si="30"/>
        <v>800.5</v>
      </c>
      <c r="AG85">
        <f>((Constants!$B$5*AG84)+Constants!$B$4*AD85+AH84)/(Constants!$B$5+Constants!$B$4)</f>
        <v>1001</v>
      </c>
      <c r="AH85">
        <f>((Constants!$B$5*AG84)+Constants!$B$4*AD85+AH84)-(Constants!$B$5+Constants!$B$4)*AG85</f>
        <v>0</v>
      </c>
      <c r="AI85">
        <f>((Constants!$B$5*AI84)+Constants!$B$4*AE85+AJ84)/(Constants!$B$5+Constants!$B$4)</f>
        <v>1200.5</v>
      </c>
      <c r="AJ85">
        <f>((Constants!$B$5*AI84)+Constants!$B$4*AE85+AJ84)-(Constants!$B$4+Constants!$B$5)*AI85</f>
        <v>0</v>
      </c>
      <c r="AK85">
        <f>((Constants!$B$5*AK84)+Constants!$B$4*AF85+AL84)/(Constants!$B$5+Constants!$B$4)</f>
        <v>800.5</v>
      </c>
      <c r="AL85">
        <f>((Constants!$B$5*AK84)+Constants!$B$4*AF85+AL84)-(Constants!$B$5+Constants!$B$4)*AK85</f>
        <v>0</v>
      </c>
      <c r="AM85">
        <f t="shared" si="31"/>
        <v>1</v>
      </c>
      <c r="AN85">
        <f t="shared" si="32"/>
        <v>1</v>
      </c>
      <c r="AO85">
        <f>(200000*(ABS(N85)-ABS(N83))+Constants!$B$7)/(2*Constants!$B$7)</f>
        <v>0.5</v>
      </c>
      <c r="AP85">
        <f>(200000*(ABS(O85)-ABS(O83))+Constants!$B$7)/(2*Constants!$B$7)</f>
        <v>0.5</v>
      </c>
      <c r="AQ85">
        <f t="shared" si="33"/>
        <v>1</v>
      </c>
      <c r="AR85">
        <f>(Constants!$B$3*Constants!$B$8*I85*K85+AS84)/(Constants!$B$9*Constants!$B$4)</f>
        <v>7.53982300884956</v>
      </c>
      <c r="AS85">
        <f>(Constants!$B$3*Constants!$B$8*I85*K85+AS84)-(AR85*Constants!$B$9*Constants!$B$4)</f>
        <v>0</v>
      </c>
      <c r="AT85">
        <f t="shared" si="34"/>
        <v>625.805309734514</v>
      </c>
      <c r="AU85">
        <f t="array" ref="AU85">IF(SUMPRODUCT(--(SIGN(AN52:AN84)=SIGN(K53:K85)))=0,2,IF(AV84&gt;0,1,0))</f>
        <v>1</v>
      </c>
      <c r="AV85">
        <f>IF(AU85=2,ROUND(5*1000/Constants!$B$11,0),IF(AV84&gt;0,AV84-1,0))</f>
        <v>36</v>
      </c>
      <c r="AW85">
        <f t="shared" si="35"/>
        <v>83</v>
      </c>
      <c r="AX85">
        <f ca="1" t="array" ref="AX85">IF(AW85&gt;Constants!$B$12,2,IF(SUMPRODUCT(--(AX66:AX85=2))=0,0,1))</f>
        <v>2</v>
      </c>
      <c r="AZ85">
        <f t="array" ref="AZ85">IF(ABS(AG85)&gt;Constants!$B$13,2,IF(SUMPRODUCT(--(AZ65:AZ84=2))=0,0,1))</f>
        <v>0</v>
      </c>
    </row>
    <row r="86" spans="1:52">
      <c r="A86" s="3">
        <v>84</v>
      </c>
      <c r="B86">
        <f>Signals!B85</f>
        <v>3</v>
      </c>
      <c r="C86">
        <f>Signals!C85</f>
        <v>2</v>
      </c>
      <c r="D86">
        <f>Signals!F85</f>
        <v>0</v>
      </c>
      <c r="E86">
        <f>Signals!H85</f>
        <v>0</v>
      </c>
      <c r="F86">
        <f>Signals!I85</f>
        <v>0</v>
      </c>
      <c r="G86">
        <f>IF(Constants!$B$2=2,-B86,B86)</f>
        <v>3</v>
      </c>
      <c r="H86">
        <f>IF(Constants!$C$2=2,-C86,C86)</f>
        <v>2</v>
      </c>
      <c r="I86">
        <f t="shared" si="19"/>
        <v>3</v>
      </c>
      <c r="J86">
        <f t="shared" si="20"/>
        <v>2</v>
      </c>
      <c r="K86">
        <f t="shared" si="21"/>
        <v>1</v>
      </c>
      <c r="L86">
        <f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1200.5</v>
      </c>
      <c r="M86">
        <f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800.5</v>
      </c>
      <c r="N86">
        <f t="shared" si="22"/>
        <v>1200.5</v>
      </c>
      <c r="O86">
        <f t="shared" si="23"/>
        <v>800.5</v>
      </c>
      <c r="P86">
        <f>IF(I86&lt;&gt;0,(ABS(L86*Constants!$B$10)+50)/100,MAX(P85-ABS(N86*Constants!$B$4),0))</f>
        <v>0.62005</v>
      </c>
      <c r="Q86">
        <f>IF(J86&lt;&gt;0,(ABS(M86*Constants!$B$10)+50)/100,MAX(Q85-ABS(O86*Constants!$B$4),0))</f>
        <v>0.58005</v>
      </c>
      <c r="R86">
        <f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1200.5</v>
      </c>
      <c r="S86">
        <f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800.5</v>
      </c>
      <c r="T86">
        <f t="shared" si="24"/>
        <v>1200.5</v>
      </c>
      <c r="U86">
        <f t="shared" si="25"/>
        <v>800.5</v>
      </c>
      <c r="V86">
        <f>IF(I86&lt;&gt;0,(ABS(R86*Constants!$B$4)+50)/100,IF(R86=0,MAX((0-ABS(T86*Constants!$B$4)),0),(ABS(R86*Constants!$B$4)+50)/100))</f>
        <v>1501.125</v>
      </c>
      <c r="W86">
        <f>IF(J86&lt;&gt;0,(ABS(S86*Constants!$B$4)+50)/100,IF(S86=0,MAX((0-ABS(U86*Constants!$B$4)),0),(ABS(S86*Constants!$B$4)+50)/100))</f>
        <v>1001.125</v>
      </c>
      <c r="X86">
        <f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1200.5</v>
      </c>
      <c r="Y86">
        <f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800.5</v>
      </c>
      <c r="Z86">
        <f t="shared" si="26"/>
        <v>1200.5</v>
      </c>
      <c r="AA86">
        <f t="shared" si="27"/>
        <v>800.5</v>
      </c>
      <c r="AB86">
        <f>IF(I86&lt;&gt;0,(ABS(X86*Constants!$B$10)+50)/100,IF(X86=0,MAX((AB85-ABS(Z86*Constants!$B$4)),0),(ABS(X86*Constants!$B$4)+50)/100))</f>
        <v>0.62005</v>
      </c>
      <c r="AC86">
        <f>IF(J86&lt;&gt;0,(ABS(Y86*Constants!$B$10)+50)/100,IF(Y86=0,MAX((AC85-ABS(AA86*Constants!$B$4)),0),(ABS(Y86*Constants!$B$4)+50)/100))</f>
        <v>0.58005</v>
      </c>
      <c r="AD86">
        <f t="shared" si="28"/>
        <v>1001</v>
      </c>
      <c r="AE86">
        <f t="shared" si="29"/>
        <v>1200.5</v>
      </c>
      <c r="AF86">
        <f t="shared" si="30"/>
        <v>800.5</v>
      </c>
      <c r="AG86">
        <f>((Constants!$B$5*AG85)+Constants!$B$4*AD86+AH85)/(Constants!$B$5+Constants!$B$4)</f>
        <v>1001</v>
      </c>
      <c r="AH86">
        <f>((Constants!$B$5*AG85)+Constants!$B$4*AD86+AH85)-(Constants!$B$5+Constants!$B$4)*AG86</f>
        <v>0</v>
      </c>
      <c r="AI86">
        <f>((Constants!$B$5*AI85)+Constants!$B$4*AE86+AJ85)/(Constants!$B$5+Constants!$B$4)</f>
        <v>1200.5</v>
      </c>
      <c r="AJ86">
        <f>((Constants!$B$5*AI85)+Constants!$B$4*AE86+AJ85)-(Constants!$B$4+Constants!$B$5)*AI86</f>
        <v>0</v>
      </c>
      <c r="AK86">
        <f>((Constants!$B$5*AK85)+Constants!$B$4*AF86+AL85)/(Constants!$B$5+Constants!$B$4)</f>
        <v>800.5</v>
      </c>
      <c r="AL86">
        <f>((Constants!$B$5*AK85)+Constants!$B$4*AF86+AL85)-(Constants!$B$5+Constants!$B$4)*AK86</f>
        <v>0</v>
      </c>
      <c r="AM86">
        <f t="shared" si="31"/>
        <v>1</v>
      </c>
      <c r="AN86">
        <f t="shared" si="32"/>
        <v>1</v>
      </c>
      <c r="AO86">
        <f>(200000*(ABS(N86)-ABS(N84))+Constants!$B$7)/(2*Constants!$B$7)</f>
        <v>0.5</v>
      </c>
      <c r="AP86">
        <f>(200000*(ABS(O86)-ABS(O84))+Constants!$B$7)/(2*Constants!$B$7)</f>
        <v>0.5</v>
      </c>
      <c r="AQ86">
        <f t="shared" si="33"/>
        <v>1</v>
      </c>
      <c r="AR86">
        <f>(Constants!$B$3*Constants!$B$8*I86*K86+AS85)/(Constants!$B$9*Constants!$B$4)</f>
        <v>7.53982300884956</v>
      </c>
      <c r="AS86">
        <f>(Constants!$B$3*Constants!$B$8*I86*K86+AS85)-(AR86*Constants!$B$9*Constants!$B$4)</f>
        <v>0</v>
      </c>
      <c r="AT86">
        <f t="shared" si="34"/>
        <v>633.345132743363</v>
      </c>
      <c r="AU86">
        <f t="array" ref="AU86">IF(SUMPRODUCT(--(SIGN(AN53:AN85)=SIGN(K54:K86)))=0,2,IF(AV85&gt;0,1,0))</f>
        <v>1</v>
      </c>
      <c r="AV86">
        <f>IF(AU86=2,ROUND(5*1000/Constants!$B$11,0),IF(AV85&gt;0,AV85-1,0))</f>
        <v>35</v>
      </c>
      <c r="AW86">
        <f t="shared" si="35"/>
        <v>84</v>
      </c>
      <c r="AX86">
        <f ca="1" t="array" ref="AX86">IF(AW86&gt;Constants!$B$12,2,IF(SUMPRODUCT(--(AX67:AX86=2))=0,0,1))</f>
        <v>2</v>
      </c>
      <c r="AZ86">
        <f t="array" ref="AZ86">IF(ABS(AG86)&gt;Constants!$B$13,2,IF(SUMPRODUCT(--(AZ66:AZ85=2))=0,0,1))</f>
        <v>0</v>
      </c>
    </row>
    <row r="87" spans="1:52">
      <c r="A87" s="3">
        <v>85</v>
      </c>
      <c r="B87">
        <f>Signals!B86</f>
        <v>3</v>
      </c>
      <c r="C87">
        <f>Signals!C86</f>
        <v>2</v>
      </c>
      <c r="D87">
        <f>Signals!F86</f>
        <v>0</v>
      </c>
      <c r="E87">
        <f>Signals!H86</f>
        <v>0</v>
      </c>
      <c r="F87">
        <f>Signals!I86</f>
        <v>0</v>
      </c>
      <c r="G87">
        <f>IF(Constants!$B$2=2,-B87,B87)</f>
        <v>3</v>
      </c>
      <c r="H87">
        <f>IF(Constants!$C$2=2,-C87,C87)</f>
        <v>2</v>
      </c>
      <c r="I87">
        <f t="shared" si="19"/>
        <v>3</v>
      </c>
      <c r="J87">
        <f t="shared" si="20"/>
        <v>2</v>
      </c>
      <c r="K87">
        <f t="shared" si="21"/>
        <v>1</v>
      </c>
      <c r="L87">
        <f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1200.5</v>
      </c>
      <c r="M87">
        <f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800.5</v>
      </c>
      <c r="N87">
        <f t="shared" si="22"/>
        <v>1200.5</v>
      </c>
      <c r="O87">
        <f t="shared" si="23"/>
        <v>800.5</v>
      </c>
      <c r="P87">
        <f>IF(I87&lt;&gt;0,(ABS(L87*Constants!$B$10)+50)/100,MAX(P86-ABS(N87*Constants!$B$4),0))</f>
        <v>0.62005</v>
      </c>
      <c r="Q87">
        <f>IF(J87&lt;&gt;0,(ABS(M87*Constants!$B$10)+50)/100,MAX(Q86-ABS(O87*Constants!$B$4),0))</f>
        <v>0.58005</v>
      </c>
      <c r="R87">
        <f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1200.5</v>
      </c>
      <c r="S87">
        <f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800.5</v>
      </c>
      <c r="T87">
        <f t="shared" si="24"/>
        <v>1200.5</v>
      </c>
      <c r="U87">
        <f t="shared" si="25"/>
        <v>800.5</v>
      </c>
      <c r="V87">
        <f>IF(I87&lt;&gt;0,(ABS(R87*Constants!$B$4)+50)/100,IF(R87=0,MAX((0-ABS(T87*Constants!$B$4)),0),(ABS(R87*Constants!$B$4)+50)/100))</f>
        <v>1501.125</v>
      </c>
      <c r="W87">
        <f>IF(J87&lt;&gt;0,(ABS(S87*Constants!$B$4)+50)/100,IF(S87=0,MAX((0-ABS(U87*Constants!$B$4)),0),(ABS(S87*Constants!$B$4)+50)/100))</f>
        <v>1001.125</v>
      </c>
      <c r="X87">
        <f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1200.5</v>
      </c>
      <c r="Y87">
        <f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800.5</v>
      </c>
      <c r="Z87">
        <f t="shared" si="26"/>
        <v>1200.5</v>
      </c>
      <c r="AA87">
        <f t="shared" si="27"/>
        <v>800.5</v>
      </c>
      <c r="AB87">
        <f>IF(I87&lt;&gt;0,(ABS(X87*Constants!$B$10)+50)/100,IF(X87=0,MAX((AB86-ABS(Z87*Constants!$B$4)),0),(ABS(X87*Constants!$B$4)+50)/100))</f>
        <v>0.62005</v>
      </c>
      <c r="AC87">
        <f>IF(J87&lt;&gt;0,(ABS(Y87*Constants!$B$10)+50)/100,IF(Y87=0,MAX((AC86-ABS(AA87*Constants!$B$4)),0),(ABS(Y87*Constants!$B$4)+50)/100))</f>
        <v>0.58005</v>
      </c>
      <c r="AD87">
        <f t="shared" si="28"/>
        <v>1001</v>
      </c>
      <c r="AE87">
        <f t="shared" si="29"/>
        <v>1200.5</v>
      </c>
      <c r="AF87">
        <f t="shared" si="30"/>
        <v>800.5</v>
      </c>
      <c r="AG87">
        <f>((Constants!$B$5*AG86)+Constants!$B$4*AD87+AH86)/(Constants!$B$5+Constants!$B$4)</f>
        <v>1001</v>
      </c>
      <c r="AH87">
        <f>((Constants!$B$5*AG86)+Constants!$B$4*AD87+AH86)-(Constants!$B$5+Constants!$B$4)*AG87</f>
        <v>0</v>
      </c>
      <c r="AI87">
        <f>((Constants!$B$5*AI86)+Constants!$B$4*AE87+AJ86)/(Constants!$B$5+Constants!$B$4)</f>
        <v>1200.5</v>
      </c>
      <c r="AJ87">
        <f>((Constants!$B$5*AI86)+Constants!$B$4*AE87+AJ86)-(Constants!$B$4+Constants!$B$5)*AI87</f>
        <v>0</v>
      </c>
      <c r="AK87">
        <f>((Constants!$B$5*AK86)+Constants!$B$4*AF87+AL86)/(Constants!$B$5+Constants!$B$4)</f>
        <v>800.5</v>
      </c>
      <c r="AL87">
        <f>((Constants!$B$5*AK86)+Constants!$B$4*AF87+AL86)-(Constants!$B$5+Constants!$B$4)*AK87</f>
        <v>0</v>
      </c>
      <c r="AM87">
        <f t="shared" si="31"/>
        <v>1</v>
      </c>
      <c r="AN87">
        <f t="shared" si="32"/>
        <v>1</v>
      </c>
      <c r="AO87">
        <f>(200000*(ABS(N87)-ABS(N85))+Constants!$B$7)/(2*Constants!$B$7)</f>
        <v>0.5</v>
      </c>
      <c r="AP87">
        <f>(200000*(ABS(O87)-ABS(O85))+Constants!$B$7)/(2*Constants!$B$7)</f>
        <v>0.5</v>
      </c>
      <c r="AQ87">
        <f t="shared" si="33"/>
        <v>1</v>
      </c>
      <c r="AR87">
        <f>(Constants!$B$3*Constants!$B$8*I87*K87+AS86)/(Constants!$B$9*Constants!$B$4)</f>
        <v>7.53982300884956</v>
      </c>
      <c r="AS87">
        <f>(Constants!$B$3*Constants!$B$8*I87*K87+AS86)-(AR87*Constants!$B$9*Constants!$B$4)</f>
        <v>0</v>
      </c>
      <c r="AT87">
        <f t="shared" si="34"/>
        <v>640.884955752213</v>
      </c>
      <c r="AU87">
        <f t="array" ref="AU87">IF(SUMPRODUCT(--(SIGN(AN54:AN86)=SIGN(K55:K87)))=0,2,IF(AV86&gt;0,1,0))</f>
        <v>1</v>
      </c>
      <c r="AV87">
        <f>IF(AU87=2,ROUND(5*1000/Constants!$B$11,0),IF(AV86&gt;0,AV86-1,0))</f>
        <v>34</v>
      </c>
      <c r="AW87">
        <f t="shared" si="35"/>
        <v>85</v>
      </c>
      <c r="AX87">
        <f ca="1" t="array" ref="AX87">IF(AW87&gt;Constants!$B$12,2,IF(SUMPRODUCT(--(AX68:AX87=2))=0,0,1))</f>
        <v>2</v>
      </c>
      <c r="AZ87">
        <f t="array" ref="AZ87">IF(ABS(AG87)&gt;Constants!$B$13,2,IF(SUMPRODUCT(--(AZ67:AZ86=2))=0,0,1))</f>
        <v>0</v>
      </c>
    </row>
    <row r="88" spans="1:52">
      <c r="A88" s="3">
        <v>86</v>
      </c>
      <c r="B88">
        <f>Signals!B87</f>
        <v>3</v>
      </c>
      <c r="C88">
        <f>Signals!C87</f>
        <v>2</v>
      </c>
      <c r="D88">
        <f>Signals!F87</f>
        <v>0</v>
      </c>
      <c r="E88">
        <f>Signals!H87</f>
        <v>0</v>
      </c>
      <c r="F88">
        <f>Signals!I87</f>
        <v>0</v>
      </c>
      <c r="G88">
        <f>IF(Constants!$B$2=2,-B88,B88)</f>
        <v>3</v>
      </c>
      <c r="H88">
        <f>IF(Constants!$C$2=2,-C88,C88)</f>
        <v>2</v>
      </c>
      <c r="I88">
        <f t="shared" si="19"/>
        <v>3</v>
      </c>
      <c r="J88">
        <f t="shared" si="20"/>
        <v>2</v>
      </c>
      <c r="K88">
        <f t="shared" si="21"/>
        <v>1</v>
      </c>
      <c r="L88">
        <f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1200.5</v>
      </c>
      <c r="M88">
        <f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800.5</v>
      </c>
      <c r="N88">
        <f t="shared" si="22"/>
        <v>1200.5</v>
      </c>
      <c r="O88">
        <f t="shared" si="23"/>
        <v>800.5</v>
      </c>
      <c r="P88">
        <f>IF(I88&lt;&gt;0,(ABS(L88*Constants!$B$10)+50)/100,MAX(P87-ABS(N88*Constants!$B$4),0))</f>
        <v>0.62005</v>
      </c>
      <c r="Q88">
        <f>IF(J88&lt;&gt;0,(ABS(M88*Constants!$B$10)+50)/100,MAX(Q87-ABS(O88*Constants!$B$4),0))</f>
        <v>0.58005</v>
      </c>
      <c r="R88">
        <f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1200.5</v>
      </c>
      <c r="S88">
        <f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800.5</v>
      </c>
      <c r="T88">
        <f t="shared" si="24"/>
        <v>1200.5</v>
      </c>
      <c r="U88">
        <f t="shared" si="25"/>
        <v>800.5</v>
      </c>
      <c r="V88">
        <f>IF(I88&lt;&gt;0,(ABS(R88*Constants!$B$4)+50)/100,IF(R88=0,MAX((0-ABS(T88*Constants!$B$4)),0),(ABS(R88*Constants!$B$4)+50)/100))</f>
        <v>1501.125</v>
      </c>
      <c r="W88">
        <f>IF(J88&lt;&gt;0,(ABS(S88*Constants!$B$4)+50)/100,IF(S88=0,MAX((0-ABS(U88*Constants!$B$4)),0),(ABS(S88*Constants!$B$4)+50)/100))</f>
        <v>1001.125</v>
      </c>
      <c r="X88">
        <f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1200.5</v>
      </c>
      <c r="Y88">
        <f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800.5</v>
      </c>
      <c r="Z88">
        <f t="shared" si="26"/>
        <v>1200.5</v>
      </c>
      <c r="AA88">
        <f t="shared" si="27"/>
        <v>800.5</v>
      </c>
      <c r="AB88">
        <f>IF(I88&lt;&gt;0,(ABS(X88*Constants!$B$10)+50)/100,IF(X88=0,MAX((AB87-ABS(Z88*Constants!$B$4)),0),(ABS(X88*Constants!$B$4)+50)/100))</f>
        <v>0.62005</v>
      </c>
      <c r="AC88">
        <f>IF(J88&lt;&gt;0,(ABS(Y88*Constants!$B$10)+50)/100,IF(Y88=0,MAX((AC87-ABS(AA88*Constants!$B$4)),0),(ABS(Y88*Constants!$B$4)+50)/100))</f>
        <v>0.58005</v>
      </c>
      <c r="AD88">
        <f t="shared" si="28"/>
        <v>1001</v>
      </c>
      <c r="AE88">
        <f t="shared" si="29"/>
        <v>1200.5</v>
      </c>
      <c r="AF88">
        <f t="shared" si="30"/>
        <v>800.5</v>
      </c>
      <c r="AG88">
        <f>((Constants!$B$5*AG87)+Constants!$B$4*AD88+AH87)/(Constants!$B$5+Constants!$B$4)</f>
        <v>1001</v>
      </c>
      <c r="AH88">
        <f>((Constants!$B$5*AG87)+Constants!$B$4*AD88+AH87)-(Constants!$B$5+Constants!$B$4)*AG88</f>
        <v>0</v>
      </c>
      <c r="AI88">
        <f>((Constants!$B$5*AI87)+Constants!$B$4*AE88+AJ87)/(Constants!$B$5+Constants!$B$4)</f>
        <v>1200.5</v>
      </c>
      <c r="AJ88">
        <f>((Constants!$B$5*AI87)+Constants!$B$4*AE88+AJ87)-(Constants!$B$4+Constants!$B$5)*AI88</f>
        <v>0</v>
      </c>
      <c r="AK88">
        <f>((Constants!$B$5*AK87)+Constants!$B$4*AF88+AL87)/(Constants!$B$5+Constants!$B$4)</f>
        <v>800.5</v>
      </c>
      <c r="AL88">
        <f>((Constants!$B$5*AK87)+Constants!$B$4*AF88+AL87)-(Constants!$B$5+Constants!$B$4)*AK88</f>
        <v>0</v>
      </c>
      <c r="AM88">
        <f t="shared" si="31"/>
        <v>1</v>
      </c>
      <c r="AN88">
        <f t="shared" si="32"/>
        <v>1</v>
      </c>
      <c r="AO88">
        <f>(200000*(ABS(N88)-ABS(N86))+Constants!$B$7)/(2*Constants!$B$7)</f>
        <v>0.5</v>
      </c>
      <c r="AP88">
        <f>(200000*(ABS(O88)-ABS(O86))+Constants!$B$7)/(2*Constants!$B$7)</f>
        <v>0.5</v>
      </c>
      <c r="AQ88">
        <f t="shared" si="33"/>
        <v>1</v>
      </c>
      <c r="AR88">
        <f>(Constants!$B$3*Constants!$B$8*I88*K88+AS87)/(Constants!$B$9*Constants!$B$4)</f>
        <v>7.53982300884956</v>
      </c>
      <c r="AS88">
        <f>(Constants!$B$3*Constants!$B$8*I88*K88+AS87)-(AR88*Constants!$B$9*Constants!$B$4)</f>
        <v>0</v>
      </c>
      <c r="AT88">
        <f t="shared" si="34"/>
        <v>648.424778761062</v>
      </c>
      <c r="AU88">
        <f t="array" ref="AU88">IF(SUMPRODUCT(--(SIGN(AN55:AN87)=SIGN(K56:K88)))=0,2,IF(AV87&gt;0,1,0))</f>
        <v>1</v>
      </c>
      <c r="AV88">
        <f>IF(AU88=2,ROUND(5*1000/Constants!$B$11,0),IF(AV87&gt;0,AV87-1,0))</f>
        <v>33</v>
      </c>
      <c r="AW88">
        <f t="shared" si="35"/>
        <v>86</v>
      </c>
      <c r="AX88">
        <f ca="1" t="array" ref="AX88">IF(AW88&gt;Constants!$B$12,2,IF(SUMPRODUCT(--(AX69:AX88=2))=0,0,1))</f>
        <v>2</v>
      </c>
      <c r="AZ88">
        <f t="array" ref="AZ88">IF(ABS(AG88)&gt;Constants!$B$13,2,IF(SUMPRODUCT(--(AZ68:AZ87=2))=0,0,1))</f>
        <v>0</v>
      </c>
    </row>
    <row r="89" spans="1:52">
      <c r="A89" s="3">
        <v>87</v>
      </c>
      <c r="B89">
        <f>Signals!B88</f>
        <v>3</v>
      </c>
      <c r="C89">
        <f>Signals!C88</f>
        <v>2</v>
      </c>
      <c r="D89">
        <f>Signals!F88</f>
        <v>0</v>
      </c>
      <c r="E89">
        <f>Signals!H88</f>
        <v>0</v>
      </c>
      <c r="F89">
        <f>Signals!I88</f>
        <v>0</v>
      </c>
      <c r="G89">
        <f>IF(Constants!$B$2=2,-B89,B89)</f>
        <v>3</v>
      </c>
      <c r="H89">
        <f>IF(Constants!$C$2=2,-C89,C89)</f>
        <v>2</v>
      </c>
      <c r="I89">
        <f t="shared" si="19"/>
        <v>3</v>
      </c>
      <c r="J89">
        <f t="shared" si="20"/>
        <v>2</v>
      </c>
      <c r="K89">
        <f t="shared" si="21"/>
        <v>1</v>
      </c>
      <c r="L89">
        <f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1200.5</v>
      </c>
      <c r="M89">
        <f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800.5</v>
      </c>
      <c r="N89">
        <f t="shared" si="22"/>
        <v>1200.5</v>
      </c>
      <c r="O89">
        <f t="shared" si="23"/>
        <v>800.5</v>
      </c>
      <c r="P89">
        <f>IF(I89&lt;&gt;0,(ABS(L89*Constants!$B$10)+50)/100,MAX(P88-ABS(N89*Constants!$B$4),0))</f>
        <v>0.62005</v>
      </c>
      <c r="Q89">
        <f>IF(J89&lt;&gt;0,(ABS(M89*Constants!$B$10)+50)/100,MAX(Q88-ABS(O89*Constants!$B$4),0))</f>
        <v>0.58005</v>
      </c>
      <c r="R89">
        <f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1200.5</v>
      </c>
      <c r="S89">
        <f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800.5</v>
      </c>
      <c r="T89">
        <f t="shared" si="24"/>
        <v>1200.5</v>
      </c>
      <c r="U89">
        <f t="shared" si="25"/>
        <v>800.5</v>
      </c>
      <c r="V89">
        <f>IF(I89&lt;&gt;0,(ABS(R89*Constants!$B$4)+50)/100,IF(R89=0,MAX((0-ABS(T89*Constants!$B$4)),0),(ABS(R89*Constants!$B$4)+50)/100))</f>
        <v>1501.125</v>
      </c>
      <c r="W89">
        <f>IF(J89&lt;&gt;0,(ABS(S89*Constants!$B$4)+50)/100,IF(S89=0,MAX((0-ABS(U89*Constants!$B$4)),0),(ABS(S89*Constants!$B$4)+50)/100))</f>
        <v>1001.125</v>
      </c>
      <c r="X89">
        <f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1200.5</v>
      </c>
      <c r="Y89">
        <f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800.5</v>
      </c>
      <c r="Z89">
        <f t="shared" si="26"/>
        <v>1200.5</v>
      </c>
      <c r="AA89">
        <f t="shared" si="27"/>
        <v>800.5</v>
      </c>
      <c r="AB89">
        <f>IF(I89&lt;&gt;0,(ABS(X89*Constants!$B$10)+50)/100,IF(X89=0,MAX((AB88-ABS(Z89*Constants!$B$4)),0),(ABS(X89*Constants!$B$4)+50)/100))</f>
        <v>0.62005</v>
      </c>
      <c r="AC89">
        <f>IF(J89&lt;&gt;0,(ABS(Y89*Constants!$B$10)+50)/100,IF(Y89=0,MAX((AC88-ABS(AA89*Constants!$B$4)),0),(ABS(Y89*Constants!$B$4)+50)/100))</f>
        <v>0.58005</v>
      </c>
      <c r="AD89">
        <f t="shared" si="28"/>
        <v>1001</v>
      </c>
      <c r="AE89">
        <f t="shared" si="29"/>
        <v>1200.5</v>
      </c>
      <c r="AF89">
        <f t="shared" si="30"/>
        <v>800.5</v>
      </c>
      <c r="AG89">
        <f>((Constants!$B$5*AG88)+Constants!$B$4*AD89+AH88)/(Constants!$B$5+Constants!$B$4)</f>
        <v>1001</v>
      </c>
      <c r="AH89">
        <f>((Constants!$B$5*AG88)+Constants!$B$4*AD89+AH88)-(Constants!$B$5+Constants!$B$4)*AG89</f>
        <v>0</v>
      </c>
      <c r="AI89">
        <f>((Constants!$B$5*AI88)+Constants!$B$4*AE89+AJ88)/(Constants!$B$5+Constants!$B$4)</f>
        <v>1200.5</v>
      </c>
      <c r="AJ89">
        <f>((Constants!$B$5*AI88)+Constants!$B$4*AE89+AJ88)-(Constants!$B$4+Constants!$B$5)*AI89</f>
        <v>0</v>
      </c>
      <c r="AK89">
        <f>((Constants!$B$5*AK88)+Constants!$B$4*AF89+AL88)/(Constants!$B$5+Constants!$B$4)</f>
        <v>800.5</v>
      </c>
      <c r="AL89">
        <f>((Constants!$B$5*AK88)+Constants!$B$4*AF89+AL88)-(Constants!$B$5+Constants!$B$4)*AK89</f>
        <v>0</v>
      </c>
      <c r="AM89">
        <f t="shared" si="31"/>
        <v>1</v>
      </c>
      <c r="AN89">
        <f t="shared" si="32"/>
        <v>1</v>
      </c>
      <c r="AO89">
        <f>(200000*(ABS(N89)-ABS(N87))+Constants!$B$7)/(2*Constants!$B$7)</f>
        <v>0.5</v>
      </c>
      <c r="AP89">
        <f>(200000*(ABS(O89)-ABS(O87))+Constants!$B$7)/(2*Constants!$B$7)</f>
        <v>0.5</v>
      </c>
      <c r="AQ89">
        <f t="shared" si="33"/>
        <v>1</v>
      </c>
      <c r="AR89">
        <f>(Constants!$B$3*Constants!$B$8*I89*K89+AS88)/(Constants!$B$9*Constants!$B$4)</f>
        <v>7.53982300884956</v>
      </c>
      <c r="AS89">
        <f>(Constants!$B$3*Constants!$B$8*I89*K89+AS88)-(AR89*Constants!$B$9*Constants!$B$4)</f>
        <v>0</v>
      </c>
      <c r="AT89">
        <f t="shared" si="34"/>
        <v>655.964601769912</v>
      </c>
      <c r="AU89">
        <f t="array" ref="AU89">IF(SUMPRODUCT(--(SIGN(AN56:AN88)=SIGN(K57:K89)))=0,2,IF(AV88&gt;0,1,0))</f>
        <v>1</v>
      </c>
      <c r="AV89">
        <f>IF(AU89=2,ROUND(5*1000/Constants!$B$11,0),IF(AV88&gt;0,AV88-1,0))</f>
        <v>32</v>
      </c>
      <c r="AW89">
        <f t="shared" si="35"/>
        <v>87</v>
      </c>
      <c r="AX89">
        <f ca="1" t="array" ref="AX89">IF(AW89&gt;Constants!$B$12,2,IF(SUMPRODUCT(--(AX70:AX89=2))=0,0,1))</f>
        <v>2</v>
      </c>
      <c r="AZ89">
        <f t="array" ref="AZ89">IF(ABS(AG89)&gt;Constants!$B$13,2,IF(SUMPRODUCT(--(AZ69:AZ88=2))=0,0,1))</f>
        <v>0</v>
      </c>
    </row>
    <row r="90" spans="1:52">
      <c r="A90" s="3">
        <v>88</v>
      </c>
      <c r="B90">
        <f>Signals!B89</f>
        <v>3</v>
      </c>
      <c r="C90">
        <f>Signals!C89</f>
        <v>2</v>
      </c>
      <c r="D90">
        <f>Signals!F89</f>
        <v>0</v>
      </c>
      <c r="E90">
        <f>Signals!H89</f>
        <v>0</v>
      </c>
      <c r="F90">
        <f>Signals!I89</f>
        <v>0</v>
      </c>
      <c r="G90">
        <f>IF(Constants!$B$2=2,-B90,B90)</f>
        <v>3</v>
      </c>
      <c r="H90">
        <f>IF(Constants!$C$2=2,-C90,C90)</f>
        <v>2</v>
      </c>
      <c r="I90">
        <f t="shared" si="19"/>
        <v>3</v>
      </c>
      <c r="J90">
        <f t="shared" si="20"/>
        <v>2</v>
      </c>
      <c r="K90">
        <f t="shared" si="21"/>
        <v>1</v>
      </c>
      <c r="L90">
        <f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1200.5</v>
      </c>
      <c r="M90">
        <f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800.5</v>
      </c>
      <c r="N90">
        <f t="shared" si="22"/>
        <v>1200.5</v>
      </c>
      <c r="O90">
        <f t="shared" si="23"/>
        <v>800.5</v>
      </c>
      <c r="P90">
        <f>IF(I90&lt;&gt;0,(ABS(L90*Constants!$B$10)+50)/100,MAX(P89-ABS(N90*Constants!$B$4),0))</f>
        <v>0.62005</v>
      </c>
      <c r="Q90">
        <f>IF(J90&lt;&gt;0,(ABS(M90*Constants!$B$10)+50)/100,MAX(Q89-ABS(O90*Constants!$B$4),0))</f>
        <v>0.58005</v>
      </c>
      <c r="R90">
        <f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1200.5</v>
      </c>
      <c r="S90">
        <f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800.5</v>
      </c>
      <c r="T90">
        <f t="shared" si="24"/>
        <v>1200.5</v>
      </c>
      <c r="U90">
        <f t="shared" si="25"/>
        <v>800.5</v>
      </c>
      <c r="V90">
        <f>IF(I90&lt;&gt;0,(ABS(R90*Constants!$B$4)+50)/100,IF(R90=0,MAX((0-ABS(T90*Constants!$B$4)),0),(ABS(R90*Constants!$B$4)+50)/100))</f>
        <v>1501.125</v>
      </c>
      <c r="W90">
        <f>IF(J90&lt;&gt;0,(ABS(S90*Constants!$B$4)+50)/100,IF(S90=0,MAX((0-ABS(U90*Constants!$B$4)),0),(ABS(S90*Constants!$B$4)+50)/100))</f>
        <v>1001.125</v>
      </c>
      <c r="X90">
        <f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1200.5</v>
      </c>
      <c r="Y90">
        <f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800.5</v>
      </c>
      <c r="Z90">
        <f t="shared" si="26"/>
        <v>1200.5</v>
      </c>
      <c r="AA90">
        <f t="shared" si="27"/>
        <v>800.5</v>
      </c>
      <c r="AB90">
        <f>IF(I90&lt;&gt;0,(ABS(X90*Constants!$B$10)+50)/100,IF(X90=0,MAX((AB89-ABS(Z90*Constants!$B$4)),0),(ABS(X90*Constants!$B$4)+50)/100))</f>
        <v>0.62005</v>
      </c>
      <c r="AC90">
        <f>IF(J90&lt;&gt;0,(ABS(Y90*Constants!$B$10)+50)/100,IF(Y90=0,MAX((AC89-ABS(AA90*Constants!$B$4)),0),(ABS(Y90*Constants!$B$4)+50)/100))</f>
        <v>0.58005</v>
      </c>
      <c r="AD90">
        <f t="shared" si="28"/>
        <v>1001</v>
      </c>
      <c r="AE90">
        <f t="shared" si="29"/>
        <v>1200.5</v>
      </c>
      <c r="AF90">
        <f t="shared" si="30"/>
        <v>800.5</v>
      </c>
      <c r="AG90">
        <f>((Constants!$B$5*AG89)+Constants!$B$4*AD90+AH89)/(Constants!$B$5+Constants!$B$4)</f>
        <v>1001</v>
      </c>
      <c r="AH90">
        <f>((Constants!$B$5*AG89)+Constants!$B$4*AD90+AH89)-(Constants!$B$5+Constants!$B$4)*AG90</f>
        <v>0</v>
      </c>
      <c r="AI90">
        <f>((Constants!$B$5*AI89)+Constants!$B$4*AE90+AJ89)/(Constants!$B$5+Constants!$B$4)</f>
        <v>1200.5</v>
      </c>
      <c r="AJ90">
        <f>((Constants!$B$5*AI89)+Constants!$B$4*AE90+AJ89)-(Constants!$B$4+Constants!$B$5)*AI90</f>
        <v>0</v>
      </c>
      <c r="AK90">
        <f>((Constants!$B$5*AK89)+Constants!$B$4*AF90+AL89)/(Constants!$B$5+Constants!$B$4)</f>
        <v>800.5</v>
      </c>
      <c r="AL90">
        <f>((Constants!$B$5*AK89)+Constants!$B$4*AF90+AL89)-(Constants!$B$5+Constants!$B$4)*AK90</f>
        <v>0</v>
      </c>
      <c r="AM90">
        <f t="shared" si="31"/>
        <v>1</v>
      </c>
      <c r="AN90">
        <f t="shared" si="32"/>
        <v>1</v>
      </c>
      <c r="AO90">
        <f>(200000*(ABS(N90)-ABS(N88))+Constants!$B$7)/(2*Constants!$B$7)</f>
        <v>0.5</v>
      </c>
      <c r="AP90">
        <f>(200000*(ABS(O90)-ABS(O88))+Constants!$B$7)/(2*Constants!$B$7)</f>
        <v>0.5</v>
      </c>
      <c r="AQ90">
        <f t="shared" si="33"/>
        <v>1</v>
      </c>
      <c r="AR90">
        <f>(Constants!$B$3*Constants!$B$8*I90*K90+AS89)/(Constants!$B$9*Constants!$B$4)</f>
        <v>7.53982300884956</v>
      </c>
      <c r="AS90">
        <f>(Constants!$B$3*Constants!$B$8*I90*K90+AS89)-(AR90*Constants!$B$9*Constants!$B$4)</f>
        <v>0</v>
      </c>
      <c r="AT90">
        <f t="shared" si="34"/>
        <v>663.504424778762</v>
      </c>
      <c r="AU90">
        <f t="array" ref="AU90">IF(SUMPRODUCT(--(SIGN(AN57:AN89)=SIGN(K58:K90)))=0,2,IF(AV89&gt;0,1,0))</f>
        <v>1</v>
      </c>
      <c r="AV90">
        <f>IF(AU90=2,ROUND(5*1000/Constants!$B$11,0),IF(AV89&gt;0,AV89-1,0))</f>
        <v>31</v>
      </c>
      <c r="AW90">
        <f t="shared" si="35"/>
        <v>88</v>
      </c>
      <c r="AX90">
        <f ca="1" t="array" ref="AX90">IF(AW90&gt;Constants!$B$12,2,IF(SUMPRODUCT(--(AX71:AX90=2))=0,0,1))</f>
        <v>2</v>
      </c>
      <c r="AZ90">
        <f t="array" ref="AZ90">IF(ABS(AG90)&gt;Constants!$B$13,2,IF(SUMPRODUCT(--(AZ70:AZ89=2))=0,0,1))</f>
        <v>0</v>
      </c>
    </row>
    <row r="91" spans="1:52">
      <c r="A91" s="3">
        <v>89</v>
      </c>
      <c r="B91">
        <f>Signals!B90</f>
        <v>3</v>
      </c>
      <c r="C91">
        <f>Signals!C90</f>
        <v>2</v>
      </c>
      <c r="D91">
        <f>Signals!F90</f>
        <v>0</v>
      </c>
      <c r="E91">
        <f>Signals!H90</f>
        <v>0</v>
      </c>
      <c r="F91">
        <f>Signals!I90</f>
        <v>0</v>
      </c>
      <c r="G91">
        <f>IF(Constants!$B$2=2,-B91,B91)</f>
        <v>3</v>
      </c>
      <c r="H91">
        <f>IF(Constants!$C$2=2,-C91,C91)</f>
        <v>2</v>
      </c>
      <c r="I91">
        <f t="shared" si="19"/>
        <v>3</v>
      </c>
      <c r="J91">
        <f t="shared" si="20"/>
        <v>2</v>
      </c>
      <c r="K91">
        <f t="shared" si="21"/>
        <v>1</v>
      </c>
      <c r="L91">
        <f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1200.5</v>
      </c>
      <c r="M91">
        <f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800.5</v>
      </c>
      <c r="N91">
        <f t="shared" si="22"/>
        <v>1200.5</v>
      </c>
      <c r="O91">
        <f t="shared" si="23"/>
        <v>800.5</v>
      </c>
      <c r="P91">
        <f>IF(I91&lt;&gt;0,(ABS(L91*Constants!$B$10)+50)/100,MAX(P90-ABS(N91*Constants!$B$4),0))</f>
        <v>0.62005</v>
      </c>
      <c r="Q91">
        <f>IF(J91&lt;&gt;0,(ABS(M91*Constants!$B$10)+50)/100,MAX(Q90-ABS(O91*Constants!$B$4),0))</f>
        <v>0.58005</v>
      </c>
      <c r="R91">
        <f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1200.5</v>
      </c>
      <c r="S91">
        <f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800.5</v>
      </c>
      <c r="T91">
        <f t="shared" si="24"/>
        <v>1200.5</v>
      </c>
      <c r="U91">
        <f t="shared" si="25"/>
        <v>800.5</v>
      </c>
      <c r="V91">
        <f>IF(I91&lt;&gt;0,(ABS(R91*Constants!$B$4)+50)/100,IF(R91=0,MAX((0-ABS(T91*Constants!$B$4)),0),(ABS(R91*Constants!$B$4)+50)/100))</f>
        <v>1501.125</v>
      </c>
      <c r="W91">
        <f>IF(J91&lt;&gt;0,(ABS(S91*Constants!$B$4)+50)/100,IF(S91=0,MAX((0-ABS(U91*Constants!$B$4)),0),(ABS(S91*Constants!$B$4)+50)/100))</f>
        <v>1001.125</v>
      </c>
      <c r="X91">
        <f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1200.5</v>
      </c>
      <c r="Y91">
        <f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800.5</v>
      </c>
      <c r="Z91">
        <f t="shared" si="26"/>
        <v>1200.5</v>
      </c>
      <c r="AA91">
        <f t="shared" si="27"/>
        <v>800.5</v>
      </c>
      <c r="AB91">
        <f>IF(I91&lt;&gt;0,(ABS(X91*Constants!$B$10)+50)/100,IF(X91=0,MAX((AB90-ABS(Z91*Constants!$B$4)),0),(ABS(X91*Constants!$B$4)+50)/100))</f>
        <v>0.62005</v>
      </c>
      <c r="AC91">
        <f>IF(J91&lt;&gt;0,(ABS(Y91*Constants!$B$10)+50)/100,IF(Y91=0,MAX((AC90-ABS(AA91*Constants!$B$4)),0),(ABS(Y91*Constants!$B$4)+50)/100))</f>
        <v>0.58005</v>
      </c>
      <c r="AD91">
        <f t="shared" si="28"/>
        <v>1001</v>
      </c>
      <c r="AE91">
        <f t="shared" si="29"/>
        <v>1200.5</v>
      </c>
      <c r="AF91">
        <f t="shared" si="30"/>
        <v>800.5</v>
      </c>
      <c r="AG91">
        <f>((Constants!$B$5*AG90)+Constants!$B$4*AD91+AH90)/(Constants!$B$5+Constants!$B$4)</f>
        <v>1001</v>
      </c>
      <c r="AH91">
        <f>((Constants!$B$5*AG90)+Constants!$B$4*AD91+AH90)-(Constants!$B$5+Constants!$B$4)*AG91</f>
        <v>0</v>
      </c>
      <c r="AI91">
        <f>((Constants!$B$5*AI90)+Constants!$B$4*AE91+AJ90)/(Constants!$B$5+Constants!$B$4)</f>
        <v>1200.5</v>
      </c>
      <c r="AJ91">
        <f>((Constants!$B$5*AI90)+Constants!$B$4*AE91+AJ90)-(Constants!$B$4+Constants!$B$5)*AI91</f>
        <v>0</v>
      </c>
      <c r="AK91">
        <f>((Constants!$B$5*AK90)+Constants!$B$4*AF91+AL90)/(Constants!$B$5+Constants!$B$4)</f>
        <v>800.5</v>
      </c>
      <c r="AL91">
        <f>((Constants!$B$5*AK90)+Constants!$B$4*AF91+AL90)-(Constants!$B$5+Constants!$B$4)*AK91</f>
        <v>0</v>
      </c>
      <c r="AM91">
        <f t="shared" si="31"/>
        <v>1</v>
      </c>
      <c r="AN91">
        <f t="shared" si="32"/>
        <v>1</v>
      </c>
      <c r="AO91">
        <f>(200000*(ABS(N91)-ABS(N89))+Constants!$B$7)/(2*Constants!$B$7)</f>
        <v>0.5</v>
      </c>
      <c r="AP91">
        <f>(200000*(ABS(O91)-ABS(O89))+Constants!$B$7)/(2*Constants!$B$7)</f>
        <v>0.5</v>
      </c>
      <c r="AQ91">
        <f t="shared" si="33"/>
        <v>1</v>
      </c>
      <c r="AR91">
        <f>(Constants!$B$3*Constants!$B$8*I91*K91+AS90)/(Constants!$B$9*Constants!$B$4)</f>
        <v>7.53982300884956</v>
      </c>
      <c r="AS91">
        <f>(Constants!$B$3*Constants!$B$8*I91*K91+AS90)-(AR91*Constants!$B$9*Constants!$B$4)</f>
        <v>0</v>
      </c>
      <c r="AT91">
        <f t="shared" si="34"/>
        <v>671.044247787611</v>
      </c>
      <c r="AU91">
        <f t="array" ref="AU91">IF(SUMPRODUCT(--(SIGN(AN58:AN90)=SIGN(K59:K91)))=0,2,IF(AV90&gt;0,1,0))</f>
        <v>1</v>
      </c>
      <c r="AV91">
        <f>IF(AU91=2,ROUND(5*1000/Constants!$B$11,0),IF(AV90&gt;0,AV90-1,0))</f>
        <v>30</v>
      </c>
      <c r="AW91">
        <f t="shared" si="35"/>
        <v>89</v>
      </c>
      <c r="AX91">
        <f ca="1" t="array" ref="AX91">IF(AW91&gt;Constants!$B$12,2,IF(SUMPRODUCT(--(AX72:AX91=2))=0,0,1))</f>
        <v>2</v>
      </c>
      <c r="AZ91">
        <f t="array" ref="AZ91">IF(ABS(AG91)&gt;Constants!$B$13,2,IF(SUMPRODUCT(--(AZ71:AZ90=2))=0,0,1))</f>
        <v>0</v>
      </c>
    </row>
    <row r="92" spans="1:52">
      <c r="A92" s="3">
        <v>90</v>
      </c>
      <c r="B92">
        <f>Signals!B91</f>
        <v>3</v>
      </c>
      <c r="C92">
        <f>Signals!C91</f>
        <v>2</v>
      </c>
      <c r="D92">
        <f>Signals!F91</f>
        <v>0</v>
      </c>
      <c r="E92">
        <f>Signals!H91</f>
        <v>0</v>
      </c>
      <c r="F92">
        <f>Signals!I91</f>
        <v>0</v>
      </c>
      <c r="G92">
        <f>IF(Constants!$B$2=2,-B92,B92)</f>
        <v>3</v>
      </c>
      <c r="H92">
        <f>IF(Constants!$C$2=2,-C92,C92)</f>
        <v>2</v>
      </c>
      <c r="I92">
        <f t="shared" si="19"/>
        <v>3</v>
      </c>
      <c r="J92">
        <f t="shared" si="20"/>
        <v>2</v>
      </c>
      <c r="K92">
        <f t="shared" si="21"/>
        <v>1</v>
      </c>
      <c r="L92">
        <f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1200.5</v>
      </c>
      <c r="M92">
        <f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800.5</v>
      </c>
      <c r="N92">
        <f t="shared" si="22"/>
        <v>1200.5</v>
      </c>
      <c r="O92">
        <f t="shared" si="23"/>
        <v>800.5</v>
      </c>
      <c r="P92">
        <f>IF(I92&lt;&gt;0,(ABS(L92*Constants!$B$10)+50)/100,MAX(P91-ABS(N92*Constants!$B$4),0))</f>
        <v>0.62005</v>
      </c>
      <c r="Q92">
        <f>IF(J92&lt;&gt;0,(ABS(M92*Constants!$B$10)+50)/100,MAX(Q91-ABS(O92*Constants!$B$4),0))</f>
        <v>0.58005</v>
      </c>
      <c r="R92">
        <f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1200.5</v>
      </c>
      <c r="S92">
        <f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800.5</v>
      </c>
      <c r="T92">
        <f t="shared" si="24"/>
        <v>1200.5</v>
      </c>
      <c r="U92">
        <f t="shared" si="25"/>
        <v>800.5</v>
      </c>
      <c r="V92">
        <f>IF(I92&lt;&gt;0,(ABS(R92*Constants!$B$4)+50)/100,IF(R92=0,MAX((0-ABS(T92*Constants!$B$4)),0),(ABS(R92*Constants!$B$4)+50)/100))</f>
        <v>1501.125</v>
      </c>
      <c r="W92">
        <f>IF(J92&lt;&gt;0,(ABS(S92*Constants!$B$4)+50)/100,IF(S92=0,MAX((0-ABS(U92*Constants!$B$4)),0),(ABS(S92*Constants!$B$4)+50)/100))</f>
        <v>1001.125</v>
      </c>
      <c r="X92">
        <f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1200.5</v>
      </c>
      <c r="Y92">
        <f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800.5</v>
      </c>
      <c r="Z92">
        <f t="shared" si="26"/>
        <v>1200.5</v>
      </c>
      <c r="AA92">
        <f t="shared" si="27"/>
        <v>800.5</v>
      </c>
      <c r="AB92">
        <f>IF(I92&lt;&gt;0,(ABS(X92*Constants!$B$10)+50)/100,IF(X92=0,MAX((AB91-ABS(Z92*Constants!$B$4)),0),(ABS(X92*Constants!$B$4)+50)/100))</f>
        <v>0.62005</v>
      </c>
      <c r="AC92">
        <f>IF(J92&lt;&gt;0,(ABS(Y92*Constants!$B$10)+50)/100,IF(Y92=0,MAX((AC91-ABS(AA92*Constants!$B$4)),0),(ABS(Y92*Constants!$B$4)+50)/100))</f>
        <v>0.58005</v>
      </c>
      <c r="AD92">
        <f t="shared" si="28"/>
        <v>1001</v>
      </c>
      <c r="AE92">
        <f t="shared" si="29"/>
        <v>1200.5</v>
      </c>
      <c r="AF92">
        <f t="shared" si="30"/>
        <v>800.5</v>
      </c>
      <c r="AG92">
        <f>((Constants!$B$5*AG91)+Constants!$B$4*AD92+AH91)/(Constants!$B$5+Constants!$B$4)</f>
        <v>1001</v>
      </c>
      <c r="AH92">
        <f>((Constants!$B$5*AG91)+Constants!$B$4*AD92+AH91)-(Constants!$B$5+Constants!$B$4)*AG92</f>
        <v>0</v>
      </c>
      <c r="AI92">
        <f>((Constants!$B$5*AI91)+Constants!$B$4*AE92+AJ91)/(Constants!$B$5+Constants!$B$4)</f>
        <v>1200.5</v>
      </c>
      <c r="AJ92">
        <f>((Constants!$B$5*AI91)+Constants!$B$4*AE92+AJ91)-(Constants!$B$4+Constants!$B$5)*AI92</f>
        <v>0</v>
      </c>
      <c r="AK92">
        <f>((Constants!$B$5*AK91)+Constants!$B$4*AF92+AL91)/(Constants!$B$5+Constants!$B$4)</f>
        <v>800.5</v>
      </c>
      <c r="AL92">
        <f>((Constants!$B$5*AK91)+Constants!$B$4*AF92+AL91)-(Constants!$B$5+Constants!$B$4)*AK92</f>
        <v>0</v>
      </c>
      <c r="AM92">
        <f t="shared" si="31"/>
        <v>1</v>
      </c>
      <c r="AN92">
        <f t="shared" si="32"/>
        <v>1</v>
      </c>
      <c r="AO92">
        <f>(200000*(ABS(N92)-ABS(N90))+Constants!$B$7)/(2*Constants!$B$7)</f>
        <v>0.5</v>
      </c>
      <c r="AP92">
        <f>(200000*(ABS(O92)-ABS(O90))+Constants!$B$7)/(2*Constants!$B$7)</f>
        <v>0.5</v>
      </c>
      <c r="AQ92">
        <f t="shared" si="33"/>
        <v>1</v>
      </c>
      <c r="AR92">
        <f>(Constants!$B$3*Constants!$B$8*I92*K92+AS91)/(Constants!$B$9*Constants!$B$4)</f>
        <v>7.53982300884956</v>
      </c>
      <c r="AS92">
        <f>(Constants!$B$3*Constants!$B$8*I92*K92+AS91)-(AR92*Constants!$B$9*Constants!$B$4)</f>
        <v>0</v>
      </c>
      <c r="AT92">
        <f t="shared" si="34"/>
        <v>678.584070796461</v>
      </c>
      <c r="AU92">
        <f t="array" ref="AU92">IF(SUMPRODUCT(--(SIGN(AN59:AN91)=SIGN(K60:K92)))=0,2,IF(AV91&gt;0,1,0))</f>
        <v>1</v>
      </c>
      <c r="AV92">
        <f>IF(AU92=2,ROUND(5*1000/Constants!$B$11,0),IF(AV91&gt;0,AV91-1,0))</f>
        <v>29</v>
      </c>
      <c r="AW92">
        <f t="shared" si="35"/>
        <v>90</v>
      </c>
      <c r="AX92">
        <f ca="1" t="array" ref="AX92">IF(AW92&gt;Constants!$B$12,2,IF(SUMPRODUCT(--(AX73:AX92=2))=0,0,1))</f>
        <v>2</v>
      </c>
      <c r="AZ92">
        <f t="array" ref="AZ92">IF(ABS(AG92)&gt;Constants!$B$13,2,IF(SUMPRODUCT(--(AZ72:AZ91=2))=0,0,1))</f>
        <v>0</v>
      </c>
    </row>
    <row r="93" spans="1:52">
      <c r="A93" s="3">
        <v>91</v>
      </c>
      <c r="B93">
        <f>Signals!B92</f>
        <v>3</v>
      </c>
      <c r="C93">
        <f>Signals!C92</f>
        <v>2</v>
      </c>
      <c r="D93">
        <f>Signals!F92</f>
        <v>0</v>
      </c>
      <c r="E93">
        <f>Signals!H92</f>
        <v>0</v>
      </c>
      <c r="F93">
        <f>Signals!I92</f>
        <v>0</v>
      </c>
      <c r="G93">
        <f>IF(Constants!$B$2=2,-B93,B93)</f>
        <v>3</v>
      </c>
      <c r="H93">
        <f>IF(Constants!$C$2=2,-C93,C93)</f>
        <v>2</v>
      </c>
      <c r="I93">
        <f t="shared" si="19"/>
        <v>3</v>
      </c>
      <c r="J93">
        <f t="shared" si="20"/>
        <v>2</v>
      </c>
      <c r="K93">
        <f t="shared" si="21"/>
        <v>1</v>
      </c>
      <c r="L93">
        <f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1200.5</v>
      </c>
      <c r="M93">
        <f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800.5</v>
      </c>
      <c r="N93">
        <f t="shared" si="22"/>
        <v>1200.5</v>
      </c>
      <c r="O93">
        <f t="shared" si="23"/>
        <v>800.5</v>
      </c>
      <c r="P93">
        <f>IF(I93&lt;&gt;0,(ABS(L93*Constants!$B$10)+50)/100,MAX(P92-ABS(N93*Constants!$B$4),0))</f>
        <v>0.62005</v>
      </c>
      <c r="Q93">
        <f>IF(J93&lt;&gt;0,(ABS(M93*Constants!$B$10)+50)/100,MAX(Q92-ABS(O93*Constants!$B$4),0))</f>
        <v>0.58005</v>
      </c>
      <c r="R93">
        <f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1200.5</v>
      </c>
      <c r="S93">
        <f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800.5</v>
      </c>
      <c r="T93">
        <f t="shared" si="24"/>
        <v>1200.5</v>
      </c>
      <c r="U93">
        <f t="shared" si="25"/>
        <v>800.5</v>
      </c>
      <c r="V93">
        <f>IF(I93&lt;&gt;0,(ABS(R93*Constants!$B$4)+50)/100,IF(R93=0,MAX((0-ABS(T93*Constants!$B$4)),0),(ABS(R93*Constants!$B$4)+50)/100))</f>
        <v>1501.125</v>
      </c>
      <c r="W93">
        <f>IF(J93&lt;&gt;0,(ABS(S93*Constants!$B$4)+50)/100,IF(S93=0,MAX((0-ABS(U93*Constants!$B$4)),0),(ABS(S93*Constants!$B$4)+50)/100))</f>
        <v>1001.125</v>
      </c>
      <c r="X93">
        <f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1200.5</v>
      </c>
      <c r="Y93">
        <f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800.5</v>
      </c>
      <c r="Z93">
        <f t="shared" si="26"/>
        <v>1200.5</v>
      </c>
      <c r="AA93">
        <f t="shared" si="27"/>
        <v>800.5</v>
      </c>
      <c r="AB93">
        <f>IF(I93&lt;&gt;0,(ABS(X93*Constants!$B$10)+50)/100,IF(X93=0,MAX((AB92-ABS(Z93*Constants!$B$4)),0),(ABS(X93*Constants!$B$4)+50)/100))</f>
        <v>0.62005</v>
      </c>
      <c r="AC93">
        <f>IF(J93&lt;&gt;0,(ABS(Y93*Constants!$B$10)+50)/100,IF(Y93=0,MAX((AC92-ABS(AA93*Constants!$B$4)),0),(ABS(Y93*Constants!$B$4)+50)/100))</f>
        <v>0.58005</v>
      </c>
      <c r="AD93">
        <f t="shared" si="28"/>
        <v>1001</v>
      </c>
      <c r="AE93">
        <f t="shared" si="29"/>
        <v>1200.5</v>
      </c>
      <c r="AF93">
        <f t="shared" si="30"/>
        <v>800.5</v>
      </c>
      <c r="AG93">
        <f>((Constants!$B$5*AG92)+Constants!$B$4*AD93+AH92)/(Constants!$B$5+Constants!$B$4)</f>
        <v>1001</v>
      </c>
      <c r="AH93">
        <f>((Constants!$B$5*AG92)+Constants!$B$4*AD93+AH92)-(Constants!$B$5+Constants!$B$4)*AG93</f>
        <v>0</v>
      </c>
      <c r="AI93">
        <f>((Constants!$B$5*AI92)+Constants!$B$4*AE93+AJ92)/(Constants!$B$5+Constants!$B$4)</f>
        <v>1200.5</v>
      </c>
      <c r="AJ93">
        <f>((Constants!$B$5*AI92)+Constants!$B$4*AE93+AJ92)-(Constants!$B$4+Constants!$B$5)*AI93</f>
        <v>0</v>
      </c>
      <c r="AK93">
        <f>((Constants!$B$5*AK92)+Constants!$B$4*AF93+AL92)/(Constants!$B$5+Constants!$B$4)</f>
        <v>800.5</v>
      </c>
      <c r="AL93">
        <f>((Constants!$B$5*AK92)+Constants!$B$4*AF93+AL92)-(Constants!$B$5+Constants!$B$4)*AK93</f>
        <v>0</v>
      </c>
      <c r="AM93">
        <f t="shared" si="31"/>
        <v>1</v>
      </c>
      <c r="AN93">
        <f t="shared" si="32"/>
        <v>1</v>
      </c>
      <c r="AO93">
        <f>(200000*(ABS(N93)-ABS(N91))+Constants!$B$7)/(2*Constants!$B$7)</f>
        <v>0.5</v>
      </c>
      <c r="AP93">
        <f>(200000*(ABS(O93)-ABS(O91))+Constants!$B$7)/(2*Constants!$B$7)</f>
        <v>0.5</v>
      </c>
      <c r="AQ93">
        <f t="shared" si="33"/>
        <v>1</v>
      </c>
      <c r="AR93">
        <f>(Constants!$B$3*Constants!$B$8*I93*K93+AS92)/(Constants!$B$9*Constants!$B$4)</f>
        <v>7.53982300884956</v>
      </c>
      <c r="AS93">
        <f>(Constants!$B$3*Constants!$B$8*I93*K93+AS92)-(AR93*Constants!$B$9*Constants!$B$4)</f>
        <v>0</v>
      </c>
      <c r="AT93">
        <f t="shared" si="34"/>
        <v>686.12389380531</v>
      </c>
      <c r="AU93">
        <f t="array" ref="AU93">IF(SUMPRODUCT(--(SIGN(AN60:AN92)=SIGN(K61:K93)))=0,2,IF(AV92&gt;0,1,0))</f>
        <v>1</v>
      </c>
      <c r="AV93">
        <f>IF(AU93=2,ROUND(5*1000/Constants!$B$11,0),IF(AV92&gt;0,AV92-1,0))</f>
        <v>28</v>
      </c>
      <c r="AW93">
        <f t="shared" si="35"/>
        <v>91</v>
      </c>
      <c r="AX93">
        <f ca="1" t="array" ref="AX93">IF(AW93&gt;Constants!$B$12,2,IF(SUMPRODUCT(--(AX74:AX93=2))=0,0,1))</f>
        <v>2</v>
      </c>
      <c r="AZ93">
        <f t="array" ref="AZ93">IF(ABS(AG93)&gt;Constants!$B$13,2,IF(SUMPRODUCT(--(AZ73:AZ92=2))=0,0,1))</f>
        <v>0</v>
      </c>
    </row>
    <row r="94" spans="1:52">
      <c r="A94" s="3">
        <v>92</v>
      </c>
      <c r="B94">
        <f>Signals!B93</f>
        <v>3</v>
      </c>
      <c r="C94">
        <f>Signals!C93</f>
        <v>2</v>
      </c>
      <c r="D94">
        <f>Signals!F93</f>
        <v>0</v>
      </c>
      <c r="E94">
        <f>Signals!H93</f>
        <v>0</v>
      </c>
      <c r="F94">
        <f>Signals!I93</f>
        <v>0</v>
      </c>
      <c r="G94">
        <f>IF(Constants!$B$2=2,-B94,B94)</f>
        <v>3</v>
      </c>
      <c r="H94">
        <f>IF(Constants!$C$2=2,-C94,C94)</f>
        <v>2</v>
      </c>
      <c r="I94">
        <f t="shared" si="19"/>
        <v>3</v>
      </c>
      <c r="J94">
        <f t="shared" si="20"/>
        <v>2</v>
      </c>
      <c r="K94">
        <f t="shared" si="21"/>
        <v>1</v>
      </c>
      <c r="L94">
        <f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1200.5</v>
      </c>
      <c r="M94">
        <f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800.5</v>
      </c>
      <c r="N94">
        <f t="shared" si="22"/>
        <v>1200.5</v>
      </c>
      <c r="O94">
        <f t="shared" si="23"/>
        <v>800.5</v>
      </c>
      <c r="P94">
        <f>IF(I94&lt;&gt;0,(ABS(L94*Constants!$B$10)+50)/100,MAX(P93-ABS(N94*Constants!$B$4),0))</f>
        <v>0.62005</v>
      </c>
      <c r="Q94">
        <f>IF(J94&lt;&gt;0,(ABS(M94*Constants!$B$10)+50)/100,MAX(Q93-ABS(O94*Constants!$B$4),0))</f>
        <v>0.58005</v>
      </c>
      <c r="R94">
        <f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1200.5</v>
      </c>
      <c r="S94">
        <f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800.5</v>
      </c>
      <c r="T94">
        <f t="shared" si="24"/>
        <v>1200.5</v>
      </c>
      <c r="U94">
        <f t="shared" si="25"/>
        <v>800.5</v>
      </c>
      <c r="V94">
        <f>IF(I94&lt;&gt;0,(ABS(R94*Constants!$B$4)+50)/100,IF(R94=0,MAX((0-ABS(T94*Constants!$B$4)),0),(ABS(R94*Constants!$B$4)+50)/100))</f>
        <v>1501.125</v>
      </c>
      <c r="W94">
        <f>IF(J94&lt;&gt;0,(ABS(S94*Constants!$B$4)+50)/100,IF(S94=0,MAX((0-ABS(U94*Constants!$B$4)),0),(ABS(S94*Constants!$B$4)+50)/100))</f>
        <v>1001.125</v>
      </c>
      <c r="X94">
        <f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1200.5</v>
      </c>
      <c r="Y94">
        <f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800.5</v>
      </c>
      <c r="Z94">
        <f t="shared" si="26"/>
        <v>1200.5</v>
      </c>
      <c r="AA94">
        <f t="shared" si="27"/>
        <v>800.5</v>
      </c>
      <c r="AB94">
        <f>IF(I94&lt;&gt;0,(ABS(X94*Constants!$B$10)+50)/100,IF(X94=0,MAX((AB93-ABS(Z94*Constants!$B$4)),0),(ABS(X94*Constants!$B$4)+50)/100))</f>
        <v>0.62005</v>
      </c>
      <c r="AC94">
        <f>IF(J94&lt;&gt;0,(ABS(Y94*Constants!$B$10)+50)/100,IF(Y94=0,MAX((AC93-ABS(AA94*Constants!$B$4)),0),(ABS(Y94*Constants!$B$4)+50)/100))</f>
        <v>0.58005</v>
      </c>
      <c r="AD94">
        <f t="shared" si="28"/>
        <v>1001</v>
      </c>
      <c r="AE94">
        <f t="shared" si="29"/>
        <v>1200.5</v>
      </c>
      <c r="AF94">
        <f t="shared" si="30"/>
        <v>800.5</v>
      </c>
      <c r="AG94">
        <f>((Constants!$B$5*AG93)+Constants!$B$4*AD94+AH93)/(Constants!$B$5+Constants!$B$4)</f>
        <v>1001</v>
      </c>
      <c r="AH94">
        <f>((Constants!$B$5*AG93)+Constants!$B$4*AD94+AH93)-(Constants!$B$5+Constants!$B$4)*AG94</f>
        <v>0</v>
      </c>
      <c r="AI94">
        <f>((Constants!$B$5*AI93)+Constants!$B$4*AE94+AJ93)/(Constants!$B$5+Constants!$B$4)</f>
        <v>1200.5</v>
      </c>
      <c r="AJ94">
        <f>((Constants!$B$5*AI93)+Constants!$B$4*AE94+AJ93)-(Constants!$B$4+Constants!$B$5)*AI94</f>
        <v>0</v>
      </c>
      <c r="AK94">
        <f>((Constants!$B$5*AK93)+Constants!$B$4*AF94+AL93)/(Constants!$B$5+Constants!$B$4)</f>
        <v>800.5</v>
      </c>
      <c r="AL94">
        <f>((Constants!$B$5*AK93)+Constants!$B$4*AF94+AL93)-(Constants!$B$5+Constants!$B$4)*AK94</f>
        <v>0</v>
      </c>
      <c r="AM94">
        <f t="shared" si="31"/>
        <v>1</v>
      </c>
      <c r="AN94">
        <f t="shared" si="32"/>
        <v>1</v>
      </c>
      <c r="AO94">
        <f>(200000*(ABS(N94)-ABS(N92))+Constants!$B$7)/(2*Constants!$B$7)</f>
        <v>0.5</v>
      </c>
      <c r="AP94">
        <f>(200000*(ABS(O94)-ABS(O92))+Constants!$B$7)/(2*Constants!$B$7)</f>
        <v>0.5</v>
      </c>
      <c r="AQ94">
        <f t="shared" si="33"/>
        <v>1</v>
      </c>
      <c r="AR94">
        <f>(Constants!$B$3*Constants!$B$8*I94*K94+AS93)/(Constants!$B$9*Constants!$B$4)</f>
        <v>7.53982300884956</v>
      </c>
      <c r="AS94">
        <f>(Constants!$B$3*Constants!$B$8*I94*K94+AS93)-(AR94*Constants!$B$9*Constants!$B$4)</f>
        <v>0</v>
      </c>
      <c r="AT94">
        <f t="shared" si="34"/>
        <v>693.66371681416</v>
      </c>
      <c r="AU94">
        <f t="array" ref="AU94">IF(SUMPRODUCT(--(SIGN(AN61:AN93)=SIGN(K62:K94)))=0,2,IF(AV93&gt;0,1,0))</f>
        <v>1</v>
      </c>
      <c r="AV94">
        <f>IF(AU94=2,ROUND(5*1000/Constants!$B$11,0),IF(AV93&gt;0,AV93-1,0))</f>
        <v>27</v>
      </c>
      <c r="AW94">
        <f t="shared" si="35"/>
        <v>92</v>
      </c>
      <c r="AX94">
        <f ca="1" t="array" ref="AX94">IF(AW94&gt;Constants!$B$12,2,IF(SUMPRODUCT(--(AX75:AX94=2))=0,0,1))</f>
        <v>2</v>
      </c>
      <c r="AZ94">
        <f t="array" ref="AZ94">IF(ABS(AG94)&gt;Constants!$B$13,2,IF(SUMPRODUCT(--(AZ74:AZ93=2))=0,0,1))</f>
        <v>0</v>
      </c>
    </row>
    <row r="95" spans="1:52">
      <c r="A95" s="3">
        <v>93</v>
      </c>
      <c r="B95">
        <f>Signals!B94</f>
        <v>3</v>
      </c>
      <c r="C95">
        <f>Signals!C94</f>
        <v>2</v>
      </c>
      <c r="D95">
        <f>Signals!F94</f>
        <v>0</v>
      </c>
      <c r="E95">
        <f>Signals!H94</f>
        <v>0</v>
      </c>
      <c r="F95">
        <f>Signals!I94</f>
        <v>0</v>
      </c>
      <c r="G95">
        <f>IF(Constants!$B$2=2,-B95,B95)</f>
        <v>3</v>
      </c>
      <c r="H95">
        <f>IF(Constants!$C$2=2,-C95,C95)</f>
        <v>2</v>
      </c>
      <c r="I95">
        <f t="shared" si="19"/>
        <v>3</v>
      </c>
      <c r="J95">
        <f t="shared" si="20"/>
        <v>2</v>
      </c>
      <c r="K95">
        <f t="shared" si="21"/>
        <v>1</v>
      </c>
      <c r="L95">
        <f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1200.5</v>
      </c>
      <c r="M95">
        <f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800.5</v>
      </c>
      <c r="N95">
        <f t="shared" si="22"/>
        <v>1200.5</v>
      </c>
      <c r="O95">
        <f t="shared" si="23"/>
        <v>800.5</v>
      </c>
      <c r="P95">
        <f>IF(I95&lt;&gt;0,(ABS(L95*Constants!$B$10)+50)/100,MAX(P94-ABS(N95*Constants!$B$4),0))</f>
        <v>0.62005</v>
      </c>
      <c r="Q95">
        <f>IF(J95&lt;&gt;0,(ABS(M95*Constants!$B$10)+50)/100,MAX(Q94-ABS(O95*Constants!$B$4),0))</f>
        <v>0.58005</v>
      </c>
      <c r="R95">
        <f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1200.5</v>
      </c>
      <c r="S95">
        <f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800.5</v>
      </c>
      <c r="T95">
        <f t="shared" si="24"/>
        <v>1200.5</v>
      </c>
      <c r="U95">
        <f t="shared" si="25"/>
        <v>800.5</v>
      </c>
      <c r="V95">
        <f>IF(I95&lt;&gt;0,(ABS(R95*Constants!$B$4)+50)/100,IF(R95=0,MAX((0-ABS(T95*Constants!$B$4)),0),(ABS(R95*Constants!$B$4)+50)/100))</f>
        <v>1501.125</v>
      </c>
      <c r="W95">
        <f>IF(J95&lt;&gt;0,(ABS(S95*Constants!$B$4)+50)/100,IF(S95=0,MAX((0-ABS(U95*Constants!$B$4)),0),(ABS(S95*Constants!$B$4)+50)/100))</f>
        <v>1001.125</v>
      </c>
      <c r="X95">
        <f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1200.5</v>
      </c>
      <c r="Y95">
        <f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800.5</v>
      </c>
      <c r="Z95">
        <f t="shared" si="26"/>
        <v>1200.5</v>
      </c>
      <c r="AA95">
        <f t="shared" si="27"/>
        <v>800.5</v>
      </c>
      <c r="AB95">
        <f>IF(I95&lt;&gt;0,(ABS(X95*Constants!$B$10)+50)/100,IF(X95=0,MAX((AB94-ABS(Z95*Constants!$B$4)),0),(ABS(X95*Constants!$B$4)+50)/100))</f>
        <v>0.62005</v>
      </c>
      <c r="AC95">
        <f>IF(J95&lt;&gt;0,(ABS(Y95*Constants!$B$10)+50)/100,IF(Y95=0,MAX((AC94-ABS(AA95*Constants!$B$4)),0),(ABS(Y95*Constants!$B$4)+50)/100))</f>
        <v>0.58005</v>
      </c>
      <c r="AD95">
        <f t="shared" si="28"/>
        <v>1001</v>
      </c>
      <c r="AE95">
        <f t="shared" si="29"/>
        <v>1200.5</v>
      </c>
      <c r="AF95">
        <f t="shared" si="30"/>
        <v>800.5</v>
      </c>
      <c r="AG95">
        <f>((Constants!$B$5*AG94)+Constants!$B$4*AD95+AH94)/(Constants!$B$5+Constants!$B$4)</f>
        <v>1001</v>
      </c>
      <c r="AH95">
        <f>((Constants!$B$5*AG94)+Constants!$B$4*AD95+AH94)-(Constants!$B$5+Constants!$B$4)*AG95</f>
        <v>0</v>
      </c>
      <c r="AI95">
        <f>((Constants!$B$5*AI94)+Constants!$B$4*AE95+AJ94)/(Constants!$B$5+Constants!$B$4)</f>
        <v>1200.5</v>
      </c>
      <c r="AJ95">
        <f>((Constants!$B$5*AI94)+Constants!$B$4*AE95+AJ94)-(Constants!$B$4+Constants!$B$5)*AI95</f>
        <v>0</v>
      </c>
      <c r="AK95">
        <f>((Constants!$B$5*AK94)+Constants!$B$4*AF95+AL94)/(Constants!$B$5+Constants!$B$4)</f>
        <v>800.5</v>
      </c>
      <c r="AL95">
        <f>((Constants!$B$5*AK94)+Constants!$B$4*AF95+AL94)-(Constants!$B$5+Constants!$B$4)*AK95</f>
        <v>0</v>
      </c>
      <c r="AM95">
        <f t="shared" si="31"/>
        <v>1</v>
      </c>
      <c r="AN95">
        <f t="shared" si="32"/>
        <v>1</v>
      </c>
      <c r="AO95">
        <f>(200000*(ABS(N95)-ABS(N93))+Constants!$B$7)/(2*Constants!$B$7)</f>
        <v>0.5</v>
      </c>
      <c r="AP95">
        <f>(200000*(ABS(O95)-ABS(O93))+Constants!$B$7)/(2*Constants!$B$7)</f>
        <v>0.5</v>
      </c>
      <c r="AQ95">
        <f t="shared" si="33"/>
        <v>1</v>
      </c>
      <c r="AR95">
        <f>(Constants!$B$3*Constants!$B$8*I95*K95+AS94)/(Constants!$B$9*Constants!$B$4)</f>
        <v>7.53982300884956</v>
      </c>
      <c r="AS95">
        <f>(Constants!$B$3*Constants!$B$8*I95*K95+AS94)-(AR95*Constants!$B$9*Constants!$B$4)</f>
        <v>0</v>
      </c>
      <c r="AT95">
        <f t="shared" si="34"/>
        <v>701.203539823009</v>
      </c>
      <c r="AU95">
        <f t="array" ref="AU95">IF(SUMPRODUCT(--(SIGN(AN62:AN94)=SIGN(K63:K95)))=0,2,IF(AV94&gt;0,1,0))</f>
        <v>1</v>
      </c>
      <c r="AV95">
        <f>IF(AU95=2,ROUND(5*1000/Constants!$B$11,0),IF(AV94&gt;0,AV94-1,0))</f>
        <v>26</v>
      </c>
      <c r="AW95">
        <f t="shared" si="35"/>
        <v>93</v>
      </c>
      <c r="AX95">
        <f ca="1" t="array" ref="AX95">IF(AW95&gt;Constants!$B$12,2,IF(SUMPRODUCT(--(AX76:AX95=2))=0,0,1))</f>
        <v>2</v>
      </c>
      <c r="AZ95">
        <f t="array" ref="AZ95">IF(ABS(AG95)&gt;Constants!$B$13,2,IF(SUMPRODUCT(--(AZ75:AZ94=2))=0,0,1))</f>
        <v>0</v>
      </c>
    </row>
    <row r="96" spans="1:52">
      <c r="A96" s="3">
        <v>94</v>
      </c>
      <c r="B96">
        <f>Signals!B95</f>
        <v>3</v>
      </c>
      <c r="C96">
        <f>Signals!C95</f>
        <v>2</v>
      </c>
      <c r="D96">
        <f>Signals!F95</f>
        <v>0</v>
      </c>
      <c r="E96">
        <f>Signals!H95</f>
        <v>0</v>
      </c>
      <c r="F96">
        <f>Signals!I95</f>
        <v>0</v>
      </c>
      <c r="G96">
        <f>IF(Constants!$B$2=2,-B96,B96)</f>
        <v>3</v>
      </c>
      <c r="H96">
        <f>IF(Constants!$C$2=2,-C96,C96)</f>
        <v>2</v>
      </c>
      <c r="I96">
        <f t="shared" si="19"/>
        <v>3</v>
      </c>
      <c r="J96">
        <f t="shared" si="20"/>
        <v>2</v>
      </c>
      <c r="K96">
        <f t="shared" si="21"/>
        <v>1</v>
      </c>
      <c r="L96">
        <f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1200.5</v>
      </c>
      <c r="M96">
        <f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800.5</v>
      </c>
      <c r="N96">
        <f t="shared" si="22"/>
        <v>1200.5</v>
      </c>
      <c r="O96">
        <f t="shared" si="23"/>
        <v>800.5</v>
      </c>
      <c r="P96">
        <f>IF(I96&lt;&gt;0,(ABS(L96*Constants!$B$10)+50)/100,MAX(P95-ABS(N96*Constants!$B$4),0))</f>
        <v>0.62005</v>
      </c>
      <c r="Q96">
        <f>IF(J96&lt;&gt;0,(ABS(M96*Constants!$B$10)+50)/100,MAX(Q95-ABS(O96*Constants!$B$4),0))</f>
        <v>0.58005</v>
      </c>
      <c r="R96">
        <f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1200.5</v>
      </c>
      <c r="S96">
        <f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800.5</v>
      </c>
      <c r="T96">
        <f t="shared" si="24"/>
        <v>1200.5</v>
      </c>
      <c r="U96">
        <f t="shared" si="25"/>
        <v>800.5</v>
      </c>
      <c r="V96">
        <f>IF(I96&lt;&gt;0,(ABS(R96*Constants!$B$4)+50)/100,IF(R96=0,MAX((0-ABS(T96*Constants!$B$4)),0),(ABS(R96*Constants!$B$4)+50)/100))</f>
        <v>1501.125</v>
      </c>
      <c r="W96">
        <f>IF(J96&lt;&gt;0,(ABS(S96*Constants!$B$4)+50)/100,IF(S96=0,MAX((0-ABS(U96*Constants!$B$4)),0),(ABS(S96*Constants!$B$4)+50)/100))</f>
        <v>1001.125</v>
      </c>
      <c r="X96">
        <f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1200.5</v>
      </c>
      <c r="Y96">
        <f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800.5</v>
      </c>
      <c r="Z96">
        <f t="shared" si="26"/>
        <v>1200.5</v>
      </c>
      <c r="AA96">
        <f t="shared" si="27"/>
        <v>800.5</v>
      </c>
      <c r="AB96">
        <f>IF(I96&lt;&gt;0,(ABS(X96*Constants!$B$10)+50)/100,IF(X96=0,MAX((AB95-ABS(Z96*Constants!$B$4)),0),(ABS(X96*Constants!$B$4)+50)/100))</f>
        <v>0.62005</v>
      </c>
      <c r="AC96">
        <f>IF(J96&lt;&gt;0,(ABS(Y96*Constants!$B$10)+50)/100,IF(Y96=0,MAX((AC95-ABS(AA96*Constants!$B$4)),0),(ABS(Y96*Constants!$B$4)+50)/100))</f>
        <v>0.58005</v>
      </c>
      <c r="AD96">
        <f t="shared" si="28"/>
        <v>1001</v>
      </c>
      <c r="AE96">
        <f t="shared" si="29"/>
        <v>1200.5</v>
      </c>
      <c r="AF96">
        <f t="shared" si="30"/>
        <v>800.5</v>
      </c>
      <c r="AG96">
        <f>((Constants!$B$5*AG95)+Constants!$B$4*AD96+AH95)/(Constants!$B$5+Constants!$B$4)</f>
        <v>1001</v>
      </c>
      <c r="AH96">
        <f>((Constants!$B$5*AG95)+Constants!$B$4*AD96+AH95)-(Constants!$B$5+Constants!$B$4)*AG96</f>
        <v>0</v>
      </c>
      <c r="AI96">
        <f>((Constants!$B$5*AI95)+Constants!$B$4*AE96+AJ95)/(Constants!$B$5+Constants!$B$4)</f>
        <v>1200.5</v>
      </c>
      <c r="AJ96">
        <f>((Constants!$B$5*AI95)+Constants!$B$4*AE96+AJ95)-(Constants!$B$4+Constants!$B$5)*AI96</f>
        <v>0</v>
      </c>
      <c r="AK96">
        <f>((Constants!$B$5*AK95)+Constants!$B$4*AF96+AL95)/(Constants!$B$5+Constants!$B$4)</f>
        <v>800.5</v>
      </c>
      <c r="AL96">
        <f>((Constants!$B$5*AK95)+Constants!$B$4*AF96+AL95)-(Constants!$B$5+Constants!$B$4)*AK96</f>
        <v>0</v>
      </c>
      <c r="AM96">
        <f t="shared" si="31"/>
        <v>1</v>
      </c>
      <c r="AN96">
        <f t="shared" si="32"/>
        <v>1</v>
      </c>
      <c r="AO96">
        <f>(200000*(ABS(N96)-ABS(N94))+Constants!$B$7)/(2*Constants!$B$7)</f>
        <v>0.5</v>
      </c>
      <c r="AP96">
        <f>(200000*(ABS(O96)-ABS(O94))+Constants!$B$7)/(2*Constants!$B$7)</f>
        <v>0.5</v>
      </c>
      <c r="AQ96">
        <f t="shared" si="33"/>
        <v>1</v>
      </c>
      <c r="AR96">
        <f>(Constants!$B$3*Constants!$B$8*I96*K96+AS95)/(Constants!$B$9*Constants!$B$4)</f>
        <v>7.53982300884956</v>
      </c>
      <c r="AS96">
        <f>(Constants!$B$3*Constants!$B$8*I96*K96+AS95)-(AR96*Constants!$B$9*Constants!$B$4)</f>
        <v>0</v>
      </c>
      <c r="AT96">
        <f t="shared" si="34"/>
        <v>708.743362831859</v>
      </c>
      <c r="AU96">
        <f t="array" ref="AU96">IF(SUMPRODUCT(--(SIGN(AN63:AN95)=SIGN(K64:K96)))=0,2,IF(AV95&gt;0,1,0))</f>
        <v>1</v>
      </c>
      <c r="AV96">
        <f>IF(AU96=2,ROUND(5*1000/Constants!$B$11,0),IF(AV95&gt;0,AV95-1,0))</f>
        <v>25</v>
      </c>
      <c r="AW96">
        <f t="shared" si="35"/>
        <v>94</v>
      </c>
      <c r="AX96">
        <f ca="1" t="array" ref="AX96">IF(AW96&gt;Constants!$B$12,2,IF(SUMPRODUCT(--(AX77:AX96=2))=0,0,1))</f>
        <v>2</v>
      </c>
      <c r="AZ96">
        <f t="array" ref="AZ96">IF(ABS(AG96)&gt;Constants!$B$13,2,IF(SUMPRODUCT(--(AZ76:AZ95=2))=0,0,1))</f>
        <v>0</v>
      </c>
    </row>
    <row r="97" spans="1:52">
      <c r="A97" s="3">
        <v>95</v>
      </c>
      <c r="B97">
        <f>Signals!B96</f>
        <v>3</v>
      </c>
      <c r="C97">
        <f>Signals!C96</f>
        <v>2</v>
      </c>
      <c r="D97">
        <f>Signals!F96</f>
        <v>0</v>
      </c>
      <c r="E97">
        <f>Signals!H96</f>
        <v>0</v>
      </c>
      <c r="F97">
        <f>Signals!I96</f>
        <v>0</v>
      </c>
      <c r="G97">
        <f>IF(Constants!$B$2=2,-B97,B97)</f>
        <v>3</v>
      </c>
      <c r="H97">
        <f>IF(Constants!$C$2=2,-C97,C97)</f>
        <v>2</v>
      </c>
      <c r="I97">
        <f t="shared" si="19"/>
        <v>3</v>
      </c>
      <c r="J97">
        <f t="shared" si="20"/>
        <v>2</v>
      </c>
      <c r="K97">
        <f t="shared" si="21"/>
        <v>1</v>
      </c>
      <c r="L97">
        <f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1200.5</v>
      </c>
      <c r="M97">
        <f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800.5</v>
      </c>
      <c r="N97">
        <f t="shared" si="22"/>
        <v>1200.5</v>
      </c>
      <c r="O97">
        <f t="shared" si="23"/>
        <v>800.5</v>
      </c>
      <c r="P97">
        <f>IF(I97&lt;&gt;0,(ABS(L97*Constants!$B$10)+50)/100,MAX(P96-ABS(N97*Constants!$B$4),0))</f>
        <v>0.62005</v>
      </c>
      <c r="Q97">
        <f>IF(J97&lt;&gt;0,(ABS(M97*Constants!$B$10)+50)/100,MAX(Q96-ABS(O97*Constants!$B$4),0))</f>
        <v>0.58005</v>
      </c>
      <c r="R97">
        <f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1200.5</v>
      </c>
      <c r="S97">
        <f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800.5</v>
      </c>
      <c r="T97">
        <f t="shared" si="24"/>
        <v>1200.5</v>
      </c>
      <c r="U97">
        <f t="shared" si="25"/>
        <v>800.5</v>
      </c>
      <c r="V97">
        <f>IF(I97&lt;&gt;0,(ABS(R97*Constants!$B$4)+50)/100,IF(R97=0,MAX((0-ABS(T97*Constants!$B$4)),0),(ABS(R97*Constants!$B$4)+50)/100))</f>
        <v>1501.125</v>
      </c>
      <c r="W97">
        <f>IF(J97&lt;&gt;0,(ABS(S97*Constants!$B$4)+50)/100,IF(S97=0,MAX((0-ABS(U97*Constants!$B$4)),0),(ABS(S97*Constants!$B$4)+50)/100))</f>
        <v>1001.125</v>
      </c>
      <c r="X97">
        <f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1200.5</v>
      </c>
      <c r="Y97">
        <f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800.5</v>
      </c>
      <c r="Z97">
        <f t="shared" si="26"/>
        <v>1200.5</v>
      </c>
      <c r="AA97">
        <f t="shared" si="27"/>
        <v>800.5</v>
      </c>
      <c r="AB97">
        <f>IF(I97&lt;&gt;0,(ABS(X97*Constants!$B$10)+50)/100,IF(X97=0,MAX((AB96-ABS(Z97*Constants!$B$4)),0),(ABS(X97*Constants!$B$4)+50)/100))</f>
        <v>0.62005</v>
      </c>
      <c r="AC97">
        <f>IF(J97&lt;&gt;0,(ABS(Y97*Constants!$B$10)+50)/100,IF(Y97=0,MAX((AC96-ABS(AA97*Constants!$B$4)),0),(ABS(Y97*Constants!$B$4)+50)/100))</f>
        <v>0.58005</v>
      </c>
      <c r="AD97">
        <f t="shared" si="28"/>
        <v>1001</v>
      </c>
      <c r="AE97">
        <f t="shared" si="29"/>
        <v>1200.5</v>
      </c>
      <c r="AF97">
        <f t="shared" si="30"/>
        <v>800.5</v>
      </c>
      <c r="AG97">
        <f>((Constants!$B$5*AG96)+Constants!$B$4*AD97+AH96)/(Constants!$B$5+Constants!$B$4)</f>
        <v>1001</v>
      </c>
      <c r="AH97">
        <f>((Constants!$B$5*AG96)+Constants!$B$4*AD97+AH96)-(Constants!$B$5+Constants!$B$4)*AG97</f>
        <v>0</v>
      </c>
      <c r="AI97">
        <f>((Constants!$B$5*AI96)+Constants!$B$4*AE97+AJ96)/(Constants!$B$5+Constants!$B$4)</f>
        <v>1200.5</v>
      </c>
      <c r="AJ97">
        <f>((Constants!$B$5*AI96)+Constants!$B$4*AE97+AJ96)-(Constants!$B$4+Constants!$B$5)*AI97</f>
        <v>0</v>
      </c>
      <c r="AK97">
        <f>((Constants!$B$5*AK96)+Constants!$B$4*AF97+AL96)/(Constants!$B$5+Constants!$B$4)</f>
        <v>800.5</v>
      </c>
      <c r="AL97">
        <f>((Constants!$B$5*AK96)+Constants!$B$4*AF97+AL96)-(Constants!$B$5+Constants!$B$4)*AK97</f>
        <v>0</v>
      </c>
      <c r="AM97">
        <f t="shared" si="31"/>
        <v>1</v>
      </c>
      <c r="AN97">
        <f t="shared" si="32"/>
        <v>1</v>
      </c>
      <c r="AO97">
        <f>(200000*(ABS(N97)-ABS(N95))+Constants!$B$7)/(2*Constants!$B$7)</f>
        <v>0.5</v>
      </c>
      <c r="AP97">
        <f>(200000*(ABS(O97)-ABS(O95))+Constants!$B$7)/(2*Constants!$B$7)</f>
        <v>0.5</v>
      </c>
      <c r="AQ97">
        <f t="shared" si="33"/>
        <v>1</v>
      </c>
      <c r="AR97">
        <f>(Constants!$B$3*Constants!$B$8*I97*K97+AS96)/(Constants!$B$9*Constants!$B$4)</f>
        <v>7.53982300884956</v>
      </c>
      <c r="AS97">
        <f>(Constants!$B$3*Constants!$B$8*I97*K97+AS96)-(AR97*Constants!$B$9*Constants!$B$4)</f>
        <v>0</v>
      </c>
      <c r="AT97">
        <f t="shared" si="34"/>
        <v>716.283185840709</v>
      </c>
      <c r="AU97">
        <f t="array" ref="AU97">IF(SUMPRODUCT(--(SIGN(AN64:AN96)=SIGN(K65:K97)))=0,2,IF(AV96&gt;0,1,0))</f>
        <v>1</v>
      </c>
      <c r="AV97">
        <f>IF(AU97=2,ROUND(5*1000/Constants!$B$11,0),IF(AV96&gt;0,AV96-1,0))</f>
        <v>24</v>
      </c>
      <c r="AW97">
        <f t="shared" si="35"/>
        <v>95</v>
      </c>
      <c r="AX97">
        <f ca="1" t="array" ref="AX97">IF(AW97&gt;Constants!$B$12,2,IF(SUMPRODUCT(--(AX78:AX97=2))=0,0,1))</f>
        <v>2</v>
      </c>
      <c r="AZ97">
        <f t="array" ref="AZ97">IF(ABS(AG97)&gt;Constants!$B$13,2,IF(SUMPRODUCT(--(AZ77:AZ96=2))=0,0,1))</f>
        <v>0</v>
      </c>
    </row>
    <row r="98" spans="1:52">
      <c r="A98" s="3">
        <v>96</v>
      </c>
      <c r="B98">
        <f>Signals!B97</f>
        <v>3</v>
      </c>
      <c r="C98">
        <f>Signals!C97</f>
        <v>2</v>
      </c>
      <c r="D98">
        <f>Signals!F97</f>
        <v>0</v>
      </c>
      <c r="E98">
        <f>Signals!H97</f>
        <v>0</v>
      </c>
      <c r="F98">
        <f>Signals!I97</f>
        <v>0</v>
      </c>
      <c r="G98">
        <f>IF(Constants!$B$2=2,-B98,B98)</f>
        <v>3</v>
      </c>
      <c r="H98">
        <f>IF(Constants!$C$2=2,-C98,C98)</f>
        <v>2</v>
      </c>
      <c r="I98">
        <f t="shared" si="19"/>
        <v>3</v>
      </c>
      <c r="J98">
        <f t="shared" si="20"/>
        <v>2</v>
      </c>
      <c r="K98">
        <f t="shared" si="21"/>
        <v>1</v>
      </c>
      <c r="L98">
        <f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1200.5</v>
      </c>
      <c r="M98">
        <f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800.5</v>
      </c>
      <c r="N98">
        <f t="shared" si="22"/>
        <v>1200.5</v>
      </c>
      <c r="O98">
        <f t="shared" si="23"/>
        <v>800.5</v>
      </c>
      <c r="P98">
        <f>IF(I98&lt;&gt;0,(ABS(L98*Constants!$B$10)+50)/100,MAX(P97-ABS(N98*Constants!$B$4),0))</f>
        <v>0.62005</v>
      </c>
      <c r="Q98">
        <f>IF(J98&lt;&gt;0,(ABS(M98*Constants!$B$10)+50)/100,MAX(Q97-ABS(O98*Constants!$B$4),0))</f>
        <v>0.58005</v>
      </c>
      <c r="R98">
        <f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1200.5</v>
      </c>
      <c r="S98">
        <f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800.5</v>
      </c>
      <c r="T98">
        <f t="shared" si="24"/>
        <v>1200.5</v>
      </c>
      <c r="U98">
        <f t="shared" si="25"/>
        <v>800.5</v>
      </c>
      <c r="V98">
        <f>IF(I98&lt;&gt;0,(ABS(R98*Constants!$B$4)+50)/100,IF(R98=0,MAX((0-ABS(T98*Constants!$B$4)),0),(ABS(R98*Constants!$B$4)+50)/100))</f>
        <v>1501.125</v>
      </c>
      <c r="W98">
        <f>IF(J98&lt;&gt;0,(ABS(S98*Constants!$B$4)+50)/100,IF(S98=0,MAX((0-ABS(U98*Constants!$B$4)),0),(ABS(S98*Constants!$B$4)+50)/100))</f>
        <v>1001.125</v>
      </c>
      <c r="X98">
        <f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1200.5</v>
      </c>
      <c r="Y98">
        <f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800.5</v>
      </c>
      <c r="Z98">
        <f t="shared" si="26"/>
        <v>1200.5</v>
      </c>
      <c r="AA98">
        <f t="shared" si="27"/>
        <v>800.5</v>
      </c>
      <c r="AB98">
        <f>IF(I98&lt;&gt;0,(ABS(X98*Constants!$B$10)+50)/100,IF(X98=0,MAX((AB97-ABS(Z98*Constants!$B$4)),0),(ABS(X98*Constants!$B$4)+50)/100))</f>
        <v>0.62005</v>
      </c>
      <c r="AC98">
        <f>IF(J98&lt;&gt;0,(ABS(Y98*Constants!$B$10)+50)/100,IF(Y98=0,MAX((AC97-ABS(AA98*Constants!$B$4)),0),(ABS(Y98*Constants!$B$4)+50)/100))</f>
        <v>0.58005</v>
      </c>
      <c r="AD98">
        <f t="shared" si="28"/>
        <v>1001</v>
      </c>
      <c r="AE98">
        <f t="shared" si="29"/>
        <v>1200.5</v>
      </c>
      <c r="AF98">
        <f t="shared" si="30"/>
        <v>800.5</v>
      </c>
      <c r="AG98">
        <f>((Constants!$B$5*AG97)+Constants!$B$4*AD98+AH97)/(Constants!$B$5+Constants!$B$4)</f>
        <v>1001</v>
      </c>
      <c r="AH98">
        <f>((Constants!$B$5*AG97)+Constants!$B$4*AD98+AH97)-(Constants!$B$5+Constants!$B$4)*AG98</f>
        <v>0</v>
      </c>
      <c r="AI98">
        <f>((Constants!$B$5*AI97)+Constants!$B$4*AE98+AJ97)/(Constants!$B$5+Constants!$B$4)</f>
        <v>1200.5</v>
      </c>
      <c r="AJ98">
        <f>((Constants!$B$5*AI97)+Constants!$B$4*AE98+AJ97)-(Constants!$B$4+Constants!$B$5)*AI98</f>
        <v>0</v>
      </c>
      <c r="AK98">
        <f>((Constants!$B$5*AK97)+Constants!$B$4*AF98+AL97)/(Constants!$B$5+Constants!$B$4)</f>
        <v>800.5</v>
      </c>
      <c r="AL98">
        <f>((Constants!$B$5*AK97)+Constants!$B$4*AF98+AL97)-(Constants!$B$5+Constants!$B$4)*AK98</f>
        <v>0</v>
      </c>
      <c r="AM98">
        <f t="shared" si="31"/>
        <v>1</v>
      </c>
      <c r="AN98">
        <f t="shared" si="32"/>
        <v>1</v>
      </c>
      <c r="AO98">
        <f>(200000*(ABS(N98)-ABS(N96))+Constants!$B$7)/(2*Constants!$B$7)</f>
        <v>0.5</v>
      </c>
      <c r="AP98">
        <f>(200000*(ABS(O98)-ABS(O96))+Constants!$B$7)/(2*Constants!$B$7)</f>
        <v>0.5</v>
      </c>
      <c r="AQ98">
        <f t="shared" si="33"/>
        <v>1</v>
      </c>
      <c r="AR98">
        <f>(Constants!$B$3*Constants!$B$8*I98*K98+AS97)/(Constants!$B$9*Constants!$B$4)</f>
        <v>7.53982300884956</v>
      </c>
      <c r="AS98">
        <f>(Constants!$B$3*Constants!$B$8*I98*K98+AS97)-(AR98*Constants!$B$9*Constants!$B$4)</f>
        <v>0</v>
      </c>
      <c r="AT98">
        <f t="shared" si="34"/>
        <v>723.823008849558</v>
      </c>
      <c r="AU98">
        <f t="array" ref="AU98">IF(SUMPRODUCT(--(SIGN(AN65:AN97)=SIGN(K66:K98)))=0,2,IF(AV97&gt;0,1,0))</f>
        <v>1</v>
      </c>
      <c r="AV98">
        <f>IF(AU98=2,ROUND(5*1000/Constants!$B$11,0),IF(AV97&gt;0,AV97-1,0))</f>
        <v>23</v>
      </c>
      <c r="AW98">
        <f t="shared" si="35"/>
        <v>96</v>
      </c>
      <c r="AX98">
        <f ca="1" t="array" ref="AX98">IF(AW98&gt;Constants!$B$12,2,IF(SUMPRODUCT(--(AX79:AX98=2))=0,0,1))</f>
        <v>2</v>
      </c>
      <c r="AZ98">
        <f t="array" ref="AZ98">IF(ABS(AG98)&gt;Constants!$B$13,2,IF(SUMPRODUCT(--(AZ78:AZ97=2))=0,0,1))</f>
        <v>0</v>
      </c>
    </row>
    <row r="99" spans="1:52">
      <c r="A99" s="3">
        <v>97</v>
      </c>
      <c r="B99">
        <f>Signals!B98</f>
        <v>3</v>
      </c>
      <c r="C99">
        <f>Signals!C98</f>
        <v>2</v>
      </c>
      <c r="D99">
        <f>Signals!F98</f>
        <v>0</v>
      </c>
      <c r="E99">
        <f>Signals!H98</f>
        <v>0</v>
      </c>
      <c r="F99">
        <f>Signals!I98</f>
        <v>0</v>
      </c>
      <c r="G99">
        <f>IF(Constants!$B$2=2,-B99,B99)</f>
        <v>3</v>
      </c>
      <c r="H99">
        <f>IF(Constants!$C$2=2,-C99,C99)</f>
        <v>2</v>
      </c>
      <c r="I99">
        <f t="shared" si="19"/>
        <v>3</v>
      </c>
      <c r="J99">
        <f t="shared" si="20"/>
        <v>2</v>
      </c>
      <c r="K99">
        <f t="shared" si="21"/>
        <v>1</v>
      </c>
      <c r="L99">
        <f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1200.5</v>
      </c>
      <c r="M99">
        <f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800.5</v>
      </c>
      <c r="N99">
        <f t="shared" si="22"/>
        <v>1200.5</v>
      </c>
      <c r="O99">
        <f t="shared" si="23"/>
        <v>800.5</v>
      </c>
      <c r="P99">
        <f>IF(I99&lt;&gt;0,(ABS(L99*Constants!$B$10)+50)/100,MAX(P98-ABS(N99*Constants!$B$4),0))</f>
        <v>0.62005</v>
      </c>
      <c r="Q99">
        <f>IF(J99&lt;&gt;0,(ABS(M99*Constants!$B$10)+50)/100,MAX(Q98-ABS(O99*Constants!$B$4),0))</f>
        <v>0.58005</v>
      </c>
      <c r="R99">
        <f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1200.5</v>
      </c>
      <c r="S99">
        <f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800.5</v>
      </c>
      <c r="T99">
        <f t="shared" si="24"/>
        <v>1200.5</v>
      </c>
      <c r="U99">
        <f t="shared" si="25"/>
        <v>800.5</v>
      </c>
      <c r="V99">
        <f>IF(I99&lt;&gt;0,(ABS(R99*Constants!$B$4)+50)/100,IF(R99=0,MAX((0-ABS(T99*Constants!$B$4)),0),(ABS(R99*Constants!$B$4)+50)/100))</f>
        <v>1501.125</v>
      </c>
      <c r="W99">
        <f>IF(J99&lt;&gt;0,(ABS(S99*Constants!$B$4)+50)/100,IF(S99=0,MAX((0-ABS(U99*Constants!$B$4)),0),(ABS(S99*Constants!$B$4)+50)/100))</f>
        <v>1001.125</v>
      </c>
      <c r="X99">
        <f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1200.5</v>
      </c>
      <c r="Y99">
        <f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800.5</v>
      </c>
      <c r="Z99">
        <f t="shared" si="26"/>
        <v>1200.5</v>
      </c>
      <c r="AA99">
        <f t="shared" si="27"/>
        <v>800.5</v>
      </c>
      <c r="AB99">
        <f>IF(I99&lt;&gt;0,(ABS(X99*Constants!$B$10)+50)/100,IF(X99=0,MAX((AB98-ABS(Z99*Constants!$B$4)),0),(ABS(X99*Constants!$B$4)+50)/100))</f>
        <v>0.62005</v>
      </c>
      <c r="AC99">
        <f>IF(J99&lt;&gt;0,(ABS(Y99*Constants!$B$10)+50)/100,IF(Y99=0,MAX((AC98-ABS(AA99*Constants!$B$4)),0),(ABS(Y99*Constants!$B$4)+50)/100))</f>
        <v>0.58005</v>
      </c>
      <c r="AD99">
        <f t="shared" si="28"/>
        <v>1001</v>
      </c>
      <c r="AE99">
        <f t="shared" si="29"/>
        <v>1200.5</v>
      </c>
      <c r="AF99">
        <f t="shared" si="30"/>
        <v>800.5</v>
      </c>
      <c r="AG99">
        <f>((Constants!$B$5*AG98)+Constants!$B$4*AD99+AH98)/(Constants!$B$5+Constants!$B$4)</f>
        <v>1001</v>
      </c>
      <c r="AH99">
        <f>((Constants!$B$5*AG98)+Constants!$B$4*AD99+AH98)-(Constants!$B$5+Constants!$B$4)*AG99</f>
        <v>0</v>
      </c>
      <c r="AI99">
        <f>((Constants!$B$5*AI98)+Constants!$B$4*AE99+AJ98)/(Constants!$B$5+Constants!$B$4)</f>
        <v>1200.5</v>
      </c>
      <c r="AJ99">
        <f>((Constants!$B$5*AI98)+Constants!$B$4*AE99+AJ98)-(Constants!$B$4+Constants!$B$5)*AI99</f>
        <v>0</v>
      </c>
      <c r="AK99">
        <f>((Constants!$B$5*AK98)+Constants!$B$4*AF99+AL98)/(Constants!$B$5+Constants!$B$4)</f>
        <v>800.5</v>
      </c>
      <c r="AL99">
        <f>((Constants!$B$5*AK98)+Constants!$B$4*AF99+AL98)-(Constants!$B$5+Constants!$B$4)*AK99</f>
        <v>0</v>
      </c>
      <c r="AM99">
        <f t="shared" si="31"/>
        <v>1</v>
      </c>
      <c r="AN99">
        <f t="shared" si="32"/>
        <v>1</v>
      </c>
      <c r="AO99">
        <f>(200000*(ABS(N99)-ABS(N97))+Constants!$B$7)/(2*Constants!$B$7)</f>
        <v>0.5</v>
      </c>
      <c r="AP99">
        <f>(200000*(ABS(O99)-ABS(O97))+Constants!$B$7)/(2*Constants!$B$7)</f>
        <v>0.5</v>
      </c>
      <c r="AQ99">
        <f t="shared" si="33"/>
        <v>1</v>
      </c>
      <c r="AR99">
        <f>(Constants!$B$3*Constants!$B$8*I99*K99+AS98)/(Constants!$B$9*Constants!$B$4)</f>
        <v>7.53982300884956</v>
      </c>
      <c r="AS99">
        <f>(Constants!$B$3*Constants!$B$8*I99*K99+AS98)-(AR99*Constants!$B$9*Constants!$B$4)</f>
        <v>0</v>
      </c>
      <c r="AT99">
        <f t="shared" si="34"/>
        <v>731.362831858408</v>
      </c>
      <c r="AU99">
        <f t="array" ref="AU99">IF(SUMPRODUCT(--(SIGN(AN66:AN98)=SIGN(K67:K99)))=0,2,IF(AV98&gt;0,1,0))</f>
        <v>1</v>
      </c>
      <c r="AV99">
        <f>IF(AU99=2,ROUND(5*1000/Constants!$B$11,0),IF(AV98&gt;0,AV98-1,0))</f>
        <v>22</v>
      </c>
      <c r="AW99">
        <f t="shared" si="35"/>
        <v>97</v>
      </c>
      <c r="AX99">
        <f ca="1" t="array" ref="AX99">IF(AW99&gt;Constants!$B$12,2,IF(SUMPRODUCT(--(AX80:AX99=2))=0,0,1))</f>
        <v>2</v>
      </c>
      <c r="AZ99">
        <f t="array" ref="AZ99">IF(ABS(AG99)&gt;Constants!$B$13,2,IF(SUMPRODUCT(--(AZ79:AZ98=2))=0,0,1))</f>
        <v>0</v>
      </c>
    </row>
    <row r="100" spans="1:52">
      <c r="A100" s="3">
        <v>98</v>
      </c>
      <c r="B100">
        <f>Signals!B99</f>
        <v>3</v>
      </c>
      <c r="C100">
        <f>Signals!C99</f>
        <v>2</v>
      </c>
      <c r="D100">
        <f>Signals!F99</f>
        <v>0</v>
      </c>
      <c r="E100">
        <f>Signals!H99</f>
        <v>0</v>
      </c>
      <c r="F100">
        <f>Signals!I99</f>
        <v>0</v>
      </c>
      <c r="G100">
        <f>IF(Constants!$B$2=2,-B100,B100)</f>
        <v>3</v>
      </c>
      <c r="H100">
        <f>IF(Constants!$C$2=2,-C100,C100)</f>
        <v>2</v>
      </c>
      <c r="I100">
        <f t="shared" si="19"/>
        <v>3</v>
      </c>
      <c r="J100">
        <f t="shared" si="20"/>
        <v>2</v>
      </c>
      <c r="K100">
        <f t="shared" si="21"/>
        <v>1</v>
      </c>
      <c r="L100">
        <f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1200.5</v>
      </c>
      <c r="M100">
        <f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800.5</v>
      </c>
      <c r="N100">
        <f t="shared" si="22"/>
        <v>1200.5</v>
      </c>
      <c r="O100">
        <f t="shared" si="23"/>
        <v>800.5</v>
      </c>
      <c r="P100">
        <f>IF(I100&lt;&gt;0,(ABS(L100*Constants!$B$10)+50)/100,MAX(P99-ABS(N100*Constants!$B$4),0))</f>
        <v>0.62005</v>
      </c>
      <c r="Q100">
        <f>IF(J100&lt;&gt;0,(ABS(M100*Constants!$B$10)+50)/100,MAX(Q99-ABS(O100*Constants!$B$4),0))</f>
        <v>0.58005</v>
      </c>
      <c r="R100">
        <f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1200.5</v>
      </c>
      <c r="S100">
        <f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800.5</v>
      </c>
      <c r="T100">
        <f t="shared" si="24"/>
        <v>1200.5</v>
      </c>
      <c r="U100">
        <f t="shared" si="25"/>
        <v>800.5</v>
      </c>
      <c r="V100">
        <f>IF(I100&lt;&gt;0,(ABS(R100*Constants!$B$4)+50)/100,IF(R100=0,MAX((0-ABS(T100*Constants!$B$4)),0),(ABS(R100*Constants!$B$4)+50)/100))</f>
        <v>1501.125</v>
      </c>
      <c r="W100">
        <f>IF(J100&lt;&gt;0,(ABS(S100*Constants!$B$4)+50)/100,IF(S100=0,MAX((0-ABS(U100*Constants!$B$4)),0),(ABS(S100*Constants!$B$4)+50)/100))</f>
        <v>1001.125</v>
      </c>
      <c r="X100">
        <f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1200.5</v>
      </c>
      <c r="Y100">
        <f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800.5</v>
      </c>
      <c r="Z100">
        <f t="shared" si="26"/>
        <v>1200.5</v>
      </c>
      <c r="AA100">
        <f t="shared" si="27"/>
        <v>800.5</v>
      </c>
      <c r="AB100">
        <f>IF(I100&lt;&gt;0,(ABS(X100*Constants!$B$10)+50)/100,IF(X100=0,MAX((AB99-ABS(Z100*Constants!$B$4)),0),(ABS(X100*Constants!$B$4)+50)/100))</f>
        <v>0.62005</v>
      </c>
      <c r="AC100">
        <f>IF(J100&lt;&gt;0,(ABS(Y100*Constants!$B$10)+50)/100,IF(Y100=0,MAX((AC99-ABS(AA100*Constants!$B$4)),0),(ABS(Y100*Constants!$B$4)+50)/100))</f>
        <v>0.58005</v>
      </c>
      <c r="AD100">
        <f t="shared" si="28"/>
        <v>1001</v>
      </c>
      <c r="AE100">
        <f t="shared" si="29"/>
        <v>1200.5</v>
      </c>
      <c r="AF100">
        <f t="shared" si="30"/>
        <v>800.5</v>
      </c>
      <c r="AG100">
        <f>((Constants!$B$5*AG99)+Constants!$B$4*AD100+AH99)/(Constants!$B$5+Constants!$B$4)</f>
        <v>1001</v>
      </c>
      <c r="AH100">
        <f>((Constants!$B$5*AG99)+Constants!$B$4*AD100+AH99)-(Constants!$B$5+Constants!$B$4)*AG100</f>
        <v>0</v>
      </c>
      <c r="AI100">
        <f>((Constants!$B$5*AI99)+Constants!$B$4*AE100+AJ99)/(Constants!$B$5+Constants!$B$4)</f>
        <v>1200.5</v>
      </c>
      <c r="AJ100">
        <f>((Constants!$B$5*AI99)+Constants!$B$4*AE100+AJ99)-(Constants!$B$4+Constants!$B$5)*AI100</f>
        <v>0</v>
      </c>
      <c r="AK100">
        <f>((Constants!$B$5*AK99)+Constants!$B$4*AF100+AL99)/(Constants!$B$5+Constants!$B$4)</f>
        <v>800.5</v>
      </c>
      <c r="AL100">
        <f>((Constants!$B$5*AK99)+Constants!$B$4*AF100+AL99)-(Constants!$B$5+Constants!$B$4)*AK100</f>
        <v>0</v>
      </c>
      <c r="AM100">
        <f t="shared" si="31"/>
        <v>1</v>
      </c>
      <c r="AN100">
        <f t="shared" si="32"/>
        <v>1</v>
      </c>
      <c r="AO100">
        <f>(200000*(ABS(N100)-ABS(N98))+Constants!$B$7)/(2*Constants!$B$7)</f>
        <v>0.5</v>
      </c>
      <c r="AP100">
        <f>(200000*(ABS(O100)-ABS(O98))+Constants!$B$7)/(2*Constants!$B$7)</f>
        <v>0.5</v>
      </c>
      <c r="AQ100">
        <f t="shared" si="33"/>
        <v>1</v>
      </c>
      <c r="AR100">
        <f>(Constants!$B$3*Constants!$B$8*I100*K100+AS99)/(Constants!$B$9*Constants!$B$4)</f>
        <v>7.53982300884956</v>
      </c>
      <c r="AS100">
        <f>(Constants!$B$3*Constants!$B$8*I100*K100+AS99)-(AR100*Constants!$B$9*Constants!$B$4)</f>
        <v>0</v>
      </c>
      <c r="AT100">
        <f t="shared" si="34"/>
        <v>738.902654867257</v>
      </c>
      <c r="AU100">
        <f t="array" ref="AU100">IF(SUMPRODUCT(--(SIGN(AN67:AN99)=SIGN(K68:K100)))=0,2,IF(AV99&gt;0,1,0))</f>
        <v>1</v>
      </c>
      <c r="AV100">
        <f>IF(AU100=2,ROUND(5*1000/Constants!$B$11,0),IF(AV99&gt;0,AV99-1,0))</f>
        <v>21</v>
      </c>
      <c r="AW100">
        <f t="shared" si="35"/>
        <v>98</v>
      </c>
      <c r="AX100">
        <f ca="1" t="array" ref="AX100">IF(AW100&gt;Constants!$B$12,2,IF(SUMPRODUCT(--(AX81:AX100=2))=0,0,1))</f>
        <v>2</v>
      </c>
      <c r="AZ100">
        <f t="array" ref="AZ100">IF(ABS(AG100)&gt;Constants!$B$13,2,IF(SUMPRODUCT(--(AZ80:AZ99=2))=0,0,1))</f>
        <v>0</v>
      </c>
    </row>
    <row r="101" spans="1:52">
      <c r="A101" s="3">
        <v>99</v>
      </c>
      <c r="B101">
        <f>Signals!B100</f>
        <v>3</v>
      </c>
      <c r="C101">
        <f>Signals!C100</f>
        <v>2</v>
      </c>
      <c r="D101">
        <f>Signals!F100</f>
        <v>0</v>
      </c>
      <c r="E101">
        <f>Signals!H100</f>
        <v>0</v>
      </c>
      <c r="F101">
        <f>Signals!I100</f>
        <v>0</v>
      </c>
      <c r="G101">
        <f>IF(Constants!$B$2=2,-B101,B101)</f>
        <v>3</v>
      </c>
      <c r="H101">
        <f>IF(Constants!$C$2=2,-C101,C101)</f>
        <v>2</v>
      </c>
      <c r="I101">
        <f t="shared" si="19"/>
        <v>3</v>
      </c>
      <c r="J101">
        <f t="shared" si="20"/>
        <v>2</v>
      </c>
      <c r="K101">
        <f t="shared" si="21"/>
        <v>1</v>
      </c>
      <c r="L101">
        <f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1200.5</v>
      </c>
      <c r="M101">
        <f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800.5</v>
      </c>
      <c r="N101">
        <f t="shared" si="22"/>
        <v>1200.5</v>
      </c>
      <c r="O101">
        <f t="shared" si="23"/>
        <v>800.5</v>
      </c>
      <c r="P101">
        <f>IF(I101&lt;&gt;0,(ABS(L101*Constants!$B$10)+50)/100,MAX(P100-ABS(N101*Constants!$B$4),0))</f>
        <v>0.62005</v>
      </c>
      <c r="Q101">
        <f>IF(J101&lt;&gt;0,(ABS(M101*Constants!$B$10)+50)/100,MAX(Q100-ABS(O101*Constants!$B$4),0))</f>
        <v>0.58005</v>
      </c>
      <c r="R101">
        <f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1200.5</v>
      </c>
      <c r="S101">
        <f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800.5</v>
      </c>
      <c r="T101">
        <f t="shared" si="24"/>
        <v>1200.5</v>
      </c>
      <c r="U101">
        <f t="shared" si="25"/>
        <v>800.5</v>
      </c>
      <c r="V101">
        <f>IF(I101&lt;&gt;0,(ABS(R101*Constants!$B$4)+50)/100,IF(R101=0,MAX((0-ABS(T101*Constants!$B$4)),0),(ABS(R101*Constants!$B$4)+50)/100))</f>
        <v>1501.125</v>
      </c>
      <c r="W101">
        <f>IF(J101&lt;&gt;0,(ABS(S101*Constants!$B$4)+50)/100,IF(S101=0,MAX((0-ABS(U101*Constants!$B$4)),0),(ABS(S101*Constants!$B$4)+50)/100))</f>
        <v>1001.125</v>
      </c>
      <c r="X101">
        <f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1200.5</v>
      </c>
      <c r="Y101">
        <f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800.5</v>
      </c>
      <c r="Z101">
        <f t="shared" si="26"/>
        <v>1200.5</v>
      </c>
      <c r="AA101">
        <f t="shared" si="27"/>
        <v>800.5</v>
      </c>
      <c r="AB101">
        <f>IF(I101&lt;&gt;0,(ABS(X101*Constants!$B$10)+50)/100,IF(X101=0,MAX((AB100-ABS(Z101*Constants!$B$4)),0),(ABS(X101*Constants!$B$4)+50)/100))</f>
        <v>0.62005</v>
      </c>
      <c r="AC101">
        <f>IF(J101&lt;&gt;0,(ABS(Y101*Constants!$B$10)+50)/100,IF(Y101=0,MAX((AC100-ABS(AA101*Constants!$B$4)),0),(ABS(Y101*Constants!$B$4)+50)/100))</f>
        <v>0.58005</v>
      </c>
      <c r="AD101">
        <f t="shared" si="28"/>
        <v>1001</v>
      </c>
      <c r="AE101">
        <f t="shared" si="29"/>
        <v>1200.5</v>
      </c>
      <c r="AF101">
        <f t="shared" si="30"/>
        <v>800.5</v>
      </c>
      <c r="AG101">
        <f>((Constants!$B$5*AG100)+Constants!$B$4*AD101+AH100)/(Constants!$B$5+Constants!$B$4)</f>
        <v>1001</v>
      </c>
      <c r="AH101">
        <f>((Constants!$B$5*AG100)+Constants!$B$4*AD101+AH100)-(Constants!$B$5+Constants!$B$4)*AG101</f>
        <v>0</v>
      </c>
      <c r="AI101">
        <f>((Constants!$B$5*AI100)+Constants!$B$4*AE101+AJ100)/(Constants!$B$5+Constants!$B$4)</f>
        <v>1200.5</v>
      </c>
      <c r="AJ101">
        <f>((Constants!$B$5*AI100)+Constants!$B$4*AE101+AJ100)-(Constants!$B$4+Constants!$B$5)*AI101</f>
        <v>0</v>
      </c>
      <c r="AK101">
        <f>((Constants!$B$5*AK100)+Constants!$B$4*AF101+AL100)/(Constants!$B$5+Constants!$B$4)</f>
        <v>800.5</v>
      </c>
      <c r="AL101">
        <f>((Constants!$B$5*AK100)+Constants!$B$4*AF101+AL100)-(Constants!$B$5+Constants!$B$4)*AK101</f>
        <v>0</v>
      </c>
      <c r="AM101">
        <f t="shared" si="31"/>
        <v>1</v>
      </c>
      <c r="AN101">
        <f t="shared" si="32"/>
        <v>1</v>
      </c>
      <c r="AO101">
        <f>(200000*(ABS(N101)-ABS(N99))+Constants!$B$7)/(2*Constants!$B$7)</f>
        <v>0.5</v>
      </c>
      <c r="AP101">
        <f>(200000*(ABS(O101)-ABS(O99))+Constants!$B$7)/(2*Constants!$B$7)</f>
        <v>0.5</v>
      </c>
      <c r="AQ101">
        <f t="shared" si="33"/>
        <v>1</v>
      </c>
      <c r="AR101">
        <f>(Constants!$B$3*Constants!$B$8*I101*K101+AS100)/(Constants!$B$9*Constants!$B$4)</f>
        <v>7.53982300884956</v>
      </c>
      <c r="AS101">
        <f>(Constants!$B$3*Constants!$B$8*I101*K101+AS100)-(AR101*Constants!$B$9*Constants!$B$4)</f>
        <v>0</v>
      </c>
      <c r="AT101">
        <f t="shared" si="34"/>
        <v>746.442477876107</v>
      </c>
      <c r="AU101">
        <f t="array" ref="AU101">IF(SUMPRODUCT(--(SIGN(AN68:AN100)=SIGN(K69:K101)))=0,2,IF(AV100&gt;0,1,0))</f>
        <v>1</v>
      </c>
      <c r="AV101">
        <f>IF(AU101=2,ROUND(5*1000/Constants!$B$11,0),IF(AV100&gt;0,AV100-1,0))</f>
        <v>20</v>
      </c>
      <c r="AW101">
        <f t="shared" si="35"/>
        <v>99</v>
      </c>
      <c r="AX101">
        <f ca="1" t="array" ref="AX101">IF(AW101&gt;Constants!$B$12,2,IF(SUMPRODUCT(--(AX82:AX101=2))=0,0,1))</f>
        <v>2</v>
      </c>
      <c r="AZ101">
        <f t="array" ref="AZ101">IF(ABS(AG101)&gt;Constants!$B$13,2,IF(SUMPRODUCT(--(AZ81:AZ100=2))=0,0,1))</f>
        <v>0</v>
      </c>
    </row>
    <row r="102" spans="1:52">
      <c r="A102" s="3">
        <v>100</v>
      </c>
      <c r="B102">
        <f>Signals!B101</f>
        <v>3</v>
      </c>
      <c r="C102">
        <f>Signals!C101</f>
        <v>2</v>
      </c>
      <c r="D102">
        <f>Signals!F101</f>
        <v>0</v>
      </c>
      <c r="E102">
        <f>Signals!H101</f>
        <v>0</v>
      </c>
      <c r="F102">
        <f>Signals!I101</f>
        <v>0</v>
      </c>
      <c r="G102">
        <f>IF(Constants!$B$2=2,-B102,B102)</f>
        <v>3</v>
      </c>
      <c r="H102">
        <f>IF(Constants!$C$2=2,-C102,C102)</f>
        <v>2</v>
      </c>
      <c r="I102">
        <f t="shared" si="19"/>
        <v>3</v>
      </c>
      <c r="J102">
        <f t="shared" si="20"/>
        <v>2</v>
      </c>
      <c r="K102">
        <f t="shared" si="21"/>
        <v>1</v>
      </c>
      <c r="L102">
        <f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1200.5</v>
      </c>
      <c r="M102">
        <f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800.5</v>
      </c>
      <c r="N102">
        <f t="shared" si="22"/>
        <v>1200.5</v>
      </c>
      <c r="O102">
        <f t="shared" si="23"/>
        <v>800.5</v>
      </c>
      <c r="P102">
        <f>IF(I102&lt;&gt;0,(ABS(L102*Constants!$B$10)+50)/100,MAX(P101-ABS(N102*Constants!$B$4),0))</f>
        <v>0.62005</v>
      </c>
      <c r="Q102">
        <f>IF(J102&lt;&gt;0,(ABS(M102*Constants!$B$10)+50)/100,MAX(Q101-ABS(O102*Constants!$B$4),0))</f>
        <v>0.58005</v>
      </c>
      <c r="R102">
        <f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1200.5</v>
      </c>
      <c r="S102">
        <f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800.5</v>
      </c>
      <c r="T102">
        <f t="shared" si="24"/>
        <v>1200.5</v>
      </c>
      <c r="U102">
        <f t="shared" si="25"/>
        <v>800.5</v>
      </c>
      <c r="V102">
        <f>IF(I102&lt;&gt;0,(ABS(R102*Constants!$B$4)+50)/100,IF(R102=0,MAX((0-ABS(T102*Constants!$B$4)),0),(ABS(R102*Constants!$B$4)+50)/100))</f>
        <v>1501.125</v>
      </c>
      <c r="W102">
        <f>IF(J102&lt;&gt;0,(ABS(S102*Constants!$B$4)+50)/100,IF(S102=0,MAX((0-ABS(U102*Constants!$B$4)),0),(ABS(S102*Constants!$B$4)+50)/100))</f>
        <v>1001.125</v>
      </c>
      <c r="X102">
        <f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1200.5</v>
      </c>
      <c r="Y102">
        <f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800.5</v>
      </c>
      <c r="Z102">
        <f t="shared" si="26"/>
        <v>1200.5</v>
      </c>
      <c r="AA102">
        <f t="shared" si="27"/>
        <v>800.5</v>
      </c>
      <c r="AB102">
        <f>IF(I102&lt;&gt;0,(ABS(X102*Constants!$B$10)+50)/100,IF(X102=0,MAX((AB101-ABS(Z102*Constants!$B$4)),0),(ABS(X102*Constants!$B$4)+50)/100))</f>
        <v>0.62005</v>
      </c>
      <c r="AC102">
        <f>IF(J102&lt;&gt;0,(ABS(Y102*Constants!$B$10)+50)/100,IF(Y102=0,MAX((AC101-ABS(AA102*Constants!$B$4)),0),(ABS(Y102*Constants!$B$4)+50)/100))</f>
        <v>0.58005</v>
      </c>
      <c r="AD102">
        <f t="shared" si="28"/>
        <v>1001</v>
      </c>
      <c r="AE102">
        <f t="shared" si="29"/>
        <v>1200.5</v>
      </c>
      <c r="AF102">
        <f t="shared" si="30"/>
        <v>800.5</v>
      </c>
      <c r="AG102">
        <f>((Constants!$B$5*AG101)+Constants!$B$4*AD102+AH101)/(Constants!$B$5+Constants!$B$4)</f>
        <v>1001</v>
      </c>
      <c r="AH102">
        <f>((Constants!$B$5*AG101)+Constants!$B$4*AD102+AH101)-(Constants!$B$5+Constants!$B$4)*AG102</f>
        <v>0</v>
      </c>
      <c r="AI102">
        <f>((Constants!$B$5*AI101)+Constants!$B$4*AE102+AJ101)/(Constants!$B$5+Constants!$B$4)</f>
        <v>1200.5</v>
      </c>
      <c r="AJ102">
        <f>((Constants!$B$5*AI101)+Constants!$B$4*AE102+AJ101)-(Constants!$B$4+Constants!$B$5)*AI102</f>
        <v>0</v>
      </c>
      <c r="AK102">
        <f>((Constants!$B$5*AK101)+Constants!$B$4*AF102+AL101)/(Constants!$B$5+Constants!$B$4)</f>
        <v>800.5</v>
      </c>
      <c r="AL102">
        <f>((Constants!$B$5*AK101)+Constants!$B$4*AF102+AL101)-(Constants!$B$5+Constants!$B$4)*AK102</f>
        <v>0</v>
      </c>
      <c r="AM102">
        <f t="shared" si="31"/>
        <v>1</v>
      </c>
      <c r="AN102">
        <f t="shared" si="32"/>
        <v>1</v>
      </c>
      <c r="AO102">
        <f>(200000*(ABS(N102)-ABS(N100))+Constants!$B$7)/(2*Constants!$B$7)</f>
        <v>0.5</v>
      </c>
      <c r="AP102">
        <f>(200000*(ABS(O102)-ABS(O100))+Constants!$B$7)/(2*Constants!$B$7)</f>
        <v>0.5</v>
      </c>
      <c r="AQ102">
        <f t="shared" si="33"/>
        <v>1</v>
      </c>
      <c r="AR102">
        <f>(Constants!$B$3*Constants!$B$8*I102*K102+AS101)/(Constants!$B$9*Constants!$B$4)</f>
        <v>7.53982300884956</v>
      </c>
      <c r="AS102">
        <f>(Constants!$B$3*Constants!$B$8*I102*K102+AS101)-(AR102*Constants!$B$9*Constants!$B$4)</f>
        <v>0</v>
      </c>
      <c r="AT102">
        <f t="shared" si="34"/>
        <v>753.982300884956</v>
      </c>
      <c r="AU102">
        <f t="array" ref="AU102">IF(SUMPRODUCT(--(SIGN(AN69:AN101)=SIGN(K70:K102)))=0,2,IF(AV101&gt;0,1,0))</f>
        <v>1</v>
      </c>
      <c r="AV102">
        <f>IF(AU102=2,ROUND(5*1000/Constants!$B$11,0),IF(AV101&gt;0,AV101-1,0))</f>
        <v>19</v>
      </c>
      <c r="AW102">
        <f t="shared" si="35"/>
        <v>100</v>
      </c>
      <c r="AX102">
        <f ca="1" t="array" ref="AX102">IF(AW102&gt;Constants!$B$12,2,IF(SUMPRODUCT(--(AX83:AX102=2))=0,0,1))</f>
        <v>2</v>
      </c>
      <c r="AZ102">
        <f t="array" ref="AZ102">IF(ABS(AG102)&gt;Constants!$B$13,2,IF(SUMPRODUCT(--(AZ82:AZ101=2))=0,0,1))</f>
        <v>0</v>
      </c>
    </row>
    <row r="103" spans="1:52">
      <c r="A103" s="3">
        <v>101</v>
      </c>
      <c r="B103">
        <f>Signals!B102</f>
        <v>3</v>
      </c>
      <c r="C103">
        <f>Signals!C102</f>
        <v>2</v>
      </c>
      <c r="D103">
        <f>Signals!F102</f>
        <v>0</v>
      </c>
      <c r="E103">
        <f>Signals!H102</f>
        <v>0</v>
      </c>
      <c r="F103">
        <f>Signals!I102</f>
        <v>0</v>
      </c>
      <c r="G103">
        <f>IF(Constants!$B$2=2,-B103,B103)</f>
        <v>3</v>
      </c>
      <c r="H103">
        <f>IF(Constants!$C$2=2,-C103,C103)</f>
        <v>2</v>
      </c>
      <c r="I103">
        <f t="shared" si="19"/>
        <v>3</v>
      </c>
      <c r="J103">
        <f t="shared" si="20"/>
        <v>2</v>
      </c>
      <c r="K103">
        <f t="shared" si="21"/>
        <v>1</v>
      </c>
      <c r="L103">
        <f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1200.5</v>
      </c>
      <c r="M103">
        <f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800.5</v>
      </c>
      <c r="N103">
        <f t="shared" si="22"/>
        <v>1200.5</v>
      </c>
      <c r="O103">
        <f t="shared" si="23"/>
        <v>800.5</v>
      </c>
      <c r="P103">
        <f>IF(I103&lt;&gt;0,(ABS(L103*Constants!$B$10)+50)/100,MAX(P102-ABS(N103*Constants!$B$4),0))</f>
        <v>0.62005</v>
      </c>
      <c r="Q103">
        <f>IF(J103&lt;&gt;0,(ABS(M103*Constants!$B$10)+50)/100,MAX(Q102-ABS(O103*Constants!$B$4),0))</f>
        <v>0.58005</v>
      </c>
      <c r="R103">
        <f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1200.5</v>
      </c>
      <c r="S103">
        <f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800.5</v>
      </c>
      <c r="T103">
        <f t="shared" si="24"/>
        <v>1200.5</v>
      </c>
      <c r="U103">
        <f t="shared" si="25"/>
        <v>800.5</v>
      </c>
      <c r="V103">
        <f>IF(I103&lt;&gt;0,(ABS(R103*Constants!$B$4)+50)/100,IF(R103=0,MAX((0-ABS(T103*Constants!$B$4)),0),(ABS(R103*Constants!$B$4)+50)/100))</f>
        <v>1501.125</v>
      </c>
      <c r="W103">
        <f>IF(J103&lt;&gt;0,(ABS(S103*Constants!$B$4)+50)/100,IF(S103=0,MAX((0-ABS(U103*Constants!$B$4)),0),(ABS(S103*Constants!$B$4)+50)/100))</f>
        <v>1001.125</v>
      </c>
      <c r="X103">
        <f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1200.5</v>
      </c>
      <c r="Y103">
        <f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800.5</v>
      </c>
      <c r="Z103">
        <f t="shared" si="26"/>
        <v>1200.5</v>
      </c>
      <c r="AA103">
        <f t="shared" si="27"/>
        <v>800.5</v>
      </c>
      <c r="AB103">
        <f>IF(I103&lt;&gt;0,(ABS(X103*Constants!$B$10)+50)/100,IF(X103=0,MAX((AB102-ABS(Z103*Constants!$B$4)),0),(ABS(X103*Constants!$B$4)+50)/100))</f>
        <v>0.62005</v>
      </c>
      <c r="AC103">
        <f>IF(J103&lt;&gt;0,(ABS(Y103*Constants!$B$10)+50)/100,IF(Y103=0,MAX((AC102-ABS(AA103*Constants!$B$4)),0),(ABS(Y103*Constants!$B$4)+50)/100))</f>
        <v>0.58005</v>
      </c>
      <c r="AD103">
        <f t="shared" si="28"/>
        <v>1001</v>
      </c>
      <c r="AE103">
        <f t="shared" si="29"/>
        <v>1200.5</v>
      </c>
      <c r="AF103">
        <f t="shared" si="30"/>
        <v>800.5</v>
      </c>
      <c r="AG103">
        <f>((Constants!$B$5*AG102)+Constants!$B$4*AD103+AH102)/(Constants!$B$5+Constants!$B$4)</f>
        <v>1001</v>
      </c>
      <c r="AH103">
        <f>((Constants!$B$5*AG102)+Constants!$B$4*AD103+AH102)-(Constants!$B$5+Constants!$B$4)*AG103</f>
        <v>0</v>
      </c>
      <c r="AI103">
        <f>((Constants!$B$5*AI102)+Constants!$B$4*AE103+AJ102)/(Constants!$B$5+Constants!$B$4)</f>
        <v>1200.5</v>
      </c>
      <c r="AJ103">
        <f>((Constants!$B$5*AI102)+Constants!$B$4*AE103+AJ102)-(Constants!$B$4+Constants!$B$5)*AI103</f>
        <v>0</v>
      </c>
      <c r="AK103">
        <f>((Constants!$B$5*AK102)+Constants!$B$4*AF103+AL102)/(Constants!$B$5+Constants!$B$4)</f>
        <v>800.5</v>
      </c>
      <c r="AL103">
        <f>((Constants!$B$5*AK102)+Constants!$B$4*AF103+AL102)-(Constants!$B$5+Constants!$B$4)*AK103</f>
        <v>0</v>
      </c>
      <c r="AM103">
        <f t="shared" si="31"/>
        <v>1</v>
      </c>
      <c r="AN103">
        <f t="shared" si="32"/>
        <v>1</v>
      </c>
      <c r="AO103">
        <f>(200000*(ABS(N103)-ABS(N101))+Constants!$B$7)/(2*Constants!$B$7)</f>
        <v>0.5</v>
      </c>
      <c r="AP103">
        <f>(200000*(ABS(O103)-ABS(O101))+Constants!$B$7)/(2*Constants!$B$7)</f>
        <v>0.5</v>
      </c>
      <c r="AQ103">
        <f t="shared" si="33"/>
        <v>1</v>
      </c>
      <c r="AR103">
        <f>(Constants!$B$3*Constants!$B$8*I103*K103+AS102)/(Constants!$B$9*Constants!$B$4)</f>
        <v>7.53982300884956</v>
      </c>
      <c r="AS103">
        <f>(Constants!$B$3*Constants!$B$8*I103*K103+AS102)-(AR103*Constants!$B$9*Constants!$B$4)</f>
        <v>0</v>
      </c>
      <c r="AT103">
        <f t="shared" si="34"/>
        <v>761.522123893806</v>
      </c>
      <c r="AU103">
        <f t="array" ref="AU103">IF(SUMPRODUCT(--(SIGN(AN70:AN102)=SIGN(K71:K103)))=0,2,IF(AV102&gt;0,1,0))</f>
        <v>1</v>
      </c>
      <c r="AV103">
        <f>IF(AU103=2,ROUND(5*1000/Constants!$B$11,0),IF(AV102&gt;0,AV102-1,0))</f>
        <v>18</v>
      </c>
      <c r="AW103">
        <f t="shared" si="35"/>
        <v>101</v>
      </c>
      <c r="AX103">
        <f ca="1" t="array" ref="AX103">IF(AW103&gt;Constants!$B$12,2,IF(SUMPRODUCT(--(AX84:AX103=2))=0,0,1))</f>
        <v>2</v>
      </c>
      <c r="AZ103">
        <f t="array" ref="AZ103">IF(ABS(AG103)&gt;Constants!$B$13,2,IF(SUMPRODUCT(--(AZ83:AZ102=2))=0,0,1))</f>
        <v>0</v>
      </c>
    </row>
    <row r="104" spans="1:52">
      <c r="A104" s="3">
        <v>102</v>
      </c>
      <c r="B104">
        <f>Signals!B103</f>
        <v>3</v>
      </c>
      <c r="C104">
        <f>Signals!C103</f>
        <v>2</v>
      </c>
      <c r="D104">
        <f>Signals!F103</f>
        <v>0</v>
      </c>
      <c r="E104">
        <f>Signals!H103</f>
        <v>0</v>
      </c>
      <c r="F104">
        <f>Signals!I103</f>
        <v>0</v>
      </c>
      <c r="G104">
        <f>IF(Constants!$B$2=2,-B104,B104)</f>
        <v>3</v>
      </c>
      <c r="H104">
        <f>IF(Constants!$C$2=2,-C104,C104)</f>
        <v>2</v>
      </c>
      <c r="I104">
        <f t="shared" si="19"/>
        <v>3</v>
      </c>
      <c r="J104">
        <f t="shared" si="20"/>
        <v>2</v>
      </c>
      <c r="K104">
        <f t="shared" si="21"/>
        <v>1</v>
      </c>
      <c r="L104">
        <f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1200.5</v>
      </c>
      <c r="M104">
        <f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800.5</v>
      </c>
      <c r="N104">
        <f t="shared" si="22"/>
        <v>1200.5</v>
      </c>
      <c r="O104">
        <f t="shared" si="23"/>
        <v>800.5</v>
      </c>
      <c r="P104">
        <f>IF(I104&lt;&gt;0,(ABS(L104*Constants!$B$10)+50)/100,MAX(P103-ABS(N104*Constants!$B$4),0))</f>
        <v>0.62005</v>
      </c>
      <c r="Q104">
        <f>IF(J104&lt;&gt;0,(ABS(M104*Constants!$B$10)+50)/100,MAX(Q103-ABS(O104*Constants!$B$4),0))</f>
        <v>0.58005</v>
      </c>
      <c r="R104">
        <f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1200.5</v>
      </c>
      <c r="S104">
        <f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800.5</v>
      </c>
      <c r="T104">
        <f t="shared" si="24"/>
        <v>1200.5</v>
      </c>
      <c r="U104">
        <f t="shared" si="25"/>
        <v>800.5</v>
      </c>
      <c r="V104">
        <f>IF(I104&lt;&gt;0,(ABS(R104*Constants!$B$4)+50)/100,IF(R104=0,MAX((0-ABS(T104*Constants!$B$4)),0),(ABS(R104*Constants!$B$4)+50)/100))</f>
        <v>1501.125</v>
      </c>
      <c r="W104">
        <f>IF(J104&lt;&gt;0,(ABS(S104*Constants!$B$4)+50)/100,IF(S104=0,MAX((0-ABS(U104*Constants!$B$4)),0),(ABS(S104*Constants!$B$4)+50)/100))</f>
        <v>1001.125</v>
      </c>
      <c r="X104">
        <f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1200.5</v>
      </c>
      <c r="Y104">
        <f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800.5</v>
      </c>
      <c r="Z104">
        <f t="shared" si="26"/>
        <v>1200.5</v>
      </c>
      <c r="AA104">
        <f t="shared" si="27"/>
        <v>800.5</v>
      </c>
      <c r="AB104">
        <f>IF(I104&lt;&gt;0,(ABS(X104*Constants!$B$10)+50)/100,IF(X104=0,MAX((AB103-ABS(Z104*Constants!$B$4)),0),(ABS(X104*Constants!$B$4)+50)/100))</f>
        <v>0.62005</v>
      </c>
      <c r="AC104">
        <f>IF(J104&lt;&gt;0,(ABS(Y104*Constants!$B$10)+50)/100,IF(Y104=0,MAX((AC103-ABS(AA104*Constants!$B$4)),0),(ABS(Y104*Constants!$B$4)+50)/100))</f>
        <v>0.58005</v>
      </c>
      <c r="AD104">
        <f t="shared" si="28"/>
        <v>1001</v>
      </c>
      <c r="AE104">
        <f t="shared" si="29"/>
        <v>1200.5</v>
      </c>
      <c r="AF104">
        <f t="shared" si="30"/>
        <v>800.5</v>
      </c>
      <c r="AG104">
        <f>((Constants!$B$5*AG103)+Constants!$B$4*AD104+AH103)/(Constants!$B$5+Constants!$B$4)</f>
        <v>1001</v>
      </c>
      <c r="AH104">
        <f>((Constants!$B$5*AG103)+Constants!$B$4*AD104+AH103)-(Constants!$B$5+Constants!$B$4)*AG104</f>
        <v>0</v>
      </c>
      <c r="AI104">
        <f>((Constants!$B$5*AI103)+Constants!$B$4*AE104+AJ103)/(Constants!$B$5+Constants!$B$4)</f>
        <v>1200.5</v>
      </c>
      <c r="AJ104">
        <f>((Constants!$B$5*AI103)+Constants!$B$4*AE104+AJ103)-(Constants!$B$4+Constants!$B$5)*AI104</f>
        <v>0</v>
      </c>
      <c r="AK104">
        <f>((Constants!$B$5*AK103)+Constants!$B$4*AF104+AL103)/(Constants!$B$5+Constants!$B$4)</f>
        <v>800.5</v>
      </c>
      <c r="AL104">
        <f>((Constants!$B$5*AK103)+Constants!$B$4*AF104+AL103)-(Constants!$B$5+Constants!$B$4)*AK104</f>
        <v>0</v>
      </c>
      <c r="AM104">
        <f t="shared" si="31"/>
        <v>1</v>
      </c>
      <c r="AN104">
        <f t="shared" si="32"/>
        <v>1</v>
      </c>
      <c r="AO104">
        <f>(200000*(ABS(N104)-ABS(N102))+Constants!$B$7)/(2*Constants!$B$7)</f>
        <v>0.5</v>
      </c>
      <c r="AP104">
        <f>(200000*(ABS(O104)-ABS(O102))+Constants!$B$7)/(2*Constants!$B$7)</f>
        <v>0.5</v>
      </c>
      <c r="AQ104">
        <f t="shared" si="33"/>
        <v>1</v>
      </c>
      <c r="AR104">
        <f>(Constants!$B$3*Constants!$B$8*I104*K104+AS103)/(Constants!$B$9*Constants!$B$4)</f>
        <v>7.53982300884956</v>
      </c>
      <c r="AS104">
        <f>(Constants!$B$3*Constants!$B$8*I104*K104+AS103)-(AR104*Constants!$B$9*Constants!$B$4)</f>
        <v>0</v>
      </c>
      <c r="AT104">
        <f t="shared" si="34"/>
        <v>769.061946902656</v>
      </c>
      <c r="AU104">
        <f t="array" ref="AU104">IF(SUMPRODUCT(--(SIGN(AN71:AN103)=SIGN(K72:K104)))=0,2,IF(AV103&gt;0,1,0))</f>
        <v>1</v>
      </c>
      <c r="AV104">
        <f>IF(AU104=2,ROUND(5*1000/Constants!$B$11,0),IF(AV103&gt;0,AV103-1,0))</f>
        <v>17</v>
      </c>
      <c r="AW104">
        <f t="shared" si="35"/>
        <v>102</v>
      </c>
      <c r="AX104">
        <f ca="1" t="array" ref="AX104">IF(AW104&gt;Constants!$B$12,2,IF(SUMPRODUCT(--(AX85:AX104=2))=0,0,1))</f>
        <v>2</v>
      </c>
      <c r="AZ104">
        <f t="array" ref="AZ104">IF(ABS(AG104)&gt;Constants!$B$13,2,IF(SUMPRODUCT(--(AZ84:AZ103=2))=0,0,1))</f>
        <v>0</v>
      </c>
    </row>
    <row r="105" spans="1:52">
      <c r="A105" s="3">
        <v>103</v>
      </c>
      <c r="B105">
        <f>Signals!B104</f>
        <v>3</v>
      </c>
      <c r="C105">
        <f>Signals!C104</f>
        <v>2</v>
      </c>
      <c r="D105">
        <f>Signals!F104</f>
        <v>0</v>
      </c>
      <c r="E105">
        <f>Signals!H104</f>
        <v>0</v>
      </c>
      <c r="F105">
        <f>Signals!I104</f>
        <v>0</v>
      </c>
      <c r="G105">
        <f>IF(Constants!$B$2=2,-B105,B105)</f>
        <v>3</v>
      </c>
      <c r="H105">
        <f>IF(Constants!$C$2=2,-C105,C105)</f>
        <v>2</v>
      </c>
      <c r="I105">
        <f t="shared" si="19"/>
        <v>3</v>
      </c>
      <c r="J105">
        <f t="shared" si="20"/>
        <v>2</v>
      </c>
      <c r="K105">
        <f t="shared" si="21"/>
        <v>1</v>
      </c>
      <c r="L105">
        <f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1200.5</v>
      </c>
      <c r="M105">
        <f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800.5</v>
      </c>
      <c r="N105">
        <f t="shared" si="22"/>
        <v>1200.5</v>
      </c>
      <c r="O105">
        <f t="shared" si="23"/>
        <v>800.5</v>
      </c>
      <c r="P105">
        <f>IF(I105&lt;&gt;0,(ABS(L105*Constants!$B$10)+50)/100,MAX(P104-ABS(N105*Constants!$B$4),0))</f>
        <v>0.62005</v>
      </c>
      <c r="Q105">
        <f>IF(J105&lt;&gt;0,(ABS(M105*Constants!$B$10)+50)/100,MAX(Q104-ABS(O105*Constants!$B$4),0))</f>
        <v>0.58005</v>
      </c>
      <c r="R105">
        <f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1200.5</v>
      </c>
      <c r="S105">
        <f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800.5</v>
      </c>
      <c r="T105">
        <f t="shared" si="24"/>
        <v>1200.5</v>
      </c>
      <c r="U105">
        <f t="shared" si="25"/>
        <v>800.5</v>
      </c>
      <c r="V105">
        <f>IF(I105&lt;&gt;0,(ABS(R105*Constants!$B$4)+50)/100,IF(R105=0,MAX((0-ABS(T105*Constants!$B$4)),0),(ABS(R105*Constants!$B$4)+50)/100))</f>
        <v>1501.125</v>
      </c>
      <c r="W105">
        <f>IF(J105&lt;&gt;0,(ABS(S105*Constants!$B$4)+50)/100,IF(S105=0,MAX((0-ABS(U105*Constants!$B$4)),0),(ABS(S105*Constants!$B$4)+50)/100))</f>
        <v>1001.125</v>
      </c>
      <c r="X105">
        <f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1200.5</v>
      </c>
      <c r="Y105">
        <f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800.5</v>
      </c>
      <c r="Z105">
        <f t="shared" si="26"/>
        <v>1200.5</v>
      </c>
      <c r="AA105">
        <f t="shared" si="27"/>
        <v>800.5</v>
      </c>
      <c r="AB105">
        <f>IF(I105&lt;&gt;0,(ABS(X105*Constants!$B$10)+50)/100,IF(X105=0,MAX((AB104-ABS(Z105*Constants!$B$4)),0),(ABS(X105*Constants!$B$4)+50)/100))</f>
        <v>0.62005</v>
      </c>
      <c r="AC105">
        <f>IF(J105&lt;&gt;0,(ABS(Y105*Constants!$B$10)+50)/100,IF(Y105=0,MAX((AC104-ABS(AA105*Constants!$B$4)),0),(ABS(Y105*Constants!$B$4)+50)/100))</f>
        <v>0.58005</v>
      </c>
      <c r="AD105">
        <f t="shared" si="28"/>
        <v>1001</v>
      </c>
      <c r="AE105">
        <f t="shared" si="29"/>
        <v>1200.5</v>
      </c>
      <c r="AF105">
        <f t="shared" si="30"/>
        <v>800.5</v>
      </c>
      <c r="AG105">
        <f>((Constants!$B$5*AG104)+Constants!$B$4*AD105+AH104)/(Constants!$B$5+Constants!$B$4)</f>
        <v>1001</v>
      </c>
      <c r="AH105">
        <f>((Constants!$B$5*AG104)+Constants!$B$4*AD105+AH104)-(Constants!$B$5+Constants!$B$4)*AG105</f>
        <v>0</v>
      </c>
      <c r="AI105">
        <f>((Constants!$B$5*AI104)+Constants!$B$4*AE105+AJ104)/(Constants!$B$5+Constants!$B$4)</f>
        <v>1200.5</v>
      </c>
      <c r="AJ105">
        <f>((Constants!$B$5*AI104)+Constants!$B$4*AE105+AJ104)-(Constants!$B$4+Constants!$B$5)*AI105</f>
        <v>0</v>
      </c>
      <c r="AK105">
        <f>((Constants!$B$5*AK104)+Constants!$B$4*AF105+AL104)/(Constants!$B$5+Constants!$B$4)</f>
        <v>800.5</v>
      </c>
      <c r="AL105">
        <f>((Constants!$B$5*AK104)+Constants!$B$4*AF105+AL104)-(Constants!$B$5+Constants!$B$4)*AK105</f>
        <v>0</v>
      </c>
      <c r="AM105">
        <f t="shared" si="31"/>
        <v>1</v>
      </c>
      <c r="AN105">
        <f t="shared" si="32"/>
        <v>1</v>
      </c>
      <c r="AO105">
        <f>(200000*(ABS(N105)-ABS(N103))+Constants!$B$7)/(2*Constants!$B$7)</f>
        <v>0.5</v>
      </c>
      <c r="AP105">
        <f>(200000*(ABS(O105)-ABS(O103))+Constants!$B$7)/(2*Constants!$B$7)</f>
        <v>0.5</v>
      </c>
      <c r="AQ105">
        <f t="shared" si="33"/>
        <v>1</v>
      </c>
      <c r="AR105">
        <f>(Constants!$B$3*Constants!$B$8*I105*K105+AS104)/(Constants!$B$9*Constants!$B$4)</f>
        <v>7.53982300884956</v>
      </c>
      <c r="AS105">
        <f>(Constants!$B$3*Constants!$B$8*I105*K105+AS104)-(AR105*Constants!$B$9*Constants!$B$4)</f>
        <v>0</v>
      </c>
      <c r="AT105">
        <f t="shared" si="34"/>
        <v>776.601769911505</v>
      </c>
      <c r="AU105">
        <f t="array" ref="AU105">IF(SUMPRODUCT(--(SIGN(AN72:AN104)=SIGN(K73:K105)))=0,2,IF(AV104&gt;0,1,0))</f>
        <v>1</v>
      </c>
      <c r="AV105">
        <f>IF(AU105=2,ROUND(5*1000/Constants!$B$11,0),IF(AV104&gt;0,AV104-1,0))</f>
        <v>16</v>
      </c>
      <c r="AW105">
        <f t="shared" si="35"/>
        <v>103</v>
      </c>
      <c r="AX105">
        <f ca="1" t="array" ref="AX105">IF(AW105&gt;Constants!$B$12,2,IF(SUMPRODUCT(--(AX86:AX105=2))=0,0,1))</f>
        <v>2</v>
      </c>
      <c r="AZ105">
        <f t="array" ref="AZ105">IF(ABS(AG105)&gt;Constants!$B$13,2,IF(SUMPRODUCT(--(AZ85:AZ104=2))=0,0,1))</f>
        <v>0</v>
      </c>
    </row>
    <row r="106" spans="1:52">
      <c r="A106" s="3">
        <v>104</v>
      </c>
      <c r="B106">
        <f>Signals!B105</f>
        <v>3</v>
      </c>
      <c r="C106">
        <f>Signals!C105</f>
        <v>2</v>
      </c>
      <c r="D106">
        <f>Signals!F105</f>
        <v>0</v>
      </c>
      <c r="E106">
        <f>Signals!H105</f>
        <v>0</v>
      </c>
      <c r="F106">
        <f>Signals!I105</f>
        <v>0</v>
      </c>
      <c r="G106">
        <f>IF(Constants!$B$2=2,-B106,B106)</f>
        <v>3</v>
      </c>
      <c r="H106">
        <f>IF(Constants!$C$2=2,-C106,C106)</f>
        <v>2</v>
      </c>
      <c r="I106">
        <f t="shared" si="19"/>
        <v>3</v>
      </c>
      <c r="J106">
        <f t="shared" si="20"/>
        <v>2</v>
      </c>
      <c r="K106">
        <f t="shared" si="21"/>
        <v>1</v>
      </c>
      <c r="L106">
        <f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1200.5</v>
      </c>
      <c r="M106">
        <f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800.5</v>
      </c>
      <c r="N106">
        <f t="shared" si="22"/>
        <v>1200.5</v>
      </c>
      <c r="O106">
        <f t="shared" si="23"/>
        <v>800.5</v>
      </c>
      <c r="P106">
        <f>IF(I106&lt;&gt;0,(ABS(L106*Constants!$B$10)+50)/100,MAX(P105-ABS(N106*Constants!$B$4),0))</f>
        <v>0.62005</v>
      </c>
      <c r="Q106">
        <f>IF(J106&lt;&gt;0,(ABS(M106*Constants!$B$10)+50)/100,MAX(Q105-ABS(O106*Constants!$B$4),0))</f>
        <v>0.58005</v>
      </c>
      <c r="R106">
        <f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1200.5</v>
      </c>
      <c r="S106">
        <f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800.5</v>
      </c>
      <c r="T106">
        <f t="shared" si="24"/>
        <v>1200.5</v>
      </c>
      <c r="U106">
        <f t="shared" si="25"/>
        <v>800.5</v>
      </c>
      <c r="V106">
        <f>IF(I106&lt;&gt;0,(ABS(R106*Constants!$B$4)+50)/100,IF(R106=0,MAX((0-ABS(T106*Constants!$B$4)),0),(ABS(R106*Constants!$B$4)+50)/100))</f>
        <v>1501.125</v>
      </c>
      <c r="W106">
        <f>IF(J106&lt;&gt;0,(ABS(S106*Constants!$B$4)+50)/100,IF(S106=0,MAX((0-ABS(U106*Constants!$B$4)),0),(ABS(S106*Constants!$B$4)+50)/100))</f>
        <v>1001.125</v>
      </c>
      <c r="X106">
        <f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1200.5</v>
      </c>
      <c r="Y106">
        <f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800.5</v>
      </c>
      <c r="Z106">
        <f t="shared" si="26"/>
        <v>1200.5</v>
      </c>
      <c r="AA106">
        <f t="shared" si="27"/>
        <v>800.5</v>
      </c>
      <c r="AB106">
        <f>IF(I106&lt;&gt;0,(ABS(X106*Constants!$B$10)+50)/100,IF(X106=0,MAX((AB105-ABS(Z106*Constants!$B$4)),0),(ABS(X106*Constants!$B$4)+50)/100))</f>
        <v>0.62005</v>
      </c>
      <c r="AC106">
        <f>IF(J106&lt;&gt;0,(ABS(Y106*Constants!$B$10)+50)/100,IF(Y106=0,MAX((AC105-ABS(AA106*Constants!$B$4)),0),(ABS(Y106*Constants!$B$4)+50)/100))</f>
        <v>0.58005</v>
      </c>
      <c r="AD106">
        <f t="shared" si="28"/>
        <v>1001</v>
      </c>
      <c r="AE106">
        <f t="shared" si="29"/>
        <v>1200.5</v>
      </c>
      <c r="AF106">
        <f t="shared" si="30"/>
        <v>800.5</v>
      </c>
      <c r="AG106">
        <f>((Constants!$B$5*AG105)+Constants!$B$4*AD106+AH105)/(Constants!$B$5+Constants!$B$4)</f>
        <v>1001</v>
      </c>
      <c r="AH106">
        <f>((Constants!$B$5*AG105)+Constants!$B$4*AD106+AH105)-(Constants!$B$5+Constants!$B$4)*AG106</f>
        <v>0</v>
      </c>
      <c r="AI106">
        <f>((Constants!$B$5*AI105)+Constants!$B$4*AE106+AJ105)/(Constants!$B$5+Constants!$B$4)</f>
        <v>1200.5</v>
      </c>
      <c r="AJ106">
        <f>((Constants!$B$5*AI105)+Constants!$B$4*AE106+AJ105)-(Constants!$B$4+Constants!$B$5)*AI106</f>
        <v>0</v>
      </c>
      <c r="AK106">
        <f>((Constants!$B$5*AK105)+Constants!$B$4*AF106+AL105)/(Constants!$B$5+Constants!$B$4)</f>
        <v>800.5</v>
      </c>
      <c r="AL106">
        <f>((Constants!$B$5*AK105)+Constants!$B$4*AF106+AL105)-(Constants!$B$5+Constants!$B$4)*AK106</f>
        <v>0</v>
      </c>
      <c r="AM106">
        <f t="shared" si="31"/>
        <v>1</v>
      </c>
      <c r="AN106">
        <f t="shared" si="32"/>
        <v>1</v>
      </c>
      <c r="AO106">
        <f>(200000*(ABS(N106)-ABS(N104))+Constants!$B$7)/(2*Constants!$B$7)</f>
        <v>0.5</v>
      </c>
      <c r="AP106">
        <f>(200000*(ABS(O106)-ABS(O104))+Constants!$B$7)/(2*Constants!$B$7)</f>
        <v>0.5</v>
      </c>
      <c r="AQ106">
        <f t="shared" si="33"/>
        <v>1</v>
      </c>
      <c r="AR106">
        <f>(Constants!$B$3*Constants!$B$8*I106*K106+AS105)/(Constants!$B$9*Constants!$B$4)</f>
        <v>7.53982300884956</v>
      </c>
      <c r="AS106">
        <f>(Constants!$B$3*Constants!$B$8*I106*K106+AS105)-(AR106*Constants!$B$9*Constants!$B$4)</f>
        <v>0</v>
      </c>
      <c r="AT106">
        <f t="shared" si="34"/>
        <v>784.141592920355</v>
      </c>
      <c r="AU106">
        <f t="array" ref="AU106">IF(SUMPRODUCT(--(SIGN(AN73:AN105)=SIGN(K74:K106)))=0,2,IF(AV105&gt;0,1,0))</f>
        <v>1</v>
      </c>
      <c r="AV106">
        <f>IF(AU106=2,ROUND(5*1000/Constants!$B$11,0),IF(AV105&gt;0,AV105-1,0))</f>
        <v>15</v>
      </c>
      <c r="AW106">
        <f t="shared" si="35"/>
        <v>104</v>
      </c>
      <c r="AX106">
        <f ca="1" t="array" ref="AX106">IF(AW106&gt;Constants!$B$12,2,IF(SUMPRODUCT(--(AX87:AX106=2))=0,0,1))</f>
        <v>2</v>
      </c>
      <c r="AZ106">
        <f t="array" ref="AZ106">IF(ABS(AG106)&gt;Constants!$B$13,2,IF(SUMPRODUCT(--(AZ86:AZ105=2))=0,0,1))</f>
        <v>0</v>
      </c>
    </row>
    <row r="107" spans="1:52">
      <c r="A107" s="3">
        <v>105</v>
      </c>
      <c r="B107">
        <f>Signals!B106</f>
        <v>3</v>
      </c>
      <c r="C107">
        <f>Signals!C106</f>
        <v>2</v>
      </c>
      <c r="D107">
        <f>Signals!F106</f>
        <v>0</v>
      </c>
      <c r="E107">
        <f>Signals!H106</f>
        <v>0</v>
      </c>
      <c r="F107">
        <f>Signals!I106</f>
        <v>0</v>
      </c>
      <c r="G107">
        <f>IF(Constants!$B$2=2,-B107,B107)</f>
        <v>3</v>
      </c>
      <c r="H107">
        <f>IF(Constants!$C$2=2,-C107,C107)</f>
        <v>2</v>
      </c>
      <c r="I107">
        <f t="shared" si="19"/>
        <v>3</v>
      </c>
      <c r="J107">
        <f t="shared" si="20"/>
        <v>2</v>
      </c>
      <c r="K107">
        <f t="shared" si="21"/>
        <v>1</v>
      </c>
      <c r="L107">
        <f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1200.5</v>
      </c>
      <c r="M107">
        <f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800.5</v>
      </c>
      <c r="N107">
        <f t="shared" si="22"/>
        <v>1200.5</v>
      </c>
      <c r="O107">
        <f t="shared" si="23"/>
        <v>800.5</v>
      </c>
      <c r="P107">
        <f>IF(I107&lt;&gt;0,(ABS(L107*Constants!$B$10)+50)/100,MAX(P106-ABS(N107*Constants!$B$4),0))</f>
        <v>0.62005</v>
      </c>
      <c r="Q107">
        <f>IF(J107&lt;&gt;0,(ABS(M107*Constants!$B$10)+50)/100,MAX(Q106-ABS(O107*Constants!$B$4),0))</f>
        <v>0.58005</v>
      </c>
      <c r="R107">
        <f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1200.5</v>
      </c>
      <c r="S107">
        <f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800.5</v>
      </c>
      <c r="T107">
        <f t="shared" si="24"/>
        <v>1200.5</v>
      </c>
      <c r="U107">
        <f t="shared" si="25"/>
        <v>800.5</v>
      </c>
      <c r="V107">
        <f>IF(I107&lt;&gt;0,(ABS(R107*Constants!$B$4)+50)/100,IF(R107=0,MAX((0-ABS(T107*Constants!$B$4)),0),(ABS(R107*Constants!$B$4)+50)/100))</f>
        <v>1501.125</v>
      </c>
      <c r="W107">
        <f>IF(J107&lt;&gt;0,(ABS(S107*Constants!$B$4)+50)/100,IF(S107=0,MAX((0-ABS(U107*Constants!$B$4)),0),(ABS(S107*Constants!$B$4)+50)/100))</f>
        <v>1001.125</v>
      </c>
      <c r="X107">
        <f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1200.5</v>
      </c>
      <c r="Y107">
        <f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800.5</v>
      </c>
      <c r="Z107">
        <f t="shared" si="26"/>
        <v>1200.5</v>
      </c>
      <c r="AA107">
        <f t="shared" si="27"/>
        <v>800.5</v>
      </c>
      <c r="AB107">
        <f>IF(I107&lt;&gt;0,(ABS(X107*Constants!$B$10)+50)/100,IF(X107=0,MAX((AB106-ABS(Z107*Constants!$B$4)),0),(ABS(X107*Constants!$B$4)+50)/100))</f>
        <v>0.62005</v>
      </c>
      <c r="AC107">
        <f>IF(J107&lt;&gt;0,(ABS(Y107*Constants!$B$10)+50)/100,IF(Y107=0,MAX((AC106-ABS(AA107*Constants!$B$4)),0),(ABS(Y107*Constants!$B$4)+50)/100))</f>
        <v>0.58005</v>
      </c>
      <c r="AD107">
        <f t="shared" si="28"/>
        <v>1001</v>
      </c>
      <c r="AE107">
        <f t="shared" si="29"/>
        <v>1200.5</v>
      </c>
      <c r="AF107">
        <f t="shared" si="30"/>
        <v>800.5</v>
      </c>
      <c r="AG107">
        <f>((Constants!$B$5*AG106)+Constants!$B$4*AD107+AH106)/(Constants!$B$5+Constants!$B$4)</f>
        <v>1001</v>
      </c>
      <c r="AH107">
        <f>((Constants!$B$5*AG106)+Constants!$B$4*AD107+AH106)-(Constants!$B$5+Constants!$B$4)*AG107</f>
        <v>0</v>
      </c>
      <c r="AI107">
        <f>((Constants!$B$5*AI106)+Constants!$B$4*AE107+AJ106)/(Constants!$B$5+Constants!$B$4)</f>
        <v>1200.5</v>
      </c>
      <c r="AJ107">
        <f>((Constants!$B$5*AI106)+Constants!$B$4*AE107+AJ106)-(Constants!$B$4+Constants!$B$5)*AI107</f>
        <v>0</v>
      </c>
      <c r="AK107">
        <f>((Constants!$B$5*AK106)+Constants!$B$4*AF107+AL106)/(Constants!$B$5+Constants!$B$4)</f>
        <v>800.5</v>
      </c>
      <c r="AL107">
        <f>((Constants!$B$5*AK106)+Constants!$B$4*AF107+AL106)-(Constants!$B$5+Constants!$B$4)*AK107</f>
        <v>0</v>
      </c>
      <c r="AM107">
        <f t="shared" si="31"/>
        <v>1</v>
      </c>
      <c r="AN107">
        <f t="shared" si="32"/>
        <v>1</v>
      </c>
      <c r="AO107">
        <f>(200000*(ABS(N107)-ABS(N105))+Constants!$B$7)/(2*Constants!$B$7)</f>
        <v>0.5</v>
      </c>
      <c r="AP107">
        <f>(200000*(ABS(O107)-ABS(O105))+Constants!$B$7)/(2*Constants!$B$7)</f>
        <v>0.5</v>
      </c>
      <c r="AQ107">
        <f t="shared" si="33"/>
        <v>1</v>
      </c>
      <c r="AR107">
        <f>(Constants!$B$3*Constants!$B$8*I107*K107+AS106)/(Constants!$B$9*Constants!$B$4)</f>
        <v>7.53982300884956</v>
      </c>
      <c r="AS107">
        <f>(Constants!$B$3*Constants!$B$8*I107*K107+AS106)-(AR107*Constants!$B$9*Constants!$B$4)</f>
        <v>0</v>
      </c>
      <c r="AT107">
        <f t="shared" si="34"/>
        <v>791.681415929204</v>
      </c>
      <c r="AU107">
        <f t="array" ref="AU107">IF(SUMPRODUCT(--(SIGN(AN74:AN106)=SIGN(K75:K107)))=0,2,IF(AV106&gt;0,1,0))</f>
        <v>1</v>
      </c>
      <c r="AV107">
        <f>IF(AU107=2,ROUND(5*1000/Constants!$B$11,0),IF(AV106&gt;0,AV106-1,0))</f>
        <v>14</v>
      </c>
      <c r="AW107">
        <f t="shared" si="35"/>
        <v>105</v>
      </c>
      <c r="AX107">
        <f ca="1" t="array" ref="AX107">IF(AW107&gt;Constants!$B$12,2,IF(SUMPRODUCT(--(AX88:AX107=2))=0,0,1))</f>
        <v>2</v>
      </c>
      <c r="AZ107">
        <f t="array" ref="AZ107">IF(ABS(AG107)&gt;Constants!$B$13,2,IF(SUMPRODUCT(--(AZ87:AZ106=2))=0,0,1))</f>
        <v>0</v>
      </c>
    </row>
    <row r="108" spans="1:52">
      <c r="A108" s="3">
        <v>106</v>
      </c>
      <c r="B108">
        <f>Signals!B107</f>
        <v>3</v>
      </c>
      <c r="C108">
        <f>Signals!C107</f>
        <v>2</v>
      </c>
      <c r="D108">
        <f>Signals!F107</f>
        <v>0</v>
      </c>
      <c r="E108">
        <f>Signals!H107</f>
        <v>0</v>
      </c>
      <c r="F108">
        <f>Signals!I107</f>
        <v>0</v>
      </c>
      <c r="G108">
        <f>IF(Constants!$B$2=2,-B108,B108)</f>
        <v>3</v>
      </c>
      <c r="H108">
        <f>IF(Constants!$C$2=2,-C108,C108)</f>
        <v>2</v>
      </c>
      <c r="I108">
        <f t="shared" si="19"/>
        <v>3</v>
      </c>
      <c r="J108">
        <f t="shared" si="20"/>
        <v>2</v>
      </c>
      <c r="K108">
        <f t="shared" si="21"/>
        <v>1</v>
      </c>
      <c r="L108">
        <f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1200.5</v>
      </c>
      <c r="M108">
        <f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800.5</v>
      </c>
      <c r="N108">
        <f t="shared" si="22"/>
        <v>1200.5</v>
      </c>
      <c r="O108">
        <f t="shared" si="23"/>
        <v>800.5</v>
      </c>
      <c r="P108">
        <f>IF(I108&lt;&gt;0,(ABS(L108*Constants!$B$10)+50)/100,MAX(P107-ABS(N108*Constants!$B$4),0))</f>
        <v>0.62005</v>
      </c>
      <c r="Q108">
        <f>IF(J108&lt;&gt;0,(ABS(M108*Constants!$B$10)+50)/100,MAX(Q107-ABS(O108*Constants!$B$4),0))</f>
        <v>0.58005</v>
      </c>
      <c r="R108">
        <f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1200.5</v>
      </c>
      <c r="S108">
        <f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800.5</v>
      </c>
      <c r="T108">
        <f t="shared" si="24"/>
        <v>1200.5</v>
      </c>
      <c r="U108">
        <f t="shared" si="25"/>
        <v>800.5</v>
      </c>
      <c r="V108">
        <f>IF(I108&lt;&gt;0,(ABS(R108*Constants!$B$4)+50)/100,IF(R108=0,MAX((0-ABS(T108*Constants!$B$4)),0),(ABS(R108*Constants!$B$4)+50)/100))</f>
        <v>1501.125</v>
      </c>
      <c r="W108">
        <f>IF(J108&lt;&gt;0,(ABS(S108*Constants!$B$4)+50)/100,IF(S108=0,MAX((0-ABS(U108*Constants!$B$4)),0),(ABS(S108*Constants!$B$4)+50)/100))</f>
        <v>1001.125</v>
      </c>
      <c r="X108">
        <f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1200.5</v>
      </c>
      <c r="Y108">
        <f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800.5</v>
      </c>
      <c r="Z108">
        <f t="shared" si="26"/>
        <v>1200.5</v>
      </c>
      <c r="AA108">
        <f t="shared" si="27"/>
        <v>800.5</v>
      </c>
      <c r="AB108">
        <f>IF(I108&lt;&gt;0,(ABS(X108*Constants!$B$10)+50)/100,IF(X108=0,MAX((AB107-ABS(Z108*Constants!$B$4)),0),(ABS(X108*Constants!$B$4)+50)/100))</f>
        <v>0.62005</v>
      </c>
      <c r="AC108">
        <f>IF(J108&lt;&gt;0,(ABS(Y108*Constants!$B$10)+50)/100,IF(Y108=0,MAX((AC107-ABS(AA108*Constants!$B$4)),0),(ABS(Y108*Constants!$B$4)+50)/100))</f>
        <v>0.58005</v>
      </c>
      <c r="AD108">
        <f t="shared" si="28"/>
        <v>1001</v>
      </c>
      <c r="AE108">
        <f t="shared" si="29"/>
        <v>1200.5</v>
      </c>
      <c r="AF108">
        <f t="shared" si="30"/>
        <v>800.5</v>
      </c>
      <c r="AG108">
        <f>((Constants!$B$5*AG107)+Constants!$B$4*AD108+AH107)/(Constants!$B$5+Constants!$B$4)</f>
        <v>1001</v>
      </c>
      <c r="AH108">
        <f>((Constants!$B$5*AG107)+Constants!$B$4*AD108+AH107)-(Constants!$B$5+Constants!$B$4)*AG108</f>
        <v>0</v>
      </c>
      <c r="AI108">
        <f>((Constants!$B$5*AI107)+Constants!$B$4*AE108+AJ107)/(Constants!$B$5+Constants!$B$4)</f>
        <v>1200.5</v>
      </c>
      <c r="AJ108">
        <f>((Constants!$B$5*AI107)+Constants!$B$4*AE108+AJ107)-(Constants!$B$4+Constants!$B$5)*AI108</f>
        <v>0</v>
      </c>
      <c r="AK108">
        <f>((Constants!$B$5*AK107)+Constants!$B$4*AF108+AL107)/(Constants!$B$5+Constants!$B$4)</f>
        <v>800.5</v>
      </c>
      <c r="AL108">
        <f>((Constants!$B$5*AK107)+Constants!$B$4*AF108+AL107)-(Constants!$B$5+Constants!$B$4)*AK108</f>
        <v>0</v>
      </c>
      <c r="AM108">
        <f t="shared" si="31"/>
        <v>1</v>
      </c>
      <c r="AN108">
        <f t="shared" si="32"/>
        <v>1</v>
      </c>
      <c r="AO108">
        <f>(200000*(ABS(N108)-ABS(N106))+Constants!$B$7)/(2*Constants!$B$7)</f>
        <v>0.5</v>
      </c>
      <c r="AP108">
        <f>(200000*(ABS(O108)-ABS(O106))+Constants!$B$7)/(2*Constants!$B$7)</f>
        <v>0.5</v>
      </c>
      <c r="AQ108">
        <f t="shared" si="33"/>
        <v>1</v>
      </c>
      <c r="AR108">
        <f>(Constants!$B$3*Constants!$B$8*I108*K108+AS107)/(Constants!$B$9*Constants!$B$4)</f>
        <v>7.53982300884956</v>
      </c>
      <c r="AS108">
        <f>(Constants!$B$3*Constants!$B$8*I108*K108+AS107)-(AR108*Constants!$B$9*Constants!$B$4)</f>
        <v>0</v>
      </c>
      <c r="AT108">
        <f t="shared" si="34"/>
        <v>799.221238938054</v>
      </c>
      <c r="AU108">
        <f t="array" ref="AU108">IF(SUMPRODUCT(--(SIGN(AN75:AN107)=SIGN(K76:K108)))=0,2,IF(AV107&gt;0,1,0))</f>
        <v>1</v>
      </c>
      <c r="AV108">
        <f>IF(AU108=2,ROUND(5*1000/Constants!$B$11,0),IF(AV107&gt;0,AV107-1,0))</f>
        <v>13</v>
      </c>
      <c r="AW108">
        <f t="shared" si="35"/>
        <v>106</v>
      </c>
      <c r="AX108">
        <f ca="1" t="array" ref="AX108">IF(AW108&gt;Constants!$B$12,2,IF(SUMPRODUCT(--(AX89:AX108=2))=0,0,1))</f>
        <v>2</v>
      </c>
      <c r="AZ108">
        <f t="array" ref="AZ108">IF(ABS(AG108)&gt;Constants!$B$13,2,IF(SUMPRODUCT(--(AZ88:AZ107=2))=0,0,1))</f>
        <v>0</v>
      </c>
    </row>
    <row r="109" spans="1:52">
      <c r="A109" s="3">
        <v>107</v>
      </c>
      <c r="B109">
        <f>Signals!B108</f>
        <v>3</v>
      </c>
      <c r="C109">
        <f>Signals!C108</f>
        <v>2</v>
      </c>
      <c r="D109">
        <f>Signals!F108</f>
        <v>0</v>
      </c>
      <c r="E109">
        <f>Signals!H108</f>
        <v>0</v>
      </c>
      <c r="F109">
        <f>Signals!I108</f>
        <v>0</v>
      </c>
      <c r="G109">
        <f>IF(Constants!$B$2=2,-B109,B109)</f>
        <v>3</v>
      </c>
      <c r="H109">
        <f>IF(Constants!$C$2=2,-C109,C109)</f>
        <v>2</v>
      </c>
      <c r="I109">
        <f t="shared" si="19"/>
        <v>3</v>
      </c>
      <c r="J109">
        <f t="shared" si="20"/>
        <v>2</v>
      </c>
      <c r="K109">
        <f t="shared" si="21"/>
        <v>1</v>
      </c>
      <c r="L109">
        <f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1200.5</v>
      </c>
      <c r="M109">
        <f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800.5</v>
      </c>
      <c r="N109">
        <f t="shared" si="22"/>
        <v>1200.5</v>
      </c>
      <c r="O109">
        <f t="shared" si="23"/>
        <v>800.5</v>
      </c>
      <c r="P109">
        <f>IF(I109&lt;&gt;0,(ABS(L109*Constants!$B$10)+50)/100,MAX(P108-ABS(N109*Constants!$B$4),0))</f>
        <v>0.62005</v>
      </c>
      <c r="Q109">
        <f>IF(J109&lt;&gt;0,(ABS(M109*Constants!$B$10)+50)/100,MAX(Q108-ABS(O109*Constants!$B$4),0))</f>
        <v>0.58005</v>
      </c>
      <c r="R109">
        <f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1200.5</v>
      </c>
      <c r="S109">
        <f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800.5</v>
      </c>
      <c r="T109">
        <f t="shared" si="24"/>
        <v>1200.5</v>
      </c>
      <c r="U109">
        <f t="shared" si="25"/>
        <v>800.5</v>
      </c>
      <c r="V109">
        <f>IF(I109&lt;&gt;0,(ABS(R109*Constants!$B$4)+50)/100,IF(R109=0,MAX((0-ABS(T109*Constants!$B$4)),0),(ABS(R109*Constants!$B$4)+50)/100))</f>
        <v>1501.125</v>
      </c>
      <c r="W109">
        <f>IF(J109&lt;&gt;0,(ABS(S109*Constants!$B$4)+50)/100,IF(S109=0,MAX((0-ABS(U109*Constants!$B$4)),0),(ABS(S109*Constants!$B$4)+50)/100))</f>
        <v>1001.125</v>
      </c>
      <c r="X109">
        <f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1200.5</v>
      </c>
      <c r="Y109">
        <f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800.5</v>
      </c>
      <c r="Z109">
        <f t="shared" si="26"/>
        <v>1200.5</v>
      </c>
      <c r="AA109">
        <f t="shared" si="27"/>
        <v>800.5</v>
      </c>
      <c r="AB109">
        <f>IF(I109&lt;&gt;0,(ABS(X109*Constants!$B$10)+50)/100,IF(X109=0,MAX((AB108-ABS(Z109*Constants!$B$4)),0),(ABS(X109*Constants!$B$4)+50)/100))</f>
        <v>0.62005</v>
      </c>
      <c r="AC109">
        <f>IF(J109&lt;&gt;0,(ABS(Y109*Constants!$B$10)+50)/100,IF(Y109=0,MAX((AC108-ABS(AA109*Constants!$B$4)),0),(ABS(Y109*Constants!$B$4)+50)/100))</f>
        <v>0.58005</v>
      </c>
      <c r="AD109">
        <f t="shared" si="28"/>
        <v>1001</v>
      </c>
      <c r="AE109">
        <f t="shared" si="29"/>
        <v>1200.5</v>
      </c>
      <c r="AF109">
        <f t="shared" si="30"/>
        <v>800.5</v>
      </c>
      <c r="AG109">
        <f>((Constants!$B$5*AG108)+Constants!$B$4*AD109+AH108)/(Constants!$B$5+Constants!$B$4)</f>
        <v>1001</v>
      </c>
      <c r="AH109">
        <f>((Constants!$B$5*AG108)+Constants!$B$4*AD109+AH108)-(Constants!$B$5+Constants!$B$4)*AG109</f>
        <v>0</v>
      </c>
      <c r="AI109">
        <f>((Constants!$B$5*AI108)+Constants!$B$4*AE109+AJ108)/(Constants!$B$5+Constants!$B$4)</f>
        <v>1200.5</v>
      </c>
      <c r="AJ109">
        <f>((Constants!$B$5*AI108)+Constants!$B$4*AE109+AJ108)-(Constants!$B$4+Constants!$B$5)*AI109</f>
        <v>0</v>
      </c>
      <c r="AK109">
        <f>((Constants!$B$5*AK108)+Constants!$B$4*AF109+AL108)/(Constants!$B$5+Constants!$B$4)</f>
        <v>800.5</v>
      </c>
      <c r="AL109">
        <f>((Constants!$B$5*AK108)+Constants!$B$4*AF109+AL108)-(Constants!$B$5+Constants!$B$4)*AK109</f>
        <v>0</v>
      </c>
      <c r="AM109">
        <f t="shared" si="31"/>
        <v>1</v>
      </c>
      <c r="AN109">
        <f t="shared" si="32"/>
        <v>1</v>
      </c>
      <c r="AO109">
        <f>(200000*(ABS(N109)-ABS(N107))+Constants!$B$7)/(2*Constants!$B$7)</f>
        <v>0.5</v>
      </c>
      <c r="AP109">
        <f>(200000*(ABS(O109)-ABS(O107))+Constants!$B$7)/(2*Constants!$B$7)</f>
        <v>0.5</v>
      </c>
      <c r="AQ109">
        <f t="shared" si="33"/>
        <v>1</v>
      </c>
      <c r="AR109">
        <f>(Constants!$B$3*Constants!$B$8*I109*K109+AS108)/(Constants!$B$9*Constants!$B$4)</f>
        <v>7.53982300884956</v>
      </c>
      <c r="AS109">
        <f>(Constants!$B$3*Constants!$B$8*I109*K109+AS108)-(AR109*Constants!$B$9*Constants!$B$4)</f>
        <v>0</v>
      </c>
      <c r="AT109">
        <f t="shared" si="34"/>
        <v>806.761061946903</v>
      </c>
      <c r="AU109">
        <f t="array" ref="AU109">IF(SUMPRODUCT(--(SIGN(AN76:AN108)=SIGN(K77:K109)))=0,2,IF(AV108&gt;0,1,0))</f>
        <v>1</v>
      </c>
      <c r="AV109">
        <f>IF(AU109=2,ROUND(5*1000/Constants!$B$11,0),IF(AV108&gt;0,AV108-1,0))</f>
        <v>12</v>
      </c>
      <c r="AW109">
        <f t="shared" si="35"/>
        <v>107</v>
      </c>
      <c r="AX109">
        <f ca="1" t="array" ref="AX109">IF(AW109&gt;Constants!$B$12,2,IF(SUMPRODUCT(--(AX90:AX109=2))=0,0,1))</f>
        <v>2</v>
      </c>
      <c r="AZ109">
        <f t="array" ref="AZ109">IF(ABS(AG109)&gt;Constants!$B$13,2,IF(SUMPRODUCT(--(AZ89:AZ108=2))=0,0,1))</f>
        <v>0</v>
      </c>
    </row>
    <row r="110" spans="1:52">
      <c r="A110" s="3">
        <v>108</v>
      </c>
      <c r="B110">
        <f>Signals!B109</f>
        <v>3</v>
      </c>
      <c r="C110">
        <f>Signals!C109</f>
        <v>2</v>
      </c>
      <c r="D110">
        <f>Signals!F109</f>
        <v>0</v>
      </c>
      <c r="E110">
        <f>Signals!H109</f>
        <v>0</v>
      </c>
      <c r="F110">
        <f>Signals!I109</f>
        <v>0</v>
      </c>
      <c r="G110">
        <f>IF(Constants!$B$2=2,-B110,B110)</f>
        <v>3</v>
      </c>
      <c r="H110">
        <f>IF(Constants!$C$2=2,-C110,C110)</f>
        <v>2</v>
      </c>
      <c r="I110">
        <f t="shared" si="19"/>
        <v>3</v>
      </c>
      <c r="J110">
        <f t="shared" si="20"/>
        <v>2</v>
      </c>
      <c r="K110">
        <f t="shared" si="21"/>
        <v>1</v>
      </c>
      <c r="L110">
        <f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1200.5</v>
      </c>
      <c r="M110">
        <f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800.5</v>
      </c>
      <c r="N110">
        <f t="shared" si="22"/>
        <v>1200.5</v>
      </c>
      <c r="O110">
        <f t="shared" si="23"/>
        <v>800.5</v>
      </c>
      <c r="P110">
        <f>IF(I110&lt;&gt;0,(ABS(L110*Constants!$B$10)+50)/100,MAX(P109-ABS(N110*Constants!$B$4),0))</f>
        <v>0.62005</v>
      </c>
      <c r="Q110">
        <f>IF(J110&lt;&gt;0,(ABS(M110*Constants!$B$10)+50)/100,MAX(Q109-ABS(O110*Constants!$B$4),0))</f>
        <v>0.58005</v>
      </c>
      <c r="R110">
        <f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1200.5</v>
      </c>
      <c r="S110">
        <f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800.5</v>
      </c>
      <c r="T110">
        <f t="shared" si="24"/>
        <v>1200.5</v>
      </c>
      <c r="U110">
        <f t="shared" si="25"/>
        <v>800.5</v>
      </c>
      <c r="V110">
        <f>IF(I110&lt;&gt;0,(ABS(R110*Constants!$B$4)+50)/100,IF(R110=0,MAX((0-ABS(T110*Constants!$B$4)),0),(ABS(R110*Constants!$B$4)+50)/100))</f>
        <v>1501.125</v>
      </c>
      <c r="W110">
        <f>IF(J110&lt;&gt;0,(ABS(S110*Constants!$B$4)+50)/100,IF(S110=0,MAX((0-ABS(U110*Constants!$B$4)),0),(ABS(S110*Constants!$B$4)+50)/100))</f>
        <v>1001.125</v>
      </c>
      <c r="X110">
        <f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1200.5</v>
      </c>
      <c r="Y110">
        <f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800.5</v>
      </c>
      <c r="Z110">
        <f t="shared" si="26"/>
        <v>1200.5</v>
      </c>
      <c r="AA110">
        <f t="shared" si="27"/>
        <v>800.5</v>
      </c>
      <c r="AB110">
        <f>IF(I110&lt;&gt;0,(ABS(X110*Constants!$B$10)+50)/100,IF(X110=0,MAX((AB109-ABS(Z110*Constants!$B$4)),0),(ABS(X110*Constants!$B$4)+50)/100))</f>
        <v>0.62005</v>
      </c>
      <c r="AC110">
        <f>IF(J110&lt;&gt;0,(ABS(Y110*Constants!$B$10)+50)/100,IF(Y110=0,MAX((AC109-ABS(AA110*Constants!$B$4)),0),(ABS(Y110*Constants!$B$4)+50)/100))</f>
        <v>0.58005</v>
      </c>
      <c r="AD110">
        <f t="shared" si="28"/>
        <v>1001</v>
      </c>
      <c r="AE110">
        <f t="shared" si="29"/>
        <v>1200.5</v>
      </c>
      <c r="AF110">
        <f t="shared" si="30"/>
        <v>800.5</v>
      </c>
      <c r="AG110">
        <f>((Constants!$B$5*AG109)+Constants!$B$4*AD110+AH109)/(Constants!$B$5+Constants!$B$4)</f>
        <v>1001</v>
      </c>
      <c r="AH110">
        <f>((Constants!$B$5*AG109)+Constants!$B$4*AD110+AH109)-(Constants!$B$5+Constants!$B$4)*AG110</f>
        <v>0</v>
      </c>
      <c r="AI110">
        <f>((Constants!$B$5*AI109)+Constants!$B$4*AE110+AJ109)/(Constants!$B$5+Constants!$B$4)</f>
        <v>1200.5</v>
      </c>
      <c r="AJ110">
        <f>((Constants!$B$5*AI109)+Constants!$B$4*AE110+AJ109)-(Constants!$B$4+Constants!$B$5)*AI110</f>
        <v>0</v>
      </c>
      <c r="AK110">
        <f>((Constants!$B$5*AK109)+Constants!$B$4*AF110+AL109)/(Constants!$B$5+Constants!$B$4)</f>
        <v>800.5</v>
      </c>
      <c r="AL110">
        <f>((Constants!$B$5*AK109)+Constants!$B$4*AF110+AL109)-(Constants!$B$5+Constants!$B$4)*AK110</f>
        <v>0</v>
      </c>
      <c r="AM110">
        <f t="shared" si="31"/>
        <v>1</v>
      </c>
      <c r="AN110">
        <f t="shared" si="32"/>
        <v>1</v>
      </c>
      <c r="AO110">
        <f>(200000*(ABS(N110)-ABS(N108))+Constants!$B$7)/(2*Constants!$B$7)</f>
        <v>0.5</v>
      </c>
      <c r="AP110">
        <f>(200000*(ABS(O110)-ABS(O108))+Constants!$B$7)/(2*Constants!$B$7)</f>
        <v>0.5</v>
      </c>
      <c r="AQ110">
        <f t="shared" si="33"/>
        <v>1</v>
      </c>
      <c r="AR110">
        <f>(Constants!$B$3*Constants!$B$8*I110*K110+AS109)/(Constants!$B$9*Constants!$B$4)</f>
        <v>7.53982300884956</v>
      </c>
      <c r="AS110">
        <f>(Constants!$B$3*Constants!$B$8*I110*K110+AS109)-(AR110*Constants!$B$9*Constants!$B$4)</f>
        <v>0</v>
      </c>
      <c r="AT110">
        <f t="shared" si="34"/>
        <v>814.300884955753</v>
      </c>
      <c r="AU110">
        <f t="array" ref="AU110">IF(SUMPRODUCT(--(SIGN(AN77:AN109)=SIGN(K78:K110)))=0,2,IF(AV109&gt;0,1,0))</f>
        <v>1</v>
      </c>
      <c r="AV110">
        <f>IF(AU110=2,ROUND(5*1000/Constants!$B$11,0),IF(AV109&gt;0,AV109-1,0))</f>
        <v>11</v>
      </c>
      <c r="AW110">
        <f t="shared" si="35"/>
        <v>108</v>
      </c>
      <c r="AX110">
        <f ca="1" t="array" ref="AX110">IF(AW110&gt;Constants!$B$12,2,IF(SUMPRODUCT(--(AX91:AX110=2))=0,0,1))</f>
        <v>2</v>
      </c>
      <c r="AZ110">
        <f t="array" ref="AZ110">IF(ABS(AG110)&gt;Constants!$B$13,2,IF(SUMPRODUCT(--(AZ90:AZ109=2))=0,0,1))</f>
        <v>0</v>
      </c>
    </row>
    <row r="111" spans="1:52">
      <c r="A111" s="3">
        <v>109</v>
      </c>
      <c r="B111">
        <f>Signals!B110</f>
        <v>3</v>
      </c>
      <c r="C111">
        <f>Signals!C110</f>
        <v>2</v>
      </c>
      <c r="D111">
        <f>Signals!F110</f>
        <v>0</v>
      </c>
      <c r="E111">
        <f>Signals!H110</f>
        <v>0</v>
      </c>
      <c r="F111">
        <f>Signals!I110</f>
        <v>0</v>
      </c>
      <c r="G111">
        <f>IF(Constants!$B$2=2,-B111,B111)</f>
        <v>3</v>
      </c>
      <c r="H111">
        <f>IF(Constants!$C$2=2,-C111,C111)</f>
        <v>2</v>
      </c>
      <c r="I111">
        <f t="shared" si="19"/>
        <v>3</v>
      </c>
      <c r="J111">
        <f t="shared" si="20"/>
        <v>2</v>
      </c>
      <c r="K111">
        <f t="shared" si="21"/>
        <v>1</v>
      </c>
      <c r="L111">
        <f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1200.5</v>
      </c>
      <c r="M111">
        <f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800.5</v>
      </c>
      <c r="N111">
        <f t="shared" si="22"/>
        <v>1200.5</v>
      </c>
      <c r="O111">
        <f t="shared" si="23"/>
        <v>800.5</v>
      </c>
      <c r="P111">
        <f>IF(I111&lt;&gt;0,(ABS(L111*Constants!$B$10)+50)/100,MAX(P110-ABS(N111*Constants!$B$4),0))</f>
        <v>0.62005</v>
      </c>
      <c r="Q111">
        <f>IF(J111&lt;&gt;0,(ABS(M111*Constants!$B$10)+50)/100,MAX(Q110-ABS(O111*Constants!$B$4),0))</f>
        <v>0.58005</v>
      </c>
      <c r="R111">
        <f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1200.5</v>
      </c>
      <c r="S111">
        <f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800.5</v>
      </c>
      <c r="T111">
        <f t="shared" si="24"/>
        <v>1200.5</v>
      </c>
      <c r="U111">
        <f t="shared" si="25"/>
        <v>800.5</v>
      </c>
      <c r="V111">
        <f>IF(I111&lt;&gt;0,(ABS(R111*Constants!$B$4)+50)/100,IF(R111=0,MAX((0-ABS(T111*Constants!$B$4)),0),(ABS(R111*Constants!$B$4)+50)/100))</f>
        <v>1501.125</v>
      </c>
      <c r="W111">
        <f>IF(J111&lt;&gt;0,(ABS(S111*Constants!$B$4)+50)/100,IF(S111=0,MAX((0-ABS(U111*Constants!$B$4)),0),(ABS(S111*Constants!$B$4)+50)/100))</f>
        <v>1001.125</v>
      </c>
      <c r="X111">
        <f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1200.5</v>
      </c>
      <c r="Y111">
        <f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800.5</v>
      </c>
      <c r="Z111">
        <f t="shared" si="26"/>
        <v>1200.5</v>
      </c>
      <c r="AA111">
        <f t="shared" si="27"/>
        <v>800.5</v>
      </c>
      <c r="AB111">
        <f>IF(I111&lt;&gt;0,(ABS(X111*Constants!$B$10)+50)/100,IF(X111=0,MAX((AB110-ABS(Z111*Constants!$B$4)),0),(ABS(X111*Constants!$B$4)+50)/100))</f>
        <v>0.62005</v>
      </c>
      <c r="AC111">
        <f>IF(J111&lt;&gt;0,(ABS(Y111*Constants!$B$10)+50)/100,IF(Y111=0,MAX((AC110-ABS(AA111*Constants!$B$4)),0),(ABS(Y111*Constants!$B$4)+50)/100))</f>
        <v>0.58005</v>
      </c>
      <c r="AD111">
        <f t="shared" si="28"/>
        <v>1001</v>
      </c>
      <c r="AE111">
        <f t="shared" si="29"/>
        <v>1200.5</v>
      </c>
      <c r="AF111">
        <f t="shared" si="30"/>
        <v>800.5</v>
      </c>
      <c r="AG111">
        <f>((Constants!$B$5*AG110)+Constants!$B$4*AD111+AH110)/(Constants!$B$5+Constants!$B$4)</f>
        <v>1001</v>
      </c>
      <c r="AH111">
        <f>((Constants!$B$5*AG110)+Constants!$B$4*AD111+AH110)-(Constants!$B$5+Constants!$B$4)*AG111</f>
        <v>0</v>
      </c>
      <c r="AI111">
        <f>((Constants!$B$5*AI110)+Constants!$B$4*AE111+AJ110)/(Constants!$B$5+Constants!$B$4)</f>
        <v>1200.5</v>
      </c>
      <c r="AJ111">
        <f>((Constants!$B$5*AI110)+Constants!$B$4*AE111+AJ110)-(Constants!$B$4+Constants!$B$5)*AI111</f>
        <v>0</v>
      </c>
      <c r="AK111">
        <f>((Constants!$B$5*AK110)+Constants!$B$4*AF111+AL110)/(Constants!$B$5+Constants!$B$4)</f>
        <v>800.5</v>
      </c>
      <c r="AL111">
        <f>((Constants!$B$5*AK110)+Constants!$B$4*AF111+AL110)-(Constants!$B$5+Constants!$B$4)*AK111</f>
        <v>0</v>
      </c>
      <c r="AM111">
        <f t="shared" si="31"/>
        <v>1</v>
      </c>
      <c r="AN111">
        <f t="shared" si="32"/>
        <v>1</v>
      </c>
      <c r="AO111">
        <f>(200000*(ABS(N111)-ABS(N109))+Constants!$B$7)/(2*Constants!$B$7)</f>
        <v>0.5</v>
      </c>
      <c r="AP111">
        <f>(200000*(ABS(O111)-ABS(O109))+Constants!$B$7)/(2*Constants!$B$7)</f>
        <v>0.5</v>
      </c>
      <c r="AQ111">
        <f t="shared" si="33"/>
        <v>1</v>
      </c>
      <c r="AR111">
        <f>(Constants!$B$3*Constants!$B$8*I111*K111+AS110)/(Constants!$B$9*Constants!$B$4)</f>
        <v>7.53982300884956</v>
      </c>
      <c r="AS111">
        <f>(Constants!$B$3*Constants!$B$8*I111*K111+AS110)-(AR111*Constants!$B$9*Constants!$B$4)</f>
        <v>0</v>
      </c>
      <c r="AT111">
        <f t="shared" si="34"/>
        <v>821.840707964603</v>
      </c>
      <c r="AU111">
        <f t="array" ref="AU111">IF(SUMPRODUCT(--(SIGN(AN78:AN110)=SIGN(K79:K111)))=0,2,IF(AV110&gt;0,1,0))</f>
        <v>1</v>
      </c>
      <c r="AV111">
        <f>IF(AU111=2,ROUND(5*1000/Constants!$B$11,0),IF(AV110&gt;0,AV110-1,0))</f>
        <v>10</v>
      </c>
      <c r="AW111">
        <f t="shared" si="35"/>
        <v>109</v>
      </c>
      <c r="AX111">
        <f ca="1" t="array" ref="AX111">IF(AW111&gt;Constants!$B$12,2,IF(SUMPRODUCT(--(AX92:AX111=2))=0,0,1))</f>
        <v>2</v>
      </c>
      <c r="AZ111">
        <f t="array" ref="AZ111">IF(ABS(AG111)&gt;Constants!$B$13,2,IF(SUMPRODUCT(--(AZ91:AZ110=2))=0,0,1))</f>
        <v>0</v>
      </c>
    </row>
    <row r="112" spans="1:52">
      <c r="A112" s="3">
        <v>110</v>
      </c>
      <c r="B112">
        <f>Signals!B111</f>
        <v>3</v>
      </c>
      <c r="C112">
        <f>Signals!C111</f>
        <v>2</v>
      </c>
      <c r="D112">
        <f>Signals!F111</f>
        <v>0</v>
      </c>
      <c r="E112">
        <f>Signals!H111</f>
        <v>0</v>
      </c>
      <c r="F112">
        <f>Signals!I111</f>
        <v>0</v>
      </c>
      <c r="G112">
        <f>IF(Constants!$B$2=2,-B112,B112)</f>
        <v>3</v>
      </c>
      <c r="H112">
        <f>IF(Constants!$C$2=2,-C112,C112)</f>
        <v>2</v>
      </c>
      <c r="I112">
        <f t="shared" si="19"/>
        <v>3</v>
      </c>
      <c r="J112">
        <f t="shared" si="20"/>
        <v>2</v>
      </c>
      <c r="K112">
        <f t="shared" si="21"/>
        <v>1</v>
      </c>
      <c r="L112">
        <f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1200.5</v>
      </c>
      <c r="M112">
        <f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800.5</v>
      </c>
      <c r="N112">
        <f t="shared" si="22"/>
        <v>1200.5</v>
      </c>
      <c r="O112">
        <f t="shared" si="23"/>
        <v>800.5</v>
      </c>
      <c r="P112">
        <f>IF(I112&lt;&gt;0,(ABS(L112*Constants!$B$10)+50)/100,MAX(P111-ABS(N112*Constants!$B$4),0))</f>
        <v>0.62005</v>
      </c>
      <c r="Q112">
        <f>IF(J112&lt;&gt;0,(ABS(M112*Constants!$B$10)+50)/100,MAX(Q111-ABS(O112*Constants!$B$4),0))</f>
        <v>0.58005</v>
      </c>
      <c r="R112">
        <f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1200.5</v>
      </c>
      <c r="S112">
        <f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800.5</v>
      </c>
      <c r="T112">
        <f t="shared" si="24"/>
        <v>1200.5</v>
      </c>
      <c r="U112">
        <f t="shared" si="25"/>
        <v>800.5</v>
      </c>
      <c r="V112">
        <f>IF(I112&lt;&gt;0,(ABS(R112*Constants!$B$4)+50)/100,IF(R112=0,MAX((0-ABS(T112*Constants!$B$4)),0),(ABS(R112*Constants!$B$4)+50)/100))</f>
        <v>1501.125</v>
      </c>
      <c r="W112">
        <f>IF(J112&lt;&gt;0,(ABS(S112*Constants!$B$4)+50)/100,IF(S112=0,MAX((0-ABS(U112*Constants!$B$4)),0),(ABS(S112*Constants!$B$4)+50)/100))</f>
        <v>1001.125</v>
      </c>
      <c r="X112">
        <f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1200.5</v>
      </c>
      <c r="Y112">
        <f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800.5</v>
      </c>
      <c r="Z112">
        <f t="shared" si="26"/>
        <v>1200.5</v>
      </c>
      <c r="AA112">
        <f t="shared" si="27"/>
        <v>800.5</v>
      </c>
      <c r="AB112">
        <f>IF(I112&lt;&gt;0,(ABS(X112*Constants!$B$10)+50)/100,IF(X112=0,MAX((AB111-ABS(Z112*Constants!$B$4)),0),(ABS(X112*Constants!$B$4)+50)/100))</f>
        <v>0.62005</v>
      </c>
      <c r="AC112">
        <f>IF(J112&lt;&gt;0,(ABS(Y112*Constants!$B$10)+50)/100,IF(Y112=0,MAX((AC111-ABS(AA112*Constants!$B$4)),0),(ABS(Y112*Constants!$B$4)+50)/100))</f>
        <v>0.58005</v>
      </c>
      <c r="AD112">
        <f t="shared" si="28"/>
        <v>1001</v>
      </c>
      <c r="AE112">
        <f t="shared" si="29"/>
        <v>1200.5</v>
      </c>
      <c r="AF112">
        <f t="shared" si="30"/>
        <v>800.5</v>
      </c>
      <c r="AG112">
        <f>((Constants!$B$5*AG111)+Constants!$B$4*AD112+AH111)/(Constants!$B$5+Constants!$B$4)</f>
        <v>1001</v>
      </c>
      <c r="AH112">
        <f>((Constants!$B$5*AG111)+Constants!$B$4*AD112+AH111)-(Constants!$B$5+Constants!$B$4)*AG112</f>
        <v>0</v>
      </c>
      <c r="AI112">
        <f>((Constants!$B$5*AI111)+Constants!$B$4*AE112+AJ111)/(Constants!$B$5+Constants!$B$4)</f>
        <v>1200.5</v>
      </c>
      <c r="AJ112">
        <f>((Constants!$B$5*AI111)+Constants!$B$4*AE112+AJ111)-(Constants!$B$4+Constants!$B$5)*AI112</f>
        <v>0</v>
      </c>
      <c r="AK112">
        <f>((Constants!$B$5*AK111)+Constants!$B$4*AF112+AL111)/(Constants!$B$5+Constants!$B$4)</f>
        <v>800.5</v>
      </c>
      <c r="AL112">
        <f>((Constants!$B$5*AK111)+Constants!$B$4*AF112+AL111)-(Constants!$B$5+Constants!$B$4)*AK112</f>
        <v>0</v>
      </c>
      <c r="AM112">
        <f t="shared" si="31"/>
        <v>1</v>
      </c>
      <c r="AN112">
        <f t="shared" si="32"/>
        <v>1</v>
      </c>
      <c r="AO112">
        <f>(200000*(ABS(N112)-ABS(N110))+Constants!$B$7)/(2*Constants!$B$7)</f>
        <v>0.5</v>
      </c>
      <c r="AP112">
        <f>(200000*(ABS(O112)-ABS(O110))+Constants!$B$7)/(2*Constants!$B$7)</f>
        <v>0.5</v>
      </c>
      <c r="AQ112">
        <f t="shared" si="33"/>
        <v>1</v>
      </c>
      <c r="AR112">
        <f>(Constants!$B$3*Constants!$B$8*I112*K112+AS111)/(Constants!$B$9*Constants!$B$4)</f>
        <v>7.53982300884956</v>
      </c>
      <c r="AS112">
        <f>(Constants!$B$3*Constants!$B$8*I112*K112+AS111)-(AR112*Constants!$B$9*Constants!$B$4)</f>
        <v>0</v>
      </c>
      <c r="AT112">
        <f t="shared" si="34"/>
        <v>829.380530973452</v>
      </c>
      <c r="AU112">
        <f t="array" ref="AU112">IF(SUMPRODUCT(--(SIGN(AN79:AN111)=SIGN(K80:K112)))=0,2,IF(AV111&gt;0,1,0))</f>
        <v>1</v>
      </c>
      <c r="AV112">
        <f>IF(AU112=2,ROUND(5*1000/Constants!$B$11,0),IF(AV111&gt;0,AV111-1,0))</f>
        <v>9</v>
      </c>
      <c r="AW112">
        <f t="shared" si="35"/>
        <v>110</v>
      </c>
      <c r="AX112">
        <f ca="1" t="array" ref="AX112">IF(AW112&gt;Constants!$B$12,2,IF(SUMPRODUCT(--(AX93:AX112=2))=0,0,1))</f>
        <v>2</v>
      </c>
      <c r="AZ112">
        <f t="array" ref="AZ112">IF(ABS(AG112)&gt;Constants!$B$13,2,IF(SUMPRODUCT(--(AZ92:AZ111=2))=0,0,1))</f>
        <v>0</v>
      </c>
    </row>
    <row r="113" spans="1:52">
      <c r="A113" s="3">
        <v>111</v>
      </c>
      <c r="B113">
        <f>Signals!B112</f>
        <v>3</v>
      </c>
      <c r="C113">
        <f>Signals!C112</f>
        <v>2</v>
      </c>
      <c r="D113">
        <f>Signals!F112</f>
        <v>0</v>
      </c>
      <c r="E113">
        <f>Signals!H112</f>
        <v>0</v>
      </c>
      <c r="F113">
        <f>Signals!I112</f>
        <v>0</v>
      </c>
      <c r="G113">
        <f>IF(Constants!$B$2=2,-B113,B113)</f>
        <v>3</v>
      </c>
      <c r="H113">
        <f>IF(Constants!$C$2=2,-C113,C113)</f>
        <v>2</v>
      </c>
      <c r="I113">
        <f t="shared" si="19"/>
        <v>3</v>
      </c>
      <c r="J113">
        <f t="shared" si="20"/>
        <v>2</v>
      </c>
      <c r="K113">
        <f t="shared" si="21"/>
        <v>1</v>
      </c>
      <c r="L113">
        <f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1200.5</v>
      </c>
      <c r="M113">
        <f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800.5</v>
      </c>
      <c r="N113">
        <f t="shared" si="22"/>
        <v>1200.5</v>
      </c>
      <c r="O113">
        <f t="shared" si="23"/>
        <v>800.5</v>
      </c>
      <c r="P113">
        <f>IF(I113&lt;&gt;0,(ABS(L113*Constants!$B$10)+50)/100,MAX(P112-ABS(N113*Constants!$B$4),0))</f>
        <v>0.62005</v>
      </c>
      <c r="Q113">
        <f>IF(J113&lt;&gt;0,(ABS(M113*Constants!$B$10)+50)/100,MAX(Q112-ABS(O113*Constants!$B$4),0))</f>
        <v>0.58005</v>
      </c>
      <c r="R113">
        <f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1200.5</v>
      </c>
      <c r="S113">
        <f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800.5</v>
      </c>
      <c r="T113">
        <f t="shared" si="24"/>
        <v>1200.5</v>
      </c>
      <c r="U113">
        <f t="shared" si="25"/>
        <v>800.5</v>
      </c>
      <c r="V113">
        <f>IF(I113&lt;&gt;0,(ABS(R113*Constants!$B$4)+50)/100,IF(R113=0,MAX((0-ABS(T113*Constants!$B$4)),0),(ABS(R113*Constants!$B$4)+50)/100))</f>
        <v>1501.125</v>
      </c>
      <c r="W113">
        <f>IF(J113&lt;&gt;0,(ABS(S113*Constants!$B$4)+50)/100,IF(S113=0,MAX((0-ABS(U113*Constants!$B$4)),0),(ABS(S113*Constants!$B$4)+50)/100))</f>
        <v>1001.125</v>
      </c>
      <c r="X113">
        <f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1200.5</v>
      </c>
      <c r="Y113">
        <f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800.5</v>
      </c>
      <c r="Z113">
        <f t="shared" si="26"/>
        <v>1200.5</v>
      </c>
      <c r="AA113">
        <f t="shared" si="27"/>
        <v>800.5</v>
      </c>
      <c r="AB113">
        <f>IF(I113&lt;&gt;0,(ABS(X113*Constants!$B$10)+50)/100,IF(X113=0,MAX((AB112-ABS(Z113*Constants!$B$4)),0),(ABS(X113*Constants!$B$4)+50)/100))</f>
        <v>0.62005</v>
      </c>
      <c r="AC113">
        <f>IF(J113&lt;&gt;0,(ABS(Y113*Constants!$B$10)+50)/100,IF(Y113=0,MAX((AC112-ABS(AA113*Constants!$B$4)),0),(ABS(Y113*Constants!$B$4)+50)/100))</f>
        <v>0.58005</v>
      </c>
      <c r="AD113">
        <f t="shared" si="28"/>
        <v>1001</v>
      </c>
      <c r="AE113">
        <f t="shared" si="29"/>
        <v>1200.5</v>
      </c>
      <c r="AF113">
        <f t="shared" si="30"/>
        <v>800.5</v>
      </c>
      <c r="AG113">
        <f>((Constants!$B$5*AG112)+Constants!$B$4*AD113+AH112)/(Constants!$B$5+Constants!$B$4)</f>
        <v>1001</v>
      </c>
      <c r="AH113">
        <f>((Constants!$B$5*AG112)+Constants!$B$4*AD113+AH112)-(Constants!$B$5+Constants!$B$4)*AG113</f>
        <v>0</v>
      </c>
      <c r="AI113">
        <f>((Constants!$B$5*AI112)+Constants!$B$4*AE113+AJ112)/(Constants!$B$5+Constants!$B$4)</f>
        <v>1200.5</v>
      </c>
      <c r="AJ113">
        <f>((Constants!$B$5*AI112)+Constants!$B$4*AE113+AJ112)-(Constants!$B$4+Constants!$B$5)*AI113</f>
        <v>0</v>
      </c>
      <c r="AK113">
        <f>((Constants!$B$5*AK112)+Constants!$B$4*AF113+AL112)/(Constants!$B$5+Constants!$B$4)</f>
        <v>800.5</v>
      </c>
      <c r="AL113">
        <f>((Constants!$B$5*AK112)+Constants!$B$4*AF113+AL112)-(Constants!$B$5+Constants!$B$4)*AK113</f>
        <v>0</v>
      </c>
      <c r="AM113">
        <f t="shared" si="31"/>
        <v>1</v>
      </c>
      <c r="AN113">
        <f t="shared" si="32"/>
        <v>1</v>
      </c>
      <c r="AO113">
        <f>(200000*(ABS(N113)-ABS(N111))+Constants!$B$7)/(2*Constants!$B$7)</f>
        <v>0.5</v>
      </c>
      <c r="AP113">
        <f>(200000*(ABS(O113)-ABS(O111))+Constants!$B$7)/(2*Constants!$B$7)</f>
        <v>0.5</v>
      </c>
      <c r="AQ113">
        <f t="shared" si="33"/>
        <v>1</v>
      </c>
      <c r="AR113">
        <f>(Constants!$B$3*Constants!$B$8*I113*K113+AS112)/(Constants!$B$9*Constants!$B$4)</f>
        <v>7.53982300884956</v>
      </c>
      <c r="AS113">
        <f>(Constants!$B$3*Constants!$B$8*I113*K113+AS112)-(AR113*Constants!$B$9*Constants!$B$4)</f>
        <v>0</v>
      </c>
      <c r="AT113">
        <f t="shared" si="34"/>
        <v>836.920353982302</v>
      </c>
      <c r="AU113">
        <f t="array" ref="AU113">IF(SUMPRODUCT(--(SIGN(AN80:AN112)=SIGN(K81:K113)))=0,2,IF(AV112&gt;0,1,0))</f>
        <v>1</v>
      </c>
      <c r="AV113">
        <f>IF(AU113=2,ROUND(5*1000/Constants!$B$11,0),IF(AV112&gt;0,AV112-1,0))</f>
        <v>8</v>
      </c>
      <c r="AW113">
        <f t="shared" si="35"/>
        <v>111</v>
      </c>
      <c r="AX113">
        <f ca="1" t="array" ref="AX113">IF(AW113&gt;Constants!$B$12,2,IF(SUMPRODUCT(--(AX94:AX113=2))=0,0,1))</f>
        <v>2</v>
      </c>
      <c r="AZ113">
        <f t="array" ref="AZ113">IF(ABS(AG113)&gt;Constants!$B$13,2,IF(SUMPRODUCT(--(AZ93:AZ112=2))=0,0,1))</f>
        <v>0</v>
      </c>
    </row>
    <row r="114" spans="1:52">
      <c r="A114" s="3">
        <v>112</v>
      </c>
      <c r="B114">
        <f>Signals!B113</f>
        <v>3</v>
      </c>
      <c r="C114">
        <f>Signals!C113</f>
        <v>2</v>
      </c>
      <c r="D114">
        <f>Signals!F113</f>
        <v>0</v>
      </c>
      <c r="E114">
        <f>Signals!H113</f>
        <v>0</v>
      </c>
      <c r="F114">
        <f>Signals!I113</f>
        <v>0</v>
      </c>
      <c r="G114">
        <f>IF(Constants!$B$2=2,-B114,B114)</f>
        <v>3</v>
      </c>
      <c r="H114">
        <f>IF(Constants!$C$2=2,-C114,C114)</f>
        <v>2</v>
      </c>
      <c r="I114">
        <f t="shared" si="19"/>
        <v>3</v>
      </c>
      <c r="J114">
        <f t="shared" si="20"/>
        <v>2</v>
      </c>
      <c r="K114">
        <f t="shared" si="21"/>
        <v>1</v>
      </c>
      <c r="L114">
        <f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1200.5</v>
      </c>
      <c r="M114">
        <f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800.5</v>
      </c>
      <c r="N114">
        <f t="shared" si="22"/>
        <v>1200.5</v>
      </c>
      <c r="O114">
        <f t="shared" si="23"/>
        <v>800.5</v>
      </c>
      <c r="P114">
        <f>IF(I114&lt;&gt;0,(ABS(L114*Constants!$B$10)+50)/100,MAX(P113-ABS(N114*Constants!$B$4),0))</f>
        <v>0.62005</v>
      </c>
      <c r="Q114">
        <f>IF(J114&lt;&gt;0,(ABS(M114*Constants!$B$10)+50)/100,MAX(Q113-ABS(O114*Constants!$B$4),0))</f>
        <v>0.58005</v>
      </c>
      <c r="R114">
        <f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1200.5</v>
      </c>
      <c r="S114">
        <f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800.5</v>
      </c>
      <c r="T114">
        <f t="shared" si="24"/>
        <v>1200.5</v>
      </c>
      <c r="U114">
        <f t="shared" si="25"/>
        <v>800.5</v>
      </c>
      <c r="V114">
        <f>IF(I114&lt;&gt;0,(ABS(R114*Constants!$B$4)+50)/100,IF(R114=0,MAX((0-ABS(T114*Constants!$B$4)),0),(ABS(R114*Constants!$B$4)+50)/100))</f>
        <v>1501.125</v>
      </c>
      <c r="W114">
        <f>IF(J114&lt;&gt;0,(ABS(S114*Constants!$B$4)+50)/100,IF(S114=0,MAX((0-ABS(U114*Constants!$B$4)),0),(ABS(S114*Constants!$B$4)+50)/100))</f>
        <v>1001.125</v>
      </c>
      <c r="X114">
        <f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1200.5</v>
      </c>
      <c r="Y114">
        <f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800.5</v>
      </c>
      <c r="Z114">
        <f t="shared" si="26"/>
        <v>1200.5</v>
      </c>
      <c r="AA114">
        <f t="shared" si="27"/>
        <v>800.5</v>
      </c>
      <c r="AB114">
        <f>IF(I114&lt;&gt;0,(ABS(X114*Constants!$B$10)+50)/100,IF(X114=0,MAX((AB113-ABS(Z114*Constants!$B$4)),0),(ABS(X114*Constants!$B$4)+50)/100))</f>
        <v>0.62005</v>
      </c>
      <c r="AC114">
        <f>IF(J114&lt;&gt;0,(ABS(Y114*Constants!$B$10)+50)/100,IF(Y114=0,MAX((AC113-ABS(AA114*Constants!$B$4)),0),(ABS(Y114*Constants!$B$4)+50)/100))</f>
        <v>0.58005</v>
      </c>
      <c r="AD114">
        <f t="shared" si="28"/>
        <v>1001</v>
      </c>
      <c r="AE114">
        <f t="shared" si="29"/>
        <v>1200.5</v>
      </c>
      <c r="AF114">
        <f t="shared" si="30"/>
        <v>800.5</v>
      </c>
      <c r="AG114">
        <f>((Constants!$B$5*AG113)+Constants!$B$4*AD114+AH113)/(Constants!$B$5+Constants!$B$4)</f>
        <v>1001</v>
      </c>
      <c r="AH114">
        <f>((Constants!$B$5*AG113)+Constants!$B$4*AD114+AH113)-(Constants!$B$5+Constants!$B$4)*AG114</f>
        <v>0</v>
      </c>
      <c r="AI114">
        <f>((Constants!$B$5*AI113)+Constants!$B$4*AE114+AJ113)/(Constants!$B$5+Constants!$B$4)</f>
        <v>1200.5</v>
      </c>
      <c r="AJ114">
        <f>((Constants!$B$5*AI113)+Constants!$B$4*AE114+AJ113)-(Constants!$B$4+Constants!$B$5)*AI114</f>
        <v>0</v>
      </c>
      <c r="AK114">
        <f>((Constants!$B$5*AK113)+Constants!$B$4*AF114+AL113)/(Constants!$B$5+Constants!$B$4)</f>
        <v>800.5</v>
      </c>
      <c r="AL114">
        <f>((Constants!$B$5*AK113)+Constants!$B$4*AF114+AL113)-(Constants!$B$5+Constants!$B$4)*AK114</f>
        <v>0</v>
      </c>
      <c r="AM114">
        <f t="shared" si="31"/>
        <v>1</v>
      </c>
      <c r="AN114">
        <f t="shared" si="32"/>
        <v>1</v>
      </c>
      <c r="AO114">
        <f>(200000*(ABS(N114)-ABS(N112))+Constants!$B$7)/(2*Constants!$B$7)</f>
        <v>0.5</v>
      </c>
      <c r="AP114">
        <f>(200000*(ABS(O114)-ABS(O112))+Constants!$B$7)/(2*Constants!$B$7)</f>
        <v>0.5</v>
      </c>
      <c r="AQ114">
        <f t="shared" si="33"/>
        <v>1</v>
      </c>
      <c r="AR114">
        <f>(Constants!$B$3*Constants!$B$8*I114*K114+AS113)/(Constants!$B$9*Constants!$B$4)</f>
        <v>7.53982300884956</v>
      </c>
      <c r="AS114">
        <f>(Constants!$B$3*Constants!$B$8*I114*K114+AS113)-(AR114*Constants!$B$9*Constants!$B$4)</f>
        <v>0</v>
      </c>
      <c r="AT114">
        <f t="shared" si="34"/>
        <v>844.460176991151</v>
      </c>
      <c r="AU114">
        <f t="array" ref="AU114">IF(SUMPRODUCT(--(SIGN(AN81:AN113)=SIGN(K82:K114)))=0,2,IF(AV113&gt;0,1,0))</f>
        <v>1</v>
      </c>
      <c r="AV114">
        <f>IF(AU114=2,ROUND(5*1000/Constants!$B$11,0),IF(AV113&gt;0,AV113-1,0))</f>
        <v>7</v>
      </c>
      <c r="AW114">
        <f t="shared" si="35"/>
        <v>112</v>
      </c>
      <c r="AX114">
        <f ca="1" t="array" ref="AX114">IF(AW114&gt;Constants!$B$12,2,IF(SUMPRODUCT(--(AX95:AX114=2))=0,0,1))</f>
        <v>2</v>
      </c>
      <c r="AZ114">
        <f t="array" ref="AZ114">IF(ABS(AG114)&gt;Constants!$B$13,2,IF(SUMPRODUCT(--(AZ94:AZ113=2))=0,0,1))</f>
        <v>0</v>
      </c>
    </row>
    <row r="115" spans="1:52">
      <c r="A115" s="3">
        <v>113</v>
      </c>
      <c r="B115">
        <f>Signals!B114</f>
        <v>3</v>
      </c>
      <c r="C115">
        <f>Signals!C114</f>
        <v>2</v>
      </c>
      <c r="D115">
        <f>Signals!F114</f>
        <v>0</v>
      </c>
      <c r="E115">
        <f>Signals!H114</f>
        <v>0</v>
      </c>
      <c r="F115">
        <f>Signals!I114</f>
        <v>0</v>
      </c>
      <c r="G115">
        <f>IF(Constants!$B$2=2,-B115,B115)</f>
        <v>3</v>
      </c>
      <c r="H115">
        <f>IF(Constants!$C$2=2,-C115,C115)</f>
        <v>2</v>
      </c>
      <c r="I115">
        <f t="shared" si="19"/>
        <v>3</v>
      </c>
      <c r="J115">
        <f t="shared" si="20"/>
        <v>2</v>
      </c>
      <c r="K115">
        <f t="shared" si="21"/>
        <v>1</v>
      </c>
      <c r="L115">
        <f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1200.5</v>
      </c>
      <c r="M115">
        <f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800.5</v>
      </c>
      <c r="N115">
        <f t="shared" si="22"/>
        <v>1200.5</v>
      </c>
      <c r="O115">
        <f t="shared" si="23"/>
        <v>800.5</v>
      </c>
      <c r="P115">
        <f>IF(I115&lt;&gt;0,(ABS(L115*Constants!$B$10)+50)/100,MAX(P114-ABS(N115*Constants!$B$4),0))</f>
        <v>0.62005</v>
      </c>
      <c r="Q115">
        <f>IF(J115&lt;&gt;0,(ABS(M115*Constants!$B$10)+50)/100,MAX(Q114-ABS(O115*Constants!$B$4),0))</f>
        <v>0.58005</v>
      </c>
      <c r="R115">
        <f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1200.5</v>
      </c>
      <c r="S115">
        <f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800.5</v>
      </c>
      <c r="T115">
        <f t="shared" si="24"/>
        <v>1200.5</v>
      </c>
      <c r="U115">
        <f t="shared" si="25"/>
        <v>800.5</v>
      </c>
      <c r="V115">
        <f>IF(I115&lt;&gt;0,(ABS(R115*Constants!$B$4)+50)/100,IF(R115=0,MAX((0-ABS(T115*Constants!$B$4)),0),(ABS(R115*Constants!$B$4)+50)/100))</f>
        <v>1501.125</v>
      </c>
      <c r="W115">
        <f>IF(J115&lt;&gt;0,(ABS(S115*Constants!$B$4)+50)/100,IF(S115=0,MAX((0-ABS(U115*Constants!$B$4)),0),(ABS(S115*Constants!$B$4)+50)/100))</f>
        <v>1001.125</v>
      </c>
      <c r="X115">
        <f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1200.5</v>
      </c>
      <c r="Y115">
        <f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800.5</v>
      </c>
      <c r="Z115">
        <f t="shared" si="26"/>
        <v>1200.5</v>
      </c>
      <c r="AA115">
        <f t="shared" si="27"/>
        <v>800.5</v>
      </c>
      <c r="AB115">
        <f>IF(I115&lt;&gt;0,(ABS(X115*Constants!$B$10)+50)/100,IF(X115=0,MAX((AB114-ABS(Z115*Constants!$B$4)),0),(ABS(X115*Constants!$B$4)+50)/100))</f>
        <v>0.62005</v>
      </c>
      <c r="AC115">
        <f>IF(J115&lt;&gt;0,(ABS(Y115*Constants!$B$10)+50)/100,IF(Y115=0,MAX((AC114-ABS(AA115*Constants!$B$4)),0),(ABS(Y115*Constants!$B$4)+50)/100))</f>
        <v>0.58005</v>
      </c>
      <c r="AD115">
        <f t="shared" si="28"/>
        <v>1001</v>
      </c>
      <c r="AE115">
        <f t="shared" si="29"/>
        <v>1200.5</v>
      </c>
      <c r="AF115">
        <f t="shared" si="30"/>
        <v>800.5</v>
      </c>
      <c r="AG115">
        <f>((Constants!$B$5*AG114)+Constants!$B$4*AD115+AH114)/(Constants!$B$5+Constants!$B$4)</f>
        <v>1001</v>
      </c>
      <c r="AH115">
        <f>((Constants!$B$5*AG114)+Constants!$B$4*AD115+AH114)-(Constants!$B$5+Constants!$B$4)*AG115</f>
        <v>0</v>
      </c>
      <c r="AI115">
        <f>((Constants!$B$5*AI114)+Constants!$B$4*AE115+AJ114)/(Constants!$B$5+Constants!$B$4)</f>
        <v>1200.5</v>
      </c>
      <c r="AJ115">
        <f>((Constants!$B$5*AI114)+Constants!$B$4*AE115+AJ114)-(Constants!$B$4+Constants!$B$5)*AI115</f>
        <v>0</v>
      </c>
      <c r="AK115">
        <f>((Constants!$B$5*AK114)+Constants!$B$4*AF115+AL114)/(Constants!$B$5+Constants!$B$4)</f>
        <v>800.5</v>
      </c>
      <c r="AL115">
        <f>((Constants!$B$5*AK114)+Constants!$B$4*AF115+AL114)-(Constants!$B$5+Constants!$B$4)*AK115</f>
        <v>0</v>
      </c>
      <c r="AM115">
        <f t="shared" si="31"/>
        <v>1</v>
      </c>
      <c r="AN115">
        <f t="shared" si="32"/>
        <v>1</v>
      </c>
      <c r="AO115">
        <f>(200000*(ABS(N115)-ABS(N113))+Constants!$B$7)/(2*Constants!$B$7)</f>
        <v>0.5</v>
      </c>
      <c r="AP115">
        <f>(200000*(ABS(O115)-ABS(O113))+Constants!$B$7)/(2*Constants!$B$7)</f>
        <v>0.5</v>
      </c>
      <c r="AQ115">
        <f t="shared" si="33"/>
        <v>1</v>
      </c>
      <c r="AR115">
        <f>(Constants!$B$3*Constants!$B$8*I115*K115+AS114)/(Constants!$B$9*Constants!$B$4)</f>
        <v>7.53982300884956</v>
      </c>
      <c r="AS115">
        <f>(Constants!$B$3*Constants!$B$8*I115*K115+AS114)-(AR115*Constants!$B$9*Constants!$B$4)</f>
        <v>0</v>
      </c>
      <c r="AT115">
        <f t="shared" si="34"/>
        <v>852.000000000001</v>
      </c>
      <c r="AU115">
        <f t="array" ref="AU115">IF(SUMPRODUCT(--(SIGN(AN82:AN114)=SIGN(K83:K115)))=0,2,IF(AV114&gt;0,1,0))</f>
        <v>1</v>
      </c>
      <c r="AV115">
        <f>IF(AU115=2,ROUND(5*1000/Constants!$B$11,0),IF(AV114&gt;0,AV114-1,0))</f>
        <v>6</v>
      </c>
      <c r="AW115">
        <f t="shared" si="35"/>
        <v>113</v>
      </c>
      <c r="AX115">
        <f ca="1" t="array" ref="AX115">IF(AW115&gt;Constants!$B$12,2,IF(SUMPRODUCT(--(AX96:AX115=2))=0,0,1))</f>
        <v>2</v>
      </c>
      <c r="AZ115">
        <f t="array" ref="AZ115">IF(ABS(AG115)&gt;Constants!$B$13,2,IF(SUMPRODUCT(--(AZ95:AZ114=2))=0,0,1))</f>
        <v>0</v>
      </c>
    </row>
    <row r="116" spans="1:52">
      <c r="A116" s="3">
        <v>114</v>
      </c>
      <c r="B116">
        <f>Signals!B115</f>
        <v>3</v>
      </c>
      <c r="C116">
        <f>Signals!C115</f>
        <v>2</v>
      </c>
      <c r="D116">
        <f>Signals!F115</f>
        <v>0</v>
      </c>
      <c r="E116">
        <f>Signals!H115</f>
        <v>0</v>
      </c>
      <c r="F116">
        <f>Signals!I115</f>
        <v>0</v>
      </c>
      <c r="G116">
        <f>IF(Constants!$B$2=2,-B116,B116)</f>
        <v>3</v>
      </c>
      <c r="H116">
        <f>IF(Constants!$C$2=2,-C116,C116)</f>
        <v>2</v>
      </c>
      <c r="I116">
        <f t="shared" si="19"/>
        <v>3</v>
      </c>
      <c r="J116">
        <f t="shared" si="20"/>
        <v>2</v>
      </c>
      <c r="K116">
        <f t="shared" si="21"/>
        <v>1</v>
      </c>
      <c r="L116">
        <f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1200.5</v>
      </c>
      <c r="M116">
        <f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800.5</v>
      </c>
      <c r="N116">
        <f t="shared" si="22"/>
        <v>1200.5</v>
      </c>
      <c r="O116">
        <f t="shared" si="23"/>
        <v>800.5</v>
      </c>
      <c r="P116">
        <f>IF(I116&lt;&gt;0,(ABS(L116*Constants!$B$10)+50)/100,MAX(P115-ABS(N116*Constants!$B$4),0))</f>
        <v>0.62005</v>
      </c>
      <c r="Q116">
        <f>IF(J116&lt;&gt;0,(ABS(M116*Constants!$B$10)+50)/100,MAX(Q115-ABS(O116*Constants!$B$4),0))</f>
        <v>0.58005</v>
      </c>
      <c r="R116">
        <f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1200.5</v>
      </c>
      <c r="S116">
        <f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800.5</v>
      </c>
      <c r="T116">
        <f t="shared" si="24"/>
        <v>1200.5</v>
      </c>
      <c r="U116">
        <f t="shared" si="25"/>
        <v>800.5</v>
      </c>
      <c r="V116">
        <f>IF(I116&lt;&gt;0,(ABS(R116*Constants!$B$4)+50)/100,IF(R116=0,MAX((0-ABS(T116*Constants!$B$4)),0),(ABS(R116*Constants!$B$4)+50)/100))</f>
        <v>1501.125</v>
      </c>
      <c r="W116">
        <f>IF(J116&lt;&gt;0,(ABS(S116*Constants!$B$4)+50)/100,IF(S116=0,MAX((0-ABS(U116*Constants!$B$4)),0),(ABS(S116*Constants!$B$4)+50)/100))</f>
        <v>1001.125</v>
      </c>
      <c r="X116">
        <f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1200.5</v>
      </c>
      <c r="Y116">
        <f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800.5</v>
      </c>
      <c r="Z116">
        <f t="shared" si="26"/>
        <v>1200.5</v>
      </c>
      <c r="AA116">
        <f t="shared" si="27"/>
        <v>800.5</v>
      </c>
      <c r="AB116">
        <f>IF(I116&lt;&gt;0,(ABS(X116*Constants!$B$10)+50)/100,IF(X116=0,MAX((AB115-ABS(Z116*Constants!$B$4)),0),(ABS(X116*Constants!$B$4)+50)/100))</f>
        <v>0.62005</v>
      </c>
      <c r="AC116">
        <f>IF(J116&lt;&gt;0,(ABS(Y116*Constants!$B$10)+50)/100,IF(Y116=0,MAX((AC115-ABS(AA116*Constants!$B$4)),0),(ABS(Y116*Constants!$B$4)+50)/100))</f>
        <v>0.58005</v>
      </c>
      <c r="AD116">
        <f t="shared" si="28"/>
        <v>1001</v>
      </c>
      <c r="AE116">
        <f t="shared" si="29"/>
        <v>1200.5</v>
      </c>
      <c r="AF116">
        <f t="shared" si="30"/>
        <v>800.5</v>
      </c>
      <c r="AG116">
        <f>((Constants!$B$5*AG115)+Constants!$B$4*AD116+AH115)/(Constants!$B$5+Constants!$B$4)</f>
        <v>1001</v>
      </c>
      <c r="AH116">
        <f>((Constants!$B$5*AG115)+Constants!$B$4*AD116+AH115)-(Constants!$B$5+Constants!$B$4)*AG116</f>
        <v>0</v>
      </c>
      <c r="AI116">
        <f>((Constants!$B$5*AI115)+Constants!$B$4*AE116+AJ115)/(Constants!$B$5+Constants!$B$4)</f>
        <v>1200.5</v>
      </c>
      <c r="AJ116">
        <f>((Constants!$B$5*AI115)+Constants!$B$4*AE116+AJ115)-(Constants!$B$4+Constants!$B$5)*AI116</f>
        <v>0</v>
      </c>
      <c r="AK116">
        <f>((Constants!$B$5*AK115)+Constants!$B$4*AF116+AL115)/(Constants!$B$5+Constants!$B$4)</f>
        <v>800.5</v>
      </c>
      <c r="AL116">
        <f>((Constants!$B$5*AK115)+Constants!$B$4*AF116+AL115)-(Constants!$B$5+Constants!$B$4)*AK116</f>
        <v>0</v>
      </c>
      <c r="AM116">
        <f t="shared" si="31"/>
        <v>1</v>
      </c>
      <c r="AN116">
        <f t="shared" si="32"/>
        <v>1</v>
      </c>
      <c r="AO116">
        <f>(200000*(ABS(N116)-ABS(N114))+Constants!$B$7)/(2*Constants!$B$7)</f>
        <v>0.5</v>
      </c>
      <c r="AP116">
        <f>(200000*(ABS(O116)-ABS(O114))+Constants!$B$7)/(2*Constants!$B$7)</f>
        <v>0.5</v>
      </c>
      <c r="AQ116">
        <f t="shared" si="33"/>
        <v>1</v>
      </c>
      <c r="AR116">
        <f>(Constants!$B$3*Constants!$B$8*I116*K116+AS115)/(Constants!$B$9*Constants!$B$4)</f>
        <v>7.53982300884956</v>
      </c>
      <c r="AS116">
        <f>(Constants!$B$3*Constants!$B$8*I116*K116+AS115)-(AR116*Constants!$B$9*Constants!$B$4)</f>
        <v>0</v>
      </c>
      <c r="AT116">
        <f t="shared" si="34"/>
        <v>859.53982300885</v>
      </c>
      <c r="AU116">
        <f t="array" ref="AU116">IF(SUMPRODUCT(--(SIGN(AN83:AN115)=SIGN(K84:K116)))=0,2,IF(AV115&gt;0,1,0))</f>
        <v>1</v>
      </c>
      <c r="AV116">
        <f>IF(AU116=2,ROUND(5*1000/Constants!$B$11,0),IF(AV115&gt;0,AV115-1,0))</f>
        <v>5</v>
      </c>
      <c r="AW116">
        <f t="shared" si="35"/>
        <v>114</v>
      </c>
      <c r="AX116">
        <f ca="1" t="array" ref="AX116">IF(AW116&gt;Constants!$B$12,2,IF(SUMPRODUCT(--(AX97:AX116=2))=0,0,1))</f>
        <v>2</v>
      </c>
      <c r="AZ116">
        <f t="array" ref="AZ116">IF(ABS(AG116)&gt;Constants!$B$13,2,IF(SUMPRODUCT(--(AZ96:AZ115=2))=0,0,1))</f>
        <v>0</v>
      </c>
    </row>
    <row r="117" spans="1:52">
      <c r="A117" s="3">
        <v>115</v>
      </c>
      <c r="B117">
        <f>Signals!B116</f>
        <v>3</v>
      </c>
      <c r="C117">
        <f>Signals!C116</f>
        <v>2</v>
      </c>
      <c r="D117">
        <f>Signals!F116</f>
        <v>0</v>
      </c>
      <c r="E117">
        <f>Signals!H116</f>
        <v>0</v>
      </c>
      <c r="F117">
        <f>Signals!I116</f>
        <v>0</v>
      </c>
      <c r="G117">
        <f>IF(Constants!$B$2=2,-B117,B117)</f>
        <v>3</v>
      </c>
      <c r="H117">
        <f>IF(Constants!$C$2=2,-C117,C117)</f>
        <v>2</v>
      </c>
      <c r="I117">
        <f t="shared" si="19"/>
        <v>3</v>
      </c>
      <c r="J117">
        <f t="shared" si="20"/>
        <v>2</v>
      </c>
      <c r="K117">
        <f t="shared" si="21"/>
        <v>1</v>
      </c>
      <c r="L117">
        <f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1200.5</v>
      </c>
      <c r="M117">
        <f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800.5</v>
      </c>
      <c r="N117">
        <f t="shared" si="22"/>
        <v>1200.5</v>
      </c>
      <c r="O117">
        <f t="shared" si="23"/>
        <v>800.5</v>
      </c>
      <c r="P117">
        <f>IF(I117&lt;&gt;0,(ABS(L117*Constants!$B$10)+50)/100,MAX(P116-ABS(N117*Constants!$B$4),0))</f>
        <v>0.62005</v>
      </c>
      <c r="Q117">
        <f>IF(J117&lt;&gt;0,(ABS(M117*Constants!$B$10)+50)/100,MAX(Q116-ABS(O117*Constants!$B$4),0))</f>
        <v>0.58005</v>
      </c>
      <c r="R117">
        <f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1200.5</v>
      </c>
      <c r="S117">
        <f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800.5</v>
      </c>
      <c r="T117">
        <f t="shared" si="24"/>
        <v>1200.5</v>
      </c>
      <c r="U117">
        <f t="shared" si="25"/>
        <v>800.5</v>
      </c>
      <c r="V117">
        <f>IF(I117&lt;&gt;0,(ABS(R117*Constants!$B$4)+50)/100,IF(R117=0,MAX((0-ABS(T117*Constants!$B$4)),0),(ABS(R117*Constants!$B$4)+50)/100))</f>
        <v>1501.125</v>
      </c>
      <c r="W117">
        <f>IF(J117&lt;&gt;0,(ABS(S117*Constants!$B$4)+50)/100,IF(S117=0,MAX((0-ABS(U117*Constants!$B$4)),0),(ABS(S117*Constants!$B$4)+50)/100))</f>
        <v>1001.125</v>
      </c>
      <c r="X117">
        <f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1200.5</v>
      </c>
      <c r="Y117">
        <f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800.5</v>
      </c>
      <c r="Z117">
        <f t="shared" si="26"/>
        <v>1200.5</v>
      </c>
      <c r="AA117">
        <f t="shared" si="27"/>
        <v>800.5</v>
      </c>
      <c r="AB117">
        <f>IF(I117&lt;&gt;0,(ABS(X117*Constants!$B$10)+50)/100,IF(X117=0,MAX((AB116-ABS(Z117*Constants!$B$4)),0),(ABS(X117*Constants!$B$4)+50)/100))</f>
        <v>0.62005</v>
      </c>
      <c r="AC117">
        <f>IF(J117&lt;&gt;0,(ABS(Y117*Constants!$B$10)+50)/100,IF(Y117=0,MAX((AC116-ABS(AA117*Constants!$B$4)),0),(ABS(Y117*Constants!$B$4)+50)/100))</f>
        <v>0.58005</v>
      </c>
      <c r="AD117">
        <f t="shared" si="28"/>
        <v>1001</v>
      </c>
      <c r="AE117">
        <f t="shared" si="29"/>
        <v>1200.5</v>
      </c>
      <c r="AF117">
        <f t="shared" si="30"/>
        <v>800.5</v>
      </c>
      <c r="AG117">
        <f>((Constants!$B$5*AG116)+Constants!$B$4*AD117+AH116)/(Constants!$B$5+Constants!$B$4)</f>
        <v>1001</v>
      </c>
      <c r="AH117">
        <f>((Constants!$B$5*AG116)+Constants!$B$4*AD117+AH116)-(Constants!$B$5+Constants!$B$4)*AG117</f>
        <v>0</v>
      </c>
      <c r="AI117">
        <f>((Constants!$B$5*AI116)+Constants!$B$4*AE117+AJ116)/(Constants!$B$5+Constants!$B$4)</f>
        <v>1200.5</v>
      </c>
      <c r="AJ117">
        <f>((Constants!$B$5*AI116)+Constants!$B$4*AE117+AJ116)-(Constants!$B$4+Constants!$B$5)*AI117</f>
        <v>0</v>
      </c>
      <c r="AK117">
        <f>((Constants!$B$5*AK116)+Constants!$B$4*AF117+AL116)/(Constants!$B$5+Constants!$B$4)</f>
        <v>800.5</v>
      </c>
      <c r="AL117">
        <f>((Constants!$B$5*AK116)+Constants!$B$4*AF117+AL116)-(Constants!$B$5+Constants!$B$4)*AK117</f>
        <v>0</v>
      </c>
      <c r="AM117">
        <f t="shared" si="31"/>
        <v>1</v>
      </c>
      <c r="AN117">
        <f t="shared" si="32"/>
        <v>1</v>
      </c>
      <c r="AO117">
        <f>(200000*(ABS(N117)-ABS(N115))+Constants!$B$7)/(2*Constants!$B$7)</f>
        <v>0.5</v>
      </c>
      <c r="AP117">
        <f>(200000*(ABS(O117)-ABS(O115))+Constants!$B$7)/(2*Constants!$B$7)</f>
        <v>0.5</v>
      </c>
      <c r="AQ117">
        <f t="shared" si="33"/>
        <v>1</v>
      </c>
      <c r="AR117">
        <f>(Constants!$B$3*Constants!$B$8*I117*K117+AS116)/(Constants!$B$9*Constants!$B$4)</f>
        <v>7.53982300884956</v>
      </c>
      <c r="AS117">
        <f>(Constants!$B$3*Constants!$B$8*I117*K117+AS116)-(AR117*Constants!$B$9*Constants!$B$4)</f>
        <v>0</v>
      </c>
      <c r="AT117">
        <f t="shared" si="34"/>
        <v>867.0796460177</v>
      </c>
      <c r="AU117">
        <f t="array" ref="AU117">IF(SUMPRODUCT(--(SIGN(AN84:AN116)=SIGN(K85:K117)))=0,2,IF(AV116&gt;0,1,0))</f>
        <v>1</v>
      </c>
      <c r="AV117">
        <f>IF(AU117=2,ROUND(5*1000/Constants!$B$11,0),IF(AV116&gt;0,AV116-1,0))</f>
        <v>4</v>
      </c>
      <c r="AW117">
        <f t="shared" si="35"/>
        <v>115</v>
      </c>
      <c r="AX117">
        <f ca="1" t="array" ref="AX117">IF(AW117&gt;Constants!$B$12,2,IF(SUMPRODUCT(--(AX98:AX117=2))=0,0,1))</f>
        <v>2</v>
      </c>
      <c r="AZ117">
        <f t="array" ref="AZ117">IF(ABS(AG117)&gt;Constants!$B$13,2,IF(SUMPRODUCT(--(AZ97:AZ116=2))=0,0,1))</f>
        <v>0</v>
      </c>
    </row>
    <row r="118" spans="1:52">
      <c r="A118" s="3">
        <v>116</v>
      </c>
      <c r="B118">
        <f>Signals!B117</f>
        <v>3</v>
      </c>
      <c r="C118">
        <f>Signals!C117</f>
        <v>2</v>
      </c>
      <c r="D118">
        <f>Signals!F117</f>
        <v>0</v>
      </c>
      <c r="E118">
        <f>Signals!H117</f>
        <v>0</v>
      </c>
      <c r="F118">
        <f>Signals!I117</f>
        <v>0</v>
      </c>
      <c r="G118">
        <f>IF(Constants!$B$2=2,-B118,B118)</f>
        <v>3</v>
      </c>
      <c r="H118">
        <f>IF(Constants!$C$2=2,-C118,C118)</f>
        <v>2</v>
      </c>
      <c r="I118">
        <f t="shared" si="19"/>
        <v>3</v>
      </c>
      <c r="J118">
        <f t="shared" si="20"/>
        <v>2</v>
      </c>
      <c r="K118">
        <f t="shared" si="21"/>
        <v>1</v>
      </c>
      <c r="L118">
        <f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1200.5</v>
      </c>
      <c r="M118">
        <f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800.5</v>
      </c>
      <c r="N118">
        <f t="shared" si="22"/>
        <v>1200.5</v>
      </c>
      <c r="O118">
        <f t="shared" si="23"/>
        <v>800.5</v>
      </c>
      <c r="P118">
        <f>IF(I118&lt;&gt;0,(ABS(L118*Constants!$B$10)+50)/100,MAX(P117-ABS(N118*Constants!$B$4),0))</f>
        <v>0.62005</v>
      </c>
      <c r="Q118">
        <f>IF(J118&lt;&gt;0,(ABS(M118*Constants!$B$10)+50)/100,MAX(Q117-ABS(O118*Constants!$B$4),0))</f>
        <v>0.58005</v>
      </c>
      <c r="R118">
        <f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1200.5</v>
      </c>
      <c r="S118">
        <f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800.5</v>
      </c>
      <c r="T118">
        <f t="shared" si="24"/>
        <v>1200.5</v>
      </c>
      <c r="U118">
        <f t="shared" si="25"/>
        <v>800.5</v>
      </c>
      <c r="V118">
        <f>IF(I118&lt;&gt;0,(ABS(R118*Constants!$B$4)+50)/100,IF(R118=0,MAX((0-ABS(T118*Constants!$B$4)),0),(ABS(R118*Constants!$B$4)+50)/100))</f>
        <v>1501.125</v>
      </c>
      <c r="W118">
        <f>IF(J118&lt;&gt;0,(ABS(S118*Constants!$B$4)+50)/100,IF(S118=0,MAX((0-ABS(U118*Constants!$B$4)),0),(ABS(S118*Constants!$B$4)+50)/100))</f>
        <v>1001.125</v>
      </c>
      <c r="X118">
        <f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1200.5</v>
      </c>
      <c r="Y118">
        <f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800.5</v>
      </c>
      <c r="Z118">
        <f t="shared" si="26"/>
        <v>1200.5</v>
      </c>
      <c r="AA118">
        <f t="shared" si="27"/>
        <v>800.5</v>
      </c>
      <c r="AB118">
        <f>IF(I118&lt;&gt;0,(ABS(X118*Constants!$B$10)+50)/100,IF(X118=0,MAX((AB117-ABS(Z118*Constants!$B$4)),0),(ABS(X118*Constants!$B$4)+50)/100))</f>
        <v>0.62005</v>
      </c>
      <c r="AC118">
        <f>IF(J118&lt;&gt;0,(ABS(Y118*Constants!$B$10)+50)/100,IF(Y118=0,MAX((AC117-ABS(AA118*Constants!$B$4)),0),(ABS(Y118*Constants!$B$4)+50)/100))</f>
        <v>0.58005</v>
      </c>
      <c r="AD118">
        <f t="shared" si="28"/>
        <v>1001</v>
      </c>
      <c r="AE118">
        <f t="shared" si="29"/>
        <v>1200.5</v>
      </c>
      <c r="AF118">
        <f t="shared" si="30"/>
        <v>800.5</v>
      </c>
      <c r="AG118">
        <f>((Constants!$B$5*AG117)+Constants!$B$4*AD118+AH117)/(Constants!$B$5+Constants!$B$4)</f>
        <v>1001</v>
      </c>
      <c r="AH118">
        <f>((Constants!$B$5*AG117)+Constants!$B$4*AD118+AH117)-(Constants!$B$5+Constants!$B$4)*AG118</f>
        <v>0</v>
      </c>
      <c r="AI118">
        <f>((Constants!$B$5*AI117)+Constants!$B$4*AE118+AJ117)/(Constants!$B$5+Constants!$B$4)</f>
        <v>1200.5</v>
      </c>
      <c r="AJ118">
        <f>((Constants!$B$5*AI117)+Constants!$B$4*AE118+AJ117)-(Constants!$B$4+Constants!$B$5)*AI118</f>
        <v>0</v>
      </c>
      <c r="AK118">
        <f>((Constants!$B$5*AK117)+Constants!$B$4*AF118+AL117)/(Constants!$B$5+Constants!$B$4)</f>
        <v>800.5</v>
      </c>
      <c r="AL118">
        <f>((Constants!$B$5*AK117)+Constants!$B$4*AF118+AL117)-(Constants!$B$5+Constants!$B$4)*AK118</f>
        <v>0</v>
      </c>
      <c r="AM118">
        <f t="shared" si="31"/>
        <v>1</v>
      </c>
      <c r="AN118">
        <f t="shared" si="32"/>
        <v>1</v>
      </c>
      <c r="AO118">
        <f>(200000*(ABS(N118)-ABS(N116))+Constants!$B$7)/(2*Constants!$B$7)</f>
        <v>0.5</v>
      </c>
      <c r="AP118">
        <f>(200000*(ABS(O118)-ABS(O116))+Constants!$B$7)/(2*Constants!$B$7)</f>
        <v>0.5</v>
      </c>
      <c r="AQ118">
        <f t="shared" si="33"/>
        <v>1</v>
      </c>
      <c r="AR118">
        <f>(Constants!$B$3*Constants!$B$8*I118*K118+AS117)/(Constants!$B$9*Constants!$B$4)</f>
        <v>7.53982300884956</v>
      </c>
      <c r="AS118">
        <f>(Constants!$B$3*Constants!$B$8*I118*K118+AS117)-(AR118*Constants!$B$9*Constants!$B$4)</f>
        <v>0</v>
      </c>
      <c r="AT118">
        <f t="shared" si="34"/>
        <v>874.619469026549</v>
      </c>
      <c r="AU118">
        <f t="array" ref="AU118">IF(SUMPRODUCT(--(SIGN(AN85:AN117)=SIGN(K86:K118)))=0,2,IF(AV117&gt;0,1,0))</f>
        <v>1</v>
      </c>
      <c r="AV118">
        <f>IF(AU118=2,ROUND(5*1000/Constants!$B$11,0),IF(AV117&gt;0,AV117-1,0))</f>
        <v>3</v>
      </c>
      <c r="AW118">
        <f t="shared" si="35"/>
        <v>116</v>
      </c>
      <c r="AX118">
        <f ca="1" t="array" ref="AX118">IF(AW118&gt;Constants!$B$12,2,IF(SUMPRODUCT(--(AX99:AX118=2))=0,0,1))</f>
        <v>2</v>
      </c>
      <c r="AZ118">
        <f t="array" ref="AZ118">IF(ABS(AG118)&gt;Constants!$B$13,2,IF(SUMPRODUCT(--(AZ98:AZ117=2))=0,0,1))</f>
        <v>0</v>
      </c>
    </row>
    <row r="119" spans="1:52">
      <c r="A119" s="3">
        <v>117</v>
      </c>
      <c r="B119">
        <f>Signals!B118</f>
        <v>3</v>
      </c>
      <c r="C119">
        <f>Signals!C118</f>
        <v>2</v>
      </c>
      <c r="D119">
        <f>Signals!F118</f>
        <v>0</v>
      </c>
      <c r="E119">
        <f>Signals!H118</f>
        <v>0</v>
      </c>
      <c r="F119">
        <f>Signals!I118</f>
        <v>0</v>
      </c>
      <c r="G119">
        <f>IF(Constants!$B$2=2,-B119,B119)</f>
        <v>3</v>
      </c>
      <c r="H119">
        <f>IF(Constants!$C$2=2,-C119,C119)</f>
        <v>2</v>
      </c>
      <c r="I119">
        <f t="shared" si="19"/>
        <v>3</v>
      </c>
      <c r="J119">
        <f t="shared" si="20"/>
        <v>2</v>
      </c>
      <c r="K119">
        <f t="shared" si="21"/>
        <v>1</v>
      </c>
      <c r="L119">
        <f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1200.5</v>
      </c>
      <c r="M119">
        <f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800.5</v>
      </c>
      <c r="N119">
        <f t="shared" si="22"/>
        <v>1200.5</v>
      </c>
      <c r="O119">
        <f t="shared" si="23"/>
        <v>800.5</v>
      </c>
      <c r="P119">
        <f>IF(I119&lt;&gt;0,(ABS(L119*Constants!$B$10)+50)/100,MAX(P118-ABS(N119*Constants!$B$4),0))</f>
        <v>0.62005</v>
      </c>
      <c r="Q119">
        <f>IF(J119&lt;&gt;0,(ABS(M119*Constants!$B$10)+50)/100,MAX(Q118-ABS(O119*Constants!$B$4),0))</f>
        <v>0.58005</v>
      </c>
      <c r="R119">
        <f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1200.5</v>
      </c>
      <c r="S119">
        <f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800.5</v>
      </c>
      <c r="T119">
        <f t="shared" si="24"/>
        <v>1200.5</v>
      </c>
      <c r="U119">
        <f t="shared" si="25"/>
        <v>800.5</v>
      </c>
      <c r="V119">
        <f>IF(I119&lt;&gt;0,(ABS(R119*Constants!$B$4)+50)/100,IF(R119=0,MAX((0-ABS(T119*Constants!$B$4)),0),(ABS(R119*Constants!$B$4)+50)/100))</f>
        <v>1501.125</v>
      </c>
      <c r="W119">
        <f>IF(J119&lt;&gt;0,(ABS(S119*Constants!$B$4)+50)/100,IF(S119=0,MAX((0-ABS(U119*Constants!$B$4)),0),(ABS(S119*Constants!$B$4)+50)/100))</f>
        <v>1001.125</v>
      </c>
      <c r="X119">
        <f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1200.5</v>
      </c>
      <c r="Y119">
        <f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800.5</v>
      </c>
      <c r="Z119">
        <f t="shared" si="26"/>
        <v>1200.5</v>
      </c>
      <c r="AA119">
        <f t="shared" si="27"/>
        <v>800.5</v>
      </c>
      <c r="AB119">
        <f>IF(I119&lt;&gt;0,(ABS(X119*Constants!$B$10)+50)/100,IF(X119=0,MAX((AB118-ABS(Z119*Constants!$B$4)),0),(ABS(X119*Constants!$B$4)+50)/100))</f>
        <v>0.62005</v>
      </c>
      <c r="AC119">
        <f>IF(J119&lt;&gt;0,(ABS(Y119*Constants!$B$10)+50)/100,IF(Y119=0,MAX((AC118-ABS(AA119*Constants!$B$4)),0),(ABS(Y119*Constants!$B$4)+50)/100))</f>
        <v>0.58005</v>
      </c>
      <c r="AD119">
        <f t="shared" si="28"/>
        <v>1001</v>
      </c>
      <c r="AE119">
        <f t="shared" si="29"/>
        <v>1200.5</v>
      </c>
      <c r="AF119">
        <f t="shared" si="30"/>
        <v>800.5</v>
      </c>
      <c r="AG119">
        <f>((Constants!$B$5*AG118)+Constants!$B$4*AD119+AH118)/(Constants!$B$5+Constants!$B$4)</f>
        <v>1001</v>
      </c>
      <c r="AH119">
        <f>((Constants!$B$5*AG118)+Constants!$B$4*AD119+AH118)-(Constants!$B$5+Constants!$B$4)*AG119</f>
        <v>0</v>
      </c>
      <c r="AI119">
        <f>((Constants!$B$5*AI118)+Constants!$B$4*AE119+AJ118)/(Constants!$B$5+Constants!$B$4)</f>
        <v>1200.5</v>
      </c>
      <c r="AJ119">
        <f>((Constants!$B$5*AI118)+Constants!$B$4*AE119+AJ118)-(Constants!$B$4+Constants!$B$5)*AI119</f>
        <v>0</v>
      </c>
      <c r="AK119">
        <f>((Constants!$B$5*AK118)+Constants!$B$4*AF119+AL118)/(Constants!$B$5+Constants!$B$4)</f>
        <v>800.5</v>
      </c>
      <c r="AL119">
        <f>((Constants!$B$5*AK118)+Constants!$B$4*AF119+AL118)-(Constants!$B$5+Constants!$B$4)*AK119</f>
        <v>0</v>
      </c>
      <c r="AM119">
        <f t="shared" si="31"/>
        <v>1</v>
      </c>
      <c r="AN119">
        <f t="shared" si="32"/>
        <v>1</v>
      </c>
      <c r="AO119">
        <f>(200000*(ABS(N119)-ABS(N117))+Constants!$B$7)/(2*Constants!$B$7)</f>
        <v>0.5</v>
      </c>
      <c r="AP119">
        <f>(200000*(ABS(O119)-ABS(O117))+Constants!$B$7)/(2*Constants!$B$7)</f>
        <v>0.5</v>
      </c>
      <c r="AQ119">
        <f t="shared" si="33"/>
        <v>1</v>
      </c>
      <c r="AR119">
        <f>(Constants!$B$3*Constants!$B$8*I119*K119+AS118)/(Constants!$B$9*Constants!$B$4)</f>
        <v>7.53982300884956</v>
      </c>
      <c r="AS119">
        <f>(Constants!$B$3*Constants!$B$8*I119*K119+AS118)-(AR119*Constants!$B$9*Constants!$B$4)</f>
        <v>0</v>
      </c>
      <c r="AT119">
        <f t="shared" si="34"/>
        <v>882.159292035399</v>
      </c>
      <c r="AU119">
        <f t="array" ref="AU119">IF(SUMPRODUCT(--(SIGN(AN86:AN118)=SIGN(K87:K119)))=0,2,IF(AV118&gt;0,1,0))</f>
        <v>1</v>
      </c>
      <c r="AV119">
        <f>IF(AU119=2,ROUND(5*1000/Constants!$B$11,0),IF(AV118&gt;0,AV118-1,0))</f>
        <v>2</v>
      </c>
      <c r="AW119">
        <f t="shared" si="35"/>
        <v>117</v>
      </c>
      <c r="AX119">
        <f ca="1" t="array" ref="AX119">IF(AW119&gt;Constants!$B$12,2,IF(SUMPRODUCT(--(AX100:AX119=2))=0,0,1))</f>
        <v>2</v>
      </c>
      <c r="AZ119">
        <f t="array" ref="AZ119">IF(ABS(AG119)&gt;Constants!$B$13,2,IF(SUMPRODUCT(--(AZ99:AZ118=2))=0,0,1))</f>
        <v>0</v>
      </c>
    </row>
    <row r="120" spans="1:52">
      <c r="A120" s="3">
        <v>118</v>
      </c>
      <c r="B120">
        <f>Signals!B119</f>
        <v>3</v>
      </c>
      <c r="C120">
        <f>Signals!C119</f>
        <v>2</v>
      </c>
      <c r="D120">
        <f>Signals!F119</f>
        <v>0</v>
      </c>
      <c r="E120">
        <f>Signals!H119</f>
        <v>0</v>
      </c>
      <c r="F120">
        <f>Signals!I119</f>
        <v>0</v>
      </c>
      <c r="G120">
        <f>IF(Constants!$B$2=2,-B120,B120)</f>
        <v>3</v>
      </c>
      <c r="H120">
        <f>IF(Constants!$C$2=2,-C120,C120)</f>
        <v>2</v>
      </c>
      <c r="I120">
        <f t="shared" si="19"/>
        <v>3</v>
      </c>
      <c r="J120">
        <f t="shared" si="20"/>
        <v>2</v>
      </c>
      <c r="K120">
        <f t="shared" si="21"/>
        <v>1</v>
      </c>
      <c r="L120">
        <f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1200.5</v>
      </c>
      <c r="M120">
        <f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800.5</v>
      </c>
      <c r="N120">
        <f t="shared" si="22"/>
        <v>1200.5</v>
      </c>
      <c r="O120">
        <f t="shared" si="23"/>
        <v>800.5</v>
      </c>
      <c r="P120">
        <f>IF(I120&lt;&gt;0,(ABS(L120*Constants!$B$10)+50)/100,MAX(P119-ABS(N120*Constants!$B$4),0))</f>
        <v>0.62005</v>
      </c>
      <c r="Q120">
        <f>IF(J120&lt;&gt;0,(ABS(M120*Constants!$B$10)+50)/100,MAX(Q119-ABS(O120*Constants!$B$4),0))</f>
        <v>0.58005</v>
      </c>
      <c r="R120">
        <f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1200.5</v>
      </c>
      <c r="S120">
        <f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800.5</v>
      </c>
      <c r="T120">
        <f t="shared" si="24"/>
        <v>1200.5</v>
      </c>
      <c r="U120">
        <f t="shared" si="25"/>
        <v>800.5</v>
      </c>
      <c r="V120">
        <f>IF(I120&lt;&gt;0,(ABS(R120*Constants!$B$4)+50)/100,IF(R120=0,MAX((0-ABS(T120*Constants!$B$4)),0),(ABS(R120*Constants!$B$4)+50)/100))</f>
        <v>1501.125</v>
      </c>
      <c r="W120">
        <f>IF(J120&lt;&gt;0,(ABS(S120*Constants!$B$4)+50)/100,IF(S120=0,MAX((0-ABS(U120*Constants!$B$4)),0),(ABS(S120*Constants!$B$4)+50)/100))</f>
        <v>1001.125</v>
      </c>
      <c r="X120">
        <f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1200.5</v>
      </c>
      <c r="Y120">
        <f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800.5</v>
      </c>
      <c r="Z120">
        <f t="shared" si="26"/>
        <v>1200.5</v>
      </c>
      <c r="AA120">
        <f t="shared" si="27"/>
        <v>800.5</v>
      </c>
      <c r="AB120">
        <f>IF(I120&lt;&gt;0,(ABS(X120*Constants!$B$10)+50)/100,IF(X120=0,MAX((AB119-ABS(Z120*Constants!$B$4)),0),(ABS(X120*Constants!$B$4)+50)/100))</f>
        <v>0.62005</v>
      </c>
      <c r="AC120">
        <f>IF(J120&lt;&gt;0,(ABS(Y120*Constants!$B$10)+50)/100,IF(Y120=0,MAX((AC119-ABS(AA120*Constants!$B$4)),0),(ABS(Y120*Constants!$B$4)+50)/100))</f>
        <v>0.58005</v>
      </c>
      <c r="AD120">
        <f t="shared" si="28"/>
        <v>1001</v>
      </c>
      <c r="AE120">
        <f t="shared" si="29"/>
        <v>1200.5</v>
      </c>
      <c r="AF120">
        <f t="shared" si="30"/>
        <v>800.5</v>
      </c>
      <c r="AG120">
        <f>((Constants!$B$5*AG119)+Constants!$B$4*AD120+AH119)/(Constants!$B$5+Constants!$B$4)</f>
        <v>1001</v>
      </c>
      <c r="AH120">
        <f>((Constants!$B$5*AG119)+Constants!$B$4*AD120+AH119)-(Constants!$B$5+Constants!$B$4)*AG120</f>
        <v>0</v>
      </c>
      <c r="AI120">
        <f>((Constants!$B$5*AI119)+Constants!$B$4*AE120+AJ119)/(Constants!$B$5+Constants!$B$4)</f>
        <v>1200.5</v>
      </c>
      <c r="AJ120">
        <f>((Constants!$B$5*AI119)+Constants!$B$4*AE120+AJ119)-(Constants!$B$4+Constants!$B$5)*AI120</f>
        <v>0</v>
      </c>
      <c r="AK120">
        <f>((Constants!$B$5*AK119)+Constants!$B$4*AF120+AL119)/(Constants!$B$5+Constants!$B$4)</f>
        <v>800.5</v>
      </c>
      <c r="AL120">
        <f>((Constants!$B$5*AK119)+Constants!$B$4*AF120+AL119)-(Constants!$B$5+Constants!$B$4)*AK120</f>
        <v>0</v>
      </c>
      <c r="AM120">
        <f t="shared" si="31"/>
        <v>1</v>
      </c>
      <c r="AN120">
        <f t="shared" si="32"/>
        <v>1</v>
      </c>
      <c r="AO120">
        <f>(200000*(ABS(N120)-ABS(N118))+Constants!$B$7)/(2*Constants!$B$7)</f>
        <v>0.5</v>
      </c>
      <c r="AP120">
        <f>(200000*(ABS(O120)-ABS(O118))+Constants!$B$7)/(2*Constants!$B$7)</f>
        <v>0.5</v>
      </c>
      <c r="AQ120">
        <f t="shared" si="33"/>
        <v>1</v>
      </c>
      <c r="AR120">
        <f>(Constants!$B$3*Constants!$B$8*I120*K120+AS119)/(Constants!$B$9*Constants!$B$4)</f>
        <v>7.53982300884956</v>
      </c>
      <c r="AS120">
        <f>(Constants!$B$3*Constants!$B$8*I120*K120+AS119)-(AR120*Constants!$B$9*Constants!$B$4)</f>
        <v>0</v>
      </c>
      <c r="AT120">
        <f t="shared" si="34"/>
        <v>889.699115044249</v>
      </c>
      <c r="AU120">
        <f t="array" ref="AU120">IF(SUMPRODUCT(--(SIGN(AN87:AN119)=SIGN(K88:K120)))=0,2,IF(AV119&gt;0,1,0))</f>
        <v>1</v>
      </c>
      <c r="AV120">
        <f>IF(AU120=2,ROUND(5*1000/Constants!$B$11,0),IF(AV119&gt;0,AV119-1,0))</f>
        <v>1</v>
      </c>
      <c r="AW120">
        <f t="shared" si="35"/>
        <v>118</v>
      </c>
      <c r="AX120">
        <f ca="1" t="array" ref="AX120">IF(AW120&gt;Constants!$B$12,2,IF(SUMPRODUCT(--(AX101:AX120=2))=0,0,1))</f>
        <v>2</v>
      </c>
      <c r="AZ120">
        <f t="array" ref="AZ120">IF(ABS(AG120)&gt;Constants!$B$13,2,IF(SUMPRODUCT(--(AZ100:AZ119=2))=0,0,1))</f>
        <v>0</v>
      </c>
    </row>
    <row r="121" spans="1:52">
      <c r="A121" s="3">
        <v>119</v>
      </c>
      <c r="B121">
        <f>Signals!B120</f>
        <v>3</v>
      </c>
      <c r="C121">
        <f>Signals!C120</f>
        <v>2</v>
      </c>
      <c r="D121">
        <f>Signals!F120</f>
        <v>0</v>
      </c>
      <c r="E121">
        <f>Signals!H120</f>
        <v>0</v>
      </c>
      <c r="F121">
        <f>Signals!I120</f>
        <v>0</v>
      </c>
      <c r="G121">
        <f>IF(Constants!$B$2=2,-B121,B121)</f>
        <v>3</v>
      </c>
      <c r="H121">
        <f>IF(Constants!$C$2=2,-C121,C121)</f>
        <v>2</v>
      </c>
      <c r="I121">
        <f t="shared" si="19"/>
        <v>3</v>
      </c>
      <c r="J121">
        <f t="shared" si="20"/>
        <v>2</v>
      </c>
      <c r="K121">
        <f t="shared" si="21"/>
        <v>1</v>
      </c>
      <c r="L121">
        <f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1200.5</v>
      </c>
      <c r="M121">
        <f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800.5</v>
      </c>
      <c r="N121">
        <f t="shared" si="22"/>
        <v>1200.5</v>
      </c>
      <c r="O121">
        <f t="shared" si="23"/>
        <v>800.5</v>
      </c>
      <c r="P121">
        <f>IF(I121&lt;&gt;0,(ABS(L121*Constants!$B$10)+50)/100,MAX(P120-ABS(N121*Constants!$B$4),0))</f>
        <v>0.62005</v>
      </c>
      <c r="Q121">
        <f>IF(J121&lt;&gt;0,(ABS(M121*Constants!$B$10)+50)/100,MAX(Q120-ABS(O121*Constants!$B$4),0))</f>
        <v>0.58005</v>
      </c>
      <c r="R121">
        <f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1200.5</v>
      </c>
      <c r="S121">
        <f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800.5</v>
      </c>
      <c r="T121">
        <f t="shared" si="24"/>
        <v>1200.5</v>
      </c>
      <c r="U121">
        <f t="shared" si="25"/>
        <v>800.5</v>
      </c>
      <c r="V121">
        <f>IF(I121&lt;&gt;0,(ABS(R121*Constants!$B$4)+50)/100,IF(R121=0,MAX((0-ABS(T121*Constants!$B$4)),0),(ABS(R121*Constants!$B$4)+50)/100))</f>
        <v>1501.125</v>
      </c>
      <c r="W121">
        <f>IF(J121&lt;&gt;0,(ABS(S121*Constants!$B$4)+50)/100,IF(S121=0,MAX((0-ABS(U121*Constants!$B$4)),0),(ABS(S121*Constants!$B$4)+50)/100))</f>
        <v>1001.125</v>
      </c>
      <c r="X121">
        <f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1200.5</v>
      </c>
      <c r="Y121">
        <f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800.5</v>
      </c>
      <c r="Z121">
        <f t="shared" si="26"/>
        <v>1200.5</v>
      </c>
      <c r="AA121">
        <f t="shared" si="27"/>
        <v>800.5</v>
      </c>
      <c r="AB121">
        <f>IF(I121&lt;&gt;0,(ABS(X121*Constants!$B$10)+50)/100,IF(X121=0,MAX((AB120-ABS(Z121*Constants!$B$4)),0),(ABS(X121*Constants!$B$4)+50)/100))</f>
        <v>0.62005</v>
      </c>
      <c r="AC121">
        <f>IF(J121&lt;&gt;0,(ABS(Y121*Constants!$B$10)+50)/100,IF(Y121=0,MAX((AC120-ABS(AA121*Constants!$B$4)),0),(ABS(Y121*Constants!$B$4)+50)/100))</f>
        <v>0.58005</v>
      </c>
      <c r="AD121">
        <f t="shared" si="28"/>
        <v>1001</v>
      </c>
      <c r="AE121">
        <f t="shared" si="29"/>
        <v>1200.5</v>
      </c>
      <c r="AF121">
        <f t="shared" si="30"/>
        <v>800.5</v>
      </c>
      <c r="AG121">
        <f>((Constants!$B$5*AG120)+Constants!$B$4*AD121+AH120)/(Constants!$B$5+Constants!$B$4)</f>
        <v>1001</v>
      </c>
      <c r="AH121">
        <f>((Constants!$B$5*AG120)+Constants!$B$4*AD121+AH120)-(Constants!$B$5+Constants!$B$4)*AG121</f>
        <v>0</v>
      </c>
      <c r="AI121">
        <f>((Constants!$B$5*AI120)+Constants!$B$4*AE121+AJ120)/(Constants!$B$5+Constants!$B$4)</f>
        <v>1200.5</v>
      </c>
      <c r="AJ121">
        <f>((Constants!$B$5*AI120)+Constants!$B$4*AE121+AJ120)-(Constants!$B$4+Constants!$B$5)*AI121</f>
        <v>0</v>
      </c>
      <c r="AK121">
        <f>((Constants!$B$5*AK120)+Constants!$B$4*AF121+AL120)/(Constants!$B$5+Constants!$B$4)</f>
        <v>800.5</v>
      </c>
      <c r="AL121">
        <f>((Constants!$B$5*AK120)+Constants!$B$4*AF121+AL120)-(Constants!$B$5+Constants!$B$4)*AK121</f>
        <v>0</v>
      </c>
      <c r="AM121">
        <f t="shared" si="31"/>
        <v>1</v>
      </c>
      <c r="AN121">
        <f t="shared" si="32"/>
        <v>1</v>
      </c>
      <c r="AO121">
        <f>(200000*(ABS(N121)-ABS(N119))+Constants!$B$7)/(2*Constants!$B$7)</f>
        <v>0.5</v>
      </c>
      <c r="AP121">
        <f>(200000*(ABS(O121)-ABS(O119))+Constants!$B$7)/(2*Constants!$B$7)</f>
        <v>0.5</v>
      </c>
      <c r="AQ121">
        <f t="shared" si="33"/>
        <v>1</v>
      </c>
      <c r="AR121">
        <f>(Constants!$B$3*Constants!$B$8*I121*K121+AS120)/(Constants!$B$9*Constants!$B$4)</f>
        <v>7.53982300884956</v>
      </c>
      <c r="AS121">
        <f>(Constants!$B$3*Constants!$B$8*I121*K121+AS120)-(AR121*Constants!$B$9*Constants!$B$4)</f>
        <v>0</v>
      </c>
      <c r="AT121">
        <f t="shared" si="34"/>
        <v>897.238938053098</v>
      </c>
      <c r="AU121">
        <f t="array" ref="AU121">IF(SUMPRODUCT(--(SIGN(AN88:AN120)=SIGN(K89:K121)))=0,2,IF(AV120&gt;0,1,0))</f>
        <v>1</v>
      </c>
      <c r="AV121">
        <f>IF(AU121=2,ROUND(5*1000/Constants!$B$11,0),IF(AV120&gt;0,AV120-1,0))</f>
        <v>0</v>
      </c>
      <c r="AW121">
        <f t="shared" si="35"/>
        <v>119</v>
      </c>
      <c r="AX121">
        <f ca="1" t="array" ref="AX121">IF(AW121&gt;Constants!$B$12,2,IF(SUMPRODUCT(--(AX102:AX121=2))=0,0,1))</f>
        <v>2</v>
      </c>
      <c r="AZ121">
        <f t="array" ref="AZ121">IF(ABS(AG121)&gt;Constants!$B$13,2,IF(SUMPRODUCT(--(AZ101:AZ120=2))=0,0,1))</f>
        <v>0</v>
      </c>
    </row>
    <row r="122" spans="1:52">
      <c r="A122" s="3">
        <v>120</v>
      </c>
      <c r="B122">
        <f>Signals!B121</f>
        <v>3</v>
      </c>
      <c r="C122">
        <f>Signals!C121</f>
        <v>2</v>
      </c>
      <c r="D122">
        <f>Signals!F121</f>
        <v>0</v>
      </c>
      <c r="E122">
        <f>Signals!H121</f>
        <v>0</v>
      </c>
      <c r="F122">
        <f>Signals!I121</f>
        <v>0</v>
      </c>
      <c r="G122">
        <f>IF(Constants!$B$2=2,-B122,B122)</f>
        <v>3</v>
      </c>
      <c r="H122">
        <f>IF(Constants!$C$2=2,-C122,C122)</f>
        <v>2</v>
      </c>
      <c r="I122">
        <f t="shared" si="19"/>
        <v>3</v>
      </c>
      <c r="J122">
        <f t="shared" si="20"/>
        <v>2</v>
      </c>
      <c r="K122">
        <f t="shared" si="21"/>
        <v>1</v>
      </c>
      <c r="L122">
        <f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1200.5</v>
      </c>
      <c r="M122">
        <f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800.5</v>
      </c>
      <c r="N122">
        <f t="shared" si="22"/>
        <v>1200.5</v>
      </c>
      <c r="O122">
        <f t="shared" si="23"/>
        <v>800.5</v>
      </c>
      <c r="P122">
        <f>IF(I122&lt;&gt;0,(ABS(L122*Constants!$B$10)+50)/100,MAX(P121-ABS(N122*Constants!$B$4),0))</f>
        <v>0.62005</v>
      </c>
      <c r="Q122">
        <f>IF(J122&lt;&gt;0,(ABS(M122*Constants!$B$10)+50)/100,MAX(Q121-ABS(O122*Constants!$B$4),0))</f>
        <v>0.58005</v>
      </c>
      <c r="R122">
        <f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1200.5</v>
      </c>
      <c r="S122">
        <f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800.5</v>
      </c>
      <c r="T122">
        <f t="shared" si="24"/>
        <v>1200.5</v>
      </c>
      <c r="U122">
        <f t="shared" si="25"/>
        <v>800.5</v>
      </c>
      <c r="V122">
        <f>IF(I122&lt;&gt;0,(ABS(R122*Constants!$B$4)+50)/100,IF(R122=0,MAX((0-ABS(T122*Constants!$B$4)),0),(ABS(R122*Constants!$B$4)+50)/100))</f>
        <v>1501.125</v>
      </c>
      <c r="W122">
        <f>IF(J122&lt;&gt;0,(ABS(S122*Constants!$B$4)+50)/100,IF(S122=0,MAX((0-ABS(U122*Constants!$B$4)),0),(ABS(S122*Constants!$B$4)+50)/100))</f>
        <v>1001.125</v>
      </c>
      <c r="X122">
        <f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1200.5</v>
      </c>
      <c r="Y122">
        <f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800.5</v>
      </c>
      <c r="Z122">
        <f t="shared" si="26"/>
        <v>1200.5</v>
      </c>
      <c r="AA122">
        <f t="shared" si="27"/>
        <v>800.5</v>
      </c>
      <c r="AB122">
        <f>IF(I122&lt;&gt;0,(ABS(X122*Constants!$B$10)+50)/100,IF(X122=0,MAX((AB121-ABS(Z122*Constants!$B$4)),0),(ABS(X122*Constants!$B$4)+50)/100))</f>
        <v>0.62005</v>
      </c>
      <c r="AC122">
        <f>IF(J122&lt;&gt;0,(ABS(Y122*Constants!$B$10)+50)/100,IF(Y122=0,MAX((AC121-ABS(AA122*Constants!$B$4)),0),(ABS(Y122*Constants!$B$4)+50)/100))</f>
        <v>0.58005</v>
      </c>
      <c r="AD122">
        <f t="shared" si="28"/>
        <v>1001</v>
      </c>
      <c r="AE122">
        <f t="shared" si="29"/>
        <v>1200.5</v>
      </c>
      <c r="AF122">
        <f t="shared" si="30"/>
        <v>800.5</v>
      </c>
      <c r="AG122">
        <f>((Constants!$B$5*AG121)+Constants!$B$4*AD122+AH121)/(Constants!$B$5+Constants!$B$4)</f>
        <v>1001</v>
      </c>
      <c r="AH122">
        <f>((Constants!$B$5*AG121)+Constants!$B$4*AD122+AH121)-(Constants!$B$5+Constants!$B$4)*AG122</f>
        <v>0</v>
      </c>
      <c r="AI122">
        <f>((Constants!$B$5*AI121)+Constants!$B$4*AE122+AJ121)/(Constants!$B$5+Constants!$B$4)</f>
        <v>1200.5</v>
      </c>
      <c r="AJ122">
        <f>((Constants!$B$5*AI121)+Constants!$B$4*AE122+AJ121)-(Constants!$B$4+Constants!$B$5)*AI122</f>
        <v>0</v>
      </c>
      <c r="AK122">
        <f>((Constants!$B$5*AK121)+Constants!$B$4*AF122+AL121)/(Constants!$B$5+Constants!$B$4)</f>
        <v>800.5</v>
      </c>
      <c r="AL122">
        <f>((Constants!$B$5*AK121)+Constants!$B$4*AF122+AL121)-(Constants!$B$5+Constants!$B$4)*AK122</f>
        <v>0</v>
      </c>
      <c r="AM122">
        <f t="shared" si="31"/>
        <v>1</v>
      </c>
      <c r="AN122">
        <f t="shared" si="32"/>
        <v>1</v>
      </c>
      <c r="AO122">
        <f>(200000*(ABS(N122)-ABS(N120))+Constants!$B$7)/(2*Constants!$B$7)</f>
        <v>0.5</v>
      </c>
      <c r="AP122">
        <f>(200000*(ABS(O122)-ABS(O120))+Constants!$B$7)/(2*Constants!$B$7)</f>
        <v>0.5</v>
      </c>
      <c r="AQ122">
        <f t="shared" si="33"/>
        <v>1</v>
      </c>
      <c r="AR122">
        <f>(Constants!$B$3*Constants!$B$8*I122*K122+AS121)/(Constants!$B$9*Constants!$B$4)</f>
        <v>7.53982300884956</v>
      </c>
      <c r="AS122">
        <f>(Constants!$B$3*Constants!$B$8*I122*K122+AS121)-(AR122*Constants!$B$9*Constants!$B$4)</f>
        <v>0</v>
      </c>
      <c r="AT122">
        <f t="shared" si="34"/>
        <v>904.778761061948</v>
      </c>
      <c r="AU122">
        <f t="array" ref="AU122">IF(SUMPRODUCT(--(SIGN(AN89:AN121)=SIGN(K90:K122)))=0,2,IF(AV121&gt;0,1,0))</f>
        <v>0</v>
      </c>
      <c r="AV122">
        <f>IF(AU122=2,ROUND(5*1000/Constants!$B$11,0),IF(AV121&gt;0,AV121-1,0))</f>
        <v>0</v>
      </c>
      <c r="AW122">
        <f t="shared" si="35"/>
        <v>120</v>
      </c>
      <c r="AX122">
        <f ca="1" t="array" ref="AX122">IF(AW122&gt;Constants!$B$12,2,IF(SUMPRODUCT(--(AX103:AX122=2))=0,0,1))</f>
        <v>2</v>
      </c>
      <c r="AZ122">
        <f t="array" ref="AZ122">IF(ABS(AG122)&gt;Constants!$B$13,2,IF(SUMPRODUCT(--(AZ102:AZ121=2))=0,0,1))</f>
        <v>0</v>
      </c>
    </row>
    <row r="123" spans="1:52">
      <c r="A123" s="3">
        <v>121</v>
      </c>
      <c r="B123">
        <f>Signals!B122</f>
        <v>3</v>
      </c>
      <c r="C123">
        <f>Signals!C122</f>
        <v>2</v>
      </c>
      <c r="D123">
        <f>Signals!F122</f>
        <v>0</v>
      </c>
      <c r="E123">
        <f>Signals!H122</f>
        <v>0</v>
      </c>
      <c r="F123">
        <f>Signals!I122</f>
        <v>0</v>
      </c>
      <c r="G123">
        <f>IF(Constants!$B$2=2,-B123,B123)</f>
        <v>3</v>
      </c>
      <c r="H123">
        <f>IF(Constants!$C$2=2,-C123,C123)</f>
        <v>2</v>
      </c>
      <c r="I123">
        <f t="shared" si="19"/>
        <v>3</v>
      </c>
      <c r="J123">
        <f t="shared" si="20"/>
        <v>2</v>
      </c>
      <c r="K123">
        <f t="shared" si="21"/>
        <v>1</v>
      </c>
      <c r="L123">
        <f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1200.5</v>
      </c>
      <c r="M123">
        <f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800.5</v>
      </c>
      <c r="N123">
        <f t="shared" si="22"/>
        <v>1200.5</v>
      </c>
      <c r="O123">
        <f t="shared" si="23"/>
        <v>800.5</v>
      </c>
      <c r="P123">
        <f>IF(I123&lt;&gt;0,(ABS(L123*Constants!$B$10)+50)/100,MAX(P122-ABS(N123*Constants!$B$4),0))</f>
        <v>0.62005</v>
      </c>
      <c r="Q123">
        <f>IF(J123&lt;&gt;0,(ABS(M123*Constants!$B$10)+50)/100,MAX(Q122-ABS(O123*Constants!$B$4),0))</f>
        <v>0.58005</v>
      </c>
      <c r="R123">
        <f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1200.5</v>
      </c>
      <c r="S123">
        <f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800.5</v>
      </c>
      <c r="T123">
        <f t="shared" si="24"/>
        <v>1200.5</v>
      </c>
      <c r="U123">
        <f t="shared" si="25"/>
        <v>800.5</v>
      </c>
      <c r="V123">
        <f>IF(I123&lt;&gt;0,(ABS(R123*Constants!$B$4)+50)/100,IF(R123=0,MAX((0-ABS(T123*Constants!$B$4)),0),(ABS(R123*Constants!$B$4)+50)/100))</f>
        <v>1501.125</v>
      </c>
      <c r="W123">
        <f>IF(J123&lt;&gt;0,(ABS(S123*Constants!$B$4)+50)/100,IF(S123=0,MAX((0-ABS(U123*Constants!$B$4)),0),(ABS(S123*Constants!$B$4)+50)/100))</f>
        <v>1001.125</v>
      </c>
      <c r="X123">
        <f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1200.5</v>
      </c>
      <c r="Y123">
        <f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800.5</v>
      </c>
      <c r="Z123">
        <f t="shared" si="26"/>
        <v>1200.5</v>
      </c>
      <c r="AA123">
        <f t="shared" si="27"/>
        <v>800.5</v>
      </c>
      <c r="AB123">
        <f>IF(I123&lt;&gt;0,(ABS(X123*Constants!$B$10)+50)/100,IF(X123=0,MAX((AB122-ABS(Z123*Constants!$B$4)),0),(ABS(X123*Constants!$B$4)+50)/100))</f>
        <v>0.62005</v>
      </c>
      <c r="AC123">
        <f>IF(J123&lt;&gt;0,(ABS(Y123*Constants!$B$10)+50)/100,IF(Y123=0,MAX((AC122-ABS(AA123*Constants!$B$4)),0),(ABS(Y123*Constants!$B$4)+50)/100))</f>
        <v>0.58005</v>
      </c>
      <c r="AD123">
        <f t="shared" si="28"/>
        <v>1001</v>
      </c>
      <c r="AE123">
        <f t="shared" si="29"/>
        <v>1200.5</v>
      </c>
      <c r="AF123">
        <f t="shared" si="30"/>
        <v>800.5</v>
      </c>
      <c r="AG123">
        <f>((Constants!$B$5*AG122)+Constants!$B$4*AD123+AH122)/(Constants!$B$5+Constants!$B$4)</f>
        <v>1001</v>
      </c>
      <c r="AH123">
        <f>((Constants!$B$5*AG122)+Constants!$B$4*AD123+AH122)-(Constants!$B$5+Constants!$B$4)*AG123</f>
        <v>0</v>
      </c>
      <c r="AI123">
        <f>((Constants!$B$5*AI122)+Constants!$B$4*AE123+AJ122)/(Constants!$B$5+Constants!$B$4)</f>
        <v>1200.5</v>
      </c>
      <c r="AJ123">
        <f>((Constants!$B$5*AI122)+Constants!$B$4*AE123+AJ122)-(Constants!$B$4+Constants!$B$5)*AI123</f>
        <v>0</v>
      </c>
      <c r="AK123">
        <f>((Constants!$B$5*AK122)+Constants!$B$4*AF123+AL122)/(Constants!$B$5+Constants!$B$4)</f>
        <v>800.5</v>
      </c>
      <c r="AL123">
        <f>((Constants!$B$5*AK122)+Constants!$B$4*AF123+AL122)-(Constants!$B$5+Constants!$B$4)*AK123</f>
        <v>0</v>
      </c>
      <c r="AM123">
        <f t="shared" si="31"/>
        <v>1</v>
      </c>
      <c r="AN123">
        <f t="shared" si="32"/>
        <v>1</v>
      </c>
      <c r="AO123">
        <f>(200000*(ABS(N123)-ABS(N121))+Constants!$B$7)/(2*Constants!$B$7)</f>
        <v>0.5</v>
      </c>
      <c r="AP123">
        <f>(200000*(ABS(O123)-ABS(O121))+Constants!$B$7)/(2*Constants!$B$7)</f>
        <v>0.5</v>
      </c>
      <c r="AQ123">
        <f t="shared" si="33"/>
        <v>1</v>
      </c>
      <c r="AR123">
        <f>(Constants!$B$3*Constants!$B$8*I123*K123+AS122)/(Constants!$B$9*Constants!$B$4)</f>
        <v>7.53982300884956</v>
      </c>
      <c r="AS123">
        <f>(Constants!$B$3*Constants!$B$8*I123*K123+AS122)-(AR123*Constants!$B$9*Constants!$B$4)</f>
        <v>0</v>
      </c>
      <c r="AT123">
        <f t="shared" si="34"/>
        <v>912.318584070797</v>
      </c>
      <c r="AU123">
        <f t="array" ref="AU123">IF(SUMPRODUCT(--(SIGN(AN90:AN122)=SIGN(K91:K123)))=0,2,IF(AV122&gt;0,1,0))</f>
        <v>0</v>
      </c>
      <c r="AV123">
        <f>IF(AU123=2,ROUND(5*1000/Constants!$B$11,0),IF(AV122&gt;0,AV122-1,0))</f>
        <v>0</v>
      </c>
      <c r="AW123">
        <f t="shared" si="35"/>
        <v>121</v>
      </c>
      <c r="AX123">
        <f ca="1" t="array" ref="AX123">IF(AW123&gt;Constants!$B$12,2,IF(SUMPRODUCT(--(AX104:AX123=2))=0,0,1))</f>
        <v>2</v>
      </c>
      <c r="AZ123">
        <f t="array" ref="AZ123">IF(ABS(AG123)&gt;Constants!$B$13,2,IF(SUMPRODUCT(--(AZ103:AZ122=2))=0,0,1))</f>
        <v>0</v>
      </c>
    </row>
    <row r="124" spans="1:52">
      <c r="A124" s="3">
        <v>122</v>
      </c>
      <c r="B124">
        <f>Signals!B123</f>
        <v>3</v>
      </c>
      <c r="C124">
        <f>Signals!C123</f>
        <v>2</v>
      </c>
      <c r="D124">
        <f>Signals!F123</f>
        <v>0</v>
      </c>
      <c r="E124">
        <f>Signals!H123</f>
        <v>0</v>
      </c>
      <c r="F124">
        <f>Signals!I123</f>
        <v>0</v>
      </c>
      <c r="G124">
        <f>IF(Constants!$B$2=2,-B124,B124)</f>
        <v>3</v>
      </c>
      <c r="H124">
        <f>IF(Constants!$C$2=2,-C124,C124)</f>
        <v>2</v>
      </c>
      <c r="I124">
        <f t="shared" si="19"/>
        <v>3</v>
      </c>
      <c r="J124">
        <f t="shared" si="20"/>
        <v>2</v>
      </c>
      <c r="K124">
        <f t="shared" si="21"/>
        <v>1</v>
      </c>
      <c r="L124">
        <f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1200.5</v>
      </c>
      <c r="M124">
        <f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800.5</v>
      </c>
      <c r="N124">
        <f t="shared" si="22"/>
        <v>1200.5</v>
      </c>
      <c r="O124">
        <f t="shared" si="23"/>
        <v>800.5</v>
      </c>
      <c r="P124">
        <f>IF(I124&lt;&gt;0,(ABS(L124*Constants!$B$10)+50)/100,MAX(P123-ABS(N124*Constants!$B$4),0))</f>
        <v>0.62005</v>
      </c>
      <c r="Q124">
        <f>IF(J124&lt;&gt;0,(ABS(M124*Constants!$B$10)+50)/100,MAX(Q123-ABS(O124*Constants!$B$4),0))</f>
        <v>0.58005</v>
      </c>
      <c r="R124">
        <f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1200.5</v>
      </c>
      <c r="S124">
        <f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800.5</v>
      </c>
      <c r="T124">
        <f t="shared" si="24"/>
        <v>1200.5</v>
      </c>
      <c r="U124">
        <f t="shared" si="25"/>
        <v>800.5</v>
      </c>
      <c r="V124">
        <f>IF(I124&lt;&gt;0,(ABS(R124*Constants!$B$4)+50)/100,IF(R124=0,MAX((0-ABS(T124*Constants!$B$4)),0),(ABS(R124*Constants!$B$4)+50)/100))</f>
        <v>1501.125</v>
      </c>
      <c r="W124">
        <f>IF(J124&lt;&gt;0,(ABS(S124*Constants!$B$4)+50)/100,IF(S124=0,MAX((0-ABS(U124*Constants!$B$4)),0),(ABS(S124*Constants!$B$4)+50)/100))</f>
        <v>1001.125</v>
      </c>
      <c r="X124">
        <f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1200.5</v>
      </c>
      <c r="Y124">
        <f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800.5</v>
      </c>
      <c r="Z124">
        <f t="shared" si="26"/>
        <v>1200.5</v>
      </c>
      <c r="AA124">
        <f t="shared" si="27"/>
        <v>800.5</v>
      </c>
      <c r="AB124">
        <f>IF(I124&lt;&gt;0,(ABS(X124*Constants!$B$10)+50)/100,IF(X124=0,MAX((AB123-ABS(Z124*Constants!$B$4)),0),(ABS(X124*Constants!$B$4)+50)/100))</f>
        <v>0.62005</v>
      </c>
      <c r="AC124">
        <f>IF(J124&lt;&gt;0,(ABS(Y124*Constants!$B$10)+50)/100,IF(Y124=0,MAX((AC123-ABS(AA124*Constants!$B$4)),0),(ABS(Y124*Constants!$B$4)+50)/100))</f>
        <v>0.58005</v>
      </c>
      <c r="AD124">
        <f t="shared" si="28"/>
        <v>1001</v>
      </c>
      <c r="AE124">
        <f t="shared" si="29"/>
        <v>1200.5</v>
      </c>
      <c r="AF124">
        <f t="shared" si="30"/>
        <v>800.5</v>
      </c>
      <c r="AG124">
        <f>((Constants!$B$5*AG123)+Constants!$B$4*AD124+AH123)/(Constants!$B$5+Constants!$B$4)</f>
        <v>1001</v>
      </c>
      <c r="AH124">
        <f>((Constants!$B$5*AG123)+Constants!$B$4*AD124+AH123)-(Constants!$B$5+Constants!$B$4)*AG124</f>
        <v>0</v>
      </c>
      <c r="AI124">
        <f>((Constants!$B$5*AI123)+Constants!$B$4*AE124+AJ123)/(Constants!$B$5+Constants!$B$4)</f>
        <v>1200.5</v>
      </c>
      <c r="AJ124">
        <f>((Constants!$B$5*AI123)+Constants!$B$4*AE124+AJ123)-(Constants!$B$4+Constants!$B$5)*AI124</f>
        <v>0</v>
      </c>
      <c r="AK124">
        <f>((Constants!$B$5*AK123)+Constants!$B$4*AF124+AL123)/(Constants!$B$5+Constants!$B$4)</f>
        <v>800.5</v>
      </c>
      <c r="AL124">
        <f>((Constants!$B$5*AK123)+Constants!$B$4*AF124+AL123)-(Constants!$B$5+Constants!$B$4)*AK124</f>
        <v>0</v>
      </c>
      <c r="AM124">
        <f t="shared" si="31"/>
        <v>1</v>
      </c>
      <c r="AN124">
        <f t="shared" si="32"/>
        <v>1</v>
      </c>
      <c r="AO124">
        <f>(200000*(ABS(N124)-ABS(N122))+Constants!$B$7)/(2*Constants!$B$7)</f>
        <v>0.5</v>
      </c>
      <c r="AP124">
        <f>(200000*(ABS(O124)-ABS(O122))+Constants!$B$7)/(2*Constants!$B$7)</f>
        <v>0.5</v>
      </c>
      <c r="AQ124">
        <f t="shared" si="33"/>
        <v>1</v>
      </c>
      <c r="AR124">
        <f>(Constants!$B$3*Constants!$B$8*I124*K124+AS123)/(Constants!$B$9*Constants!$B$4)</f>
        <v>7.53982300884956</v>
      </c>
      <c r="AS124">
        <f>(Constants!$B$3*Constants!$B$8*I124*K124+AS123)-(AR124*Constants!$B$9*Constants!$B$4)</f>
        <v>0</v>
      </c>
      <c r="AT124">
        <f t="shared" si="34"/>
        <v>919.858407079647</v>
      </c>
      <c r="AU124">
        <f t="array" ref="AU124">IF(SUMPRODUCT(--(SIGN(AN91:AN123)=SIGN(K92:K124)))=0,2,IF(AV123&gt;0,1,0))</f>
        <v>0</v>
      </c>
      <c r="AV124">
        <f>IF(AU124=2,ROUND(5*1000/Constants!$B$11,0),IF(AV123&gt;0,AV123-1,0))</f>
        <v>0</v>
      </c>
      <c r="AW124">
        <f t="shared" si="35"/>
        <v>122</v>
      </c>
      <c r="AX124">
        <f ca="1" t="array" ref="AX124">IF(AW124&gt;Constants!$B$12,2,IF(SUMPRODUCT(--(AX105:AX124=2))=0,0,1))</f>
        <v>2</v>
      </c>
      <c r="AZ124">
        <f t="array" ref="AZ124">IF(ABS(AG124)&gt;Constants!$B$13,2,IF(SUMPRODUCT(--(AZ104:AZ123=2))=0,0,1))</f>
        <v>0</v>
      </c>
    </row>
    <row r="125" spans="1:52">
      <c r="A125" s="3">
        <v>123</v>
      </c>
      <c r="B125">
        <f>Signals!B124</f>
        <v>3</v>
      </c>
      <c r="C125">
        <f>Signals!C124</f>
        <v>2</v>
      </c>
      <c r="D125">
        <f>Signals!F124</f>
        <v>0</v>
      </c>
      <c r="E125">
        <f>Signals!H124</f>
        <v>0</v>
      </c>
      <c r="F125">
        <f>Signals!I124</f>
        <v>0</v>
      </c>
      <c r="G125">
        <f>IF(Constants!$B$2=2,-B125,B125)</f>
        <v>3</v>
      </c>
      <c r="H125">
        <f>IF(Constants!$C$2=2,-C125,C125)</f>
        <v>2</v>
      </c>
      <c r="I125">
        <f t="shared" si="19"/>
        <v>3</v>
      </c>
      <c r="J125">
        <f t="shared" si="20"/>
        <v>2</v>
      </c>
      <c r="K125">
        <f t="shared" si="21"/>
        <v>1</v>
      </c>
      <c r="L125">
        <f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1200.5</v>
      </c>
      <c r="M125">
        <f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800.5</v>
      </c>
      <c r="N125">
        <f t="shared" si="22"/>
        <v>1200.5</v>
      </c>
      <c r="O125">
        <f t="shared" si="23"/>
        <v>800.5</v>
      </c>
      <c r="P125">
        <f>IF(I125&lt;&gt;0,(ABS(L125*Constants!$B$10)+50)/100,MAX(P124-ABS(N125*Constants!$B$4),0))</f>
        <v>0.62005</v>
      </c>
      <c r="Q125">
        <f>IF(J125&lt;&gt;0,(ABS(M125*Constants!$B$10)+50)/100,MAX(Q124-ABS(O125*Constants!$B$4),0))</f>
        <v>0.58005</v>
      </c>
      <c r="R125">
        <f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1200.5</v>
      </c>
      <c r="S125">
        <f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800.5</v>
      </c>
      <c r="T125">
        <f t="shared" si="24"/>
        <v>1200.5</v>
      </c>
      <c r="U125">
        <f t="shared" si="25"/>
        <v>800.5</v>
      </c>
      <c r="V125">
        <f>IF(I125&lt;&gt;0,(ABS(R125*Constants!$B$4)+50)/100,IF(R125=0,MAX((0-ABS(T125*Constants!$B$4)),0),(ABS(R125*Constants!$B$4)+50)/100))</f>
        <v>1501.125</v>
      </c>
      <c r="W125">
        <f>IF(J125&lt;&gt;0,(ABS(S125*Constants!$B$4)+50)/100,IF(S125=0,MAX((0-ABS(U125*Constants!$B$4)),0),(ABS(S125*Constants!$B$4)+50)/100))</f>
        <v>1001.125</v>
      </c>
      <c r="X125">
        <f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1200.5</v>
      </c>
      <c r="Y125">
        <f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800.5</v>
      </c>
      <c r="Z125">
        <f t="shared" si="26"/>
        <v>1200.5</v>
      </c>
      <c r="AA125">
        <f t="shared" si="27"/>
        <v>800.5</v>
      </c>
      <c r="AB125">
        <f>IF(I125&lt;&gt;0,(ABS(X125*Constants!$B$10)+50)/100,IF(X125=0,MAX((AB124-ABS(Z125*Constants!$B$4)),0),(ABS(X125*Constants!$B$4)+50)/100))</f>
        <v>0.62005</v>
      </c>
      <c r="AC125">
        <f>IF(J125&lt;&gt;0,(ABS(Y125*Constants!$B$10)+50)/100,IF(Y125=0,MAX((AC124-ABS(AA125*Constants!$B$4)),0),(ABS(Y125*Constants!$B$4)+50)/100))</f>
        <v>0.58005</v>
      </c>
      <c r="AD125">
        <f t="shared" si="28"/>
        <v>1001</v>
      </c>
      <c r="AE125">
        <f t="shared" si="29"/>
        <v>1200.5</v>
      </c>
      <c r="AF125">
        <f t="shared" si="30"/>
        <v>800.5</v>
      </c>
      <c r="AG125">
        <f>((Constants!$B$5*AG124)+Constants!$B$4*AD125+AH124)/(Constants!$B$5+Constants!$B$4)</f>
        <v>1001</v>
      </c>
      <c r="AH125">
        <f>((Constants!$B$5*AG124)+Constants!$B$4*AD125+AH124)-(Constants!$B$5+Constants!$B$4)*AG125</f>
        <v>0</v>
      </c>
      <c r="AI125">
        <f>((Constants!$B$5*AI124)+Constants!$B$4*AE125+AJ124)/(Constants!$B$5+Constants!$B$4)</f>
        <v>1200.5</v>
      </c>
      <c r="AJ125">
        <f>((Constants!$B$5*AI124)+Constants!$B$4*AE125+AJ124)-(Constants!$B$4+Constants!$B$5)*AI125</f>
        <v>0</v>
      </c>
      <c r="AK125">
        <f>((Constants!$B$5*AK124)+Constants!$B$4*AF125+AL124)/(Constants!$B$5+Constants!$B$4)</f>
        <v>800.5</v>
      </c>
      <c r="AL125">
        <f>((Constants!$B$5*AK124)+Constants!$B$4*AF125+AL124)-(Constants!$B$5+Constants!$B$4)*AK125</f>
        <v>0</v>
      </c>
      <c r="AM125">
        <f t="shared" si="31"/>
        <v>1</v>
      </c>
      <c r="AN125">
        <f t="shared" si="32"/>
        <v>1</v>
      </c>
      <c r="AO125">
        <f>(200000*(ABS(N125)-ABS(N123))+Constants!$B$7)/(2*Constants!$B$7)</f>
        <v>0.5</v>
      </c>
      <c r="AP125">
        <f>(200000*(ABS(O125)-ABS(O123))+Constants!$B$7)/(2*Constants!$B$7)</f>
        <v>0.5</v>
      </c>
      <c r="AQ125">
        <f t="shared" si="33"/>
        <v>1</v>
      </c>
      <c r="AR125">
        <f>(Constants!$B$3*Constants!$B$8*I125*K125+AS124)/(Constants!$B$9*Constants!$B$4)</f>
        <v>7.53982300884956</v>
      </c>
      <c r="AS125">
        <f>(Constants!$B$3*Constants!$B$8*I125*K125+AS124)-(AR125*Constants!$B$9*Constants!$B$4)</f>
        <v>0</v>
      </c>
      <c r="AT125">
        <f t="shared" si="34"/>
        <v>927.398230088496</v>
      </c>
      <c r="AU125">
        <f t="array" ref="AU125">IF(SUMPRODUCT(--(SIGN(AN92:AN124)=SIGN(K93:K125)))=0,2,IF(AV124&gt;0,1,0))</f>
        <v>0</v>
      </c>
      <c r="AV125">
        <f>IF(AU125=2,ROUND(5*1000/Constants!$B$11,0),IF(AV124&gt;0,AV124-1,0))</f>
        <v>0</v>
      </c>
      <c r="AW125">
        <f t="shared" si="35"/>
        <v>123</v>
      </c>
      <c r="AX125">
        <f ca="1" t="array" ref="AX125">IF(AW125&gt;Constants!$B$12,2,IF(SUMPRODUCT(--(AX106:AX125=2))=0,0,1))</f>
        <v>2</v>
      </c>
      <c r="AZ125">
        <f t="array" ref="AZ125">IF(ABS(AG125)&gt;Constants!$B$13,2,IF(SUMPRODUCT(--(AZ105:AZ124=2))=0,0,1))</f>
        <v>0</v>
      </c>
    </row>
    <row r="126" spans="1:52">
      <c r="A126" s="3">
        <v>124</v>
      </c>
      <c r="B126">
        <f>Signals!B125</f>
        <v>3</v>
      </c>
      <c r="C126">
        <f>Signals!C125</f>
        <v>2</v>
      </c>
      <c r="D126">
        <f>Signals!F125</f>
        <v>0</v>
      </c>
      <c r="E126">
        <f>Signals!H125</f>
        <v>0</v>
      </c>
      <c r="F126">
        <f>Signals!I125</f>
        <v>0</v>
      </c>
      <c r="G126">
        <f>IF(Constants!$B$2=2,-B126,B126)</f>
        <v>3</v>
      </c>
      <c r="H126">
        <f>IF(Constants!$C$2=2,-C126,C126)</f>
        <v>2</v>
      </c>
      <c r="I126">
        <f t="shared" si="19"/>
        <v>3</v>
      </c>
      <c r="J126">
        <f t="shared" si="20"/>
        <v>2</v>
      </c>
      <c r="K126">
        <f t="shared" si="21"/>
        <v>1</v>
      </c>
      <c r="L126">
        <f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1200.5</v>
      </c>
      <c r="M126">
        <f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800.5</v>
      </c>
      <c r="N126">
        <f t="shared" si="22"/>
        <v>1200.5</v>
      </c>
      <c r="O126">
        <f t="shared" si="23"/>
        <v>800.5</v>
      </c>
      <c r="P126">
        <f>IF(I126&lt;&gt;0,(ABS(L126*Constants!$B$10)+50)/100,MAX(P125-ABS(N126*Constants!$B$4),0))</f>
        <v>0.62005</v>
      </c>
      <c r="Q126">
        <f>IF(J126&lt;&gt;0,(ABS(M126*Constants!$B$10)+50)/100,MAX(Q125-ABS(O126*Constants!$B$4),0))</f>
        <v>0.58005</v>
      </c>
      <c r="R126">
        <f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1200.5</v>
      </c>
      <c r="S126">
        <f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800.5</v>
      </c>
      <c r="T126">
        <f t="shared" si="24"/>
        <v>1200.5</v>
      </c>
      <c r="U126">
        <f t="shared" si="25"/>
        <v>800.5</v>
      </c>
      <c r="V126">
        <f>IF(I126&lt;&gt;0,(ABS(R126*Constants!$B$4)+50)/100,IF(R126=0,MAX((0-ABS(T126*Constants!$B$4)),0),(ABS(R126*Constants!$B$4)+50)/100))</f>
        <v>1501.125</v>
      </c>
      <c r="W126">
        <f>IF(J126&lt;&gt;0,(ABS(S126*Constants!$B$4)+50)/100,IF(S126=0,MAX((0-ABS(U126*Constants!$B$4)),0),(ABS(S126*Constants!$B$4)+50)/100))</f>
        <v>1001.125</v>
      </c>
      <c r="X126">
        <f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1200.5</v>
      </c>
      <c r="Y126">
        <f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800.5</v>
      </c>
      <c r="Z126">
        <f t="shared" si="26"/>
        <v>1200.5</v>
      </c>
      <c r="AA126">
        <f t="shared" si="27"/>
        <v>800.5</v>
      </c>
      <c r="AB126">
        <f>IF(I126&lt;&gt;0,(ABS(X126*Constants!$B$10)+50)/100,IF(X126=0,MAX((AB125-ABS(Z126*Constants!$B$4)),0),(ABS(X126*Constants!$B$4)+50)/100))</f>
        <v>0.62005</v>
      </c>
      <c r="AC126">
        <f>IF(J126&lt;&gt;0,(ABS(Y126*Constants!$B$10)+50)/100,IF(Y126=0,MAX((AC125-ABS(AA126*Constants!$B$4)),0),(ABS(Y126*Constants!$B$4)+50)/100))</f>
        <v>0.58005</v>
      </c>
      <c r="AD126">
        <f t="shared" si="28"/>
        <v>1001</v>
      </c>
      <c r="AE126">
        <f t="shared" si="29"/>
        <v>1200.5</v>
      </c>
      <c r="AF126">
        <f t="shared" si="30"/>
        <v>800.5</v>
      </c>
      <c r="AG126">
        <f>((Constants!$B$5*AG125)+Constants!$B$4*AD126+AH125)/(Constants!$B$5+Constants!$B$4)</f>
        <v>1001</v>
      </c>
      <c r="AH126">
        <f>((Constants!$B$5*AG125)+Constants!$B$4*AD126+AH125)-(Constants!$B$5+Constants!$B$4)*AG126</f>
        <v>0</v>
      </c>
      <c r="AI126">
        <f>((Constants!$B$5*AI125)+Constants!$B$4*AE126+AJ125)/(Constants!$B$5+Constants!$B$4)</f>
        <v>1200.5</v>
      </c>
      <c r="AJ126">
        <f>((Constants!$B$5*AI125)+Constants!$B$4*AE126+AJ125)-(Constants!$B$4+Constants!$B$5)*AI126</f>
        <v>0</v>
      </c>
      <c r="AK126">
        <f>((Constants!$B$5*AK125)+Constants!$B$4*AF126+AL125)/(Constants!$B$5+Constants!$B$4)</f>
        <v>800.5</v>
      </c>
      <c r="AL126">
        <f>((Constants!$B$5*AK125)+Constants!$B$4*AF126+AL125)-(Constants!$B$5+Constants!$B$4)*AK126</f>
        <v>0</v>
      </c>
      <c r="AM126">
        <f t="shared" si="31"/>
        <v>1</v>
      </c>
      <c r="AN126">
        <f t="shared" si="32"/>
        <v>1</v>
      </c>
      <c r="AO126">
        <f>(200000*(ABS(N126)-ABS(N124))+Constants!$B$7)/(2*Constants!$B$7)</f>
        <v>0.5</v>
      </c>
      <c r="AP126">
        <f>(200000*(ABS(O126)-ABS(O124))+Constants!$B$7)/(2*Constants!$B$7)</f>
        <v>0.5</v>
      </c>
      <c r="AQ126">
        <f t="shared" si="33"/>
        <v>1</v>
      </c>
      <c r="AR126">
        <f>(Constants!$B$3*Constants!$B$8*I126*K126+AS125)/(Constants!$B$9*Constants!$B$4)</f>
        <v>7.53982300884956</v>
      </c>
      <c r="AS126">
        <f>(Constants!$B$3*Constants!$B$8*I126*K126+AS125)-(AR126*Constants!$B$9*Constants!$B$4)</f>
        <v>0</v>
      </c>
      <c r="AT126">
        <f t="shared" si="34"/>
        <v>934.938053097346</v>
      </c>
      <c r="AU126">
        <f t="array" ref="AU126">IF(SUMPRODUCT(--(SIGN(AN93:AN125)=SIGN(K94:K126)))=0,2,IF(AV125&gt;0,1,0))</f>
        <v>0</v>
      </c>
      <c r="AV126">
        <f>IF(AU126=2,ROUND(5*1000/Constants!$B$11,0),IF(AV125&gt;0,AV125-1,0))</f>
        <v>0</v>
      </c>
      <c r="AW126">
        <f t="shared" si="35"/>
        <v>124</v>
      </c>
      <c r="AX126">
        <f ca="1" t="array" ref="AX126">IF(AW126&gt;Constants!$B$12,2,IF(SUMPRODUCT(--(AX107:AX126=2))=0,0,1))</f>
        <v>2</v>
      </c>
      <c r="AZ126">
        <f t="array" ref="AZ126">IF(ABS(AG126)&gt;Constants!$B$13,2,IF(SUMPRODUCT(--(AZ106:AZ125=2))=0,0,1))</f>
        <v>0</v>
      </c>
    </row>
    <row r="127" spans="1:52">
      <c r="A127" s="3">
        <v>125</v>
      </c>
      <c r="B127">
        <f>Signals!B126</f>
        <v>3</v>
      </c>
      <c r="C127">
        <f>Signals!C126</f>
        <v>2</v>
      </c>
      <c r="D127">
        <f>Signals!F126</f>
        <v>0</v>
      </c>
      <c r="E127">
        <f>Signals!H126</f>
        <v>0</v>
      </c>
      <c r="F127">
        <f>Signals!I126</f>
        <v>0</v>
      </c>
      <c r="G127">
        <f>IF(Constants!$B$2=2,-B127,B127)</f>
        <v>3</v>
      </c>
      <c r="H127">
        <f>IF(Constants!$C$2=2,-C127,C127)</f>
        <v>2</v>
      </c>
      <c r="I127">
        <f t="shared" si="19"/>
        <v>3</v>
      </c>
      <c r="J127">
        <f t="shared" si="20"/>
        <v>2</v>
      </c>
      <c r="K127">
        <f t="shared" si="21"/>
        <v>1</v>
      </c>
      <c r="L127">
        <f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1200.5</v>
      </c>
      <c r="M127">
        <f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800.5</v>
      </c>
      <c r="N127">
        <f t="shared" si="22"/>
        <v>1200.5</v>
      </c>
      <c r="O127">
        <f t="shared" si="23"/>
        <v>800.5</v>
      </c>
      <c r="P127">
        <f>IF(I127&lt;&gt;0,(ABS(L127*Constants!$B$10)+50)/100,MAX(P126-ABS(N127*Constants!$B$4),0))</f>
        <v>0.62005</v>
      </c>
      <c r="Q127">
        <f>IF(J127&lt;&gt;0,(ABS(M127*Constants!$B$10)+50)/100,MAX(Q126-ABS(O127*Constants!$B$4),0))</f>
        <v>0.58005</v>
      </c>
      <c r="R127">
        <f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1200.5</v>
      </c>
      <c r="S127">
        <f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800.5</v>
      </c>
      <c r="T127">
        <f t="shared" si="24"/>
        <v>1200.5</v>
      </c>
      <c r="U127">
        <f t="shared" si="25"/>
        <v>800.5</v>
      </c>
      <c r="V127">
        <f>IF(I127&lt;&gt;0,(ABS(R127*Constants!$B$4)+50)/100,IF(R127=0,MAX((0-ABS(T127*Constants!$B$4)),0),(ABS(R127*Constants!$B$4)+50)/100))</f>
        <v>1501.125</v>
      </c>
      <c r="W127">
        <f>IF(J127&lt;&gt;0,(ABS(S127*Constants!$B$4)+50)/100,IF(S127=0,MAX((0-ABS(U127*Constants!$B$4)),0),(ABS(S127*Constants!$B$4)+50)/100))</f>
        <v>1001.125</v>
      </c>
      <c r="X127">
        <f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1200.5</v>
      </c>
      <c r="Y127">
        <f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800.5</v>
      </c>
      <c r="Z127">
        <f t="shared" si="26"/>
        <v>1200.5</v>
      </c>
      <c r="AA127">
        <f t="shared" si="27"/>
        <v>800.5</v>
      </c>
      <c r="AB127">
        <f>IF(I127&lt;&gt;0,(ABS(X127*Constants!$B$10)+50)/100,IF(X127=0,MAX((AB126-ABS(Z127*Constants!$B$4)),0),(ABS(X127*Constants!$B$4)+50)/100))</f>
        <v>0.62005</v>
      </c>
      <c r="AC127">
        <f>IF(J127&lt;&gt;0,(ABS(Y127*Constants!$B$10)+50)/100,IF(Y127=0,MAX((AC126-ABS(AA127*Constants!$B$4)),0),(ABS(Y127*Constants!$B$4)+50)/100))</f>
        <v>0.58005</v>
      </c>
      <c r="AD127">
        <f t="shared" si="28"/>
        <v>1001</v>
      </c>
      <c r="AE127">
        <f t="shared" si="29"/>
        <v>1200.5</v>
      </c>
      <c r="AF127">
        <f t="shared" si="30"/>
        <v>800.5</v>
      </c>
      <c r="AG127">
        <f>((Constants!$B$5*AG126)+Constants!$B$4*AD127+AH126)/(Constants!$B$5+Constants!$B$4)</f>
        <v>1001</v>
      </c>
      <c r="AH127">
        <f>((Constants!$B$5*AG126)+Constants!$B$4*AD127+AH126)-(Constants!$B$5+Constants!$B$4)*AG127</f>
        <v>0</v>
      </c>
      <c r="AI127">
        <f>((Constants!$B$5*AI126)+Constants!$B$4*AE127+AJ126)/(Constants!$B$5+Constants!$B$4)</f>
        <v>1200.5</v>
      </c>
      <c r="AJ127">
        <f>((Constants!$B$5*AI126)+Constants!$B$4*AE127+AJ126)-(Constants!$B$4+Constants!$B$5)*AI127</f>
        <v>0</v>
      </c>
      <c r="AK127">
        <f>((Constants!$B$5*AK126)+Constants!$B$4*AF127+AL126)/(Constants!$B$5+Constants!$B$4)</f>
        <v>800.5</v>
      </c>
      <c r="AL127">
        <f>((Constants!$B$5*AK126)+Constants!$B$4*AF127+AL126)-(Constants!$B$5+Constants!$B$4)*AK127</f>
        <v>0</v>
      </c>
      <c r="AM127">
        <f t="shared" si="31"/>
        <v>1</v>
      </c>
      <c r="AN127">
        <f t="shared" si="32"/>
        <v>1</v>
      </c>
      <c r="AO127">
        <f>(200000*(ABS(N127)-ABS(N125))+Constants!$B$7)/(2*Constants!$B$7)</f>
        <v>0.5</v>
      </c>
      <c r="AP127">
        <f>(200000*(ABS(O127)-ABS(O125))+Constants!$B$7)/(2*Constants!$B$7)</f>
        <v>0.5</v>
      </c>
      <c r="AQ127">
        <f t="shared" si="33"/>
        <v>1</v>
      </c>
      <c r="AR127">
        <f>(Constants!$B$3*Constants!$B$8*I127*K127+AS126)/(Constants!$B$9*Constants!$B$4)</f>
        <v>7.53982300884956</v>
      </c>
      <c r="AS127">
        <f>(Constants!$B$3*Constants!$B$8*I127*K127+AS126)-(AR127*Constants!$B$9*Constants!$B$4)</f>
        <v>0</v>
      </c>
      <c r="AT127">
        <f t="shared" si="34"/>
        <v>942.477876106196</v>
      </c>
      <c r="AU127">
        <f t="array" ref="AU127">IF(SUMPRODUCT(--(SIGN(AN94:AN126)=SIGN(K95:K127)))=0,2,IF(AV126&gt;0,1,0))</f>
        <v>0</v>
      </c>
      <c r="AV127">
        <f>IF(AU127=2,ROUND(5*1000/Constants!$B$11,0),IF(AV126&gt;0,AV126-1,0))</f>
        <v>0</v>
      </c>
      <c r="AW127">
        <f t="shared" si="35"/>
        <v>125</v>
      </c>
      <c r="AX127">
        <f ca="1" t="array" ref="AX127">IF(AW127&gt;Constants!$B$12,2,IF(SUMPRODUCT(--(AX108:AX127=2))=0,0,1))</f>
        <v>2</v>
      </c>
      <c r="AZ127">
        <f t="array" ref="AZ127">IF(ABS(AG127)&gt;Constants!$B$13,2,IF(SUMPRODUCT(--(AZ107:AZ126=2))=0,0,1))</f>
        <v>0</v>
      </c>
    </row>
    <row r="128" spans="1:52">
      <c r="A128" s="3">
        <v>126</v>
      </c>
      <c r="B128">
        <f>Signals!B127</f>
        <v>3</v>
      </c>
      <c r="C128">
        <f>Signals!C127</f>
        <v>2</v>
      </c>
      <c r="D128">
        <f>Signals!F127</f>
        <v>0</v>
      </c>
      <c r="E128">
        <f>Signals!H127</f>
        <v>0</v>
      </c>
      <c r="F128">
        <f>Signals!I127</f>
        <v>0</v>
      </c>
      <c r="G128">
        <f>IF(Constants!$B$2=2,-B128,B128)</f>
        <v>3</v>
      </c>
      <c r="H128">
        <f>IF(Constants!$C$2=2,-C128,C128)</f>
        <v>2</v>
      </c>
      <c r="I128">
        <f t="shared" si="19"/>
        <v>3</v>
      </c>
      <c r="J128">
        <f t="shared" si="20"/>
        <v>2</v>
      </c>
      <c r="K128">
        <f t="shared" si="21"/>
        <v>1</v>
      </c>
      <c r="L128">
        <f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1200.5</v>
      </c>
      <c r="M128">
        <f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800.5</v>
      </c>
      <c r="N128">
        <f t="shared" si="22"/>
        <v>1200.5</v>
      </c>
      <c r="O128">
        <f t="shared" si="23"/>
        <v>800.5</v>
      </c>
      <c r="P128">
        <f>IF(I128&lt;&gt;0,(ABS(L128*Constants!$B$10)+50)/100,MAX(P127-ABS(N128*Constants!$B$4),0))</f>
        <v>0.62005</v>
      </c>
      <c r="Q128">
        <f>IF(J128&lt;&gt;0,(ABS(M128*Constants!$B$10)+50)/100,MAX(Q127-ABS(O128*Constants!$B$4),0))</f>
        <v>0.58005</v>
      </c>
      <c r="R128">
        <f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1200.5</v>
      </c>
      <c r="S128">
        <f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800.5</v>
      </c>
      <c r="T128">
        <f t="shared" si="24"/>
        <v>1200.5</v>
      </c>
      <c r="U128">
        <f t="shared" si="25"/>
        <v>800.5</v>
      </c>
      <c r="V128">
        <f>IF(I128&lt;&gt;0,(ABS(R128*Constants!$B$4)+50)/100,IF(R128=0,MAX((0-ABS(T128*Constants!$B$4)),0),(ABS(R128*Constants!$B$4)+50)/100))</f>
        <v>1501.125</v>
      </c>
      <c r="W128">
        <f>IF(J128&lt;&gt;0,(ABS(S128*Constants!$B$4)+50)/100,IF(S128=0,MAX((0-ABS(U128*Constants!$B$4)),0),(ABS(S128*Constants!$B$4)+50)/100))</f>
        <v>1001.125</v>
      </c>
      <c r="X128">
        <f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1200.5</v>
      </c>
      <c r="Y128">
        <f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800.5</v>
      </c>
      <c r="Z128">
        <f t="shared" si="26"/>
        <v>1200.5</v>
      </c>
      <c r="AA128">
        <f t="shared" si="27"/>
        <v>800.5</v>
      </c>
      <c r="AB128">
        <f>IF(I128&lt;&gt;0,(ABS(X128*Constants!$B$10)+50)/100,IF(X128=0,MAX((AB127-ABS(Z128*Constants!$B$4)),0),(ABS(X128*Constants!$B$4)+50)/100))</f>
        <v>0.62005</v>
      </c>
      <c r="AC128">
        <f>IF(J128&lt;&gt;0,(ABS(Y128*Constants!$B$10)+50)/100,IF(Y128=0,MAX((AC127-ABS(AA128*Constants!$B$4)),0),(ABS(Y128*Constants!$B$4)+50)/100))</f>
        <v>0.58005</v>
      </c>
      <c r="AD128">
        <f t="shared" si="28"/>
        <v>1001</v>
      </c>
      <c r="AE128">
        <f t="shared" si="29"/>
        <v>1200.5</v>
      </c>
      <c r="AF128">
        <f t="shared" si="30"/>
        <v>800.5</v>
      </c>
      <c r="AG128">
        <f>((Constants!$B$5*AG127)+Constants!$B$4*AD128+AH127)/(Constants!$B$5+Constants!$B$4)</f>
        <v>1001</v>
      </c>
      <c r="AH128">
        <f>((Constants!$B$5*AG127)+Constants!$B$4*AD128+AH127)-(Constants!$B$5+Constants!$B$4)*AG128</f>
        <v>0</v>
      </c>
      <c r="AI128">
        <f>((Constants!$B$5*AI127)+Constants!$B$4*AE128+AJ127)/(Constants!$B$5+Constants!$B$4)</f>
        <v>1200.5</v>
      </c>
      <c r="AJ128">
        <f>((Constants!$B$5*AI127)+Constants!$B$4*AE128+AJ127)-(Constants!$B$4+Constants!$B$5)*AI128</f>
        <v>0</v>
      </c>
      <c r="AK128">
        <f>((Constants!$B$5*AK127)+Constants!$B$4*AF128+AL127)/(Constants!$B$5+Constants!$B$4)</f>
        <v>800.5</v>
      </c>
      <c r="AL128">
        <f>((Constants!$B$5*AK127)+Constants!$B$4*AF128+AL127)-(Constants!$B$5+Constants!$B$4)*AK128</f>
        <v>0</v>
      </c>
      <c r="AM128">
        <f t="shared" si="31"/>
        <v>1</v>
      </c>
      <c r="AN128">
        <f t="shared" si="32"/>
        <v>1</v>
      </c>
      <c r="AO128">
        <f>(200000*(ABS(N128)-ABS(N126))+Constants!$B$7)/(2*Constants!$B$7)</f>
        <v>0.5</v>
      </c>
      <c r="AP128">
        <f>(200000*(ABS(O128)-ABS(O126))+Constants!$B$7)/(2*Constants!$B$7)</f>
        <v>0.5</v>
      </c>
      <c r="AQ128">
        <f t="shared" si="33"/>
        <v>1</v>
      </c>
      <c r="AR128">
        <f>(Constants!$B$3*Constants!$B$8*I128*K128+AS127)/(Constants!$B$9*Constants!$B$4)</f>
        <v>7.53982300884956</v>
      </c>
      <c r="AS128">
        <f>(Constants!$B$3*Constants!$B$8*I128*K128+AS127)-(AR128*Constants!$B$9*Constants!$B$4)</f>
        <v>0</v>
      </c>
      <c r="AT128">
        <f t="shared" si="34"/>
        <v>950.017699115045</v>
      </c>
      <c r="AU128">
        <f t="array" ref="AU128">IF(SUMPRODUCT(--(SIGN(AN95:AN127)=SIGN(K96:K128)))=0,2,IF(AV127&gt;0,1,0))</f>
        <v>0</v>
      </c>
      <c r="AV128">
        <f>IF(AU128=2,ROUND(5*1000/Constants!$B$11,0),IF(AV127&gt;0,AV127-1,0))</f>
        <v>0</v>
      </c>
      <c r="AW128">
        <f t="shared" si="35"/>
        <v>126</v>
      </c>
      <c r="AX128">
        <f ca="1" t="array" ref="AX128">IF(AW128&gt;Constants!$B$12,2,IF(SUMPRODUCT(--(AX109:AX128=2))=0,0,1))</f>
        <v>2</v>
      </c>
      <c r="AZ128">
        <f t="array" ref="AZ128">IF(ABS(AG128)&gt;Constants!$B$13,2,IF(SUMPRODUCT(--(AZ108:AZ127=2))=0,0,1))</f>
        <v>0</v>
      </c>
    </row>
    <row r="129" spans="1:52">
      <c r="A129" s="3">
        <v>127</v>
      </c>
      <c r="B129">
        <f>Signals!B128</f>
        <v>3</v>
      </c>
      <c r="C129">
        <f>Signals!C128</f>
        <v>2</v>
      </c>
      <c r="D129">
        <f>Signals!F128</f>
        <v>0</v>
      </c>
      <c r="E129">
        <f>Signals!H128</f>
        <v>0</v>
      </c>
      <c r="F129">
        <f>Signals!I128</f>
        <v>0</v>
      </c>
      <c r="G129">
        <f>IF(Constants!$B$2=2,-B129,B129)</f>
        <v>3</v>
      </c>
      <c r="H129">
        <f>IF(Constants!$C$2=2,-C129,C129)</f>
        <v>2</v>
      </c>
      <c r="I129">
        <f t="shared" si="19"/>
        <v>3</v>
      </c>
      <c r="J129">
        <f t="shared" si="20"/>
        <v>2</v>
      </c>
      <c r="K129">
        <f t="shared" si="21"/>
        <v>1</v>
      </c>
      <c r="L129">
        <f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1200.5</v>
      </c>
      <c r="M129">
        <f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800.5</v>
      </c>
      <c r="N129">
        <f t="shared" si="22"/>
        <v>1200.5</v>
      </c>
      <c r="O129">
        <f t="shared" si="23"/>
        <v>800.5</v>
      </c>
      <c r="P129">
        <f>IF(I129&lt;&gt;0,(ABS(L129*Constants!$B$10)+50)/100,MAX(P128-ABS(N129*Constants!$B$4),0))</f>
        <v>0.62005</v>
      </c>
      <c r="Q129">
        <f>IF(J129&lt;&gt;0,(ABS(M129*Constants!$B$10)+50)/100,MAX(Q128-ABS(O129*Constants!$B$4),0))</f>
        <v>0.58005</v>
      </c>
      <c r="R129">
        <f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1200.5</v>
      </c>
      <c r="S129">
        <f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800.5</v>
      </c>
      <c r="T129">
        <f t="shared" si="24"/>
        <v>1200.5</v>
      </c>
      <c r="U129">
        <f t="shared" si="25"/>
        <v>800.5</v>
      </c>
      <c r="V129">
        <f>IF(I129&lt;&gt;0,(ABS(R129*Constants!$B$4)+50)/100,IF(R129=0,MAX((0-ABS(T129*Constants!$B$4)),0),(ABS(R129*Constants!$B$4)+50)/100))</f>
        <v>1501.125</v>
      </c>
      <c r="W129">
        <f>IF(J129&lt;&gt;0,(ABS(S129*Constants!$B$4)+50)/100,IF(S129=0,MAX((0-ABS(U129*Constants!$B$4)),0),(ABS(S129*Constants!$B$4)+50)/100))</f>
        <v>1001.125</v>
      </c>
      <c r="X129">
        <f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1200.5</v>
      </c>
      <c r="Y129">
        <f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800.5</v>
      </c>
      <c r="Z129">
        <f t="shared" si="26"/>
        <v>1200.5</v>
      </c>
      <c r="AA129">
        <f t="shared" si="27"/>
        <v>800.5</v>
      </c>
      <c r="AB129">
        <f>IF(I129&lt;&gt;0,(ABS(X129*Constants!$B$10)+50)/100,IF(X129=0,MAX((AB128-ABS(Z129*Constants!$B$4)),0),(ABS(X129*Constants!$B$4)+50)/100))</f>
        <v>0.62005</v>
      </c>
      <c r="AC129">
        <f>IF(J129&lt;&gt;0,(ABS(Y129*Constants!$B$10)+50)/100,IF(Y129=0,MAX((AC128-ABS(AA129*Constants!$B$4)),0),(ABS(Y129*Constants!$B$4)+50)/100))</f>
        <v>0.58005</v>
      </c>
      <c r="AD129">
        <f t="shared" si="28"/>
        <v>1001</v>
      </c>
      <c r="AE129">
        <f t="shared" si="29"/>
        <v>1200.5</v>
      </c>
      <c r="AF129">
        <f t="shared" si="30"/>
        <v>800.5</v>
      </c>
      <c r="AG129">
        <f>((Constants!$B$5*AG128)+Constants!$B$4*AD129+AH128)/(Constants!$B$5+Constants!$B$4)</f>
        <v>1001</v>
      </c>
      <c r="AH129">
        <f>((Constants!$B$5*AG128)+Constants!$B$4*AD129+AH128)-(Constants!$B$5+Constants!$B$4)*AG129</f>
        <v>0</v>
      </c>
      <c r="AI129">
        <f>((Constants!$B$5*AI128)+Constants!$B$4*AE129+AJ128)/(Constants!$B$5+Constants!$B$4)</f>
        <v>1200.5</v>
      </c>
      <c r="AJ129">
        <f>((Constants!$B$5*AI128)+Constants!$B$4*AE129+AJ128)-(Constants!$B$4+Constants!$B$5)*AI129</f>
        <v>0</v>
      </c>
      <c r="AK129">
        <f>((Constants!$B$5*AK128)+Constants!$B$4*AF129+AL128)/(Constants!$B$5+Constants!$B$4)</f>
        <v>800.5</v>
      </c>
      <c r="AL129">
        <f>((Constants!$B$5*AK128)+Constants!$B$4*AF129+AL128)-(Constants!$B$5+Constants!$B$4)*AK129</f>
        <v>0</v>
      </c>
      <c r="AM129">
        <f t="shared" si="31"/>
        <v>1</v>
      </c>
      <c r="AN129">
        <f t="shared" si="32"/>
        <v>1</v>
      </c>
      <c r="AO129">
        <f>(200000*(ABS(N129)-ABS(N127))+Constants!$B$7)/(2*Constants!$B$7)</f>
        <v>0.5</v>
      </c>
      <c r="AP129">
        <f>(200000*(ABS(O129)-ABS(O127))+Constants!$B$7)/(2*Constants!$B$7)</f>
        <v>0.5</v>
      </c>
      <c r="AQ129">
        <f t="shared" si="33"/>
        <v>1</v>
      </c>
      <c r="AR129">
        <f>(Constants!$B$3*Constants!$B$8*I129*K129+AS128)/(Constants!$B$9*Constants!$B$4)</f>
        <v>7.53982300884956</v>
      </c>
      <c r="AS129">
        <f>(Constants!$B$3*Constants!$B$8*I129*K129+AS128)-(AR129*Constants!$B$9*Constants!$B$4)</f>
        <v>0</v>
      </c>
      <c r="AT129">
        <f t="shared" si="34"/>
        <v>957.557522123895</v>
      </c>
      <c r="AU129">
        <f t="array" ref="AU129">IF(SUMPRODUCT(--(SIGN(AN96:AN128)=SIGN(K97:K129)))=0,2,IF(AV128&gt;0,1,0))</f>
        <v>0</v>
      </c>
      <c r="AV129">
        <f>IF(AU129=2,ROUND(5*1000/Constants!$B$11,0),IF(AV128&gt;0,AV128-1,0))</f>
        <v>0</v>
      </c>
      <c r="AW129">
        <f t="shared" si="35"/>
        <v>127</v>
      </c>
      <c r="AX129">
        <f ca="1" t="array" ref="AX129">IF(AW129&gt;Constants!$B$12,2,IF(SUMPRODUCT(--(AX110:AX129=2))=0,0,1))</f>
        <v>2</v>
      </c>
      <c r="AZ129">
        <f t="array" ref="AZ129">IF(ABS(AG129)&gt;Constants!$B$13,2,IF(SUMPRODUCT(--(AZ109:AZ128=2))=0,0,1))</f>
        <v>0</v>
      </c>
    </row>
    <row r="130" spans="1:52">
      <c r="A130" s="3">
        <v>128</v>
      </c>
      <c r="B130">
        <f>Signals!B129</f>
        <v>3</v>
      </c>
      <c r="C130">
        <f>Signals!C129</f>
        <v>2</v>
      </c>
      <c r="D130">
        <f>Signals!F129</f>
        <v>0</v>
      </c>
      <c r="E130">
        <f>Signals!H129</f>
        <v>0</v>
      </c>
      <c r="F130">
        <f>Signals!I129</f>
        <v>0</v>
      </c>
      <c r="G130">
        <f>IF(Constants!$B$2=2,-B130,B130)</f>
        <v>3</v>
      </c>
      <c r="H130">
        <f>IF(Constants!$C$2=2,-C130,C130)</f>
        <v>2</v>
      </c>
      <c r="I130">
        <f t="shared" si="19"/>
        <v>3</v>
      </c>
      <c r="J130">
        <f t="shared" si="20"/>
        <v>2</v>
      </c>
      <c r="K130">
        <f t="shared" si="21"/>
        <v>1</v>
      </c>
      <c r="L130">
        <f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1200.5</v>
      </c>
      <c r="M130">
        <f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800.5</v>
      </c>
      <c r="N130">
        <f t="shared" si="22"/>
        <v>1200.5</v>
      </c>
      <c r="O130">
        <f t="shared" si="23"/>
        <v>800.5</v>
      </c>
      <c r="P130">
        <f>IF(I130&lt;&gt;0,(ABS(L130*Constants!$B$10)+50)/100,MAX(P129-ABS(N130*Constants!$B$4),0))</f>
        <v>0.62005</v>
      </c>
      <c r="Q130">
        <f>IF(J130&lt;&gt;0,(ABS(M130*Constants!$B$10)+50)/100,MAX(Q129-ABS(O130*Constants!$B$4),0))</f>
        <v>0.58005</v>
      </c>
      <c r="R130">
        <f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1200.5</v>
      </c>
      <c r="S130">
        <f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800.5</v>
      </c>
      <c r="T130">
        <f t="shared" si="24"/>
        <v>1200.5</v>
      </c>
      <c r="U130">
        <f t="shared" si="25"/>
        <v>800.5</v>
      </c>
      <c r="V130">
        <f>IF(I130&lt;&gt;0,(ABS(R130*Constants!$B$4)+50)/100,IF(R130=0,MAX((0-ABS(T130*Constants!$B$4)),0),(ABS(R130*Constants!$B$4)+50)/100))</f>
        <v>1501.125</v>
      </c>
      <c r="W130">
        <f>IF(J130&lt;&gt;0,(ABS(S130*Constants!$B$4)+50)/100,IF(S130=0,MAX((0-ABS(U130*Constants!$B$4)),0),(ABS(S130*Constants!$B$4)+50)/100))</f>
        <v>1001.125</v>
      </c>
      <c r="X130">
        <f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1200.5</v>
      </c>
      <c r="Y130">
        <f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800.5</v>
      </c>
      <c r="Z130">
        <f t="shared" si="26"/>
        <v>1200.5</v>
      </c>
      <c r="AA130">
        <f t="shared" si="27"/>
        <v>800.5</v>
      </c>
      <c r="AB130">
        <f>IF(I130&lt;&gt;0,(ABS(X130*Constants!$B$10)+50)/100,IF(X130=0,MAX((AB129-ABS(Z130*Constants!$B$4)),0),(ABS(X130*Constants!$B$4)+50)/100))</f>
        <v>0.62005</v>
      </c>
      <c r="AC130">
        <f>IF(J130&lt;&gt;0,(ABS(Y130*Constants!$B$10)+50)/100,IF(Y130=0,MAX((AC129-ABS(AA130*Constants!$B$4)),0),(ABS(Y130*Constants!$B$4)+50)/100))</f>
        <v>0.58005</v>
      </c>
      <c r="AD130">
        <f t="shared" si="28"/>
        <v>1001</v>
      </c>
      <c r="AE130">
        <f t="shared" si="29"/>
        <v>1200.5</v>
      </c>
      <c r="AF130">
        <f t="shared" si="30"/>
        <v>800.5</v>
      </c>
      <c r="AG130">
        <f>((Constants!$B$5*AG129)+Constants!$B$4*AD130+AH129)/(Constants!$B$5+Constants!$B$4)</f>
        <v>1001</v>
      </c>
      <c r="AH130">
        <f>((Constants!$B$5*AG129)+Constants!$B$4*AD130+AH129)-(Constants!$B$5+Constants!$B$4)*AG130</f>
        <v>0</v>
      </c>
      <c r="AI130">
        <f>((Constants!$B$5*AI129)+Constants!$B$4*AE130+AJ129)/(Constants!$B$5+Constants!$B$4)</f>
        <v>1200.5</v>
      </c>
      <c r="AJ130">
        <f>((Constants!$B$5*AI129)+Constants!$B$4*AE130+AJ129)-(Constants!$B$4+Constants!$B$5)*AI130</f>
        <v>0</v>
      </c>
      <c r="AK130">
        <f>((Constants!$B$5*AK129)+Constants!$B$4*AF130+AL129)/(Constants!$B$5+Constants!$B$4)</f>
        <v>800.5</v>
      </c>
      <c r="AL130">
        <f>((Constants!$B$5*AK129)+Constants!$B$4*AF130+AL129)-(Constants!$B$5+Constants!$B$4)*AK130</f>
        <v>0</v>
      </c>
      <c r="AM130">
        <f t="shared" si="31"/>
        <v>1</v>
      </c>
      <c r="AN130">
        <f t="shared" si="32"/>
        <v>1</v>
      </c>
      <c r="AO130">
        <f>(200000*(ABS(N130)-ABS(N128))+Constants!$B$7)/(2*Constants!$B$7)</f>
        <v>0.5</v>
      </c>
      <c r="AP130">
        <f>(200000*(ABS(O130)-ABS(O128))+Constants!$B$7)/(2*Constants!$B$7)</f>
        <v>0.5</v>
      </c>
      <c r="AQ130">
        <f t="shared" si="33"/>
        <v>1</v>
      </c>
      <c r="AR130">
        <f>(Constants!$B$3*Constants!$B$8*I130*K130+AS129)/(Constants!$B$9*Constants!$B$4)</f>
        <v>7.53982300884956</v>
      </c>
      <c r="AS130">
        <f>(Constants!$B$3*Constants!$B$8*I130*K130+AS129)-(AR130*Constants!$B$9*Constants!$B$4)</f>
        <v>0</v>
      </c>
      <c r="AT130">
        <f t="shared" si="34"/>
        <v>965.097345132744</v>
      </c>
      <c r="AU130">
        <f t="array" ref="AU130">IF(SUMPRODUCT(--(SIGN(AN97:AN129)=SIGN(K98:K130)))=0,2,IF(AV129&gt;0,1,0))</f>
        <v>0</v>
      </c>
      <c r="AV130">
        <f>IF(AU130=2,ROUND(5*1000/Constants!$B$11,0),IF(AV129&gt;0,AV129-1,0))</f>
        <v>0</v>
      </c>
      <c r="AW130">
        <f t="shared" si="35"/>
        <v>128</v>
      </c>
      <c r="AX130">
        <f ca="1" t="array" ref="AX130">IF(AW130&gt;Constants!$B$12,2,IF(SUMPRODUCT(--(AX111:AX130=2))=0,0,1))</f>
        <v>2</v>
      </c>
      <c r="AZ130">
        <f t="array" ref="AZ130">IF(ABS(AG130)&gt;Constants!$B$13,2,IF(SUMPRODUCT(--(AZ110:AZ129=2))=0,0,1))</f>
        <v>0</v>
      </c>
    </row>
    <row r="131" spans="1:52">
      <c r="A131" s="3">
        <v>129</v>
      </c>
      <c r="B131">
        <f>Signals!B130</f>
        <v>3</v>
      </c>
      <c r="C131">
        <f>Signals!C130</f>
        <v>2</v>
      </c>
      <c r="D131">
        <f>Signals!F130</f>
        <v>0</v>
      </c>
      <c r="E131">
        <f>Signals!H130</f>
        <v>0</v>
      </c>
      <c r="F131">
        <f>Signals!I130</f>
        <v>0</v>
      </c>
      <c r="G131">
        <f>IF(Constants!$B$2=2,-B131,B131)</f>
        <v>3</v>
      </c>
      <c r="H131">
        <f>IF(Constants!$C$2=2,-C131,C131)</f>
        <v>2</v>
      </c>
      <c r="I131">
        <f t="shared" si="19"/>
        <v>3</v>
      </c>
      <c r="J131">
        <f t="shared" si="20"/>
        <v>2</v>
      </c>
      <c r="K131">
        <f t="shared" si="21"/>
        <v>1</v>
      </c>
      <c r="L131">
        <f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1200.5</v>
      </c>
      <c r="M131">
        <f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800.5</v>
      </c>
      <c r="N131">
        <f t="shared" si="22"/>
        <v>1200.5</v>
      </c>
      <c r="O131">
        <f t="shared" si="23"/>
        <v>800.5</v>
      </c>
      <c r="P131">
        <f>IF(I131&lt;&gt;0,(ABS(L131*Constants!$B$10)+50)/100,MAX(P130-ABS(N131*Constants!$B$4),0))</f>
        <v>0.62005</v>
      </c>
      <c r="Q131">
        <f>IF(J131&lt;&gt;0,(ABS(M131*Constants!$B$10)+50)/100,MAX(Q130-ABS(O131*Constants!$B$4),0))</f>
        <v>0.58005</v>
      </c>
      <c r="R131">
        <f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1200.5</v>
      </c>
      <c r="S131">
        <f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800.5</v>
      </c>
      <c r="T131">
        <f t="shared" si="24"/>
        <v>1200.5</v>
      </c>
      <c r="U131">
        <f t="shared" si="25"/>
        <v>800.5</v>
      </c>
      <c r="V131">
        <f>IF(I131&lt;&gt;0,(ABS(R131*Constants!$B$4)+50)/100,IF(R131=0,MAX((0-ABS(T131*Constants!$B$4)),0),(ABS(R131*Constants!$B$4)+50)/100))</f>
        <v>1501.125</v>
      </c>
      <c r="W131">
        <f>IF(J131&lt;&gt;0,(ABS(S131*Constants!$B$4)+50)/100,IF(S131=0,MAX((0-ABS(U131*Constants!$B$4)),0),(ABS(S131*Constants!$B$4)+50)/100))</f>
        <v>1001.125</v>
      </c>
      <c r="X131">
        <f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1200.5</v>
      </c>
      <c r="Y131">
        <f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800.5</v>
      </c>
      <c r="Z131">
        <f t="shared" si="26"/>
        <v>1200.5</v>
      </c>
      <c r="AA131">
        <f t="shared" si="27"/>
        <v>800.5</v>
      </c>
      <c r="AB131">
        <f>IF(I131&lt;&gt;0,(ABS(X131*Constants!$B$10)+50)/100,IF(X131=0,MAX((AB130-ABS(Z131*Constants!$B$4)),0),(ABS(X131*Constants!$B$4)+50)/100))</f>
        <v>0.62005</v>
      </c>
      <c r="AC131">
        <f>IF(J131&lt;&gt;0,(ABS(Y131*Constants!$B$10)+50)/100,IF(Y131=0,MAX((AC130-ABS(AA131*Constants!$B$4)),0),(ABS(Y131*Constants!$B$4)+50)/100))</f>
        <v>0.58005</v>
      </c>
      <c r="AD131">
        <f t="shared" si="28"/>
        <v>1001</v>
      </c>
      <c r="AE131">
        <f t="shared" si="29"/>
        <v>1200.5</v>
      </c>
      <c r="AF131">
        <f t="shared" si="30"/>
        <v>800.5</v>
      </c>
      <c r="AG131">
        <f>((Constants!$B$5*AG130)+Constants!$B$4*AD131+AH130)/(Constants!$B$5+Constants!$B$4)</f>
        <v>1001</v>
      </c>
      <c r="AH131">
        <f>((Constants!$B$5*AG130)+Constants!$B$4*AD131+AH130)-(Constants!$B$5+Constants!$B$4)*AG131</f>
        <v>0</v>
      </c>
      <c r="AI131">
        <f>((Constants!$B$5*AI130)+Constants!$B$4*AE131+AJ130)/(Constants!$B$5+Constants!$B$4)</f>
        <v>1200.5</v>
      </c>
      <c r="AJ131">
        <f>((Constants!$B$5*AI130)+Constants!$B$4*AE131+AJ130)-(Constants!$B$4+Constants!$B$5)*AI131</f>
        <v>0</v>
      </c>
      <c r="AK131">
        <f>((Constants!$B$5*AK130)+Constants!$B$4*AF131+AL130)/(Constants!$B$5+Constants!$B$4)</f>
        <v>800.5</v>
      </c>
      <c r="AL131">
        <f>((Constants!$B$5*AK130)+Constants!$B$4*AF131+AL130)-(Constants!$B$5+Constants!$B$4)*AK131</f>
        <v>0</v>
      </c>
      <c r="AM131">
        <f t="shared" si="31"/>
        <v>1</v>
      </c>
      <c r="AN131">
        <f t="shared" si="32"/>
        <v>1</v>
      </c>
      <c r="AO131">
        <f>(200000*(ABS(N131)-ABS(N129))+Constants!$B$7)/(2*Constants!$B$7)</f>
        <v>0.5</v>
      </c>
      <c r="AP131">
        <f>(200000*(ABS(O131)-ABS(O129))+Constants!$B$7)/(2*Constants!$B$7)</f>
        <v>0.5</v>
      </c>
      <c r="AQ131">
        <f t="shared" si="33"/>
        <v>1</v>
      </c>
      <c r="AR131">
        <f>(Constants!$B$3*Constants!$B$8*I131*K131+AS130)/(Constants!$B$9*Constants!$B$4)</f>
        <v>7.53982300884956</v>
      </c>
      <c r="AS131">
        <f>(Constants!$B$3*Constants!$B$8*I131*K131+AS130)-(AR131*Constants!$B$9*Constants!$B$4)</f>
        <v>0</v>
      </c>
      <c r="AT131">
        <f t="shared" si="34"/>
        <v>972.637168141594</v>
      </c>
      <c r="AU131">
        <f t="array" ref="AU131">IF(SUMPRODUCT(--(SIGN(AN98:AN130)=SIGN(K99:K131)))=0,2,IF(AV130&gt;0,1,0))</f>
        <v>0</v>
      </c>
      <c r="AV131">
        <f>IF(AU131=2,ROUND(5*1000/Constants!$B$11,0),IF(AV130&gt;0,AV130-1,0))</f>
        <v>0</v>
      </c>
      <c r="AW131">
        <f t="shared" si="35"/>
        <v>129</v>
      </c>
      <c r="AX131">
        <f ca="1" t="array" ref="AX131">IF(AW131&gt;Constants!$B$12,2,IF(SUMPRODUCT(--(AX112:AX131=2))=0,0,1))</f>
        <v>2</v>
      </c>
      <c r="AZ131">
        <f t="array" ref="AZ131">IF(ABS(AG131)&gt;Constants!$B$13,2,IF(SUMPRODUCT(--(AZ111:AZ130=2))=0,0,1))</f>
        <v>0</v>
      </c>
    </row>
    <row r="132" spans="1:52">
      <c r="A132" s="3">
        <v>130</v>
      </c>
      <c r="B132">
        <f>Signals!B131</f>
        <v>3</v>
      </c>
      <c r="C132">
        <f>Signals!C131</f>
        <v>2</v>
      </c>
      <c r="D132">
        <f>Signals!F131</f>
        <v>0</v>
      </c>
      <c r="E132">
        <f>Signals!H131</f>
        <v>0</v>
      </c>
      <c r="F132">
        <f>Signals!I131</f>
        <v>0</v>
      </c>
      <c r="G132">
        <f>IF(Constants!$B$2=2,-B132,B132)</f>
        <v>3</v>
      </c>
      <c r="H132">
        <f>IF(Constants!$C$2=2,-C132,C132)</f>
        <v>2</v>
      </c>
      <c r="I132">
        <f t="shared" si="19"/>
        <v>3</v>
      </c>
      <c r="J132">
        <f t="shared" si="20"/>
        <v>2</v>
      </c>
      <c r="K132">
        <f t="shared" si="21"/>
        <v>1</v>
      </c>
      <c r="L132">
        <f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1200.5</v>
      </c>
      <c r="M132">
        <f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800.5</v>
      </c>
      <c r="N132">
        <f t="shared" si="22"/>
        <v>1200.5</v>
      </c>
      <c r="O132">
        <f t="shared" si="23"/>
        <v>800.5</v>
      </c>
      <c r="P132">
        <f>IF(I132&lt;&gt;0,(ABS(L132*Constants!$B$10)+50)/100,MAX(P131-ABS(N132*Constants!$B$4),0))</f>
        <v>0.62005</v>
      </c>
      <c r="Q132">
        <f>IF(J132&lt;&gt;0,(ABS(M132*Constants!$B$10)+50)/100,MAX(Q131-ABS(O132*Constants!$B$4),0))</f>
        <v>0.58005</v>
      </c>
      <c r="R132">
        <f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1200.5</v>
      </c>
      <c r="S132">
        <f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800.5</v>
      </c>
      <c r="T132">
        <f t="shared" si="24"/>
        <v>1200.5</v>
      </c>
      <c r="U132">
        <f t="shared" si="25"/>
        <v>800.5</v>
      </c>
      <c r="V132">
        <f>IF(I132&lt;&gt;0,(ABS(R132*Constants!$B$4)+50)/100,IF(R132=0,MAX((0-ABS(T132*Constants!$B$4)),0),(ABS(R132*Constants!$B$4)+50)/100))</f>
        <v>1501.125</v>
      </c>
      <c r="W132">
        <f>IF(J132&lt;&gt;0,(ABS(S132*Constants!$B$4)+50)/100,IF(S132=0,MAX((0-ABS(U132*Constants!$B$4)),0),(ABS(S132*Constants!$B$4)+50)/100))</f>
        <v>1001.125</v>
      </c>
      <c r="X132">
        <f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1200.5</v>
      </c>
      <c r="Y132">
        <f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800.5</v>
      </c>
      <c r="Z132">
        <f t="shared" si="26"/>
        <v>1200.5</v>
      </c>
      <c r="AA132">
        <f t="shared" si="27"/>
        <v>800.5</v>
      </c>
      <c r="AB132">
        <f>IF(I132&lt;&gt;0,(ABS(X132*Constants!$B$10)+50)/100,IF(X132=0,MAX((AB131-ABS(Z132*Constants!$B$4)),0),(ABS(X132*Constants!$B$4)+50)/100))</f>
        <v>0.62005</v>
      </c>
      <c r="AC132">
        <f>IF(J132&lt;&gt;0,(ABS(Y132*Constants!$B$10)+50)/100,IF(Y132=0,MAX((AC131-ABS(AA132*Constants!$B$4)),0),(ABS(Y132*Constants!$B$4)+50)/100))</f>
        <v>0.58005</v>
      </c>
      <c r="AD132">
        <f t="shared" si="28"/>
        <v>1001</v>
      </c>
      <c r="AE132">
        <f t="shared" si="29"/>
        <v>1200.5</v>
      </c>
      <c r="AF132">
        <f t="shared" si="30"/>
        <v>800.5</v>
      </c>
      <c r="AG132">
        <f>((Constants!$B$5*AG131)+Constants!$B$4*AD132+AH131)/(Constants!$B$5+Constants!$B$4)</f>
        <v>1001</v>
      </c>
      <c r="AH132">
        <f>((Constants!$B$5*AG131)+Constants!$B$4*AD132+AH131)-(Constants!$B$5+Constants!$B$4)*AG132</f>
        <v>0</v>
      </c>
      <c r="AI132">
        <f>((Constants!$B$5*AI131)+Constants!$B$4*AE132+AJ131)/(Constants!$B$5+Constants!$B$4)</f>
        <v>1200.5</v>
      </c>
      <c r="AJ132">
        <f>((Constants!$B$5*AI131)+Constants!$B$4*AE132+AJ131)-(Constants!$B$4+Constants!$B$5)*AI132</f>
        <v>0</v>
      </c>
      <c r="AK132">
        <f>((Constants!$B$5*AK131)+Constants!$B$4*AF132+AL131)/(Constants!$B$5+Constants!$B$4)</f>
        <v>800.5</v>
      </c>
      <c r="AL132">
        <f>((Constants!$B$5*AK131)+Constants!$B$4*AF132+AL131)-(Constants!$B$5+Constants!$B$4)*AK132</f>
        <v>0</v>
      </c>
      <c r="AM132">
        <f t="shared" si="31"/>
        <v>1</v>
      </c>
      <c r="AN132">
        <f t="shared" si="32"/>
        <v>1</v>
      </c>
      <c r="AO132">
        <f>(200000*(ABS(N132)-ABS(N130))+Constants!$B$7)/(2*Constants!$B$7)</f>
        <v>0.5</v>
      </c>
      <c r="AP132">
        <f>(200000*(ABS(O132)-ABS(O130))+Constants!$B$7)/(2*Constants!$B$7)</f>
        <v>0.5</v>
      </c>
      <c r="AQ132">
        <f t="shared" si="33"/>
        <v>1</v>
      </c>
      <c r="AR132">
        <f>(Constants!$B$3*Constants!$B$8*I132*K132+AS131)/(Constants!$B$9*Constants!$B$4)</f>
        <v>7.53982300884956</v>
      </c>
      <c r="AS132">
        <f>(Constants!$B$3*Constants!$B$8*I132*K132+AS131)-(AR132*Constants!$B$9*Constants!$B$4)</f>
        <v>0</v>
      </c>
      <c r="AT132">
        <f t="shared" si="34"/>
        <v>980.176991150443</v>
      </c>
      <c r="AU132">
        <f t="array" ref="AU132">IF(SUMPRODUCT(--(SIGN(AN99:AN131)=SIGN(K100:K132)))=0,2,IF(AV131&gt;0,1,0))</f>
        <v>0</v>
      </c>
      <c r="AV132">
        <f>IF(AU132=2,ROUND(5*1000/Constants!$B$11,0),IF(AV131&gt;0,AV131-1,0))</f>
        <v>0</v>
      </c>
      <c r="AW132">
        <f t="shared" si="35"/>
        <v>130</v>
      </c>
      <c r="AX132">
        <f ca="1" t="array" ref="AX132">IF(AW132&gt;Constants!$B$12,2,IF(SUMPRODUCT(--(AX113:AX132=2))=0,0,1))</f>
        <v>2</v>
      </c>
      <c r="AZ132">
        <f t="array" ref="AZ132">IF(ABS(AG132)&gt;Constants!$B$13,2,IF(SUMPRODUCT(--(AZ112:AZ131=2))=0,0,1))</f>
        <v>0</v>
      </c>
    </row>
    <row r="133" spans="1:52">
      <c r="A133" s="3">
        <v>131</v>
      </c>
      <c r="B133">
        <f>Signals!B132</f>
        <v>3</v>
      </c>
      <c r="C133">
        <f>Signals!C132</f>
        <v>2</v>
      </c>
      <c r="D133">
        <f>Signals!F132</f>
        <v>0</v>
      </c>
      <c r="E133">
        <f>Signals!H132</f>
        <v>0</v>
      </c>
      <c r="F133">
        <f>Signals!I132</f>
        <v>0</v>
      </c>
      <c r="G133">
        <f>IF(Constants!$B$2=2,-B133,B133)</f>
        <v>3</v>
      </c>
      <c r="H133">
        <f>IF(Constants!$C$2=2,-C133,C133)</f>
        <v>2</v>
      </c>
      <c r="I133">
        <f t="shared" ref="I133:I196" si="36">IF(SIGN(G133+H133)=SIGN(AN132),G133,-G133)</f>
        <v>3</v>
      </c>
      <c r="J133">
        <f t="shared" ref="J133:J196" si="37">IF(SIGN(G133+H133)=SIGN(AN132),H133,-H133)</f>
        <v>2</v>
      </c>
      <c r="K133">
        <f t="shared" ref="K133:K196" si="38">IF(SIGN(G133+H133)=SIGN(AN132),1,-1)</f>
        <v>1</v>
      </c>
      <c r="L133">
        <f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1200.5</v>
      </c>
      <c r="M133">
        <f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800.5</v>
      </c>
      <c r="N133">
        <f t="shared" ref="N133:N196" si="39">IF(I133&lt;&gt;0,L133,IF(P132&gt;0,N132,0))</f>
        <v>1200.5</v>
      </c>
      <c r="O133">
        <f t="shared" ref="O133:O196" si="40">IF(J133&lt;&gt;0,M133,IF(Q132&gt;0,O132,0))</f>
        <v>800.5</v>
      </c>
      <c r="P133">
        <f>IF(I133&lt;&gt;0,(ABS(L133*Constants!$B$10)+50)/100,MAX(P132-ABS(N133*Constants!$B$4),0))</f>
        <v>0.62005</v>
      </c>
      <c r="Q133">
        <f>IF(J133&lt;&gt;0,(ABS(M133*Constants!$B$10)+50)/100,MAX(Q132-ABS(O133*Constants!$B$4),0))</f>
        <v>0.58005</v>
      </c>
      <c r="R133">
        <f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1200.5</v>
      </c>
      <c r="S133">
        <f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800.5</v>
      </c>
      <c r="T133">
        <f t="shared" ref="T133:T196" si="41">IF(I133&lt;&gt;0,R133,IF(V132&gt;0,MAX(T132,R133),R133))</f>
        <v>1200.5</v>
      </c>
      <c r="U133">
        <f t="shared" ref="U133:U196" si="42">IF(J133&lt;&gt;0,S133,IF(W132&gt;0,MAX(U132,S133),S133))</f>
        <v>800.5</v>
      </c>
      <c r="V133">
        <f>IF(I133&lt;&gt;0,(ABS(R133*Constants!$B$4)+50)/100,IF(R133=0,MAX((0-ABS(T133*Constants!$B$4)),0),(ABS(R133*Constants!$B$4)+50)/100))</f>
        <v>1501.125</v>
      </c>
      <c r="W133">
        <f>IF(J133&lt;&gt;0,(ABS(S133*Constants!$B$4)+50)/100,IF(S133=0,MAX((0-ABS(U133*Constants!$B$4)),0),(ABS(S133*Constants!$B$4)+50)/100))</f>
        <v>1001.125</v>
      </c>
      <c r="X133">
        <f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1200.5</v>
      </c>
      <c r="Y133">
        <f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800.5</v>
      </c>
      <c r="Z133">
        <f t="shared" ref="Z133:Z196" si="43">IF(I133&lt;&gt;0,X133,IF(AB132&gt;0,MIN(Z132,X133),X133))</f>
        <v>1200.5</v>
      </c>
      <c r="AA133">
        <f t="shared" ref="AA133:AA196" si="44">IF(J133&lt;&gt;0,Y133,IF(AC132&gt;0,MIN(AA132,Y133),Y133))</f>
        <v>800.5</v>
      </c>
      <c r="AB133">
        <f>IF(I133&lt;&gt;0,(ABS(X133*Constants!$B$10)+50)/100,IF(X133=0,MAX((AB132-ABS(Z133*Constants!$B$4)),0),(ABS(X133*Constants!$B$4)+50)/100))</f>
        <v>0.62005</v>
      </c>
      <c r="AC133">
        <f>IF(J133&lt;&gt;0,(ABS(Y133*Constants!$B$10)+50)/100,IF(Y133=0,MAX((AC132-ABS(AA133*Constants!$B$4)),0),(ABS(Y133*Constants!$B$4)+50)/100))</f>
        <v>0.58005</v>
      </c>
      <c r="AD133">
        <f t="shared" ref="AD133:AD196" si="45">IF(N133+O133&gt;=0,(1+N133+O133)/2,(N133+O133-1)/2)</f>
        <v>1001</v>
      </c>
      <c r="AE133">
        <f t="shared" ref="AE133:AE196" si="46">MAX(T133,U133)</f>
        <v>1200.5</v>
      </c>
      <c r="AF133">
        <f t="shared" ref="AF133:AF196" si="47">MIN(Z133,AA133)</f>
        <v>800.5</v>
      </c>
      <c r="AG133">
        <f>((Constants!$B$5*AG132)+Constants!$B$4*AD133+AH132)/(Constants!$B$5+Constants!$B$4)</f>
        <v>1001</v>
      </c>
      <c r="AH133">
        <f>((Constants!$B$5*AG132)+Constants!$B$4*AD133+AH132)-(Constants!$B$5+Constants!$B$4)*AG133</f>
        <v>0</v>
      </c>
      <c r="AI133">
        <f>((Constants!$B$5*AI132)+Constants!$B$4*AE133+AJ132)/(Constants!$B$5+Constants!$B$4)</f>
        <v>1200.5</v>
      </c>
      <c r="AJ133">
        <f>((Constants!$B$5*AI132)+Constants!$B$4*AE133+AJ132)-(Constants!$B$4+Constants!$B$5)*AI133</f>
        <v>0</v>
      </c>
      <c r="AK133">
        <f>((Constants!$B$5*AK132)+Constants!$B$4*AF133+AL132)/(Constants!$B$5+Constants!$B$4)</f>
        <v>800.5</v>
      </c>
      <c r="AL133">
        <f>((Constants!$B$5*AK132)+Constants!$B$4*AF133+AL132)-(Constants!$B$5+Constants!$B$4)*AK133</f>
        <v>0</v>
      </c>
      <c r="AM133">
        <f t="shared" ref="AM133:AM196" si="48">IF(AG133*K133&gt;0,1,IF(AG133*K133&lt;0,-1,0))</f>
        <v>1</v>
      </c>
      <c r="AN133">
        <f t="shared" ref="AN133:AN196" si="49">IF(SIGN(AI133)=SIGN(AK133),AM133,0)</f>
        <v>1</v>
      </c>
      <c r="AO133">
        <f>(200000*(ABS(N133)-ABS(N131))+Constants!$B$7)/(2*Constants!$B$7)</f>
        <v>0.5</v>
      </c>
      <c r="AP133">
        <f>(200000*(ABS(O133)-ABS(O131))+Constants!$B$7)/(2*Constants!$B$7)</f>
        <v>0.5</v>
      </c>
      <c r="AQ133">
        <f t="shared" ref="AQ133:AQ196" si="50">(1+AO133+AP133)/2</f>
        <v>1</v>
      </c>
      <c r="AR133">
        <f>(Constants!$B$3*Constants!$B$8*I133*K133+AS132)/(Constants!$B$9*Constants!$B$4)</f>
        <v>7.53982300884956</v>
      </c>
      <c r="AS133">
        <f>(Constants!$B$3*Constants!$B$8*I133*K133+AS132)-(AR133*Constants!$B$9*Constants!$B$4)</f>
        <v>0</v>
      </c>
      <c r="AT133">
        <f t="shared" ref="AT133:AT196" si="51">AR133+AT132</f>
        <v>987.716814159293</v>
      </c>
      <c r="AU133">
        <f t="array" ref="AU133">IF(SUMPRODUCT(--(SIGN(AN100:AN132)=SIGN(K101:K133)))=0,2,IF(AV132&gt;0,1,0))</f>
        <v>0</v>
      </c>
      <c r="AV133">
        <f>IF(AU133=2,ROUND(5*1000/Constants!$B$11,0),IF(AV132&gt;0,AV132-1,0))</f>
        <v>0</v>
      </c>
      <c r="AW133">
        <f t="shared" ref="AW133:AW196" si="52">IF(I133&lt;&gt;J133,AW132+ABS(I133-J133),0)</f>
        <v>131</v>
      </c>
      <c r="AX133">
        <f ca="1" t="array" ref="AX133">IF(AW133&gt;Constants!$B$12,2,IF(SUMPRODUCT(--(AX114:AX133=2))=0,0,1))</f>
        <v>2</v>
      </c>
      <c r="AZ133">
        <f t="array" ref="AZ133">IF(ABS(AG133)&gt;Constants!$B$13,2,IF(SUMPRODUCT(--(AZ113:AZ132=2))=0,0,1))</f>
        <v>0</v>
      </c>
    </row>
    <row r="134" spans="1:52">
      <c r="A134" s="3">
        <v>132</v>
      </c>
      <c r="B134">
        <f>Signals!B133</f>
        <v>3</v>
      </c>
      <c r="C134">
        <f>Signals!C133</f>
        <v>2</v>
      </c>
      <c r="D134">
        <f>Signals!F133</f>
        <v>0</v>
      </c>
      <c r="E134">
        <f>Signals!H133</f>
        <v>0</v>
      </c>
      <c r="F134">
        <f>Signals!I133</f>
        <v>0</v>
      </c>
      <c r="G134">
        <f>IF(Constants!$B$2=2,-B134,B134)</f>
        <v>3</v>
      </c>
      <c r="H134">
        <f>IF(Constants!$C$2=2,-C134,C134)</f>
        <v>2</v>
      </c>
      <c r="I134">
        <f t="shared" si="36"/>
        <v>3</v>
      </c>
      <c r="J134">
        <f t="shared" si="37"/>
        <v>2</v>
      </c>
      <c r="K134">
        <f t="shared" si="38"/>
        <v>1</v>
      </c>
      <c r="L134">
        <f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1200.5</v>
      </c>
      <c r="M134">
        <f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800.5</v>
      </c>
      <c r="N134">
        <f t="shared" si="39"/>
        <v>1200.5</v>
      </c>
      <c r="O134">
        <f t="shared" si="40"/>
        <v>800.5</v>
      </c>
      <c r="P134">
        <f>IF(I134&lt;&gt;0,(ABS(L134*Constants!$B$10)+50)/100,MAX(P133-ABS(N134*Constants!$B$4),0))</f>
        <v>0.62005</v>
      </c>
      <c r="Q134">
        <f>IF(J134&lt;&gt;0,(ABS(M134*Constants!$B$10)+50)/100,MAX(Q133-ABS(O134*Constants!$B$4),0))</f>
        <v>0.58005</v>
      </c>
      <c r="R134">
        <f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1200.5</v>
      </c>
      <c r="S134">
        <f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800.5</v>
      </c>
      <c r="T134">
        <f t="shared" si="41"/>
        <v>1200.5</v>
      </c>
      <c r="U134">
        <f t="shared" si="42"/>
        <v>800.5</v>
      </c>
      <c r="V134">
        <f>IF(I134&lt;&gt;0,(ABS(R134*Constants!$B$4)+50)/100,IF(R134=0,MAX((0-ABS(T134*Constants!$B$4)),0),(ABS(R134*Constants!$B$4)+50)/100))</f>
        <v>1501.125</v>
      </c>
      <c r="W134">
        <f>IF(J134&lt;&gt;0,(ABS(S134*Constants!$B$4)+50)/100,IF(S134=0,MAX((0-ABS(U134*Constants!$B$4)),0),(ABS(S134*Constants!$B$4)+50)/100))</f>
        <v>1001.125</v>
      </c>
      <c r="X134">
        <f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1200.5</v>
      </c>
      <c r="Y134">
        <f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800.5</v>
      </c>
      <c r="Z134">
        <f t="shared" si="43"/>
        <v>1200.5</v>
      </c>
      <c r="AA134">
        <f t="shared" si="44"/>
        <v>800.5</v>
      </c>
      <c r="AB134">
        <f>IF(I134&lt;&gt;0,(ABS(X134*Constants!$B$10)+50)/100,IF(X134=0,MAX((AB133-ABS(Z134*Constants!$B$4)),0),(ABS(X134*Constants!$B$4)+50)/100))</f>
        <v>0.62005</v>
      </c>
      <c r="AC134">
        <f>IF(J134&lt;&gt;0,(ABS(Y134*Constants!$B$10)+50)/100,IF(Y134=0,MAX((AC133-ABS(AA134*Constants!$B$4)),0),(ABS(Y134*Constants!$B$4)+50)/100))</f>
        <v>0.58005</v>
      </c>
      <c r="AD134">
        <f t="shared" si="45"/>
        <v>1001</v>
      </c>
      <c r="AE134">
        <f t="shared" si="46"/>
        <v>1200.5</v>
      </c>
      <c r="AF134">
        <f t="shared" si="47"/>
        <v>800.5</v>
      </c>
      <c r="AG134">
        <f>((Constants!$B$5*AG133)+Constants!$B$4*AD134+AH133)/(Constants!$B$5+Constants!$B$4)</f>
        <v>1001</v>
      </c>
      <c r="AH134">
        <f>((Constants!$B$5*AG133)+Constants!$B$4*AD134+AH133)-(Constants!$B$5+Constants!$B$4)*AG134</f>
        <v>0</v>
      </c>
      <c r="AI134">
        <f>((Constants!$B$5*AI133)+Constants!$B$4*AE134+AJ133)/(Constants!$B$5+Constants!$B$4)</f>
        <v>1200.5</v>
      </c>
      <c r="AJ134">
        <f>((Constants!$B$5*AI133)+Constants!$B$4*AE134+AJ133)-(Constants!$B$4+Constants!$B$5)*AI134</f>
        <v>0</v>
      </c>
      <c r="AK134">
        <f>((Constants!$B$5*AK133)+Constants!$B$4*AF134+AL133)/(Constants!$B$5+Constants!$B$4)</f>
        <v>800.5</v>
      </c>
      <c r="AL134">
        <f>((Constants!$B$5*AK133)+Constants!$B$4*AF134+AL133)-(Constants!$B$5+Constants!$B$4)*AK134</f>
        <v>0</v>
      </c>
      <c r="AM134">
        <f t="shared" si="48"/>
        <v>1</v>
      </c>
      <c r="AN134">
        <f t="shared" si="49"/>
        <v>1</v>
      </c>
      <c r="AO134">
        <f>(200000*(ABS(N134)-ABS(N132))+Constants!$B$7)/(2*Constants!$B$7)</f>
        <v>0.5</v>
      </c>
      <c r="AP134">
        <f>(200000*(ABS(O134)-ABS(O132))+Constants!$B$7)/(2*Constants!$B$7)</f>
        <v>0.5</v>
      </c>
      <c r="AQ134">
        <f t="shared" si="50"/>
        <v>1</v>
      </c>
      <c r="AR134">
        <f>(Constants!$B$3*Constants!$B$8*I134*K134+AS133)/(Constants!$B$9*Constants!$B$4)</f>
        <v>7.53982300884956</v>
      </c>
      <c r="AS134">
        <f>(Constants!$B$3*Constants!$B$8*I134*K134+AS133)-(AR134*Constants!$B$9*Constants!$B$4)</f>
        <v>0</v>
      </c>
      <c r="AT134">
        <f t="shared" si="51"/>
        <v>995.256637168143</v>
      </c>
      <c r="AU134">
        <f t="array" ref="AU134">IF(SUMPRODUCT(--(SIGN(AN101:AN133)=SIGN(K102:K134)))=0,2,IF(AV133&gt;0,1,0))</f>
        <v>0</v>
      </c>
      <c r="AV134">
        <f>IF(AU134=2,ROUND(5*1000/Constants!$B$11,0),IF(AV133&gt;0,AV133-1,0))</f>
        <v>0</v>
      </c>
      <c r="AW134">
        <f t="shared" si="52"/>
        <v>132</v>
      </c>
      <c r="AX134">
        <f ca="1" t="array" ref="AX134">IF(AW134&gt;Constants!$B$12,2,IF(SUMPRODUCT(--(AX115:AX134=2))=0,0,1))</f>
        <v>2</v>
      </c>
      <c r="AZ134">
        <f t="array" ref="AZ134">IF(ABS(AG134)&gt;Constants!$B$13,2,IF(SUMPRODUCT(--(AZ114:AZ133=2))=0,0,1))</f>
        <v>0</v>
      </c>
    </row>
    <row r="135" spans="1:52">
      <c r="A135" s="3">
        <v>133</v>
      </c>
      <c r="B135">
        <f>Signals!B134</f>
        <v>3</v>
      </c>
      <c r="C135">
        <f>Signals!C134</f>
        <v>2</v>
      </c>
      <c r="D135">
        <f>Signals!F134</f>
        <v>0</v>
      </c>
      <c r="E135">
        <f>Signals!H134</f>
        <v>0</v>
      </c>
      <c r="F135">
        <f>Signals!I134</f>
        <v>0</v>
      </c>
      <c r="G135">
        <f>IF(Constants!$B$2=2,-B135,B135)</f>
        <v>3</v>
      </c>
      <c r="H135">
        <f>IF(Constants!$C$2=2,-C135,C135)</f>
        <v>2</v>
      </c>
      <c r="I135">
        <f t="shared" si="36"/>
        <v>3</v>
      </c>
      <c r="J135">
        <f t="shared" si="37"/>
        <v>2</v>
      </c>
      <c r="K135">
        <f t="shared" si="38"/>
        <v>1</v>
      </c>
      <c r="L135">
        <f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1200.5</v>
      </c>
      <c r="M135">
        <f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800.5</v>
      </c>
      <c r="N135">
        <f t="shared" si="39"/>
        <v>1200.5</v>
      </c>
      <c r="O135">
        <f t="shared" si="40"/>
        <v>800.5</v>
      </c>
      <c r="P135">
        <f>IF(I135&lt;&gt;0,(ABS(L135*Constants!$B$10)+50)/100,MAX(P134-ABS(N135*Constants!$B$4),0))</f>
        <v>0.62005</v>
      </c>
      <c r="Q135">
        <f>IF(J135&lt;&gt;0,(ABS(M135*Constants!$B$10)+50)/100,MAX(Q134-ABS(O135*Constants!$B$4),0))</f>
        <v>0.58005</v>
      </c>
      <c r="R135">
        <f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1200.5</v>
      </c>
      <c r="S135">
        <f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800.5</v>
      </c>
      <c r="T135">
        <f t="shared" si="41"/>
        <v>1200.5</v>
      </c>
      <c r="U135">
        <f t="shared" si="42"/>
        <v>800.5</v>
      </c>
      <c r="V135">
        <f>IF(I135&lt;&gt;0,(ABS(R135*Constants!$B$4)+50)/100,IF(R135=0,MAX((0-ABS(T135*Constants!$B$4)),0),(ABS(R135*Constants!$B$4)+50)/100))</f>
        <v>1501.125</v>
      </c>
      <c r="W135">
        <f>IF(J135&lt;&gt;0,(ABS(S135*Constants!$B$4)+50)/100,IF(S135=0,MAX((0-ABS(U135*Constants!$B$4)),0),(ABS(S135*Constants!$B$4)+50)/100))</f>
        <v>1001.125</v>
      </c>
      <c r="X135">
        <f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1200.5</v>
      </c>
      <c r="Y135">
        <f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800.5</v>
      </c>
      <c r="Z135">
        <f t="shared" si="43"/>
        <v>1200.5</v>
      </c>
      <c r="AA135">
        <f t="shared" si="44"/>
        <v>800.5</v>
      </c>
      <c r="AB135">
        <f>IF(I135&lt;&gt;0,(ABS(X135*Constants!$B$10)+50)/100,IF(X135=0,MAX((AB134-ABS(Z135*Constants!$B$4)),0),(ABS(X135*Constants!$B$4)+50)/100))</f>
        <v>0.62005</v>
      </c>
      <c r="AC135">
        <f>IF(J135&lt;&gt;0,(ABS(Y135*Constants!$B$10)+50)/100,IF(Y135=0,MAX((AC134-ABS(AA135*Constants!$B$4)),0),(ABS(Y135*Constants!$B$4)+50)/100))</f>
        <v>0.58005</v>
      </c>
      <c r="AD135">
        <f t="shared" si="45"/>
        <v>1001</v>
      </c>
      <c r="AE135">
        <f t="shared" si="46"/>
        <v>1200.5</v>
      </c>
      <c r="AF135">
        <f t="shared" si="47"/>
        <v>800.5</v>
      </c>
      <c r="AG135">
        <f>((Constants!$B$5*AG134)+Constants!$B$4*AD135+AH134)/(Constants!$B$5+Constants!$B$4)</f>
        <v>1001</v>
      </c>
      <c r="AH135">
        <f>((Constants!$B$5*AG134)+Constants!$B$4*AD135+AH134)-(Constants!$B$5+Constants!$B$4)*AG135</f>
        <v>0</v>
      </c>
      <c r="AI135">
        <f>((Constants!$B$5*AI134)+Constants!$B$4*AE135+AJ134)/(Constants!$B$5+Constants!$B$4)</f>
        <v>1200.5</v>
      </c>
      <c r="AJ135">
        <f>((Constants!$B$5*AI134)+Constants!$B$4*AE135+AJ134)-(Constants!$B$4+Constants!$B$5)*AI135</f>
        <v>0</v>
      </c>
      <c r="AK135">
        <f>((Constants!$B$5*AK134)+Constants!$B$4*AF135+AL134)/(Constants!$B$5+Constants!$B$4)</f>
        <v>800.5</v>
      </c>
      <c r="AL135">
        <f>((Constants!$B$5*AK134)+Constants!$B$4*AF135+AL134)-(Constants!$B$5+Constants!$B$4)*AK135</f>
        <v>0</v>
      </c>
      <c r="AM135">
        <f t="shared" si="48"/>
        <v>1</v>
      </c>
      <c r="AN135">
        <f t="shared" si="49"/>
        <v>1</v>
      </c>
      <c r="AO135">
        <f>(200000*(ABS(N135)-ABS(N133))+Constants!$B$7)/(2*Constants!$B$7)</f>
        <v>0.5</v>
      </c>
      <c r="AP135">
        <f>(200000*(ABS(O135)-ABS(O133))+Constants!$B$7)/(2*Constants!$B$7)</f>
        <v>0.5</v>
      </c>
      <c r="AQ135">
        <f t="shared" si="50"/>
        <v>1</v>
      </c>
      <c r="AR135">
        <f>(Constants!$B$3*Constants!$B$8*I135*K135+AS134)/(Constants!$B$9*Constants!$B$4)</f>
        <v>7.53982300884956</v>
      </c>
      <c r="AS135">
        <f>(Constants!$B$3*Constants!$B$8*I135*K135+AS134)-(AR135*Constants!$B$9*Constants!$B$4)</f>
        <v>0</v>
      </c>
      <c r="AT135">
        <f t="shared" si="51"/>
        <v>1002.79646017699</v>
      </c>
      <c r="AU135">
        <f t="array" ref="AU135">IF(SUMPRODUCT(--(SIGN(AN102:AN134)=SIGN(K103:K135)))=0,2,IF(AV134&gt;0,1,0))</f>
        <v>0</v>
      </c>
      <c r="AV135">
        <f>IF(AU135=2,ROUND(5*1000/Constants!$B$11,0),IF(AV134&gt;0,AV134-1,0))</f>
        <v>0</v>
      </c>
      <c r="AW135">
        <f t="shared" si="52"/>
        <v>133</v>
      </c>
      <c r="AX135">
        <f ca="1" t="array" ref="AX135">IF(AW135&gt;Constants!$B$12,2,IF(SUMPRODUCT(--(AX116:AX135=2))=0,0,1))</f>
        <v>2</v>
      </c>
      <c r="AZ135">
        <f t="array" ref="AZ135">IF(ABS(AG135)&gt;Constants!$B$13,2,IF(SUMPRODUCT(--(AZ115:AZ134=2))=0,0,1))</f>
        <v>0</v>
      </c>
    </row>
    <row r="136" spans="1:52">
      <c r="A136" s="3">
        <v>134</v>
      </c>
      <c r="B136">
        <f>Signals!B135</f>
        <v>3</v>
      </c>
      <c r="C136">
        <f>Signals!C135</f>
        <v>2</v>
      </c>
      <c r="D136">
        <f>Signals!F135</f>
        <v>0</v>
      </c>
      <c r="E136">
        <f>Signals!H135</f>
        <v>0</v>
      </c>
      <c r="F136">
        <f>Signals!I135</f>
        <v>0</v>
      </c>
      <c r="G136">
        <f>IF(Constants!$B$2=2,-B136,B136)</f>
        <v>3</v>
      </c>
      <c r="H136">
        <f>IF(Constants!$C$2=2,-C136,C136)</f>
        <v>2</v>
      </c>
      <c r="I136">
        <f t="shared" si="36"/>
        <v>3</v>
      </c>
      <c r="J136">
        <f t="shared" si="37"/>
        <v>2</v>
      </c>
      <c r="K136">
        <f t="shared" si="38"/>
        <v>1</v>
      </c>
      <c r="L136">
        <f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1200.5</v>
      </c>
      <c r="M136">
        <f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800.5</v>
      </c>
      <c r="N136">
        <f t="shared" si="39"/>
        <v>1200.5</v>
      </c>
      <c r="O136">
        <f t="shared" si="40"/>
        <v>800.5</v>
      </c>
      <c r="P136">
        <f>IF(I136&lt;&gt;0,(ABS(L136*Constants!$B$10)+50)/100,MAX(P135-ABS(N136*Constants!$B$4),0))</f>
        <v>0.62005</v>
      </c>
      <c r="Q136">
        <f>IF(J136&lt;&gt;0,(ABS(M136*Constants!$B$10)+50)/100,MAX(Q135-ABS(O136*Constants!$B$4),0))</f>
        <v>0.58005</v>
      </c>
      <c r="R136">
        <f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1200.5</v>
      </c>
      <c r="S136">
        <f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800.5</v>
      </c>
      <c r="T136">
        <f t="shared" si="41"/>
        <v>1200.5</v>
      </c>
      <c r="U136">
        <f t="shared" si="42"/>
        <v>800.5</v>
      </c>
      <c r="V136">
        <f>IF(I136&lt;&gt;0,(ABS(R136*Constants!$B$4)+50)/100,IF(R136=0,MAX((0-ABS(T136*Constants!$B$4)),0),(ABS(R136*Constants!$B$4)+50)/100))</f>
        <v>1501.125</v>
      </c>
      <c r="W136">
        <f>IF(J136&lt;&gt;0,(ABS(S136*Constants!$B$4)+50)/100,IF(S136=0,MAX((0-ABS(U136*Constants!$B$4)),0),(ABS(S136*Constants!$B$4)+50)/100))</f>
        <v>1001.125</v>
      </c>
      <c r="X136">
        <f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1200.5</v>
      </c>
      <c r="Y136">
        <f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800.5</v>
      </c>
      <c r="Z136">
        <f t="shared" si="43"/>
        <v>1200.5</v>
      </c>
      <c r="AA136">
        <f t="shared" si="44"/>
        <v>800.5</v>
      </c>
      <c r="AB136">
        <f>IF(I136&lt;&gt;0,(ABS(X136*Constants!$B$10)+50)/100,IF(X136=0,MAX((AB135-ABS(Z136*Constants!$B$4)),0),(ABS(X136*Constants!$B$4)+50)/100))</f>
        <v>0.62005</v>
      </c>
      <c r="AC136">
        <f>IF(J136&lt;&gt;0,(ABS(Y136*Constants!$B$10)+50)/100,IF(Y136=0,MAX((AC135-ABS(AA136*Constants!$B$4)),0),(ABS(Y136*Constants!$B$4)+50)/100))</f>
        <v>0.58005</v>
      </c>
      <c r="AD136">
        <f t="shared" si="45"/>
        <v>1001</v>
      </c>
      <c r="AE136">
        <f t="shared" si="46"/>
        <v>1200.5</v>
      </c>
      <c r="AF136">
        <f t="shared" si="47"/>
        <v>800.5</v>
      </c>
      <c r="AG136">
        <f>((Constants!$B$5*AG135)+Constants!$B$4*AD136+AH135)/(Constants!$B$5+Constants!$B$4)</f>
        <v>1001</v>
      </c>
      <c r="AH136">
        <f>((Constants!$B$5*AG135)+Constants!$B$4*AD136+AH135)-(Constants!$B$5+Constants!$B$4)*AG136</f>
        <v>0</v>
      </c>
      <c r="AI136">
        <f>((Constants!$B$5*AI135)+Constants!$B$4*AE136+AJ135)/(Constants!$B$5+Constants!$B$4)</f>
        <v>1200.5</v>
      </c>
      <c r="AJ136">
        <f>((Constants!$B$5*AI135)+Constants!$B$4*AE136+AJ135)-(Constants!$B$4+Constants!$B$5)*AI136</f>
        <v>0</v>
      </c>
      <c r="AK136">
        <f>((Constants!$B$5*AK135)+Constants!$B$4*AF136+AL135)/(Constants!$B$5+Constants!$B$4)</f>
        <v>800.5</v>
      </c>
      <c r="AL136">
        <f>((Constants!$B$5*AK135)+Constants!$B$4*AF136+AL135)-(Constants!$B$5+Constants!$B$4)*AK136</f>
        <v>0</v>
      </c>
      <c r="AM136">
        <f t="shared" si="48"/>
        <v>1</v>
      </c>
      <c r="AN136">
        <f t="shared" si="49"/>
        <v>1</v>
      </c>
      <c r="AO136">
        <f>(200000*(ABS(N136)-ABS(N134))+Constants!$B$7)/(2*Constants!$B$7)</f>
        <v>0.5</v>
      </c>
      <c r="AP136">
        <f>(200000*(ABS(O136)-ABS(O134))+Constants!$B$7)/(2*Constants!$B$7)</f>
        <v>0.5</v>
      </c>
      <c r="AQ136">
        <f t="shared" si="50"/>
        <v>1</v>
      </c>
      <c r="AR136">
        <f>(Constants!$B$3*Constants!$B$8*I136*K136+AS135)/(Constants!$B$9*Constants!$B$4)</f>
        <v>7.53982300884956</v>
      </c>
      <c r="AS136">
        <f>(Constants!$B$3*Constants!$B$8*I136*K136+AS135)-(AR136*Constants!$B$9*Constants!$B$4)</f>
        <v>0</v>
      </c>
      <c r="AT136">
        <f t="shared" si="51"/>
        <v>1010.33628318584</v>
      </c>
      <c r="AU136">
        <f t="array" ref="AU136">IF(SUMPRODUCT(--(SIGN(AN103:AN135)=SIGN(K104:K136)))=0,2,IF(AV135&gt;0,1,0))</f>
        <v>0</v>
      </c>
      <c r="AV136">
        <f>IF(AU136=2,ROUND(5*1000/Constants!$B$11,0),IF(AV135&gt;0,AV135-1,0))</f>
        <v>0</v>
      </c>
      <c r="AW136">
        <f t="shared" si="52"/>
        <v>134</v>
      </c>
      <c r="AX136">
        <f ca="1" t="array" ref="AX136">IF(AW136&gt;Constants!$B$12,2,IF(SUMPRODUCT(--(AX117:AX136=2))=0,0,1))</f>
        <v>2</v>
      </c>
      <c r="AZ136">
        <f t="array" ref="AZ136">IF(ABS(AG136)&gt;Constants!$B$13,2,IF(SUMPRODUCT(--(AZ116:AZ135=2))=0,0,1))</f>
        <v>0</v>
      </c>
    </row>
    <row r="137" spans="1:52">
      <c r="A137" s="3">
        <v>135</v>
      </c>
      <c r="B137">
        <f>Signals!B136</f>
        <v>3</v>
      </c>
      <c r="C137">
        <f>Signals!C136</f>
        <v>2</v>
      </c>
      <c r="D137">
        <f>Signals!F136</f>
        <v>0</v>
      </c>
      <c r="E137">
        <f>Signals!H136</f>
        <v>0</v>
      </c>
      <c r="F137">
        <f>Signals!I136</f>
        <v>0</v>
      </c>
      <c r="G137">
        <f>IF(Constants!$B$2=2,-B137,B137)</f>
        <v>3</v>
      </c>
      <c r="H137">
        <f>IF(Constants!$C$2=2,-C137,C137)</f>
        <v>2</v>
      </c>
      <c r="I137">
        <f t="shared" si="36"/>
        <v>3</v>
      </c>
      <c r="J137">
        <f t="shared" si="37"/>
        <v>2</v>
      </c>
      <c r="K137">
        <f t="shared" si="38"/>
        <v>1</v>
      </c>
      <c r="L137">
        <f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1200.5</v>
      </c>
      <c r="M137">
        <f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800.5</v>
      </c>
      <c r="N137">
        <f t="shared" si="39"/>
        <v>1200.5</v>
      </c>
      <c r="O137">
        <f t="shared" si="40"/>
        <v>800.5</v>
      </c>
      <c r="P137">
        <f>IF(I137&lt;&gt;0,(ABS(L137*Constants!$B$10)+50)/100,MAX(P136-ABS(N137*Constants!$B$4),0))</f>
        <v>0.62005</v>
      </c>
      <c r="Q137">
        <f>IF(J137&lt;&gt;0,(ABS(M137*Constants!$B$10)+50)/100,MAX(Q136-ABS(O137*Constants!$B$4),0))</f>
        <v>0.58005</v>
      </c>
      <c r="R137">
        <f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1200.5</v>
      </c>
      <c r="S137">
        <f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800.5</v>
      </c>
      <c r="T137">
        <f t="shared" si="41"/>
        <v>1200.5</v>
      </c>
      <c r="U137">
        <f t="shared" si="42"/>
        <v>800.5</v>
      </c>
      <c r="V137">
        <f>IF(I137&lt;&gt;0,(ABS(R137*Constants!$B$4)+50)/100,IF(R137=0,MAX((0-ABS(T137*Constants!$B$4)),0),(ABS(R137*Constants!$B$4)+50)/100))</f>
        <v>1501.125</v>
      </c>
      <c r="W137">
        <f>IF(J137&lt;&gt;0,(ABS(S137*Constants!$B$4)+50)/100,IF(S137=0,MAX((0-ABS(U137*Constants!$B$4)),0),(ABS(S137*Constants!$B$4)+50)/100))</f>
        <v>1001.125</v>
      </c>
      <c r="X137">
        <f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1200.5</v>
      </c>
      <c r="Y137">
        <f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800.5</v>
      </c>
      <c r="Z137">
        <f t="shared" si="43"/>
        <v>1200.5</v>
      </c>
      <c r="AA137">
        <f t="shared" si="44"/>
        <v>800.5</v>
      </c>
      <c r="AB137">
        <f>IF(I137&lt;&gt;0,(ABS(X137*Constants!$B$10)+50)/100,IF(X137=0,MAX((AB136-ABS(Z137*Constants!$B$4)),0),(ABS(X137*Constants!$B$4)+50)/100))</f>
        <v>0.62005</v>
      </c>
      <c r="AC137">
        <f>IF(J137&lt;&gt;0,(ABS(Y137*Constants!$B$10)+50)/100,IF(Y137=0,MAX((AC136-ABS(AA137*Constants!$B$4)),0),(ABS(Y137*Constants!$B$4)+50)/100))</f>
        <v>0.58005</v>
      </c>
      <c r="AD137">
        <f t="shared" si="45"/>
        <v>1001</v>
      </c>
      <c r="AE137">
        <f t="shared" si="46"/>
        <v>1200.5</v>
      </c>
      <c r="AF137">
        <f t="shared" si="47"/>
        <v>800.5</v>
      </c>
      <c r="AG137">
        <f>((Constants!$B$5*AG136)+Constants!$B$4*AD137+AH136)/(Constants!$B$5+Constants!$B$4)</f>
        <v>1001</v>
      </c>
      <c r="AH137">
        <f>((Constants!$B$5*AG136)+Constants!$B$4*AD137+AH136)-(Constants!$B$5+Constants!$B$4)*AG137</f>
        <v>0</v>
      </c>
      <c r="AI137">
        <f>((Constants!$B$5*AI136)+Constants!$B$4*AE137+AJ136)/(Constants!$B$5+Constants!$B$4)</f>
        <v>1200.5</v>
      </c>
      <c r="AJ137">
        <f>((Constants!$B$5*AI136)+Constants!$B$4*AE137+AJ136)-(Constants!$B$4+Constants!$B$5)*AI137</f>
        <v>0</v>
      </c>
      <c r="AK137">
        <f>((Constants!$B$5*AK136)+Constants!$B$4*AF137+AL136)/(Constants!$B$5+Constants!$B$4)</f>
        <v>800.5</v>
      </c>
      <c r="AL137">
        <f>((Constants!$B$5*AK136)+Constants!$B$4*AF137+AL136)-(Constants!$B$5+Constants!$B$4)*AK137</f>
        <v>0</v>
      </c>
      <c r="AM137">
        <f t="shared" si="48"/>
        <v>1</v>
      </c>
      <c r="AN137">
        <f t="shared" si="49"/>
        <v>1</v>
      </c>
      <c r="AO137">
        <f>(200000*(ABS(N137)-ABS(N135))+Constants!$B$7)/(2*Constants!$B$7)</f>
        <v>0.5</v>
      </c>
      <c r="AP137">
        <f>(200000*(ABS(O137)-ABS(O135))+Constants!$B$7)/(2*Constants!$B$7)</f>
        <v>0.5</v>
      </c>
      <c r="AQ137">
        <f t="shared" si="50"/>
        <v>1</v>
      </c>
      <c r="AR137">
        <f>(Constants!$B$3*Constants!$B$8*I137*K137+AS136)/(Constants!$B$9*Constants!$B$4)</f>
        <v>7.53982300884956</v>
      </c>
      <c r="AS137">
        <f>(Constants!$B$3*Constants!$B$8*I137*K137+AS136)-(AR137*Constants!$B$9*Constants!$B$4)</f>
        <v>0</v>
      </c>
      <c r="AT137">
        <f t="shared" si="51"/>
        <v>1017.87610619469</v>
      </c>
      <c r="AU137">
        <f t="array" ref="AU137">IF(SUMPRODUCT(--(SIGN(AN104:AN136)=SIGN(K105:K137)))=0,2,IF(AV136&gt;0,1,0))</f>
        <v>0</v>
      </c>
      <c r="AV137">
        <f>IF(AU137=2,ROUND(5*1000/Constants!$B$11,0),IF(AV136&gt;0,AV136-1,0))</f>
        <v>0</v>
      </c>
      <c r="AW137">
        <f t="shared" si="52"/>
        <v>135</v>
      </c>
      <c r="AX137">
        <f ca="1" t="array" ref="AX137">IF(AW137&gt;Constants!$B$12,2,IF(SUMPRODUCT(--(AX118:AX137=2))=0,0,1))</f>
        <v>2</v>
      </c>
      <c r="AZ137">
        <f t="array" ref="AZ137">IF(ABS(AG137)&gt;Constants!$B$13,2,IF(SUMPRODUCT(--(AZ117:AZ136=2))=0,0,1))</f>
        <v>0</v>
      </c>
    </row>
    <row r="138" spans="1:52">
      <c r="A138" s="3">
        <v>136</v>
      </c>
      <c r="B138">
        <f>Signals!B137</f>
        <v>3</v>
      </c>
      <c r="C138">
        <f>Signals!C137</f>
        <v>2</v>
      </c>
      <c r="D138">
        <f>Signals!F137</f>
        <v>0</v>
      </c>
      <c r="E138">
        <f>Signals!H137</f>
        <v>0</v>
      </c>
      <c r="F138">
        <f>Signals!I137</f>
        <v>0</v>
      </c>
      <c r="G138">
        <f>IF(Constants!$B$2=2,-B138,B138)</f>
        <v>3</v>
      </c>
      <c r="H138">
        <f>IF(Constants!$C$2=2,-C138,C138)</f>
        <v>2</v>
      </c>
      <c r="I138">
        <f t="shared" si="36"/>
        <v>3</v>
      </c>
      <c r="J138">
        <f t="shared" si="37"/>
        <v>2</v>
      </c>
      <c r="K138">
        <f t="shared" si="38"/>
        <v>1</v>
      </c>
      <c r="L138">
        <f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1200.5</v>
      </c>
      <c r="M138">
        <f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800.5</v>
      </c>
      <c r="N138">
        <f t="shared" si="39"/>
        <v>1200.5</v>
      </c>
      <c r="O138">
        <f t="shared" si="40"/>
        <v>800.5</v>
      </c>
      <c r="P138">
        <f>IF(I138&lt;&gt;0,(ABS(L138*Constants!$B$10)+50)/100,MAX(P137-ABS(N138*Constants!$B$4),0))</f>
        <v>0.62005</v>
      </c>
      <c r="Q138">
        <f>IF(J138&lt;&gt;0,(ABS(M138*Constants!$B$10)+50)/100,MAX(Q137-ABS(O138*Constants!$B$4),0))</f>
        <v>0.58005</v>
      </c>
      <c r="R138">
        <f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1200.5</v>
      </c>
      <c r="S138">
        <f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800.5</v>
      </c>
      <c r="T138">
        <f t="shared" si="41"/>
        <v>1200.5</v>
      </c>
      <c r="U138">
        <f t="shared" si="42"/>
        <v>800.5</v>
      </c>
      <c r="V138">
        <f>IF(I138&lt;&gt;0,(ABS(R138*Constants!$B$4)+50)/100,IF(R138=0,MAX((0-ABS(T138*Constants!$B$4)),0),(ABS(R138*Constants!$B$4)+50)/100))</f>
        <v>1501.125</v>
      </c>
      <c r="W138">
        <f>IF(J138&lt;&gt;0,(ABS(S138*Constants!$B$4)+50)/100,IF(S138=0,MAX((0-ABS(U138*Constants!$B$4)),0),(ABS(S138*Constants!$B$4)+50)/100))</f>
        <v>1001.125</v>
      </c>
      <c r="X138">
        <f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1200.5</v>
      </c>
      <c r="Y138">
        <f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800.5</v>
      </c>
      <c r="Z138">
        <f t="shared" si="43"/>
        <v>1200.5</v>
      </c>
      <c r="AA138">
        <f t="shared" si="44"/>
        <v>800.5</v>
      </c>
      <c r="AB138">
        <f>IF(I138&lt;&gt;0,(ABS(X138*Constants!$B$10)+50)/100,IF(X138=0,MAX((AB137-ABS(Z138*Constants!$B$4)),0),(ABS(X138*Constants!$B$4)+50)/100))</f>
        <v>0.62005</v>
      </c>
      <c r="AC138">
        <f>IF(J138&lt;&gt;0,(ABS(Y138*Constants!$B$10)+50)/100,IF(Y138=0,MAX((AC137-ABS(AA138*Constants!$B$4)),0),(ABS(Y138*Constants!$B$4)+50)/100))</f>
        <v>0.58005</v>
      </c>
      <c r="AD138">
        <f t="shared" si="45"/>
        <v>1001</v>
      </c>
      <c r="AE138">
        <f t="shared" si="46"/>
        <v>1200.5</v>
      </c>
      <c r="AF138">
        <f t="shared" si="47"/>
        <v>800.5</v>
      </c>
      <c r="AG138">
        <f>((Constants!$B$5*AG137)+Constants!$B$4*AD138+AH137)/(Constants!$B$5+Constants!$B$4)</f>
        <v>1001</v>
      </c>
      <c r="AH138">
        <f>((Constants!$B$5*AG137)+Constants!$B$4*AD138+AH137)-(Constants!$B$5+Constants!$B$4)*AG138</f>
        <v>0</v>
      </c>
      <c r="AI138">
        <f>((Constants!$B$5*AI137)+Constants!$B$4*AE138+AJ137)/(Constants!$B$5+Constants!$B$4)</f>
        <v>1200.5</v>
      </c>
      <c r="AJ138">
        <f>((Constants!$B$5*AI137)+Constants!$B$4*AE138+AJ137)-(Constants!$B$4+Constants!$B$5)*AI138</f>
        <v>0</v>
      </c>
      <c r="AK138">
        <f>((Constants!$B$5*AK137)+Constants!$B$4*AF138+AL137)/(Constants!$B$5+Constants!$B$4)</f>
        <v>800.5</v>
      </c>
      <c r="AL138">
        <f>((Constants!$B$5*AK137)+Constants!$B$4*AF138+AL137)-(Constants!$B$5+Constants!$B$4)*AK138</f>
        <v>0</v>
      </c>
      <c r="AM138">
        <f t="shared" si="48"/>
        <v>1</v>
      </c>
      <c r="AN138">
        <f t="shared" si="49"/>
        <v>1</v>
      </c>
      <c r="AO138">
        <f>(200000*(ABS(N138)-ABS(N136))+Constants!$B$7)/(2*Constants!$B$7)</f>
        <v>0.5</v>
      </c>
      <c r="AP138">
        <f>(200000*(ABS(O138)-ABS(O136))+Constants!$B$7)/(2*Constants!$B$7)</f>
        <v>0.5</v>
      </c>
      <c r="AQ138">
        <f t="shared" si="50"/>
        <v>1</v>
      </c>
      <c r="AR138">
        <f>(Constants!$B$3*Constants!$B$8*I138*K138+AS137)/(Constants!$B$9*Constants!$B$4)</f>
        <v>7.53982300884956</v>
      </c>
      <c r="AS138">
        <f>(Constants!$B$3*Constants!$B$8*I138*K138+AS137)-(AR138*Constants!$B$9*Constants!$B$4)</f>
        <v>0</v>
      </c>
      <c r="AT138">
        <f t="shared" si="51"/>
        <v>1025.41592920354</v>
      </c>
      <c r="AU138">
        <f t="array" ref="AU138">IF(SUMPRODUCT(--(SIGN(AN105:AN137)=SIGN(K106:K138)))=0,2,IF(AV137&gt;0,1,0))</f>
        <v>0</v>
      </c>
      <c r="AV138">
        <f>IF(AU138=2,ROUND(5*1000/Constants!$B$11,0),IF(AV137&gt;0,AV137-1,0))</f>
        <v>0</v>
      </c>
      <c r="AW138">
        <f t="shared" si="52"/>
        <v>136</v>
      </c>
      <c r="AX138">
        <f ca="1" t="array" ref="AX138">IF(AW138&gt;Constants!$B$12,2,IF(SUMPRODUCT(--(AX119:AX138=2))=0,0,1))</f>
        <v>2</v>
      </c>
      <c r="AZ138">
        <f t="array" ref="AZ138">IF(ABS(AG138)&gt;Constants!$B$13,2,IF(SUMPRODUCT(--(AZ118:AZ137=2))=0,0,1))</f>
        <v>0</v>
      </c>
    </row>
    <row r="139" spans="1:52">
      <c r="A139" s="3">
        <v>137</v>
      </c>
      <c r="B139">
        <f>Signals!B138</f>
        <v>3</v>
      </c>
      <c r="C139">
        <f>Signals!C138</f>
        <v>2</v>
      </c>
      <c r="D139">
        <f>Signals!F138</f>
        <v>0</v>
      </c>
      <c r="E139">
        <f>Signals!H138</f>
        <v>0</v>
      </c>
      <c r="F139">
        <f>Signals!I138</f>
        <v>0</v>
      </c>
      <c r="G139">
        <f>IF(Constants!$B$2=2,-B139,B139)</f>
        <v>3</v>
      </c>
      <c r="H139">
        <f>IF(Constants!$C$2=2,-C139,C139)</f>
        <v>2</v>
      </c>
      <c r="I139">
        <f t="shared" si="36"/>
        <v>3</v>
      </c>
      <c r="J139">
        <f t="shared" si="37"/>
        <v>2</v>
      </c>
      <c r="K139">
        <f t="shared" si="38"/>
        <v>1</v>
      </c>
      <c r="L139">
        <f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1200.5</v>
      </c>
      <c r="M139">
        <f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800.5</v>
      </c>
      <c r="N139">
        <f t="shared" si="39"/>
        <v>1200.5</v>
      </c>
      <c r="O139">
        <f t="shared" si="40"/>
        <v>800.5</v>
      </c>
      <c r="P139">
        <f>IF(I139&lt;&gt;0,(ABS(L139*Constants!$B$10)+50)/100,MAX(P138-ABS(N139*Constants!$B$4),0))</f>
        <v>0.62005</v>
      </c>
      <c r="Q139">
        <f>IF(J139&lt;&gt;0,(ABS(M139*Constants!$B$10)+50)/100,MAX(Q138-ABS(O139*Constants!$B$4),0))</f>
        <v>0.58005</v>
      </c>
      <c r="R139">
        <f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1200.5</v>
      </c>
      <c r="S139">
        <f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800.5</v>
      </c>
      <c r="T139">
        <f t="shared" si="41"/>
        <v>1200.5</v>
      </c>
      <c r="U139">
        <f t="shared" si="42"/>
        <v>800.5</v>
      </c>
      <c r="V139">
        <f>IF(I139&lt;&gt;0,(ABS(R139*Constants!$B$4)+50)/100,IF(R139=0,MAX((0-ABS(T139*Constants!$B$4)),0),(ABS(R139*Constants!$B$4)+50)/100))</f>
        <v>1501.125</v>
      </c>
      <c r="W139">
        <f>IF(J139&lt;&gt;0,(ABS(S139*Constants!$B$4)+50)/100,IF(S139=0,MAX((0-ABS(U139*Constants!$B$4)),0),(ABS(S139*Constants!$B$4)+50)/100))</f>
        <v>1001.125</v>
      </c>
      <c r="X139">
        <f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1200.5</v>
      </c>
      <c r="Y139">
        <f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800.5</v>
      </c>
      <c r="Z139">
        <f t="shared" si="43"/>
        <v>1200.5</v>
      </c>
      <c r="AA139">
        <f t="shared" si="44"/>
        <v>800.5</v>
      </c>
      <c r="AB139">
        <f>IF(I139&lt;&gt;0,(ABS(X139*Constants!$B$10)+50)/100,IF(X139=0,MAX((AB138-ABS(Z139*Constants!$B$4)),0),(ABS(X139*Constants!$B$4)+50)/100))</f>
        <v>0.62005</v>
      </c>
      <c r="AC139">
        <f>IF(J139&lt;&gt;0,(ABS(Y139*Constants!$B$10)+50)/100,IF(Y139=0,MAX((AC138-ABS(AA139*Constants!$B$4)),0),(ABS(Y139*Constants!$B$4)+50)/100))</f>
        <v>0.58005</v>
      </c>
      <c r="AD139">
        <f t="shared" si="45"/>
        <v>1001</v>
      </c>
      <c r="AE139">
        <f t="shared" si="46"/>
        <v>1200.5</v>
      </c>
      <c r="AF139">
        <f t="shared" si="47"/>
        <v>800.5</v>
      </c>
      <c r="AG139">
        <f>((Constants!$B$5*AG138)+Constants!$B$4*AD139+AH138)/(Constants!$B$5+Constants!$B$4)</f>
        <v>1001</v>
      </c>
      <c r="AH139">
        <f>((Constants!$B$5*AG138)+Constants!$B$4*AD139+AH138)-(Constants!$B$5+Constants!$B$4)*AG139</f>
        <v>0</v>
      </c>
      <c r="AI139">
        <f>((Constants!$B$5*AI138)+Constants!$B$4*AE139+AJ138)/(Constants!$B$5+Constants!$B$4)</f>
        <v>1200.5</v>
      </c>
      <c r="AJ139">
        <f>((Constants!$B$5*AI138)+Constants!$B$4*AE139+AJ138)-(Constants!$B$4+Constants!$B$5)*AI139</f>
        <v>0</v>
      </c>
      <c r="AK139">
        <f>((Constants!$B$5*AK138)+Constants!$B$4*AF139+AL138)/(Constants!$B$5+Constants!$B$4)</f>
        <v>800.5</v>
      </c>
      <c r="AL139">
        <f>((Constants!$B$5*AK138)+Constants!$B$4*AF139+AL138)-(Constants!$B$5+Constants!$B$4)*AK139</f>
        <v>0</v>
      </c>
      <c r="AM139">
        <f t="shared" si="48"/>
        <v>1</v>
      </c>
      <c r="AN139">
        <f t="shared" si="49"/>
        <v>1</v>
      </c>
      <c r="AO139">
        <f>(200000*(ABS(N139)-ABS(N137))+Constants!$B$7)/(2*Constants!$B$7)</f>
        <v>0.5</v>
      </c>
      <c r="AP139">
        <f>(200000*(ABS(O139)-ABS(O137))+Constants!$B$7)/(2*Constants!$B$7)</f>
        <v>0.5</v>
      </c>
      <c r="AQ139">
        <f t="shared" si="50"/>
        <v>1</v>
      </c>
      <c r="AR139">
        <f>(Constants!$B$3*Constants!$B$8*I139*K139+AS138)/(Constants!$B$9*Constants!$B$4)</f>
        <v>7.53982300884956</v>
      </c>
      <c r="AS139">
        <f>(Constants!$B$3*Constants!$B$8*I139*K139+AS138)-(AR139*Constants!$B$9*Constants!$B$4)</f>
        <v>0</v>
      </c>
      <c r="AT139">
        <f t="shared" si="51"/>
        <v>1032.95575221239</v>
      </c>
      <c r="AU139">
        <f t="array" ref="AU139">IF(SUMPRODUCT(--(SIGN(AN106:AN138)=SIGN(K107:K139)))=0,2,IF(AV138&gt;0,1,0))</f>
        <v>0</v>
      </c>
      <c r="AV139">
        <f>IF(AU139=2,ROUND(5*1000/Constants!$B$11,0),IF(AV138&gt;0,AV138-1,0))</f>
        <v>0</v>
      </c>
      <c r="AW139">
        <f t="shared" si="52"/>
        <v>137</v>
      </c>
      <c r="AX139">
        <f ca="1" t="array" ref="AX139">IF(AW139&gt;Constants!$B$12,2,IF(SUMPRODUCT(--(AX120:AX139=2))=0,0,1))</f>
        <v>2</v>
      </c>
      <c r="AZ139">
        <f t="array" ref="AZ139">IF(ABS(AG139)&gt;Constants!$B$13,2,IF(SUMPRODUCT(--(AZ119:AZ138=2))=0,0,1))</f>
        <v>0</v>
      </c>
    </row>
    <row r="140" spans="1:52">
      <c r="A140" s="3">
        <v>138</v>
      </c>
      <c r="B140">
        <f>Signals!B139</f>
        <v>3</v>
      </c>
      <c r="C140">
        <f>Signals!C139</f>
        <v>2</v>
      </c>
      <c r="D140">
        <f>Signals!F139</f>
        <v>0</v>
      </c>
      <c r="E140">
        <f>Signals!H139</f>
        <v>0</v>
      </c>
      <c r="F140">
        <f>Signals!I139</f>
        <v>0</v>
      </c>
      <c r="G140">
        <f>IF(Constants!$B$2=2,-B140,B140)</f>
        <v>3</v>
      </c>
      <c r="H140">
        <f>IF(Constants!$C$2=2,-C140,C140)</f>
        <v>2</v>
      </c>
      <c r="I140">
        <f t="shared" si="36"/>
        <v>3</v>
      </c>
      <c r="J140">
        <f t="shared" si="37"/>
        <v>2</v>
      </c>
      <c r="K140">
        <f t="shared" si="38"/>
        <v>1</v>
      </c>
      <c r="L140">
        <f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1200.5</v>
      </c>
      <c r="M140">
        <f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800.5</v>
      </c>
      <c r="N140">
        <f t="shared" si="39"/>
        <v>1200.5</v>
      </c>
      <c r="O140">
        <f t="shared" si="40"/>
        <v>800.5</v>
      </c>
      <c r="P140">
        <f>IF(I140&lt;&gt;0,(ABS(L140*Constants!$B$10)+50)/100,MAX(P139-ABS(N140*Constants!$B$4),0))</f>
        <v>0.62005</v>
      </c>
      <c r="Q140">
        <f>IF(J140&lt;&gt;0,(ABS(M140*Constants!$B$10)+50)/100,MAX(Q139-ABS(O140*Constants!$B$4),0))</f>
        <v>0.58005</v>
      </c>
      <c r="R140">
        <f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1200.5</v>
      </c>
      <c r="S140">
        <f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800.5</v>
      </c>
      <c r="T140">
        <f t="shared" si="41"/>
        <v>1200.5</v>
      </c>
      <c r="U140">
        <f t="shared" si="42"/>
        <v>800.5</v>
      </c>
      <c r="V140">
        <f>IF(I140&lt;&gt;0,(ABS(R140*Constants!$B$4)+50)/100,IF(R140=0,MAX((0-ABS(T140*Constants!$B$4)),0),(ABS(R140*Constants!$B$4)+50)/100))</f>
        <v>1501.125</v>
      </c>
      <c r="W140">
        <f>IF(J140&lt;&gt;0,(ABS(S140*Constants!$B$4)+50)/100,IF(S140=0,MAX((0-ABS(U140*Constants!$B$4)),0),(ABS(S140*Constants!$B$4)+50)/100))</f>
        <v>1001.125</v>
      </c>
      <c r="X140">
        <f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1200.5</v>
      </c>
      <c r="Y140">
        <f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800.5</v>
      </c>
      <c r="Z140">
        <f t="shared" si="43"/>
        <v>1200.5</v>
      </c>
      <c r="AA140">
        <f t="shared" si="44"/>
        <v>800.5</v>
      </c>
      <c r="AB140">
        <f>IF(I140&lt;&gt;0,(ABS(X140*Constants!$B$10)+50)/100,IF(X140=0,MAX((AB139-ABS(Z140*Constants!$B$4)),0),(ABS(X140*Constants!$B$4)+50)/100))</f>
        <v>0.62005</v>
      </c>
      <c r="AC140">
        <f>IF(J140&lt;&gt;0,(ABS(Y140*Constants!$B$10)+50)/100,IF(Y140=0,MAX((AC139-ABS(AA140*Constants!$B$4)),0),(ABS(Y140*Constants!$B$4)+50)/100))</f>
        <v>0.58005</v>
      </c>
      <c r="AD140">
        <f t="shared" si="45"/>
        <v>1001</v>
      </c>
      <c r="AE140">
        <f t="shared" si="46"/>
        <v>1200.5</v>
      </c>
      <c r="AF140">
        <f t="shared" si="47"/>
        <v>800.5</v>
      </c>
      <c r="AG140">
        <f>((Constants!$B$5*AG139)+Constants!$B$4*AD140+AH139)/(Constants!$B$5+Constants!$B$4)</f>
        <v>1001</v>
      </c>
      <c r="AH140">
        <f>((Constants!$B$5*AG139)+Constants!$B$4*AD140+AH139)-(Constants!$B$5+Constants!$B$4)*AG140</f>
        <v>0</v>
      </c>
      <c r="AI140">
        <f>((Constants!$B$5*AI139)+Constants!$B$4*AE140+AJ139)/(Constants!$B$5+Constants!$B$4)</f>
        <v>1200.5</v>
      </c>
      <c r="AJ140">
        <f>((Constants!$B$5*AI139)+Constants!$B$4*AE140+AJ139)-(Constants!$B$4+Constants!$B$5)*AI140</f>
        <v>0</v>
      </c>
      <c r="AK140">
        <f>((Constants!$B$5*AK139)+Constants!$B$4*AF140+AL139)/(Constants!$B$5+Constants!$B$4)</f>
        <v>800.5</v>
      </c>
      <c r="AL140">
        <f>((Constants!$B$5*AK139)+Constants!$B$4*AF140+AL139)-(Constants!$B$5+Constants!$B$4)*AK140</f>
        <v>0</v>
      </c>
      <c r="AM140">
        <f t="shared" si="48"/>
        <v>1</v>
      </c>
      <c r="AN140">
        <f t="shared" si="49"/>
        <v>1</v>
      </c>
      <c r="AO140">
        <f>(200000*(ABS(N140)-ABS(N138))+Constants!$B$7)/(2*Constants!$B$7)</f>
        <v>0.5</v>
      </c>
      <c r="AP140">
        <f>(200000*(ABS(O140)-ABS(O138))+Constants!$B$7)/(2*Constants!$B$7)</f>
        <v>0.5</v>
      </c>
      <c r="AQ140">
        <f t="shared" si="50"/>
        <v>1</v>
      </c>
      <c r="AR140">
        <f>(Constants!$B$3*Constants!$B$8*I140*K140+AS139)/(Constants!$B$9*Constants!$B$4)</f>
        <v>7.53982300884956</v>
      </c>
      <c r="AS140">
        <f>(Constants!$B$3*Constants!$B$8*I140*K140+AS139)-(AR140*Constants!$B$9*Constants!$B$4)</f>
        <v>0</v>
      </c>
      <c r="AT140">
        <f t="shared" si="51"/>
        <v>1040.49557522124</v>
      </c>
      <c r="AU140">
        <f t="array" ref="AU140">IF(SUMPRODUCT(--(SIGN(AN107:AN139)=SIGN(K108:K140)))=0,2,IF(AV139&gt;0,1,0))</f>
        <v>0</v>
      </c>
      <c r="AV140">
        <f>IF(AU140=2,ROUND(5*1000/Constants!$B$11,0),IF(AV139&gt;0,AV139-1,0))</f>
        <v>0</v>
      </c>
      <c r="AW140">
        <f t="shared" si="52"/>
        <v>138</v>
      </c>
      <c r="AX140">
        <f ca="1" t="array" ref="AX140">IF(AW140&gt;Constants!$B$12,2,IF(SUMPRODUCT(--(AX121:AX140=2))=0,0,1))</f>
        <v>2</v>
      </c>
      <c r="AZ140">
        <f t="array" ref="AZ140">IF(ABS(AG140)&gt;Constants!$B$13,2,IF(SUMPRODUCT(--(AZ120:AZ139=2))=0,0,1))</f>
        <v>0</v>
      </c>
    </row>
    <row r="141" spans="1:52">
      <c r="A141" s="3">
        <v>139</v>
      </c>
      <c r="B141">
        <f>Signals!B140</f>
        <v>3</v>
      </c>
      <c r="C141">
        <f>Signals!C140</f>
        <v>2</v>
      </c>
      <c r="D141">
        <f>Signals!F140</f>
        <v>0</v>
      </c>
      <c r="E141">
        <f>Signals!H140</f>
        <v>0</v>
      </c>
      <c r="F141">
        <f>Signals!I140</f>
        <v>0</v>
      </c>
      <c r="G141">
        <f>IF(Constants!$B$2=2,-B141,B141)</f>
        <v>3</v>
      </c>
      <c r="H141">
        <f>IF(Constants!$C$2=2,-C141,C141)</f>
        <v>2</v>
      </c>
      <c r="I141">
        <f t="shared" si="36"/>
        <v>3</v>
      </c>
      <c r="J141">
        <f t="shared" si="37"/>
        <v>2</v>
      </c>
      <c r="K141">
        <f t="shared" si="38"/>
        <v>1</v>
      </c>
      <c r="L141">
        <f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1200.5</v>
      </c>
      <c r="M141">
        <f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800.5</v>
      </c>
      <c r="N141">
        <f t="shared" si="39"/>
        <v>1200.5</v>
      </c>
      <c r="O141">
        <f t="shared" si="40"/>
        <v>800.5</v>
      </c>
      <c r="P141">
        <f>IF(I141&lt;&gt;0,(ABS(L141*Constants!$B$10)+50)/100,MAX(P140-ABS(N141*Constants!$B$4),0))</f>
        <v>0.62005</v>
      </c>
      <c r="Q141">
        <f>IF(J141&lt;&gt;0,(ABS(M141*Constants!$B$10)+50)/100,MAX(Q140-ABS(O141*Constants!$B$4),0))</f>
        <v>0.58005</v>
      </c>
      <c r="R141">
        <f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1200.5</v>
      </c>
      <c r="S141">
        <f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800.5</v>
      </c>
      <c r="T141">
        <f t="shared" si="41"/>
        <v>1200.5</v>
      </c>
      <c r="U141">
        <f t="shared" si="42"/>
        <v>800.5</v>
      </c>
      <c r="V141">
        <f>IF(I141&lt;&gt;0,(ABS(R141*Constants!$B$4)+50)/100,IF(R141=0,MAX((0-ABS(T141*Constants!$B$4)),0),(ABS(R141*Constants!$B$4)+50)/100))</f>
        <v>1501.125</v>
      </c>
      <c r="W141">
        <f>IF(J141&lt;&gt;0,(ABS(S141*Constants!$B$4)+50)/100,IF(S141=0,MAX((0-ABS(U141*Constants!$B$4)),0),(ABS(S141*Constants!$B$4)+50)/100))</f>
        <v>1001.125</v>
      </c>
      <c r="X141">
        <f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1200.5</v>
      </c>
      <c r="Y141">
        <f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800.5</v>
      </c>
      <c r="Z141">
        <f t="shared" si="43"/>
        <v>1200.5</v>
      </c>
      <c r="AA141">
        <f t="shared" si="44"/>
        <v>800.5</v>
      </c>
      <c r="AB141">
        <f>IF(I141&lt;&gt;0,(ABS(X141*Constants!$B$10)+50)/100,IF(X141=0,MAX((AB140-ABS(Z141*Constants!$B$4)),0),(ABS(X141*Constants!$B$4)+50)/100))</f>
        <v>0.62005</v>
      </c>
      <c r="AC141">
        <f>IF(J141&lt;&gt;0,(ABS(Y141*Constants!$B$10)+50)/100,IF(Y141=0,MAX((AC140-ABS(AA141*Constants!$B$4)),0),(ABS(Y141*Constants!$B$4)+50)/100))</f>
        <v>0.58005</v>
      </c>
      <c r="AD141">
        <f t="shared" si="45"/>
        <v>1001</v>
      </c>
      <c r="AE141">
        <f t="shared" si="46"/>
        <v>1200.5</v>
      </c>
      <c r="AF141">
        <f t="shared" si="47"/>
        <v>800.5</v>
      </c>
      <c r="AG141">
        <f>((Constants!$B$5*AG140)+Constants!$B$4*AD141+AH140)/(Constants!$B$5+Constants!$B$4)</f>
        <v>1001</v>
      </c>
      <c r="AH141">
        <f>((Constants!$B$5*AG140)+Constants!$B$4*AD141+AH140)-(Constants!$B$5+Constants!$B$4)*AG141</f>
        <v>0</v>
      </c>
      <c r="AI141">
        <f>((Constants!$B$5*AI140)+Constants!$B$4*AE141+AJ140)/(Constants!$B$5+Constants!$B$4)</f>
        <v>1200.5</v>
      </c>
      <c r="AJ141">
        <f>((Constants!$B$5*AI140)+Constants!$B$4*AE141+AJ140)-(Constants!$B$4+Constants!$B$5)*AI141</f>
        <v>0</v>
      </c>
      <c r="AK141">
        <f>((Constants!$B$5*AK140)+Constants!$B$4*AF141+AL140)/(Constants!$B$5+Constants!$B$4)</f>
        <v>800.5</v>
      </c>
      <c r="AL141">
        <f>((Constants!$B$5*AK140)+Constants!$B$4*AF141+AL140)-(Constants!$B$5+Constants!$B$4)*AK141</f>
        <v>0</v>
      </c>
      <c r="AM141">
        <f t="shared" si="48"/>
        <v>1</v>
      </c>
      <c r="AN141">
        <f t="shared" si="49"/>
        <v>1</v>
      </c>
      <c r="AO141">
        <f>(200000*(ABS(N141)-ABS(N139))+Constants!$B$7)/(2*Constants!$B$7)</f>
        <v>0.5</v>
      </c>
      <c r="AP141">
        <f>(200000*(ABS(O141)-ABS(O139))+Constants!$B$7)/(2*Constants!$B$7)</f>
        <v>0.5</v>
      </c>
      <c r="AQ141">
        <f t="shared" si="50"/>
        <v>1</v>
      </c>
      <c r="AR141">
        <f>(Constants!$B$3*Constants!$B$8*I141*K141+AS140)/(Constants!$B$9*Constants!$B$4)</f>
        <v>7.53982300884956</v>
      </c>
      <c r="AS141">
        <f>(Constants!$B$3*Constants!$B$8*I141*K141+AS140)-(AR141*Constants!$B$9*Constants!$B$4)</f>
        <v>0</v>
      </c>
      <c r="AT141">
        <f t="shared" si="51"/>
        <v>1048.03539823009</v>
      </c>
      <c r="AU141">
        <f t="array" ref="AU141">IF(SUMPRODUCT(--(SIGN(AN108:AN140)=SIGN(K109:K141)))=0,2,IF(AV140&gt;0,1,0))</f>
        <v>0</v>
      </c>
      <c r="AV141">
        <f>IF(AU141=2,ROUND(5*1000/Constants!$B$11,0),IF(AV140&gt;0,AV140-1,0))</f>
        <v>0</v>
      </c>
      <c r="AW141">
        <f t="shared" si="52"/>
        <v>139</v>
      </c>
      <c r="AX141">
        <f ca="1" t="array" ref="AX141">IF(AW141&gt;Constants!$B$12,2,IF(SUMPRODUCT(--(AX122:AX141=2))=0,0,1))</f>
        <v>2</v>
      </c>
      <c r="AZ141">
        <f t="array" ref="AZ141">IF(ABS(AG141)&gt;Constants!$B$13,2,IF(SUMPRODUCT(--(AZ121:AZ140=2))=0,0,1))</f>
        <v>0</v>
      </c>
    </row>
    <row r="142" spans="1:52">
      <c r="A142" s="3">
        <v>140</v>
      </c>
      <c r="B142">
        <f>Signals!B141</f>
        <v>3</v>
      </c>
      <c r="C142">
        <f>Signals!C141</f>
        <v>2</v>
      </c>
      <c r="D142">
        <f>Signals!F141</f>
        <v>0</v>
      </c>
      <c r="E142">
        <f>Signals!H141</f>
        <v>0</v>
      </c>
      <c r="F142">
        <f>Signals!I141</f>
        <v>0</v>
      </c>
      <c r="G142">
        <f>IF(Constants!$B$2=2,-B142,B142)</f>
        <v>3</v>
      </c>
      <c r="H142">
        <f>IF(Constants!$C$2=2,-C142,C142)</f>
        <v>2</v>
      </c>
      <c r="I142">
        <f t="shared" si="36"/>
        <v>3</v>
      </c>
      <c r="J142">
        <f t="shared" si="37"/>
        <v>2</v>
      </c>
      <c r="K142">
        <f t="shared" si="38"/>
        <v>1</v>
      </c>
      <c r="L142">
        <f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1200.5</v>
      </c>
      <c r="M142">
        <f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800.5</v>
      </c>
      <c r="N142">
        <f t="shared" si="39"/>
        <v>1200.5</v>
      </c>
      <c r="O142">
        <f t="shared" si="40"/>
        <v>800.5</v>
      </c>
      <c r="P142">
        <f>IF(I142&lt;&gt;0,(ABS(L142*Constants!$B$10)+50)/100,MAX(P141-ABS(N142*Constants!$B$4),0))</f>
        <v>0.62005</v>
      </c>
      <c r="Q142">
        <f>IF(J142&lt;&gt;0,(ABS(M142*Constants!$B$10)+50)/100,MAX(Q141-ABS(O142*Constants!$B$4),0))</f>
        <v>0.58005</v>
      </c>
      <c r="R142">
        <f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1200.5</v>
      </c>
      <c r="S142">
        <f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800.5</v>
      </c>
      <c r="T142">
        <f t="shared" si="41"/>
        <v>1200.5</v>
      </c>
      <c r="U142">
        <f t="shared" si="42"/>
        <v>800.5</v>
      </c>
      <c r="V142">
        <f>IF(I142&lt;&gt;0,(ABS(R142*Constants!$B$4)+50)/100,IF(R142=0,MAX((0-ABS(T142*Constants!$B$4)),0),(ABS(R142*Constants!$B$4)+50)/100))</f>
        <v>1501.125</v>
      </c>
      <c r="W142">
        <f>IF(J142&lt;&gt;0,(ABS(S142*Constants!$B$4)+50)/100,IF(S142=0,MAX((0-ABS(U142*Constants!$B$4)),0),(ABS(S142*Constants!$B$4)+50)/100))</f>
        <v>1001.125</v>
      </c>
      <c r="X142">
        <f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1200.5</v>
      </c>
      <c r="Y142">
        <f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800.5</v>
      </c>
      <c r="Z142">
        <f t="shared" si="43"/>
        <v>1200.5</v>
      </c>
      <c r="AA142">
        <f t="shared" si="44"/>
        <v>800.5</v>
      </c>
      <c r="AB142">
        <f>IF(I142&lt;&gt;0,(ABS(X142*Constants!$B$10)+50)/100,IF(X142=0,MAX((AB141-ABS(Z142*Constants!$B$4)),0),(ABS(X142*Constants!$B$4)+50)/100))</f>
        <v>0.62005</v>
      </c>
      <c r="AC142">
        <f>IF(J142&lt;&gt;0,(ABS(Y142*Constants!$B$10)+50)/100,IF(Y142=0,MAX((AC141-ABS(AA142*Constants!$B$4)),0),(ABS(Y142*Constants!$B$4)+50)/100))</f>
        <v>0.58005</v>
      </c>
      <c r="AD142">
        <f t="shared" si="45"/>
        <v>1001</v>
      </c>
      <c r="AE142">
        <f t="shared" si="46"/>
        <v>1200.5</v>
      </c>
      <c r="AF142">
        <f t="shared" si="47"/>
        <v>800.5</v>
      </c>
      <c r="AG142">
        <f>((Constants!$B$5*AG141)+Constants!$B$4*AD142+AH141)/(Constants!$B$5+Constants!$B$4)</f>
        <v>1001</v>
      </c>
      <c r="AH142">
        <f>((Constants!$B$5*AG141)+Constants!$B$4*AD142+AH141)-(Constants!$B$5+Constants!$B$4)*AG142</f>
        <v>0</v>
      </c>
      <c r="AI142">
        <f>((Constants!$B$5*AI141)+Constants!$B$4*AE142+AJ141)/(Constants!$B$5+Constants!$B$4)</f>
        <v>1200.5</v>
      </c>
      <c r="AJ142">
        <f>((Constants!$B$5*AI141)+Constants!$B$4*AE142+AJ141)-(Constants!$B$4+Constants!$B$5)*AI142</f>
        <v>0</v>
      </c>
      <c r="AK142">
        <f>((Constants!$B$5*AK141)+Constants!$B$4*AF142+AL141)/(Constants!$B$5+Constants!$B$4)</f>
        <v>800.5</v>
      </c>
      <c r="AL142">
        <f>((Constants!$B$5*AK141)+Constants!$B$4*AF142+AL141)-(Constants!$B$5+Constants!$B$4)*AK142</f>
        <v>0</v>
      </c>
      <c r="AM142">
        <f t="shared" si="48"/>
        <v>1</v>
      </c>
      <c r="AN142">
        <f t="shared" si="49"/>
        <v>1</v>
      </c>
      <c r="AO142">
        <f>(200000*(ABS(N142)-ABS(N140))+Constants!$B$7)/(2*Constants!$B$7)</f>
        <v>0.5</v>
      </c>
      <c r="AP142">
        <f>(200000*(ABS(O142)-ABS(O140))+Constants!$B$7)/(2*Constants!$B$7)</f>
        <v>0.5</v>
      </c>
      <c r="AQ142">
        <f t="shared" si="50"/>
        <v>1</v>
      </c>
      <c r="AR142">
        <f>(Constants!$B$3*Constants!$B$8*I142*K142+AS141)/(Constants!$B$9*Constants!$B$4)</f>
        <v>7.53982300884956</v>
      </c>
      <c r="AS142">
        <f>(Constants!$B$3*Constants!$B$8*I142*K142+AS141)-(AR142*Constants!$B$9*Constants!$B$4)</f>
        <v>0</v>
      </c>
      <c r="AT142">
        <f t="shared" si="51"/>
        <v>1055.57522123894</v>
      </c>
      <c r="AU142">
        <f t="array" ref="AU142">IF(SUMPRODUCT(--(SIGN(AN109:AN141)=SIGN(K110:K142)))=0,2,IF(AV141&gt;0,1,0))</f>
        <v>0</v>
      </c>
      <c r="AV142">
        <f>IF(AU142=2,ROUND(5*1000/Constants!$B$11,0),IF(AV141&gt;0,AV141-1,0))</f>
        <v>0</v>
      </c>
      <c r="AW142">
        <f t="shared" si="52"/>
        <v>140</v>
      </c>
      <c r="AX142">
        <f ca="1" t="array" ref="AX142">IF(AW142&gt;Constants!$B$12,2,IF(SUMPRODUCT(--(AX123:AX142=2))=0,0,1))</f>
        <v>2</v>
      </c>
      <c r="AZ142">
        <f t="array" ref="AZ142">IF(ABS(AG142)&gt;Constants!$B$13,2,IF(SUMPRODUCT(--(AZ122:AZ141=2))=0,0,1))</f>
        <v>0</v>
      </c>
    </row>
    <row r="143" spans="1:52">
      <c r="A143" s="3">
        <v>141</v>
      </c>
      <c r="B143">
        <f>Signals!B142</f>
        <v>3</v>
      </c>
      <c r="C143">
        <f>Signals!C142</f>
        <v>2</v>
      </c>
      <c r="D143">
        <f>Signals!F142</f>
        <v>0</v>
      </c>
      <c r="E143">
        <f>Signals!H142</f>
        <v>0</v>
      </c>
      <c r="F143">
        <f>Signals!I142</f>
        <v>0</v>
      </c>
      <c r="G143">
        <f>IF(Constants!$B$2=2,-B143,B143)</f>
        <v>3</v>
      </c>
      <c r="H143">
        <f>IF(Constants!$C$2=2,-C143,C143)</f>
        <v>2</v>
      </c>
      <c r="I143">
        <f t="shared" si="36"/>
        <v>3</v>
      </c>
      <c r="J143">
        <f t="shared" si="37"/>
        <v>2</v>
      </c>
      <c r="K143">
        <f t="shared" si="38"/>
        <v>1</v>
      </c>
      <c r="L143">
        <f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1200.5</v>
      </c>
      <c r="M143">
        <f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800.5</v>
      </c>
      <c r="N143">
        <f t="shared" si="39"/>
        <v>1200.5</v>
      </c>
      <c r="O143">
        <f t="shared" si="40"/>
        <v>800.5</v>
      </c>
      <c r="P143">
        <f>IF(I143&lt;&gt;0,(ABS(L143*Constants!$B$10)+50)/100,MAX(P142-ABS(N143*Constants!$B$4),0))</f>
        <v>0.62005</v>
      </c>
      <c r="Q143">
        <f>IF(J143&lt;&gt;0,(ABS(M143*Constants!$B$10)+50)/100,MAX(Q142-ABS(O143*Constants!$B$4),0))</f>
        <v>0.58005</v>
      </c>
      <c r="R143">
        <f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1200.5</v>
      </c>
      <c r="S143">
        <f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800.5</v>
      </c>
      <c r="T143">
        <f t="shared" si="41"/>
        <v>1200.5</v>
      </c>
      <c r="U143">
        <f t="shared" si="42"/>
        <v>800.5</v>
      </c>
      <c r="V143">
        <f>IF(I143&lt;&gt;0,(ABS(R143*Constants!$B$4)+50)/100,IF(R143=0,MAX((0-ABS(T143*Constants!$B$4)),0),(ABS(R143*Constants!$B$4)+50)/100))</f>
        <v>1501.125</v>
      </c>
      <c r="W143">
        <f>IF(J143&lt;&gt;0,(ABS(S143*Constants!$B$4)+50)/100,IF(S143=0,MAX((0-ABS(U143*Constants!$B$4)),0),(ABS(S143*Constants!$B$4)+50)/100))</f>
        <v>1001.125</v>
      </c>
      <c r="X143">
        <f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1200.5</v>
      </c>
      <c r="Y143">
        <f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800.5</v>
      </c>
      <c r="Z143">
        <f t="shared" si="43"/>
        <v>1200.5</v>
      </c>
      <c r="AA143">
        <f t="shared" si="44"/>
        <v>800.5</v>
      </c>
      <c r="AB143">
        <f>IF(I143&lt;&gt;0,(ABS(X143*Constants!$B$10)+50)/100,IF(X143=0,MAX((AB142-ABS(Z143*Constants!$B$4)),0),(ABS(X143*Constants!$B$4)+50)/100))</f>
        <v>0.62005</v>
      </c>
      <c r="AC143">
        <f>IF(J143&lt;&gt;0,(ABS(Y143*Constants!$B$10)+50)/100,IF(Y143=0,MAX((AC142-ABS(AA143*Constants!$B$4)),0),(ABS(Y143*Constants!$B$4)+50)/100))</f>
        <v>0.58005</v>
      </c>
      <c r="AD143">
        <f t="shared" si="45"/>
        <v>1001</v>
      </c>
      <c r="AE143">
        <f t="shared" si="46"/>
        <v>1200.5</v>
      </c>
      <c r="AF143">
        <f t="shared" si="47"/>
        <v>800.5</v>
      </c>
      <c r="AG143">
        <f>((Constants!$B$5*AG142)+Constants!$B$4*AD143+AH142)/(Constants!$B$5+Constants!$B$4)</f>
        <v>1001</v>
      </c>
      <c r="AH143">
        <f>((Constants!$B$5*AG142)+Constants!$B$4*AD143+AH142)-(Constants!$B$5+Constants!$B$4)*AG143</f>
        <v>0</v>
      </c>
      <c r="AI143">
        <f>((Constants!$B$5*AI142)+Constants!$B$4*AE143+AJ142)/(Constants!$B$5+Constants!$B$4)</f>
        <v>1200.5</v>
      </c>
      <c r="AJ143">
        <f>((Constants!$B$5*AI142)+Constants!$B$4*AE143+AJ142)-(Constants!$B$4+Constants!$B$5)*AI143</f>
        <v>0</v>
      </c>
      <c r="AK143">
        <f>((Constants!$B$5*AK142)+Constants!$B$4*AF143+AL142)/(Constants!$B$5+Constants!$B$4)</f>
        <v>800.5</v>
      </c>
      <c r="AL143">
        <f>((Constants!$B$5*AK142)+Constants!$B$4*AF143+AL142)-(Constants!$B$5+Constants!$B$4)*AK143</f>
        <v>0</v>
      </c>
      <c r="AM143">
        <f t="shared" si="48"/>
        <v>1</v>
      </c>
      <c r="AN143">
        <f t="shared" si="49"/>
        <v>1</v>
      </c>
      <c r="AO143">
        <f>(200000*(ABS(N143)-ABS(N141))+Constants!$B$7)/(2*Constants!$B$7)</f>
        <v>0.5</v>
      </c>
      <c r="AP143">
        <f>(200000*(ABS(O143)-ABS(O141))+Constants!$B$7)/(2*Constants!$B$7)</f>
        <v>0.5</v>
      </c>
      <c r="AQ143">
        <f t="shared" si="50"/>
        <v>1</v>
      </c>
      <c r="AR143">
        <f>(Constants!$B$3*Constants!$B$8*I143*K143+AS142)/(Constants!$B$9*Constants!$B$4)</f>
        <v>7.53982300884956</v>
      </c>
      <c r="AS143">
        <f>(Constants!$B$3*Constants!$B$8*I143*K143+AS142)-(AR143*Constants!$B$9*Constants!$B$4)</f>
        <v>0</v>
      </c>
      <c r="AT143">
        <f t="shared" si="51"/>
        <v>1063.11504424779</v>
      </c>
      <c r="AU143">
        <f t="array" ref="AU143">IF(SUMPRODUCT(--(SIGN(AN110:AN142)=SIGN(K111:K143)))=0,2,IF(AV142&gt;0,1,0))</f>
        <v>0</v>
      </c>
      <c r="AV143">
        <f>IF(AU143=2,ROUND(5*1000/Constants!$B$11,0),IF(AV142&gt;0,AV142-1,0))</f>
        <v>0</v>
      </c>
      <c r="AW143">
        <f t="shared" si="52"/>
        <v>141</v>
      </c>
      <c r="AX143">
        <f ca="1" t="array" ref="AX143">IF(AW143&gt;Constants!$B$12,2,IF(SUMPRODUCT(--(AX124:AX143=2))=0,0,1))</f>
        <v>2</v>
      </c>
      <c r="AZ143">
        <f t="array" ref="AZ143">IF(ABS(AG143)&gt;Constants!$B$13,2,IF(SUMPRODUCT(--(AZ123:AZ142=2))=0,0,1))</f>
        <v>0</v>
      </c>
    </row>
    <row r="144" spans="1:52">
      <c r="A144" s="3">
        <v>142</v>
      </c>
      <c r="B144">
        <f>Signals!B143</f>
        <v>3</v>
      </c>
      <c r="C144">
        <f>Signals!C143</f>
        <v>2</v>
      </c>
      <c r="D144">
        <f>Signals!F143</f>
        <v>0</v>
      </c>
      <c r="E144">
        <f>Signals!H143</f>
        <v>0</v>
      </c>
      <c r="F144">
        <f>Signals!I143</f>
        <v>0</v>
      </c>
      <c r="G144">
        <f>IF(Constants!$B$2=2,-B144,B144)</f>
        <v>3</v>
      </c>
      <c r="H144">
        <f>IF(Constants!$C$2=2,-C144,C144)</f>
        <v>2</v>
      </c>
      <c r="I144">
        <f t="shared" si="36"/>
        <v>3</v>
      </c>
      <c r="J144">
        <f t="shared" si="37"/>
        <v>2</v>
      </c>
      <c r="K144">
        <f t="shared" si="38"/>
        <v>1</v>
      </c>
      <c r="L144">
        <f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1200.5</v>
      </c>
      <c r="M144">
        <f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800.5</v>
      </c>
      <c r="N144">
        <f t="shared" si="39"/>
        <v>1200.5</v>
      </c>
      <c r="O144">
        <f t="shared" si="40"/>
        <v>800.5</v>
      </c>
      <c r="P144">
        <f>IF(I144&lt;&gt;0,(ABS(L144*Constants!$B$10)+50)/100,MAX(P143-ABS(N144*Constants!$B$4),0))</f>
        <v>0.62005</v>
      </c>
      <c r="Q144">
        <f>IF(J144&lt;&gt;0,(ABS(M144*Constants!$B$10)+50)/100,MAX(Q143-ABS(O144*Constants!$B$4),0))</f>
        <v>0.58005</v>
      </c>
      <c r="R144">
        <f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1200.5</v>
      </c>
      <c r="S144">
        <f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800.5</v>
      </c>
      <c r="T144">
        <f t="shared" si="41"/>
        <v>1200.5</v>
      </c>
      <c r="U144">
        <f t="shared" si="42"/>
        <v>800.5</v>
      </c>
      <c r="V144">
        <f>IF(I144&lt;&gt;0,(ABS(R144*Constants!$B$4)+50)/100,IF(R144=0,MAX((0-ABS(T144*Constants!$B$4)),0),(ABS(R144*Constants!$B$4)+50)/100))</f>
        <v>1501.125</v>
      </c>
      <c r="W144">
        <f>IF(J144&lt;&gt;0,(ABS(S144*Constants!$B$4)+50)/100,IF(S144=0,MAX((0-ABS(U144*Constants!$B$4)),0),(ABS(S144*Constants!$B$4)+50)/100))</f>
        <v>1001.125</v>
      </c>
      <c r="X144">
        <f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1200.5</v>
      </c>
      <c r="Y144">
        <f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800.5</v>
      </c>
      <c r="Z144">
        <f t="shared" si="43"/>
        <v>1200.5</v>
      </c>
      <c r="AA144">
        <f t="shared" si="44"/>
        <v>800.5</v>
      </c>
      <c r="AB144">
        <f>IF(I144&lt;&gt;0,(ABS(X144*Constants!$B$10)+50)/100,IF(X144=0,MAX((AB143-ABS(Z144*Constants!$B$4)),0),(ABS(X144*Constants!$B$4)+50)/100))</f>
        <v>0.62005</v>
      </c>
      <c r="AC144">
        <f>IF(J144&lt;&gt;0,(ABS(Y144*Constants!$B$10)+50)/100,IF(Y144=0,MAX((AC143-ABS(AA144*Constants!$B$4)),0),(ABS(Y144*Constants!$B$4)+50)/100))</f>
        <v>0.58005</v>
      </c>
      <c r="AD144">
        <f t="shared" si="45"/>
        <v>1001</v>
      </c>
      <c r="AE144">
        <f t="shared" si="46"/>
        <v>1200.5</v>
      </c>
      <c r="AF144">
        <f t="shared" si="47"/>
        <v>800.5</v>
      </c>
      <c r="AG144">
        <f>((Constants!$B$5*AG143)+Constants!$B$4*AD144+AH143)/(Constants!$B$5+Constants!$B$4)</f>
        <v>1001</v>
      </c>
      <c r="AH144">
        <f>((Constants!$B$5*AG143)+Constants!$B$4*AD144+AH143)-(Constants!$B$5+Constants!$B$4)*AG144</f>
        <v>0</v>
      </c>
      <c r="AI144">
        <f>((Constants!$B$5*AI143)+Constants!$B$4*AE144+AJ143)/(Constants!$B$5+Constants!$B$4)</f>
        <v>1200.5</v>
      </c>
      <c r="AJ144">
        <f>((Constants!$B$5*AI143)+Constants!$B$4*AE144+AJ143)-(Constants!$B$4+Constants!$B$5)*AI144</f>
        <v>0</v>
      </c>
      <c r="AK144">
        <f>((Constants!$B$5*AK143)+Constants!$B$4*AF144+AL143)/(Constants!$B$5+Constants!$B$4)</f>
        <v>800.5</v>
      </c>
      <c r="AL144">
        <f>((Constants!$B$5*AK143)+Constants!$B$4*AF144+AL143)-(Constants!$B$5+Constants!$B$4)*AK144</f>
        <v>0</v>
      </c>
      <c r="AM144">
        <f t="shared" si="48"/>
        <v>1</v>
      </c>
      <c r="AN144">
        <f t="shared" si="49"/>
        <v>1</v>
      </c>
      <c r="AO144">
        <f>(200000*(ABS(N144)-ABS(N142))+Constants!$B$7)/(2*Constants!$B$7)</f>
        <v>0.5</v>
      </c>
      <c r="AP144">
        <f>(200000*(ABS(O144)-ABS(O142))+Constants!$B$7)/(2*Constants!$B$7)</f>
        <v>0.5</v>
      </c>
      <c r="AQ144">
        <f t="shared" si="50"/>
        <v>1</v>
      </c>
      <c r="AR144">
        <f>(Constants!$B$3*Constants!$B$8*I144*K144+AS143)/(Constants!$B$9*Constants!$B$4)</f>
        <v>7.53982300884956</v>
      </c>
      <c r="AS144">
        <f>(Constants!$B$3*Constants!$B$8*I144*K144+AS143)-(AR144*Constants!$B$9*Constants!$B$4)</f>
        <v>0</v>
      </c>
      <c r="AT144">
        <f t="shared" si="51"/>
        <v>1070.65486725664</v>
      </c>
      <c r="AU144">
        <f t="array" ref="AU144">IF(SUMPRODUCT(--(SIGN(AN111:AN143)=SIGN(K112:K144)))=0,2,IF(AV143&gt;0,1,0))</f>
        <v>0</v>
      </c>
      <c r="AV144">
        <f>IF(AU144=2,ROUND(5*1000/Constants!$B$11,0),IF(AV143&gt;0,AV143-1,0))</f>
        <v>0</v>
      </c>
      <c r="AW144">
        <f t="shared" si="52"/>
        <v>142</v>
      </c>
      <c r="AX144">
        <f ca="1" t="array" ref="AX144">IF(AW144&gt;Constants!$B$12,2,IF(SUMPRODUCT(--(AX125:AX144=2))=0,0,1))</f>
        <v>2</v>
      </c>
      <c r="AZ144">
        <f t="array" ref="AZ144">IF(ABS(AG144)&gt;Constants!$B$13,2,IF(SUMPRODUCT(--(AZ124:AZ143=2))=0,0,1))</f>
        <v>0</v>
      </c>
    </row>
    <row r="145" spans="1:52">
      <c r="A145" s="3">
        <v>143</v>
      </c>
      <c r="B145">
        <f>Signals!B144</f>
        <v>3</v>
      </c>
      <c r="C145">
        <f>Signals!C144</f>
        <v>2</v>
      </c>
      <c r="D145">
        <f>Signals!F144</f>
        <v>0</v>
      </c>
      <c r="E145">
        <f>Signals!H144</f>
        <v>0</v>
      </c>
      <c r="F145">
        <f>Signals!I144</f>
        <v>0</v>
      </c>
      <c r="G145">
        <f>IF(Constants!$B$2=2,-B145,B145)</f>
        <v>3</v>
      </c>
      <c r="H145">
        <f>IF(Constants!$C$2=2,-C145,C145)</f>
        <v>2</v>
      </c>
      <c r="I145">
        <f t="shared" si="36"/>
        <v>3</v>
      </c>
      <c r="J145">
        <f t="shared" si="37"/>
        <v>2</v>
      </c>
      <c r="K145">
        <f t="shared" si="38"/>
        <v>1</v>
      </c>
      <c r="L145">
        <f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1200.5</v>
      </c>
      <c r="M145">
        <f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800.5</v>
      </c>
      <c r="N145">
        <f t="shared" si="39"/>
        <v>1200.5</v>
      </c>
      <c r="O145">
        <f t="shared" si="40"/>
        <v>800.5</v>
      </c>
      <c r="P145">
        <f>IF(I145&lt;&gt;0,(ABS(L145*Constants!$B$10)+50)/100,MAX(P144-ABS(N145*Constants!$B$4),0))</f>
        <v>0.62005</v>
      </c>
      <c r="Q145">
        <f>IF(J145&lt;&gt;0,(ABS(M145*Constants!$B$10)+50)/100,MAX(Q144-ABS(O145*Constants!$B$4),0))</f>
        <v>0.58005</v>
      </c>
      <c r="R145">
        <f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1200.5</v>
      </c>
      <c r="S145">
        <f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800.5</v>
      </c>
      <c r="T145">
        <f t="shared" si="41"/>
        <v>1200.5</v>
      </c>
      <c r="U145">
        <f t="shared" si="42"/>
        <v>800.5</v>
      </c>
      <c r="V145">
        <f>IF(I145&lt;&gt;0,(ABS(R145*Constants!$B$4)+50)/100,IF(R145=0,MAX((0-ABS(T145*Constants!$B$4)),0),(ABS(R145*Constants!$B$4)+50)/100))</f>
        <v>1501.125</v>
      </c>
      <c r="W145">
        <f>IF(J145&lt;&gt;0,(ABS(S145*Constants!$B$4)+50)/100,IF(S145=0,MAX((0-ABS(U145*Constants!$B$4)),0),(ABS(S145*Constants!$B$4)+50)/100))</f>
        <v>1001.125</v>
      </c>
      <c r="X145">
        <f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1200.5</v>
      </c>
      <c r="Y145">
        <f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800.5</v>
      </c>
      <c r="Z145">
        <f t="shared" si="43"/>
        <v>1200.5</v>
      </c>
      <c r="AA145">
        <f t="shared" si="44"/>
        <v>800.5</v>
      </c>
      <c r="AB145">
        <f>IF(I145&lt;&gt;0,(ABS(X145*Constants!$B$10)+50)/100,IF(X145=0,MAX((AB144-ABS(Z145*Constants!$B$4)),0),(ABS(X145*Constants!$B$4)+50)/100))</f>
        <v>0.62005</v>
      </c>
      <c r="AC145">
        <f>IF(J145&lt;&gt;0,(ABS(Y145*Constants!$B$10)+50)/100,IF(Y145=0,MAX((AC144-ABS(AA145*Constants!$B$4)),0),(ABS(Y145*Constants!$B$4)+50)/100))</f>
        <v>0.58005</v>
      </c>
      <c r="AD145">
        <f t="shared" si="45"/>
        <v>1001</v>
      </c>
      <c r="AE145">
        <f t="shared" si="46"/>
        <v>1200.5</v>
      </c>
      <c r="AF145">
        <f t="shared" si="47"/>
        <v>800.5</v>
      </c>
      <c r="AG145">
        <f>((Constants!$B$5*AG144)+Constants!$B$4*AD145+AH144)/(Constants!$B$5+Constants!$B$4)</f>
        <v>1001</v>
      </c>
      <c r="AH145">
        <f>((Constants!$B$5*AG144)+Constants!$B$4*AD145+AH144)-(Constants!$B$5+Constants!$B$4)*AG145</f>
        <v>0</v>
      </c>
      <c r="AI145">
        <f>((Constants!$B$5*AI144)+Constants!$B$4*AE145+AJ144)/(Constants!$B$5+Constants!$B$4)</f>
        <v>1200.5</v>
      </c>
      <c r="AJ145">
        <f>((Constants!$B$5*AI144)+Constants!$B$4*AE145+AJ144)-(Constants!$B$4+Constants!$B$5)*AI145</f>
        <v>0</v>
      </c>
      <c r="AK145">
        <f>((Constants!$B$5*AK144)+Constants!$B$4*AF145+AL144)/(Constants!$B$5+Constants!$B$4)</f>
        <v>800.5</v>
      </c>
      <c r="AL145">
        <f>((Constants!$B$5*AK144)+Constants!$B$4*AF145+AL144)-(Constants!$B$5+Constants!$B$4)*AK145</f>
        <v>0</v>
      </c>
      <c r="AM145">
        <f t="shared" si="48"/>
        <v>1</v>
      </c>
      <c r="AN145">
        <f t="shared" si="49"/>
        <v>1</v>
      </c>
      <c r="AO145">
        <f>(200000*(ABS(N145)-ABS(N143))+Constants!$B$7)/(2*Constants!$B$7)</f>
        <v>0.5</v>
      </c>
      <c r="AP145">
        <f>(200000*(ABS(O145)-ABS(O143))+Constants!$B$7)/(2*Constants!$B$7)</f>
        <v>0.5</v>
      </c>
      <c r="AQ145">
        <f t="shared" si="50"/>
        <v>1</v>
      </c>
      <c r="AR145">
        <f>(Constants!$B$3*Constants!$B$8*I145*K145+AS144)/(Constants!$B$9*Constants!$B$4)</f>
        <v>7.53982300884956</v>
      </c>
      <c r="AS145">
        <f>(Constants!$B$3*Constants!$B$8*I145*K145+AS144)-(AR145*Constants!$B$9*Constants!$B$4)</f>
        <v>0</v>
      </c>
      <c r="AT145">
        <f t="shared" si="51"/>
        <v>1078.19469026549</v>
      </c>
      <c r="AU145">
        <f t="array" ref="AU145">IF(SUMPRODUCT(--(SIGN(AN112:AN144)=SIGN(K113:K145)))=0,2,IF(AV144&gt;0,1,0))</f>
        <v>0</v>
      </c>
      <c r="AV145">
        <f>IF(AU145=2,ROUND(5*1000/Constants!$B$11,0),IF(AV144&gt;0,AV144-1,0))</f>
        <v>0</v>
      </c>
      <c r="AW145">
        <f t="shared" si="52"/>
        <v>143</v>
      </c>
      <c r="AX145">
        <f ca="1" t="array" ref="AX145">IF(AW145&gt;Constants!$B$12,2,IF(SUMPRODUCT(--(AX126:AX145=2))=0,0,1))</f>
        <v>2</v>
      </c>
      <c r="AZ145">
        <f t="array" ref="AZ145">IF(ABS(AG145)&gt;Constants!$B$13,2,IF(SUMPRODUCT(--(AZ125:AZ144=2))=0,0,1))</f>
        <v>0</v>
      </c>
    </row>
    <row r="146" spans="1:52">
      <c r="A146" s="3">
        <v>144</v>
      </c>
      <c r="B146">
        <f>Signals!B145</f>
        <v>3</v>
      </c>
      <c r="C146">
        <f>Signals!C145</f>
        <v>2</v>
      </c>
      <c r="D146">
        <f>Signals!F145</f>
        <v>0</v>
      </c>
      <c r="E146">
        <f>Signals!H145</f>
        <v>0</v>
      </c>
      <c r="F146">
        <f>Signals!I145</f>
        <v>0</v>
      </c>
      <c r="G146">
        <f>IF(Constants!$B$2=2,-B146,B146)</f>
        <v>3</v>
      </c>
      <c r="H146">
        <f>IF(Constants!$C$2=2,-C146,C146)</f>
        <v>2</v>
      </c>
      <c r="I146">
        <f t="shared" si="36"/>
        <v>3</v>
      </c>
      <c r="J146">
        <f t="shared" si="37"/>
        <v>2</v>
      </c>
      <c r="K146">
        <f t="shared" si="38"/>
        <v>1</v>
      </c>
      <c r="L146">
        <f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1200.5</v>
      </c>
      <c r="M146">
        <f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800.5</v>
      </c>
      <c r="N146">
        <f t="shared" si="39"/>
        <v>1200.5</v>
      </c>
      <c r="O146">
        <f t="shared" si="40"/>
        <v>800.5</v>
      </c>
      <c r="P146">
        <f>IF(I146&lt;&gt;0,(ABS(L146*Constants!$B$10)+50)/100,MAX(P145-ABS(N146*Constants!$B$4),0))</f>
        <v>0.62005</v>
      </c>
      <c r="Q146">
        <f>IF(J146&lt;&gt;0,(ABS(M146*Constants!$B$10)+50)/100,MAX(Q145-ABS(O146*Constants!$B$4),0))</f>
        <v>0.58005</v>
      </c>
      <c r="R146">
        <f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1200.5</v>
      </c>
      <c r="S146">
        <f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800.5</v>
      </c>
      <c r="T146">
        <f t="shared" si="41"/>
        <v>1200.5</v>
      </c>
      <c r="U146">
        <f t="shared" si="42"/>
        <v>800.5</v>
      </c>
      <c r="V146">
        <f>IF(I146&lt;&gt;0,(ABS(R146*Constants!$B$4)+50)/100,IF(R146=0,MAX((0-ABS(T146*Constants!$B$4)),0),(ABS(R146*Constants!$B$4)+50)/100))</f>
        <v>1501.125</v>
      </c>
      <c r="W146">
        <f>IF(J146&lt;&gt;0,(ABS(S146*Constants!$B$4)+50)/100,IF(S146=0,MAX((0-ABS(U146*Constants!$B$4)),0),(ABS(S146*Constants!$B$4)+50)/100))</f>
        <v>1001.125</v>
      </c>
      <c r="X146">
        <f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1200.5</v>
      </c>
      <c r="Y146">
        <f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800.5</v>
      </c>
      <c r="Z146">
        <f t="shared" si="43"/>
        <v>1200.5</v>
      </c>
      <c r="AA146">
        <f t="shared" si="44"/>
        <v>800.5</v>
      </c>
      <c r="AB146">
        <f>IF(I146&lt;&gt;0,(ABS(X146*Constants!$B$10)+50)/100,IF(X146=0,MAX((AB145-ABS(Z146*Constants!$B$4)),0),(ABS(X146*Constants!$B$4)+50)/100))</f>
        <v>0.62005</v>
      </c>
      <c r="AC146">
        <f>IF(J146&lt;&gt;0,(ABS(Y146*Constants!$B$10)+50)/100,IF(Y146=0,MAX((AC145-ABS(AA146*Constants!$B$4)),0),(ABS(Y146*Constants!$B$4)+50)/100))</f>
        <v>0.58005</v>
      </c>
      <c r="AD146">
        <f t="shared" si="45"/>
        <v>1001</v>
      </c>
      <c r="AE146">
        <f t="shared" si="46"/>
        <v>1200.5</v>
      </c>
      <c r="AF146">
        <f t="shared" si="47"/>
        <v>800.5</v>
      </c>
      <c r="AG146">
        <f>((Constants!$B$5*AG145)+Constants!$B$4*AD146+AH145)/(Constants!$B$5+Constants!$B$4)</f>
        <v>1001</v>
      </c>
      <c r="AH146">
        <f>((Constants!$B$5*AG145)+Constants!$B$4*AD146+AH145)-(Constants!$B$5+Constants!$B$4)*AG146</f>
        <v>0</v>
      </c>
      <c r="AI146">
        <f>((Constants!$B$5*AI145)+Constants!$B$4*AE146+AJ145)/(Constants!$B$5+Constants!$B$4)</f>
        <v>1200.5</v>
      </c>
      <c r="AJ146">
        <f>((Constants!$B$5*AI145)+Constants!$B$4*AE146+AJ145)-(Constants!$B$4+Constants!$B$5)*AI146</f>
        <v>0</v>
      </c>
      <c r="AK146">
        <f>((Constants!$B$5*AK145)+Constants!$B$4*AF146+AL145)/(Constants!$B$5+Constants!$B$4)</f>
        <v>800.5</v>
      </c>
      <c r="AL146">
        <f>((Constants!$B$5*AK145)+Constants!$B$4*AF146+AL145)-(Constants!$B$5+Constants!$B$4)*AK146</f>
        <v>0</v>
      </c>
      <c r="AM146">
        <f t="shared" si="48"/>
        <v>1</v>
      </c>
      <c r="AN146">
        <f t="shared" si="49"/>
        <v>1</v>
      </c>
      <c r="AO146">
        <f>(200000*(ABS(N146)-ABS(N144))+Constants!$B$7)/(2*Constants!$B$7)</f>
        <v>0.5</v>
      </c>
      <c r="AP146">
        <f>(200000*(ABS(O146)-ABS(O144))+Constants!$B$7)/(2*Constants!$B$7)</f>
        <v>0.5</v>
      </c>
      <c r="AQ146">
        <f t="shared" si="50"/>
        <v>1</v>
      </c>
      <c r="AR146">
        <f>(Constants!$B$3*Constants!$B$8*I146*K146+AS145)/(Constants!$B$9*Constants!$B$4)</f>
        <v>7.53982300884956</v>
      </c>
      <c r="AS146">
        <f>(Constants!$B$3*Constants!$B$8*I146*K146+AS145)-(AR146*Constants!$B$9*Constants!$B$4)</f>
        <v>0</v>
      </c>
      <c r="AT146">
        <f t="shared" si="51"/>
        <v>1085.73451327434</v>
      </c>
      <c r="AU146">
        <f t="array" ref="AU146">IF(SUMPRODUCT(--(SIGN(AN113:AN145)=SIGN(K114:K146)))=0,2,IF(AV145&gt;0,1,0))</f>
        <v>0</v>
      </c>
      <c r="AV146">
        <f>IF(AU146=2,ROUND(5*1000/Constants!$B$11,0),IF(AV145&gt;0,AV145-1,0))</f>
        <v>0</v>
      </c>
      <c r="AW146">
        <f t="shared" si="52"/>
        <v>144</v>
      </c>
      <c r="AX146">
        <f ca="1" t="array" ref="AX146">IF(AW146&gt;Constants!$B$12,2,IF(SUMPRODUCT(--(AX127:AX146=2))=0,0,1))</f>
        <v>2</v>
      </c>
      <c r="AZ146">
        <f t="array" ref="AZ146">IF(ABS(AG146)&gt;Constants!$B$13,2,IF(SUMPRODUCT(--(AZ126:AZ145=2))=0,0,1))</f>
        <v>0</v>
      </c>
    </row>
    <row r="147" spans="1:52">
      <c r="A147" s="3">
        <v>145</v>
      </c>
      <c r="B147">
        <f>Signals!B146</f>
        <v>3</v>
      </c>
      <c r="C147">
        <f>Signals!C146</f>
        <v>2</v>
      </c>
      <c r="D147">
        <f>Signals!F146</f>
        <v>0</v>
      </c>
      <c r="E147">
        <f>Signals!H146</f>
        <v>0</v>
      </c>
      <c r="F147">
        <f>Signals!I146</f>
        <v>0</v>
      </c>
      <c r="G147">
        <f>IF(Constants!$B$2=2,-B147,B147)</f>
        <v>3</v>
      </c>
      <c r="H147">
        <f>IF(Constants!$C$2=2,-C147,C147)</f>
        <v>2</v>
      </c>
      <c r="I147">
        <f t="shared" si="36"/>
        <v>3</v>
      </c>
      <c r="J147">
        <f t="shared" si="37"/>
        <v>2</v>
      </c>
      <c r="K147">
        <f t="shared" si="38"/>
        <v>1</v>
      </c>
      <c r="L147">
        <f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1200.5</v>
      </c>
      <c r="M147">
        <f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800.5</v>
      </c>
      <c r="N147">
        <f t="shared" si="39"/>
        <v>1200.5</v>
      </c>
      <c r="O147">
        <f t="shared" si="40"/>
        <v>800.5</v>
      </c>
      <c r="P147">
        <f>IF(I147&lt;&gt;0,(ABS(L147*Constants!$B$10)+50)/100,MAX(P146-ABS(N147*Constants!$B$4),0))</f>
        <v>0.62005</v>
      </c>
      <c r="Q147">
        <f>IF(J147&lt;&gt;0,(ABS(M147*Constants!$B$10)+50)/100,MAX(Q146-ABS(O147*Constants!$B$4),0))</f>
        <v>0.58005</v>
      </c>
      <c r="R147">
        <f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1200.5</v>
      </c>
      <c r="S147">
        <f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800.5</v>
      </c>
      <c r="T147">
        <f t="shared" si="41"/>
        <v>1200.5</v>
      </c>
      <c r="U147">
        <f t="shared" si="42"/>
        <v>800.5</v>
      </c>
      <c r="V147">
        <f>IF(I147&lt;&gt;0,(ABS(R147*Constants!$B$4)+50)/100,IF(R147=0,MAX((0-ABS(T147*Constants!$B$4)),0),(ABS(R147*Constants!$B$4)+50)/100))</f>
        <v>1501.125</v>
      </c>
      <c r="W147">
        <f>IF(J147&lt;&gt;0,(ABS(S147*Constants!$B$4)+50)/100,IF(S147=0,MAX((0-ABS(U147*Constants!$B$4)),0),(ABS(S147*Constants!$B$4)+50)/100))</f>
        <v>1001.125</v>
      </c>
      <c r="X147">
        <f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1200.5</v>
      </c>
      <c r="Y147">
        <f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800.5</v>
      </c>
      <c r="Z147">
        <f t="shared" si="43"/>
        <v>1200.5</v>
      </c>
      <c r="AA147">
        <f t="shared" si="44"/>
        <v>800.5</v>
      </c>
      <c r="AB147">
        <f>IF(I147&lt;&gt;0,(ABS(X147*Constants!$B$10)+50)/100,IF(X147=0,MAX((AB146-ABS(Z147*Constants!$B$4)),0),(ABS(X147*Constants!$B$4)+50)/100))</f>
        <v>0.62005</v>
      </c>
      <c r="AC147">
        <f>IF(J147&lt;&gt;0,(ABS(Y147*Constants!$B$10)+50)/100,IF(Y147=0,MAX((AC146-ABS(AA147*Constants!$B$4)),0),(ABS(Y147*Constants!$B$4)+50)/100))</f>
        <v>0.58005</v>
      </c>
      <c r="AD147">
        <f t="shared" si="45"/>
        <v>1001</v>
      </c>
      <c r="AE147">
        <f t="shared" si="46"/>
        <v>1200.5</v>
      </c>
      <c r="AF147">
        <f t="shared" si="47"/>
        <v>800.5</v>
      </c>
      <c r="AG147">
        <f>((Constants!$B$5*AG146)+Constants!$B$4*AD147+AH146)/(Constants!$B$5+Constants!$B$4)</f>
        <v>1001</v>
      </c>
      <c r="AH147">
        <f>((Constants!$B$5*AG146)+Constants!$B$4*AD147+AH146)-(Constants!$B$5+Constants!$B$4)*AG147</f>
        <v>0</v>
      </c>
      <c r="AI147">
        <f>((Constants!$B$5*AI146)+Constants!$B$4*AE147+AJ146)/(Constants!$B$5+Constants!$B$4)</f>
        <v>1200.5</v>
      </c>
      <c r="AJ147">
        <f>((Constants!$B$5*AI146)+Constants!$B$4*AE147+AJ146)-(Constants!$B$4+Constants!$B$5)*AI147</f>
        <v>0</v>
      </c>
      <c r="AK147">
        <f>((Constants!$B$5*AK146)+Constants!$B$4*AF147+AL146)/(Constants!$B$5+Constants!$B$4)</f>
        <v>800.5</v>
      </c>
      <c r="AL147">
        <f>((Constants!$B$5*AK146)+Constants!$B$4*AF147+AL146)-(Constants!$B$5+Constants!$B$4)*AK147</f>
        <v>0</v>
      </c>
      <c r="AM147">
        <f t="shared" si="48"/>
        <v>1</v>
      </c>
      <c r="AN147">
        <f t="shared" si="49"/>
        <v>1</v>
      </c>
      <c r="AO147">
        <f>(200000*(ABS(N147)-ABS(N145))+Constants!$B$7)/(2*Constants!$B$7)</f>
        <v>0.5</v>
      </c>
      <c r="AP147">
        <f>(200000*(ABS(O147)-ABS(O145))+Constants!$B$7)/(2*Constants!$B$7)</f>
        <v>0.5</v>
      </c>
      <c r="AQ147">
        <f t="shared" si="50"/>
        <v>1</v>
      </c>
      <c r="AR147">
        <f>(Constants!$B$3*Constants!$B$8*I147*K147+AS146)/(Constants!$B$9*Constants!$B$4)</f>
        <v>7.53982300884956</v>
      </c>
      <c r="AS147">
        <f>(Constants!$B$3*Constants!$B$8*I147*K147+AS146)-(AR147*Constants!$B$9*Constants!$B$4)</f>
        <v>0</v>
      </c>
      <c r="AT147">
        <f t="shared" si="51"/>
        <v>1093.27433628319</v>
      </c>
      <c r="AU147">
        <f t="array" ref="AU147">IF(SUMPRODUCT(--(SIGN(AN114:AN146)=SIGN(K115:K147)))=0,2,IF(AV146&gt;0,1,0))</f>
        <v>0</v>
      </c>
      <c r="AV147">
        <f>IF(AU147=2,ROUND(5*1000/Constants!$B$11,0),IF(AV146&gt;0,AV146-1,0))</f>
        <v>0</v>
      </c>
      <c r="AW147">
        <f t="shared" si="52"/>
        <v>145</v>
      </c>
      <c r="AX147">
        <f ca="1" t="array" ref="AX147">IF(AW147&gt;Constants!$B$12,2,IF(SUMPRODUCT(--(AX128:AX147=2))=0,0,1))</f>
        <v>2</v>
      </c>
      <c r="AZ147">
        <f t="array" ref="AZ147">IF(ABS(AG147)&gt;Constants!$B$13,2,IF(SUMPRODUCT(--(AZ127:AZ146=2))=0,0,1))</f>
        <v>0</v>
      </c>
    </row>
    <row r="148" spans="1:52">
      <c r="A148" s="3">
        <v>146</v>
      </c>
      <c r="B148">
        <f>Signals!B147</f>
        <v>3</v>
      </c>
      <c r="C148">
        <f>Signals!C147</f>
        <v>2</v>
      </c>
      <c r="D148">
        <f>Signals!F147</f>
        <v>0</v>
      </c>
      <c r="E148">
        <f>Signals!H147</f>
        <v>0</v>
      </c>
      <c r="F148">
        <f>Signals!I147</f>
        <v>0</v>
      </c>
      <c r="G148">
        <f>IF(Constants!$B$2=2,-B148,B148)</f>
        <v>3</v>
      </c>
      <c r="H148">
        <f>IF(Constants!$C$2=2,-C148,C148)</f>
        <v>2</v>
      </c>
      <c r="I148">
        <f t="shared" si="36"/>
        <v>3</v>
      </c>
      <c r="J148">
        <f t="shared" si="37"/>
        <v>2</v>
      </c>
      <c r="K148">
        <f t="shared" si="38"/>
        <v>1</v>
      </c>
      <c r="L148">
        <f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1200.5</v>
      </c>
      <c r="M148">
        <f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800.5</v>
      </c>
      <c r="N148">
        <f t="shared" si="39"/>
        <v>1200.5</v>
      </c>
      <c r="O148">
        <f t="shared" si="40"/>
        <v>800.5</v>
      </c>
      <c r="P148">
        <f>IF(I148&lt;&gt;0,(ABS(L148*Constants!$B$10)+50)/100,MAX(P147-ABS(N148*Constants!$B$4),0))</f>
        <v>0.62005</v>
      </c>
      <c r="Q148">
        <f>IF(J148&lt;&gt;0,(ABS(M148*Constants!$B$10)+50)/100,MAX(Q147-ABS(O148*Constants!$B$4),0))</f>
        <v>0.58005</v>
      </c>
      <c r="R148">
        <f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1200.5</v>
      </c>
      <c r="S148">
        <f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800.5</v>
      </c>
      <c r="T148">
        <f t="shared" si="41"/>
        <v>1200.5</v>
      </c>
      <c r="U148">
        <f t="shared" si="42"/>
        <v>800.5</v>
      </c>
      <c r="V148">
        <f>IF(I148&lt;&gt;0,(ABS(R148*Constants!$B$4)+50)/100,IF(R148=0,MAX((0-ABS(T148*Constants!$B$4)),0),(ABS(R148*Constants!$B$4)+50)/100))</f>
        <v>1501.125</v>
      </c>
      <c r="W148">
        <f>IF(J148&lt;&gt;0,(ABS(S148*Constants!$B$4)+50)/100,IF(S148=0,MAX((0-ABS(U148*Constants!$B$4)),0),(ABS(S148*Constants!$B$4)+50)/100))</f>
        <v>1001.125</v>
      </c>
      <c r="X148">
        <f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1200.5</v>
      </c>
      <c r="Y148">
        <f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800.5</v>
      </c>
      <c r="Z148">
        <f t="shared" si="43"/>
        <v>1200.5</v>
      </c>
      <c r="AA148">
        <f t="shared" si="44"/>
        <v>800.5</v>
      </c>
      <c r="AB148">
        <f>IF(I148&lt;&gt;0,(ABS(X148*Constants!$B$10)+50)/100,IF(X148=0,MAX((AB147-ABS(Z148*Constants!$B$4)),0),(ABS(X148*Constants!$B$4)+50)/100))</f>
        <v>0.62005</v>
      </c>
      <c r="AC148">
        <f>IF(J148&lt;&gt;0,(ABS(Y148*Constants!$B$10)+50)/100,IF(Y148=0,MAX((AC147-ABS(AA148*Constants!$B$4)),0),(ABS(Y148*Constants!$B$4)+50)/100))</f>
        <v>0.58005</v>
      </c>
      <c r="AD148">
        <f t="shared" si="45"/>
        <v>1001</v>
      </c>
      <c r="AE148">
        <f t="shared" si="46"/>
        <v>1200.5</v>
      </c>
      <c r="AF148">
        <f t="shared" si="47"/>
        <v>800.5</v>
      </c>
      <c r="AG148">
        <f>((Constants!$B$5*AG147)+Constants!$B$4*AD148+AH147)/(Constants!$B$5+Constants!$B$4)</f>
        <v>1001</v>
      </c>
      <c r="AH148">
        <f>((Constants!$B$5*AG147)+Constants!$B$4*AD148+AH147)-(Constants!$B$5+Constants!$B$4)*AG148</f>
        <v>0</v>
      </c>
      <c r="AI148">
        <f>((Constants!$B$5*AI147)+Constants!$B$4*AE148+AJ147)/(Constants!$B$5+Constants!$B$4)</f>
        <v>1200.5</v>
      </c>
      <c r="AJ148">
        <f>((Constants!$B$5*AI147)+Constants!$B$4*AE148+AJ147)-(Constants!$B$4+Constants!$B$5)*AI148</f>
        <v>0</v>
      </c>
      <c r="AK148">
        <f>((Constants!$B$5*AK147)+Constants!$B$4*AF148+AL147)/(Constants!$B$5+Constants!$B$4)</f>
        <v>800.5</v>
      </c>
      <c r="AL148">
        <f>((Constants!$B$5*AK147)+Constants!$B$4*AF148+AL147)-(Constants!$B$5+Constants!$B$4)*AK148</f>
        <v>0</v>
      </c>
      <c r="AM148">
        <f t="shared" si="48"/>
        <v>1</v>
      </c>
      <c r="AN148">
        <f t="shared" si="49"/>
        <v>1</v>
      </c>
      <c r="AO148">
        <f>(200000*(ABS(N148)-ABS(N146))+Constants!$B$7)/(2*Constants!$B$7)</f>
        <v>0.5</v>
      </c>
      <c r="AP148">
        <f>(200000*(ABS(O148)-ABS(O146))+Constants!$B$7)/(2*Constants!$B$7)</f>
        <v>0.5</v>
      </c>
      <c r="AQ148">
        <f t="shared" si="50"/>
        <v>1</v>
      </c>
      <c r="AR148">
        <f>(Constants!$B$3*Constants!$B$8*I148*K148+AS147)/(Constants!$B$9*Constants!$B$4)</f>
        <v>7.53982300884956</v>
      </c>
      <c r="AS148">
        <f>(Constants!$B$3*Constants!$B$8*I148*K148+AS147)-(AR148*Constants!$B$9*Constants!$B$4)</f>
        <v>0</v>
      </c>
      <c r="AT148">
        <f t="shared" si="51"/>
        <v>1100.81415929204</v>
      </c>
      <c r="AU148">
        <f t="array" ref="AU148">IF(SUMPRODUCT(--(SIGN(AN115:AN147)=SIGN(K116:K148)))=0,2,IF(AV147&gt;0,1,0))</f>
        <v>0</v>
      </c>
      <c r="AV148">
        <f>IF(AU148=2,ROUND(5*1000/Constants!$B$11,0),IF(AV147&gt;0,AV147-1,0))</f>
        <v>0</v>
      </c>
      <c r="AW148">
        <f t="shared" si="52"/>
        <v>146</v>
      </c>
      <c r="AX148">
        <f ca="1" t="array" ref="AX148">IF(AW148&gt;Constants!$B$12,2,IF(SUMPRODUCT(--(AX129:AX148=2))=0,0,1))</f>
        <v>2</v>
      </c>
      <c r="AZ148">
        <f t="array" ref="AZ148">IF(ABS(AG148)&gt;Constants!$B$13,2,IF(SUMPRODUCT(--(AZ128:AZ147=2))=0,0,1))</f>
        <v>0</v>
      </c>
    </row>
    <row r="149" spans="1:52">
      <c r="A149" s="3">
        <v>147</v>
      </c>
      <c r="B149">
        <f>Signals!B148</f>
        <v>3</v>
      </c>
      <c r="C149">
        <f>Signals!C148</f>
        <v>2</v>
      </c>
      <c r="D149">
        <f>Signals!F148</f>
        <v>0</v>
      </c>
      <c r="E149">
        <f>Signals!H148</f>
        <v>0</v>
      </c>
      <c r="F149">
        <f>Signals!I148</f>
        <v>0</v>
      </c>
      <c r="G149">
        <f>IF(Constants!$B$2=2,-B149,B149)</f>
        <v>3</v>
      </c>
      <c r="H149">
        <f>IF(Constants!$C$2=2,-C149,C149)</f>
        <v>2</v>
      </c>
      <c r="I149">
        <f t="shared" si="36"/>
        <v>3</v>
      </c>
      <c r="J149">
        <f t="shared" si="37"/>
        <v>2</v>
      </c>
      <c r="K149">
        <f t="shared" si="38"/>
        <v>1</v>
      </c>
      <c r="L149">
        <f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1200.5</v>
      </c>
      <c r="M149">
        <f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800.5</v>
      </c>
      <c r="N149">
        <f t="shared" si="39"/>
        <v>1200.5</v>
      </c>
      <c r="O149">
        <f t="shared" si="40"/>
        <v>800.5</v>
      </c>
      <c r="P149">
        <f>IF(I149&lt;&gt;0,(ABS(L149*Constants!$B$10)+50)/100,MAX(P148-ABS(N149*Constants!$B$4),0))</f>
        <v>0.62005</v>
      </c>
      <c r="Q149">
        <f>IF(J149&lt;&gt;0,(ABS(M149*Constants!$B$10)+50)/100,MAX(Q148-ABS(O149*Constants!$B$4),0))</f>
        <v>0.58005</v>
      </c>
      <c r="R149">
        <f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1200.5</v>
      </c>
      <c r="S149">
        <f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800.5</v>
      </c>
      <c r="T149">
        <f t="shared" si="41"/>
        <v>1200.5</v>
      </c>
      <c r="U149">
        <f t="shared" si="42"/>
        <v>800.5</v>
      </c>
      <c r="V149">
        <f>IF(I149&lt;&gt;0,(ABS(R149*Constants!$B$4)+50)/100,IF(R149=0,MAX((0-ABS(T149*Constants!$B$4)),0),(ABS(R149*Constants!$B$4)+50)/100))</f>
        <v>1501.125</v>
      </c>
      <c r="W149">
        <f>IF(J149&lt;&gt;0,(ABS(S149*Constants!$B$4)+50)/100,IF(S149=0,MAX((0-ABS(U149*Constants!$B$4)),0),(ABS(S149*Constants!$B$4)+50)/100))</f>
        <v>1001.125</v>
      </c>
      <c r="X149">
        <f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1200.5</v>
      </c>
      <c r="Y149">
        <f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800.5</v>
      </c>
      <c r="Z149">
        <f t="shared" si="43"/>
        <v>1200.5</v>
      </c>
      <c r="AA149">
        <f t="shared" si="44"/>
        <v>800.5</v>
      </c>
      <c r="AB149">
        <f>IF(I149&lt;&gt;0,(ABS(X149*Constants!$B$10)+50)/100,IF(X149=0,MAX((AB148-ABS(Z149*Constants!$B$4)),0),(ABS(X149*Constants!$B$4)+50)/100))</f>
        <v>0.62005</v>
      </c>
      <c r="AC149">
        <f>IF(J149&lt;&gt;0,(ABS(Y149*Constants!$B$10)+50)/100,IF(Y149=0,MAX((AC148-ABS(AA149*Constants!$B$4)),0),(ABS(Y149*Constants!$B$4)+50)/100))</f>
        <v>0.58005</v>
      </c>
      <c r="AD149">
        <f t="shared" si="45"/>
        <v>1001</v>
      </c>
      <c r="AE149">
        <f t="shared" si="46"/>
        <v>1200.5</v>
      </c>
      <c r="AF149">
        <f t="shared" si="47"/>
        <v>800.5</v>
      </c>
      <c r="AG149">
        <f>((Constants!$B$5*AG148)+Constants!$B$4*AD149+AH148)/(Constants!$B$5+Constants!$B$4)</f>
        <v>1001</v>
      </c>
      <c r="AH149">
        <f>((Constants!$B$5*AG148)+Constants!$B$4*AD149+AH148)-(Constants!$B$5+Constants!$B$4)*AG149</f>
        <v>0</v>
      </c>
      <c r="AI149">
        <f>((Constants!$B$5*AI148)+Constants!$B$4*AE149+AJ148)/(Constants!$B$5+Constants!$B$4)</f>
        <v>1200.5</v>
      </c>
      <c r="AJ149">
        <f>((Constants!$B$5*AI148)+Constants!$B$4*AE149+AJ148)-(Constants!$B$4+Constants!$B$5)*AI149</f>
        <v>0</v>
      </c>
      <c r="AK149">
        <f>((Constants!$B$5*AK148)+Constants!$B$4*AF149+AL148)/(Constants!$B$5+Constants!$B$4)</f>
        <v>800.5</v>
      </c>
      <c r="AL149">
        <f>((Constants!$B$5*AK148)+Constants!$B$4*AF149+AL148)-(Constants!$B$5+Constants!$B$4)*AK149</f>
        <v>0</v>
      </c>
      <c r="AM149">
        <f t="shared" si="48"/>
        <v>1</v>
      </c>
      <c r="AN149">
        <f t="shared" si="49"/>
        <v>1</v>
      </c>
      <c r="AO149">
        <f>(200000*(ABS(N149)-ABS(N147))+Constants!$B$7)/(2*Constants!$B$7)</f>
        <v>0.5</v>
      </c>
      <c r="AP149">
        <f>(200000*(ABS(O149)-ABS(O147))+Constants!$B$7)/(2*Constants!$B$7)</f>
        <v>0.5</v>
      </c>
      <c r="AQ149">
        <f t="shared" si="50"/>
        <v>1</v>
      </c>
      <c r="AR149">
        <f>(Constants!$B$3*Constants!$B$8*I149*K149+AS148)/(Constants!$B$9*Constants!$B$4)</f>
        <v>7.53982300884956</v>
      </c>
      <c r="AS149">
        <f>(Constants!$B$3*Constants!$B$8*I149*K149+AS148)-(AR149*Constants!$B$9*Constants!$B$4)</f>
        <v>0</v>
      </c>
      <c r="AT149">
        <f t="shared" si="51"/>
        <v>1108.35398230088</v>
      </c>
      <c r="AU149">
        <f t="array" ref="AU149">IF(SUMPRODUCT(--(SIGN(AN116:AN148)=SIGN(K117:K149)))=0,2,IF(AV148&gt;0,1,0))</f>
        <v>0</v>
      </c>
      <c r="AV149">
        <f>IF(AU149=2,ROUND(5*1000/Constants!$B$11,0),IF(AV148&gt;0,AV148-1,0))</f>
        <v>0</v>
      </c>
      <c r="AW149">
        <f t="shared" si="52"/>
        <v>147</v>
      </c>
      <c r="AX149">
        <f ca="1" t="array" ref="AX149">IF(AW149&gt;Constants!$B$12,2,IF(SUMPRODUCT(--(AX130:AX149=2))=0,0,1))</f>
        <v>2</v>
      </c>
      <c r="AZ149">
        <f t="array" ref="AZ149">IF(ABS(AG149)&gt;Constants!$B$13,2,IF(SUMPRODUCT(--(AZ129:AZ148=2))=0,0,1))</f>
        <v>0</v>
      </c>
    </row>
    <row r="150" spans="1:52">
      <c r="A150" s="3">
        <v>148</v>
      </c>
      <c r="B150">
        <f>Signals!B149</f>
        <v>3</v>
      </c>
      <c r="C150">
        <f>Signals!C149</f>
        <v>2</v>
      </c>
      <c r="D150">
        <f>Signals!F149</f>
        <v>0</v>
      </c>
      <c r="E150">
        <f>Signals!H149</f>
        <v>0</v>
      </c>
      <c r="F150">
        <f>Signals!I149</f>
        <v>0</v>
      </c>
      <c r="G150">
        <f>IF(Constants!$B$2=2,-B150,B150)</f>
        <v>3</v>
      </c>
      <c r="H150">
        <f>IF(Constants!$C$2=2,-C150,C150)</f>
        <v>2</v>
      </c>
      <c r="I150">
        <f t="shared" si="36"/>
        <v>3</v>
      </c>
      <c r="J150">
        <f t="shared" si="37"/>
        <v>2</v>
      </c>
      <c r="K150">
        <f t="shared" si="38"/>
        <v>1</v>
      </c>
      <c r="L150">
        <f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1200.5</v>
      </c>
      <c r="M150">
        <f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800.5</v>
      </c>
      <c r="N150">
        <f t="shared" si="39"/>
        <v>1200.5</v>
      </c>
      <c r="O150">
        <f t="shared" si="40"/>
        <v>800.5</v>
      </c>
      <c r="P150">
        <f>IF(I150&lt;&gt;0,(ABS(L150*Constants!$B$10)+50)/100,MAX(P149-ABS(N150*Constants!$B$4),0))</f>
        <v>0.62005</v>
      </c>
      <c r="Q150">
        <f>IF(J150&lt;&gt;0,(ABS(M150*Constants!$B$10)+50)/100,MAX(Q149-ABS(O150*Constants!$B$4),0))</f>
        <v>0.58005</v>
      </c>
      <c r="R150">
        <f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1200.5</v>
      </c>
      <c r="S150">
        <f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800.5</v>
      </c>
      <c r="T150">
        <f t="shared" si="41"/>
        <v>1200.5</v>
      </c>
      <c r="U150">
        <f t="shared" si="42"/>
        <v>800.5</v>
      </c>
      <c r="V150">
        <f>IF(I150&lt;&gt;0,(ABS(R150*Constants!$B$4)+50)/100,IF(R150=0,MAX((0-ABS(T150*Constants!$B$4)),0),(ABS(R150*Constants!$B$4)+50)/100))</f>
        <v>1501.125</v>
      </c>
      <c r="W150">
        <f>IF(J150&lt;&gt;0,(ABS(S150*Constants!$B$4)+50)/100,IF(S150=0,MAX((0-ABS(U150*Constants!$B$4)),0),(ABS(S150*Constants!$B$4)+50)/100))</f>
        <v>1001.125</v>
      </c>
      <c r="X150">
        <f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1200.5</v>
      </c>
      <c r="Y150">
        <f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800.5</v>
      </c>
      <c r="Z150">
        <f t="shared" si="43"/>
        <v>1200.5</v>
      </c>
      <c r="AA150">
        <f t="shared" si="44"/>
        <v>800.5</v>
      </c>
      <c r="AB150">
        <f>IF(I150&lt;&gt;0,(ABS(X150*Constants!$B$10)+50)/100,IF(X150=0,MAX((AB149-ABS(Z150*Constants!$B$4)),0),(ABS(X150*Constants!$B$4)+50)/100))</f>
        <v>0.62005</v>
      </c>
      <c r="AC150">
        <f>IF(J150&lt;&gt;0,(ABS(Y150*Constants!$B$10)+50)/100,IF(Y150=0,MAX((AC149-ABS(AA150*Constants!$B$4)),0),(ABS(Y150*Constants!$B$4)+50)/100))</f>
        <v>0.58005</v>
      </c>
      <c r="AD150">
        <f t="shared" si="45"/>
        <v>1001</v>
      </c>
      <c r="AE150">
        <f t="shared" si="46"/>
        <v>1200.5</v>
      </c>
      <c r="AF150">
        <f t="shared" si="47"/>
        <v>800.5</v>
      </c>
      <c r="AG150">
        <f>((Constants!$B$5*AG149)+Constants!$B$4*AD150+AH149)/(Constants!$B$5+Constants!$B$4)</f>
        <v>1001</v>
      </c>
      <c r="AH150">
        <f>((Constants!$B$5*AG149)+Constants!$B$4*AD150+AH149)-(Constants!$B$5+Constants!$B$4)*AG150</f>
        <v>0</v>
      </c>
      <c r="AI150">
        <f>((Constants!$B$5*AI149)+Constants!$B$4*AE150+AJ149)/(Constants!$B$5+Constants!$B$4)</f>
        <v>1200.5</v>
      </c>
      <c r="AJ150">
        <f>((Constants!$B$5*AI149)+Constants!$B$4*AE150+AJ149)-(Constants!$B$4+Constants!$B$5)*AI150</f>
        <v>0</v>
      </c>
      <c r="AK150">
        <f>((Constants!$B$5*AK149)+Constants!$B$4*AF150+AL149)/(Constants!$B$5+Constants!$B$4)</f>
        <v>800.5</v>
      </c>
      <c r="AL150">
        <f>((Constants!$B$5*AK149)+Constants!$B$4*AF150+AL149)-(Constants!$B$5+Constants!$B$4)*AK150</f>
        <v>0</v>
      </c>
      <c r="AM150">
        <f t="shared" si="48"/>
        <v>1</v>
      </c>
      <c r="AN150">
        <f t="shared" si="49"/>
        <v>1</v>
      </c>
      <c r="AO150">
        <f>(200000*(ABS(N150)-ABS(N148))+Constants!$B$7)/(2*Constants!$B$7)</f>
        <v>0.5</v>
      </c>
      <c r="AP150">
        <f>(200000*(ABS(O150)-ABS(O148))+Constants!$B$7)/(2*Constants!$B$7)</f>
        <v>0.5</v>
      </c>
      <c r="AQ150">
        <f t="shared" si="50"/>
        <v>1</v>
      </c>
      <c r="AR150">
        <f>(Constants!$B$3*Constants!$B$8*I150*K150+AS149)/(Constants!$B$9*Constants!$B$4)</f>
        <v>7.53982300884956</v>
      </c>
      <c r="AS150">
        <f>(Constants!$B$3*Constants!$B$8*I150*K150+AS149)-(AR150*Constants!$B$9*Constants!$B$4)</f>
        <v>0</v>
      </c>
      <c r="AT150">
        <f t="shared" si="51"/>
        <v>1115.89380530973</v>
      </c>
      <c r="AU150">
        <f t="array" ref="AU150">IF(SUMPRODUCT(--(SIGN(AN117:AN149)=SIGN(K118:K150)))=0,2,IF(AV149&gt;0,1,0))</f>
        <v>0</v>
      </c>
      <c r="AV150">
        <f>IF(AU150=2,ROUND(5*1000/Constants!$B$11,0),IF(AV149&gt;0,AV149-1,0))</f>
        <v>0</v>
      </c>
      <c r="AW150">
        <f t="shared" si="52"/>
        <v>148</v>
      </c>
      <c r="AX150">
        <f ca="1" t="array" ref="AX150">IF(AW150&gt;Constants!$B$12,2,IF(SUMPRODUCT(--(AX131:AX150=2))=0,0,1))</f>
        <v>2</v>
      </c>
      <c r="AZ150">
        <f t="array" ref="AZ150">IF(ABS(AG150)&gt;Constants!$B$13,2,IF(SUMPRODUCT(--(AZ130:AZ149=2))=0,0,1))</f>
        <v>0</v>
      </c>
    </row>
    <row r="151" spans="1:52">
      <c r="A151" s="3">
        <v>149</v>
      </c>
      <c r="B151">
        <f>Signals!B150</f>
        <v>3</v>
      </c>
      <c r="C151">
        <f>Signals!C150</f>
        <v>2</v>
      </c>
      <c r="D151">
        <f>Signals!F150</f>
        <v>0</v>
      </c>
      <c r="E151">
        <f>Signals!H150</f>
        <v>0</v>
      </c>
      <c r="F151">
        <f>Signals!I150</f>
        <v>0</v>
      </c>
      <c r="G151">
        <f>IF(Constants!$B$2=2,-B151,B151)</f>
        <v>3</v>
      </c>
      <c r="H151">
        <f>IF(Constants!$C$2=2,-C151,C151)</f>
        <v>2</v>
      </c>
      <c r="I151">
        <f t="shared" si="36"/>
        <v>3</v>
      </c>
      <c r="J151">
        <f t="shared" si="37"/>
        <v>2</v>
      </c>
      <c r="K151">
        <f t="shared" si="38"/>
        <v>1</v>
      </c>
      <c r="L151">
        <f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1200.5</v>
      </c>
      <c r="M151">
        <f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800.5</v>
      </c>
      <c r="N151">
        <f t="shared" si="39"/>
        <v>1200.5</v>
      </c>
      <c r="O151">
        <f t="shared" si="40"/>
        <v>800.5</v>
      </c>
      <c r="P151">
        <f>IF(I151&lt;&gt;0,(ABS(L151*Constants!$B$10)+50)/100,MAX(P150-ABS(N151*Constants!$B$4),0))</f>
        <v>0.62005</v>
      </c>
      <c r="Q151">
        <f>IF(J151&lt;&gt;0,(ABS(M151*Constants!$B$10)+50)/100,MAX(Q150-ABS(O151*Constants!$B$4),0))</f>
        <v>0.58005</v>
      </c>
      <c r="R151">
        <f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1200.5</v>
      </c>
      <c r="S151">
        <f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800.5</v>
      </c>
      <c r="T151">
        <f t="shared" si="41"/>
        <v>1200.5</v>
      </c>
      <c r="U151">
        <f t="shared" si="42"/>
        <v>800.5</v>
      </c>
      <c r="V151">
        <f>IF(I151&lt;&gt;0,(ABS(R151*Constants!$B$4)+50)/100,IF(R151=0,MAX((0-ABS(T151*Constants!$B$4)),0),(ABS(R151*Constants!$B$4)+50)/100))</f>
        <v>1501.125</v>
      </c>
      <c r="W151">
        <f>IF(J151&lt;&gt;0,(ABS(S151*Constants!$B$4)+50)/100,IF(S151=0,MAX((0-ABS(U151*Constants!$B$4)),0),(ABS(S151*Constants!$B$4)+50)/100))</f>
        <v>1001.125</v>
      </c>
      <c r="X151">
        <f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1200.5</v>
      </c>
      <c r="Y151">
        <f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800.5</v>
      </c>
      <c r="Z151">
        <f t="shared" si="43"/>
        <v>1200.5</v>
      </c>
      <c r="AA151">
        <f t="shared" si="44"/>
        <v>800.5</v>
      </c>
      <c r="AB151">
        <f>IF(I151&lt;&gt;0,(ABS(X151*Constants!$B$10)+50)/100,IF(X151=0,MAX((AB150-ABS(Z151*Constants!$B$4)),0),(ABS(X151*Constants!$B$4)+50)/100))</f>
        <v>0.62005</v>
      </c>
      <c r="AC151">
        <f>IF(J151&lt;&gt;0,(ABS(Y151*Constants!$B$10)+50)/100,IF(Y151=0,MAX((AC150-ABS(AA151*Constants!$B$4)),0),(ABS(Y151*Constants!$B$4)+50)/100))</f>
        <v>0.58005</v>
      </c>
      <c r="AD151">
        <f t="shared" si="45"/>
        <v>1001</v>
      </c>
      <c r="AE151">
        <f t="shared" si="46"/>
        <v>1200.5</v>
      </c>
      <c r="AF151">
        <f t="shared" si="47"/>
        <v>800.5</v>
      </c>
      <c r="AG151">
        <f>((Constants!$B$5*AG150)+Constants!$B$4*AD151+AH150)/(Constants!$B$5+Constants!$B$4)</f>
        <v>1001</v>
      </c>
      <c r="AH151">
        <f>((Constants!$B$5*AG150)+Constants!$B$4*AD151+AH150)-(Constants!$B$5+Constants!$B$4)*AG151</f>
        <v>0</v>
      </c>
      <c r="AI151">
        <f>((Constants!$B$5*AI150)+Constants!$B$4*AE151+AJ150)/(Constants!$B$5+Constants!$B$4)</f>
        <v>1200.5</v>
      </c>
      <c r="AJ151">
        <f>((Constants!$B$5*AI150)+Constants!$B$4*AE151+AJ150)-(Constants!$B$4+Constants!$B$5)*AI151</f>
        <v>0</v>
      </c>
      <c r="AK151">
        <f>((Constants!$B$5*AK150)+Constants!$B$4*AF151+AL150)/(Constants!$B$5+Constants!$B$4)</f>
        <v>800.5</v>
      </c>
      <c r="AL151">
        <f>((Constants!$B$5*AK150)+Constants!$B$4*AF151+AL150)-(Constants!$B$5+Constants!$B$4)*AK151</f>
        <v>0</v>
      </c>
      <c r="AM151">
        <f t="shared" si="48"/>
        <v>1</v>
      </c>
      <c r="AN151">
        <f t="shared" si="49"/>
        <v>1</v>
      </c>
      <c r="AO151">
        <f>(200000*(ABS(N151)-ABS(N149))+Constants!$B$7)/(2*Constants!$B$7)</f>
        <v>0.5</v>
      </c>
      <c r="AP151">
        <f>(200000*(ABS(O151)-ABS(O149))+Constants!$B$7)/(2*Constants!$B$7)</f>
        <v>0.5</v>
      </c>
      <c r="AQ151">
        <f t="shared" si="50"/>
        <v>1</v>
      </c>
      <c r="AR151">
        <f>(Constants!$B$3*Constants!$B$8*I151*K151+AS150)/(Constants!$B$9*Constants!$B$4)</f>
        <v>7.53982300884956</v>
      </c>
      <c r="AS151">
        <f>(Constants!$B$3*Constants!$B$8*I151*K151+AS150)-(AR151*Constants!$B$9*Constants!$B$4)</f>
        <v>0</v>
      </c>
      <c r="AT151">
        <f t="shared" si="51"/>
        <v>1123.43362831858</v>
      </c>
      <c r="AU151">
        <f t="array" ref="AU151">IF(SUMPRODUCT(--(SIGN(AN118:AN150)=SIGN(K119:K151)))=0,2,IF(AV150&gt;0,1,0))</f>
        <v>0</v>
      </c>
      <c r="AV151">
        <f>IF(AU151=2,ROUND(5*1000/Constants!$B$11,0),IF(AV150&gt;0,AV150-1,0))</f>
        <v>0</v>
      </c>
      <c r="AW151">
        <f t="shared" si="52"/>
        <v>149</v>
      </c>
      <c r="AX151">
        <f ca="1" t="array" ref="AX151">IF(AW151&gt;Constants!$B$12,2,IF(SUMPRODUCT(--(AX132:AX151=2))=0,0,1))</f>
        <v>2</v>
      </c>
      <c r="AZ151">
        <f t="array" ref="AZ151">IF(ABS(AG151)&gt;Constants!$B$13,2,IF(SUMPRODUCT(--(AZ131:AZ150=2))=0,0,1))</f>
        <v>0</v>
      </c>
    </row>
    <row r="152" spans="1:52">
      <c r="A152" s="3">
        <v>150</v>
      </c>
      <c r="B152">
        <f>Signals!B151</f>
        <v>3</v>
      </c>
      <c r="C152">
        <f>Signals!C151</f>
        <v>2</v>
      </c>
      <c r="D152">
        <f>Signals!F151</f>
        <v>0</v>
      </c>
      <c r="E152">
        <f>Signals!H151</f>
        <v>0</v>
      </c>
      <c r="F152">
        <f>Signals!I151</f>
        <v>0</v>
      </c>
      <c r="G152">
        <f>IF(Constants!$B$2=2,-B152,B152)</f>
        <v>3</v>
      </c>
      <c r="H152">
        <f>IF(Constants!$C$2=2,-C152,C152)</f>
        <v>2</v>
      </c>
      <c r="I152">
        <f t="shared" si="36"/>
        <v>3</v>
      </c>
      <c r="J152">
        <f t="shared" si="37"/>
        <v>2</v>
      </c>
      <c r="K152">
        <f t="shared" si="38"/>
        <v>1</v>
      </c>
      <c r="L152">
        <f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1200.5</v>
      </c>
      <c r="M152">
        <f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800.5</v>
      </c>
      <c r="N152">
        <f t="shared" si="39"/>
        <v>1200.5</v>
      </c>
      <c r="O152">
        <f t="shared" si="40"/>
        <v>800.5</v>
      </c>
      <c r="P152">
        <f>IF(I152&lt;&gt;0,(ABS(L152*Constants!$B$10)+50)/100,MAX(P151-ABS(N152*Constants!$B$4),0))</f>
        <v>0.62005</v>
      </c>
      <c r="Q152">
        <f>IF(J152&lt;&gt;0,(ABS(M152*Constants!$B$10)+50)/100,MAX(Q151-ABS(O152*Constants!$B$4),0))</f>
        <v>0.58005</v>
      </c>
      <c r="R152">
        <f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1200.5</v>
      </c>
      <c r="S152">
        <f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800.5</v>
      </c>
      <c r="T152">
        <f t="shared" si="41"/>
        <v>1200.5</v>
      </c>
      <c r="U152">
        <f t="shared" si="42"/>
        <v>800.5</v>
      </c>
      <c r="V152">
        <f>IF(I152&lt;&gt;0,(ABS(R152*Constants!$B$4)+50)/100,IF(R152=0,MAX((0-ABS(T152*Constants!$B$4)),0),(ABS(R152*Constants!$B$4)+50)/100))</f>
        <v>1501.125</v>
      </c>
      <c r="W152">
        <f>IF(J152&lt;&gt;0,(ABS(S152*Constants!$B$4)+50)/100,IF(S152=0,MAX((0-ABS(U152*Constants!$B$4)),0),(ABS(S152*Constants!$B$4)+50)/100))</f>
        <v>1001.125</v>
      </c>
      <c r="X152">
        <f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1200.5</v>
      </c>
      <c r="Y152">
        <f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800.5</v>
      </c>
      <c r="Z152">
        <f t="shared" si="43"/>
        <v>1200.5</v>
      </c>
      <c r="AA152">
        <f t="shared" si="44"/>
        <v>800.5</v>
      </c>
      <c r="AB152">
        <f>IF(I152&lt;&gt;0,(ABS(X152*Constants!$B$10)+50)/100,IF(X152=0,MAX((AB151-ABS(Z152*Constants!$B$4)),0),(ABS(X152*Constants!$B$4)+50)/100))</f>
        <v>0.62005</v>
      </c>
      <c r="AC152">
        <f>IF(J152&lt;&gt;0,(ABS(Y152*Constants!$B$10)+50)/100,IF(Y152=0,MAX((AC151-ABS(AA152*Constants!$B$4)),0),(ABS(Y152*Constants!$B$4)+50)/100))</f>
        <v>0.58005</v>
      </c>
      <c r="AD152">
        <f t="shared" si="45"/>
        <v>1001</v>
      </c>
      <c r="AE152">
        <f t="shared" si="46"/>
        <v>1200.5</v>
      </c>
      <c r="AF152">
        <f t="shared" si="47"/>
        <v>800.5</v>
      </c>
      <c r="AG152">
        <f>((Constants!$B$5*AG151)+Constants!$B$4*AD152+AH151)/(Constants!$B$5+Constants!$B$4)</f>
        <v>1001</v>
      </c>
      <c r="AH152">
        <f>((Constants!$B$5*AG151)+Constants!$B$4*AD152+AH151)-(Constants!$B$5+Constants!$B$4)*AG152</f>
        <v>0</v>
      </c>
      <c r="AI152">
        <f>((Constants!$B$5*AI151)+Constants!$B$4*AE152+AJ151)/(Constants!$B$5+Constants!$B$4)</f>
        <v>1200.5</v>
      </c>
      <c r="AJ152">
        <f>((Constants!$B$5*AI151)+Constants!$B$4*AE152+AJ151)-(Constants!$B$4+Constants!$B$5)*AI152</f>
        <v>0</v>
      </c>
      <c r="AK152">
        <f>((Constants!$B$5*AK151)+Constants!$B$4*AF152+AL151)/(Constants!$B$5+Constants!$B$4)</f>
        <v>800.5</v>
      </c>
      <c r="AL152">
        <f>((Constants!$B$5*AK151)+Constants!$B$4*AF152+AL151)-(Constants!$B$5+Constants!$B$4)*AK152</f>
        <v>0</v>
      </c>
      <c r="AM152">
        <f t="shared" si="48"/>
        <v>1</v>
      </c>
      <c r="AN152">
        <f t="shared" si="49"/>
        <v>1</v>
      </c>
      <c r="AO152">
        <f>(200000*(ABS(N152)-ABS(N150))+Constants!$B$7)/(2*Constants!$B$7)</f>
        <v>0.5</v>
      </c>
      <c r="AP152">
        <f>(200000*(ABS(O152)-ABS(O150))+Constants!$B$7)/(2*Constants!$B$7)</f>
        <v>0.5</v>
      </c>
      <c r="AQ152">
        <f t="shared" si="50"/>
        <v>1</v>
      </c>
      <c r="AR152">
        <f>(Constants!$B$3*Constants!$B$8*I152*K152+AS151)/(Constants!$B$9*Constants!$B$4)</f>
        <v>7.53982300884956</v>
      </c>
      <c r="AS152">
        <f>(Constants!$B$3*Constants!$B$8*I152*K152+AS151)-(AR152*Constants!$B$9*Constants!$B$4)</f>
        <v>0</v>
      </c>
      <c r="AT152">
        <f t="shared" si="51"/>
        <v>1130.97345132743</v>
      </c>
      <c r="AU152">
        <f t="array" ref="AU152">IF(SUMPRODUCT(--(SIGN(AN119:AN151)=SIGN(K120:K152)))=0,2,IF(AV151&gt;0,1,0))</f>
        <v>0</v>
      </c>
      <c r="AV152">
        <f>IF(AU152=2,ROUND(5*1000/Constants!$B$11,0),IF(AV151&gt;0,AV151-1,0))</f>
        <v>0</v>
      </c>
      <c r="AW152">
        <f t="shared" si="52"/>
        <v>150</v>
      </c>
      <c r="AX152">
        <f ca="1" t="array" ref="AX152">IF(AW152&gt;Constants!$B$12,2,IF(SUMPRODUCT(--(AX133:AX152=2))=0,0,1))</f>
        <v>2</v>
      </c>
      <c r="AZ152">
        <f t="array" ref="AZ152">IF(ABS(AG152)&gt;Constants!$B$13,2,IF(SUMPRODUCT(--(AZ132:AZ151=2))=0,0,1))</f>
        <v>0</v>
      </c>
    </row>
    <row r="153" spans="1:52">
      <c r="A153" s="3">
        <v>151</v>
      </c>
      <c r="B153">
        <f>Signals!B152</f>
        <v>3</v>
      </c>
      <c r="C153">
        <f>Signals!C152</f>
        <v>2</v>
      </c>
      <c r="D153">
        <f>Signals!F152</f>
        <v>0</v>
      </c>
      <c r="E153">
        <f>Signals!H152</f>
        <v>0</v>
      </c>
      <c r="F153">
        <f>Signals!I152</f>
        <v>0</v>
      </c>
      <c r="G153">
        <f>IF(Constants!$B$2=2,-B153,B153)</f>
        <v>3</v>
      </c>
      <c r="H153">
        <f>IF(Constants!$C$2=2,-C153,C153)</f>
        <v>2</v>
      </c>
      <c r="I153">
        <f t="shared" si="36"/>
        <v>3</v>
      </c>
      <c r="J153">
        <f t="shared" si="37"/>
        <v>2</v>
      </c>
      <c r="K153">
        <f t="shared" si="38"/>
        <v>1</v>
      </c>
      <c r="L153">
        <f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1200.5</v>
      </c>
      <c r="M153">
        <f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800.5</v>
      </c>
      <c r="N153">
        <f t="shared" si="39"/>
        <v>1200.5</v>
      </c>
      <c r="O153">
        <f t="shared" si="40"/>
        <v>800.5</v>
      </c>
      <c r="P153">
        <f>IF(I153&lt;&gt;0,(ABS(L153*Constants!$B$10)+50)/100,MAX(P152-ABS(N153*Constants!$B$4),0))</f>
        <v>0.62005</v>
      </c>
      <c r="Q153">
        <f>IF(J153&lt;&gt;0,(ABS(M153*Constants!$B$10)+50)/100,MAX(Q152-ABS(O153*Constants!$B$4),0))</f>
        <v>0.58005</v>
      </c>
      <c r="R153">
        <f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1200.5</v>
      </c>
      <c r="S153">
        <f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800.5</v>
      </c>
      <c r="T153">
        <f t="shared" si="41"/>
        <v>1200.5</v>
      </c>
      <c r="U153">
        <f t="shared" si="42"/>
        <v>800.5</v>
      </c>
      <c r="V153">
        <f>IF(I153&lt;&gt;0,(ABS(R153*Constants!$B$4)+50)/100,IF(R153=0,MAX((0-ABS(T153*Constants!$B$4)),0),(ABS(R153*Constants!$B$4)+50)/100))</f>
        <v>1501.125</v>
      </c>
      <c r="W153">
        <f>IF(J153&lt;&gt;0,(ABS(S153*Constants!$B$4)+50)/100,IF(S153=0,MAX((0-ABS(U153*Constants!$B$4)),0),(ABS(S153*Constants!$B$4)+50)/100))</f>
        <v>1001.125</v>
      </c>
      <c r="X153">
        <f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1200.5</v>
      </c>
      <c r="Y153">
        <f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800.5</v>
      </c>
      <c r="Z153">
        <f t="shared" si="43"/>
        <v>1200.5</v>
      </c>
      <c r="AA153">
        <f t="shared" si="44"/>
        <v>800.5</v>
      </c>
      <c r="AB153">
        <f>IF(I153&lt;&gt;0,(ABS(X153*Constants!$B$10)+50)/100,IF(X153=0,MAX((AB152-ABS(Z153*Constants!$B$4)),0),(ABS(X153*Constants!$B$4)+50)/100))</f>
        <v>0.62005</v>
      </c>
      <c r="AC153">
        <f>IF(J153&lt;&gt;0,(ABS(Y153*Constants!$B$10)+50)/100,IF(Y153=0,MAX((AC152-ABS(AA153*Constants!$B$4)),0),(ABS(Y153*Constants!$B$4)+50)/100))</f>
        <v>0.58005</v>
      </c>
      <c r="AD153">
        <f t="shared" si="45"/>
        <v>1001</v>
      </c>
      <c r="AE153">
        <f t="shared" si="46"/>
        <v>1200.5</v>
      </c>
      <c r="AF153">
        <f t="shared" si="47"/>
        <v>800.5</v>
      </c>
      <c r="AG153">
        <f>((Constants!$B$5*AG152)+Constants!$B$4*AD153+AH152)/(Constants!$B$5+Constants!$B$4)</f>
        <v>1001</v>
      </c>
      <c r="AH153">
        <f>((Constants!$B$5*AG152)+Constants!$B$4*AD153+AH152)-(Constants!$B$5+Constants!$B$4)*AG153</f>
        <v>0</v>
      </c>
      <c r="AI153">
        <f>((Constants!$B$5*AI152)+Constants!$B$4*AE153+AJ152)/(Constants!$B$5+Constants!$B$4)</f>
        <v>1200.5</v>
      </c>
      <c r="AJ153">
        <f>((Constants!$B$5*AI152)+Constants!$B$4*AE153+AJ152)-(Constants!$B$4+Constants!$B$5)*AI153</f>
        <v>0</v>
      </c>
      <c r="AK153">
        <f>((Constants!$B$5*AK152)+Constants!$B$4*AF153+AL152)/(Constants!$B$5+Constants!$B$4)</f>
        <v>800.5</v>
      </c>
      <c r="AL153">
        <f>((Constants!$B$5*AK152)+Constants!$B$4*AF153+AL152)-(Constants!$B$5+Constants!$B$4)*AK153</f>
        <v>0</v>
      </c>
      <c r="AM153">
        <f t="shared" si="48"/>
        <v>1</v>
      </c>
      <c r="AN153">
        <f t="shared" si="49"/>
        <v>1</v>
      </c>
      <c r="AO153">
        <f>(200000*(ABS(N153)-ABS(N151))+Constants!$B$7)/(2*Constants!$B$7)</f>
        <v>0.5</v>
      </c>
      <c r="AP153">
        <f>(200000*(ABS(O153)-ABS(O151))+Constants!$B$7)/(2*Constants!$B$7)</f>
        <v>0.5</v>
      </c>
      <c r="AQ153">
        <f t="shared" si="50"/>
        <v>1</v>
      </c>
      <c r="AR153">
        <f>(Constants!$B$3*Constants!$B$8*I153*K153+AS152)/(Constants!$B$9*Constants!$B$4)</f>
        <v>7.53982300884956</v>
      </c>
      <c r="AS153">
        <f>(Constants!$B$3*Constants!$B$8*I153*K153+AS152)-(AR153*Constants!$B$9*Constants!$B$4)</f>
        <v>0</v>
      </c>
      <c r="AT153">
        <f t="shared" si="51"/>
        <v>1138.51327433628</v>
      </c>
      <c r="AU153">
        <f t="array" ref="AU153">IF(SUMPRODUCT(--(SIGN(AN120:AN152)=SIGN(K121:K153)))=0,2,IF(AV152&gt;0,1,0))</f>
        <v>0</v>
      </c>
      <c r="AV153">
        <f>IF(AU153=2,ROUND(5*1000/Constants!$B$11,0),IF(AV152&gt;0,AV152-1,0))</f>
        <v>0</v>
      </c>
      <c r="AW153">
        <f t="shared" si="52"/>
        <v>151</v>
      </c>
      <c r="AX153">
        <f ca="1" t="array" ref="AX153">IF(AW153&gt;Constants!$B$12,2,IF(SUMPRODUCT(--(AX134:AX153=2))=0,0,1))</f>
        <v>2</v>
      </c>
      <c r="AZ153">
        <f t="array" ref="AZ153">IF(ABS(AG153)&gt;Constants!$B$13,2,IF(SUMPRODUCT(--(AZ133:AZ152=2))=0,0,1))</f>
        <v>0</v>
      </c>
    </row>
    <row r="154" spans="1:52">
      <c r="A154" s="3">
        <v>152</v>
      </c>
      <c r="B154">
        <f>Signals!B153</f>
        <v>3</v>
      </c>
      <c r="C154">
        <f>Signals!C153</f>
        <v>2</v>
      </c>
      <c r="D154">
        <f>Signals!F153</f>
        <v>0</v>
      </c>
      <c r="E154">
        <f>Signals!H153</f>
        <v>0</v>
      </c>
      <c r="F154">
        <f>Signals!I153</f>
        <v>0</v>
      </c>
      <c r="G154">
        <f>IF(Constants!$B$2=2,-B154,B154)</f>
        <v>3</v>
      </c>
      <c r="H154">
        <f>IF(Constants!$C$2=2,-C154,C154)</f>
        <v>2</v>
      </c>
      <c r="I154">
        <f t="shared" si="36"/>
        <v>3</v>
      </c>
      <c r="J154">
        <f t="shared" si="37"/>
        <v>2</v>
      </c>
      <c r="K154">
        <f t="shared" si="38"/>
        <v>1</v>
      </c>
      <c r="L154">
        <f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1200.5</v>
      </c>
      <c r="M154">
        <f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800.5</v>
      </c>
      <c r="N154">
        <f t="shared" si="39"/>
        <v>1200.5</v>
      </c>
      <c r="O154">
        <f t="shared" si="40"/>
        <v>800.5</v>
      </c>
      <c r="P154">
        <f>IF(I154&lt;&gt;0,(ABS(L154*Constants!$B$10)+50)/100,MAX(P153-ABS(N154*Constants!$B$4),0))</f>
        <v>0.62005</v>
      </c>
      <c r="Q154">
        <f>IF(J154&lt;&gt;0,(ABS(M154*Constants!$B$10)+50)/100,MAX(Q153-ABS(O154*Constants!$B$4),0))</f>
        <v>0.58005</v>
      </c>
      <c r="R154">
        <f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1200.5</v>
      </c>
      <c r="S154">
        <f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800.5</v>
      </c>
      <c r="T154">
        <f t="shared" si="41"/>
        <v>1200.5</v>
      </c>
      <c r="U154">
        <f t="shared" si="42"/>
        <v>800.5</v>
      </c>
      <c r="V154">
        <f>IF(I154&lt;&gt;0,(ABS(R154*Constants!$B$4)+50)/100,IF(R154=0,MAX((0-ABS(T154*Constants!$B$4)),0),(ABS(R154*Constants!$B$4)+50)/100))</f>
        <v>1501.125</v>
      </c>
      <c r="W154">
        <f>IF(J154&lt;&gt;0,(ABS(S154*Constants!$B$4)+50)/100,IF(S154=0,MAX((0-ABS(U154*Constants!$B$4)),0),(ABS(S154*Constants!$B$4)+50)/100))</f>
        <v>1001.125</v>
      </c>
      <c r="X154">
        <f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1200.5</v>
      </c>
      <c r="Y154">
        <f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800.5</v>
      </c>
      <c r="Z154">
        <f t="shared" si="43"/>
        <v>1200.5</v>
      </c>
      <c r="AA154">
        <f t="shared" si="44"/>
        <v>800.5</v>
      </c>
      <c r="AB154">
        <f>IF(I154&lt;&gt;0,(ABS(X154*Constants!$B$10)+50)/100,IF(X154=0,MAX((AB153-ABS(Z154*Constants!$B$4)),0),(ABS(X154*Constants!$B$4)+50)/100))</f>
        <v>0.62005</v>
      </c>
      <c r="AC154">
        <f>IF(J154&lt;&gt;0,(ABS(Y154*Constants!$B$10)+50)/100,IF(Y154=0,MAX((AC153-ABS(AA154*Constants!$B$4)),0),(ABS(Y154*Constants!$B$4)+50)/100))</f>
        <v>0.58005</v>
      </c>
      <c r="AD154">
        <f t="shared" si="45"/>
        <v>1001</v>
      </c>
      <c r="AE154">
        <f t="shared" si="46"/>
        <v>1200.5</v>
      </c>
      <c r="AF154">
        <f t="shared" si="47"/>
        <v>800.5</v>
      </c>
      <c r="AG154">
        <f>((Constants!$B$5*AG153)+Constants!$B$4*AD154+AH153)/(Constants!$B$5+Constants!$B$4)</f>
        <v>1001</v>
      </c>
      <c r="AH154">
        <f>((Constants!$B$5*AG153)+Constants!$B$4*AD154+AH153)-(Constants!$B$5+Constants!$B$4)*AG154</f>
        <v>0</v>
      </c>
      <c r="AI154">
        <f>((Constants!$B$5*AI153)+Constants!$B$4*AE154+AJ153)/(Constants!$B$5+Constants!$B$4)</f>
        <v>1200.5</v>
      </c>
      <c r="AJ154">
        <f>((Constants!$B$5*AI153)+Constants!$B$4*AE154+AJ153)-(Constants!$B$4+Constants!$B$5)*AI154</f>
        <v>0</v>
      </c>
      <c r="AK154">
        <f>((Constants!$B$5*AK153)+Constants!$B$4*AF154+AL153)/(Constants!$B$5+Constants!$B$4)</f>
        <v>800.5</v>
      </c>
      <c r="AL154">
        <f>((Constants!$B$5*AK153)+Constants!$B$4*AF154+AL153)-(Constants!$B$5+Constants!$B$4)*AK154</f>
        <v>0</v>
      </c>
      <c r="AM154">
        <f t="shared" si="48"/>
        <v>1</v>
      </c>
      <c r="AN154">
        <f t="shared" si="49"/>
        <v>1</v>
      </c>
      <c r="AO154">
        <f>(200000*(ABS(N154)-ABS(N152))+Constants!$B$7)/(2*Constants!$B$7)</f>
        <v>0.5</v>
      </c>
      <c r="AP154">
        <f>(200000*(ABS(O154)-ABS(O152))+Constants!$B$7)/(2*Constants!$B$7)</f>
        <v>0.5</v>
      </c>
      <c r="AQ154">
        <f t="shared" si="50"/>
        <v>1</v>
      </c>
      <c r="AR154">
        <f>(Constants!$B$3*Constants!$B$8*I154*K154+AS153)/(Constants!$B$9*Constants!$B$4)</f>
        <v>7.53982300884956</v>
      </c>
      <c r="AS154">
        <f>(Constants!$B$3*Constants!$B$8*I154*K154+AS153)-(AR154*Constants!$B$9*Constants!$B$4)</f>
        <v>0</v>
      </c>
      <c r="AT154">
        <f t="shared" si="51"/>
        <v>1146.05309734513</v>
      </c>
      <c r="AU154">
        <f t="array" ref="AU154">IF(SUMPRODUCT(--(SIGN(AN121:AN153)=SIGN(K122:K154)))=0,2,IF(AV153&gt;0,1,0))</f>
        <v>0</v>
      </c>
      <c r="AV154">
        <f>IF(AU154=2,ROUND(5*1000/Constants!$B$11,0),IF(AV153&gt;0,AV153-1,0))</f>
        <v>0</v>
      </c>
      <c r="AW154">
        <f t="shared" si="52"/>
        <v>152</v>
      </c>
      <c r="AX154">
        <f ca="1" t="array" ref="AX154">IF(AW154&gt;Constants!$B$12,2,IF(SUMPRODUCT(--(AX135:AX154=2))=0,0,1))</f>
        <v>2</v>
      </c>
      <c r="AZ154">
        <f t="array" ref="AZ154">IF(ABS(AG154)&gt;Constants!$B$13,2,IF(SUMPRODUCT(--(AZ134:AZ153=2))=0,0,1))</f>
        <v>0</v>
      </c>
    </row>
    <row r="155" spans="1:52">
      <c r="A155" s="3">
        <v>153</v>
      </c>
      <c r="B155">
        <f>Signals!B154</f>
        <v>3</v>
      </c>
      <c r="C155">
        <f>Signals!C154</f>
        <v>2</v>
      </c>
      <c r="D155">
        <f>Signals!F154</f>
        <v>0</v>
      </c>
      <c r="E155">
        <f>Signals!H154</f>
        <v>0</v>
      </c>
      <c r="F155">
        <f>Signals!I154</f>
        <v>0</v>
      </c>
      <c r="G155">
        <f>IF(Constants!$B$2=2,-B155,B155)</f>
        <v>3</v>
      </c>
      <c r="H155">
        <f>IF(Constants!$C$2=2,-C155,C155)</f>
        <v>2</v>
      </c>
      <c r="I155">
        <f t="shared" si="36"/>
        <v>3</v>
      </c>
      <c r="J155">
        <f t="shared" si="37"/>
        <v>2</v>
      </c>
      <c r="K155">
        <f t="shared" si="38"/>
        <v>1</v>
      </c>
      <c r="L155">
        <f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1200.5</v>
      </c>
      <c r="M155">
        <f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800.5</v>
      </c>
      <c r="N155">
        <f t="shared" si="39"/>
        <v>1200.5</v>
      </c>
      <c r="O155">
        <f t="shared" si="40"/>
        <v>800.5</v>
      </c>
      <c r="P155">
        <f>IF(I155&lt;&gt;0,(ABS(L155*Constants!$B$10)+50)/100,MAX(P154-ABS(N155*Constants!$B$4),0))</f>
        <v>0.62005</v>
      </c>
      <c r="Q155">
        <f>IF(J155&lt;&gt;0,(ABS(M155*Constants!$B$10)+50)/100,MAX(Q154-ABS(O155*Constants!$B$4),0))</f>
        <v>0.58005</v>
      </c>
      <c r="R155">
        <f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1200.5</v>
      </c>
      <c r="S155">
        <f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800.5</v>
      </c>
      <c r="T155">
        <f t="shared" si="41"/>
        <v>1200.5</v>
      </c>
      <c r="U155">
        <f t="shared" si="42"/>
        <v>800.5</v>
      </c>
      <c r="V155">
        <f>IF(I155&lt;&gt;0,(ABS(R155*Constants!$B$4)+50)/100,IF(R155=0,MAX((0-ABS(T155*Constants!$B$4)),0),(ABS(R155*Constants!$B$4)+50)/100))</f>
        <v>1501.125</v>
      </c>
      <c r="W155">
        <f>IF(J155&lt;&gt;0,(ABS(S155*Constants!$B$4)+50)/100,IF(S155=0,MAX((0-ABS(U155*Constants!$B$4)),0),(ABS(S155*Constants!$B$4)+50)/100))</f>
        <v>1001.125</v>
      </c>
      <c r="X155">
        <f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1200.5</v>
      </c>
      <c r="Y155">
        <f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800.5</v>
      </c>
      <c r="Z155">
        <f t="shared" si="43"/>
        <v>1200.5</v>
      </c>
      <c r="AA155">
        <f t="shared" si="44"/>
        <v>800.5</v>
      </c>
      <c r="AB155">
        <f>IF(I155&lt;&gt;0,(ABS(X155*Constants!$B$10)+50)/100,IF(X155=0,MAX((AB154-ABS(Z155*Constants!$B$4)),0),(ABS(X155*Constants!$B$4)+50)/100))</f>
        <v>0.62005</v>
      </c>
      <c r="AC155">
        <f>IF(J155&lt;&gt;0,(ABS(Y155*Constants!$B$10)+50)/100,IF(Y155=0,MAX((AC154-ABS(AA155*Constants!$B$4)),0),(ABS(Y155*Constants!$B$4)+50)/100))</f>
        <v>0.58005</v>
      </c>
      <c r="AD155">
        <f t="shared" si="45"/>
        <v>1001</v>
      </c>
      <c r="AE155">
        <f t="shared" si="46"/>
        <v>1200.5</v>
      </c>
      <c r="AF155">
        <f t="shared" si="47"/>
        <v>800.5</v>
      </c>
      <c r="AG155">
        <f>((Constants!$B$5*AG154)+Constants!$B$4*AD155+AH154)/(Constants!$B$5+Constants!$B$4)</f>
        <v>1001</v>
      </c>
      <c r="AH155">
        <f>((Constants!$B$5*AG154)+Constants!$B$4*AD155+AH154)-(Constants!$B$5+Constants!$B$4)*AG155</f>
        <v>0</v>
      </c>
      <c r="AI155">
        <f>((Constants!$B$5*AI154)+Constants!$B$4*AE155+AJ154)/(Constants!$B$5+Constants!$B$4)</f>
        <v>1200.5</v>
      </c>
      <c r="AJ155">
        <f>((Constants!$B$5*AI154)+Constants!$B$4*AE155+AJ154)-(Constants!$B$4+Constants!$B$5)*AI155</f>
        <v>0</v>
      </c>
      <c r="AK155">
        <f>((Constants!$B$5*AK154)+Constants!$B$4*AF155+AL154)/(Constants!$B$5+Constants!$B$4)</f>
        <v>800.5</v>
      </c>
      <c r="AL155">
        <f>((Constants!$B$5*AK154)+Constants!$B$4*AF155+AL154)-(Constants!$B$5+Constants!$B$4)*AK155</f>
        <v>0</v>
      </c>
      <c r="AM155">
        <f t="shared" si="48"/>
        <v>1</v>
      </c>
      <c r="AN155">
        <f t="shared" si="49"/>
        <v>1</v>
      </c>
      <c r="AO155">
        <f>(200000*(ABS(N155)-ABS(N153))+Constants!$B$7)/(2*Constants!$B$7)</f>
        <v>0.5</v>
      </c>
      <c r="AP155">
        <f>(200000*(ABS(O155)-ABS(O153))+Constants!$B$7)/(2*Constants!$B$7)</f>
        <v>0.5</v>
      </c>
      <c r="AQ155">
        <f t="shared" si="50"/>
        <v>1</v>
      </c>
      <c r="AR155">
        <f>(Constants!$B$3*Constants!$B$8*I155*K155+AS154)/(Constants!$B$9*Constants!$B$4)</f>
        <v>7.53982300884956</v>
      </c>
      <c r="AS155">
        <f>(Constants!$B$3*Constants!$B$8*I155*K155+AS154)-(AR155*Constants!$B$9*Constants!$B$4)</f>
        <v>0</v>
      </c>
      <c r="AT155">
        <f t="shared" si="51"/>
        <v>1153.59292035398</v>
      </c>
      <c r="AU155">
        <f t="array" ref="AU155">IF(SUMPRODUCT(--(SIGN(AN122:AN154)=SIGN(K123:K155)))=0,2,IF(AV154&gt;0,1,0))</f>
        <v>0</v>
      </c>
      <c r="AV155">
        <f>IF(AU155=2,ROUND(5*1000/Constants!$B$11,0),IF(AV154&gt;0,AV154-1,0))</f>
        <v>0</v>
      </c>
      <c r="AW155">
        <f t="shared" si="52"/>
        <v>153</v>
      </c>
      <c r="AX155">
        <f ca="1" t="array" ref="AX155">IF(AW155&gt;Constants!$B$12,2,IF(SUMPRODUCT(--(AX136:AX155=2))=0,0,1))</f>
        <v>2</v>
      </c>
      <c r="AZ155">
        <f t="array" ref="AZ155">IF(ABS(AG155)&gt;Constants!$B$13,2,IF(SUMPRODUCT(--(AZ135:AZ154=2))=0,0,1))</f>
        <v>0</v>
      </c>
    </row>
    <row r="156" spans="1:52">
      <c r="A156" s="3">
        <v>154</v>
      </c>
      <c r="B156">
        <f>Signals!B155</f>
        <v>3</v>
      </c>
      <c r="C156">
        <f>Signals!C155</f>
        <v>2</v>
      </c>
      <c r="D156">
        <f>Signals!F155</f>
        <v>0</v>
      </c>
      <c r="E156">
        <f>Signals!H155</f>
        <v>0</v>
      </c>
      <c r="F156">
        <f>Signals!I155</f>
        <v>0</v>
      </c>
      <c r="G156">
        <f>IF(Constants!$B$2=2,-B156,B156)</f>
        <v>3</v>
      </c>
      <c r="H156">
        <f>IF(Constants!$C$2=2,-C156,C156)</f>
        <v>2</v>
      </c>
      <c r="I156">
        <f t="shared" si="36"/>
        <v>3</v>
      </c>
      <c r="J156">
        <f t="shared" si="37"/>
        <v>2</v>
      </c>
      <c r="K156">
        <f t="shared" si="38"/>
        <v>1</v>
      </c>
      <c r="L156">
        <f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1200.5</v>
      </c>
      <c r="M156">
        <f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800.5</v>
      </c>
      <c r="N156">
        <f t="shared" si="39"/>
        <v>1200.5</v>
      </c>
      <c r="O156">
        <f t="shared" si="40"/>
        <v>800.5</v>
      </c>
      <c r="P156">
        <f>IF(I156&lt;&gt;0,(ABS(L156*Constants!$B$10)+50)/100,MAX(P155-ABS(N156*Constants!$B$4),0))</f>
        <v>0.62005</v>
      </c>
      <c r="Q156">
        <f>IF(J156&lt;&gt;0,(ABS(M156*Constants!$B$10)+50)/100,MAX(Q155-ABS(O156*Constants!$B$4),0))</f>
        <v>0.58005</v>
      </c>
      <c r="R156">
        <f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1200.5</v>
      </c>
      <c r="S156">
        <f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800.5</v>
      </c>
      <c r="T156">
        <f t="shared" si="41"/>
        <v>1200.5</v>
      </c>
      <c r="U156">
        <f t="shared" si="42"/>
        <v>800.5</v>
      </c>
      <c r="V156">
        <f>IF(I156&lt;&gt;0,(ABS(R156*Constants!$B$4)+50)/100,IF(R156=0,MAX((0-ABS(T156*Constants!$B$4)),0),(ABS(R156*Constants!$B$4)+50)/100))</f>
        <v>1501.125</v>
      </c>
      <c r="W156">
        <f>IF(J156&lt;&gt;0,(ABS(S156*Constants!$B$4)+50)/100,IF(S156=0,MAX((0-ABS(U156*Constants!$B$4)),0),(ABS(S156*Constants!$B$4)+50)/100))</f>
        <v>1001.125</v>
      </c>
      <c r="X156">
        <f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1200.5</v>
      </c>
      <c r="Y156">
        <f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800.5</v>
      </c>
      <c r="Z156">
        <f t="shared" si="43"/>
        <v>1200.5</v>
      </c>
      <c r="AA156">
        <f t="shared" si="44"/>
        <v>800.5</v>
      </c>
      <c r="AB156">
        <f>IF(I156&lt;&gt;0,(ABS(X156*Constants!$B$10)+50)/100,IF(X156=0,MAX((AB155-ABS(Z156*Constants!$B$4)),0),(ABS(X156*Constants!$B$4)+50)/100))</f>
        <v>0.62005</v>
      </c>
      <c r="AC156">
        <f>IF(J156&lt;&gt;0,(ABS(Y156*Constants!$B$10)+50)/100,IF(Y156=0,MAX((AC155-ABS(AA156*Constants!$B$4)),0),(ABS(Y156*Constants!$B$4)+50)/100))</f>
        <v>0.58005</v>
      </c>
      <c r="AD156">
        <f t="shared" si="45"/>
        <v>1001</v>
      </c>
      <c r="AE156">
        <f t="shared" si="46"/>
        <v>1200.5</v>
      </c>
      <c r="AF156">
        <f t="shared" si="47"/>
        <v>800.5</v>
      </c>
      <c r="AG156">
        <f>((Constants!$B$5*AG155)+Constants!$B$4*AD156+AH155)/(Constants!$B$5+Constants!$B$4)</f>
        <v>1001</v>
      </c>
      <c r="AH156">
        <f>((Constants!$B$5*AG155)+Constants!$B$4*AD156+AH155)-(Constants!$B$5+Constants!$B$4)*AG156</f>
        <v>0</v>
      </c>
      <c r="AI156">
        <f>((Constants!$B$5*AI155)+Constants!$B$4*AE156+AJ155)/(Constants!$B$5+Constants!$B$4)</f>
        <v>1200.5</v>
      </c>
      <c r="AJ156">
        <f>((Constants!$B$5*AI155)+Constants!$B$4*AE156+AJ155)-(Constants!$B$4+Constants!$B$5)*AI156</f>
        <v>0</v>
      </c>
      <c r="AK156">
        <f>((Constants!$B$5*AK155)+Constants!$B$4*AF156+AL155)/(Constants!$B$5+Constants!$B$4)</f>
        <v>800.5</v>
      </c>
      <c r="AL156">
        <f>((Constants!$B$5*AK155)+Constants!$B$4*AF156+AL155)-(Constants!$B$5+Constants!$B$4)*AK156</f>
        <v>0</v>
      </c>
      <c r="AM156">
        <f t="shared" si="48"/>
        <v>1</v>
      </c>
      <c r="AN156">
        <f t="shared" si="49"/>
        <v>1</v>
      </c>
      <c r="AO156">
        <f>(200000*(ABS(N156)-ABS(N154))+Constants!$B$7)/(2*Constants!$B$7)</f>
        <v>0.5</v>
      </c>
      <c r="AP156">
        <f>(200000*(ABS(O156)-ABS(O154))+Constants!$B$7)/(2*Constants!$B$7)</f>
        <v>0.5</v>
      </c>
      <c r="AQ156">
        <f t="shared" si="50"/>
        <v>1</v>
      </c>
      <c r="AR156">
        <f>(Constants!$B$3*Constants!$B$8*I156*K156+AS155)/(Constants!$B$9*Constants!$B$4)</f>
        <v>7.53982300884956</v>
      </c>
      <c r="AS156">
        <f>(Constants!$B$3*Constants!$B$8*I156*K156+AS155)-(AR156*Constants!$B$9*Constants!$B$4)</f>
        <v>0</v>
      </c>
      <c r="AT156">
        <f t="shared" si="51"/>
        <v>1161.13274336283</v>
      </c>
      <c r="AU156">
        <f t="array" ref="AU156">IF(SUMPRODUCT(--(SIGN(AN123:AN155)=SIGN(K124:K156)))=0,2,IF(AV155&gt;0,1,0))</f>
        <v>0</v>
      </c>
      <c r="AV156">
        <f>IF(AU156=2,ROUND(5*1000/Constants!$B$11,0),IF(AV155&gt;0,AV155-1,0))</f>
        <v>0</v>
      </c>
      <c r="AW156">
        <f t="shared" si="52"/>
        <v>154</v>
      </c>
      <c r="AX156">
        <f ca="1" t="array" ref="AX156">IF(AW156&gt;Constants!$B$12,2,IF(SUMPRODUCT(--(AX137:AX156=2))=0,0,1))</f>
        <v>2</v>
      </c>
      <c r="AZ156">
        <f t="array" ref="AZ156">IF(ABS(AG156)&gt;Constants!$B$13,2,IF(SUMPRODUCT(--(AZ136:AZ155=2))=0,0,1))</f>
        <v>0</v>
      </c>
    </row>
    <row r="157" spans="1:52">
      <c r="A157" s="3">
        <v>155</v>
      </c>
      <c r="B157">
        <f>Signals!B156</f>
        <v>3</v>
      </c>
      <c r="C157">
        <f>Signals!C156</f>
        <v>2</v>
      </c>
      <c r="D157">
        <f>Signals!F156</f>
        <v>0</v>
      </c>
      <c r="E157">
        <f>Signals!H156</f>
        <v>0</v>
      </c>
      <c r="F157">
        <f>Signals!I156</f>
        <v>0</v>
      </c>
      <c r="G157">
        <f>IF(Constants!$B$2=2,-B157,B157)</f>
        <v>3</v>
      </c>
      <c r="H157">
        <f>IF(Constants!$C$2=2,-C157,C157)</f>
        <v>2</v>
      </c>
      <c r="I157">
        <f t="shared" si="36"/>
        <v>3</v>
      </c>
      <c r="J157">
        <f t="shared" si="37"/>
        <v>2</v>
      </c>
      <c r="K157">
        <f t="shared" si="38"/>
        <v>1</v>
      </c>
      <c r="L157">
        <f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1200.5</v>
      </c>
      <c r="M157">
        <f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800.5</v>
      </c>
      <c r="N157">
        <f t="shared" si="39"/>
        <v>1200.5</v>
      </c>
      <c r="O157">
        <f t="shared" si="40"/>
        <v>800.5</v>
      </c>
      <c r="P157">
        <f>IF(I157&lt;&gt;0,(ABS(L157*Constants!$B$10)+50)/100,MAX(P156-ABS(N157*Constants!$B$4),0))</f>
        <v>0.62005</v>
      </c>
      <c r="Q157">
        <f>IF(J157&lt;&gt;0,(ABS(M157*Constants!$B$10)+50)/100,MAX(Q156-ABS(O157*Constants!$B$4),0))</f>
        <v>0.58005</v>
      </c>
      <c r="R157">
        <f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1200.5</v>
      </c>
      <c r="S157">
        <f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800.5</v>
      </c>
      <c r="T157">
        <f t="shared" si="41"/>
        <v>1200.5</v>
      </c>
      <c r="U157">
        <f t="shared" si="42"/>
        <v>800.5</v>
      </c>
      <c r="V157">
        <f>IF(I157&lt;&gt;0,(ABS(R157*Constants!$B$4)+50)/100,IF(R157=0,MAX((0-ABS(T157*Constants!$B$4)),0),(ABS(R157*Constants!$B$4)+50)/100))</f>
        <v>1501.125</v>
      </c>
      <c r="W157">
        <f>IF(J157&lt;&gt;0,(ABS(S157*Constants!$B$4)+50)/100,IF(S157=0,MAX((0-ABS(U157*Constants!$B$4)),0),(ABS(S157*Constants!$B$4)+50)/100))</f>
        <v>1001.125</v>
      </c>
      <c r="X157">
        <f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1200.5</v>
      </c>
      <c r="Y157">
        <f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800.5</v>
      </c>
      <c r="Z157">
        <f t="shared" si="43"/>
        <v>1200.5</v>
      </c>
      <c r="AA157">
        <f t="shared" si="44"/>
        <v>800.5</v>
      </c>
      <c r="AB157">
        <f>IF(I157&lt;&gt;0,(ABS(X157*Constants!$B$10)+50)/100,IF(X157=0,MAX((AB156-ABS(Z157*Constants!$B$4)),0),(ABS(X157*Constants!$B$4)+50)/100))</f>
        <v>0.62005</v>
      </c>
      <c r="AC157">
        <f>IF(J157&lt;&gt;0,(ABS(Y157*Constants!$B$10)+50)/100,IF(Y157=0,MAX((AC156-ABS(AA157*Constants!$B$4)),0),(ABS(Y157*Constants!$B$4)+50)/100))</f>
        <v>0.58005</v>
      </c>
      <c r="AD157">
        <f t="shared" si="45"/>
        <v>1001</v>
      </c>
      <c r="AE157">
        <f t="shared" si="46"/>
        <v>1200.5</v>
      </c>
      <c r="AF157">
        <f t="shared" si="47"/>
        <v>800.5</v>
      </c>
      <c r="AG157">
        <f>((Constants!$B$5*AG156)+Constants!$B$4*AD157+AH156)/(Constants!$B$5+Constants!$B$4)</f>
        <v>1001</v>
      </c>
      <c r="AH157">
        <f>((Constants!$B$5*AG156)+Constants!$B$4*AD157+AH156)-(Constants!$B$5+Constants!$B$4)*AG157</f>
        <v>0</v>
      </c>
      <c r="AI157">
        <f>((Constants!$B$5*AI156)+Constants!$B$4*AE157+AJ156)/(Constants!$B$5+Constants!$B$4)</f>
        <v>1200.5</v>
      </c>
      <c r="AJ157">
        <f>((Constants!$B$5*AI156)+Constants!$B$4*AE157+AJ156)-(Constants!$B$4+Constants!$B$5)*AI157</f>
        <v>0</v>
      </c>
      <c r="AK157">
        <f>((Constants!$B$5*AK156)+Constants!$B$4*AF157+AL156)/(Constants!$B$5+Constants!$B$4)</f>
        <v>800.5</v>
      </c>
      <c r="AL157">
        <f>((Constants!$B$5*AK156)+Constants!$B$4*AF157+AL156)-(Constants!$B$5+Constants!$B$4)*AK157</f>
        <v>0</v>
      </c>
      <c r="AM157">
        <f t="shared" si="48"/>
        <v>1</v>
      </c>
      <c r="AN157">
        <f t="shared" si="49"/>
        <v>1</v>
      </c>
      <c r="AO157">
        <f>(200000*(ABS(N157)-ABS(N155))+Constants!$B$7)/(2*Constants!$B$7)</f>
        <v>0.5</v>
      </c>
      <c r="AP157">
        <f>(200000*(ABS(O157)-ABS(O155))+Constants!$B$7)/(2*Constants!$B$7)</f>
        <v>0.5</v>
      </c>
      <c r="AQ157">
        <f t="shared" si="50"/>
        <v>1</v>
      </c>
      <c r="AR157">
        <f>(Constants!$B$3*Constants!$B$8*I157*K157+AS156)/(Constants!$B$9*Constants!$B$4)</f>
        <v>7.53982300884956</v>
      </c>
      <c r="AS157">
        <f>(Constants!$B$3*Constants!$B$8*I157*K157+AS156)-(AR157*Constants!$B$9*Constants!$B$4)</f>
        <v>0</v>
      </c>
      <c r="AT157">
        <f t="shared" si="51"/>
        <v>1168.67256637168</v>
      </c>
      <c r="AU157">
        <f t="array" ref="AU157">IF(SUMPRODUCT(--(SIGN(AN124:AN156)=SIGN(K125:K157)))=0,2,IF(AV156&gt;0,1,0))</f>
        <v>0</v>
      </c>
      <c r="AV157">
        <f>IF(AU157=2,ROUND(5*1000/Constants!$B$11,0),IF(AV156&gt;0,AV156-1,0))</f>
        <v>0</v>
      </c>
      <c r="AW157">
        <f t="shared" si="52"/>
        <v>155</v>
      </c>
      <c r="AX157">
        <f ca="1" t="array" ref="AX157">IF(AW157&gt;Constants!$B$12,2,IF(SUMPRODUCT(--(AX138:AX157=2))=0,0,1))</f>
        <v>2</v>
      </c>
      <c r="AZ157">
        <f t="array" ref="AZ157">IF(ABS(AG157)&gt;Constants!$B$13,2,IF(SUMPRODUCT(--(AZ137:AZ156=2))=0,0,1))</f>
        <v>0</v>
      </c>
    </row>
    <row r="158" spans="1:52">
      <c r="A158" s="3">
        <v>156</v>
      </c>
      <c r="B158">
        <f>Signals!B157</f>
        <v>3</v>
      </c>
      <c r="C158">
        <f>Signals!C157</f>
        <v>2</v>
      </c>
      <c r="D158">
        <f>Signals!F157</f>
        <v>0</v>
      </c>
      <c r="E158">
        <f>Signals!H157</f>
        <v>0</v>
      </c>
      <c r="F158">
        <f>Signals!I157</f>
        <v>0</v>
      </c>
      <c r="G158">
        <f>IF(Constants!$B$2=2,-B158,B158)</f>
        <v>3</v>
      </c>
      <c r="H158">
        <f>IF(Constants!$C$2=2,-C158,C158)</f>
        <v>2</v>
      </c>
      <c r="I158">
        <f t="shared" si="36"/>
        <v>3</v>
      </c>
      <c r="J158">
        <f t="shared" si="37"/>
        <v>2</v>
      </c>
      <c r="K158">
        <f t="shared" si="38"/>
        <v>1</v>
      </c>
      <c r="L158">
        <f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1200.5</v>
      </c>
      <c r="M158">
        <f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800.5</v>
      </c>
      <c r="N158">
        <f t="shared" si="39"/>
        <v>1200.5</v>
      </c>
      <c r="O158">
        <f t="shared" si="40"/>
        <v>800.5</v>
      </c>
      <c r="P158">
        <f>IF(I158&lt;&gt;0,(ABS(L158*Constants!$B$10)+50)/100,MAX(P157-ABS(N158*Constants!$B$4),0))</f>
        <v>0.62005</v>
      </c>
      <c r="Q158">
        <f>IF(J158&lt;&gt;0,(ABS(M158*Constants!$B$10)+50)/100,MAX(Q157-ABS(O158*Constants!$B$4),0))</f>
        <v>0.58005</v>
      </c>
      <c r="R158">
        <f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1200.5</v>
      </c>
      <c r="S158">
        <f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800.5</v>
      </c>
      <c r="T158">
        <f t="shared" si="41"/>
        <v>1200.5</v>
      </c>
      <c r="U158">
        <f t="shared" si="42"/>
        <v>800.5</v>
      </c>
      <c r="V158">
        <f>IF(I158&lt;&gt;0,(ABS(R158*Constants!$B$4)+50)/100,IF(R158=0,MAX((0-ABS(T158*Constants!$B$4)),0),(ABS(R158*Constants!$B$4)+50)/100))</f>
        <v>1501.125</v>
      </c>
      <c r="W158">
        <f>IF(J158&lt;&gt;0,(ABS(S158*Constants!$B$4)+50)/100,IF(S158=0,MAX((0-ABS(U158*Constants!$B$4)),0),(ABS(S158*Constants!$B$4)+50)/100))</f>
        <v>1001.125</v>
      </c>
      <c r="X158">
        <f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1200.5</v>
      </c>
      <c r="Y158">
        <f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800.5</v>
      </c>
      <c r="Z158">
        <f t="shared" si="43"/>
        <v>1200.5</v>
      </c>
      <c r="AA158">
        <f t="shared" si="44"/>
        <v>800.5</v>
      </c>
      <c r="AB158">
        <f>IF(I158&lt;&gt;0,(ABS(X158*Constants!$B$10)+50)/100,IF(X158=0,MAX((AB157-ABS(Z158*Constants!$B$4)),0),(ABS(X158*Constants!$B$4)+50)/100))</f>
        <v>0.62005</v>
      </c>
      <c r="AC158">
        <f>IF(J158&lt;&gt;0,(ABS(Y158*Constants!$B$10)+50)/100,IF(Y158=0,MAX((AC157-ABS(AA158*Constants!$B$4)),0),(ABS(Y158*Constants!$B$4)+50)/100))</f>
        <v>0.58005</v>
      </c>
      <c r="AD158">
        <f t="shared" si="45"/>
        <v>1001</v>
      </c>
      <c r="AE158">
        <f t="shared" si="46"/>
        <v>1200.5</v>
      </c>
      <c r="AF158">
        <f t="shared" si="47"/>
        <v>800.5</v>
      </c>
      <c r="AG158">
        <f>((Constants!$B$5*AG157)+Constants!$B$4*AD158+AH157)/(Constants!$B$5+Constants!$B$4)</f>
        <v>1001</v>
      </c>
      <c r="AH158">
        <f>((Constants!$B$5*AG157)+Constants!$B$4*AD158+AH157)-(Constants!$B$5+Constants!$B$4)*AG158</f>
        <v>0</v>
      </c>
      <c r="AI158">
        <f>((Constants!$B$5*AI157)+Constants!$B$4*AE158+AJ157)/(Constants!$B$5+Constants!$B$4)</f>
        <v>1200.5</v>
      </c>
      <c r="AJ158">
        <f>((Constants!$B$5*AI157)+Constants!$B$4*AE158+AJ157)-(Constants!$B$4+Constants!$B$5)*AI158</f>
        <v>0</v>
      </c>
      <c r="AK158">
        <f>((Constants!$B$5*AK157)+Constants!$B$4*AF158+AL157)/(Constants!$B$5+Constants!$B$4)</f>
        <v>800.5</v>
      </c>
      <c r="AL158">
        <f>((Constants!$B$5*AK157)+Constants!$B$4*AF158+AL157)-(Constants!$B$5+Constants!$B$4)*AK158</f>
        <v>0</v>
      </c>
      <c r="AM158">
        <f t="shared" si="48"/>
        <v>1</v>
      </c>
      <c r="AN158">
        <f t="shared" si="49"/>
        <v>1</v>
      </c>
      <c r="AO158">
        <f>(200000*(ABS(N158)-ABS(N156))+Constants!$B$7)/(2*Constants!$B$7)</f>
        <v>0.5</v>
      </c>
      <c r="AP158">
        <f>(200000*(ABS(O158)-ABS(O156))+Constants!$B$7)/(2*Constants!$B$7)</f>
        <v>0.5</v>
      </c>
      <c r="AQ158">
        <f t="shared" si="50"/>
        <v>1</v>
      </c>
      <c r="AR158">
        <f>(Constants!$B$3*Constants!$B$8*I158*K158+AS157)/(Constants!$B$9*Constants!$B$4)</f>
        <v>7.53982300884956</v>
      </c>
      <c r="AS158">
        <f>(Constants!$B$3*Constants!$B$8*I158*K158+AS157)-(AR158*Constants!$B$9*Constants!$B$4)</f>
        <v>0</v>
      </c>
      <c r="AT158">
        <f t="shared" si="51"/>
        <v>1176.21238938053</v>
      </c>
      <c r="AU158">
        <f t="array" ref="AU158">IF(SUMPRODUCT(--(SIGN(AN125:AN157)=SIGN(K126:K158)))=0,2,IF(AV157&gt;0,1,0))</f>
        <v>0</v>
      </c>
      <c r="AV158">
        <f>IF(AU158=2,ROUND(5*1000/Constants!$B$11,0),IF(AV157&gt;0,AV157-1,0))</f>
        <v>0</v>
      </c>
      <c r="AW158">
        <f t="shared" si="52"/>
        <v>156</v>
      </c>
      <c r="AX158">
        <f ca="1" t="array" ref="AX158">IF(AW158&gt;Constants!$B$12,2,IF(SUMPRODUCT(--(AX139:AX158=2))=0,0,1))</f>
        <v>2</v>
      </c>
      <c r="AZ158">
        <f t="array" ref="AZ158">IF(ABS(AG158)&gt;Constants!$B$13,2,IF(SUMPRODUCT(--(AZ138:AZ157=2))=0,0,1))</f>
        <v>0</v>
      </c>
    </row>
    <row r="159" spans="1:52">
      <c r="A159" s="3">
        <v>157</v>
      </c>
      <c r="B159">
        <f>Signals!B158</f>
        <v>3</v>
      </c>
      <c r="C159">
        <f>Signals!C158</f>
        <v>2</v>
      </c>
      <c r="D159">
        <f>Signals!F158</f>
        <v>0</v>
      </c>
      <c r="E159">
        <f>Signals!H158</f>
        <v>0</v>
      </c>
      <c r="F159">
        <f>Signals!I158</f>
        <v>0</v>
      </c>
      <c r="G159">
        <f>IF(Constants!$B$2=2,-B159,B159)</f>
        <v>3</v>
      </c>
      <c r="H159">
        <f>IF(Constants!$C$2=2,-C159,C159)</f>
        <v>2</v>
      </c>
      <c r="I159">
        <f t="shared" si="36"/>
        <v>3</v>
      </c>
      <c r="J159">
        <f t="shared" si="37"/>
        <v>2</v>
      </c>
      <c r="K159">
        <f t="shared" si="38"/>
        <v>1</v>
      </c>
      <c r="L159">
        <f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1200.5</v>
      </c>
      <c r="M159">
        <f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800.5</v>
      </c>
      <c r="N159">
        <f t="shared" si="39"/>
        <v>1200.5</v>
      </c>
      <c r="O159">
        <f t="shared" si="40"/>
        <v>800.5</v>
      </c>
      <c r="P159">
        <f>IF(I159&lt;&gt;0,(ABS(L159*Constants!$B$10)+50)/100,MAX(P158-ABS(N159*Constants!$B$4),0))</f>
        <v>0.62005</v>
      </c>
      <c r="Q159">
        <f>IF(J159&lt;&gt;0,(ABS(M159*Constants!$B$10)+50)/100,MAX(Q158-ABS(O159*Constants!$B$4),0))</f>
        <v>0.58005</v>
      </c>
      <c r="R159">
        <f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1200.5</v>
      </c>
      <c r="S159">
        <f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800.5</v>
      </c>
      <c r="T159">
        <f t="shared" si="41"/>
        <v>1200.5</v>
      </c>
      <c r="U159">
        <f t="shared" si="42"/>
        <v>800.5</v>
      </c>
      <c r="V159">
        <f>IF(I159&lt;&gt;0,(ABS(R159*Constants!$B$4)+50)/100,IF(R159=0,MAX((0-ABS(T159*Constants!$B$4)),0),(ABS(R159*Constants!$B$4)+50)/100))</f>
        <v>1501.125</v>
      </c>
      <c r="W159">
        <f>IF(J159&lt;&gt;0,(ABS(S159*Constants!$B$4)+50)/100,IF(S159=0,MAX((0-ABS(U159*Constants!$B$4)),0),(ABS(S159*Constants!$B$4)+50)/100))</f>
        <v>1001.125</v>
      </c>
      <c r="X159">
        <f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1200.5</v>
      </c>
      <c r="Y159">
        <f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800.5</v>
      </c>
      <c r="Z159">
        <f t="shared" si="43"/>
        <v>1200.5</v>
      </c>
      <c r="AA159">
        <f t="shared" si="44"/>
        <v>800.5</v>
      </c>
      <c r="AB159">
        <f>IF(I159&lt;&gt;0,(ABS(X159*Constants!$B$10)+50)/100,IF(X159=0,MAX((AB158-ABS(Z159*Constants!$B$4)),0),(ABS(X159*Constants!$B$4)+50)/100))</f>
        <v>0.62005</v>
      </c>
      <c r="AC159">
        <f>IF(J159&lt;&gt;0,(ABS(Y159*Constants!$B$10)+50)/100,IF(Y159=0,MAX((AC158-ABS(AA159*Constants!$B$4)),0),(ABS(Y159*Constants!$B$4)+50)/100))</f>
        <v>0.58005</v>
      </c>
      <c r="AD159">
        <f t="shared" si="45"/>
        <v>1001</v>
      </c>
      <c r="AE159">
        <f t="shared" si="46"/>
        <v>1200.5</v>
      </c>
      <c r="AF159">
        <f t="shared" si="47"/>
        <v>800.5</v>
      </c>
      <c r="AG159">
        <f>((Constants!$B$5*AG158)+Constants!$B$4*AD159+AH158)/(Constants!$B$5+Constants!$B$4)</f>
        <v>1001</v>
      </c>
      <c r="AH159">
        <f>((Constants!$B$5*AG158)+Constants!$B$4*AD159+AH158)-(Constants!$B$5+Constants!$B$4)*AG159</f>
        <v>0</v>
      </c>
      <c r="AI159">
        <f>((Constants!$B$5*AI158)+Constants!$B$4*AE159+AJ158)/(Constants!$B$5+Constants!$B$4)</f>
        <v>1200.5</v>
      </c>
      <c r="AJ159">
        <f>((Constants!$B$5*AI158)+Constants!$B$4*AE159+AJ158)-(Constants!$B$4+Constants!$B$5)*AI159</f>
        <v>0</v>
      </c>
      <c r="AK159">
        <f>((Constants!$B$5*AK158)+Constants!$B$4*AF159+AL158)/(Constants!$B$5+Constants!$B$4)</f>
        <v>800.5</v>
      </c>
      <c r="AL159">
        <f>((Constants!$B$5*AK158)+Constants!$B$4*AF159+AL158)-(Constants!$B$5+Constants!$B$4)*AK159</f>
        <v>0</v>
      </c>
      <c r="AM159">
        <f t="shared" si="48"/>
        <v>1</v>
      </c>
      <c r="AN159">
        <f t="shared" si="49"/>
        <v>1</v>
      </c>
      <c r="AO159">
        <f>(200000*(ABS(N159)-ABS(N157))+Constants!$B$7)/(2*Constants!$B$7)</f>
        <v>0.5</v>
      </c>
      <c r="AP159">
        <f>(200000*(ABS(O159)-ABS(O157))+Constants!$B$7)/(2*Constants!$B$7)</f>
        <v>0.5</v>
      </c>
      <c r="AQ159">
        <f t="shared" si="50"/>
        <v>1</v>
      </c>
      <c r="AR159">
        <f>(Constants!$B$3*Constants!$B$8*I159*K159+AS158)/(Constants!$B$9*Constants!$B$4)</f>
        <v>7.53982300884956</v>
      </c>
      <c r="AS159">
        <f>(Constants!$B$3*Constants!$B$8*I159*K159+AS158)-(AR159*Constants!$B$9*Constants!$B$4)</f>
        <v>0</v>
      </c>
      <c r="AT159">
        <f t="shared" si="51"/>
        <v>1183.75221238938</v>
      </c>
      <c r="AU159">
        <f t="array" ref="AU159">IF(SUMPRODUCT(--(SIGN(AN126:AN158)=SIGN(K127:K159)))=0,2,IF(AV158&gt;0,1,0))</f>
        <v>0</v>
      </c>
      <c r="AV159">
        <f>IF(AU159=2,ROUND(5*1000/Constants!$B$11,0),IF(AV158&gt;0,AV158-1,0))</f>
        <v>0</v>
      </c>
      <c r="AW159">
        <f t="shared" si="52"/>
        <v>157</v>
      </c>
      <c r="AX159">
        <f ca="1" t="array" ref="AX159">IF(AW159&gt;Constants!$B$12,2,IF(SUMPRODUCT(--(AX140:AX159=2))=0,0,1))</f>
        <v>2</v>
      </c>
      <c r="AZ159">
        <f t="array" ref="AZ159">IF(ABS(AG159)&gt;Constants!$B$13,2,IF(SUMPRODUCT(--(AZ139:AZ158=2))=0,0,1))</f>
        <v>0</v>
      </c>
    </row>
    <row r="160" spans="1:52">
      <c r="A160" s="3">
        <v>158</v>
      </c>
      <c r="B160">
        <f>Signals!B159</f>
        <v>3</v>
      </c>
      <c r="C160">
        <f>Signals!C159</f>
        <v>2</v>
      </c>
      <c r="D160">
        <f>Signals!F159</f>
        <v>0</v>
      </c>
      <c r="E160">
        <f>Signals!H159</f>
        <v>0</v>
      </c>
      <c r="F160">
        <f>Signals!I159</f>
        <v>0</v>
      </c>
      <c r="G160">
        <f>IF(Constants!$B$2=2,-B160,B160)</f>
        <v>3</v>
      </c>
      <c r="H160">
        <f>IF(Constants!$C$2=2,-C160,C160)</f>
        <v>2</v>
      </c>
      <c r="I160">
        <f t="shared" si="36"/>
        <v>3</v>
      </c>
      <c r="J160">
        <f t="shared" si="37"/>
        <v>2</v>
      </c>
      <c r="K160">
        <f t="shared" si="38"/>
        <v>1</v>
      </c>
      <c r="L160">
        <f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1200.5</v>
      </c>
      <c r="M160">
        <f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800.5</v>
      </c>
      <c r="N160">
        <f t="shared" si="39"/>
        <v>1200.5</v>
      </c>
      <c r="O160">
        <f t="shared" si="40"/>
        <v>800.5</v>
      </c>
      <c r="P160">
        <f>IF(I160&lt;&gt;0,(ABS(L160*Constants!$B$10)+50)/100,MAX(P159-ABS(N160*Constants!$B$4),0))</f>
        <v>0.62005</v>
      </c>
      <c r="Q160">
        <f>IF(J160&lt;&gt;0,(ABS(M160*Constants!$B$10)+50)/100,MAX(Q159-ABS(O160*Constants!$B$4),0))</f>
        <v>0.58005</v>
      </c>
      <c r="R160">
        <f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1200.5</v>
      </c>
      <c r="S160">
        <f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800.5</v>
      </c>
      <c r="T160">
        <f t="shared" si="41"/>
        <v>1200.5</v>
      </c>
      <c r="U160">
        <f t="shared" si="42"/>
        <v>800.5</v>
      </c>
      <c r="V160">
        <f>IF(I160&lt;&gt;0,(ABS(R160*Constants!$B$4)+50)/100,IF(R160=0,MAX((0-ABS(T160*Constants!$B$4)),0),(ABS(R160*Constants!$B$4)+50)/100))</f>
        <v>1501.125</v>
      </c>
      <c r="W160">
        <f>IF(J160&lt;&gt;0,(ABS(S160*Constants!$B$4)+50)/100,IF(S160=0,MAX((0-ABS(U160*Constants!$B$4)),0),(ABS(S160*Constants!$B$4)+50)/100))</f>
        <v>1001.125</v>
      </c>
      <c r="X160">
        <f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1200.5</v>
      </c>
      <c r="Y160">
        <f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800.5</v>
      </c>
      <c r="Z160">
        <f t="shared" si="43"/>
        <v>1200.5</v>
      </c>
      <c r="AA160">
        <f t="shared" si="44"/>
        <v>800.5</v>
      </c>
      <c r="AB160">
        <f>IF(I160&lt;&gt;0,(ABS(X160*Constants!$B$10)+50)/100,IF(X160=0,MAX((AB159-ABS(Z160*Constants!$B$4)),0),(ABS(X160*Constants!$B$4)+50)/100))</f>
        <v>0.62005</v>
      </c>
      <c r="AC160">
        <f>IF(J160&lt;&gt;0,(ABS(Y160*Constants!$B$10)+50)/100,IF(Y160=0,MAX((AC159-ABS(AA160*Constants!$B$4)),0),(ABS(Y160*Constants!$B$4)+50)/100))</f>
        <v>0.58005</v>
      </c>
      <c r="AD160">
        <f t="shared" si="45"/>
        <v>1001</v>
      </c>
      <c r="AE160">
        <f t="shared" si="46"/>
        <v>1200.5</v>
      </c>
      <c r="AF160">
        <f t="shared" si="47"/>
        <v>800.5</v>
      </c>
      <c r="AG160">
        <f>((Constants!$B$5*AG159)+Constants!$B$4*AD160+AH159)/(Constants!$B$5+Constants!$B$4)</f>
        <v>1001</v>
      </c>
      <c r="AH160">
        <f>((Constants!$B$5*AG159)+Constants!$B$4*AD160+AH159)-(Constants!$B$5+Constants!$B$4)*AG160</f>
        <v>0</v>
      </c>
      <c r="AI160">
        <f>((Constants!$B$5*AI159)+Constants!$B$4*AE160+AJ159)/(Constants!$B$5+Constants!$B$4)</f>
        <v>1200.5</v>
      </c>
      <c r="AJ160">
        <f>((Constants!$B$5*AI159)+Constants!$B$4*AE160+AJ159)-(Constants!$B$4+Constants!$B$5)*AI160</f>
        <v>0</v>
      </c>
      <c r="AK160">
        <f>((Constants!$B$5*AK159)+Constants!$B$4*AF160+AL159)/(Constants!$B$5+Constants!$B$4)</f>
        <v>800.5</v>
      </c>
      <c r="AL160">
        <f>((Constants!$B$5*AK159)+Constants!$B$4*AF160+AL159)-(Constants!$B$5+Constants!$B$4)*AK160</f>
        <v>0</v>
      </c>
      <c r="AM160">
        <f t="shared" si="48"/>
        <v>1</v>
      </c>
      <c r="AN160">
        <f t="shared" si="49"/>
        <v>1</v>
      </c>
      <c r="AO160">
        <f>(200000*(ABS(N160)-ABS(N158))+Constants!$B$7)/(2*Constants!$B$7)</f>
        <v>0.5</v>
      </c>
      <c r="AP160">
        <f>(200000*(ABS(O160)-ABS(O158))+Constants!$B$7)/(2*Constants!$B$7)</f>
        <v>0.5</v>
      </c>
      <c r="AQ160">
        <f t="shared" si="50"/>
        <v>1</v>
      </c>
      <c r="AR160">
        <f>(Constants!$B$3*Constants!$B$8*I160*K160+AS159)/(Constants!$B$9*Constants!$B$4)</f>
        <v>7.53982300884956</v>
      </c>
      <c r="AS160">
        <f>(Constants!$B$3*Constants!$B$8*I160*K160+AS159)-(AR160*Constants!$B$9*Constants!$B$4)</f>
        <v>0</v>
      </c>
      <c r="AT160">
        <f t="shared" si="51"/>
        <v>1191.29203539823</v>
      </c>
      <c r="AU160">
        <f t="array" ref="AU160">IF(SUMPRODUCT(--(SIGN(AN127:AN159)=SIGN(K128:K160)))=0,2,IF(AV159&gt;0,1,0))</f>
        <v>0</v>
      </c>
      <c r="AV160">
        <f>IF(AU160=2,ROUND(5*1000/Constants!$B$11,0),IF(AV159&gt;0,AV159-1,0))</f>
        <v>0</v>
      </c>
      <c r="AW160">
        <f t="shared" si="52"/>
        <v>158</v>
      </c>
      <c r="AX160">
        <f ca="1" t="array" ref="AX160">IF(AW160&gt;Constants!$B$12,2,IF(SUMPRODUCT(--(AX141:AX160=2))=0,0,1))</f>
        <v>2</v>
      </c>
      <c r="AZ160">
        <f t="array" ref="AZ160">IF(ABS(AG160)&gt;Constants!$B$13,2,IF(SUMPRODUCT(--(AZ140:AZ159=2))=0,0,1))</f>
        <v>0</v>
      </c>
    </row>
    <row r="161" spans="1:52">
      <c r="A161" s="3">
        <v>159</v>
      </c>
      <c r="B161">
        <f>Signals!B160</f>
        <v>3</v>
      </c>
      <c r="C161">
        <f>Signals!C160</f>
        <v>2</v>
      </c>
      <c r="D161">
        <f>Signals!F160</f>
        <v>0</v>
      </c>
      <c r="E161">
        <f>Signals!H160</f>
        <v>0</v>
      </c>
      <c r="F161">
        <f>Signals!I160</f>
        <v>0</v>
      </c>
      <c r="G161">
        <f>IF(Constants!$B$2=2,-B161,B161)</f>
        <v>3</v>
      </c>
      <c r="H161">
        <f>IF(Constants!$C$2=2,-C161,C161)</f>
        <v>2</v>
      </c>
      <c r="I161">
        <f t="shared" si="36"/>
        <v>3</v>
      </c>
      <c r="J161">
        <f t="shared" si="37"/>
        <v>2</v>
      </c>
      <c r="K161">
        <f t="shared" si="38"/>
        <v>1</v>
      </c>
      <c r="L161">
        <f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1200.5</v>
      </c>
      <c r="M161">
        <f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800.5</v>
      </c>
      <c r="N161">
        <f t="shared" si="39"/>
        <v>1200.5</v>
      </c>
      <c r="O161">
        <f t="shared" si="40"/>
        <v>800.5</v>
      </c>
      <c r="P161">
        <f>IF(I161&lt;&gt;0,(ABS(L161*Constants!$B$10)+50)/100,MAX(P160-ABS(N161*Constants!$B$4),0))</f>
        <v>0.62005</v>
      </c>
      <c r="Q161">
        <f>IF(J161&lt;&gt;0,(ABS(M161*Constants!$B$10)+50)/100,MAX(Q160-ABS(O161*Constants!$B$4),0))</f>
        <v>0.58005</v>
      </c>
      <c r="R161">
        <f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1200.5</v>
      </c>
      <c r="S161">
        <f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800.5</v>
      </c>
      <c r="T161">
        <f t="shared" si="41"/>
        <v>1200.5</v>
      </c>
      <c r="U161">
        <f t="shared" si="42"/>
        <v>800.5</v>
      </c>
      <c r="V161">
        <f>IF(I161&lt;&gt;0,(ABS(R161*Constants!$B$4)+50)/100,IF(R161=0,MAX((0-ABS(T161*Constants!$B$4)),0),(ABS(R161*Constants!$B$4)+50)/100))</f>
        <v>1501.125</v>
      </c>
      <c r="W161">
        <f>IF(J161&lt;&gt;0,(ABS(S161*Constants!$B$4)+50)/100,IF(S161=0,MAX((0-ABS(U161*Constants!$B$4)),0),(ABS(S161*Constants!$B$4)+50)/100))</f>
        <v>1001.125</v>
      </c>
      <c r="X161">
        <f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1200.5</v>
      </c>
      <c r="Y161">
        <f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800.5</v>
      </c>
      <c r="Z161">
        <f t="shared" si="43"/>
        <v>1200.5</v>
      </c>
      <c r="AA161">
        <f t="shared" si="44"/>
        <v>800.5</v>
      </c>
      <c r="AB161">
        <f>IF(I161&lt;&gt;0,(ABS(X161*Constants!$B$10)+50)/100,IF(X161=0,MAX((AB160-ABS(Z161*Constants!$B$4)),0),(ABS(X161*Constants!$B$4)+50)/100))</f>
        <v>0.62005</v>
      </c>
      <c r="AC161">
        <f>IF(J161&lt;&gt;0,(ABS(Y161*Constants!$B$10)+50)/100,IF(Y161=0,MAX((AC160-ABS(AA161*Constants!$B$4)),0),(ABS(Y161*Constants!$B$4)+50)/100))</f>
        <v>0.58005</v>
      </c>
      <c r="AD161">
        <f t="shared" si="45"/>
        <v>1001</v>
      </c>
      <c r="AE161">
        <f t="shared" si="46"/>
        <v>1200.5</v>
      </c>
      <c r="AF161">
        <f t="shared" si="47"/>
        <v>800.5</v>
      </c>
      <c r="AG161">
        <f>((Constants!$B$5*AG160)+Constants!$B$4*AD161+AH160)/(Constants!$B$5+Constants!$B$4)</f>
        <v>1001</v>
      </c>
      <c r="AH161">
        <f>((Constants!$B$5*AG160)+Constants!$B$4*AD161+AH160)-(Constants!$B$5+Constants!$B$4)*AG161</f>
        <v>0</v>
      </c>
      <c r="AI161">
        <f>((Constants!$B$5*AI160)+Constants!$B$4*AE161+AJ160)/(Constants!$B$5+Constants!$B$4)</f>
        <v>1200.5</v>
      </c>
      <c r="AJ161">
        <f>((Constants!$B$5*AI160)+Constants!$B$4*AE161+AJ160)-(Constants!$B$4+Constants!$B$5)*AI161</f>
        <v>0</v>
      </c>
      <c r="AK161">
        <f>((Constants!$B$5*AK160)+Constants!$B$4*AF161+AL160)/(Constants!$B$5+Constants!$B$4)</f>
        <v>800.5</v>
      </c>
      <c r="AL161">
        <f>((Constants!$B$5*AK160)+Constants!$B$4*AF161+AL160)-(Constants!$B$5+Constants!$B$4)*AK161</f>
        <v>0</v>
      </c>
      <c r="AM161">
        <f t="shared" si="48"/>
        <v>1</v>
      </c>
      <c r="AN161">
        <f t="shared" si="49"/>
        <v>1</v>
      </c>
      <c r="AO161">
        <f>(200000*(ABS(N161)-ABS(N159))+Constants!$B$7)/(2*Constants!$B$7)</f>
        <v>0.5</v>
      </c>
      <c r="AP161">
        <f>(200000*(ABS(O161)-ABS(O159))+Constants!$B$7)/(2*Constants!$B$7)</f>
        <v>0.5</v>
      </c>
      <c r="AQ161">
        <f t="shared" si="50"/>
        <v>1</v>
      </c>
      <c r="AR161">
        <f>(Constants!$B$3*Constants!$B$8*I161*K161+AS160)/(Constants!$B$9*Constants!$B$4)</f>
        <v>7.53982300884956</v>
      </c>
      <c r="AS161">
        <f>(Constants!$B$3*Constants!$B$8*I161*K161+AS160)-(AR161*Constants!$B$9*Constants!$B$4)</f>
        <v>0</v>
      </c>
      <c r="AT161">
        <f t="shared" si="51"/>
        <v>1198.83185840708</v>
      </c>
      <c r="AU161">
        <f t="array" ref="AU161">IF(SUMPRODUCT(--(SIGN(AN128:AN160)=SIGN(K129:K161)))=0,2,IF(AV160&gt;0,1,0))</f>
        <v>0</v>
      </c>
      <c r="AV161">
        <f>IF(AU161=2,ROUND(5*1000/Constants!$B$11,0),IF(AV160&gt;0,AV160-1,0))</f>
        <v>0</v>
      </c>
      <c r="AW161">
        <f t="shared" si="52"/>
        <v>159</v>
      </c>
      <c r="AX161">
        <f ca="1" t="array" ref="AX161">IF(AW161&gt;Constants!$B$12,2,IF(SUMPRODUCT(--(AX142:AX161=2))=0,0,1))</f>
        <v>2</v>
      </c>
      <c r="AZ161">
        <f t="array" ref="AZ161">IF(ABS(AG161)&gt;Constants!$B$13,2,IF(SUMPRODUCT(--(AZ141:AZ160=2))=0,0,1))</f>
        <v>0</v>
      </c>
    </row>
    <row r="162" spans="1:52">
      <c r="A162" s="3">
        <v>160</v>
      </c>
      <c r="B162">
        <f>Signals!B161</f>
        <v>3</v>
      </c>
      <c r="C162">
        <f>Signals!C161</f>
        <v>2</v>
      </c>
      <c r="D162">
        <f>Signals!F161</f>
        <v>0</v>
      </c>
      <c r="E162">
        <f>Signals!H161</f>
        <v>0</v>
      </c>
      <c r="F162">
        <f>Signals!I161</f>
        <v>0</v>
      </c>
      <c r="G162">
        <f>IF(Constants!$B$2=2,-B162,B162)</f>
        <v>3</v>
      </c>
      <c r="H162">
        <f>IF(Constants!$C$2=2,-C162,C162)</f>
        <v>2</v>
      </c>
      <c r="I162">
        <f t="shared" si="36"/>
        <v>3</v>
      </c>
      <c r="J162">
        <f t="shared" si="37"/>
        <v>2</v>
      </c>
      <c r="K162">
        <f t="shared" si="38"/>
        <v>1</v>
      </c>
      <c r="L162">
        <f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1200.5</v>
      </c>
      <c r="M162">
        <f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800.5</v>
      </c>
      <c r="N162">
        <f t="shared" si="39"/>
        <v>1200.5</v>
      </c>
      <c r="O162">
        <f t="shared" si="40"/>
        <v>800.5</v>
      </c>
      <c r="P162">
        <f>IF(I162&lt;&gt;0,(ABS(L162*Constants!$B$10)+50)/100,MAX(P161-ABS(N162*Constants!$B$4),0))</f>
        <v>0.62005</v>
      </c>
      <c r="Q162">
        <f>IF(J162&lt;&gt;0,(ABS(M162*Constants!$B$10)+50)/100,MAX(Q161-ABS(O162*Constants!$B$4),0))</f>
        <v>0.58005</v>
      </c>
      <c r="R162">
        <f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1200.5</v>
      </c>
      <c r="S162">
        <f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800.5</v>
      </c>
      <c r="T162">
        <f t="shared" si="41"/>
        <v>1200.5</v>
      </c>
      <c r="U162">
        <f t="shared" si="42"/>
        <v>800.5</v>
      </c>
      <c r="V162">
        <f>IF(I162&lt;&gt;0,(ABS(R162*Constants!$B$4)+50)/100,IF(R162=0,MAX((0-ABS(T162*Constants!$B$4)),0),(ABS(R162*Constants!$B$4)+50)/100))</f>
        <v>1501.125</v>
      </c>
      <c r="W162">
        <f>IF(J162&lt;&gt;0,(ABS(S162*Constants!$B$4)+50)/100,IF(S162=0,MAX((0-ABS(U162*Constants!$B$4)),0),(ABS(S162*Constants!$B$4)+50)/100))</f>
        <v>1001.125</v>
      </c>
      <c r="X162">
        <f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1200.5</v>
      </c>
      <c r="Y162">
        <f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800.5</v>
      </c>
      <c r="Z162">
        <f t="shared" si="43"/>
        <v>1200.5</v>
      </c>
      <c r="AA162">
        <f t="shared" si="44"/>
        <v>800.5</v>
      </c>
      <c r="AB162">
        <f>IF(I162&lt;&gt;0,(ABS(X162*Constants!$B$10)+50)/100,IF(X162=0,MAX((AB161-ABS(Z162*Constants!$B$4)),0),(ABS(X162*Constants!$B$4)+50)/100))</f>
        <v>0.62005</v>
      </c>
      <c r="AC162">
        <f>IF(J162&lt;&gt;0,(ABS(Y162*Constants!$B$10)+50)/100,IF(Y162=0,MAX((AC161-ABS(AA162*Constants!$B$4)),0),(ABS(Y162*Constants!$B$4)+50)/100))</f>
        <v>0.58005</v>
      </c>
      <c r="AD162">
        <f t="shared" si="45"/>
        <v>1001</v>
      </c>
      <c r="AE162">
        <f t="shared" si="46"/>
        <v>1200.5</v>
      </c>
      <c r="AF162">
        <f t="shared" si="47"/>
        <v>800.5</v>
      </c>
      <c r="AG162">
        <f>((Constants!$B$5*AG161)+Constants!$B$4*AD162+AH161)/(Constants!$B$5+Constants!$B$4)</f>
        <v>1001</v>
      </c>
      <c r="AH162">
        <f>((Constants!$B$5*AG161)+Constants!$B$4*AD162+AH161)-(Constants!$B$5+Constants!$B$4)*AG162</f>
        <v>0</v>
      </c>
      <c r="AI162">
        <f>((Constants!$B$5*AI161)+Constants!$B$4*AE162+AJ161)/(Constants!$B$5+Constants!$B$4)</f>
        <v>1200.5</v>
      </c>
      <c r="AJ162">
        <f>((Constants!$B$5*AI161)+Constants!$B$4*AE162+AJ161)-(Constants!$B$4+Constants!$B$5)*AI162</f>
        <v>0</v>
      </c>
      <c r="AK162">
        <f>((Constants!$B$5*AK161)+Constants!$B$4*AF162+AL161)/(Constants!$B$5+Constants!$B$4)</f>
        <v>800.5</v>
      </c>
      <c r="AL162">
        <f>((Constants!$B$5*AK161)+Constants!$B$4*AF162+AL161)-(Constants!$B$5+Constants!$B$4)*AK162</f>
        <v>0</v>
      </c>
      <c r="AM162">
        <f t="shared" si="48"/>
        <v>1</v>
      </c>
      <c r="AN162">
        <f t="shared" si="49"/>
        <v>1</v>
      </c>
      <c r="AO162">
        <f>(200000*(ABS(N162)-ABS(N160))+Constants!$B$7)/(2*Constants!$B$7)</f>
        <v>0.5</v>
      </c>
      <c r="AP162">
        <f>(200000*(ABS(O162)-ABS(O160))+Constants!$B$7)/(2*Constants!$B$7)</f>
        <v>0.5</v>
      </c>
      <c r="AQ162">
        <f t="shared" si="50"/>
        <v>1</v>
      </c>
      <c r="AR162">
        <f>(Constants!$B$3*Constants!$B$8*I162*K162+AS161)/(Constants!$B$9*Constants!$B$4)</f>
        <v>7.53982300884956</v>
      </c>
      <c r="AS162">
        <f>(Constants!$B$3*Constants!$B$8*I162*K162+AS161)-(AR162*Constants!$B$9*Constants!$B$4)</f>
        <v>0</v>
      </c>
      <c r="AT162">
        <f t="shared" si="51"/>
        <v>1206.37168141593</v>
      </c>
      <c r="AU162">
        <f t="array" ref="AU162">IF(SUMPRODUCT(--(SIGN(AN129:AN161)=SIGN(K130:K162)))=0,2,IF(AV161&gt;0,1,0))</f>
        <v>0</v>
      </c>
      <c r="AV162">
        <f>IF(AU162=2,ROUND(5*1000/Constants!$B$11,0),IF(AV161&gt;0,AV161-1,0))</f>
        <v>0</v>
      </c>
      <c r="AW162">
        <f t="shared" si="52"/>
        <v>160</v>
      </c>
      <c r="AX162">
        <f ca="1" t="array" ref="AX162">IF(AW162&gt;Constants!$B$12,2,IF(SUMPRODUCT(--(AX143:AX162=2))=0,0,1))</f>
        <v>2</v>
      </c>
      <c r="AZ162">
        <f t="array" ref="AZ162">IF(ABS(AG162)&gt;Constants!$B$13,2,IF(SUMPRODUCT(--(AZ142:AZ161=2))=0,0,1))</f>
        <v>0</v>
      </c>
    </row>
    <row r="163" spans="1:52">
      <c r="A163" s="3">
        <v>161</v>
      </c>
      <c r="B163">
        <f>Signals!B162</f>
        <v>3</v>
      </c>
      <c r="C163">
        <f>Signals!C162</f>
        <v>2</v>
      </c>
      <c r="D163">
        <f>Signals!F162</f>
        <v>0</v>
      </c>
      <c r="E163">
        <f>Signals!H162</f>
        <v>0</v>
      </c>
      <c r="F163">
        <f>Signals!I162</f>
        <v>0</v>
      </c>
      <c r="G163">
        <f>IF(Constants!$B$2=2,-B163,B163)</f>
        <v>3</v>
      </c>
      <c r="H163">
        <f>IF(Constants!$C$2=2,-C163,C163)</f>
        <v>2</v>
      </c>
      <c r="I163">
        <f t="shared" si="36"/>
        <v>3</v>
      </c>
      <c r="J163">
        <f t="shared" si="37"/>
        <v>2</v>
      </c>
      <c r="K163">
        <f t="shared" si="38"/>
        <v>1</v>
      </c>
      <c r="L163">
        <f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1200.5</v>
      </c>
      <c r="M163">
        <f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800.5</v>
      </c>
      <c r="N163">
        <f t="shared" si="39"/>
        <v>1200.5</v>
      </c>
      <c r="O163">
        <f t="shared" si="40"/>
        <v>800.5</v>
      </c>
      <c r="P163">
        <f>IF(I163&lt;&gt;0,(ABS(L163*Constants!$B$10)+50)/100,MAX(P162-ABS(N163*Constants!$B$4),0))</f>
        <v>0.62005</v>
      </c>
      <c r="Q163">
        <f>IF(J163&lt;&gt;0,(ABS(M163*Constants!$B$10)+50)/100,MAX(Q162-ABS(O163*Constants!$B$4),0))</f>
        <v>0.58005</v>
      </c>
      <c r="R163">
        <f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1200.5</v>
      </c>
      <c r="S163">
        <f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800.5</v>
      </c>
      <c r="T163">
        <f t="shared" si="41"/>
        <v>1200.5</v>
      </c>
      <c r="U163">
        <f t="shared" si="42"/>
        <v>800.5</v>
      </c>
      <c r="V163">
        <f>IF(I163&lt;&gt;0,(ABS(R163*Constants!$B$4)+50)/100,IF(R163=0,MAX((0-ABS(T163*Constants!$B$4)),0),(ABS(R163*Constants!$B$4)+50)/100))</f>
        <v>1501.125</v>
      </c>
      <c r="W163">
        <f>IF(J163&lt;&gt;0,(ABS(S163*Constants!$B$4)+50)/100,IF(S163=0,MAX((0-ABS(U163*Constants!$B$4)),0),(ABS(S163*Constants!$B$4)+50)/100))</f>
        <v>1001.125</v>
      </c>
      <c r="X163">
        <f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1200.5</v>
      </c>
      <c r="Y163">
        <f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800.5</v>
      </c>
      <c r="Z163">
        <f t="shared" si="43"/>
        <v>1200.5</v>
      </c>
      <c r="AA163">
        <f t="shared" si="44"/>
        <v>800.5</v>
      </c>
      <c r="AB163">
        <f>IF(I163&lt;&gt;0,(ABS(X163*Constants!$B$10)+50)/100,IF(X163=0,MAX((AB162-ABS(Z163*Constants!$B$4)),0),(ABS(X163*Constants!$B$4)+50)/100))</f>
        <v>0.62005</v>
      </c>
      <c r="AC163">
        <f>IF(J163&lt;&gt;0,(ABS(Y163*Constants!$B$10)+50)/100,IF(Y163=0,MAX((AC162-ABS(AA163*Constants!$B$4)),0),(ABS(Y163*Constants!$B$4)+50)/100))</f>
        <v>0.58005</v>
      </c>
      <c r="AD163">
        <f t="shared" si="45"/>
        <v>1001</v>
      </c>
      <c r="AE163">
        <f t="shared" si="46"/>
        <v>1200.5</v>
      </c>
      <c r="AF163">
        <f t="shared" si="47"/>
        <v>800.5</v>
      </c>
      <c r="AG163">
        <f>((Constants!$B$5*AG162)+Constants!$B$4*AD163+AH162)/(Constants!$B$5+Constants!$B$4)</f>
        <v>1001</v>
      </c>
      <c r="AH163">
        <f>((Constants!$B$5*AG162)+Constants!$B$4*AD163+AH162)-(Constants!$B$5+Constants!$B$4)*AG163</f>
        <v>0</v>
      </c>
      <c r="AI163">
        <f>((Constants!$B$5*AI162)+Constants!$B$4*AE163+AJ162)/(Constants!$B$5+Constants!$B$4)</f>
        <v>1200.5</v>
      </c>
      <c r="AJ163">
        <f>((Constants!$B$5*AI162)+Constants!$B$4*AE163+AJ162)-(Constants!$B$4+Constants!$B$5)*AI163</f>
        <v>0</v>
      </c>
      <c r="AK163">
        <f>((Constants!$B$5*AK162)+Constants!$B$4*AF163+AL162)/(Constants!$B$5+Constants!$B$4)</f>
        <v>800.5</v>
      </c>
      <c r="AL163">
        <f>((Constants!$B$5*AK162)+Constants!$B$4*AF163+AL162)-(Constants!$B$5+Constants!$B$4)*AK163</f>
        <v>0</v>
      </c>
      <c r="AM163">
        <f t="shared" si="48"/>
        <v>1</v>
      </c>
      <c r="AN163">
        <f t="shared" si="49"/>
        <v>1</v>
      </c>
      <c r="AO163">
        <f>(200000*(ABS(N163)-ABS(N161))+Constants!$B$7)/(2*Constants!$B$7)</f>
        <v>0.5</v>
      </c>
      <c r="AP163">
        <f>(200000*(ABS(O163)-ABS(O161))+Constants!$B$7)/(2*Constants!$B$7)</f>
        <v>0.5</v>
      </c>
      <c r="AQ163">
        <f t="shared" si="50"/>
        <v>1</v>
      </c>
      <c r="AR163">
        <f>(Constants!$B$3*Constants!$B$8*I163*K163+AS162)/(Constants!$B$9*Constants!$B$4)</f>
        <v>7.53982300884956</v>
      </c>
      <c r="AS163">
        <f>(Constants!$B$3*Constants!$B$8*I163*K163+AS162)-(AR163*Constants!$B$9*Constants!$B$4)</f>
        <v>0</v>
      </c>
      <c r="AT163">
        <f t="shared" si="51"/>
        <v>1213.91150442478</v>
      </c>
      <c r="AU163">
        <f t="array" ref="AU163">IF(SUMPRODUCT(--(SIGN(AN130:AN162)=SIGN(K131:K163)))=0,2,IF(AV162&gt;0,1,0))</f>
        <v>0</v>
      </c>
      <c r="AV163">
        <f>IF(AU163=2,ROUND(5*1000/Constants!$B$11,0),IF(AV162&gt;0,AV162-1,0))</f>
        <v>0</v>
      </c>
      <c r="AW163">
        <f t="shared" si="52"/>
        <v>161</v>
      </c>
      <c r="AX163">
        <f ca="1" t="array" ref="AX163">IF(AW163&gt;Constants!$B$12,2,IF(SUMPRODUCT(--(AX144:AX163=2))=0,0,1))</f>
        <v>2</v>
      </c>
      <c r="AZ163">
        <f t="array" ref="AZ163">IF(ABS(AG163)&gt;Constants!$B$13,2,IF(SUMPRODUCT(--(AZ143:AZ162=2))=0,0,1))</f>
        <v>0</v>
      </c>
    </row>
    <row r="164" spans="1:52">
      <c r="A164" s="3">
        <v>162</v>
      </c>
      <c r="B164">
        <f>Signals!B163</f>
        <v>3</v>
      </c>
      <c r="C164">
        <f>Signals!C163</f>
        <v>2</v>
      </c>
      <c r="D164">
        <f>Signals!F163</f>
        <v>0</v>
      </c>
      <c r="E164">
        <f>Signals!H163</f>
        <v>0</v>
      </c>
      <c r="F164">
        <f>Signals!I163</f>
        <v>0</v>
      </c>
      <c r="G164">
        <f>IF(Constants!$B$2=2,-B164,B164)</f>
        <v>3</v>
      </c>
      <c r="H164">
        <f>IF(Constants!$C$2=2,-C164,C164)</f>
        <v>2</v>
      </c>
      <c r="I164">
        <f t="shared" si="36"/>
        <v>3</v>
      </c>
      <c r="J164">
        <f t="shared" si="37"/>
        <v>2</v>
      </c>
      <c r="K164">
        <f t="shared" si="38"/>
        <v>1</v>
      </c>
      <c r="L164">
        <f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1200.5</v>
      </c>
      <c r="M164">
        <f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800.5</v>
      </c>
      <c r="N164">
        <f t="shared" si="39"/>
        <v>1200.5</v>
      </c>
      <c r="O164">
        <f t="shared" si="40"/>
        <v>800.5</v>
      </c>
      <c r="P164">
        <f>IF(I164&lt;&gt;0,(ABS(L164*Constants!$B$10)+50)/100,MAX(P163-ABS(N164*Constants!$B$4),0))</f>
        <v>0.62005</v>
      </c>
      <c r="Q164">
        <f>IF(J164&lt;&gt;0,(ABS(M164*Constants!$B$10)+50)/100,MAX(Q163-ABS(O164*Constants!$B$4),0))</f>
        <v>0.58005</v>
      </c>
      <c r="R164">
        <f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1200.5</v>
      </c>
      <c r="S164">
        <f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800.5</v>
      </c>
      <c r="T164">
        <f t="shared" si="41"/>
        <v>1200.5</v>
      </c>
      <c r="U164">
        <f t="shared" si="42"/>
        <v>800.5</v>
      </c>
      <c r="V164">
        <f>IF(I164&lt;&gt;0,(ABS(R164*Constants!$B$4)+50)/100,IF(R164=0,MAX((0-ABS(T164*Constants!$B$4)),0),(ABS(R164*Constants!$B$4)+50)/100))</f>
        <v>1501.125</v>
      </c>
      <c r="W164">
        <f>IF(J164&lt;&gt;0,(ABS(S164*Constants!$B$4)+50)/100,IF(S164=0,MAX((0-ABS(U164*Constants!$B$4)),0),(ABS(S164*Constants!$B$4)+50)/100))</f>
        <v>1001.125</v>
      </c>
      <c r="X164">
        <f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1200.5</v>
      </c>
      <c r="Y164">
        <f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800.5</v>
      </c>
      <c r="Z164">
        <f t="shared" si="43"/>
        <v>1200.5</v>
      </c>
      <c r="AA164">
        <f t="shared" si="44"/>
        <v>800.5</v>
      </c>
      <c r="AB164">
        <f>IF(I164&lt;&gt;0,(ABS(X164*Constants!$B$10)+50)/100,IF(X164=0,MAX((AB163-ABS(Z164*Constants!$B$4)),0),(ABS(X164*Constants!$B$4)+50)/100))</f>
        <v>0.62005</v>
      </c>
      <c r="AC164">
        <f>IF(J164&lt;&gt;0,(ABS(Y164*Constants!$B$10)+50)/100,IF(Y164=0,MAX((AC163-ABS(AA164*Constants!$B$4)),0),(ABS(Y164*Constants!$B$4)+50)/100))</f>
        <v>0.58005</v>
      </c>
      <c r="AD164">
        <f t="shared" si="45"/>
        <v>1001</v>
      </c>
      <c r="AE164">
        <f t="shared" si="46"/>
        <v>1200.5</v>
      </c>
      <c r="AF164">
        <f t="shared" si="47"/>
        <v>800.5</v>
      </c>
      <c r="AG164">
        <f>((Constants!$B$5*AG163)+Constants!$B$4*AD164+AH163)/(Constants!$B$5+Constants!$B$4)</f>
        <v>1001</v>
      </c>
      <c r="AH164">
        <f>((Constants!$B$5*AG163)+Constants!$B$4*AD164+AH163)-(Constants!$B$5+Constants!$B$4)*AG164</f>
        <v>0</v>
      </c>
      <c r="AI164">
        <f>((Constants!$B$5*AI163)+Constants!$B$4*AE164+AJ163)/(Constants!$B$5+Constants!$B$4)</f>
        <v>1200.5</v>
      </c>
      <c r="AJ164">
        <f>((Constants!$B$5*AI163)+Constants!$B$4*AE164+AJ163)-(Constants!$B$4+Constants!$B$5)*AI164</f>
        <v>0</v>
      </c>
      <c r="AK164">
        <f>((Constants!$B$5*AK163)+Constants!$B$4*AF164+AL163)/(Constants!$B$5+Constants!$B$4)</f>
        <v>800.5</v>
      </c>
      <c r="AL164">
        <f>((Constants!$B$5*AK163)+Constants!$B$4*AF164+AL163)-(Constants!$B$5+Constants!$B$4)*AK164</f>
        <v>0</v>
      </c>
      <c r="AM164">
        <f t="shared" si="48"/>
        <v>1</v>
      </c>
      <c r="AN164">
        <f t="shared" si="49"/>
        <v>1</v>
      </c>
      <c r="AO164">
        <f>(200000*(ABS(N164)-ABS(N162))+Constants!$B$7)/(2*Constants!$B$7)</f>
        <v>0.5</v>
      </c>
      <c r="AP164">
        <f>(200000*(ABS(O164)-ABS(O162))+Constants!$B$7)/(2*Constants!$B$7)</f>
        <v>0.5</v>
      </c>
      <c r="AQ164">
        <f t="shared" si="50"/>
        <v>1</v>
      </c>
      <c r="AR164">
        <f>(Constants!$B$3*Constants!$B$8*I164*K164+AS163)/(Constants!$B$9*Constants!$B$4)</f>
        <v>7.53982300884956</v>
      </c>
      <c r="AS164">
        <f>(Constants!$B$3*Constants!$B$8*I164*K164+AS163)-(AR164*Constants!$B$9*Constants!$B$4)</f>
        <v>0</v>
      </c>
      <c r="AT164">
        <f t="shared" si="51"/>
        <v>1221.45132743363</v>
      </c>
      <c r="AU164">
        <f t="array" ref="AU164">IF(SUMPRODUCT(--(SIGN(AN131:AN163)=SIGN(K132:K164)))=0,2,IF(AV163&gt;0,1,0))</f>
        <v>0</v>
      </c>
      <c r="AV164">
        <f>IF(AU164=2,ROUND(5*1000/Constants!$B$11,0),IF(AV163&gt;0,AV163-1,0))</f>
        <v>0</v>
      </c>
      <c r="AW164">
        <f t="shared" si="52"/>
        <v>162</v>
      </c>
      <c r="AX164">
        <f ca="1" t="array" ref="AX164">IF(AW164&gt;Constants!$B$12,2,IF(SUMPRODUCT(--(AX145:AX164=2))=0,0,1))</f>
        <v>2</v>
      </c>
      <c r="AZ164">
        <f t="array" ref="AZ164">IF(ABS(AG164)&gt;Constants!$B$13,2,IF(SUMPRODUCT(--(AZ144:AZ163=2))=0,0,1))</f>
        <v>0</v>
      </c>
    </row>
    <row r="165" spans="1:52">
      <c r="A165" s="3">
        <v>163</v>
      </c>
      <c r="B165">
        <f>Signals!B164</f>
        <v>3</v>
      </c>
      <c r="C165">
        <f>Signals!C164</f>
        <v>2</v>
      </c>
      <c r="D165">
        <f>Signals!F164</f>
        <v>0</v>
      </c>
      <c r="E165">
        <f>Signals!H164</f>
        <v>0</v>
      </c>
      <c r="F165">
        <f>Signals!I164</f>
        <v>0</v>
      </c>
      <c r="G165">
        <f>IF(Constants!$B$2=2,-B165,B165)</f>
        <v>3</v>
      </c>
      <c r="H165">
        <f>IF(Constants!$C$2=2,-C165,C165)</f>
        <v>2</v>
      </c>
      <c r="I165">
        <f t="shared" si="36"/>
        <v>3</v>
      </c>
      <c r="J165">
        <f t="shared" si="37"/>
        <v>2</v>
      </c>
      <c r="K165">
        <f t="shared" si="38"/>
        <v>1</v>
      </c>
      <c r="L165">
        <f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1200.5</v>
      </c>
      <c r="M165">
        <f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800.5</v>
      </c>
      <c r="N165">
        <f t="shared" si="39"/>
        <v>1200.5</v>
      </c>
      <c r="O165">
        <f t="shared" si="40"/>
        <v>800.5</v>
      </c>
      <c r="P165">
        <f>IF(I165&lt;&gt;0,(ABS(L165*Constants!$B$10)+50)/100,MAX(P164-ABS(N165*Constants!$B$4),0))</f>
        <v>0.62005</v>
      </c>
      <c r="Q165">
        <f>IF(J165&lt;&gt;0,(ABS(M165*Constants!$B$10)+50)/100,MAX(Q164-ABS(O165*Constants!$B$4),0))</f>
        <v>0.58005</v>
      </c>
      <c r="R165">
        <f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1200.5</v>
      </c>
      <c r="S165">
        <f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800.5</v>
      </c>
      <c r="T165">
        <f t="shared" si="41"/>
        <v>1200.5</v>
      </c>
      <c r="U165">
        <f t="shared" si="42"/>
        <v>800.5</v>
      </c>
      <c r="V165">
        <f>IF(I165&lt;&gt;0,(ABS(R165*Constants!$B$4)+50)/100,IF(R165=0,MAX((0-ABS(T165*Constants!$B$4)),0),(ABS(R165*Constants!$B$4)+50)/100))</f>
        <v>1501.125</v>
      </c>
      <c r="W165">
        <f>IF(J165&lt;&gt;0,(ABS(S165*Constants!$B$4)+50)/100,IF(S165=0,MAX((0-ABS(U165*Constants!$B$4)),0),(ABS(S165*Constants!$B$4)+50)/100))</f>
        <v>1001.125</v>
      </c>
      <c r="X165">
        <f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1200.5</v>
      </c>
      <c r="Y165">
        <f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800.5</v>
      </c>
      <c r="Z165">
        <f t="shared" si="43"/>
        <v>1200.5</v>
      </c>
      <c r="AA165">
        <f t="shared" si="44"/>
        <v>800.5</v>
      </c>
      <c r="AB165">
        <f>IF(I165&lt;&gt;0,(ABS(X165*Constants!$B$10)+50)/100,IF(X165=0,MAX((AB164-ABS(Z165*Constants!$B$4)),0),(ABS(X165*Constants!$B$4)+50)/100))</f>
        <v>0.62005</v>
      </c>
      <c r="AC165">
        <f>IF(J165&lt;&gt;0,(ABS(Y165*Constants!$B$10)+50)/100,IF(Y165=0,MAX((AC164-ABS(AA165*Constants!$B$4)),0),(ABS(Y165*Constants!$B$4)+50)/100))</f>
        <v>0.58005</v>
      </c>
      <c r="AD165">
        <f t="shared" si="45"/>
        <v>1001</v>
      </c>
      <c r="AE165">
        <f t="shared" si="46"/>
        <v>1200.5</v>
      </c>
      <c r="AF165">
        <f t="shared" si="47"/>
        <v>800.5</v>
      </c>
      <c r="AG165">
        <f>((Constants!$B$5*AG164)+Constants!$B$4*AD165+AH164)/(Constants!$B$5+Constants!$B$4)</f>
        <v>1001</v>
      </c>
      <c r="AH165">
        <f>((Constants!$B$5*AG164)+Constants!$B$4*AD165+AH164)-(Constants!$B$5+Constants!$B$4)*AG165</f>
        <v>0</v>
      </c>
      <c r="AI165">
        <f>((Constants!$B$5*AI164)+Constants!$B$4*AE165+AJ164)/(Constants!$B$5+Constants!$B$4)</f>
        <v>1200.5</v>
      </c>
      <c r="AJ165">
        <f>((Constants!$B$5*AI164)+Constants!$B$4*AE165+AJ164)-(Constants!$B$4+Constants!$B$5)*AI165</f>
        <v>0</v>
      </c>
      <c r="AK165">
        <f>((Constants!$B$5*AK164)+Constants!$B$4*AF165+AL164)/(Constants!$B$5+Constants!$B$4)</f>
        <v>800.5</v>
      </c>
      <c r="AL165">
        <f>((Constants!$B$5*AK164)+Constants!$B$4*AF165+AL164)-(Constants!$B$5+Constants!$B$4)*AK165</f>
        <v>0</v>
      </c>
      <c r="AM165">
        <f t="shared" si="48"/>
        <v>1</v>
      </c>
      <c r="AN165">
        <f t="shared" si="49"/>
        <v>1</v>
      </c>
      <c r="AO165">
        <f>(200000*(ABS(N165)-ABS(N163))+Constants!$B$7)/(2*Constants!$B$7)</f>
        <v>0.5</v>
      </c>
      <c r="AP165">
        <f>(200000*(ABS(O165)-ABS(O163))+Constants!$B$7)/(2*Constants!$B$7)</f>
        <v>0.5</v>
      </c>
      <c r="AQ165">
        <f t="shared" si="50"/>
        <v>1</v>
      </c>
      <c r="AR165">
        <f>(Constants!$B$3*Constants!$B$8*I165*K165+AS164)/(Constants!$B$9*Constants!$B$4)</f>
        <v>7.53982300884956</v>
      </c>
      <c r="AS165">
        <f>(Constants!$B$3*Constants!$B$8*I165*K165+AS164)-(AR165*Constants!$B$9*Constants!$B$4)</f>
        <v>0</v>
      </c>
      <c r="AT165">
        <f t="shared" si="51"/>
        <v>1228.99115044248</v>
      </c>
      <c r="AU165">
        <f t="array" ref="AU165">IF(SUMPRODUCT(--(SIGN(AN132:AN164)=SIGN(K133:K165)))=0,2,IF(AV164&gt;0,1,0))</f>
        <v>0</v>
      </c>
      <c r="AV165">
        <f>IF(AU165=2,ROUND(5*1000/Constants!$B$11,0),IF(AV164&gt;0,AV164-1,0))</f>
        <v>0</v>
      </c>
      <c r="AW165">
        <f t="shared" si="52"/>
        <v>163</v>
      </c>
      <c r="AX165">
        <f ca="1" t="array" ref="AX165">IF(AW165&gt;Constants!$B$12,2,IF(SUMPRODUCT(--(AX146:AX165=2))=0,0,1))</f>
        <v>2</v>
      </c>
      <c r="AZ165">
        <f t="array" ref="AZ165">IF(ABS(AG165)&gt;Constants!$B$13,2,IF(SUMPRODUCT(--(AZ145:AZ164=2))=0,0,1))</f>
        <v>0</v>
      </c>
    </row>
    <row r="166" spans="1:52">
      <c r="A166" s="3">
        <v>164</v>
      </c>
      <c r="B166">
        <f>Signals!B165</f>
        <v>3</v>
      </c>
      <c r="C166">
        <f>Signals!C165</f>
        <v>2</v>
      </c>
      <c r="D166">
        <f>Signals!F165</f>
        <v>0</v>
      </c>
      <c r="E166">
        <f>Signals!H165</f>
        <v>0</v>
      </c>
      <c r="F166">
        <f>Signals!I165</f>
        <v>0</v>
      </c>
      <c r="G166">
        <f>IF(Constants!$B$2=2,-B166,B166)</f>
        <v>3</v>
      </c>
      <c r="H166">
        <f>IF(Constants!$C$2=2,-C166,C166)</f>
        <v>2</v>
      </c>
      <c r="I166">
        <f t="shared" si="36"/>
        <v>3</v>
      </c>
      <c r="J166">
        <f t="shared" si="37"/>
        <v>2</v>
      </c>
      <c r="K166">
        <f t="shared" si="38"/>
        <v>1</v>
      </c>
      <c r="L166">
        <f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1200.5</v>
      </c>
      <c r="M166">
        <f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800.5</v>
      </c>
      <c r="N166">
        <f t="shared" si="39"/>
        <v>1200.5</v>
      </c>
      <c r="O166">
        <f t="shared" si="40"/>
        <v>800.5</v>
      </c>
      <c r="P166">
        <f>IF(I166&lt;&gt;0,(ABS(L166*Constants!$B$10)+50)/100,MAX(P165-ABS(N166*Constants!$B$4),0))</f>
        <v>0.62005</v>
      </c>
      <c r="Q166">
        <f>IF(J166&lt;&gt;0,(ABS(M166*Constants!$B$10)+50)/100,MAX(Q165-ABS(O166*Constants!$B$4),0))</f>
        <v>0.58005</v>
      </c>
      <c r="R166">
        <f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1200.5</v>
      </c>
      <c r="S166">
        <f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800.5</v>
      </c>
      <c r="T166">
        <f t="shared" si="41"/>
        <v>1200.5</v>
      </c>
      <c r="U166">
        <f t="shared" si="42"/>
        <v>800.5</v>
      </c>
      <c r="V166">
        <f>IF(I166&lt;&gt;0,(ABS(R166*Constants!$B$4)+50)/100,IF(R166=0,MAX((0-ABS(T166*Constants!$B$4)),0),(ABS(R166*Constants!$B$4)+50)/100))</f>
        <v>1501.125</v>
      </c>
      <c r="W166">
        <f>IF(J166&lt;&gt;0,(ABS(S166*Constants!$B$4)+50)/100,IF(S166=0,MAX((0-ABS(U166*Constants!$B$4)),0),(ABS(S166*Constants!$B$4)+50)/100))</f>
        <v>1001.125</v>
      </c>
      <c r="X166">
        <f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1200.5</v>
      </c>
      <c r="Y166">
        <f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800.5</v>
      </c>
      <c r="Z166">
        <f t="shared" si="43"/>
        <v>1200.5</v>
      </c>
      <c r="AA166">
        <f t="shared" si="44"/>
        <v>800.5</v>
      </c>
      <c r="AB166">
        <f>IF(I166&lt;&gt;0,(ABS(X166*Constants!$B$10)+50)/100,IF(X166=0,MAX((AB165-ABS(Z166*Constants!$B$4)),0),(ABS(X166*Constants!$B$4)+50)/100))</f>
        <v>0.62005</v>
      </c>
      <c r="AC166">
        <f>IF(J166&lt;&gt;0,(ABS(Y166*Constants!$B$10)+50)/100,IF(Y166=0,MAX((AC165-ABS(AA166*Constants!$B$4)),0),(ABS(Y166*Constants!$B$4)+50)/100))</f>
        <v>0.58005</v>
      </c>
      <c r="AD166">
        <f t="shared" si="45"/>
        <v>1001</v>
      </c>
      <c r="AE166">
        <f t="shared" si="46"/>
        <v>1200.5</v>
      </c>
      <c r="AF166">
        <f t="shared" si="47"/>
        <v>800.5</v>
      </c>
      <c r="AG166">
        <f>((Constants!$B$5*AG165)+Constants!$B$4*AD166+AH165)/(Constants!$B$5+Constants!$B$4)</f>
        <v>1001</v>
      </c>
      <c r="AH166">
        <f>((Constants!$B$5*AG165)+Constants!$B$4*AD166+AH165)-(Constants!$B$5+Constants!$B$4)*AG166</f>
        <v>0</v>
      </c>
      <c r="AI166">
        <f>((Constants!$B$5*AI165)+Constants!$B$4*AE166+AJ165)/(Constants!$B$5+Constants!$B$4)</f>
        <v>1200.5</v>
      </c>
      <c r="AJ166">
        <f>((Constants!$B$5*AI165)+Constants!$B$4*AE166+AJ165)-(Constants!$B$4+Constants!$B$5)*AI166</f>
        <v>0</v>
      </c>
      <c r="AK166">
        <f>((Constants!$B$5*AK165)+Constants!$B$4*AF166+AL165)/(Constants!$B$5+Constants!$B$4)</f>
        <v>800.5</v>
      </c>
      <c r="AL166">
        <f>((Constants!$B$5*AK165)+Constants!$B$4*AF166+AL165)-(Constants!$B$5+Constants!$B$4)*AK166</f>
        <v>0</v>
      </c>
      <c r="AM166">
        <f t="shared" si="48"/>
        <v>1</v>
      </c>
      <c r="AN166">
        <f t="shared" si="49"/>
        <v>1</v>
      </c>
      <c r="AO166">
        <f>(200000*(ABS(N166)-ABS(N164))+Constants!$B$7)/(2*Constants!$B$7)</f>
        <v>0.5</v>
      </c>
      <c r="AP166">
        <f>(200000*(ABS(O166)-ABS(O164))+Constants!$B$7)/(2*Constants!$B$7)</f>
        <v>0.5</v>
      </c>
      <c r="AQ166">
        <f t="shared" si="50"/>
        <v>1</v>
      </c>
      <c r="AR166">
        <f>(Constants!$B$3*Constants!$B$8*I166*K166+AS165)/(Constants!$B$9*Constants!$B$4)</f>
        <v>7.53982300884956</v>
      </c>
      <c r="AS166">
        <f>(Constants!$B$3*Constants!$B$8*I166*K166+AS165)-(AR166*Constants!$B$9*Constants!$B$4)</f>
        <v>0</v>
      </c>
      <c r="AT166">
        <f t="shared" si="51"/>
        <v>1236.53097345133</v>
      </c>
      <c r="AU166">
        <f t="array" ref="AU166">IF(SUMPRODUCT(--(SIGN(AN133:AN165)=SIGN(K134:K166)))=0,2,IF(AV165&gt;0,1,0))</f>
        <v>0</v>
      </c>
      <c r="AV166">
        <f>IF(AU166=2,ROUND(5*1000/Constants!$B$11,0),IF(AV165&gt;0,AV165-1,0))</f>
        <v>0</v>
      </c>
      <c r="AW166">
        <f t="shared" si="52"/>
        <v>164</v>
      </c>
      <c r="AX166">
        <f ca="1" t="array" ref="AX166">IF(AW166&gt;Constants!$B$12,2,IF(SUMPRODUCT(--(AX147:AX166=2))=0,0,1))</f>
        <v>2</v>
      </c>
      <c r="AZ166">
        <f t="array" ref="AZ166">IF(ABS(AG166)&gt;Constants!$B$13,2,IF(SUMPRODUCT(--(AZ146:AZ165=2))=0,0,1))</f>
        <v>0</v>
      </c>
    </row>
    <row r="167" spans="1:52">
      <c r="A167" s="3">
        <v>165</v>
      </c>
      <c r="B167">
        <f>Signals!B166</f>
        <v>3</v>
      </c>
      <c r="C167">
        <f>Signals!C166</f>
        <v>2</v>
      </c>
      <c r="D167">
        <f>Signals!F166</f>
        <v>0</v>
      </c>
      <c r="E167">
        <f>Signals!H166</f>
        <v>0</v>
      </c>
      <c r="F167">
        <f>Signals!I166</f>
        <v>0</v>
      </c>
      <c r="G167">
        <f>IF(Constants!$B$2=2,-B167,B167)</f>
        <v>3</v>
      </c>
      <c r="H167">
        <f>IF(Constants!$C$2=2,-C167,C167)</f>
        <v>2</v>
      </c>
      <c r="I167">
        <f t="shared" si="36"/>
        <v>3</v>
      </c>
      <c r="J167">
        <f t="shared" si="37"/>
        <v>2</v>
      </c>
      <c r="K167">
        <f t="shared" si="38"/>
        <v>1</v>
      </c>
      <c r="L167">
        <f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1200.5</v>
      </c>
      <c r="M167">
        <f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800.5</v>
      </c>
      <c r="N167">
        <f t="shared" si="39"/>
        <v>1200.5</v>
      </c>
      <c r="O167">
        <f t="shared" si="40"/>
        <v>800.5</v>
      </c>
      <c r="P167">
        <f>IF(I167&lt;&gt;0,(ABS(L167*Constants!$B$10)+50)/100,MAX(P166-ABS(N167*Constants!$B$4),0))</f>
        <v>0.62005</v>
      </c>
      <c r="Q167">
        <f>IF(J167&lt;&gt;0,(ABS(M167*Constants!$B$10)+50)/100,MAX(Q166-ABS(O167*Constants!$B$4),0))</f>
        <v>0.58005</v>
      </c>
      <c r="R167">
        <f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1200.5</v>
      </c>
      <c r="S167">
        <f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800.5</v>
      </c>
      <c r="T167">
        <f t="shared" si="41"/>
        <v>1200.5</v>
      </c>
      <c r="U167">
        <f t="shared" si="42"/>
        <v>800.5</v>
      </c>
      <c r="V167">
        <f>IF(I167&lt;&gt;0,(ABS(R167*Constants!$B$4)+50)/100,IF(R167=0,MAX((0-ABS(T167*Constants!$B$4)),0),(ABS(R167*Constants!$B$4)+50)/100))</f>
        <v>1501.125</v>
      </c>
      <c r="W167">
        <f>IF(J167&lt;&gt;0,(ABS(S167*Constants!$B$4)+50)/100,IF(S167=0,MAX((0-ABS(U167*Constants!$B$4)),0),(ABS(S167*Constants!$B$4)+50)/100))</f>
        <v>1001.125</v>
      </c>
      <c r="X167">
        <f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1200.5</v>
      </c>
      <c r="Y167">
        <f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800.5</v>
      </c>
      <c r="Z167">
        <f t="shared" si="43"/>
        <v>1200.5</v>
      </c>
      <c r="AA167">
        <f t="shared" si="44"/>
        <v>800.5</v>
      </c>
      <c r="AB167">
        <f>IF(I167&lt;&gt;0,(ABS(X167*Constants!$B$10)+50)/100,IF(X167=0,MAX((AB166-ABS(Z167*Constants!$B$4)),0),(ABS(X167*Constants!$B$4)+50)/100))</f>
        <v>0.62005</v>
      </c>
      <c r="AC167">
        <f>IF(J167&lt;&gt;0,(ABS(Y167*Constants!$B$10)+50)/100,IF(Y167=0,MAX((AC166-ABS(AA167*Constants!$B$4)),0),(ABS(Y167*Constants!$B$4)+50)/100))</f>
        <v>0.58005</v>
      </c>
      <c r="AD167">
        <f t="shared" si="45"/>
        <v>1001</v>
      </c>
      <c r="AE167">
        <f t="shared" si="46"/>
        <v>1200.5</v>
      </c>
      <c r="AF167">
        <f t="shared" si="47"/>
        <v>800.5</v>
      </c>
      <c r="AG167">
        <f>((Constants!$B$5*AG166)+Constants!$B$4*AD167+AH166)/(Constants!$B$5+Constants!$B$4)</f>
        <v>1001</v>
      </c>
      <c r="AH167">
        <f>((Constants!$B$5*AG166)+Constants!$B$4*AD167+AH166)-(Constants!$B$5+Constants!$B$4)*AG167</f>
        <v>0</v>
      </c>
      <c r="AI167">
        <f>((Constants!$B$5*AI166)+Constants!$B$4*AE167+AJ166)/(Constants!$B$5+Constants!$B$4)</f>
        <v>1200.5</v>
      </c>
      <c r="AJ167">
        <f>((Constants!$B$5*AI166)+Constants!$B$4*AE167+AJ166)-(Constants!$B$4+Constants!$B$5)*AI167</f>
        <v>0</v>
      </c>
      <c r="AK167">
        <f>((Constants!$B$5*AK166)+Constants!$B$4*AF167+AL166)/(Constants!$B$5+Constants!$B$4)</f>
        <v>800.5</v>
      </c>
      <c r="AL167">
        <f>((Constants!$B$5*AK166)+Constants!$B$4*AF167+AL166)-(Constants!$B$5+Constants!$B$4)*AK167</f>
        <v>0</v>
      </c>
      <c r="AM167">
        <f t="shared" si="48"/>
        <v>1</v>
      </c>
      <c r="AN167">
        <f t="shared" si="49"/>
        <v>1</v>
      </c>
      <c r="AO167">
        <f>(200000*(ABS(N167)-ABS(N165))+Constants!$B$7)/(2*Constants!$B$7)</f>
        <v>0.5</v>
      </c>
      <c r="AP167">
        <f>(200000*(ABS(O167)-ABS(O165))+Constants!$B$7)/(2*Constants!$B$7)</f>
        <v>0.5</v>
      </c>
      <c r="AQ167">
        <f t="shared" si="50"/>
        <v>1</v>
      </c>
      <c r="AR167">
        <f>(Constants!$B$3*Constants!$B$8*I167*K167+AS166)/(Constants!$B$9*Constants!$B$4)</f>
        <v>7.53982300884956</v>
      </c>
      <c r="AS167">
        <f>(Constants!$B$3*Constants!$B$8*I167*K167+AS166)-(AR167*Constants!$B$9*Constants!$B$4)</f>
        <v>0</v>
      </c>
      <c r="AT167">
        <f t="shared" si="51"/>
        <v>1244.07079646017</v>
      </c>
      <c r="AU167">
        <f t="array" ref="AU167">IF(SUMPRODUCT(--(SIGN(AN134:AN166)=SIGN(K135:K167)))=0,2,IF(AV166&gt;0,1,0))</f>
        <v>0</v>
      </c>
      <c r="AV167">
        <f>IF(AU167=2,ROUND(5*1000/Constants!$B$11,0),IF(AV166&gt;0,AV166-1,0))</f>
        <v>0</v>
      </c>
      <c r="AW167">
        <f t="shared" si="52"/>
        <v>165</v>
      </c>
      <c r="AX167">
        <f ca="1" t="array" ref="AX167">IF(AW167&gt;Constants!$B$12,2,IF(SUMPRODUCT(--(AX148:AX167=2))=0,0,1))</f>
        <v>2</v>
      </c>
      <c r="AZ167">
        <f t="array" ref="AZ167">IF(ABS(AG167)&gt;Constants!$B$13,2,IF(SUMPRODUCT(--(AZ147:AZ166=2))=0,0,1))</f>
        <v>0</v>
      </c>
    </row>
    <row r="168" spans="1:52">
      <c r="A168" s="3">
        <v>166</v>
      </c>
      <c r="B168">
        <f>Signals!B167</f>
        <v>3</v>
      </c>
      <c r="C168">
        <f>Signals!C167</f>
        <v>2</v>
      </c>
      <c r="D168">
        <f>Signals!F167</f>
        <v>0</v>
      </c>
      <c r="E168">
        <f>Signals!H167</f>
        <v>0</v>
      </c>
      <c r="F168">
        <f>Signals!I167</f>
        <v>0</v>
      </c>
      <c r="G168">
        <f>IF(Constants!$B$2=2,-B168,B168)</f>
        <v>3</v>
      </c>
      <c r="H168">
        <f>IF(Constants!$C$2=2,-C168,C168)</f>
        <v>2</v>
      </c>
      <c r="I168">
        <f t="shared" si="36"/>
        <v>3</v>
      </c>
      <c r="J168">
        <f t="shared" si="37"/>
        <v>2</v>
      </c>
      <c r="K168">
        <f t="shared" si="38"/>
        <v>1</v>
      </c>
      <c r="L168">
        <f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1200.5</v>
      </c>
      <c r="M168">
        <f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800.5</v>
      </c>
      <c r="N168">
        <f t="shared" si="39"/>
        <v>1200.5</v>
      </c>
      <c r="O168">
        <f t="shared" si="40"/>
        <v>800.5</v>
      </c>
      <c r="P168">
        <f>IF(I168&lt;&gt;0,(ABS(L168*Constants!$B$10)+50)/100,MAX(P167-ABS(N168*Constants!$B$4),0))</f>
        <v>0.62005</v>
      </c>
      <c r="Q168">
        <f>IF(J168&lt;&gt;0,(ABS(M168*Constants!$B$10)+50)/100,MAX(Q167-ABS(O168*Constants!$B$4),0))</f>
        <v>0.58005</v>
      </c>
      <c r="R168">
        <f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1200.5</v>
      </c>
      <c r="S168">
        <f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800.5</v>
      </c>
      <c r="T168">
        <f t="shared" si="41"/>
        <v>1200.5</v>
      </c>
      <c r="U168">
        <f t="shared" si="42"/>
        <v>800.5</v>
      </c>
      <c r="V168">
        <f>IF(I168&lt;&gt;0,(ABS(R168*Constants!$B$4)+50)/100,IF(R168=0,MAX((0-ABS(T168*Constants!$B$4)),0),(ABS(R168*Constants!$B$4)+50)/100))</f>
        <v>1501.125</v>
      </c>
      <c r="W168">
        <f>IF(J168&lt;&gt;0,(ABS(S168*Constants!$B$4)+50)/100,IF(S168=0,MAX((0-ABS(U168*Constants!$B$4)),0),(ABS(S168*Constants!$B$4)+50)/100))</f>
        <v>1001.125</v>
      </c>
      <c r="X168">
        <f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1200.5</v>
      </c>
      <c r="Y168">
        <f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800.5</v>
      </c>
      <c r="Z168">
        <f t="shared" si="43"/>
        <v>1200.5</v>
      </c>
      <c r="AA168">
        <f t="shared" si="44"/>
        <v>800.5</v>
      </c>
      <c r="AB168">
        <f>IF(I168&lt;&gt;0,(ABS(X168*Constants!$B$10)+50)/100,IF(X168=0,MAX((AB167-ABS(Z168*Constants!$B$4)),0),(ABS(X168*Constants!$B$4)+50)/100))</f>
        <v>0.62005</v>
      </c>
      <c r="AC168">
        <f>IF(J168&lt;&gt;0,(ABS(Y168*Constants!$B$10)+50)/100,IF(Y168=0,MAX((AC167-ABS(AA168*Constants!$B$4)),0),(ABS(Y168*Constants!$B$4)+50)/100))</f>
        <v>0.58005</v>
      </c>
      <c r="AD168">
        <f t="shared" si="45"/>
        <v>1001</v>
      </c>
      <c r="AE168">
        <f t="shared" si="46"/>
        <v>1200.5</v>
      </c>
      <c r="AF168">
        <f t="shared" si="47"/>
        <v>800.5</v>
      </c>
      <c r="AG168">
        <f>((Constants!$B$5*AG167)+Constants!$B$4*AD168+AH167)/(Constants!$B$5+Constants!$B$4)</f>
        <v>1001</v>
      </c>
      <c r="AH168">
        <f>((Constants!$B$5*AG167)+Constants!$B$4*AD168+AH167)-(Constants!$B$5+Constants!$B$4)*AG168</f>
        <v>0</v>
      </c>
      <c r="AI168">
        <f>((Constants!$B$5*AI167)+Constants!$B$4*AE168+AJ167)/(Constants!$B$5+Constants!$B$4)</f>
        <v>1200.5</v>
      </c>
      <c r="AJ168">
        <f>((Constants!$B$5*AI167)+Constants!$B$4*AE168+AJ167)-(Constants!$B$4+Constants!$B$5)*AI168</f>
        <v>0</v>
      </c>
      <c r="AK168">
        <f>((Constants!$B$5*AK167)+Constants!$B$4*AF168+AL167)/(Constants!$B$5+Constants!$B$4)</f>
        <v>800.5</v>
      </c>
      <c r="AL168">
        <f>((Constants!$B$5*AK167)+Constants!$B$4*AF168+AL167)-(Constants!$B$5+Constants!$B$4)*AK168</f>
        <v>0</v>
      </c>
      <c r="AM168">
        <f t="shared" si="48"/>
        <v>1</v>
      </c>
      <c r="AN168">
        <f t="shared" si="49"/>
        <v>1</v>
      </c>
      <c r="AO168">
        <f>(200000*(ABS(N168)-ABS(N166))+Constants!$B$7)/(2*Constants!$B$7)</f>
        <v>0.5</v>
      </c>
      <c r="AP168">
        <f>(200000*(ABS(O168)-ABS(O166))+Constants!$B$7)/(2*Constants!$B$7)</f>
        <v>0.5</v>
      </c>
      <c r="AQ168">
        <f t="shared" si="50"/>
        <v>1</v>
      </c>
      <c r="AR168">
        <f>(Constants!$B$3*Constants!$B$8*I168*K168+AS167)/(Constants!$B$9*Constants!$B$4)</f>
        <v>7.53982300884956</v>
      </c>
      <c r="AS168">
        <f>(Constants!$B$3*Constants!$B$8*I168*K168+AS167)-(AR168*Constants!$B$9*Constants!$B$4)</f>
        <v>0</v>
      </c>
      <c r="AT168">
        <f t="shared" si="51"/>
        <v>1251.61061946902</v>
      </c>
      <c r="AU168">
        <f t="array" ref="AU168">IF(SUMPRODUCT(--(SIGN(AN135:AN167)=SIGN(K136:K168)))=0,2,IF(AV167&gt;0,1,0))</f>
        <v>0</v>
      </c>
      <c r="AV168">
        <f>IF(AU168=2,ROUND(5*1000/Constants!$B$11,0),IF(AV167&gt;0,AV167-1,0))</f>
        <v>0</v>
      </c>
      <c r="AW168">
        <f t="shared" si="52"/>
        <v>166</v>
      </c>
      <c r="AX168">
        <f ca="1" t="array" ref="AX168">IF(AW168&gt;Constants!$B$12,2,IF(SUMPRODUCT(--(AX149:AX168=2))=0,0,1))</f>
        <v>2</v>
      </c>
      <c r="AZ168">
        <f t="array" ref="AZ168">IF(ABS(AG168)&gt;Constants!$B$13,2,IF(SUMPRODUCT(--(AZ148:AZ167=2))=0,0,1))</f>
        <v>0</v>
      </c>
    </row>
    <row r="169" spans="1:52">
      <c r="A169" s="3">
        <v>167</v>
      </c>
      <c r="B169">
        <f>Signals!B168</f>
        <v>3</v>
      </c>
      <c r="C169">
        <f>Signals!C168</f>
        <v>2</v>
      </c>
      <c r="D169">
        <f>Signals!F168</f>
        <v>0</v>
      </c>
      <c r="E169">
        <f>Signals!H168</f>
        <v>0</v>
      </c>
      <c r="F169">
        <f>Signals!I168</f>
        <v>0</v>
      </c>
      <c r="G169">
        <f>IF(Constants!$B$2=2,-B169,B169)</f>
        <v>3</v>
      </c>
      <c r="H169">
        <f>IF(Constants!$C$2=2,-C169,C169)</f>
        <v>2</v>
      </c>
      <c r="I169">
        <f t="shared" si="36"/>
        <v>3</v>
      </c>
      <c r="J169">
        <f t="shared" si="37"/>
        <v>2</v>
      </c>
      <c r="K169">
        <f t="shared" si="38"/>
        <v>1</v>
      </c>
      <c r="L169">
        <f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1200.5</v>
      </c>
      <c r="M169">
        <f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800.5</v>
      </c>
      <c r="N169">
        <f t="shared" si="39"/>
        <v>1200.5</v>
      </c>
      <c r="O169">
        <f t="shared" si="40"/>
        <v>800.5</v>
      </c>
      <c r="P169">
        <f>IF(I169&lt;&gt;0,(ABS(L169*Constants!$B$10)+50)/100,MAX(P168-ABS(N169*Constants!$B$4),0))</f>
        <v>0.62005</v>
      </c>
      <c r="Q169">
        <f>IF(J169&lt;&gt;0,(ABS(M169*Constants!$B$10)+50)/100,MAX(Q168-ABS(O169*Constants!$B$4),0))</f>
        <v>0.58005</v>
      </c>
      <c r="R169">
        <f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1200.5</v>
      </c>
      <c r="S169">
        <f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800.5</v>
      </c>
      <c r="T169">
        <f t="shared" si="41"/>
        <v>1200.5</v>
      </c>
      <c r="U169">
        <f t="shared" si="42"/>
        <v>800.5</v>
      </c>
      <c r="V169">
        <f>IF(I169&lt;&gt;0,(ABS(R169*Constants!$B$4)+50)/100,IF(R169=0,MAX((0-ABS(T169*Constants!$B$4)),0),(ABS(R169*Constants!$B$4)+50)/100))</f>
        <v>1501.125</v>
      </c>
      <c r="W169">
        <f>IF(J169&lt;&gt;0,(ABS(S169*Constants!$B$4)+50)/100,IF(S169=0,MAX((0-ABS(U169*Constants!$B$4)),0),(ABS(S169*Constants!$B$4)+50)/100))</f>
        <v>1001.125</v>
      </c>
      <c r="X169">
        <f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1200.5</v>
      </c>
      <c r="Y169">
        <f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800.5</v>
      </c>
      <c r="Z169">
        <f t="shared" si="43"/>
        <v>1200.5</v>
      </c>
      <c r="AA169">
        <f t="shared" si="44"/>
        <v>800.5</v>
      </c>
      <c r="AB169">
        <f>IF(I169&lt;&gt;0,(ABS(X169*Constants!$B$10)+50)/100,IF(X169=0,MAX((AB168-ABS(Z169*Constants!$B$4)),0),(ABS(X169*Constants!$B$4)+50)/100))</f>
        <v>0.62005</v>
      </c>
      <c r="AC169">
        <f>IF(J169&lt;&gt;0,(ABS(Y169*Constants!$B$10)+50)/100,IF(Y169=0,MAX((AC168-ABS(AA169*Constants!$B$4)),0),(ABS(Y169*Constants!$B$4)+50)/100))</f>
        <v>0.58005</v>
      </c>
      <c r="AD169">
        <f t="shared" si="45"/>
        <v>1001</v>
      </c>
      <c r="AE169">
        <f t="shared" si="46"/>
        <v>1200.5</v>
      </c>
      <c r="AF169">
        <f t="shared" si="47"/>
        <v>800.5</v>
      </c>
      <c r="AG169">
        <f>((Constants!$B$5*AG168)+Constants!$B$4*AD169+AH168)/(Constants!$B$5+Constants!$B$4)</f>
        <v>1001</v>
      </c>
      <c r="AH169">
        <f>((Constants!$B$5*AG168)+Constants!$B$4*AD169+AH168)-(Constants!$B$5+Constants!$B$4)*AG169</f>
        <v>0</v>
      </c>
      <c r="AI169">
        <f>((Constants!$B$5*AI168)+Constants!$B$4*AE169+AJ168)/(Constants!$B$5+Constants!$B$4)</f>
        <v>1200.5</v>
      </c>
      <c r="AJ169">
        <f>((Constants!$B$5*AI168)+Constants!$B$4*AE169+AJ168)-(Constants!$B$4+Constants!$B$5)*AI169</f>
        <v>0</v>
      </c>
      <c r="AK169">
        <f>((Constants!$B$5*AK168)+Constants!$B$4*AF169+AL168)/(Constants!$B$5+Constants!$B$4)</f>
        <v>800.5</v>
      </c>
      <c r="AL169">
        <f>((Constants!$B$5*AK168)+Constants!$B$4*AF169+AL168)-(Constants!$B$5+Constants!$B$4)*AK169</f>
        <v>0</v>
      </c>
      <c r="AM169">
        <f t="shared" si="48"/>
        <v>1</v>
      </c>
      <c r="AN169">
        <f t="shared" si="49"/>
        <v>1</v>
      </c>
      <c r="AO169">
        <f>(200000*(ABS(N169)-ABS(N167))+Constants!$B$7)/(2*Constants!$B$7)</f>
        <v>0.5</v>
      </c>
      <c r="AP169">
        <f>(200000*(ABS(O169)-ABS(O167))+Constants!$B$7)/(2*Constants!$B$7)</f>
        <v>0.5</v>
      </c>
      <c r="AQ169">
        <f t="shared" si="50"/>
        <v>1</v>
      </c>
      <c r="AR169">
        <f>(Constants!$B$3*Constants!$B$8*I169*K169+AS168)/(Constants!$B$9*Constants!$B$4)</f>
        <v>7.53982300884956</v>
      </c>
      <c r="AS169">
        <f>(Constants!$B$3*Constants!$B$8*I169*K169+AS168)-(AR169*Constants!$B$9*Constants!$B$4)</f>
        <v>0</v>
      </c>
      <c r="AT169">
        <f t="shared" si="51"/>
        <v>1259.15044247787</v>
      </c>
      <c r="AU169">
        <f t="array" ref="AU169">IF(SUMPRODUCT(--(SIGN(AN136:AN168)=SIGN(K137:K169)))=0,2,IF(AV168&gt;0,1,0))</f>
        <v>0</v>
      </c>
      <c r="AV169">
        <f>IF(AU169=2,ROUND(5*1000/Constants!$B$11,0),IF(AV168&gt;0,AV168-1,0))</f>
        <v>0</v>
      </c>
      <c r="AW169">
        <f t="shared" si="52"/>
        <v>167</v>
      </c>
      <c r="AX169">
        <f ca="1" t="array" ref="AX169">IF(AW169&gt;Constants!$B$12,2,IF(SUMPRODUCT(--(AX150:AX169=2))=0,0,1))</f>
        <v>2</v>
      </c>
      <c r="AZ169">
        <f t="array" ref="AZ169">IF(ABS(AG169)&gt;Constants!$B$13,2,IF(SUMPRODUCT(--(AZ149:AZ168=2))=0,0,1))</f>
        <v>0</v>
      </c>
    </row>
    <row r="170" spans="1:52">
      <c r="A170" s="3">
        <v>168</v>
      </c>
      <c r="B170">
        <f>Signals!B169</f>
        <v>3</v>
      </c>
      <c r="C170">
        <f>Signals!C169</f>
        <v>2</v>
      </c>
      <c r="D170">
        <f>Signals!F169</f>
        <v>0</v>
      </c>
      <c r="E170">
        <f>Signals!H169</f>
        <v>0</v>
      </c>
      <c r="F170">
        <f>Signals!I169</f>
        <v>0</v>
      </c>
      <c r="G170">
        <f>IF(Constants!$B$2=2,-B170,B170)</f>
        <v>3</v>
      </c>
      <c r="H170">
        <f>IF(Constants!$C$2=2,-C170,C170)</f>
        <v>2</v>
      </c>
      <c r="I170">
        <f t="shared" si="36"/>
        <v>3</v>
      </c>
      <c r="J170">
        <f t="shared" si="37"/>
        <v>2</v>
      </c>
      <c r="K170">
        <f t="shared" si="38"/>
        <v>1</v>
      </c>
      <c r="L170">
        <f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1200.5</v>
      </c>
      <c r="M170">
        <f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800.5</v>
      </c>
      <c r="N170">
        <f t="shared" si="39"/>
        <v>1200.5</v>
      </c>
      <c r="O170">
        <f t="shared" si="40"/>
        <v>800.5</v>
      </c>
      <c r="P170">
        <f>IF(I170&lt;&gt;0,(ABS(L170*Constants!$B$10)+50)/100,MAX(P169-ABS(N170*Constants!$B$4),0))</f>
        <v>0.62005</v>
      </c>
      <c r="Q170">
        <f>IF(J170&lt;&gt;0,(ABS(M170*Constants!$B$10)+50)/100,MAX(Q169-ABS(O170*Constants!$B$4),0))</f>
        <v>0.58005</v>
      </c>
      <c r="R170">
        <f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1200.5</v>
      </c>
      <c r="S170">
        <f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800.5</v>
      </c>
      <c r="T170">
        <f t="shared" si="41"/>
        <v>1200.5</v>
      </c>
      <c r="U170">
        <f t="shared" si="42"/>
        <v>800.5</v>
      </c>
      <c r="V170">
        <f>IF(I170&lt;&gt;0,(ABS(R170*Constants!$B$4)+50)/100,IF(R170=0,MAX((0-ABS(T170*Constants!$B$4)),0),(ABS(R170*Constants!$B$4)+50)/100))</f>
        <v>1501.125</v>
      </c>
      <c r="W170">
        <f>IF(J170&lt;&gt;0,(ABS(S170*Constants!$B$4)+50)/100,IF(S170=0,MAX((0-ABS(U170*Constants!$B$4)),0),(ABS(S170*Constants!$B$4)+50)/100))</f>
        <v>1001.125</v>
      </c>
      <c r="X170">
        <f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1200.5</v>
      </c>
      <c r="Y170">
        <f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800.5</v>
      </c>
      <c r="Z170">
        <f t="shared" si="43"/>
        <v>1200.5</v>
      </c>
      <c r="AA170">
        <f t="shared" si="44"/>
        <v>800.5</v>
      </c>
      <c r="AB170">
        <f>IF(I170&lt;&gt;0,(ABS(X170*Constants!$B$10)+50)/100,IF(X170=0,MAX((AB169-ABS(Z170*Constants!$B$4)),0),(ABS(X170*Constants!$B$4)+50)/100))</f>
        <v>0.62005</v>
      </c>
      <c r="AC170">
        <f>IF(J170&lt;&gt;0,(ABS(Y170*Constants!$B$10)+50)/100,IF(Y170=0,MAX((AC169-ABS(AA170*Constants!$B$4)),0),(ABS(Y170*Constants!$B$4)+50)/100))</f>
        <v>0.58005</v>
      </c>
      <c r="AD170">
        <f t="shared" si="45"/>
        <v>1001</v>
      </c>
      <c r="AE170">
        <f t="shared" si="46"/>
        <v>1200.5</v>
      </c>
      <c r="AF170">
        <f t="shared" si="47"/>
        <v>800.5</v>
      </c>
      <c r="AG170">
        <f>((Constants!$B$5*AG169)+Constants!$B$4*AD170+AH169)/(Constants!$B$5+Constants!$B$4)</f>
        <v>1001</v>
      </c>
      <c r="AH170">
        <f>((Constants!$B$5*AG169)+Constants!$B$4*AD170+AH169)-(Constants!$B$5+Constants!$B$4)*AG170</f>
        <v>0</v>
      </c>
      <c r="AI170">
        <f>((Constants!$B$5*AI169)+Constants!$B$4*AE170+AJ169)/(Constants!$B$5+Constants!$B$4)</f>
        <v>1200.5</v>
      </c>
      <c r="AJ170">
        <f>((Constants!$B$5*AI169)+Constants!$B$4*AE170+AJ169)-(Constants!$B$4+Constants!$B$5)*AI170</f>
        <v>0</v>
      </c>
      <c r="AK170">
        <f>((Constants!$B$5*AK169)+Constants!$B$4*AF170+AL169)/(Constants!$B$5+Constants!$B$4)</f>
        <v>800.5</v>
      </c>
      <c r="AL170">
        <f>((Constants!$B$5*AK169)+Constants!$B$4*AF170+AL169)-(Constants!$B$5+Constants!$B$4)*AK170</f>
        <v>0</v>
      </c>
      <c r="AM170">
        <f t="shared" si="48"/>
        <v>1</v>
      </c>
      <c r="AN170">
        <f t="shared" si="49"/>
        <v>1</v>
      </c>
      <c r="AO170">
        <f>(200000*(ABS(N170)-ABS(N168))+Constants!$B$7)/(2*Constants!$B$7)</f>
        <v>0.5</v>
      </c>
      <c r="AP170">
        <f>(200000*(ABS(O170)-ABS(O168))+Constants!$B$7)/(2*Constants!$B$7)</f>
        <v>0.5</v>
      </c>
      <c r="AQ170">
        <f t="shared" si="50"/>
        <v>1</v>
      </c>
      <c r="AR170">
        <f>(Constants!$B$3*Constants!$B$8*I170*K170+AS169)/(Constants!$B$9*Constants!$B$4)</f>
        <v>7.53982300884956</v>
      </c>
      <c r="AS170">
        <f>(Constants!$B$3*Constants!$B$8*I170*K170+AS169)-(AR170*Constants!$B$9*Constants!$B$4)</f>
        <v>0</v>
      </c>
      <c r="AT170">
        <f t="shared" si="51"/>
        <v>1266.69026548672</v>
      </c>
      <c r="AU170">
        <f t="array" ref="AU170">IF(SUMPRODUCT(--(SIGN(AN137:AN169)=SIGN(K138:K170)))=0,2,IF(AV169&gt;0,1,0))</f>
        <v>0</v>
      </c>
      <c r="AV170">
        <f>IF(AU170=2,ROUND(5*1000/Constants!$B$11,0),IF(AV169&gt;0,AV169-1,0))</f>
        <v>0</v>
      </c>
      <c r="AW170">
        <f t="shared" si="52"/>
        <v>168</v>
      </c>
      <c r="AX170">
        <f ca="1" t="array" ref="AX170">IF(AW170&gt;Constants!$B$12,2,IF(SUMPRODUCT(--(AX151:AX170=2))=0,0,1))</f>
        <v>2</v>
      </c>
      <c r="AZ170">
        <f t="array" ref="AZ170">IF(ABS(AG170)&gt;Constants!$B$13,2,IF(SUMPRODUCT(--(AZ150:AZ169=2))=0,0,1))</f>
        <v>0</v>
      </c>
    </row>
    <row r="171" spans="1:52">
      <c r="A171" s="3">
        <v>169</v>
      </c>
      <c r="B171">
        <f>Signals!B170</f>
        <v>3</v>
      </c>
      <c r="C171">
        <f>Signals!C170</f>
        <v>2</v>
      </c>
      <c r="D171">
        <f>Signals!F170</f>
        <v>0</v>
      </c>
      <c r="E171">
        <f>Signals!H170</f>
        <v>0</v>
      </c>
      <c r="F171">
        <f>Signals!I170</f>
        <v>0</v>
      </c>
      <c r="G171">
        <f>IF(Constants!$B$2=2,-B171,B171)</f>
        <v>3</v>
      </c>
      <c r="H171">
        <f>IF(Constants!$C$2=2,-C171,C171)</f>
        <v>2</v>
      </c>
      <c r="I171">
        <f t="shared" si="36"/>
        <v>3</v>
      </c>
      <c r="J171">
        <f t="shared" si="37"/>
        <v>2</v>
      </c>
      <c r="K171">
        <f t="shared" si="38"/>
        <v>1</v>
      </c>
      <c r="L171">
        <f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1200.5</v>
      </c>
      <c r="M171">
        <f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800.5</v>
      </c>
      <c r="N171">
        <f t="shared" si="39"/>
        <v>1200.5</v>
      </c>
      <c r="O171">
        <f t="shared" si="40"/>
        <v>800.5</v>
      </c>
      <c r="P171">
        <f>IF(I171&lt;&gt;0,(ABS(L171*Constants!$B$10)+50)/100,MAX(P170-ABS(N171*Constants!$B$4),0))</f>
        <v>0.62005</v>
      </c>
      <c r="Q171">
        <f>IF(J171&lt;&gt;0,(ABS(M171*Constants!$B$10)+50)/100,MAX(Q170-ABS(O171*Constants!$B$4),0))</f>
        <v>0.58005</v>
      </c>
      <c r="R171">
        <f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1200.5</v>
      </c>
      <c r="S171">
        <f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800.5</v>
      </c>
      <c r="T171">
        <f t="shared" si="41"/>
        <v>1200.5</v>
      </c>
      <c r="U171">
        <f t="shared" si="42"/>
        <v>800.5</v>
      </c>
      <c r="V171">
        <f>IF(I171&lt;&gt;0,(ABS(R171*Constants!$B$4)+50)/100,IF(R171=0,MAX((0-ABS(T171*Constants!$B$4)),0),(ABS(R171*Constants!$B$4)+50)/100))</f>
        <v>1501.125</v>
      </c>
      <c r="W171">
        <f>IF(J171&lt;&gt;0,(ABS(S171*Constants!$B$4)+50)/100,IF(S171=0,MAX((0-ABS(U171*Constants!$B$4)),0),(ABS(S171*Constants!$B$4)+50)/100))</f>
        <v>1001.125</v>
      </c>
      <c r="X171">
        <f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1200.5</v>
      </c>
      <c r="Y171">
        <f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800.5</v>
      </c>
      <c r="Z171">
        <f t="shared" si="43"/>
        <v>1200.5</v>
      </c>
      <c r="AA171">
        <f t="shared" si="44"/>
        <v>800.5</v>
      </c>
      <c r="AB171">
        <f>IF(I171&lt;&gt;0,(ABS(X171*Constants!$B$10)+50)/100,IF(X171=0,MAX((AB170-ABS(Z171*Constants!$B$4)),0),(ABS(X171*Constants!$B$4)+50)/100))</f>
        <v>0.62005</v>
      </c>
      <c r="AC171">
        <f>IF(J171&lt;&gt;0,(ABS(Y171*Constants!$B$10)+50)/100,IF(Y171=0,MAX((AC170-ABS(AA171*Constants!$B$4)),0),(ABS(Y171*Constants!$B$4)+50)/100))</f>
        <v>0.58005</v>
      </c>
      <c r="AD171">
        <f t="shared" si="45"/>
        <v>1001</v>
      </c>
      <c r="AE171">
        <f t="shared" si="46"/>
        <v>1200.5</v>
      </c>
      <c r="AF171">
        <f t="shared" si="47"/>
        <v>800.5</v>
      </c>
      <c r="AG171">
        <f>((Constants!$B$5*AG170)+Constants!$B$4*AD171+AH170)/(Constants!$B$5+Constants!$B$4)</f>
        <v>1001</v>
      </c>
      <c r="AH171">
        <f>((Constants!$B$5*AG170)+Constants!$B$4*AD171+AH170)-(Constants!$B$5+Constants!$B$4)*AG171</f>
        <v>0</v>
      </c>
      <c r="AI171">
        <f>((Constants!$B$5*AI170)+Constants!$B$4*AE171+AJ170)/(Constants!$B$5+Constants!$B$4)</f>
        <v>1200.5</v>
      </c>
      <c r="AJ171">
        <f>((Constants!$B$5*AI170)+Constants!$B$4*AE171+AJ170)-(Constants!$B$4+Constants!$B$5)*AI171</f>
        <v>0</v>
      </c>
      <c r="AK171">
        <f>((Constants!$B$5*AK170)+Constants!$B$4*AF171+AL170)/(Constants!$B$5+Constants!$B$4)</f>
        <v>800.5</v>
      </c>
      <c r="AL171">
        <f>((Constants!$B$5*AK170)+Constants!$B$4*AF171+AL170)-(Constants!$B$5+Constants!$B$4)*AK171</f>
        <v>0</v>
      </c>
      <c r="AM171">
        <f t="shared" si="48"/>
        <v>1</v>
      </c>
      <c r="AN171">
        <f t="shared" si="49"/>
        <v>1</v>
      </c>
      <c r="AO171">
        <f>(200000*(ABS(N171)-ABS(N169))+Constants!$B$7)/(2*Constants!$B$7)</f>
        <v>0.5</v>
      </c>
      <c r="AP171">
        <f>(200000*(ABS(O171)-ABS(O169))+Constants!$B$7)/(2*Constants!$B$7)</f>
        <v>0.5</v>
      </c>
      <c r="AQ171">
        <f t="shared" si="50"/>
        <v>1</v>
      </c>
      <c r="AR171">
        <f>(Constants!$B$3*Constants!$B$8*I171*K171+AS170)/(Constants!$B$9*Constants!$B$4)</f>
        <v>7.53982300884956</v>
      </c>
      <c r="AS171">
        <f>(Constants!$B$3*Constants!$B$8*I171*K171+AS170)-(AR171*Constants!$B$9*Constants!$B$4)</f>
        <v>0</v>
      </c>
      <c r="AT171">
        <f t="shared" si="51"/>
        <v>1274.23008849557</v>
      </c>
      <c r="AU171">
        <f t="array" ref="AU171">IF(SUMPRODUCT(--(SIGN(AN138:AN170)=SIGN(K139:K171)))=0,2,IF(AV170&gt;0,1,0))</f>
        <v>0</v>
      </c>
      <c r="AV171">
        <f>IF(AU171=2,ROUND(5*1000/Constants!$B$11,0),IF(AV170&gt;0,AV170-1,0))</f>
        <v>0</v>
      </c>
      <c r="AW171">
        <f t="shared" si="52"/>
        <v>169</v>
      </c>
      <c r="AX171">
        <f ca="1" t="array" ref="AX171">IF(AW171&gt;Constants!$B$12,2,IF(SUMPRODUCT(--(AX152:AX171=2))=0,0,1))</f>
        <v>2</v>
      </c>
      <c r="AZ171">
        <f t="array" ref="AZ171">IF(ABS(AG171)&gt;Constants!$B$13,2,IF(SUMPRODUCT(--(AZ151:AZ170=2))=0,0,1))</f>
        <v>0</v>
      </c>
    </row>
    <row r="172" spans="1:52">
      <c r="A172" s="3">
        <v>170</v>
      </c>
      <c r="B172">
        <f>Signals!B171</f>
        <v>3</v>
      </c>
      <c r="C172">
        <f>Signals!C171</f>
        <v>2</v>
      </c>
      <c r="D172">
        <f>Signals!F171</f>
        <v>0</v>
      </c>
      <c r="E172">
        <f>Signals!H171</f>
        <v>0</v>
      </c>
      <c r="F172">
        <f>Signals!I171</f>
        <v>0</v>
      </c>
      <c r="G172">
        <f>IF(Constants!$B$2=2,-B172,B172)</f>
        <v>3</v>
      </c>
      <c r="H172">
        <f>IF(Constants!$C$2=2,-C172,C172)</f>
        <v>2</v>
      </c>
      <c r="I172">
        <f t="shared" si="36"/>
        <v>3</v>
      </c>
      <c r="J172">
        <f t="shared" si="37"/>
        <v>2</v>
      </c>
      <c r="K172">
        <f t="shared" si="38"/>
        <v>1</v>
      </c>
      <c r="L172">
        <f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1200.5</v>
      </c>
      <c r="M172">
        <f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800.5</v>
      </c>
      <c r="N172">
        <f t="shared" si="39"/>
        <v>1200.5</v>
      </c>
      <c r="O172">
        <f t="shared" si="40"/>
        <v>800.5</v>
      </c>
      <c r="P172">
        <f>IF(I172&lt;&gt;0,(ABS(L172*Constants!$B$10)+50)/100,MAX(P171-ABS(N172*Constants!$B$4),0))</f>
        <v>0.62005</v>
      </c>
      <c r="Q172">
        <f>IF(J172&lt;&gt;0,(ABS(M172*Constants!$B$10)+50)/100,MAX(Q171-ABS(O172*Constants!$B$4),0))</f>
        <v>0.58005</v>
      </c>
      <c r="R172">
        <f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1200.5</v>
      </c>
      <c r="S172">
        <f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800.5</v>
      </c>
      <c r="T172">
        <f t="shared" si="41"/>
        <v>1200.5</v>
      </c>
      <c r="U172">
        <f t="shared" si="42"/>
        <v>800.5</v>
      </c>
      <c r="V172">
        <f>IF(I172&lt;&gt;0,(ABS(R172*Constants!$B$4)+50)/100,IF(R172=0,MAX((0-ABS(T172*Constants!$B$4)),0),(ABS(R172*Constants!$B$4)+50)/100))</f>
        <v>1501.125</v>
      </c>
      <c r="W172">
        <f>IF(J172&lt;&gt;0,(ABS(S172*Constants!$B$4)+50)/100,IF(S172=0,MAX((0-ABS(U172*Constants!$B$4)),0),(ABS(S172*Constants!$B$4)+50)/100))</f>
        <v>1001.125</v>
      </c>
      <c r="X172">
        <f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1200.5</v>
      </c>
      <c r="Y172">
        <f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800.5</v>
      </c>
      <c r="Z172">
        <f t="shared" si="43"/>
        <v>1200.5</v>
      </c>
      <c r="AA172">
        <f t="shared" si="44"/>
        <v>800.5</v>
      </c>
      <c r="AB172">
        <f>IF(I172&lt;&gt;0,(ABS(X172*Constants!$B$10)+50)/100,IF(X172=0,MAX((AB171-ABS(Z172*Constants!$B$4)),0),(ABS(X172*Constants!$B$4)+50)/100))</f>
        <v>0.62005</v>
      </c>
      <c r="AC172">
        <f>IF(J172&lt;&gt;0,(ABS(Y172*Constants!$B$10)+50)/100,IF(Y172=0,MAX((AC171-ABS(AA172*Constants!$B$4)),0),(ABS(Y172*Constants!$B$4)+50)/100))</f>
        <v>0.58005</v>
      </c>
      <c r="AD172">
        <f t="shared" si="45"/>
        <v>1001</v>
      </c>
      <c r="AE172">
        <f t="shared" si="46"/>
        <v>1200.5</v>
      </c>
      <c r="AF172">
        <f t="shared" si="47"/>
        <v>800.5</v>
      </c>
      <c r="AG172">
        <f>((Constants!$B$5*AG171)+Constants!$B$4*AD172+AH171)/(Constants!$B$5+Constants!$B$4)</f>
        <v>1001</v>
      </c>
      <c r="AH172">
        <f>((Constants!$B$5*AG171)+Constants!$B$4*AD172+AH171)-(Constants!$B$5+Constants!$B$4)*AG172</f>
        <v>0</v>
      </c>
      <c r="AI172">
        <f>((Constants!$B$5*AI171)+Constants!$B$4*AE172+AJ171)/(Constants!$B$5+Constants!$B$4)</f>
        <v>1200.5</v>
      </c>
      <c r="AJ172">
        <f>((Constants!$B$5*AI171)+Constants!$B$4*AE172+AJ171)-(Constants!$B$4+Constants!$B$5)*AI172</f>
        <v>0</v>
      </c>
      <c r="AK172">
        <f>((Constants!$B$5*AK171)+Constants!$B$4*AF172+AL171)/(Constants!$B$5+Constants!$B$4)</f>
        <v>800.5</v>
      </c>
      <c r="AL172">
        <f>((Constants!$B$5*AK171)+Constants!$B$4*AF172+AL171)-(Constants!$B$5+Constants!$B$4)*AK172</f>
        <v>0</v>
      </c>
      <c r="AM172">
        <f t="shared" si="48"/>
        <v>1</v>
      </c>
      <c r="AN172">
        <f t="shared" si="49"/>
        <v>1</v>
      </c>
      <c r="AO172">
        <f>(200000*(ABS(N172)-ABS(N170))+Constants!$B$7)/(2*Constants!$B$7)</f>
        <v>0.5</v>
      </c>
      <c r="AP172">
        <f>(200000*(ABS(O172)-ABS(O170))+Constants!$B$7)/(2*Constants!$B$7)</f>
        <v>0.5</v>
      </c>
      <c r="AQ172">
        <f t="shared" si="50"/>
        <v>1</v>
      </c>
      <c r="AR172">
        <f>(Constants!$B$3*Constants!$B$8*I172*K172+AS171)/(Constants!$B$9*Constants!$B$4)</f>
        <v>7.53982300884956</v>
      </c>
      <c r="AS172">
        <f>(Constants!$B$3*Constants!$B$8*I172*K172+AS171)-(AR172*Constants!$B$9*Constants!$B$4)</f>
        <v>0</v>
      </c>
      <c r="AT172">
        <f t="shared" si="51"/>
        <v>1281.76991150442</v>
      </c>
      <c r="AU172">
        <f t="array" ref="AU172">IF(SUMPRODUCT(--(SIGN(AN139:AN171)=SIGN(K140:K172)))=0,2,IF(AV171&gt;0,1,0))</f>
        <v>0</v>
      </c>
      <c r="AV172">
        <f>IF(AU172=2,ROUND(5*1000/Constants!$B$11,0),IF(AV171&gt;0,AV171-1,0))</f>
        <v>0</v>
      </c>
      <c r="AW172">
        <f t="shared" si="52"/>
        <v>170</v>
      </c>
      <c r="AX172">
        <f ca="1" t="array" ref="AX172">IF(AW172&gt;Constants!$B$12,2,IF(SUMPRODUCT(--(AX153:AX172=2))=0,0,1))</f>
        <v>2</v>
      </c>
      <c r="AZ172">
        <f t="array" ref="AZ172">IF(ABS(AG172)&gt;Constants!$B$13,2,IF(SUMPRODUCT(--(AZ152:AZ171=2))=0,0,1))</f>
        <v>0</v>
      </c>
    </row>
    <row r="173" spans="1:52">
      <c r="A173" s="3">
        <v>171</v>
      </c>
      <c r="B173">
        <f>Signals!B172</f>
        <v>3</v>
      </c>
      <c r="C173">
        <f>Signals!C172</f>
        <v>2</v>
      </c>
      <c r="D173">
        <f>Signals!F172</f>
        <v>0</v>
      </c>
      <c r="E173">
        <f>Signals!H172</f>
        <v>0</v>
      </c>
      <c r="F173">
        <f>Signals!I172</f>
        <v>0</v>
      </c>
      <c r="G173">
        <f>IF(Constants!$B$2=2,-B173,B173)</f>
        <v>3</v>
      </c>
      <c r="H173">
        <f>IF(Constants!$C$2=2,-C173,C173)</f>
        <v>2</v>
      </c>
      <c r="I173">
        <f t="shared" si="36"/>
        <v>3</v>
      </c>
      <c r="J173">
        <f t="shared" si="37"/>
        <v>2</v>
      </c>
      <c r="K173">
        <f t="shared" si="38"/>
        <v>1</v>
      </c>
      <c r="L173">
        <f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1200.5</v>
      </c>
      <c r="M173">
        <f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800.5</v>
      </c>
      <c r="N173">
        <f t="shared" si="39"/>
        <v>1200.5</v>
      </c>
      <c r="O173">
        <f t="shared" si="40"/>
        <v>800.5</v>
      </c>
      <c r="P173">
        <f>IF(I173&lt;&gt;0,(ABS(L173*Constants!$B$10)+50)/100,MAX(P172-ABS(N173*Constants!$B$4),0))</f>
        <v>0.62005</v>
      </c>
      <c r="Q173">
        <f>IF(J173&lt;&gt;0,(ABS(M173*Constants!$B$10)+50)/100,MAX(Q172-ABS(O173*Constants!$B$4),0))</f>
        <v>0.58005</v>
      </c>
      <c r="R173">
        <f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1200.5</v>
      </c>
      <c r="S173">
        <f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800.5</v>
      </c>
      <c r="T173">
        <f t="shared" si="41"/>
        <v>1200.5</v>
      </c>
      <c r="U173">
        <f t="shared" si="42"/>
        <v>800.5</v>
      </c>
      <c r="V173">
        <f>IF(I173&lt;&gt;0,(ABS(R173*Constants!$B$4)+50)/100,IF(R173=0,MAX((0-ABS(T173*Constants!$B$4)),0),(ABS(R173*Constants!$B$4)+50)/100))</f>
        <v>1501.125</v>
      </c>
      <c r="W173">
        <f>IF(J173&lt;&gt;0,(ABS(S173*Constants!$B$4)+50)/100,IF(S173=0,MAX((0-ABS(U173*Constants!$B$4)),0),(ABS(S173*Constants!$B$4)+50)/100))</f>
        <v>1001.125</v>
      </c>
      <c r="X173">
        <f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1200.5</v>
      </c>
      <c r="Y173">
        <f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800.5</v>
      </c>
      <c r="Z173">
        <f t="shared" si="43"/>
        <v>1200.5</v>
      </c>
      <c r="AA173">
        <f t="shared" si="44"/>
        <v>800.5</v>
      </c>
      <c r="AB173">
        <f>IF(I173&lt;&gt;0,(ABS(X173*Constants!$B$10)+50)/100,IF(X173=0,MAX((AB172-ABS(Z173*Constants!$B$4)),0),(ABS(X173*Constants!$B$4)+50)/100))</f>
        <v>0.62005</v>
      </c>
      <c r="AC173">
        <f>IF(J173&lt;&gt;0,(ABS(Y173*Constants!$B$10)+50)/100,IF(Y173=0,MAX((AC172-ABS(AA173*Constants!$B$4)),0),(ABS(Y173*Constants!$B$4)+50)/100))</f>
        <v>0.58005</v>
      </c>
      <c r="AD173">
        <f t="shared" si="45"/>
        <v>1001</v>
      </c>
      <c r="AE173">
        <f t="shared" si="46"/>
        <v>1200.5</v>
      </c>
      <c r="AF173">
        <f t="shared" si="47"/>
        <v>800.5</v>
      </c>
      <c r="AG173">
        <f>((Constants!$B$5*AG172)+Constants!$B$4*AD173+AH172)/(Constants!$B$5+Constants!$B$4)</f>
        <v>1001</v>
      </c>
      <c r="AH173">
        <f>((Constants!$B$5*AG172)+Constants!$B$4*AD173+AH172)-(Constants!$B$5+Constants!$B$4)*AG173</f>
        <v>0</v>
      </c>
      <c r="AI173">
        <f>((Constants!$B$5*AI172)+Constants!$B$4*AE173+AJ172)/(Constants!$B$5+Constants!$B$4)</f>
        <v>1200.5</v>
      </c>
      <c r="AJ173">
        <f>((Constants!$B$5*AI172)+Constants!$B$4*AE173+AJ172)-(Constants!$B$4+Constants!$B$5)*AI173</f>
        <v>0</v>
      </c>
      <c r="AK173">
        <f>((Constants!$B$5*AK172)+Constants!$B$4*AF173+AL172)/(Constants!$B$5+Constants!$B$4)</f>
        <v>800.5</v>
      </c>
      <c r="AL173">
        <f>((Constants!$B$5*AK172)+Constants!$B$4*AF173+AL172)-(Constants!$B$5+Constants!$B$4)*AK173</f>
        <v>0</v>
      </c>
      <c r="AM173">
        <f t="shared" si="48"/>
        <v>1</v>
      </c>
      <c r="AN173">
        <f t="shared" si="49"/>
        <v>1</v>
      </c>
      <c r="AO173">
        <f>(200000*(ABS(N173)-ABS(N171))+Constants!$B$7)/(2*Constants!$B$7)</f>
        <v>0.5</v>
      </c>
      <c r="AP173">
        <f>(200000*(ABS(O173)-ABS(O171))+Constants!$B$7)/(2*Constants!$B$7)</f>
        <v>0.5</v>
      </c>
      <c r="AQ173">
        <f t="shared" si="50"/>
        <v>1</v>
      </c>
      <c r="AR173">
        <f>(Constants!$B$3*Constants!$B$8*I173*K173+AS172)/(Constants!$B$9*Constants!$B$4)</f>
        <v>7.53982300884956</v>
      </c>
      <c r="AS173">
        <f>(Constants!$B$3*Constants!$B$8*I173*K173+AS172)-(AR173*Constants!$B$9*Constants!$B$4)</f>
        <v>0</v>
      </c>
      <c r="AT173">
        <f t="shared" si="51"/>
        <v>1289.30973451327</v>
      </c>
      <c r="AU173">
        <f t="array" ref="AU173">IF(SUMPRODUCT(--(SIGN(AN140:AN172)=SIGN(K141:K173)))=0,2,IF(AV172&gt;0,1,0))</f>
        <v>0</v>
      </c>
      <c r="AV173">
        <f>IF(AU173=2,ROUND(5*1000/Constants!$B$11,0),IF(AV172&gt;0,AV172-1,0))</f>
        <v>0</v>
      </c>
      <c r="AW173">
        <f t="shared" si="52"/>
        <v>171</v>
      </c>
      <c r="AX173">
        <f ca="1" t="array" ref="AX173">IF(AW173&gt;Constants!$B$12,2,IF(SUMPRODUCT(--(AX154:AX173=2))=0,0,1))</f>
        <v>2</v>
      </c>
      <c r="AZ173">
        <f t="array" ref="AZ173">IF(ABS(AG173)&gt;Constants!$B$13,2,IF(SUMPRODUCT(--(AZ153:AZ172=2))=0,0,1))</f>
        <v>0</v>
      </c>
    </row>
    <row r="174" spans="1:52">
      <c r="A174" s="3">
        <v>172</v>
      </c>
      <c r="B174">
        <f>Signals!B173</f>
        <v>3</v>
      </c>
      <c r="C174">
        <f>Signals!C173</f>
        <v>2</v>
      </c>
      <c r="D174">
        <f>Signals!F173</f>
        <v>0</v>
      </c>
      <c r="E174">
        <f>Signals!H173</f>
        <v>0</v>
      </c>
      <c r="F174">
        <f>Signals!I173</f>
        <v>0</v>
      </c>
      <c r="G174">
        <f>IF(Constants!$B$2=2,-B174,B174)</f>
        <v>3</v>
      </c>
      <c r="H174">
        <f>IF(Constants!$C$2=2,-C174,C174)</f>
        <v>2</v>
      </c>
      <c r="I174">
        <f t="shared" si="36"/>
        <v>3</v>
      </c>
      <c r="J174">
        <f t="shared" si="37"/>
        <v>2</v>
      </c>
      <c r="K174">
        <f t="shared" si="38"/>
        <v>1</v>
      </c>
      <c r="L174">
        <f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1200.5</v>
      </c>
      <c r="M174">
        <f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800.5</v>
      </c>
      <c r="N174">
        <f t="shared" si="39"/>
        <v>1200.5</v>
      </c>
      <c r="O174">
        <f t="shared" si="40"/>
        <v>800.5</v>
      </c>
      <c r="P174">
        <f>IF(I174&lt;&gt;0,(ABS(L174*Constants!$B$10)+50)/100,MAX(P173-ABS(N174*Constants!$B$4),0))</f>
        <v>0.62005</v>
      </c>
      <c r="Q174">
        <f>IF(J174&lt;&gt;0,(ABS(M174*Constants!$B$10)+50)/100,MAX(Q173-ABS(O174*Constants!$B$4),0))</f>
        <v>0.58005</v>
      </c>
      <c r="R174">
        <f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1200.5</v>
      </c>
      <c r="S174">
        <f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800.5</v>
      </c>
      <c r="T174">
        <f t="shared" si="41"/>
        <v>1200.5</v>
      </c>
      <c r="U174">
        <f t="shared" si="42"/>
        <v>800.5</v>
      </c>
      <c r="V174">
        <f>IF(I174&lt;&gt;0,(ABS(R174*Constants!$B$4)+50)/100,IF(R174=0,MAX((0-ABS(T174*Constants!$B$4)),0),(ABS(R174*Constants!$B$4)+50)/100))</f>
        <v>1501.125</v>
      </c>
      <c r="W174">
        <f>IF(J174&lt;&gt;0,(ABS(S174*Constants!$B$4)+50)/100,IF(S174=0,MAX((0-ABS(U174*Constants!$B$4)),0),(ABS(S174*Constants!$B$4)+50)/100))</f>
        <v>1001.125</v>
      </c>
      <c r="X174">
        <f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1200.5</v>
      </c>
      <c r="Y174">
        <f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800.5</v>
      </c>
      <c r="Z174">
        <f t="shared" si="43"/>
        <v>1200.5</v>
      </c>
      <c r="AA174">
        <f t="shared" si="44"/>
        <v>800.5</v>
      </c>
      <c r="AB174">
        <f>IF(I174&lt;&gt;0,(ABS(X174*Constants!$B$10)+50)/100,IF(X174=0,MAX((AB173-ABS(Z174*Constants!$B$4)),0),(ABS(X174*Constants!$B$4)+50)/100))</f>
        <v>0.62005</v>
      </c>
      <c r="AC174">
        <f>IF(J174&lt;&gt;0,(ABS(Y174*Constants!$B$10)+50)/100,IF(Y174=0,MAX((AC173-ABS(AA174*Constants!$B$4)),0),(ABS(Y174*Constants!$B$4)+50)/100))</f>
        <v>0.58005</v>
      </c>
      <c r="AD174">
        <f t="shared" si="45"/>
        <v>1001</v>
      </c>
      <c r="AE174">
        <f t="shared" si="46"/>
        <v>1200.5</v>
      </c>
      <c r="AF174">
        <f t="shared" si="47"/>
        <v>800.5</v>
      </c>
      <c r="AG174">
        <f>((Constants!$B$5*AG173)+Constants!$B$4*AD174+AH173)/(Constants!$B$5+Constants!$B$4)</f>
        <v>1001</v>
      </c>
      <c r="AH174">
        <f>((Constants!$B$5*AG173)+Constants!$B$4*AD174+AH173)-(Constants!$B$5+Constants!$B$4)*AG174</f>
        <v>0</v>
      </c>
      <c r="AI174">
        <f>((Constants!$B$5*AI173)+Constants!$B$4*AE174+AJ173)/(Constants!$B$5+Constants!$B$4)</f>
        <v>1200.5</v>
      </c>
      <c r="AJ174">
        <f>((Constants!$B$5*AI173)+Constants!$B$4*AE174+AJ173)-(Constants!$B$4+Constants!$B$5)*AI174</f>
        <v>0</v>
      </c>
      <c r="AK174">
        <f>((Constants!$B$5*AK173)+Constants!$B$4*AF174+AL173)/(Constants!$B$5+Constants!$B$4)</f>
        <v>800.5</v>
      </c>
      <c r="AL174">
        <f>((Constants!$B$5*AK173)+Constants!$B$4*AF174+AL173)-(Constants!$B$5+Constants!$B$4)*AK174</f>
        <v>0</v>
      </c>
      <c r="AM174">
        <f t="shared" si="48"/>
        <v>1</v>
      </c>
      <c r="AN174">
        <f t="shared" si="49"/>
        <v>1</v>
      </c>
      <c r="AO174">
        <f>(200000*(ABS(N174)-ABS(N172))+Constants!$B$7)/(2*Constants!$B$7)</f>
        <v>0.5</v>
      </c>
      <c r="AP174">
        <f>(200000*(ABS(O174)-ABS(O172))+Constants!$B$7)/(2*Constants!$B$7)</f>
        <v>0.5</v>
      </c>
      <c r="AQ174">
        <f t="shared" si="50"/>
        <v>1</v>
      </c>
      <c r="AR174">
        <f>(Constants!$B$3*Constants!$B$8*I174*K174+AS173)/(Constants!$B$9*Constants!$B$4)</f>
        <v>7.53982300884956</v>
      </c>
      <c r="AS174">
        <f>(Constants!$B$3*Constants!$B$8*I174*K174+AS173)-(AR174*Constants!$B$9*Constants!$B$4)</f>
        <v>0</v>
      </c>
      <c r="AT174">
        <f t="shared" si="51"/>
        <v>1296.84955752212</v>
      </c>
      <c r="AU174">
        <f t="array" ref="AU174">IF(SUMPRODUCT(--(SIGN(AN141:AN173)=SIGN(K142:K174)))=0,2,IF(AV173&gt;0,1,0))</f>
        <v>0</v>
      </c>
      <c r="AV174">
        <f>IF(AU174=2,ROUND(5*1000/Constants!$B$11,0),IF(AV173&gt;0,AV173-1,0))</f>
        <v>0</v>
      </c>
      <c r="AW174">
        <f t="shared" si="52"/>
        <v>172</v>
      </c>
      <c r="AX174">
        <f ca="1" t="array" ref="AX174">IF(AW174&gt;Constants!$B$12,2,IF(SUMPRODUCT(--(AX155:AX174=2))=0,0,1))</f>
        <v>2</v>
      </c>
      <c r="AZ174">
        <f t="array" ref="AZ174">IF(ABS(AG174)&gt;Constants!$B$13,2,IF(SUMPRODUCT(--(AZ154:AZ173=2))=0,0,1))</f>
        <v>0</v>
      </c>
    </row>
    <row r="175" spans="1:52">
      <c r="A175" s="3">
        <v>173</v>
      </c>
      <c r="B175">
        <f>Signals!B174</f>
        <v>3</v>
      </c>
      <c r="C175">
        <f>Signals!C174</f>
        <v>2</v>
      </c>
      <c r="D175">
        <f>Signals!F174</f>
        <v>0</v>
      </c>
      <c r="E175">
        <f>Signals!H174</f>
        <v>0</v>
      </c>
      <c r="F175">
        <f>Signals!I174</f>
        <v>0</v>
      </c>
      <c r="G175">
        <f>IF(Constants!$B$2=2,-B175,B175)</f>
        <v>3</v>
      </c>
      <c r="H175">
        <f>IF(Constants!$C$2=2,-C175,C175)</f>
        <v>2</v>
      </c>
      <c r="I175">
        <f t="shared" si="36"/>
        <v>3</v>
      </c>
      <c r="J175">
        <f t="shared" si="37"/>
        <v>2</v>
      </c>
      <c r="K175">
        <f t="shared" si="38"/>
        <v>1</v>
      </c>
      <c r="L175">
        <f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1200.5</v>
      </c>
      <c r="M175">
        <f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800.5</v>
      </c>
      <c r="N175">
        <f t="shared" si="39"/>
        <v>1200.5</v>
      </c>
      <c r="O175">
        <f t="shared" si="40"/>
        <v>800.5</v>
      </c>
      <c r="P175">
        <f>IF(I175&lt;&gt;0,(ABS(L175*Constants!$B$10)+50)/100,MAX(P174-ABS(N175*Constants!$B$4),0))</f>
        <v>0.62005</v>
      </c>
      <c r="Q175">
        <f>IF(J175&lt;&gt;0,(ABS(M175*Constants!$B$10)+50)/100,MAX(Q174-ABS(O175*Constants!$B$4),0))</f>
        <v>0.58005</v>
      </c>
      <c r="R175">
        <f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1200.5</v>
      </c>
      <c r="S175">
        <f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800.5</v>
      </c>
      <c r="T175">
        <f t="shared" si="41"/>
        <v>1200.5</v>
      </c>
      <c r="U175">
        <f t="shared" si="42"/>
        <v>800.5</v>
      </c>
      <c r="V175">
        <f>IF(I175&lt;&gt;0,(ABS(R175*Constants!$B$4)+50)/100,IF(R175=0,MAX((0-ABS(T175*Constants!$B$4)),0),(ABS(R175*Constants!$B$4)+50)/100))</f>
        <v>1501.125</v>
      </c>
      <c r="W175">
        <f>IF(J175&lt;&gt;0,(ABS(S175*Constants!$B$4)+50)/100,IF(S175=0,MAX((0-ABS(U175*Constants!$B$4)),0),(ABS(S175*Constants!$B$4)+50)/100))</f>
        <v>1001.125</v>
      </c>
      <c r="X175">
        <f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1200.5</v>
      </c>
      <c r="Y175">
        <f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800.5</v>
      </c>
      <c r="Z175">
        <f t="shared" si="43"/>
        <v>1200.5</v>
      </c>
      <c r="AA175">
        <f t="shared" si="44"/>
        <v>800.5</v>
      </c>
      <c r="AB175">
        <f>IF(I175&lt;&gt;0,(ABS(X175*Constants!$B$10)+50)/100,IF(X175=0,MAX((AB174-ABS(Z175*Constants!$B$4)),0),(ABS(X175*Constants!$B$4)+50)/100))</f>
        <v>0.62005</v>
      </c>
      <c r="AC175">
        <f>IF(J175&lt;&gt;0,(ABS(Y175*Constants!$B$10)+50)/100,IF(Y175=0,MAX((AC174-ABS(AA175*Constants!$B$4)),0),(ABS(Y175*Constants!$B$4)+50)/100))</f>
        <v>0.58005</v>
      </c>
      <c r="AD175">
        <f t="shared" si="45"/>
        <v>1001</v>
      </c>
      <c r="AE175">
        <f t="shared" si="46"/>
        <v>1200.5</v>
      </c>
      <c r="AF175">
        <f t="shared" si="47"/>
        <v>800.5</v>
      </c>
      <c r="AG175">
        <f>((Constants!$B$5*AG174)+Constants!$B$4*AD175+AH174)/(Constants!$B$5+Constants!$B$4)</f>
        <v>1001</v>
      </c>
      <c r="AH175">
        <f>((Constants!$B$5*AG174)+Constants!$B$4*AD175+AH174)-(Constants!$B$5+Constants!$B$4)*AG175</f>
        <v>0</v>
      </c>
      <c r="AI175">
        <f>((Constants!$B$5*AI174)+Constants!$B$4*AE175+AJ174)/(Constants!$B$5+Constants!$B$4)</f>
        <v>1200.5</v>
      </c>
      <c r="AJ175">
        <f>((Constants!$B$5*AI174)+Constants!$B$4*AE175+AJ174)-(Constants!$B$4+Constants!$B$5)*AI175</f>
        <v>0</v>
      </c>
      <c r="AK175">
        <f>((Constants!$B$5*AK174)+Constants!$B$4*AF175+AL174)/(Constants!$B$5+Constants!$B$4)</f>
        <v>800.5</v>
      </c>
      <c r="AL175">
        <f>((Constants!$B$5*AK174)+Constants!$B$4*AF175+AL174)-(Constants!$B$5+Constants!$B$4)*AK175</f>
        <v>0</v>
      </c>
      <c r="AM175">
        <f t="shared" si="48"/>
        <v>1</v>
      </c>
      <c r="AN175">
        <f t="shared" si="49"/>
        <v>1</v>
      </c>
      <c r="AO175">
        <f>(200000*(ABS(N175)-ABS(N173))+Constants!$B$7)/(2*Constants!$B$7)</f>
        <v>0.5</v>
      </c>
      <c r="AP175">
        <f>(200000*(ABS(O175)-ABS(O173))+Constants!$B$7)/(2*Constants!$B$7)</f>
        <v>0.5</v>
      </c>
      <c r="AQ175">
        <f t="shared" si="50"/>
        <v>1</v>
      </c>
      <c r="AR175">
        <f>(Constants!$B$3*Constants!$B$8*I175*K175+AS174)/(Constants!$B$9*Constants!$B$4)</f>
        <v>7.53982300884956</v>
      </c>
      <c r="AS175">
        <f>(Constants!$B$3*Constants!$B$8*I175*K175+AS174)-(AR175*Constants!$B$9*Constants!$B$4)</f>
        <v>0</v>
      </c>
      <c r="AT175">
        <f t="shared" si="51"/>
        <v>1304.38938053097</v>
      </c>
      <c r="AU175">
        <f t="array" ref="AU175">IF(SUMPRODUCT(--(SIGN(AN142:AN174)=SIGN(K143:K175)))=0,2,IF(AV174&gt;0,1,0))</f>
        <v>0</v>
      </c>
      <c r="AV175">
        <f>IF(AU175=2,ROUND(5*1000/Constants!$B$11,0),IF(AV174&gt;0,AV174-1,0))</f>
        <v>0</v>
      </c>
      <c r="AW175">
        <f t="shared" si="52"/>
        <v>173</v>
      </c>
      <c r="AX175">
        <f ca="1" t="array" ref="AX175">IF(AW175&gt;Constants!$B$12,2,IF(SUMPRODUCT(--(AX156:AX175=2))=0,0,1))</f>
        <v>2</v>
      </c>
      <c r="AZ175">
        <f t="array" ref="AZ175">IF(ABS(AG175)&gt;Constants!$B$13,2,IF(SUMPRODUCT(--(AZ155:AZ174=2))=0,0,1))</f>
        <v>0</v>
      </c>
    </row>
    <row r="176" spans="1:52">
      <c r="A176" s="3">
        <v>174</v>
      </c>
      <c r="B176">
        <f>Signals!B175</f>
        <v>3</v>
      </c>
      <c r="C176">
        <f>Signals!C175</f>
        <v>2</v>
      </c>
      <c r="D176">
        <f>Signals!F175</f>
        <v>0</v>
      </c>
      <c r="E176">
        <f>Signals!H175</f>
        <v>0</v>
      </c>
      <c r="F176">
        <f>Signals!I175</f>
        <v>0</v>
      </c>
      <c r="G176">
        <f>IF(Constants!$B$2=2,-B176,B176)</f>
        <v>3</v>
      </c>
      <c r="H176">
        <f>IF(Constants!$C$2=2,-C176,C176)</f>
        <v>2</v>
      </c>
      <c r="I176">
        <f t="shared" si="36"/>
        <v>3</v>
      </c>
      <c r="J176">
        <f t="shared" si="37"/>
        <v>2</v>
      </c>
      <c r="K176">
        <f t="shared" si="38"/>
        <v>1</v>
      </c>
      <c r="L176">
        <f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1200.5</v>
      </c>
      <c r="M176">
        <f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800.5</v>
      </c>
      <c r="N176">
        <f t="shared" si="39"/>
        <v>1200.5</v>
      </c>
      <c r="O176">
        <f t="shared" si="40"/>
        <v>800.5</v>
      </c>
      <c r="P176">
        <f>IF(I176&lt;&gt;0,(ABS(L176*Constants!$B$10)+50)/100,MAX(P175-ABS(N176*Constants!$B$4),0))</f>
        <v>0.62005</v>
      </c>
      <c r="Q176">
        <f>IF(J176&lt;&gt;0,(ABS(M176*Constants!$B$10)+50)/100,MAX(Q175-ABS(O176*Constants!$B$4),0))</f>
        <v>0.58005</v>
      </c>
      <c r="R176">
        <f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1200.5</v>
      </c>
      <c r="S176">
        <f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800.5</v>
      </c>
      <c r="T176">
        <f t="shared" si="41"/>
        <v>1200.5</v>
      </c>
      <c r="U176">
        <f t="shared" si="42"/>
        <v>800.5</v>
      </c>
      <c r="V176">
        <f>IF(I176&lt;&gt;0,(ABS(R176*Constants!$B$4)+50)/100,IF(R176=0,MAX((0-ABS(T176*Constants!$B$4)),0),(ABS(R176*Constants!$B$4)+50)/100))</f>
        <v>1501.125</v>
      </c>
      <c r="W176">
        <f>IF(J176&lt;&gt;0,(ABS(S176*Constants!$B$4)+50)/100,IF(S176=0,MAX((0-ABS(U176*Constants!$B$4)),0),(ABS(S176*Constants!$B$4)+50)/100))</f>
        <v>1001.125</v>
      </c>
      <c r="X176">
        <f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1200.5</v>
      </c>
      <c r="Y176">
        <f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800.5</v>
      </c>
      <c r="Z176">
        <f t="shared" si="43"/>
        <v>1200.5</v>
      </c>
      <c r="AA176">
        <f t="shared" si="44"/>
        <v>800.5</v>
      </c>
      <c r="AB176">
        <f>IF(I176&lt;&gt;0,(ABS(X176*Constants!$B$10)+50)/100,IF(X176=0,MAX((AB175-ABS(Z176*Constants!$B$4)),0),(ABS(X176*Constants!$B$4)+50)/100))</f>
        <v>0.62005</v>
      </c>
      <c r="AC176">
        <f>IF(J176&lt;&gt;0,(ABS(Y176*Constants!$B$10)+50)/100,IF(Y176=0,MAX((AC175-ABS(AA176*Constants!$B$4)),0),(ABS(Y176*Constants!$B$4)+50)/100))</f>
        <v>0.58005</v>
      </c>
      <c r="AD176">
        <f t="shared" si="45"/>
        <v>1001</v>
      </c>
      <c r="AE176">
        <f t="shared" si="46"/>
        <v>1200.5</v>
      </c>
      <c r="AF176">
        <f t="shared" si="47"/>
        <v>800.5</v>
      </c>
      <c r="AG176">
        <f>((Constants!$B$5*AG175)+Constants!$B$4*AD176+AH175)/(Constants!$B$5+Constants!$B$4)</f>
        <v>1001</v>
      </c>
      <c r="AH176">
        <f>((Constants!$B$5*AG175)+Constants!$B$4*AD176+AH175)-(Constants!$B$5+Constants!$B$4)*AG176</f>
        <v>0</v>
      </c>
      <c r="AI176">
        <f>((Constants!$B$5*AI175)+Constants!$B$4*AE176+AJ175)/(Constants!$B$5+Constants!$B$4)</f>
        <v>1200.5</v>
      </c>
      <c r="AJ176">
        <f>((Constants!$B$5*AI175)+Constants!$B$4*AE176+AJ175)-(Constants!$B$4+Constants!$B$5)*AI176</f>
        <v>0</v>
      </c>
      <c r="AK176">
        <f>((Constants!$B$5*AK175)+Constants!$B$4*AF176+AL175)/(Constants!$B$5+Constants!$B$4)</f>
        <v>800.5</v>
      </c>
      <c r="AL176">
        <f>((Constants!$B$5*AK175)+Constants!$B$4*AF176+AL175)-(Constants!$B$5+Constants!$B$4)*AK176</f>
        <v>0</v>
      </c>
      <c r="AM176">
        <f t="shared" si="48"/>
        <v>1</v>
      </c>
      <c r="AN176">
        <f t="shared" si="49"/>
        <v>1</v>
      </c>
      <c r="AO176">
        <f>(200000*(ABS(N176)-ABS(N174))+Constants!$B$7)/(2*Constants!$B$7)</f>
        <v>0.5</v>
      </c>
      <c r="AP176">
        <f>(200000*(ABS(O176)-ABS(O174))+Constants!$B$7)/(2*Constants!$B$7)</f>
        <v>0.5</v>
      </c>
      <c r="AQ176">
        <f t="shared" si="50"/>
        <v>1</v>
      </c>
      <c r="AR176">
        <f>(Constants!$B$3*Constants!$B$8*I176*K176+AS175)/(Constants!$B$9*Constants!$B$4)</f>
        <v>7.53982300884956</v>
      </c>
      <c r="AS176">
        <f>(Constants!$B$3*Constants!$B$8*I176*K176+AS175)-(AR176*Constants!$B$9*Constants!$B$4)</f>
        <v>0</v>
      </c>
      <c r="AT176">
        <f t="shared" si="51"/>
        <v>1311.92920353982</v>
      </c>
      <c r="AU176">
        <f t="array" ref="AU176">IF(SUMPRODUCT(--(SIGN(AN143:AN175)=SIGN(K144:K176)))=0,2,IF(AV175&gt;0,1,0))</f>
        <v>0</v>
      </c>
      <c r="AV176">
        <f>IF(AU176=2,ROUND(5*1000/Constants!$B$11,0),IF(AV175&gt;0,AV175-1,0))</f>
        <v>0</v>
      </c>
      <c r="AW176">
        <f t="shared" si="52"/>
        <v>174</v>
      </c>
      <c r="AX176">
        <f ca="1" t="array" ref="AX176">IF(AW176&gt;Constants!$B$12,2,IF(SUMPRODUCT(--(AX157:AX176=2))=0,0,1))</f>
        <v>2</v>
      </c>
      <c r="AZ176">
        <f t="array" ref="AZ176">IF(ABS(AG176)&gt;Constants!$B$13,2,IF(SUMPRODUCT(--(AZ156:AZ175=2))=0,0,1))</f>
        <v>0</v>
      </c>
    </row>
    <row r="177" spans="1:52">
      <c r="A177" s="3">
        <v>175</v>
      </c>
      <c r="B177">
        <f>Signals!B176</f>
        <v>3</v>
      </c>
      <c r="C177">
        <f>Signals!C176</f>
        <v>2</v>
      </c>
      <c r="D177">
        <f>Signals!F176</f>
        <v>0</v>
      </c>
      <c r="E177">
        <f>Signals!H176</f>
        <v>0</v>
      </c>
      <c r="F177">
        <f>Signals!I176</f>
        <v>0</v>
      </c>
      <c r="G177">
        <f>IF(Constants!$B$2=2,-B177,B177)</f>
        <v>3</v>
      </c>
      <c r="H177">
        <f>IF(Constants!$C$2=2,-C177,C177)</f>
        <v>2</v>
      </c>
      <c r="I177">
        <f t="shared" si="36"/>
        <v>3</v>
      </c>
      <c r="J177">
        <f t="shared" si="37"/>
        <v>2</v>
      </c>
      <c r="K177">
        <f t="shared" si="38"/>
        <v>1</v>
      </c>
      <c r="L177">
        <f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1200.5</v>
      </c>
      <c r="M177">
        <f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800.5</v>
      </c>
      <c r="N177">
        <f t="shared" si="39"/>
        <v>1200.5</v>
      </c>
      <c r="O177">
        <f t="shared" si="40"/>
        <v>800.5</v>
      </c>
      <c r="P177">
        <f>IF(I177&lt;&gt;0,(ABS(L177*Constants!$B$10)+50)/100,MAX(P176-ABS(N177*Constants!$B$4),0))</f>
        <v>0.62005</v>
      </c>
      <c r="Q177">
        <f>IF(J177&lt;&gt;0,(ABS(M177*Constants!$B$10)+50)/100,MAX(Q176-ABS(O177*Constants!$B$4),0))</f>
        <v>0.58005</v>
      </c>
      <c r="R177">
        <f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1200.5</v>
      </c>
      <c r="S177">
        <f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800.5</v>
      </c>
      <c r="T177">
        <f t="shared" si="41"/>
        <v>1200.5</v>
      </c>
      <c r="U177">
        <f t="shared" si="42"/>
        <v>800.5</v>
      </c>
      <c r="V177">
        <f>IF(I177&lt;&gt;0,(ABS(R177*Constants!$B$4)+50)/100,IF(R177=0,MAX((0-ABS(T177*Constants!$B$4)),0),(ABS(R177*Constants!$B$4)+50)/100))</f>
        <v>1501.125</v>
      </c>
      <c r="W177">
        <f>IF(J177&lt;&gt;0,(ABS(S177*Constants!$B$4)+50)/100,IF(S177=0,MAX((0-ABS(U177*Constants!$B$4)),0),(ABS(S177*Constants!$B$4)+50)/100))</f>
        <v>1001.125</v>
      </c>
      <c r="X177">
        <f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1200.5</v>
      </c>
      <c r="Y177">
        <f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800.5</v>
      </c>
      <c r="Z177">
        <f t="shared" si="43"/>
        <v>1200.5</v>
      </c>
      <c r="AA177">
        <f t="shared" si="44"/>
        <v>800.5</v>
      </c>
      <c r="AB177">
        <f>IF(I177&lt;&gt;0,(ABS(X177*Constants!$B$10)+50)/100,IF(X177=0,MAX((AB176-ABS(Z177*Constants!$B$4)),0),(ABS(X177*Constants!$B$4)+50)/100))</f>
        <v>0.62005</v>
      </c>
      <c r="AC177">
        <f>IF(J177&lt;&gt;0,(ABS(Y177*Constants!$B$10)+50)/100,IF(Y177=0,MAX((AC176-ABS(AA177*Constants!$B$4)),0),(ABS(Y177*Constants!$B$4)+50)/100))</f>
        <v>0.58005</v>
      </c>
      <c r="AD177">
        <f t="shared" si="45"/>
        <v>1001</v>
      </c>
      <c r="AE177">
        <f t="shared" si="46"/>
        <v>1200.5</v>
      </c>
      <c r="AF177">
        <f t="shared" si="47"/>
        <v>800.5</v>
      </c>
      <c r="AG177">
        <f>((Constants!$B$5*AG176)+Constants!$B$4*AD177+AH176)/(Constants!$B$5+Constants!$B$4)</f>
        <v>1001</v>
      </c>
      <c r="AH177">
        <f>((Constants!$B$5*AG176)+Constants!$B$4*AD177+AH176)-(Constants!$B$5+Constants!$B$4)*AG177</f>
        <v>0</v>
      </c>
      <c r="AI177">
        <f>((Constants!$B$5*AI176)+Constants!$B$4*AE177+AJ176)/(Constants!$B$5+Constants!$B$4)</f>
        <v>1200.5</v>
      </c>
      <c r="AJ177">
        <f>((Constants!$B$5*AI176)+Constants!$B$4*AE177+AJ176)-(Constants!$B$4+Constants!$B$5)*AI177</f>
        <v>0</v>
      </c>
      <c r="AK177">
        <f>((Constants!$B$5*AK176)+Constants!$B$4*AF177+AL176)/(Constants!$B$5+Constants!$B$4)</f>
        <v>800.5</v>
      </c>
      <c r="AL177">
        <f>((Constants!$B$5*AK176)+Constants!$B$4*AF177+AL176)-(Constants!$B$5+Constants!$B$4)*AK177</f>
        <v>0</v>
      </c>
      <c r="AM177">
        <f t="shared" si="48"/>
        <v>1</v>
      </c>
      <c r="AN177">
        <f t="shared" si="49"/>
        <v>1</v>
      </c>
      <c r="AO177">
        <f>(200000*(ABS(N177)-ABS(N175))+Constants!$B$7)/(2*Constants!$B$7)</f>
        <v>0.5</v>
      </c>
      <c r="AP177">
        <f>(200000*(ABS(O177)-ABS(O175))+Constants!$B$7)/(2*Constants!$B$7)</f>
        <v>0.5</v>
      </c>
      <c r="AQ177">
        <f t="shared" si="50"/>
        <v>1</v>
      </c>
      <c r="AR177">
        <f>(Constants!$B$3*Constants!$B$8*I177*K177+AS176)/(Constants!$B$9*Constants!$B$4)</f>
        <v>7.53982300884956</v>
      </c>
      <c r="AS177">
        <f>(Constants!$B$3*Constants!$B$8*I177*K177+AS176)-(AR177*Constants!$B$9*Constants!$B$4)</f>
        <v>0</v>
      </c>
      <c r="AT177">
        <f t="shared" si="51"/>
        <v>1319.46902654867</v>
      </c>
      <c r="AU177">
        <f t="array" ref="AU177">IF(SUMPRODUCT(--(SIGN(AN144:AN176)=SIGN(K145:K177)))=0,2,IF(AV176&gt;0,1,0))</f>
        <v>0</v>
      </c>
      <c r="AV177">
        <f>IF(AU177=2,ROUND(5*1000/Constants!$B$11,0),IF(AV176&gt;0,AV176-1,0))</f>
        <v>0</v>
      </c>
      <c r="AW177">
        <f t="shared" si="52"/>
        <v>175</v>
      </c>
      <c r="AX177">
        <f ca="1" t="array" ref="AX177">IF(AW177&gt;Constants!$B$12,2,IF(SUMPRODUCT(--(AX158:AX177=2))=0,0,1))</f>
        <v>2</v>
      </c>
      <c r="AZ177">
        <f t="array" ref="AZ177">IF(ABS(AG177)&gt;Constants!$B$13,2,IF(SUMPRODUCT(--(AZ157:AZ176=2))=0,0,1))</f>
        <v>0</v>
      </c>
    </row>
    <row r="178" spans="1:52">
      <c r="A178" s="3">
        <v>176</v>
      </c>
      <c r="B178">
        <f>Signals!B177</f>
        <v>3</v>
      </c>
      <c r="C178">
        <f>Signals!C177</f>
        <v>2</v>
      </c>
      <c r="D178">
        <f>Signals!F177</f>
        <v>0</v>
      </c>
      <c r="E178">
        <f>Signals!H177</f>
        <v>0</v>
      </c>
      <c r="F178">
        <f>Signals!I177</f>
        <v>0</v>
      </c>
      <c r="G178">
        <f>IF(Constants!$B$2=2,-B178,B178)</f>
        <v>3</v>
      </c>
      <c r="H178">
        <f>IF(Constants!$C$2=2,-C178,C178)</f>
        <v>2</v>
      </c>
      <c r="I178">
        <f t="shared" si="36"/>
        <v>3</v>
      </c>
      <c r="J178">
        <f t="shared" si="37"/>
        <v>2</v>
      </c>
      <c r="K178">
        <f t="shared" si="38"/>
        <v>1</v>
      </c>
      <c r="L178">
        <f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1200.5</v>
      </c>
      <c r="M178">
        <f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800.5</v>
      </c>
      <c r="N178">
        <f t="shared" si="39"/>
        <v>1200.5</v>
      </c>
      <c r="O178">
        <f t="shared" si="40"/>
        <v>800.5</v>
      </c>
      <c r="P178">
        <f>IF(I178&lt;&gt;0,(ABS(L178*Constants!$B$10)+50)/100,MAX(P177-ABS(N178*Constants!$B$4),0))</f>
        <v>0.62005</v>
      </c>
      <c r="Q178">
        <f>IF(J178&lt;&gt;0,(ABS(M178*Constants!$B$10)+50)/100,MAX(Q177-ABS(O178*Constants!$B$4),0))</f>
        <v>0.58005</v>
      </c>
      <c r="R178">
        <f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1200.5</v>
      </c>
      <c r="S178">
        <f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800.5</v>
      </c>
      <c r="T178">
        <f t="shared" si="41"/>
        <v>1200.5</v>
      </c>
      <c r="U178">
        <f t="shared" si="42"/>
        <v>800.5</v>
      </c>
      <c r="V178">
        <f>IF(I178&lt;&gt;0,(ABS(R178*Constants!$B$4)+50)/100,IF(R178=0,MAX((0-ABS(T178*Constants!$B$4)),0),(ABS(R178*Constants!$B$4)+50)/100))</f>
        <v>1501.125</v>
      </c>
      <c r="W178">
        <f>IF(J178&lt;&gt;0,(ABS(S178*Constants!$B$4)+50)/100,IF(S178=0,MAX((0-ABS(U178*Constants!$B$4)),0),(ABS(S178*Constants!$B$4)+50)/100))</f>
        <v>1001.125</v>
      </c>
      <c r="X178">
        <f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1200.5</v>
      </c>
      <c r="Y178">
        <f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800.5</v>
      </c>
      <c r="Z178">
        <f t="shared" si="43"/>
        <v>1200.5</v>
      </c>
      <c r="AA178">
        <f t="shared" si="44"/>
        <v>800.5</v>
      </c>
      <c r="AB178">
        <f>IF(I178&lt;&gt;0,(ABS(X178*Constants!$B$10)+50)/100,IF(X178=0,MAX((AB177-ABS(Z178*Constants!$B$4)),0),(ABS(X178*Constants!$B$4)+50)/100))</f>
        <v>0.62005</v>
      </c>
      <c r="AC178">
        <f>IF(J178&lt;&gt;0,(ABS(Y178*Constants!$B$10)+50)/100,IF(Y178=0,MAX((AC177-ABS(AA178*Constants!$B$4)),0),(ABS(Y178*Constants!$B$4)+50)/100))</f>
        <v>0.58005</v>
      </c>
      <c r="AD178">
        <f t="shared" si="45"/>
        <v>1001</v>
      </c>
      <c r="AE178">
        <f t="shared" si="46"/>
        <v>1200.5</v>
      </c>
      <c r="AF178">
        <f t="shared" si="47"/>
        <v>800.5</v>
      </c>
      <c r="AG178">
        <f>((Constants!$B$5*AG177)+Constants!$B$4*AD178+AH177)/(Constants!$B$5+Constants!$B$4)</f>
        <v>1001</v>
      </c>
      <c r="AH178">
        <f>((Constants!$B$5*AG177)+Constants!$B$4*AD178+AH177)-(Constants!$B$5+Constants!$B$4)*AG178</f>
        <v>0</v>
      </c>
      <c r="AI178">
        <f>((Constants!$B$5*AI177)+Constants!$B$4*AE178+AJ177)/(Constants!$B$5+Constants!$B$4)</f>
        <v>1200.5</v>
      </c>
      <c r="AJ178">
        <f>((Constants!$B$5*AI177)+Constants!$B$4*AE178+AJ177)-(Constants!$B$4+Constants!$B$5)*AI178</f>
        <v>0</v>
      </c>
      <c r="AK178">
        <f>((Constants!$B$5*AK177)+Constants!$B$4*AF178+AL177)/(Constants!$B$5+Constants!$B$4)</f>
        <v>800.5</v>
      </c>
      <c r="AL178">
        <f>((Constants!$B$5*AK177)+Constants!$B$4*AF178+AL177)-(Constants!$B$5+Constants!$B$4)*AK178</f>
        <v>0</v>
      </c>
      <c r="AM178">
        <f t="shared" si="48"/>
        <v>1</v>
      </c>
      <c r="AN178">
        <f t="shared" si="49"/>
        <v>1</v>
      </c>
      <c r="AO178">
        <f>(200000*(ABS(N178)-ABS(N176))+Constants!$B$7)/(2*Constants!$B$7)</f>
        <v>0.5</v>
      </c>
      <c r="AP178">
        <f>(200000*(ABS(O178)-ABS(O176))+Constants!$B$7)/(2*Constants!$B$7)</f>
        <v>0.5</v>
      </c>
      <c r="AQ178">
        <f t="shared" si="50"/>
        <v>1</v>
      </c>
      <c r="AR178">
        <f>(Constants!$B$3*Constants!$B$8*I178*K178+AS177)/(Constants!$B$9*Constants!$B$4)</f>
        <v>7.53982300884956</v>
      </c>
      <c r="AS178">
        <f>(Constants!$B$3*Constants!$B$8*I178*K178+AS177)-(AR178*Constants!$B$9*Constants!$B$4)</f>
        <v>0</v>
      </c>
      <c r="AT178">
        <f t="shared" si="51"/>
        <v>1327.00884955752</v>
      </c>
      <c r="AU178">
        <f t="array" ref="AU178">IF(SUMPRODUCT(--(SIGN(AN145:AN177)=SIGN(K146:K178)))=0,2,IF(AV177&gt;0,1,0))</f>
        <v>0</v>
      </c>
      <c r="AV178">
        <f>IF(AU178=2,ROUND(5*1000/Constants!$B$11,0),IF(AV177&gt;0,AV177-1,0))</f>
        <v>0</v>
      </c>
      <c r="AW178">
        <f t="shared" si="52"/>
        <v>176</v>
      </c>
      <c r="AX178">
        <f ca="1" t="array" ref="AX178">IF(AW178&gt;Constants!$B$12,2,IF(SUMPRODUCT(--(AX159:AX178=2))=0,0,1))</f>
        <v>2</v>
      </c>
      <c r="AZ178">
        <f t="array" ref="AZ178">IF(ABS(AG178)&gt;Constants!$B$13,2,IF(SUMPRODUCT(--(AZ158:AZ177=2))=0,0,1))</f>
        <v>0</v>
      </c>
    </row>
    <row r="179" spans="1:52">
      <c r="A179" s="3">
        <v>177</v>
      </c>
      <c r="B179">
        <f>Signals!B178</f>
        <v>3</v>
      </c>
      <c r="C179">
        <f>Signals!C178</f>
        <v>2</v>
      </c>
      <c r="D179">
        <f>Signals!F178</f>
        <v>0</v>
      </c>
      <c r="E179">
        <f>Signals!H178</f>
        <v>0</v>
      </c>
      <c r="F179">
        <f>Signals!I178</f>
        <v>0</v>
      </c>
      <c r="G179">
        <f>IF(Constants!$B$2=2,-B179,B179)</f>
        <v>3</v>
      </c>
      <c r="H179">
        <f>IF(Constants!$C$2=2,-C179,C179)</f>
        <v>2</v>
      </c>
      <c r="I179">
        <f t="shared" si="36"/>
        <v>3</v>
      </c>
      <c r="J179">
        <f t="shared" si="37"/>
        <v>2</v>
      </c>
      <c r="K179">
        <f t="shared" si="38"/>
        <v>1</v>
      </c>
      <c r="L179">
        <f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1200.5</v>
      </c>
      <c r="M179">
        <f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800.5</v>
      </c>
      <c r="N179">
        <f t="shared" si="39"/>
        <v>1200.5</v>
      </c>
      <c r="O179">
        <f t="shared" si="40"/>
        <v>800.5</v>
      </c>
      <c r="P179">
        <f>IF(I179&lt;&gt;0,(ABS(L179*Constants!$B$10)+50)/100,MAX(P178-ABS(N179*Constants!$B$4),0))</f>
        <v>0.62005</v>
      </c>
      <c r="Q179">
        <f>IF(J179&lt;&gt;0,(ABS(M179*Constants!$B$10)+50)/100,MAX(Q178-ABS(O179*Constants!$B$4),0))</f>
        <v>0.58005</v>
      </c>
      <c r="R179">
        <f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1200.5</v>
      </c>
      <c r="S179">
        <f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800.5</v>
      </c>
      <c r="T179">
        <f t="shared" si="41"/>
        <v>1200.5</v>
      </c>
      <c r="U179">
        <f t="shared" si="42"/>
        <v>800.5</v>
      </c>
      <c r="V179">
        <f>IF(I179&lt;&gt;0,(ABS(R179*Constants!$B$4)+50)/100,IF(R179=0,MAX((0-ABS(T179*Constants!$B$4)),0),(ABS(R179*Constants!$B$4)+50)/100))</f>
        <v>1501.125</v>
      </c>
      <c r="W179">
        <f>IF(J179&lt;&gt;0,(ABS(S179*Constants!$B$4)+50)/100,IF(S179=0,MAX((0-ABS(U179*Constants!$B$4)),0),(ABS(S179*Constants!$B$4)+50)/100))</f>
        <v>1001.125</v>
      </c>
      <c r="X179">
        <f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1200.5</v>
      </c>
      <c r="Y179">
        <f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800.5</v>
      </c>
      <c r="Z179">
        <f t="shared" si="43"/>
        <v>1200.5</v>
      </c>
      <c r="AA179">
        <f t="shared" si="44"/>
        <v>800.5</v>
      </c>
      <c r="AB179">
        <f>IF(I179&lt;&gt;0,(ABS(X179*Constants!$B$10)+50)/100,IF(X179=0,MAX((AB178-ABS(Z179*Constants!$B$4)),0),(ABS(X179*Constants!$B$4)+50)/100))</f>
        <v>0.62005</v>
      </c>
      <c r="AC179">
        <f>IF(J179&lt;&gt;0,(ABS(Y179*Constants!$B$10)+50)/100,IF(Y179=0,MAX((AC178-ABS(AA179*Constants!$B$4)),0),(ABS(Y179*Constants!$B$4)+50)/100))</f>
        <v>0.58005</v>
      </c>
      <c r="AD179">
        <f t="shared" si="45"/>
        <v>1001</v>
      </c>
      <c r="AE179">
        <f t="shared" si="46"/>
        <v>1200.5</v>
      </c>
      <c r="AF179">
        <f t="shared" si="47"/>
        <v>800.5</v>
      </c>
      <c r="AG179">
        <f>((Constants!$B$5*AG178)+Constants!$B$4*AD179+AH178)/(Constants!$B$5+Constants!$B$4)</f>
        <v>1001</v>
      </c>
      <c r="AH179">
        <f>((Constants!$B$5*AG178)+Constants!$B$4*AD179+AH178)-(Constants!$B$5+Constants!$B$4)*AG179</f>
        <v>0</v>
      </c>
      <c r="AI179">
        <f>((Constants!$B$5*AI178)+Constants!$B$4*AE179+AJ178)/(Constants!$B$5+Constants!$B$4)</f>
        <v>1200.5</v>
      </c>
      <c r="AJ179">
        <f>((Constants!$B$5*AI178)+Constants!$B$4*AE179+AJ178)-(Constants!$B$4+Constants!$B$5)*AI179</f>
        <v>0</v>
      </c>
      <c r="AK179">
        <f>((Constants!$B$5*AK178)+Constants!$B$4*AF179+AL178)/(Constants!$B$5+Constants!$B$4)</f>
        <v>800.5</v>
      </c>
      <c r="AL179">
        <f>((Constants!$B$5*AK178)+Constants!$B$4*AF179+AL178)-(Constants!$B$5+Constants!$B$4)*AK179</f>
        <v>0</v>
      </c>
      <c r="AM179">
        <f t="shared" si="48"/>
        <v>1</v>
      </c>
      <c r="AN179">
        <f t="shared" si="49"/>
        <v>1</v>
      </c>
      <c r="AO179">
        <f>(200000*(ABS(N179)-ABS(N177))+Constants!$B$7)/(2*Constants!$B$7)</f>
        <v>0.5</v>
      </c>
      <c r="AP179">
        <f>(200000*(ABS(O179)-ABS(O177))+Constants!$B$7)/(2*Constants!$B$7)</f>
        <v>0.5</v>
      </c>
      <c r="AQ179">
        <f t="shared" si="50"/>
        <v>1</v>
      </c>
      <c r="AR179">
        <f>(Constants!$B$3*Constants!$B$8*I179*K179+AS178)/(Constants!$B$9*Constants!$B$4)</f>
        <v>7.53982300884956</v>
      </c>
      <c r="AS179">
        <f>(Constants!$B$3*Constants!$B$8*I179*K179+AS178)-(AR179*Constants!$B$9*Constants!$B$4)</f>
        <v>0</v>
      </c>
      <c r="AT179">
        <f t="shared" si="51"/>
        <v>1334.54867256637</v>
      </c>
      <c r="AU179">
        <f t="array" ref="AU179">IF(SUMPRODUCT(--(SIGN(AN146:AN178)=SIGN(K147:K179)))=0,2,IF(AV178&gt;0,1,0))</f>
        <v>0</v>
      </c>
      <c r="AV179">
        <f>IF(AU179=2,ROUND(5*1000/Constants!$B$11,0),IF(AV178&gt;0,AV178-1,0))</f>
        <v>0</v>
      </c>
      <c r="AW179">
        <f t="shared" si="52"/>
        <v>177</v>
      </c>
      <c r="AX179">
        <f ca="1" t="array" ref="AX179">IF(AW179&gt;Constants!$B$12,2,IF(SUMPRODUCT(--(AX160:AX179=2))=0,0,1))</f>
        <v>2</v>
      </c>
      <c r="AZ179">
        <f t="array" ref="AZ179">IF(ABS(AG179)&gt;Constants!$B$13,2,IF(SUMPRODUCT(--(AZ159:AZ178=2))=0,0,1))</f>
        <v>0</v>
      </c>
    </row>
    <row r="180" spans="1:52">
      <c r="A180" s="3">
        <v>178</v>
      </c>
      <c r="B180">
        <f>Signals!B179</f>
        <v>3</v>
      </c>
      <c r="C180">
        <f>Signals!C179</f>
        <v>2</v>
      </c>
      <c r="D180">
        <f>Signals!F179</f>
        <v>0</v>
      </c>
      <c r="E180">
        <f>Signals!H179</f>
        <v>0</v>
      </c>
      <c r="F180">
        <f>Signals!I179</f>
        <v>0</v>
      </c>
      <c r="G180">
        <f>IF(Constants!$B$2=2,-B180,B180)</f>
        <v>3</v>
      </c>
      <c r="H180">
        <f>IF(Constants!$C$2=2,-C180,C180)</f>
        <v>2</v>
      </c>
      <c r="I180">
        <f t="shared" si="36"/>
        <v>3</v>
      </c>
      <c r="J180">
        <f t="shared" si="37"/>
        <v>2</v>
      </c>
      <c r="K180">
        <f t="shared" si="38"/>
        <v>1</v>
      </c>
      <c r="L180">
        <f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1200.5</v>
      </c>
      <c r="M180">
        <f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800.5</v>
      </c>
      <c r="N180">
        <f t="shared" si="39"/>
        <v>1200.5</v>
      </c>
      <c r="O180">
        <f t="shared" si="40"/>
        <v>800.5</v>
      </c>
      <c r="P180">
        <f>IF(I180&lt;&gt;0,(ABS(L180*Constants!$B$10)+50)/100,MAX(P179-ABS(N180*Constants!$B$4),0))</f>
        <v>0.62005</v>
      </c>
      <c r="Q180">
        <f>IF(J180&lt;&gt;0,(ABS(M180*Constants!$B$10)+50)/100,MAX(Q179-ABS(O180*Constants!$B$4),0))</f>
        <v>0.58005</v>
      </c>
      <c r="R180">
        <f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1200.5</v>
      </c>
      <c r="S180">
        <f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800.5</v>
      </c>
      <c r="T180">
        <f t="shared" si="41"/>
        <v>1200.5</v>
      </c>
      <c r="U180">
        <f t="shared" si="42"/>
        <v>800.5</v>
      </c>
      <c r="V180">
        <f>IF(I180&lt;&gt;0,(ABS(R180*Constants!$B$4)+50)/100,IF(R180=0,MAX((0-ABS(T180*Constants!$B$4)),0),(ABS(R180*Constants!$B$4)+50)/100))</f>
        <v>1501.125</v>
      </c>
      <c r="W180">
        <f>IF(J180&lt;&gt;0,(ABS(S180*Constants!$B$4)+50)/100,IF(S180=0,MAX((0-ABS(U180*Constants!$B$4)),0),(ABS(S180*Constants!$B$4)+50)/100))</f>
        <v>1001.125</v>
      </c>
      <c r="X180">
        <f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1200.5</v>
      </c>
      <c r="Y180">
        <f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800.5</v>
      </c>
      <c r="Z180">
        <f t="shared" si="43"/>
        <v>1200.5</v>
      </c>
      <c r="AA180">
        <f t="shared" si="44"/>
        <v>800.5</v>
      </c>
      <c r="AB180">
        <f>IF(I180&lt;&gt;0,(ABS(X180*Constants!$B$10)+50)/100,IF(X180=0,MAX((AB179-ABS(Z180*Constants!$B$4)),0),(ABS(X180*Constants!$B$4)+50)/100))</f>
        <v>0.62005</v>
      </c>
      <c r="AC180">
        <f>IF(J180&lt;&gt;0,(ABS(Y180*Constants!$B$10)+50)/100,IF(Y180=0,MAX((AC179-ABS(AA180*Constants!$B$4)),0),(ABS(Y180*Constants!$B$4)+50)/100))</f>
        <v>0.58005</v>
      </c>
      <c r="AD180">
        <f t="shared" si="45"/>
        <v>1001</v>
      </c>
      <c r="AE180">
        <f t="shared" si="46"/>
        <v>1200.5</v>
      </c>
      <c r="AF180">
        <f t="shared" si="47"/>
        <v>800.5</v>
      </c>
      <c r="AG180">
        <f>((Constants!$B$5*AG179)+Constants!$B$4*AD180+AH179)/(Constants!$B$5+Constants!$B$4)</f>
        <v>1001</v>
      </c>
      <c r="AH180">
        <f>((Constants!$B$5*AG179)+Constants!$B$4*AD180+AH179)-(Constants!$B$5+Constants!$B$4)*AG180</f>
        <v>0</v>
      </c>
      <c r="AI180">
        <f>((Constants!$B$5*AI179)+Constants!$B$4*AE180+AJ179)/(Constants!$B$5+Constants!$B$4)</f>
        <v>1200.5</v>
      </c>
      <c r="AJ180">
        <f>((Constants!$B$5*AI179)+Constants!$B$4*AE180+AJ179)-(Constants!$B$4+Constants!$B$5)*AI180</f>
        <v>0</v>
      </c>
      <c r="AK180">
        <f>((Constants!$B$5*AK179)+Constants!$B$4*AF180+AL179)/(Constants!$B$5+Constants!$B$4)</f>
        <v>800.5</v>
      </c>
      <c r="AL180">
        <f>((Constants!$B$5*AK179)+Constants!$B$4*AF180+AL179)-(Constants!$B$5+Constants!$B$4)*AK180</f>
        <v>0</v>
      </c>
      <c r="AM180">
        <f t="shared" si="48"/>
        <v>1</v>
      </c>
      <c r="AN180">
        <f t="shared" si="49"/>
        <v>1</v>
      </c>
      <c r="AO180">
        <f>(200000*(ABS(N180)-ABS(N178))+Constants!$B$7)/(2*Constants!$B$7)</f>
        <v>0.5</v>
      </c>
      <c r="AP180">
        <f>(200000*(ABS(O180)-ABS(O178))+Constants!$B$7)/(2*Constants!$B$7)</f>
        <v>0.5</v>
      </c>
      <c r="AQ180">
        <f t="shared" si="50"/>
        <v>1</v>
      </c>
      <c r="AR180">
        <f>(Constants!$B$3*Constants!$B$8*I180*K180+AS179)/(Constants!$B$9*Constants!$B$4)</f>
        <v>7.53982300884956</v>
      </c>
      <c r="AS180">
        <f>(Constants!$B$3*Constants!$B$8*I180*K180+AS179)-(AR180*Constants!$B$9*Constants!$B$4)</f>
        <v>0</v>
      </c>
      <c r="AT180">
        <f t="shared" si="51"/>
        <v>1342.08849557522</v>
      </c>
      <c r="AU180">
        <f t="array" ref="AU180">IF(SUMPRODUCT(--(SIGN(AN147:AN179)=SIGN(K148:K180)))=0,2,IF(AV179&gt;0,1,0))</f>
        <v>0</v>
      </c>
      <c r="AV180">
        <f>IF(AU180=2,ROUND(5*1000/Constants!$B$11,0),IF(AV179&gt;0,AV179-1,0))</f>
        <v>0</v>
      </c>
      <c r="AW180">
        <f t="shared" si="52"/>
        <v>178</v>
      </c>
      <c r="AX180">
        <f ca="1" t="array" ref="AX180">IF(AW180&gt;Constants!$B$12,2,IF(SUMPRODUCT(--(AX161:AX180=2))=0,0,1))</f>
        <v>2</v>
      </c>
      <c r="AZ180">
        <f t="array" ref="AZ180">IF(ABS(AG180)&gt;Constants!$B$13,2,IF(SUMPRODUCT(--(AZ160:AZ179=2))=0,0,1))</f>
        <v>0</v>
      </c>
    </row>
    <row r="181" spans="1:52">
      <c r="A181" s="3">
        <v>179</v>
      </c>
      <c r="B181">
        <f>Signals!B180</f>
        <v>3</v>
      </c>
      <c r="C181">
        <f>Signals!C180</f>
        <v>2</v>
      </c>
      <c r="D181">
        <f>Signals!F180</f>
        <v>0</v>
      </c>
      <c r="E181">
        <f>Signals!H180</f>
        <v>0</v>
      </c>
      <c r="F181">
        <f>Signals!I180</f>
        <v>0</v>
      </c>
      <c r="G181">
        <f>IF(Constants!$B$2=2,-B181,B181)</f>
        <v>3</v>
      </c>
      <c r="H181">
        <f>IF(Constants!$C$2=2,-C181,C181)</f>
        <v>2</v>
      </c>
      <c r="I181">
        <f t="shared" si="36"/>
        <v>3</v>
      </c>
      <c r="J181">
        <f t="shared" si="37"/>
        <v>2</v>
      </c>
      <c r="K181">
        <f t="shared" si="38"/>
        <v>1</v>
      </c>
      <c r="L181">
        <f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1200.5</v>
      </c>
      <c r="M181">
        <f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800.5</v>
      </c>
      <c r="N181">
        <f t="shared" si="39"/>
        <v>1200.5</v>
      </c>
      <c r="O181">
        <f t="shared" si="40"/>
        <v>800.5</v>
      </c>
      <c r="P181">
        <f>IF(I181&lt;&gt;0,(ABS(L181*Constants!$B$10)+50)/100,MAX(P180-ABS(N181*Constants!$B$4),0))</f>
        <v>0.62005</v>
      </c>
      <c r="Q181">
        <f>IF(J181&lt;&gt;0,(ABS(M181*Constants!$B$10)+50)/100,MAX(Q180-ABS(O181*Constants!$B$4),0))</f>
        <v>0.58005</v>
      </c>
      <c r="R181">
        <f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1200.5</v>
      </c>
      <c r="S181">
        <f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800.5</v>
      </c>
      <c r="T181">
        <f t="shared" si="41"/>
        <v>1200.5</v>
      </c>
      <c r="U181">
        <f t="shared" si="42"/>
        <v>800.5</v>
      </c>
      <c r="V181">
        <f>IF(I181&lt;&gt;0,(ABS(R181*Constants!$B$4)+50)/100,IF(R181=0,MAX((0-ABS(T181*Constants!$B$4)),0),(ABS(R181*Constants!$B$4)+50)/100))</f>
        <v>1501.125</v>
      </c>
      <c r="W181">
        <f>IF(J181&lt;&gt;0,(ABS(S181*Constants!$B$4)+50)/100,IF(S181=0,MAX((0-ABS(U181*Constants!$B$4)),0),(ABS(S181*Constants!$B$4)+50)/100))</f>
        <v>1001.125</v>
      </c>
      <c r="X181">
        <f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1200.5</v>
      </c>
      <c r="Y181">
        <f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800.5</v>
      </c>
      <c r="Z181">
        <f t="shared" si="43"/>
        <v>1200.5</v>
      </c>
      <c r="AA181">
        <f t="shared" si="44"/>
        <v>800.5</v>
      </c>
      <c r="AB181">
        <f>IF(I181&lt;&gt;0,(ABS(X181*Constants!$B$10)+50)/100,IF(X181=0,MAX((AB180-ABS(Z181*Constants!$B$4)),0),(ABS(X181*Constants!$B$4)+50)/100))</f>
        <v>0.62005</v>
      </c>
      <c r="AC181">
        <f>IF(J181&lt;&gt;0,(ABS(Y181*Constants!$B$10)+50)/100,IF(Y181=0,MAX((AC180-ABS(AA181*Constants!$B$4)),0),(ABS(Y181*Constants!$B$4)+50)/100))</f>
        <v>0.58005</v>
      </c>
      <c r="AD181">
        <f t="shared" si="45"/>
        <v>1001</v>
      </c>
      <c r="AE181">
        <f t="shared" si="46"/>
        <v>1200.5</v>
      </c>
      <c r="AF181">
        <f t="shared" si="47"/>
        <v>800.5</v>
      </c>
      <c r="AG181">
        <f>((Constants!$B$5*AG180)+Constants!$B$4*AD181+AH180)/(Constants!$B$5+Constants!$B$4)</f>
        <v>1001</v>
      </c>
      <c r="AH181">
        <f>((Constants!$B$5*AG180)+Constants!$B$4*AD181+AH180)-(Constants!$B$5+Constants!$B$4)*AG181</f>
        <v>0</v>
      </c>
      <c r="AI181">
        <f>((Constants!$B$5*AI180)+Constants!$B$4*AE181+AJ180)/(Constants!$B$5+Constants!$B$4)</f>
        <v>1200.5</v>
      </c>
      <c r="AJ181">
        <f>((Constants!$B$5*AI180)+Constants!$B$4*AE181+AJ180)-(Constants!$B$4+Constants!$B$5)*AI181</f>
        <v>0</v>
      </c>
      <c r="AK181">
        <f>((Constants!$B$5*AK180)+Constants!$B$4*AF181+AL180)/(Constants!$B$5+Constants!$B$4)</f>
        <v>800.5</v>
      </c>
      <c r="AL181">
        <f>((Constants!$B$5*AK180)+Constants!$B$4*AF181+AL180)-(Constants!$B$5+Constants!$B$4)*AK181</f>
        <v>0</v>
      </c>
      <c r="AM181">
        <f t="shared" si="48"/>
        <v>1</v>
      </c>
      <c r="AN181">
        <f t="shared" si="49"/>
        <v>1</v>
      </c>
      <c r="AO181">
        <f>(200000*(ABS(N181)-ABS(N179))+Constants!$B$7)/(2*Constants!$B$7)</f>
        <v>0.5</v>
      </c>
      <c r="AP181">
        <f>(200000*(ABS(O181)-ABS(O179))+Constants!$B$7)/(2*Constants!$B$7)</f>
        <v>0.5</v>
      </c>
      <c r="AQ181">
        <f t="shared" si="50"/>
        <v>1</v>
      </c>
      <c r="AR181">
        <f>(Constants!$B$3*Constants!$B$8*I181*K181+AS180)/(Constants!$B$9*Constants!$B$4)</f>
        <v>7.53982300884956</v>
      </c>
      <c r="AS181">
        <f>(Constants!$B$3*Constants!$B$8*I181*K181+AS180)-(AR181*Constants!$B$9*Constants!$B$4)</f>
        <v>0</v>
      </c>
      <c r="AT181">
        <f t="shared" si="51"/>
        <v>1349.62831858407</v>
      </c>
      <c r="AU181">
        <f t="array" ref="AU181">IF(SUMPRODUCT(--(SIGN(AN148:AN180)=SIGN(K149:K181)))=0,2,IF(AV180&gt;0,1,0))</f>
        <v>0</v>
      </c>
      <c r="AV181">
        <f>IF(AU181=2,ROUND(5*1000/Constants!$B$11,0),IF(AV180&gt;0,AV180-1,0))</f>
        <v>0</v>
      </c>
      <c r="AW181">
        <f t="shared" si="52"/>
        <v>179</v>
      </c>
      <c r="AX181">
        <f ca="1" t="array" ref="AX181">IF(AW181&gt;Constants!$B$12,2,IF(SUMPRODUCT(--(AX162:AX181=2))=0,0,1))</f>
        <v>2</v>
      </c>
      <c r="AZ181">
        <f t="array" ref="AZ181">IF(ABS(AG181)&gt;Constants!$B$13,2,IF(SUMPRODUCT(--(AZ161:AZ180=2))=0,0,1))</f>
        <v>0</v>
      </c>
    </row>
    <row r="182" spans="1:52">
      <c r="A182" s="3">
        <v>180</v>
      </c>
      <c r="B182">
        <f>Signals!B181</f>
        <v>3</v>
      </c>
      <c r="C182">
        <f>Signals!C181</f>
        <v>2</v>
      </c>
      <c r="D182">
        <f>Signals!F181</f>
        <v>0</v>
      </c>
      <c r="E182">
        <f>Signals!H181</f>
        <v>0</v>
      </c>
      <c r="F182">
        <f>Signals!I181</f>
        <v>0</v>
      </c>
      <c r="G182">
        <f>IF(Constants!$B$2=2,-B182,B182)</f>
        <v>3</v>
      </c>
      <c r="H182">
        <f>IF(Constants!$C$2=2,-C182,C182)</f>
        <v>2</v>
      </c>
      <c r="I182">
        <f t="shared" si="36"/>
        <v>3</v>
      </c>
      <c r="J182">
        <f t="shared" si="37"/>
        <v>2</v>
      </c>
      <c r="K182">
        <f t="shared" si="38"/>
        <v>1</v>
      </c>
      <c r="L182">
        <f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1200.5</v>
      </c>
      <c r="M182">
        <f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800.5</v>
      </c>
      <c r="N182">
        <f t="shared" si="39"/>
        <v>1200.5</v>
      </c>
      <c r="O182">
        <f t="shared" si="40"/>
        <v>800.5</v>
      </c>
      <c r="P182">
        <f>IF(I182&lt;&gt;0,(ABS(L182*Constants!$B$10)+50)/100,MAX(P181-ABS(N182*Constants!$B$4),0))</f>
        <v>0.62005</v>
      </c>
      <c r="Q182">
        <f>IF(J182&lt;&gt;0,(ABS(M182*Constants!$B$10)+50)/100,MAX(Q181-ABS(O182*Constants!$B$4),0))</f>
        <v>0.58005</v>
      </c>
      <c r="R182">
        <f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1200.5</v>
      </c>
      <c r="S182">
        <f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800.5</v>
      </c>
      <c r="T182">
        <f t="shared" si="41"/>
        <v>1200.5</v>
      </c>
      <c r="U182">
        <f t="shared" si="42"/>
        <v>800.5</v>
      </c>
      <c r="V182">
        <f>IF(I182&lt;&gt;0,(ABS(R182*Constants!$B$4)+50)/100,IF(R182=0,MAX((0-ABS(T182*Constants!$B$4)),0),(ABS(R182*Constants!$B$4)+50)/100))</f>
        <v>1501.125</v>
      </c>
      <c r="W182">
        <f>IF(J182&lt;&gt;0,(ABS(S182*Constants!$B$4)+50)/100,IF(S182=0,MAX((0-ABS(U182*Constants!$B$4)),0),(ABS(S182*Constants!$B$4)+50)/100))</f>
        <v>1001.125</v>
      </c>
      <c r="X182">
        <f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1200.5</v>
      </c>
      <c r="Y182">
        <f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800.5</v>
      </c>
      <c r="Z182">
        <f t="shared" si="43"/>
        <v>1200.5</v>
      </c>
      <c r="AA182">
        <f t="shared" si="44"/>
        <v>800.5</v>
      </c>
      <c r="AB182">
        <f>IF(I182&lt;&gt;0,(ABS(X182*Constants!$B$10)+50)/100,IF(X182=0,MAX((AB181-ABS(Z182*Constants!$B$4)),0),(ABS(X182*Constants!$B$4)+50)/100))</f>
        <v>0.62005</v>
      </c>
      <c r="AC182">
        <f>IF(J182&lt;&gt;0,(ABS(Y182*Constants!$B$10)+50)/100,IF(Y182=0,MAX((AC181-ABS(AA182*Constants!$B$4)),0),(ABS(Y182*Constants!$B$4)+50)/100))</f>
        <v>0.58005</v>
      </c>
      <c r="AD182">
        <f t="shared" si="45"/>
        <v>1001</v>
      </c>
      <c r="AE182">
        <f t="shared" si="46"/>
        <v>1200.5</v>
      </c>
      <c r="AF182">
        <f t="shared" si="47"/>
        <v>800.5</v>
      </c>
      <c r="AG182">
        <f>((Constants!$B$5*AG181)+Constants!$B$4*AD182+AH181)/(Constants!$B$5+Constants!$B$4)</f>
        <v>1001</v>
      </c>
      <c r="AH182">
        <f>((Constants!$B$5*AG181)+Constants!$B$4*AD182+AH181)-(Constants!$B$5+Constants!$B$4)*AG182</f>
        <v>0</v>
      </c>
      <c r="AI182">
        <f>((Constants!$B$5*AI181)+Constants!$B$4*AE182+AJ181)/(Constants!$B$5+Constants!$B$4)</f>
        <v>1200.5</v>
      </c>
      <c r="AJ182">
        <f>((Constants!$B$5*AI181)+Constants!$B$4*AE182+AJ181)-(Constants!$B$4+Constants!$B$5)*AI182</f>
        <v>0</v>
      </c>
      <c r="AK182">
        <f>((Constants!$B$5*AK181)+Constants!$B$4*AF182+AL181)/(Constants!$B$5+Constants!$B$4)</f>
        <v>800.5</v>
      </c>
      <c r="AL182">
        <f>((Constants!$B$5*AK181)+Constants!$B$4*AF182+AL181)-(Constants!$B$5+Constants!$B$4)*AK182</f>
        <v>0</v>
      </c>
      <c r="AM182">
        <f t="shared" si="48"/>
        <v>1</v>
      </c>
      <c r="AN182">
        <f t="shared" si="49"/>
        <v>1</v>
      </c>
      <c r="AO182">
        <f>(200000*(ABS(N182)-ABS(N180))+Constants!$B$7)/(2*Constants!$B$7)</f>
        <v>0.5</v>
      </c>
      <c r="AP182">
        <f>(200000*(ABS(O182)-ABS(O180))+Constants!$B$7)/(2*Constants!$B$7)</f>
        <v>0.5</v>
      </c>
      <c r="AQ182">
        <f t="shared" si="50"/>
        <v>1</v>
      </c>
      <c r="AR182">
        <f>(Constants!$B$3*Constants!$B$8*I182*K182+AS181)/(Constants!$B$9*Constants!$B$4)</f>
        <v>7.53982300884956</v>
      </c>
      <c r="AS182">
        <f>(Constants!$B$3*Constants!$B$8*I182*K182+AS181)-(AR182*Constants!$B$9*Constants!$B$4)</f>
        <v>0</v>
      </c>
      <c r="AT182">
        <f t="shared" si="51"/>
        <v>1357.16814159292</v>
      </c>
      <c r="AU182">
        <f t="array" ref="AU182">IF(SUMPRODUCT(--(SIGN(AN149:AN181)=SIGN(K150:K182)))=0,2,IF(AV181&gt;0,1,0))</f>
        <v>0</v>
      </c>
      <c r="AV182">
        <f>IF(AU182=2,ROUND(5*1000/Constants!$B$11,0),IF(AV181&gt;0,AV181-1,0))</f>
        <v>0</v>
      </c>
      <c r="AW182">
        <f t="shared" si="52"/>
        <v>180</v>
      </c>
      <c r="AX182">
        <f ca="1" t="array" ref="AX182">IF(AW182&gt;Constants!$B$12,2,IF(SUMPRODUCT(--(AX163:AX182=2))=0,0,1))</f>
        <v>2</v>
      </c>
      <c r="AZ182">
        <f t="array" ref="AZ182">IF(ABS(AG182)&gt;Constants!$B$13,2,IF(SUMPRODUCT(--(AZ162:AZ181=2))=0,0,1))</f>
        <v>0</v>
      </c>
    </row>
    <row r="183" spans="1:52">
      <c r="A183" s="3">
        <v>181</v>
      </c>
      <c r="B183">
        <f>Signals!B182</f>
        <v>3</v>
      </c>
      <c r="C183">
        <f>Signals!C182</f>
        <v>2</v>
      </c>
      <c r="D183">
        <f>Signals!F182</f>
        <v>0</v>
      </c>
      <c r="E183">
        <f>Signals!H182</f>
        <v>0</v>
      </c>
      <c r="F183">
        <f>Signals!I182</f>
        <v>0</v>
      </c>
      <c r="G183">
        <f>IF(Constants!$B$2=2,-B183,B183)</f>
        <v>3</v>
      </c>
      <c r="H183">
        <f>IF(Constants!$C$2=2,-C183,C183)</f>
        <v>2</v>
      </c>
      <c r="I183">
        <f t="shared" si="36"/>
        <v>3</v>
      </c>
      <c r="J183">
        <f t="shared" si="37"/>
        <v>2</v>
      </c>
      <c r="K183">
        <f t="shared" si="38"/>
        <v>1</v>
      </c>
      <c r="L183">
        <f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1200.5</v>
      </c>
      <c r="M183">
        <f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800.5</v>
      </c>
      <c r="N183">
        <f t="shared" si="39"/>
        <v>1200.5</v>
      </c>
      <c r="O183">
        <f t="shared" si="40"/>
        <v>800.5</v>
      </c>
      <c r="P183">
        <f>IF(I183&lt;&gt;0,(ABS(L183*Constants!$B$10)+50)/100,MAX(P182-ABS(N183*Constants!$B$4),0))</f>
        <v>0.62005</v>
      </c>
      <c r="Q183">
        <f>IF(J183&lt;&gt;0,(ABS(M183*Constants!$B$10)+50)/100,MAX(Q182-ABS(O183*Constants!$B$4),0))</f>
        <v>0.58005</v>
      </c>
      <c r="R183">
        <f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1200.5</v>
      </c>
      <c r="S183">
        <f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800.5</v>
      </c>
      <c r="T183">
        <f t="shared" si="41"/>
        <v>1200.5</v>
      </c>
      <c r="U183">
        <f t="shared" si="42"/>
        <v>800.5</v>
      </c>
      <c r="V183">
        <f>IF(I183&lt;&gt;0,(ABS(R183*Constants!$B$4)+50)/100,IF(R183=0,MAX((0-ABS(T183*Constants!$B$4)),0),(ABS(R183*Constants!$B$4)+50)/100))</f>
        <v>1501.125</v>
      </c>
      <c r="W183">
        <f>IF(J183&lt;&gt;0,(ABS(S183*Constants!$B$4)+50)/100,IF(S183=0,MAX((0-ABS(U183*Constants!$B$4)),0),(ABS(S183*Constants!$B$4)+50)/100))</f>
        <v>1001.125</v>
      </c>
      <c r="X183">
        <f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1200.5</v>
      </c>
      <c r="Y183">
        <f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800.5</v>
      </c>
      <c r="Z183">
        <f t="shared" si="43"/>
        <v>1200.5</v>
      </c>
      <c r="AA183">
        <f t="shared" si="44"/>
        <v>800.5</v>
      </c>
      <c r="AB183">
        <f>IF(I183&lt;&gt;0,(ABS(X183*Constants!$B$10)+50)/100,IF(X183=0,MAX((AB182-ABS(Z183*Constants!$B$4)),0),(ABS(X183*Constants!$B$4)+50)/100))</f>
        <v>0.62005</v>
      </c>
      <c r="AC183">
        <f>IF(J183&lt;&gt;0,(ABS(Y183*Constants!$B$10)+50)/100,IF(Y183=0,MAX((AC182-ABS(AA183*Constants!$B$4)),0),(ABS(Y183*Constants!$B$4)+50)/100))</f>
        <v>0.58005</v>
      </c>
      <c r="AD183">
        <f t="shared" si="45"/>
        <v>1001</v>
      </c>
      <c r="AE183">
        <f t="shared" si="46"/>
        <v>1200.5</v>
      </c>
      <c r="AF183">
        <f t="shared" si="47"/>
        <v>800.5</v>
      </c>
      <c r="AG183">
        <f>((Constants!$B$5*AG182)+Constants!$B$4*AD183+AH182)/(Constants!$B$5+Constants!$B$4)</f>
        <v>1001</v>
      </c>
      <c r="AH183">
        <f>((Constants!$B$5*AG182)+Constants!$B$4*AD183+AH182)-(Constants!$B$5+Constants!$B$4)*AG183</f>
        <v>0</v>
      </c>
      <c r="AI183">
        <f>((Constants!$B$5*AI182)+Constants!$B$4*AE183+AJ182)/(Constants!$B$5+Constants!$B$4)</f>
        <v>1200.5</v>
      </c>
      <c r="AJ183">
        <f>((Constants!$B$5*AI182)+Constants!$B$4*AE183+AJ182)-(Constants!$B$4+Constants!$B$5)*AI183</f>
        <v>0</v>
      </c>
      <c r="AK183">
        <f>((Constants!$B$5*AK182)+Constants!$B$4*AF183+AL182)/(Constants!$B$5+Constants!$B$4)</f>
        <v>800.5</v>
      </c>
      <c r="AL183">
        <f>((Constants!$B$5*AK182)+Constants!$B$4*AF183+AL182)-(Constants!$B$5+Constants!$B$4)*AK183</f>
        <v>0</v>
      </c>
      <c r="AM183">
        <f t="shared" si="48"/>
        <v>1</v>
      </c>
      <c r="AN183">
        <f t="shared" si="49"/>
        <v>1</v>
      </c>
      <c r="AO183">
        <f>(200000*(ABS(N183)-ABS(N181))+Constants!$B$7)/(2*Constants!$B$7)</f>
        <v>0.5</v>
      </c>
      <c r="AP183">
        <f>(200000*(ABS(O183)-ABS(O181))+Constants!$B$7)/(2*Constants!$B$7)</f>
        <v>0.5</v>
      </c>
      <c r="AQ183">
        <f t="shared" si="50"/>
        <v>1</v>
      </c>
      <c r="AR183">
        <f>(Constants!$B$3*Constants!$B$8*I183*K183+AS182)/(Constants!$B$9*Constants!$B$4)</f>
        <v>7.53982300884956</v>
      </c>
      <c r="AS183">
        <f>(Constants!$B$3*Constants!$B$8*I183*K183+AS182)-(AR183*Constants!$B$9*Constants!$B$4)</f>
        <v>0</v>
      </c>
      <c r="AT183">
        <f t="shared" si="51"/>
        <v>1364.70796460177</v>
      </c>
      <c r="AU183">
        <f t="array" ref="AU183">IF(SUMPRODUCT(--(SIGN(AN150:AN182)=SIGN(K151:K183)))=0,2,IF(AV182&gt;0,1,0))</f>
        <v>0</v>
      </c>
      <c r="AV183">
        <f>IF(AU183=2,ROUND(5*1000/Constants!$B$11,0),IF(AV182&gt;0,AV182-1,0))</f>
        <v>0</v>
      </c>
      <c r="AW183">
        <f t="shared" si="52"/>
        <v>181</v>
      </c>
      <c r="AX183">
        <f ca="1" t="array" ref="AX183">IF(AW183&gt;Constants!$B$12,2,IF(SUMPRODUCT(--(AX164:AX183=2))=0,0,1))</f>
        <v>2</v>
      </c>
      <c r="AZ183">
        <f t="array" ref="AZ183">IF(ABS(AG183)&gt;Constants!$B$13,2,IF(SUMPRODUCT(--(AZ163:AZ182=2))=0,0,1))</f>
        <v>0</v>
      </c>
    </row>
    <row r="184" spans="1:52">
      <c r="A184" s="3">
        <v>182</v>
      </c>
      <c r="B184">
        <f>Signals!B183</f>
        <v>3</v>
      </c>
      <c r="C184">
        <f>Signals!C183</f>
        <v>2</v>
      </c>
      <c r="D184">
        <f>Signals!F183</f>
        <v>0</v>
      </c>
      <c r="E184">
        <f>Signals!H183</f>
        <v>0</v>
      </c>
      <c r="F184">
        <f>Signals!I183</f>
        <v>0</v>
      </c>
      <c r="G184">
        <f>IF(Constants!$B$2=2,-B184,B184)</f>
        <v>3</v>
      </c>
      <c r="H184">
        <f>IF(Constants!$C$2=2,-C184,C184)</f>
        <v>2</v>
      </c>
      <c r="I184">
        <f t="shared" si="36"/>
        <v>3</v>
      </c>
      <c r="J184">
        <f t="shared" si="37"/>
        <v>2</v>
      </c>
      <c r="K184">
        <f t="shared" si="38"/>
        <v>1</v>
      </c>
      <c r="L184">
        <f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1200.5</v>
      </c>
      <c r="M184">
        <f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800.5</v>
      </c>
      <c r="N184">
        <f t="shared" si="39"/>
        <v>1200.5</v>
      </c>
      <c r="O184">
        <f t="shared" si="40"/>
        <v>800.5</v>
      </c>
      <c r="P184">
        <f>IF(I184&lt;&gt;0,(ABS(L184*Constants!$B$10)+50)/100,MAX(P183-ABS(N184*Constants!$B$4),0))</f>
        <v>0.62005</v>
      </c>
      <c r="Q184">
        <f>IF(J184&lt;&gt;0,(ABS(M184*Constants!$B$10)+50)/100,MAX(Q183-ABS(O184*Constants!$B$4),0))</f>
        <v>0.58005</v>
      </c>
      <c r="R184">
        <f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1200.5</v>
      </c>
      <c r="S184">
        <f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800.5</v>
      </c>
      <c r="T184">
        <f t="shared" si="41"/>
        <v>1200.5</v>
      </c>
      <c r="U184">
        <f t="shared" si="42"/>
        <v>800.5</v>
      </c>
      <c r="V184">
        <f>IF(I184&lt;&gt;0,(ABS(R184*Constants!$B$4)+50)/100,IF(R184=0,MAX((0-ABS(T184*Constants!$B$4)),0),(ABS(R184*Constants!$B$4)+50)/100))</f>
        <v>1501.125</v>
      </c>
      <c r="W184">
        <f>IF(J184&lt;&gt;0,(ABS(S184*Constants!$B$4)+50)/100,IF(S184=0,MAX((0-ABS(U184*Constants!$B$4)),0),(ABS(S184*Constants!$B$4)+50)/100))</f>
        <v>1001.125</v>
      </c>
      <c r="X184">
        <f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1200.5</v>
      </c>
      <c r="Y184">
        <f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800.5</v>
      </c>
      <c r="Z184">
        <f t="shared" si="43"/>
        <v>1200.5</v>
      </c>
      <c r="AA184">
        <f t="shared" si="44"/>
        <v>800.5</v>
      </c>
      <c r="AB184">
        <f>IF(I184&lt;&gt;0,(ABS(X184*Constants!$B$10)+50)/100,IF(X184=0,MAX((AB183-ABS(Z184*Constants!$B$4)),0),(ABS(X184*Constants!$B$4)+50)/100))</f>
        <v>0.62005</v>
      </c>
      <c r="AC184">
        <f>IF(J184&lt;&gt;0,(ABS(Y184*Constants!$B$10)+50)/100,IF(Y184=0,MAX((AC183-ABS(AA184*Constants!$B$4)),0),(ABS(Y184*Constants!$B$4)+50)/100))</f>
        <v>0.58005</v>
      </c>
      <c r="AD184">
        <f t="shared" si="45"/>
        <v>1001</v>
      </c>
      <c r="AE184">
        <f t="shared" si="46"/>
        <v>1200.5</v>
      </c>
      <c r="AF184">
        <f t="shared" si="47"/>
        <v>800.5</v>
      </c>
      <c r="AG184">
        <f>((Constants!$B$5*AG183)+Constants!$B$4*AD184+AH183)/(Constants!$B$5+Constants!$B$4)</f>
        <v>1001</v>
      </c>
      <c r="AH184">
        <f>((Constants!$B$5*AG183)+Constants!$B$4*AD184+AH183)-(Constants!$B$5+Constants!$B$4)*AG184</f>
        <v>0</v>
      </c>
      <c r="AI184">
        <f>((Constants!$B$5*AI183)+Constants!$B$4*AE184+AJ183)/(Constants!$B$5+Constants!$B$4)</f>
        <v>1200.5</v>
      </c>
      <c r="AJ184">
        <f>((Constants!$B$5*AI183)+Constants!$B$4*AE184+AJ183)-(Constants!$B$4+Constants!$B$5)*AI184</f>
        <v>0</v>
      </c>
      <c r="AK184">
        <f>((Constants!$B$5*AK183)+Constants!$B$4*AF184+AL183)/(Constants!$B$5+Constants!$B$4)</f>
        <v>800.5</v>
      </c>
      <c r="AL184">
        <f>((Constants!$B$5*AK183)+Constants!$B$4*AF184+AL183)-(Constants!$B$5+Constants!$B$4)*AK184</f>
        <v>0</v>
      </c>
      <c r="AM184">
        <f t="shared" si="48"/>
        <v>1</v>
      </c>
      <c r="AN184">
        <f t="shared" si="49"/>
        <v>1</v>
      </c>
      <c r="AO184">
        <f>(200000*(ABS(N184)-ABS(N182))+Constants!$B$7)/(2*Constants!$B$7)</f>
        <v>0.5</v>
      </c>
      <c r="AP184">
        <f>(200000*(ABS(O184)-ABS(O182))+Constants!$B$7)/(2*Constants!$B$7)</f>
        <v>0.5</v>
      </c>
      <c r="AQ184">
        <f t="shared" si="50"/>
        <v>1</v>
      </c>
      <c r="AR184">
        <f>(Constants!$B$3*Constants!$B$8*I184*K184+AS183)/(Constants!$B$9*Constants!$B$4)</f>
        <v>7.53982300884956</v>
      </c>
      <c r="AS184">
        <f>(Constants!$B$3*Constants!$B$8*I184*K184+AS183)-(AR184*Constants!$B$9*Constants!$B$4)</f>
        <v>0</v>
      </c>
      <c r="AT184">
        <f t="shared" si="51"/>
        <v>1372.24778761062</v>
      </c>
      <c r="AU184">
        <f t="array" ref="AU184">IF(SUMPRODUCT(--(SIGN(AN151:AN183)=SIGN(K152:K184)))=0,2,IF(AV183&gt;0,1,0))</f>
        <v>0</v>
      </c>
      <c r="AV184">
        <f>IF(AU184=2,ROUND(5*1000/Constants!$B$11,0),IF(AV183&gt;0,AV183-1,0))</f>
        <v>0</v>
      </c>
      <c r="AW184">
        <f t="shared" si="52"/>
        <v>182</v>
      </c>
      <c r="AX184">
        <f ca="1" t="array" ref="AX184">IF(AW184&gt;Constants!$B$12,2,IF(SUMPRODUCT(--(AX165:AX184=2))=0,0,1))</f>
        <v>2</v>
      </c>
      <c r="AZ184">
        <f t="array" ref="AZ184">IF(ABS(AG184)&gt;Constants!$B$13,2,IF(SUMPRODUCT(--(AZ164:AZ183=2))=0,0,1))</f>
        <v>0</v>
      </c>
    </row>
    <row r="185" spans="1:52">
      <c r="A185" s="3">
        <v>183</v>
      </c>
      <c r="B185">
        <f>Signals!B184</f>
        <v>3</v>
      </c>
      <c r="C185">
        <f>Signals!C184</f>
        <v>2</v>
      </c>
      <c r="D185">
        <f>Signals!F184</f>
        <v>0</v>
      </c>
      <c r="E185">
        <f>Signals!H184</f>
        <v>0</v>
      </c>
      <c r="F185">
        <f>Signals!I184</f>
        <v>0</v>
      </c>
      <c r="G185">
        <f>IF(Constants!$B$2=2,-B185,B185)</f>
        <v>3</v>
      </c>
      <c r="H185">
        <f>IF(Constants!$C$2=2,-C185,C185)</f>
        <v>2</v>
      </c>
      <c r="I185">
        <f t="shared" si="36"/>
        <v>3</v>
      </c>
      <c r="J185">
        <f t="shared" si="37"/>
        <v>2</v>
      </c>
      <c r="K185">
        <f t="shared" si="38"/>
        <v>1</v>
      </c>
      <c r="L185">
        <f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1200.5</v>
      </c>
      <c r="M185">
        <f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800.5</v>
      </c>
      <c r="N185">
        <f t="shared" si="39"/>
        <v>1200.5</v>
      </c>
      <c r="O185">
        <f t="shared" si="40"/>
        <v>800.5</v>
      </c>
      <c r="P185">
        <f>IF(I185&lt;&gt;0,(ABS(L185*Constants!$B$10)+50)/100,MAX(P184-ABS(N185*Constants!$B$4),0))</f>
        <v>0.62005</v>
      </c>
      <c r="Q185">
        <f>IF(J185&lt;&gt;0,(ABS(M185*Constants!$B$10)+50)/100,MAX(Q184-ABS(O185*Constants!$B$4),0))</f>
        <v>0.58005</v>
      </c>
      <c r="R185">
        <f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1200.5</v>
      </c>
      <c r="S185">
        <f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800.5</v>
      </c>
      <c r="T185">
        <f t="shared" si="41"/>
        <v>1200.5</v>
      </c>
      <c r="U185">
        <f t="shared" si="42"/>
        <v>800.5</v>
      </c>
      <c r="V185">
        <f>IF(I185&lt;&gt;0,(ABS(R185*Constants!$B$4)+50)/100,IF(R185=0,MAX((0-ABS(T185*Constants!$B$4)),0),(ABS(R185*Constants!$B$4)+50)/100))</f>
        <v>1501.125</v>
      </c>
      <c r="W185">
        <f>IF(J185&lt;&gt;0,(ABS(S185*Constants!$B$4)+50)/100,IF(S185=0,MAX((0-ABS(U185*Constants!$B$4)),0),(ABS(S185*Constants!$B$4)+50)/100))</f>
        <v>1001.125</v>
      </c>
      <c r="X185">
        <f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1200.5</v>
      </c>
      <c r="Y185">
        <f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800.5</v>
      </c>
      <c r="Z185">
        <f t="shared" si="43"/>
        <v>1200.5</v>
      </c>
      <c r="AA185">
        <f t="shared" si="44"/>
        <v>800.5</v>
      </c>
      <c r="AB185">
        <f>IF(I185&lt;&gt;0,(ABS(X185*Constants!$B$10)+50)/100,IF(X185=0,MAX((AB184-ABS(Z185*Constants!$B$4)),0),(ABS(X185*Constants!$B$4)+50)/100))</f>
        <v>0.62005</v>
      </c>
      <c r="AC185">
        <f>IF(J185&lt;&gt;0,(ABS(Y185*Constants!$B$10)+50)/100,IF(Y185=0,MAX((AC184-ABS(AA185*Constants!$B$4)),0),(ABS(Y185*Constants!$B$4)+50)/100))</f>
        <v>0.58005</v>
      </c>
      <c r="AD185">
        <f t="shared" si="45"/>
        <v>1001</v>
      </c>
      <c r="AE185">
        <f t="shared" si="46"/>
        <v>1200.5</v>
      </c>
      <c r="AF185">
        <f t="shared" si="47"/>
        <v>800.5</v>
      </c>
      <c r="AG185">
        <f>((Constants!$B$5*AG184)+Constants!$B$4*AD185+AH184)/(Constants!$B$5+Constants!$B$4)</f>
        <v>1001</v>
      </c>
      <c r="AH185">
        <f>((Constants!$B$5*AG184)+Constants!$B$4*AD185+AH184)-(Constants!$B$5+Constants!$B$4)*AG185</f>
        <v>0</v>
      </c>
      <c r="AI185">
        <f>((Constants!$B$5*AI184)+Constants!$B$4*AE185+AJ184)/(Constants!$B$5+Constants!$B$4)</f>
        <v>1200.5</v>
      </c>
      <c r="AJ185">
        <f>((Constants!$B$5*AI184)+Constants!$B$4*AE185+AJ184)-(Constants!$B$4+Constants!$B$5)*AI185</f>
        <v>0</v>
      </c>
      <c r="AK185">
        <f>((Constants!$B$5*AK184)+Constants!$B$4*AF185+AL184)/(Constants!$B$5+Constants!$B$4)</f>
        <v>800.5</v>
      </c>
      <c r="AL185">
        <f>((Constants!$B$5*AK184)+Constants!$B$4*AF185+AL184)-(Constants!$B$5+Constants!$B$4)*AK185</f>
        <v>0</v>
      </c>
      <c r="AM185">
        <f t="shared" si="48"/>
        <v>1</v>
      </c>
      <c r="AN185">
        <f t="shared" si="49"/>
        <v>1</v>
      </c>
      <c r="AO185">
        <f>(200000*(ABS(N185)-ABS(N183))+Constants!$B$7)/(2*Constants!$B$7)</f>
        <v>0.5</v>
      </c>
      <c r="AP185">
        <f>(200000*(ABS(O185)-ABS(O183))+Constants!$B$7)/(2*Constants!$B$7)</f>
        <v>0.5</v>
      </c>
      <c r="AQ185">
        <f t="shared" si="50"/>
        <v>1</v>
      </c>
      <c r="AR185">
        <f>(Constants!$B$3*Constants!$B$8*I185*K185+AS184)/(Constants!$B$9*Constants!$B$4)</f>
        <v>7.53982300884956</v>
      </c>
      <c r="AS185">
        <f>(Constants!$B$3*Constants!$B$8*I185*K185+AS184)-(AR185*Constants!$B$9*Constants!$B$4)</f>
        <v>0</v>
      </c>
      <c r="AT185">
        <f t="shared" si="51"/>
        <v>1379.78761061947</v>
      </c>
      <c r="AU185">
        <f t="array" ref="AU185">IF(SUMPRODUCT(--(SIGN(AN152:AN184)=SIGN(K153:K185)))=0,2,IF(AV184&gt;0,1,0))</f>
        <v>0</v>
      </c>
      <c r="AV185">
        <f>IF(AU185=2,ROUND(5*1000/Constants!$B$11,0),IF(AV184&gt;0,AV184-1,0))</f>
        <v>0</v>
      </c>
      <c r="AW185">
        <f t="shared" si="52"/>
        <v>183</v>
      </c>
      <c r="AX185">
        <f ca="1" t="array" ref="AX185">IF(AW185&gt;Constants!$B$12,2,IF(SUMPRODUCT(--(AX166:AX185=2))=0,0,1))</f>
        <v>2</v>
      </c>
      <c r="AZ185">
        <f t="array" ref="AZ185">IF(ABS(AG185)&gt;Constants!$B$13,2,IF(SUMPRODUCT(--(AZ165:AZ184=2))=0,0,1))</f>
        <v>0</v>
      </c>
    </row>
    <row r="186" spans="1:52">
      <c r="A186" s="3">
        <v>184</v>
      </c>
      <c r="B186">
        <f>Signals!B185</f>
        <v>3</v>
      </c>
      <c r="C186">
        <f>Signals!C185</f>
        <v>2</v>
      </c>
      <c r="D186">
        <f>Signals!F185</f>
        <v>0</v>
      </c>
      <c r="E186">
        <f>Signals!H185</f>
        <v>0</v>
      </c>
      <c r="F186">
        <f>Signals!I185</f>
        <v>0</v>
      </c>
      <c r="G186">
        <f>IF(Constants!$B$2=2,-B186,B186)</f>
        <v>3</v>
      </c>
      <c r="H186">
        <f>IF(Constants!$C$2=2,-C186,C186)</f>
        <v>2</v>
      </c>
      <c r="I186">
        <f t="shared" si="36"/>
        <v>3</v>
      </c>
      <c r="J186">
        <f t="shared" si="37"/>
        <v>2</v>
      </c>
      <c r="K186">
        <f t="shared" si="38"/>
        <v>1</v>
      </c>
      <c r="L186">
        <f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1200.5</v>
      </c>
      <c r="M186">
        <f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800.5</v>
      </c>
      <c r="N186">
        <f t="shared" si="39"/>
        <v>1200.5</v>
      </c>
      <c r="O186">
        <f t="shared" si="40"/>
        <v>800.5</v>
      </c>
      <c r="P186">
        <f>IF(I186&lt;&gt;0,(ABS(L186*Constants!$B$10)+50)/100,MAX(P185-ABS(N186*Constants!$B$4),0))</f>
        <v>0.62005</v>
      </c>
      <c r="Q186">
        <f>IF(J186&lt;&gt;0,(ABS(M186*Constants!$B$10)+50)/100,MAX(Q185-ABS(O186*Constants!$B$4),0))</f>
        <v>0.58005</v>
      </c>
      <c r="R186">
        <f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1200.5</v>
      </c>
      <c r="S186">
        <f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800.5</v>
      </c>
      <c r="T186">
        <f t="shared" si="41"/>
        <v>1200.5</v>
      </c>
      <c r="U186">
        <f t="shared" si="42"/>
        <v>800.5</v>
      </c>
      <c r="V186">
        <f>IF(I186&lt;&gt;0,(ABS(R186*Constants!$B$4)+50)/100,IF(R186=0,MAX((0-ABS(T186*Constants!$B$4)),0),(ABS(R186*Constants!$B$4)+50)/100))</f>
        <v>1501.125</v>
      </c>
      <c r="W186">
        <f>IF(J186&lt;&gt;0,(ABS(S186*Constants!$B$4)+50)/100,IF(S186=0,MAX((0-ABS(U186*Constants!$B$4)),0),(ABS(S186*Constants!$B$4)+50)/100))</f>
        <v>1001.125</v>
      </c>
      <c r="X186">
        <f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1200.5</v>
      </c>
      <c r="Y186">
        <f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800.5</v>
      </c>
      <c r="Z186">
        <f t="shared" si="43"/>
        <v>1200.5</v>
      </c>
      <c r="AA186">
        <f t="shared" si="44"/>
        <v>800.5</v>
      </c>
      <c r="AB186">
        <f>IF(I186&lt;&gt;0,(ABS(X186*Constants!$B$10)+50)/100,IF(X186=0,MAX((AB185-ABS(Z186*Constants!$B$4)),0),(ABS(X186*Constants!$B$4)+50)/100))</f>
        <v>0.62005</v>
      </c>
      <c r="AC186">
        <f>IF(J186&lt;&gt;0,(ABS(Y186*Constants!$B$10)+50)/100,IF(Y186=0,MAX((AC185-ABS(AA186*Constants!$B$4)),0),(ABS(Y186*Constants!$B$4)+50)/100))</f>
        <v>0.58005</v>
      </c>
      <c r="AD186">
        <f t="shared" si="45"/>
        <v>1001</v>
      </c>
      <c r="AE186">
        <f t="shared" si="46"/>
        <v>1200.5</v>
      </c>
      <c r="AF186">
        <f t="shared" si="47"/>
        <v>800.5</v>
      </c>
      <c r="AG186">
        <f>((Constants!$B$5*AG185)+Constants!$B$4*AD186+AH185)/(Constants!$B$5+Constants!$B$4)</f>
        <v>1001</v>
      </c>
      <c r="AH186">
        <f>((Constants!$B$5*AG185)+Constants!$B$4*AD186+AH185)-(Constants!$B$5+Constants!$B$4)*AG186</f>
        <v>0</v>
      </c>
      <c r="AI186">
        <f>((Constants!$B$5*AI185)+Constants!$B$4*AE186+AJ185)/(Constants!$B$5+Constants!$B$4)</f>
        <v>1200.5</v>
      </c>
      <c r="AJ186">
        <f>((Constants!$B$5*AI185)+Constants!$B$4*AE186+AJ185)-(Constants!$B$4+Constants!$B$5)*AI186</f>
        <v>0</v>
      </c>
      <c r="AK186">
        <f>((Constants!$B$5*AK185)+Constants!$B$4*AF186+AL185)/(Constants!$B$5+Constants!$B$4)</f>
        <v>800.5</v>
      </c>
      <c r="AL186">
        <f>((Constants!$B$5*AK185)+Constants!$B$4*AF186+AL185)-(Constants!$B$5+Constants!$B$4)*AK186</f>
        <v>0</v>
      </c>
      <c r="AM186">
        <f t="shared" si="48"/>
        <v>1</v>
      </c>
      <c r="AN186">
        <f t="shared" si="49"/>
        <v>1</v>
      </c>
      <c r="AO186">
        <f>(200000*(ABS(N186)-ABS(N184))+Constants!$B$7)/(2*Constants!$B$7)</f>
        <v>0.5</v>
      </c>
      <c r="AP186">
        <f>(200000*(ABS(O186)-ABS(O184))+Constants!$B$7)/(2*Constants!$B$7)</f>
        <v>0.5</v>
      </c>
      <c r="AQ186">
        <f t="shared" si="50"/>
        <v>1</v>
      </c>
      <c r="AR186">
        <f>(Constants!$B$3*Constants!$B$8*I186*K186+AS185)/(Constants!$B$9*Constants!$B$4)</f>
        <v>7.53982300884956</v>
      </c>
      <c r="AS186">
        <f>(Constants!$B$3*Constants!$B$8*I186*K186+AS185)-(AR186*Constants!$B$9*Constants!$B$4)</f>
        <v>0</v>
      </c>
      <c r="AT186">
        <f t="shared" si="51"/>
        <v>1387.32743362831</v>
      </c>
      <c r="AU186">
        <f t="array" ref="AU186">IF(SUMPRODUCT(--(SIGN(AN153:AN185)=SIGN(K154:K186)))=0,2,IF(AV185&gt;0,1,0))</f>
        <v>0</v>
      </c>
      <c r="AV186">
        <f>IF(AU186=2,ROUND(5*1000/Constants!$B$11,0),IF(AV185&gt;0,AV185-1,0))</f>
        <v>0</v>
      </c>
      <c r="AW186">
        <f t="shared" si="52"/>
        <v>184</v>
      </c>
      <c r="AX186">
        <f ca="1" t="array" ref="AX186">IF(AW186&gt;Constants!$B$12,2,IF(SUMPRODUCT(--(AX167:AX186=2))=0,0,1))</f>
        <v>2</v>
      </c>
      <c r="AZ186">
        <f t="array" ref="AZ186">IF(ABS(AG186)&gt;Constants!$B$13,2,IF(SUMPRODUCT(--(AZ166:AZ185=2))=0,0,1))</f>
        <v>0</v>
      </c>
    </row>
    <row r="187" spans="1:52">
      <c r="A187" s="3">
        <v>185</v>
      </c>
      <c r="B187">
        <f>Signals!B186</f>
        <v>3</v>
      </c>
      <c r="C187">
        <f>Signals!C186</f>
        <v>2</v>
      </c>
      <c r="D187">
        <f>Signals!F186</f>
        <v>0</v>
      </c>
      <c r="E187">
        <f>Signals!H186</f>
        <v>0</v>
      </c>
      <c r="F187">
        <f>Signals!I186</f>
        <v>0</v>
      </c>
      <c r="G187">
        <f>IF(Constants!$B$2=2,-B187,B187)</f>
        <v>3</v>
      </c>
      <c r="H187">
        <f>IF(Constants!$C$2=2,-C187,C187)</f>
        <v>2</v>
      </c>
      <c r="I187">
        <f t="shared" si="36"/>
        <v>3</v>
      </c>
      <c r="J187">
        <f t="shared" si="37"/>
        <v>2</v>
      </c>
      <c r="K187">
        <f t="shared" si="38"/>
        <v>1</v>
      </c>
      <c r="L187">
        <f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1200.5</v>
      </c>
      <c r="M187">
        <f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800.5</v>
      </c>
      <c r="N187">
        <f t="shared" si="39"/>
        <v>1200.5</v>
      </c>
      <c r="O187">
        <f t="shared" si="40"/>
        <v>800.5</v>
      </c>
      <c r="P187">
        <f>IF(I187&lt;&gt;0,(ABS(L187*Constants!$B$10)+50)/100,MAX(P186-ABS(N187*Constants!$B$4),0))</f>
        <v>0.62005</v>
      </c>
      <c r="Q187">
        <f>IF(J187&lt;&gt;0,(ABS(M187*Constants!$B$10)+50)/100,MAX(Q186-ABS(O187*Constants!$B$4),0))</f>
        <v>0.58005</v>
      </c>
      <c r="R187">
        <f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1200.5</v>
      </c>
      <c r="S187">
        <f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800.5</v>
      </c>
      <c r="T187">
        <f t="shared" si="41"/>
        <v>1200.5</v>
      </c>
      <c r="U187">
        <f t="shared" si="42"/>
        <v>800.5</v>
      </c>
      <c r="V187">
        <f>IF(I187&lt;&gt;0,(ABS(R187*Constants!$B$4)+50)/100,IF(R187=0,MAX((0-ABS(T187*Constants!$B$4)),0),(ABS(R187*Constants!$B$4)+50)/100))</f>
        <v>1501.125</v>
      </c>
      <c r="W187">
        <f>IF(J187&lt;&gt;0,(ABS(S187*Constants!$B$4)+50)/100,IF(S187=0,MAX((0-ABS(U187*Constants!$B$4)),0),(ABS(S187*Constants!$B$4)+50)/100))</f>
        <v>1001.125</v>
      </c>
      <c r="X187">
        <f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1200.5</v>
      </c>
      <c r="Y187">
        <f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800.5</v>
      </c>
      <c r="Z187">
        <f t="shared" si="43"/>
        <v>1200.5</v>
      </c>
      <c r="AA187">
        <f t="shared" si="44"/>
        <v>800.5</v>
      </c>
      <c r="AB187">
        <f>IF(I187&lt;&gt;0,(ABS(X187*Constants!$B$10)+50)/100,IF(X187=0,MAX((AB186-ABS(Z187*Constants!$B$4)),0),(ABS(X187*Constants!$B$4)+50)/100))</f>
        <v>0.62005</v>
      </c>
      <c r="AC187">
        <f>IF(J187&lt;&gt;0,(ABS(Y187*Constants!$B$10)+50)/100,IF(Y187=0,MAX((AC186-ABS(AA187*Constants!$B$4)),0),(ABS(Y187*Constants!$B$4)+50)/100))</f>
        <v>0.58005</v>
      </c>
      <c r="AD187">
        <f t="shared" si="45"/>
        <v>1001</v>
      </c>
      <c r="AE187">
        <f t="shared" si="46"/>
        <v>1200.5</v>
      </c>
      <c r="AF187">
        <f t="shared" si="47"/>
        <v>800.5</v>
      </c>
      <c r="AG187">
        <f>((Constants!$B$5*AG186)+Constants!$B$4*AD187+AH186)/(Constants!$B$5+Constants!$B$4)</f>
        <v>1001</v>
      </c>
      <c r="AH187">
        <f>((Constants!$B$5*AG186)+Constants!$B$4*AD187+AH186)-(Constants!$B$5+Constants!$B$4)*AG187</f>
        <v>0</v>
      </c>
      <c r="AI187">
        <f>((Constants!$B$5*AI186)+Constants!$B$4*AE187+AJ186)/(Constants!$B$5+Constants!$B$4)</f>
        <v>1200.5</v>
      </c>
      <c r="AJ187">
        <f>((Constants!$B$5*AI186)+Constants!$B$4*AE187+AJ186)-(Constants!$B$4+Constants!$B$5)*AI187</f>
        <v>0</v>
      </c>
      <c r="AK187">
        <f>((Constants!$B$5*AK186)+Constants!$B$4*AF187+AL186)/(Constants!$B$5+Constants!$B$4)</f>
        <v>800.5</v>
      </c>
      <c r="AL187">
        <f>((Constants!$B$5*AK186)+Constants!$B$4*AF187+AL186)-(Constants!$B$5+Constants!$B$4)*AK187</f>
        <v>0</v>
      </c>
      <c r="AM187">
        <f t="shared" si="48"/>
        <v>1</v>
      </c>
      <c r="AN187">
        <f t="shared" si="49"/>
        <v>1</v>
      </c>
      <c r="AO187">
        <f>(200000*(ABS(N187)-ABS(N185))+Constants!$B$7)/(2*Constants!$B$7)</f>
        <v>0.5</v>
      </c>
      <c r="AP187">
        <f>(200000*(ABS(O187)-ABS(O185))+Constants!$B$7)/(2*Constants!$B$7)</f>
        <v>0.5</v>
      </c>
      <c r="AQ187">
        <f t="shared" si="50"/>
        <v>1</v>
      </c>
      <c r="AR187">
        <f>(Constants!$B$3*Constants!$B$8*I187*K187+AS186)/(Constants!$B$9*Constants!$B$4)</f>
        <v>7.53982300884956</v>
      </c>
      <c r="AS187">
        <f>(Constants!$B$3*Constants!$B$8*I187*K187+AS186)-(AR187*Constants!$B$9*Constants!$B$4)</f>
        <v>0</v>
      </c>
      <c r="AT187">
        <f t="shared" si="51"/>
        <v>1394.86725663716</v>
      </c>
      <c r="AU187">
        <f t="array" ref="AU187">IF(SUMPRODUCT(--(SIGN(AN154:AN186)=SIGN(K155:K187)))=0,2,IF(AV186&gt;0,1,0))</f>
        <v>0</v>
      </c>
      <c r="AV187">
        <f>IF(AU187=2,ROUND(5*1000/Constants!$B$11,0),IF(AV186&gt;0,AV186-1,0))</f>
        <v>0</v>
      </c>
      <c r="AW187">
        <f t="shared" si="52"/>
        <v>185</v>
      </c>
      <c r="AX187">
        <f ca="1" t="array" ref="AX187">IF(AW187&gt;Constants!$B$12,2,IF(SUMPRODUCT(--(AX168:AX187=2))=0,0,1))</f>
        <v>2</v>
      </c>
      <c r="AZ187">
        <f t="array" ref="AZ187">IF(ABS(AG187)&gt;Constants!$B$13,2,IF(SUMPRODUCT(--(AZ167:AZ186=2))=0,0,1))</f>
        <v>0</v>
      </c>
    </row>
    <row r="188" spans="1:52">
      <c r="A188" s="3">
        <v>186</v>
      </c>
      <c r="B188">
        <f>Signals!B187</f>
        <v>3</v>
      </c>
      <c r="C188">
        <f>Signals!C187</f>
        <v>2</v>
      </c>
      <c r="D188">
        <f>Signals!F187</f>
        <v>0</v>
      </c>
      <c r="E188">
        <f>Signals!H187</f>
        <v>0</v>
      </c>
      <c r="F188">
        <f>Signals!I187</f>
        <v>0</v>
      </c>
      <c r="G188">
        <f>IF(Constants!$B$2=2,-B188,B188)</f>
        <v>3</v>
      </c>
      <c r="H188">
        <f>IF(Constants!$C$2=2,-C188,C188)</f>
        <v>2</v>
      </c>
      <c r="I188">
        <f t="shared" si="36"/>
        <v>3</v>
      </c>
      <c r="J188">
        <f t="shared" si="37"/>
        <v>2</v>
      </c>
      <c r="K188">
        <f t="shared" si="38"/>
        <v>1</v>
      </c>
      <c r="L188">
        <f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1200.5</v>
      </c>
      <c r="M188">
        <f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800.5</v>
      </c>
      <c r="N188">
        <f t="shared" si="39"/>
        <v>1200.5</v>
      </c>
      <c r="O188">
        <f t="shared" si="40"/>
        <v>800.5</v>
      </c>
      <c r="P188">
        <f>IF(I188&lt;&gt;0,(ABS(L188*Constants!$B$10)+50)/100,MAX(P187-ABS(N188*Constants!$B$4),0))</f>
        <v>0.62005</v>
      </c>
      <c r="Q188">
        <f>IF(J188&lt;&gt;0,(ABS(M188*Constants!$B$10)+50)/100,MAX(Q187-ABS(O188*Constants!$B$4),0))</f>
        <v>0.58005</v>
      </c>
      <c r="R188">
        <f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1200.5</v>
      </c>
      <c r="S188">
        <f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800.5</v>
      </c>
      <c r="T188">
        <f t="shared" si="41"/>
        <v>1200.5</v>
      </c>
      <c r="U188">
        <f t="shared" si="42"/>
        <v>800.5</v>
      </c>
      <c r="V188">
        <f>IF(I188&lt;&gt;0,(ABS(R188*Constants!$B$4)+50)/100,IF(R188=0,MAX((0-ABS(T188*Constants!$B$4)),0),(ABS(R188*Constants!$B$4)+50)/100))</f>
        <v>1501.125</v>
      </c>
      <c r="W188">
        <f>IF(J188&lt;&gt;0,(ABS(S188*Constants!$B$4)+50)/100,IF(S188=0,MAX((0-ABS(U188*Constants!$B$4)),0),(ABS(S188*Constants!$B$4)+50)/100))</f>
        <v>1001.125</v>
      </c>
      <c r="X188">
        <f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1200.5</v>
      </c>
      <c r="Y188">
        <f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800.5</v>
      </c>
      <c r="Z188">
        <f t="shared" si="43"/>
        <v>1200.5</v>
      </c>
      <c r="AA188">
        <f t="shared" si="44"/>
        <v>800.5</v>
      </c>
      <c r="AB188">
        <f>IF(I188&lt;&gt;0,(ABS(X188*Constants!$B$10)+50)/100,IF(X188=0,MAX((AB187-ABS(Z188*Constants!$B$4)),0),(ABS(X188*Constants!$B$4)+50)/100))</f>
        <v>0.62005</v>
      </c>
      <c r="AC188">
        <f>IF(J188&lt;&gt;0,(ABS(Y188*Constants!$B$10)+50)/100,IF(Y188=0,MAX((AC187-ABS(AA188*Constants!$B$4)),0),(ABS(Y188*Constants!$B$4)+50)/100))</f>
        <v>0.58005</v>
      </c>
      <c r="AD188">
        <f t="shared" si="45"/>
        <v>1001</v>
      </c>
      <c r="AE188">
        <f t="shared" si="46"/>
        <v>1200.5</v>
      </c>
      <c r="AF188">
        <f t="shared" si="47"/>
        <v>800.5</v>
      </c>
      <c r="AG188">
        <f>((Constants!$B$5*AG187)+Constants!$B$4*AD188+AH187)/(Constants!$B$5+Constants!$B$4)</f>
        <v>1001</v>
      </c>
      <c r="AH188">
        <f>((Constants!$B$5*AG187)+Constants!$B$4*AD188+AH187)-(Constants!$B$5+Constants!$B$4)*AG188</f>
        <v>0</v>
      </c>
      <c r="AI188">
        <f>((Constants!$B$5*AI187)+Constants!$B$4*AE188+AJ187)/(Constants!$B$5+Constants!$B$4)</f>
        <v>1200.5</v>
      </c>
      <c r="AJ188">
        <f>((Constants!$B$5*AI187)+Constants!$B$4*AE188+AJ187)-(Constants!$B$4+Constants!$B$5)*AI188</f>
        <v>0</v>
      </c>
      <c r="AK188">
        <f>((Constants!$B$5*AK187)+Constants!$B$4*AF188+AL187)/(Constants!$B$5+Constants!$B$4)</f>
        <v>800.5</v>
      </c>
      <c r="AL188">
        <f>((Constants!$B$5*AK187)+Constants!$B$4*AF188+AL187)-(Constants!$B$5+Constants!$B$4)*AK188</f>
        <v>0</v>
      </c>
      <c r="AM188">
        <f t="shared" si="48"/>
        <v>1</v>
      </c>
      <c r="AN188">
        <f t="shared" si="49"/>
        <v>1</v>
      </c>
      <c r="AO188">
        <f>(200000*(ABS(N188)-ABS(N186))+Constants!$B$7)/(2*Constants!$B$7)</f>
        <v>0.5</v>
      </c>
      <c r="AP188">
        <f>(200000*(ABS(O188)-ABS(O186))+Constants!$B$7)/(2*Constants!$B$7)</f>
        <v>0.5</v>
      </c>
      <c r="AQ188">
        <f t="shared" si="50"/>
        <v>1</v>
      </c>
      <c r="AR188">
        <f>(Constants!$B$3*Constants!$B$8*I188*K188+AS187)/(Constants!$B$9*Constants!$B$4)</f>
        <v>7.53982300884956</v>
      </c>
      <c r="AS188">
        <f>(Constants!$B$3*Constants!$B$8*I188*K188+AS187)-(AR188*Constants!$B$9*Constants!$B$4)</f>
        <v>0</v>
      </c>
      <c r="AT188">
        <f t="shared" si="51"/>
        <v>1402.40707964601</v>
      </c>
      <c r="AU188">
        <f t="array" ref="AU188">IF(SUMPRODUCT(--(SIGN(AN155:AN187)=SIGN(K156:K188)))=0,2,IF(AV187&gt;0,1,0))</f>
        <v>0</v>
      </c>
      <c r="AV188">
        <f>IF(AU188=2,ROUND(5*1000/Constants!$B$11,0),IF(AV187&gt;0,AV187-1,0))</f>
        <v>0</v>
      </c>
      <c r="AW188">
        <f t="shared" si="52"/>
        <v>186</v>
      </c>
      <c r="AX188">
        <f ca="1" t="array" ref="AX188">IF(AW188&gt;Constants!$B$12,2,IF(SUMPRODUCT(--(AX169:AX188=2))=0,0,1))</f>
        <v>2</v>
      </c>
      <c r="AZ188">
        <f t="array" ref="AZ188">IF(ABS(AG188)&gt;Constants!$B$13,2,IF(SUMPRODUCT(--(AZ168:AZ187=2))=0,0,1))</f>
        <v>0</v>
      </c>
    </row>
    <row r="189" spans="1:52">
      <c r="A189" s="3">
        <v>187</v>
      </c>
      <c r="B189">
        <f>Signals!B188</f>
        <v>3</v>
      </c>
      <c r="C189">
        <f>Signals!C188</f>
        <v>2</v>
      </c>
      <c r="D189">
        <f>Signals!F188</f>
        <v>0</v>
      </c>
      <c r="E189">
        <f>Signals!H188</f>
        <v>0</v>
      </c>
      <c r="F189">
        <f>Signals!I188</f>
        <v>0</v>
      </c>
      <c r="G189">
        <f>IF(Constants!$B$2=2,-B189,B189)</f>
        <v>3</v>
      </c>
      <c r="H189">
        <f>IF(Constants!$C$2=2,-C189,C189)</f>
        <v>2</v>
      </c>
      <c r="I189">
        <f t="shared" si="36"/>
        <v>3</v>
      </c>
      <c r="J189">
        <f t="shared" si="37"/>
        <v>2</v>
      </c>
      <c r="K189">
        <f t="shared" si="38"/>
        <v>1</v>
      </c>
      <c r="L189">
        <f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1200.5</v>
      </c>
      <c r="M189">
        <f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800.5</v>
      </c>
      <c r="N189">
        <f t="shared" si="39"/>
        <v>1200.5</v>
      </c>
      <c r="O189">
        <f t="shared" si="40"/>
        <v>800.5</v>
      </c>
      <c r="P189">
        <f>IF(I189&lt;&gt;0,(ABS(L189*Constants!$B$10)+50)/100,MAX(P188-ABS(N189*Constants!$B$4),0))</f>
        <v>0.62005</v>
      </c>
      <c r="Q189">
        <f>IF(J189&lt;&gt;0,(ABS(M189*Constants!$B$10)+50)/100,MAX(Q188-ABS(O189*Constants!$B$4),0))</f>
        <v>0.58005</v>
      </c>
      <c r="R189">
        <f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1200.5</v>
      </c>
      <c r="S189">
        <f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800.5</v>
      </c>
      <c r="T189">
        <f t="shared" si="41"/>
        <v>1200.5</v>
      </c>
      <c r="U189">
        <f t="shared" si="42"/>
        <v>800.5</v>
      </c>
      <c r="V189">
        <f>IF(I189&lt;&gt;0,(ABS(R189*Constants!$B$4)+50)/100,IF(R189=0,MAX((0-ABS(T189*Constants!$B$4)),0),(ABS(R189*Constants!$B$4)+50)/100))</f>
        <v>1501.125</v>
      </c>
      <c r="W189">
        <f>IF(J189&lt;&gt;0,(ABS(S189*Constants!$B$4)+50)/100,IF(S189=0,MAX((0-ABS(U189*Constants!$B$4)),0),(ABS(S189*Constants!$B$4)+50)/100))</f>
        <v>1001.125</v>
      </c>
      <c r="X189">
        <f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1200.5</v>
      </c>
      <c r="Y189">
        <f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800.5</v>
      </c>
      <c r="Z189">
        <f t="shared" si="43"/>
        <v>1200.5</v>
      </c>
      <c r="AA189">
        <f t="shared" si="44"/>
        <v>800.5</v>
      </c>
      <c r="AB189">
        <f>IF(I189&lt;&gt;0,(ABS(X189*Constants!$B$10)+50)/100,IF(X189=0,MAX((AB188-ABS(Z189*Constants!$B$4)),0),(ABS(X189*Constants!$B$4)+50)/100))</f>
        <v>0.62005</v>
      </c>
      <c r="AC189">
        <f>IF(J189&lt;&gt;0,(ABS(Y189*Constants!$B$10)+50)/100,IF(Y189=0,MAX((AC188-ABS(AA189*Constants!$B$4)),0),(ABS(Y189*Constants!$B$4)+50)/100))</f>
        <v>0.58005</v>
      </c>
      <c r="AD189">
        <f t="shared" si="45"/>
        <v>1001</v>
      </c>
      <c r="AE189">
        <f t="shared" si="46"/>
        <v>1200.5</v>
      </c>
      <c r="AF189">
        <f t="shared" si="47"/>
        <v>800.5</v>
      </c>
      <c r="AG189">
        <f>((Constants!$B$5*AG188)+Constants!$B$4*AD189+AH188)/(Constants!$B$5+Constants!$B$4)</f>
        <v>1001</v>
      </c>
      <c r="AH189">
        <f>((Constants!$B$5*AG188)+Constants!$B$4*AD189+AH188)-(Constants!$B$5+Constants!$B$4)*AG189</f>
        <v>0</v>
      </c>
      <c r="AI189">
        <f>((Constants!$B$5*AI188)+Constants!$B$4*AE189+AJ188)/(Constants!$B$5+Constants!$B$4)</f>
        <v>1200.5</v>
      </c>
      <c r="AJ189">
        <f>((Constants!$B$5*AI188)+Constants!$B$4*AE189+AJ188)-(Constants!$B$4+Constants!$B$5)*AI189</f>
        <v>0</v>
      </c>
      <c r="AK189">
        <f>((Constants!$B$5*AK188)+Constants!$B$4*AF189+AL188)/(Constants!$B$5+Constants!$B$4)</f>
        <v>800.5</v>
      </c>
      <c r="AL189">
        <f>((Constants!$B$5*AK188)+Constants!$B$4*AF189+AL188)-(Constants!$B$5+Constants!$B$4)*AK189</f>
        <v>0</v>
      </c>
      <c r="AM189">
        <f t="shared" si="48"/>
        <v>1</v>
      </c>
      <c r="AN189">
        <f t="shared" si="49"/>
        <v>1</v>
      </c>
      <c r="AO189">
        <f>(200000*(ABS(N189)-ABS(N187))+Constants!$B$7)/(2*Constants!$B$7)</f>
        <v>0.5</v>
      </c>
      <c r="AP189">
        <f>(200000*(ABS(O189)-ABS(O187))+Constants!$B$7)/(2*Constants!$B$7)</f>
        <v>0.5</v>
      </c>
      <c r="AQ189">
        <f t="shared" si="50"/>
        <v>1</v>
      </c>
      <c r="AR189">
        <f>(Constants!$B$3*Constants!$B$8*I189*K189+AS188)/(Constants!$B$9*Constants!$B$4)</f>
        <v>7.53982300884956</v>
      </c>
      <c r="AS189">
        <f>(Constants!$B$3*Constants!$B$8*I189*K189+AS188)-(AR189*Constants!$B$9*Constants!$B$4)</f>
        <v>0</v>
      </c>
      <c r="AT189">
        <f t="shared" si="51"/>
        <v>1409.94690265486</v>
      </c>
      <c r="AU189">
        <f t="array" ref="AU189">IF(SUMPRODUCT(--(SIGN(AN156:AN188)=SIGN(K157:K189)))=0,2,IF(AV188&gt;0,1,0))</f>
        <v>0</v>
      </c>
      <c r="AV189">
        <f>IF(AU189=2,ROUND(5*1000/Constants!$B$11,0),IF(AV188&gt;0,AV188-1,0))</f>
        <v>0</v>
      </c>
      <c r="AW189">
        <f t="shared" si="52"/>
        <v>187</v>
      </c>
      <c r="AX189">
        <f ca="1" t="array" ref="AX189">IF(AW189&gt;Constants!$B$12,2,IF(SUMPRODUCT(--(AX170:AX189=2))=0,0,1))</f>
        <v>2</v>
      </c>
      <c r="AZ189">
        <f t="array" ref="AZ189">IF(ABS(AG189)&gt;Constants!$B$13,2,IF(SUMPRODUCT(--(AZ169:AZ188=2))=0,0,1))</f>
        <v>0</v>
      </c>
    </row>
    <row r="190" spans="1:52">
      <c r="A190" s="3">
        <v>188</v>
      </c>
      <c r="B190">
        <f>Signals!B189</f>
        <v>3</v>
      </c>
      <c r="C190">
        <f>Signals!C189</f>
        <v>2</v>
      </c>
      <c r="D190">
        <f>Signals!F189</f>
        <v>0</v>
      </c>
      <c r="E190">
        <f>Signals!H189</f>
        <v>0</v>
      </c>
      <c r="F190">
        <f>Signals!I189</f>
        <v>0</v>
      </c>
      <c r="G190">
        <f>IF(Constants!$B$2=2,-B190,B190)</f>
        <v>3</v>
      </c>
      <c r="H190">
        <f>IF(Constants!$C$2=2,-C190,C190)</f>
        <v>2</v>
      </c>
      <c r="I190">
        <f t="shared" si="36"/>
        <v>3</v>
      </c>
      <c r="J190">
        <f t="shared" si="37"/>
        <v>2</v>
      </c>
      <c r="K190">
        <f t="shared" si="38"/>
        <v>1</v>
      </c>
      <c r="L190">
        <f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1200.5</v>
      </c>
      <c r="M190">
        <f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800.5</v>
      </c>
      <c r="N190">
        <f t="shared" si="39"/>
        <v>1200.5</v>
      </c>
      <c r="O190">
        <f t="shared" si="40"/>
        <v>800.5</v>
      </c>
      <c r="P190">
        <f>IF(I190&lt;&gt;0,(ABS(L190*Constants!$B$10)+50)/100,MAX(P189-ABS(N190*Constants!$B$4),0))</f>
        <v>0.62005</v>
      </c>
      <c r="Q190">
        <f>IF(J190&lt;&gt;0,(ABS(M190*Constants!$B$10)+50)/100,MAX(Q189-ABS(O190*Constants!$B$4),0))</f>
        <v>0.58005</v>
      </c>
      <c r="R190">
        <f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1200.5</v>
      </c>
      <c r="S190">
        <f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800.5</v>
      </c>
      <c r="T190">
        <f t="shared" si="41"/>
        <v>1200.5</v>
      </c>
      <c r="U190">
        <f t="shared" si="42"/>
        <v>800.5</v>
      </c>
      <c r="V190">
        <f>IF(I190&lt;&gt;0,(ABS(R190*Constants!$B$4)+50)/100,IF(R190=0,MAX((0-ABS(T190*Constants!$B$4)),0),(ABS(R190*Constants!$B$4)+50)/100))</f>
        <v>1501.125</v>
      </c>
      <c r="W190">
        <f>IF(J190&lt;&gt;0,(ABS(S190*Constants!$B$4)+50)/100,IF(S190=0,MAX((0-ABS(U190*Constants!$B$4)),0),(ABS(S190*Constants!$B$4)+50)/100))</f>
        <v>1001.125</v>
      </c>
      <c r="X190">
        <f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1200.5</v>
      </c>
      <c r="Y190">
        <f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800.5</v>
      </c>
      <c r="Z190">
        <f t="shared" si="43"/>
        <v>1200.5</v>
      </c>
      <c r="AA190">
        <f t="shared" si="44"/>
        <v>800.5</v>
      </c>
      <c r="AB190">
        <f>IF(I190&lt;&gt;0,(ABS(X190*Constants!$B$10)+50)/100,IF(X190=0,MAX((AB189-ABS(Z190*Constants!$B$4)),0),(ABS(X190*Constants!$B$4)+50)/100))</f>
        <v>0.62005</v>
      </c>
      <c r="AC190">
        <f>IF(J190&lt;&gt;0,(ABS(Y190*Constants!$B$10)+50)/100,IF(Y190=0,MAX((AC189-ABS(AA190*Constants!$B$4)),0),(ABS(Y190*Constants!$B$4)+50)/100))</f>
        <v>0.58005</v>
      </c>
      <c r="AD190">
        <f t="shared" si="45"/>
        <v>1001</v>
      </c>
      <c r="AE190">
        <f t="shared" si="46"/>
        <v>1200.5</v>
      </c>
      <c r="AF190">
        <f t="shared" si="47"/>
        <v>800.5</v>
      </c>
      <c r="AG190">
        <f>((Constants!$B$5*AG189)+Constants!$B$4*AD190+AH189)/(Constants!$B$5+Constants!$B$4)</f>
        <v>1001</v>
      </c>
      <c r="AH190">
        <f>((Constants!$B$5*AG189)+Constants!$B$4*AD190+AH189)-(Constants!$B$5+Constants!$B$4)*AG190</f>
        <v>0</v>
      </c>
      <c r="AI190">
        <f>((Constants!$B$5*AI189)+Constants!$B$4*AE190+AJ189)/(Constants!$B$5+Constants!$B$4)</f>
        <v>1200.5</v>
      </c>
      <c r="AJ190">
        <f>((Constants!$B$5*AI189)+Constants!$B$4*AE190+AJ189)-(Constants!$B$4+Constants!$B$5)*AI190</f>
        <v>0</v>
      </c>
      <c r="AK190">
        <f>((Constants!$B$5*AK189)+Constants!$B$4*AF190+AL189)/(Constants!$B$5+Constants!$B$4)</f>
        <v>800.5</v>
      </c>
      <c r="AL190">
        <f>((Constants!$B$5*AK189)+Constants!$B$4*AF190+AL189)-(Constants!$B$5+Constants!$B$4)*AK190</f>
        <v>0</v>
      </c>
      <c r="AM190">
        <f t="shared" si="48"/>
        <v>1</v>
      </c>
      <c r="AN190">
        <f t="shared" si="49"/>
        <v>1</v>
      </c>
      <c r="AO190">
        <f>(200000*(ABS(N190)-ABS(N188))+Constants!$B$7)/(2*Constants!$B$7)</f>
        <v>0.5</v>
      </c>
      <c r="AP190">
        <f>(200000*(ABS(O190)-ABS(O188))+Constants!$B$7)/(2*Constants!$B$7)</f>
        <v>0.5</v>
      </c>
      <c r="AQ190">
        <f t="shared" si="50"/>
        <v>1</v>
      </c>
      <c r="AR190">
        <f>(Constants!$B$3*Constants!$B$8*I190*K190+AS189)/(Constants!$B$9*Constants!$B$4)</f>
        <v>7.53982300884956</v>
      </c>
      <c r="AS190">
        <f>(Constants!$B$3*Constants!$B$8*I190*K190+AS189)-(AR190*Constants!$B$9*Constants!$B$4)</f>
        <v>0</v>
      </c>
      <c r="AT190">
        <f t="shared" si="51"/>
        <v>1417.48672566371</v>
      </c>
      <c r="AU190">
        <f t="array" ref="AU190">IF(SUMPRODUCT(--(SIGN(AN157:AN189)=SIGN(K158:K190)))=0,2,IF(AV189&gt;0,1,0))</f>
        <v>0</v>
      </c>
      <c r="AV190">
        <f>IF(AU190=2,ROUND(5*1000/Constants!$B$11,0),IF(AV189&gt;0,AV189-1,0))</f>
        <v>0</v>
      </c>
      <c r="AW190">
        <f t="shared" si="52"/>
        <v>188</v>
      </c>
      <c r="AX190">
        <f ca="1" t="array" ref="AX190">IF(AW190&gt;Constants!$B$12,2,IF(SUMPRODUCT(--(AX171:AX190=2))=0,0,1))</f>
        <v>2</v>
      </c>
      <c r="AZ190">
        <f t="array" ref="AZ190">IF(ABS(AG190)&gt;Constants!$B$13,2,IF(SUMPRODUCT(--(AZ170:AZ189=2))=0,0,1))</f>
        <v>0</v>
      </c>
    </row>
    <row r="191" spans="1:52">
      <c r="A191" s="3">
        <v>189</v>
      </c>
      <c r="B191">
        <f>Signals!B190</f>
        <v>3</v>
      </c>
      <c r="C191">
        <f>Signals!C190</f>
        <v>2</v>
      </c>
      <c r="D191">
        <f>Signals!F190</f>
        <v>0</v>
      </c>
      <c r="E191">
        <f>Signals!H190</f>
        <v>0</v>
      </c>
      <c r="F191">
        <f>Signals!I190</f>
        <v>0</v>
      </c>
      <c r="G191">
        <f>IF(Constants!$B$2=2,-B191,B191)</f>
        <v>3</v>
      </c>
      <c r="H191">
        <f>IF(Constants!$C$2=2,-C191,C191)</f>
        <v>2</v>
      </c>
      <c r="I191">
        <f t="shared" si="36"/>
        <v>3</v>
      </c>
      <c r="J191">
        <f t="shared" si="37"/>
        <v>2</v>
      </c>
      <c r="K191">
        <f t="shared" si="38"/>
        <v>1</v>
      </c>
      <c r="L191">
        <f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1200.5</v>
      </c>
      <c r="M191">
        <f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800.5</v>
      </c>
      <c r="N191">
        <f t="shared" si="39"/>
        <v>1200.5</v>
      </c>
      <c r="O191">
        <f t="shared" si="40"/>
        <v>800.5</v>
      </c>
      <c r="P191">
        <f>IF(I191&lt;&gt;0,(ABS(L191*Constants!$B$10)+50)/100,MAX(P190-ABS(N191*Constants!$B$4),0))</f>
        <v>0.62005</v>
      </c>
      <c r="Q191">
        <f>IF(J191&lt;&gt;0,(ABS(M191*Constants!$B$10)+50)/100,MAX(Q190-ABS(O191*Constants!$B$4),0))</f>
        <v>0.58005</v>
      </c>
      <c r="R191">
        <f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1200.5</v>
      </c>
      <c r="S191">
        <f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800.5</v>
      </c>
      <c r="T191">
        <f t="shared" si="41"/>
        <v>1200.5</v>
      </c>
      <c r="U191">
        <f t="shared" si="42"/>
        <v>800.5</v>
      </c>
      <c r="V191">
        <f>IF(I191&lt;&gt;0,(ABS(R191*Constants!$B$4)+50)/100,IF(R191=0,MAX((0-ABS(T191*Constants!$B$4)),0),(ABS(R191*Constants!$B$4)+50)/100))</f>
        <v>1501.125</v>
      </c>
      <c r="W191">
        <f>IF(J191&lt;&gt;0,(ABS(S191*Constants!$B$4)+50)/100,IF(S191=0,MAX((0-ABS(U191*Constants!$B$4)),0),(ABS(S191*Constants!$B$4)+50)/100))</f>
        <v>1001.125</v>
      </c>
      <c r="X191">
        <f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1200.5</v>
      </c>
      <c r="Y191">
        <f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800.5</v>
      </c>
      <c r="Z191">
        <f t="shared" si="43"/>
        <v>1200.5</v>
      </c>
      <c r="AA191">
        <f t="shared" si="44"/>
        <v>800.5</v>
      </c>
      <c r="AB191">
        <f>IF(I191&lt;&gt;0,(ABS(X191*Constants!$B$10)+50)/100,IF(X191=0,MAX((AB190-ABS(Z191*Constants!$B$4)),0),(ABS(X191*Constants!$B$4)+50)/100))</f>
        <v>0.62005</v>
      </c>
      <c r="AC191">
        <f>IF(J191&lt;&gt;0,(ABS(Y191*Constants!$B$10)+50)/100,IF(Y191=0,MAX((AC190-ABS(AA191*Constants!$B$4)),0),(ABS(Y191*Constants!$B$4)+50)/100))</f>
        <v>0.58005</v>
      </c>
      <c r="AD191">
        <f t="shared" si="45"/>
        <v>1001</v>
      </c>
      <c r="AE191">
        <f t="shared" si="46"/>
        <v>1200.5</v>
      </c>
      <c r="AF191">
        <f t="shared" si="47"/>
        <v>800.5</v>
      </c>
      <c r="AG191">
        <f>((Constants!$B$5*AG190)+Constants!$B$4*AD191+AH190)/(Constants!$B$5+Constants!$B$4)</f>
        <v>1001</v>
      </c>
      <c r="AH191">
        <f>((Constants!$B$5*AG190)+Constants!$B$4*AD191+AH190)-(Constants!$B$5+Constants!$B$4)*AG191</f>
        <v>0</v>
      </c>
      <c r="AI191">
        <f>((Constants!$B$5*AI190)+Constants!$B$4*AE191+AJ190)/(Constants!$B$5+Constants!$B$4)</f>
        <v>1200.5</v>
      </c>
      <c r="AJ191">
        <f>((Constants!$B$5*AI190)+Constants!$B$4*AE191+AJ190)-(Constants!$B$4+Constants!$B$5)*AI191</f>
        <v>0</v>
      </c>
      <c r="AK191">
        <f>((Constants!$B$5*AK190)+Constants!$B$4*AF191+AL190)/(Constants!$B$5+Constants!$B$4)</f>
        <v>800.5</v>
      </c>
      <c r="AL191">
        <f>((Constants!$B$5*AK190)+Constants!$B$4*AF191+AL190)-(Constants!$B$5+Constants!$B$4)*AK191</f>
        <v>0</v>
      </c>
      <c r="AM191">
        <f t="shared" si="48"/>
        <v>1</v>
      </c>
      <c r="AN191">
        <f t="shared" si="49"/>
        <v>1</v>
      </c>
      <c r="AO191">
        <f>(200000*(ABS(N191)-ABS(N189))+Constants!$B$7)/(2*Constants!$B$7)</f>
        <v>0.5</v>
      </c>
      <c r="AP191">
        <f>(200000*(ABS(O191)-ABS(O189))+Constants!$B$7)/(2*Constants!$B$7)</f>
        <v>0.5</v>
      </c>
      <c r="AQ191">
        <f t="shared" si="50"/>
        <v>1</v>
      </c>
      <c r="AR191">
        <f>(Constants!$B$3*Constants!$B$8*I191*K191+AS190)/(Constants!$B$9*Constants!$B$4)</f>
        <v>7.53982300884956</v>
      </c>
      <c r="AS191">
        <f>(Constants!$B$3*Constants!$B$8*I191*K191+AS190)-(AR191*Constants!$B$9*Constants!$B$4)</f>
        <v>0</v>
      </c>
      <c r="AT191">
        <f t="shared" si="51"/>
        <v>1425.02654867256</v>
      </c>
      <c r="AU191">
        <f t="array" ref="AU191">IF(SUMPRODUCT(--(SIGN(AN158:AN190)=SIGN(K159:K191)))=0,2,IF(AV190&gt;0,1,0))</f>
        <v>0</v>
      </c>
      <c r="AV191">
        <f>IF(AU191=2,ROUND(5*1000/Constants!$B$11,0),IF(AV190&gt;0,AV190-1,0))</f>
        <v>0</v>
      </c>
      <c r="AW191">
        <f t="shared" si="52"/>
        <v>189</v>
      </c>
      <c r="AX191">
        <f ca="1" t="array" ref="AX191">IF(AW191&gt;Constants!$B$12,2,IF(SUMPRODUCT(--(AX172:AX191=2))=0,0,1))</f>
        <v>2</v>
      </c>
      <c r="AZ191">
        <f t="array" ref="AZ191">IF(ABS(AG191)&gt;Constants!$B$13,2,IF(SUMPRODUCT(--(AZ171:AZ190=2))=0,0,1))</f>
        <v>0</v>
      </c>
    </row>
    <row r="192" spans="1:52">
      <c r="A192" s="3">
        <v>190</v>
      </c>
      <c r="B192">
        <f>Signals!B191</f>
        <v>3</v>
      </c>
      <c r="C192">
        <f>Signals!C191</f>
        <v>2</v>
      </c>
      <c r="D192">
        <f>Signals!F191</f>
        <v>0</v>
      </c>
      <c r="E192">
        <f>Signals!H191</f>
        <v>0</v>
      </c>
      <c r="F192">
        <f>Signals!I191</f>
        <v>0</v>
      </c>
      <c r="G192">
        <f>IF(Constants!$B$2=2,-B192,B192)</f>
        <v>3</v>
      </c>
      <c r="H192">
        <f>IF(Constants!$C$2=2,-C192,C192)</f>
        <v>2</v>
      </c>
      <c r="I192">
        <f t="shared" si="36"/>
        <v>3</v>
      </c>
      <c r="J192">
        <f t="shared" si="37"/>
        <v>2</v>
      </c>
      <c r="K192">
        <f t="shared" si="38"/>
        <v>1</v>
      </c>
      <c r="L192">
        <f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1200.5</v>
      </c>
      <c r="M192">
        <f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800.5</v>
      </c>
      <c r="N192">
        <f t="shared" si="39"/>
        <v>1200.5</v>
      </c>
      <c r="O192">
        <f t="shared" si="40"/>
        <v>800.5</v>
      </c>
      <c r="P192">
        <f>IF(I192&lt;&gt;0,(ABS(L192*Constants!$B$10)+50)/100,MAX(P191-ABS(N192*Constants!$B$4),0))</f>
        <v>0.62005</v>
      </c>
      <c r="Q192">
        <f>IF(J192&lt;&gt;0,(ABS(M192*Constants!$B$10)+50)/100,MAX(Q191-ABS(O192*Constants!$B$4),0))</f>
        <v>0.58005</v>
      </c>
      <c r="R192">
        <f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1200.5</v>
      </c>
      <c r="S192">
        <f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800.5</v>
      </c>
      <c r="T192">
        <f t="shared" si="41"/>
        <v>1200.5</v>
      </c>
      <c r="U192">
        <f t="shared" si="42"/>
        <v>800.5</v>
      </c>
      <c r="V192">
        <f>IF(I192&lt;&gt;0,(ABS(R192*Constants!$B$4)+50)/100,IF(R192=0,MAX((0-ABS(T192*Constants!$B$4)),0),(ABS(R192*Constants!$B$4)+50)/100))</f>
        <v>1501.125</v>
      </c>
      <c r="W192">
        <f>IF(J192&lt;&gt;0,(ABS(S192*Constants!$B$4)+50)/100,IF(S192=0,MAX((0-ABS(U192*Constants!$B$4)),0),(ABS(S192*Constants!$B$4)+50)/100))</f>
        <v>1001.125</v>
      </c>
      <c r="X192">
        <f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1200.5</v>
      </c>
      <c r="Y192">
        <f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800.5</v>
      </c>
      <c r="Z192">
        <f t="shared" si="43"/>
        <v>1200.5</v>
      </c>
      <c r="AA192">
        <f t="shared" si="44"/>
        <v>800.5</v>
      </c>
      <c r="AB192">
        <f>IF(I192&lt;&gt;0,(ABS(X192*Constants!$B$10)+50)/100,IF(X192=0,MAX((AB191-ABS(Z192*Constants!$B$4)),0),(ABS(X192*Constants!$B$4)+50)/100))</f>
        <v>0.62005</v>
      </c>
      <c r="AC192">
        <f>IF(J192&lt;&gt;0,(ABS(Y192*Constants!$B$10)+50)/100,IF(Y192=0,MAX((AC191-ABS(AA192*Constants!$B$4)),0),(ABS(Y192*Constants!$B$4)+50)/100))</f>
        <v>0.58005</v>
      </c>
      <c r="AD192">
        <f t="shared" si="45"/>
        <v>1001</v>
      </c>
      <c r="AE192">
        <f t="shared" si="46"/>
        <v>1200.5</v>
      </c>
      <c r="AF192">
        <f t="shared" si="47"/>
        <v>800.5</v>
      </c>
      <c r="AG192">
        <f>((Constants!$B$5*AG191)+Constants!$B$4*AD192+AH191)/(Constants!$B$5+Constants!$B$4)</f>
        <v>1001</v>
      </c>
      <c r="AH192">
        <f>((Constants!$B$5*AG191)+Constants!$B$4*AD192+AH191)-(Constants!$B$5+Constants!$B$4)*AG192</f>
        <v>0</v>
      </c>
      <c r="AI192">
        <f>((Constants!$B$5*AI191)+Constants!$B$4*AE192+AJ191)/(Constants!$B$5+Constants!$B$4)</f>
        <v>1200.5</v>
      </c>
      <c r="AJ192">
        <f>((Constants!$B$5*AI191)+Constants!$B$4*AE192+AJ191)-(Constants!$B$4+Constants!$B$5)*AI192</f>
        <v>0</v>
      </c>
      <c r="AK192">
        <f>((Constants!$B$5*AK191)+Constants!$B$4*AF192+AL191)/(Constants!$B$5+Constants!$B$4)</f>
        <v>800.5</v>
      </c>
      <c r="AL192">
        <f>((Constants!$B$5*AK191)+Constants!$B$4*AF192+AL191)-(Constants!$B$5+Constants!$B$4)*AK192</f>
        <v>0</v>
      </c>
      <c r="AM192">
        <f t="shared" si="48"/>
        <v>1</v>
      </c>
      <c r="AN192">
        <f t="shared" si="49"/>
        <v>1</v>
      </c>
      <c r="AO192">
        <f>(200000*(ABS(N192)-ABS(N190))+Constants!$B$7)/(2*Constants!$B$7)</f>
        <v>0.5</v>
      </c>
      <c r="AP192">
        <f>(200000*(ABS(O192)-ABS(O190))+Constants!$B$7)/(2*Constants!$B$7)</f>
        <v>0.5</v>
      </c>
      <c r="AQ192">
        <f t="shared" si="50"/>
        <v>1</v>
      </c>
      <c r="AR192">
        <f>(Constants!$B$3*Constants!$B$8*I192*K192+AS191)/(Constants!$B$9*Constants!$B$4)</f>
        <v>7.53982300884956</v>
      </c>
      <c r="AS192">
        <f>(Constants!$B$3*Constants!$B$8*I192*K192+AS191)-(AR192*Constants!$B$9*Constants!$B$4)</f>
        <v>0</v>
      </c>
      <c r="AT192">
        <f t="shared" si="51"/>
        <v>1432.56637168141</v>
      </c>
      <c r="AU192">
        <f t="array" ref="AU192">IF(SUMPRODUCT(--(SIGN(AN159:AN191)=SIGN(K160:K192)))=0,2,IF(AV191&gt;0,1,0))</f>
        <v>0</v>
      </c>
      <c r="AV192">
        <f>IF(AU192=2,ROUND(5*1000/Constants!$B$11,0),IF(AV191&gt;0,AV191-1,0))</f>
        <v>0</v>
      </c>
      <c r="AW192">
        <f t="shared" si="52"/>
        <v>190</v>
      </c>
      <c r="AX192">
        <f ca="1" t="array" ref="AX192">IF(AW192&gt;Constants!$B$12,2,IF(SUMPRODUCT(--(AX173:AX192=2))=0,0,1))</f>
        <v>2</v>
      </c>
      <c r="AZ192">
        <f t="array" ref="AZ192">IF(ABS(AG192)&gt;Constants!$B$13,2,IF(SUMPRODUCT(--(AZ172:AZ191=2))=0,0,1))</f>
        <v>0</v>
      </c>
    </row>
    <row r="193" spans="1:52">
      <c r="A193" s="3">
        <v>191</v>
      </c>
      <c r="B193">
        <f>Signals!B192</f>
        <v>3</v>
      </c>
      <c r="C193">
        <f>Signals!C192</f>
        <v>2</v>
      </c>
      <c r="D193">
        <f>Signals!F192</f>
        <v>0</v>
      </c>
      <c r="E193">
        <f>Signals!H192</f>
        <v>0</v>
      </c>
      <c r="F193">
        <f>Signals!I192</f>
        <v>0</v>
      </c>
      <c r="G193">
        <f>IF(Constants!$B$2=2,-B193,B193)</f>
        <v>3</v>
      </c>
      <c r="H193">
        <f>IF(Constants!$C$2=2,-C193,C193)</f>
        <v>2</v>
      </c>
      <c r="I193">
        <f t="shared" si="36"/>
        <v>3</v>
      </c>
      <c r="J193">
        <f t="shared" si="37"/>
        <v>2</v>
      </c>
      <c r="K193">
        <f t="shared" si="38"/>
        <v>1</v>
      </c>
      <c r="L193">
        <f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1200.5</v>
      </c>
      <c r="M193">
        <f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800.5</v>
      </c>
      <c r="N193">
        <f t="shared" si="39"/>
        <v>1200.5</v>
      </c>
      <c r="O193">
        <f t="shared" si="40"/>
        <v>800.5</v>
      </c>
      <c r="P193">
        <f>IF(I193&lt;&gt;0,(ABS(L193*Constants!$B$10)+50)/100,MAX(P192-ABS(N193*Constants!$B$4),0))</f>
        <v>0.62005</v>
      </c>
      <c r="Q193">
        <f>IF(J193&lt;&gt;0,(ABS(M193*Constants!$B$10)+50)/100,MAX(Q192-ABS(O193*Constants!$B$4),0))</f>
        <v>0.58005</v>
      </c>
      <c r="R193">
        <f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1200.5</v>
      </c>
      <c r="S193">
        <f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800.5</v>
      </c>
      <c r="T193">
        <f t="shared" si="41"/>
        <v>1200.5</v>
      </c>
      <c r="U193">
        <f t="shared" si="42"/>
        <v>800.5</v>
      </c>
      <c r="V193">
        <f>IF(I193&lt;&gt;0,(ABS(R193*Constants!$B$4)+50)/100,IF(R193=0,MAX((0-ABS(T193*Constants!$B$4)),0),(ABS(R193*Constants!$B$4)+50)/100))</f>
        <v>1501.125</v>
      </c>
      <c r="W193">
        <f>IF(J193&lt;&gt;0,(ABS(S193*Constants!$B$4)+50)/100,IF(S193=0,MAX((0-ABS(U193*Constants!$B$4)),0),(ABS(S193*Constants!$B$4)+50)/100))</f>
        <v>1001.125</v>
      </c>
      <c r="X193">
        <f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1200.5</v>
      </c>
      <c r="Y193">
        <f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800.5</v>
      </c>
      <c r="Z193">
        <f t="shared" si="43"/>
        <v>1200.5</v>
      </c>
      <c r="AA193">
        <f t="shared" si="44"/>
        <v>800.5</v>
      </c>
      <c r="AB193">
        <f>IF(I193&lt;&gt;0,(ABS(X193*Constants!$B$10)+50)/100,IF(X193=0,MAX((AB192-ABS(Z193*Constants!$B$4)),0),(ABS(X193*Constants!$B$4)+50)/100))</f>
        <v>0.62005</v>
      </c>
      <c r="AC193">
        <f>IF(J193&lt;&gt;0,(ABS(Y193*Constants!$B$10)+50)/100,IF(Y193=0,MAX((AC192-ABS(AA193*Constants!$B$4)),0),(ABS(Y193*Constants!$B$4)+50)/100))</f>
        <v>0.58005</v>
      </c>
      <c r="AD193">
        <f t="shared" si="45"/>
        <v>1001</v>
      </c>
      <c r="AE193">
        <f t="shared" si="46"/>
        <v>1200.5</v>
      </c>
      <c r="AF193">
        <f t="shared" si="47"/>
        <v>800.5</v>
      </c>
      <c r="AG193">
        <f>((Constants!$B$5*AG192)+Constants!$B$4*AD193+AH192)/(Constants!$B$5+Constants!$B$4)</f>
        <v>1001</v>
      </c>
      <c r="AH193">
        <f>((Constants!$B$5*AG192)+Constants!$B$4*AD193+AH192)-(Constants!$B$5+Constants!$B$4)*AG193</f>
        <v>0</v>
      </c>
      <c r="AI193">
        <f>((Constants!$B$5*AI192)+Constants!$B$4*AE193+AJ192)/(Constants!$B$5+Constants!$B$4)</f>
        <v>1200.5</v>
      </c>
      <c r="AJ193">
        <f>((Constants!$B$5*AI192)+Constants!$B$4*AE193+AJ192)-(Constants!$B$4+Constants!$B$5)*AI193</f>
        <v>0</v>
      </c>
      <c r="AK193">
        <f>((Constants!$B$5*AK192)+Constants!$B$4*AF193+AL192)/(Constants!$B$5+Constants!$B$4)</f>
        <v>800.5</v>
      </c>
      <c r="AL193">
        <f>((Constants!$B$5*AK192)+Constants!$B$4*AF193+AL192)-(Constants!$B$5+Constants!$B$4)*AK193</f>
        <v>0</v>
      </c>
      <c r="AM193">
        <f t="shared" si="48"/>
        <v>1</v>
      </c>
      <c r="AN193">
        <f t="shared" si="49"/>
        <v>1</v>
      </c>
      <c r="AO193">
        <f>(200000*(ABS(N193)-ABS(N191))+Constants!$B$7)/(2*Constants!$B$7)</f>
        <v>0.5</v>
      </c>
      <c r="AP193">
        <f>(200000*(ABS(O193)-ABS(O191))+Constants!$B$7)/(2*Constants!$B$7)</f>
        <v>0.5</v>
      </c>
      <c r="AQ193">
        <f t="shared" si="50"/>
        <v>1</v>
      </c>
      <c r="AR193">
        <f>(Constants!$B$3*Constants!$B$8*I193*K193+AS192)/(Constants!$B$9*Constants!$B$4)</f>
        <v>7.53982300884956</v>
      </c>
      <c r="AS193">
        <f>(Constants!$B$3*Constants!$B$8*I193*K193+AS192)-(AR193*Constants!$B$9*Constants!$B$4)</f>
        <v>0</v>
      </c>
      <c r="AT193">
        <f t="shared" si="51"/>
        <v>1440.10619469026</v>
      </c>
      <c r="AU193">
        <f t="array" ref="AU193">IF(SUMPRODUCT(--(SIGN(AN160:AN192)=SIGN(K161:K193)))=0,2,IF(AV192&gt;0,1,0))</f>
        <v>0</v>
      </c>
      <c r="AV193">
        <f>IF(AU193=2,ROUND(5*1000/Constants!$B$11,0),IF(AV192&gt;0,AV192-1,0))</f>
        <v>0</v>
      </c>
      <c r="AW193">
        <f t="shared" si="52"/>
        <v>191</v>
      </c>
      <c r="AX193">
        <f ca="1" t="array" ref="AX193">IF(AW193&gt;Constants!$B$12,2,IF(SUMPRODUCT(--(AX174:AX193=2))=0,0,1))</f>
        <v>2</v>
      </c>
      <c r="AZ193">
        <f t="array" ref="AZ193">IF(ABS(AG193)&gt;Constants!$B$13,2,IF(SUMPRODUCT(--(AZ173:AZ192=2))=0,0,1))</f>
        <v>0</v>
      </c>
    </row>
    <row r="194" spans="1:52">
      <c r="A194" s="3">
        <v>192</v>
      </c>
      <c r="B194">
        <f>Signals!B193</f>
        <v>3</v>
      </c>
      <c r="C194">
        <f>Signals!C193</f>
        <v>2</v>
      </c>
      <c r="D194">
        <f>Signals!F193</f>
        <v>0</v>
      </c>
      <c r="E194">
        <f>Signals!H193</f>
        <v>0</v>
      </c>
      <c r="F194">
        <f>Signals!I193</f>
        <v>0</v>
      </c>
      <c r="G194">
        <f>IF(Constants!$B$2=2,-B194,B194)</f>
        <v>3</v>
      </c>
      <c r="H194">
        <f>IF(Constants!$C$2=2,-C194,C194)</f>
        <v>2</v>
      </c>
      <c r="I194">
        <f t="shared" si="36"/>
        <v>3</v>
      </c>
      <c r="J194">
        <f t="shared" si="37"/>
        <v>2</v>
      </c>
      <c r="K194">
        <f t="shared" si="38"/>
        <v>1</v>
      </c>
      <c r="L194">
        <f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1200.5</v>
      </c>
      <c r="M194">
        <f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800.5</v>
      </c>
      <c r="N194">
        <f t="shared" si="39"/>
        <v>1200.5</v>
      </c>
      <c r="O194">
        <f t="shared" si="40"/>
        <v>800.5</v>
      </c>
      <c r="P194">
        <f>IF(I194&lt;&gt;0,(ABS(L194*Constants!$B$10)+50)/100,MAX(P193-ABS(N194*Constants!$B$4),0))</f>
        <v>0.62005</v>
      </c>
      <c r="Q194">
        <f>IF(J194&lt;&gt;0,(ABS(M194*Constants!$B$10)+50)/100,MAX(Q193-ABS(O194*Constants!$B$4),0))</f>
        <v>0.58005</v>
      </c>
      <c r="R194">
        <f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1200.5</v>
      </c>
      <c r="S194">
        <f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800.5</v>
      </c>
      <c r="T194">
        <f t="shared" si="41"/>
        <v>1200.5</v>
      </c>
      <c r="U194">
        <f t="shared" si="42"/>
        <v>800.5</v>
      </c>
      <c r="V194">
        <f>IF(I194&lt;&gt;0,(ABS(R194*Constants!$B$4)+50)/100,IF(R194=0,MAX((0-ABS(T194*Constants!$B$4)),0),(ABS(R194*Constants!$B$4)+50)/100))</f>
        <v>1501.125</v>
      </c>
      <c r="W194">
        <f>IF(J194&lt;&gt;0,(ABS(S194*Constants!$B$4)+50)/100,IF(S194=0,MAX((0-ABS(U194*Constants!$B$4)),0),(ABS(S194*Constants!$B$4)+50)/100))</f>
        <v>1001.125</v>
      </c>
      <c r="X194">
        <f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1200.5</v>
      </c>
      <c r="Y194">
        <f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800.5</v>
      </c>
      <c r="Z194">
        <f t="shared" si="43"/>
        <v>1200.5</v>
      </c>
      <c r="AA194">
        <f t="shared" si="44"/>
        <v>800.5</v>
      </c>
      <c r="AB194">
        <f>IF(I194&lt;&gt;0,(ABS(X194*Constants!$B$10)+50)/100,IF(X194=0,MAX((AB193-ABS(Z194*Constants!$B$4)),0),(ABS(X194*Constants!$B$4)+50)/100))</f>
        <v>0.62005</v>
      </c>
      <c r="AC194">
        <f>IF(J194&lt;&gt;0,(ABS(Y194*Constants!$B$10)+50)/100,IF(Y194=0,MAX((AC193-ABS(AA194*Constants!$B$4)),0),(ABS(Y194*Constants!$B$4)+50)/100))</f>
        <v>0.58005</v>
      </c>
      <c r="AD194">
        <f t="shared" si="45"/>
        <v>1001</v>
      </c>
      <c r="AE194">
        <f t="shared" si="46"/>
        <v>1200.5</v>
      </c>
      <c r="AF194">
        <f t="shared" si="47"/>
        <v>800.5</v>
      </c>
      <c r="AG194">
        <f>((Constants!$B$5*AG193)+Constants!$B$4*AD194+AH193)/(Constants!$B$5+Constants!$B$4)</f>
        <v>1001</v>
      </c>
      <c r="AH194">
        <f>((Constants!$B$5*AG193)+Constants!$B$4*AD194+AH193)-(Constants!$B$5+Constants!$B$4)*AG194</f>
        <v>0</v>
      </c>
      <c r="AI194">
        <f>((Constants!$B$5*AI193)+Constants!$B$4*AE194+AJ193)/(Constants!$B$5+Constants!$B$4)</f>
        <v>1200.5</v>
      </c>
      <c r="AJ194">
        <f>((Constants!$B$5*AI193)+Constants!$B$4*AE194+AJ193)-(Constants!$B$4+Constants!$B$5)*AI194</f>
        <v>0</v>
      </c>
      <c r="AK194">
        <f>((Constants!$B$5*AK193)+Constants!$B$4*AF194+AL193)/(Constants!$B$5+Constants!$B$4)</f>
        <v>800.5</v>
      </c>
      <c r="AL194">
        <f>((Constants!$B$5*AK193)+Constants!$B$4*AF194+AL193)-(Constants!$B$5+Constants!$B$4)*AK194</f>
        <v>0</v>
      </c>
      <c r="AM194">
        <f t="shared" si="48"/>
        <v>1</v>
      </c>
      <c r="AN194">
        <f t="shared" si="49"/>
        <v>1</v>
      </c>
      <c r="AO194">
        <f>(200000*(ABS(N194)-ABS(N192))+Constants!$B$7)/(2*Constants!$B$7)</f>
        <v>0.5</v>
      </c>
      <c r="AP194">
        <f>(200000*(ABS(O194)-ABS(O192))+Constants!$B$7)/(2*Constants!$B$7)</f>
        <v>0.5</v>
      </c>
      <c r="AQ194">
        <f t="shared" si="50"/>
        <v>1</v>
      </c>
      <c r="AR194">
        <f>(Constants!$B$3*Constants!$B$8*I194*K194+AS193)/(Constants!$B$9*Constants!$B$4)</f>
        <v>7.53982300884956</v>
      </c>
      <c r="AS194">
        <f>(Constants!$B$3*Constants!$B$8*I194*K194+AS193)-(AR194*Constants!$B$9*Constants!$B$4)</f>
        <v>0</v>
      </c>
      <c r="AT194">
        <f t="shared" si="51"/>
        <v>1447.64601769911</v>
      </c>
      <c r="AU194">
        <f t="array" ref="AU194">IF(SUMPRODUCT(--(SIGN(AN161:AN193)=SIGN(K162:K194)))=0,2,IF(AV193&gt;0,1,0))</f>
        <v>0</v>
      </c>
      <c r="AV194">
        <f>IF(AU194=2,ROUND(5*1000/Constants!$B$11,0),IF(AV193&gt;0,AV193-1,0))</f>
        <v>0</v>
      </c>
      <c r="AW194">
        <f t="shared" si="52"/>
        <v>192</v>
      </c>
      <c r="AX194">
        <f ca="1" t="array" ref="AX194">IF(AW194&gt;Constants!$B$12,2,IF(SUMPRODUCT(--(AX175:AX194=2))=0,0,1))</f>
        <v>2</v>
      </c>
      <c r="AZ194">
        <f t="array" ref="AZ194">IF(ABS(AG194)&gt;Constants!$B$13,2,IF(SUMPRODUCT(--(AZ174:AZ193=2))=0,0,1))</f>
        <v>0</v>
      </c>
    </row>
    <row r="195" spans="1:52">
      <c r="A195" s="3">
        <v>193</v>
      </c>
      <c r="B195">
        <f>Signals!B194</f>
        <v>3</v>
      </c>
      <c r="C195">
        <f>Signals!C194</f>
        <v>2</v>
      </c>
      <c r="D195">
        <f>Signals!F194</f>
        <v>0</v>
      </c>
      <c r="E195">
        <f>Signals!H194</f>
        <v>0</v>
      </c>
      <c r="F195">
        <f>Signals!I194</f>
        <v>0</v>
      </c>
      <c r="G195">
        <f>IF(Constants!$B$2=2,-B195,B195)</f>
        <v>3</v>
      </c>
      <c r="H195">
        <f>IF(Constants!$C$2=2,-C195,C195)</f>
        <v>2</v>
      </c>
      <c r="I195">
        <f t="shared" si="36"/>
        <v>3</v>
      </c>
      <c r="J195">
        <f t="shared" si="37"/>
        <v>2</v>
      </c>
      <c r="K195">
        <f t="shared" si="38"/>
        <v>1</v>
      </c>
      <c r="L195">
        <f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1200.5</v>
      </c>
      <c r="M195">
        <f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800.5</v>
      </c>
      <c r="N195">
        <f t="shared" si="39"/>
        <v>1200.5</v>
      </c>
      <c r="O195">
        <f t="shared" si="40"/>
        <v>800.5</v>
      </c>
      <c r="P195">
        <f>IF(I195&lt;&gt;0,(ABS(L195*Constants!$B$10)+50)/100,MAX(P194-ABS(N195*Constants!$B$4),0))</f>
        <v>0.62005</v>
      </c>
      <c r="Q195">
        <f>IF(J195&lt;&gt;0,(ABS(M195*Constants!$B$10)+50)/100,MAX(Q194-ABS(O195*Constants!$B$4),0))</f>
        <v>0.58005</v>
      </c>
      <c r="R195">
        <f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1200.5</v>
      </c>
      <c r="S195">
        <f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800.5</v>
      </c>
      <c r="T195">
        <f t="shared" si="41"/>
        <v>1200.5</v>
      </c>
      <c r="U195">
        <f t="shared" si="42"/>
        <v>800.5</v>
      </c>
      <c r="V195">
        <f>IF(I195&lt;&gt;0,(ABS(R195*Constants!$B$4)+50)/100,IF(R195=0,MAX((0-ABS(T195*Constants!$B$4)),0),(ABS(R195*Constants!$B$4)+50)/100))</f>
        <v>1501.125</v>
      </c>
      <c r="W195">
        <f>IF(J195&lt;&gt;0,(ABS(S195*Constants!$B$4)+50)/100,IF(S195=0,MAX((0-ABS(U195*Constants!$B$4)),0),(ABS(S195*Constants!$B$4)+50)/100))</f>
        <v>1001.125</v>
      </c>
      <c r="X195">
        <f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1200.5</v>
      </c>
      <c r="Y195">
        <f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800.5</v>
      </c>
      <c r="Z195">
        <f t="shared" si="43"/>
        <v>1200.5</v>
      </c>
      <c r="AA195">
        <f t="shared" si="44"/>
        <v>800.5</v>
      </c>
      <c r="AB195">
        <f>IF(I195&lt;&gt;0,(ABS(X195*Constants!$B$10)+50)/100,IF(X195=0,MAX((AB194-ABS(Z195*Constants!$B$4)),0),(ABS(X195*Constants!$B$4)+50)/100))</f>
        <v>0.62005</v>
      </c>
      <c r="AC195">
        <f>IF(J195&lt;&gt;0,(ABS(Y195*Constants!$B$10)+50)/100,IF(Y195=0,MAX((AC194-ABS(AA195*Constants!$B$4)),0),(ABS(Y195*Constants!$B$4)+50)/100))</f>
        <v>0.58005</v>
      </c>
      <c r="AD195">
        <f t="shared" si="45"/>
        <v>1001</v>
      </c>
      <c r="AE195">
        <f t="shared" si="46"/>
        <v>1200.5</v>
      </c>
      <c r="AF195">
        <f t="shared" si="47"/>
        <v>800.5</v>
      </c>
      <c r="AG195">
        <f>((Constants!$B$5*AG194)+Constants!$B$4*AD195+AH194)/(Constants!$B$5+Constants!$B$4)</f>
        <v>1001</v>
      </c>
      <c r="AH195">
        <f>((Constants!$B$5*AG194)+Constants!$B$4*AD195+AH194)-(Constants!$B$5+Constants!$B$4)*AG195</f>
        <v>0</v>
      </c>
      <c r="AI195">
        <f>((Constants!$B$5*AI194)+Constants!$B$4*AE195+AJ194)/(Constants!$B$5+Constants!$B$4)</f>
        <v>1200.5</v>
      </c>
      <c r="AJ195">
        <f>((Constants!$B$5*AI194)+Constants!$B$4*AE195+AJ194)-(Constants!$B$4+Constants!$B$5)*AI195</f>
        <v>0</v>
      </c>
      <c r="AK195">
        <f>((Constants!$B$5*AK194)+Constants!$B$4*AF195+AL194)/(Constants!$B$5+Constants!$B$4)</f>
        <v>800.5</v>
      </c>
      <c r="AL195">
        <f>((Constants!$B$5*AK194)+Constants!$B$4*AF195+AL194)-(Constants!$B$5+Constants!$B$4)*AK195</f>
        <v>0</v>
      </c>
      <c r="AM195">
        <f t="shared" si="48"/>
        <v>1</v>
      </c>
      <c r="AN195">
        <f t="shared" si="49"/>
        <v>1</v>
      </c>
      <c r="AO195">
        <f>(200000*(ABS(N195)-ABS(N193))+Constants!$B$7)/(2*Constants!$B$7)</f>
        <v>0.5</v>
      </c>
      <c r="AP195">
        <f>(200000*(ABS(O195)-ABS(O193))+Constants!$B$7)/(2*Constants!$B$7)</f>
        <v>0.5</v>
      </c>
      <c r="AQ195">
        <f t="shared" si="50"/>
        <v>1</v>
      </c>
      <c r="AR195">
        <f>(Constants!$B$3*Constants!$B$8*I195*K195+AS194)/(Constants!$B$9*Constants!$B$4)</f>
        <v>7.53982300884956</v>
      </c>
      <c r="AS195">
        <f>(Constants!$B$3*Constants!$B$8*I195*K195+AS194)-(AR195*Constants!$B$9*Constants!$B$4)</f>
        <v>0</v>
      </c>
      <c r="AT195">
        <f t="shared" si="51"/>
        <v>1455.18584070796</v>
      </c>
      <c r="AU195">
        <f t="array" ref="AU195">IF(SUMPRODUCT(--(SIGN(AN162:AN194)=SIGN(K163:K195)))=0,2,IF(AV194&gt;0,1,0))</f>
        <v>0</v>
      </c>
      <c r="AV195">
        <f>IF(AU195=2,ROUND(5*1000/Constants!$B$11,0),IF(AV194&gt;0,AV194-1,0))</f>
        <v>0</v>
      </c>
      <c r="AW195">
        <f t="shared" si="52"/>
        <v>193</v>
      </c>
      <c r="AX195">
        <f ca="1" t="array" ref="AX195">IF(AW195&gt;Constants!$B$12,2,IF(SUMPRODUCT(--(AX176:AX195=2))=0,0,1))</f>
        <v>2</v>
      </c>
      <c r="AZ195">
        <f t="array" ref="AZ195">IF(ABS(AG195)&gt;Constants!$B$13,2,IF(SUMPRODUCT(--(AZ175:AZ194=2))=0,0,1))</f>
        <v>0</v>
      </c>
    </row>
    <row r="196" spans="1:52">
      <c r="A196" s="3">
        <v>194</v>
      </c>
      <c r="B196">
        <f>Signals!B195</f>
        <v>3</v>
      </c>
      <c r="C196">
        <f>Signals!C195</f>
        <v>2</v>
      </c>
      <c r="D196">
        <f>Signals!F195</f>
        <v>0</v>
      </c>
      <c r="E196">
        <f>Signals!H195</f>
        <v>0</v>
      </c>
      <c r="F196">
        <f>Signals!I195</f>
        <v>0</v>
      </c>
      <c r="G196">
        <f>IF(Constants!$B$2=2,-B196,B196)</f>
        <v>3</v>
      </c>
      <c r="H196">
        <f>IF(Constants!$C$2=2,-C196,C196)</f>
        <v>2</v>
      </c>
      <c r="I196">
        <f t="shared" si="36"/>
        <v>3</v>
      </c>
      <c r="J196">
        <f t="shared" si="37"/>
        <v>2</v>
      </c>
      <c r="K196">
        <f t="shared" si="38"/>
        <v>1</v>
      </c>
      <c r="L196">
        <f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1200.5</v>
      </c>
      <c r="M196">
        <f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800.5</v>
      </c>
      <c r="N196">
        <f t="shared" si="39"/>
        <v>1200.5</v>
      </c>
      <c r="O196">
        <f t="shared" si="40"/>
        <v>800.5</v>
      </c>
      <c r="P196">
        <f>IF(I196&lt;&gt;0,(ABS(L196*Constants!$B$10)+50)/100,MAX(P195-ABS(N196*Constants!$B$4),0))</f>
        <v>0.62005</v>
      </c>
      <c r="Q196">
        <f>IF(J196&lt;&gt;0,(ABS(M196*Constants!$B$10)+50)/100,MAX(Q195-ABS(O196*Constants!$B$4),0))</f>
        <v>0.58005</v>
      </c>
      <c r="R196">
        <f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1200.5</v>
      </c>
      <c r="S196">
        <f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800.5</v>
      </c>
      <c r="T196">
        <f t="shared" si="41"/>
        <v>1200.5</v>
      </c>
      <c r="U196">
        <f t="shared" si="42"/>
        <v>800.5</v>
      </c>
      <c r="V196">
        <f>IF(I196&lt;&gt;0,(ABS(R196*Constants!$B$4)+50)/100,IF(R196=0,MAX((0-ABS(T196*Constants!$B$4)),0),(ABS(R196*Constants!$B$4)+50)/100))</f>
        <v>1501.125</v>
      </c>
      <c r="W196">
        <f>IF(J196&lt;&gt;0,(ABS(S196*Constants!$B$4)+50)/100,IF(S196=0,MAX((0-ABS(U196*Constants!$B$4)),0),(ABS(S196*Constants!$B$4)+50)/100))</f>
        <v>1001.125</v>
      </c>
      <c r="X196">
        <f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1200.5</v>
      </c>
      <c r="Y196">
        <f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800.5</v>
      </c>
      <c r="Z196">
        <f t="shared" si="43"/>
        <v>1200.5</v>
      </c>
      <c r="AA196">
        <f t="shared" si="44"/>
        <v>800.5</v>
      </c>
      <c r="AB196">
        <f>IF(I196&lt;&gt;0,(ABS(X196*Constants!$B$10)+50)/100,IF(X196=0,MAX((AB195-ABS(Z196*Constants!$B$4)),0),(ABS(X196*Constants!$B$4)+50)/100))</f>
        <v>0.62005</v>
      </c>
      <c r="AC196">
        <f>IF(J196&lt;&gt;0,(ABS(Y196*Constants!$B$10)+50)/100,IF(Y196=0,MAX((AC195-ABS(AA196*Constants!$B$4)),0),(ABS(Y196*Constants!$B$4)+50)/100))</f>
        <v>0.58005</v>
      </c>
      <c r="AD196">
        <f t="shared" si="45"/>
        <v>1001</v>
      </c>
      <c r="AE196">
        <f t="shared" si="46"/>
        <v>1200.5</v>
      </c>
      <c r="AF196">
        <f t="shared" si="47"/>
        <v>800.5</v>
      </c>
      <c r="AG196">
        <f>((Constants!$B$5*AG195)+Constants!$B$4*AD196+AH195)/(Constants!$B$5+Constants!$B$4)</f>
        <v>1001</v>
      </c>
      <c r="AH196">
        <f>((Constants!$B$5*AG195)+Constants!$B$4*AD196+AH195)-(Constants!$B$5+Constants!$B$4)*AG196</f>
        <v>0</v>
      </c>
      <c r="AI196">
        <f>((Constants!$B$5*AI195)+Constants!$B$4*AE196+AJ195)/(Constants!$B$5+Constants!$B$4)</f>
        <v>1200.5</v>
      </c>
      <c r="AJ196">
        <f>((Constants!$B$5*AI195)+Constants!$B$4*AE196+AJ195)-(Constants!$B$4+Constants!$B$5)*AI196</f>
        <v>0</v>
      </c>
      <c r="AK196">
        <f>((Constants!$B$5*AK195)+Constants!$B$4*AF196+AL195)/(Constants!$B$5+Constants!$B$4)</f>
        <v>800.5</v>
      </c>
      <c r="AL196">
        <f>((Constants!$B$5*AK195)+Constants!$B$4*AF196+AL195)-(Constants!$B$5+Constants!$B$4)*AK196</f>
        <v>0</v>
      </c>
      <c r="AM196">
        <f t="shared" si="48"/>
        <v>1</v>
      </c>
      <c r="AN196">
        <f t="shared" si="49"/>
        <v>1</v>
      </c>
      <c r="AO196">
        <f>(200000*(ABS(N196)-ABS(N194))+Constants!$B$7)/(2*Constants!$B$7)</f>
        <v>0.5</v>
      </c>
      <c r="AP196">
        <f>(200000*(ABS(O196)-ABS(O194))+Constants!$B$7)/(2*Constants!$B$7)</f>
        <v>0.5</v>
      </c>
      <c r="AQ196">
        <f t="shared" si="50"/>
        <v>1</v>
      </c>
      <c r="AR196">
        <f>(Constants!$B$3*Constants!$B$8*I196*K196+AS195)/(Constants!$B$9*Constants!$B$4)</f>
        <v>7.53982300884956</v>
      </c>
      <c r="AS196">
        <f>(Constants!$B$3*Constants!$B$8*I196*K196+AS195)-(AR196*Constants!$B$9*Constants!$B$4)</f>
        <v>0</v>
      </c>
      <c r="AT196">
        <f t="shared" si="51"/>
        <v>1462.72566371681</v>
      </c>
      <c r="AU196">
        <f t="array" ref="AU196">IF(SUMPRODUCT(--(SIGN(AN163:AN195)=SIGN(K164:K196)))=0,2,IF(AV195&gt;0,1,0))</f>
        <v>0</v>
      </c>
      <c r="AV196">
        <f>IF(AU196=2,ROUND(5*1000/Constants!$B$11,0),IF(AV195&gt;0,AV195-1,0))</f>
        <v>0</v>
      </c>
      <c r="AW196">
        <f t="shared" si="52"/>
        <v>194</v>
      </c>
      <c r="AX196">
        <f ca="1" t="array" ref="AX196">IF(AW196&gt;Constants!$B$12,2,IF(SUMPRODUCT(--(AX177:AX196=2))=0,0,1))</f>
        <v>2</v>
      </c>
      <c r="AZ196">
        <f t="array" ref="AZ196">IF(ABS(AG196)&gt;Constants!$B$13,2,IF(SUMPRODUCT(--(AZ176:AZ195=2))=0,0,1))</f>
        <v>0</v>
      </c>
    </row>
    <row r="197" spans="1:52">
      <c r="A197" s="3">
        <v>195</v>
      </c>
      <c r="B197">
        <f>Signals!B196</f>
        <v>3</v>
      </c>
      <c r="C197">
        <f>Signals!C196</f>
        <v>2</v>
      </c>
      <c r="D197">
        <f>Signals!F196</f>
        <v>0</v>
      </c>
      <c r="E197">
        <f>Signals!H196</f>
        <v>0</v>
      </c>
      <c r="F197">
        <f>Signals!I196</f>
        <v>0</v>
      </c>
      <c r="G197">
        <f>IF(Constants!$B$2=2,-B197,B197)</f>
        <v>3</v>
      </c>
      <c r="H197">
        <f>IF(Constants!$C$2=2,-C197,C197)</f>
        <v>2</v>
      </c>
      <c r="I197">
        <f t="shared" ref="I197:I260" si="53">IF(SIGN(G197+H197)=SIGN(AN196),G197,-G197)</f>
        <v>3</v>
      </c>
      <c r="J197">
        <f t="shared" ref="J197:J260" si="54">IF(SIGN(G197+H197)=SIGN(AN196),H197,-H197)</f>
        <v>2</v>
      </c>
      <c r="K197">
        <f t="shared" ref="K197:K260" si="55">IF(SIGN(G197+H197)=SIGN(AN196),1,-1)</f>
        <v>1</v>
      </c>
      <c r="L197">
        <f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1200.5</v>
      </c>
      <c r="M197">
        <f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800.5</v>
      </c>
      <c r="N197">
        <f t="shared" ref="N197:N260" si="56">IF(I197&lt;&gt;0,L197,IF(P196&gt;0,N196,0))</f>
        <v>1200.5</v>
      </c>
      <c r="O197">
        <f t="shared" ref="O197:O260" si="57">IF(J197&lt;&gt;0,M197,IF(Q196&gt;0,O196,0))</f>
        <v>800.5</v>
      </c>
      <c r="P197">
        <f>IF(I197&lt;&gt;0,(ABS(L197*Constants!$B$10)+50)/100,MAX(P196-ABS(N197*Constants!$B$4),0))</f>
        <v>0.62005</v>
      </c>
      <c r="Q197">
        <f>IF(J197&lt;&gt;0,(ABS(M197*Constants!$B$10)+50)/100,MAX(Q196-ABS(O197*Constants!$B$4),0))</f>
        <v>0.58005</v>
      </c>
      <c r="R197">
        <f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1200.5</v>
      </c>
      <c r="S197">
        <f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800.5</v>
      </c>
      <c r="T197">
        <f t="shared" ref="T197:T260" si="58">IF(I197&lt;&gt;0,R197,IF(V196&gt;0,MAX(T196,R197),R197))</f>
        <v>1200.5</v>
      </c>
      <c r="U197">
        <f t="shared" ref="U197:U260" si="59">IF(J197&lt;&gt;0,S197,IF(W196&gt;0,MAX(U196,S197),S197))</f>
        <v>800.5</v>
      </c>
      <c r="V197">
        <f>IF(I197&lt;&gt;0,(ABS(R197*Constants!$B$4)+50)/100,IF(R197=0,MAX((0-ABS(T197*Constants!$B$4)),0),(ABS(R197*Constants!$B$4)+50)/100))</f>
        <v>1501.125</v>
      </c>
      <c r="W197">
        <f>IF(J197&lt;&gt;0,(ABS(S197*Constants!$B$4)+50)/100,IF(S197=0,MAX((0-ABS(U197*Constants!$B$4)),0),(ABS(S197*Constants!$B$4)+50)/100))</f>
        <v>1001.125</v>
      </c>
      <c r="X197">
        <f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1200.5</v>
      </c>
      <c r="Y197">
        <f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800.5</v>
      </c>
      <c r="Z197">
        <f t="shared" ref="Z197:Z260" si="60">IF(I197&lt;&gt;0,X197,IF(AB196&gt;0,MIN(Z196,X197),X197))</f>
        <v>1200.5</v>
      </c>
      <c r="AA197">
        <f t="shared" ref="AA197:AA260" si="61">IF(J197&lt;&gt;0,Y197,IF(AC196&gt;0,MIN(AA196,Y197),Y197))</f>
        <v>800.5</v>
      </c>
      <c r="AB197">
        <f>IF(I197&lt;&gt;0,(ABS(X197*Constants!$B$10)+50)/100,IF(X197=0,MAX((AB196-ABS(Z197*Constants!$B$4)),0),(ABS(X197*Constants!$B$4)+50)/100))</f>
        <v>0.62005</v>
      </c>
      <c r="AC197">
        <f>IF(J197&lt;&gt;0,(ABS(Y197*Constants!$B$10)+50)/100,IF(Y197=0,MAX((AC196-ABS(AA197*Constants!$B$4)),0),(ABS(Y197*Constants!$B$4)+50)/100))</f>
        <v>0.58005</v>
      </c>
      <c r="AD197">
        <f t="shared" ref="AD197:AD260" si="62">IF(N197+O197&gt;=0,(1+N197+O197)/2,(N197+O197-1)/2)</f>
        <v>1001</v>
      </c>
      <c r="AE197">
        <f t="shared" ref="AE197:AE260" si="63">MAX(T197,U197)</f>
        <v>1200.5</v>
      </c>
      <c r="AF197">
        <f t="shared" ref="AF197:AF260" si="64">MIN(Z197,AA197)</f>
        <v>800.5</v>
      </c>
      <c r="AG197">
        <f>((Constants!$B$5*AG196)+Constants!$B$4*AD197+AH196)/(Constants!$B$5+Constants!$B$4)</f>
        <v>1001</v>
      </c>
      <c r="AH197">
        <f>((Constants!$B$5*AG196)+Constants!$B$4*AD197+AH196)-(Constants!$B$5+Constants!$B$4)*AG197</f>
        <v>0</v>
      </c>
      <c r="AI197">
        <f>((Constants!$B$5*AI196)+Constants!$B$4*AE197+AJ196)/(Constants!$B$5+Constants!$B$4)</f>
        <v>1200.5</v>
      </c>
      <c r="AJ197">
        <f>((Constants!$B$5*AI196)+Constants!$B$4*AE197+AJ196)-(Constants!$B$4+Constants!$B$5)*AI197</f>
        <v>0</v>
      </c>
      <c r="AK197">
        <f>((Constants!$B$5*AK196)+Constants!$B$4*AF197+AL196)/(Constants!$B$5+Constants!$B$4)</f>
        <v>800.5</v>
      </c>
      <c r="AL197">
        <f>((Constants!$B$5*AK196)+Constants!$B$4*AF197+AL196)-(Constants!$B$5+Constants!$B$4)*AK197</f>
        <v>0</v>
      </c>
      <c r="AM197">
        <f t="shared" ref="AM197:AM260" si="65">IF(AG197*K197&gt;0,1,IF(AG197*K197&lt;0,-1,0))</f>
        <v>1</v>
      </c>
      <c r="AN197">
        <f t="shared" ref="AN197:AN260" si="66">IF(SIGN(AI197)=SIGN(AK197),AM197,0)</f>
        <v>1</v>
      </c>
      <c r="AO197">
        <f>(200000*(ABS(N197)-ABS(N195))+Constants!$B$7)/(2*Constants!$B$7)</f>
        <v>0.5</v>
      </c>
      <c r="AP197">
        <f>(200000*(ABS(O197)-ABS(O195))+Constants!$B$7)/(2*Constants!$B$7)</f>
        <v>0.5</v>
      </c>
      <c r="AQ197">
        <f t="shared" ref="AQ197:AQ260" si="67">(1+AO197+AP197)/2</f>
        <v>1</v>
      </c>
      <c r="AR197">
        <f>(Constants!$B$3*Constants!$B$8*I197*K197+AS196)/(Constants!$B$9*Constants!$B$4)</f>
        <v>7.53982300884956</v>
      </c>
      <c r="AS197">
        <f>(Constants!$B$3*Constants!$B$8*I197*K197+AS196)-(AR197*Constants!$B$9*Constants!$B$4)</f>
        <v>0</v>
      </c>
      <c r="AT197">
        <f t="shared" ref="AT197:AT260" si="68">AR197+AT196</f>
        <v>1470.26548672566</v>
      </c>
      <c r="AU197">
        <f t="array" ref="AU197">IF(SUMPRODUCT(--(SIGN(AN164:AN196)=SIGN(K165:K197)))=0,2,IF(AV196&gt;0,1,0))</f>
        <v>0</v>
      </c>
      <c r="AV197">
        <f>IF(AU197=2,ROUND(5*1000/Constants!$B$11,0),IF(AV196&gt;0,AV196-1,0))</f>
        <v>0</v>
      </c>
      <c r="AW197">
        <f t="shared" ref="AW197:AW260" si="69">IF(I197&lt;&gt;J197,AW196+ABS(I197-J197),0)</f>
        <v>195</v>
      </c>
      <c r="AX197">
        <f ca="1" t="array" ref="AX197">IF(AW197&gt;Constants!$B$12,2,IF(SUMPRODUCT(--(AX178:AX197=2))=0,0,1))</f>
        <v>2</v>
      </c>
      <c r="AZ197">
        <f t="array" ref="AZ197">IF(ABS(AG197)&gt;Constants!$B$13,2,IF(SUMPRODUCT(--(AZ177:AZ196=2))=0,0,1))</f>
        <v>0</v>
      </c>
    </row>
    <row r="198" spans="1:52">
      <c r="A198" s="3">
        <v>196</v>
      </c>
      <c r="B198">
        <f>Signals!B197</f>
        <v>3</v>
      </c>
      <c r="C198">
        <f>Signals!C197</f>
        <v>2</v>
      </c>
      <c r="D198">
        <f>Signals!F197</f>
        <v>0</v>
      </c>
      <c r="E198">
        <f>Signals!H197</f>
        <v>0</v>
      </c>
      <c r="F198">
        <f>Signals!I197</f>
        <v>0</v>
      </c>
      <c r="G198">
        <f>IF(Constants!$B$2=2,-B198,B198)</f>
        <v>3</v>
      </c>
      <c r="H198">
        <f>IF(Constants!$C$2=2,-C198,C198)</f>
        <v>2</v>
      </c>
      <c r="I198">
        <f t="shared" si="53"/>
        <v>3</v>
      </c>
      <c r="J198">
        <f t="shared" si="54"/>
        <v>2</v>
      </c>
      <c r="K198">
        <f t="shared" si="55"/>
        <v>1</v>
      </c>
      <c r="L198">
        <f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1200.5</v>
      </c>
      <c r="M198">
        <f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800.5</v>
      </c>
      <c r="N198">
        <f t="shared" si="56"/>
        <v>1200.5</v>
      </c>
      <c r="O198">
        <f t="shared" si="57"/>
        <v>800.5</v>
      </c>
      <c r="P198">
        <f>IF(I198&lt;&gt;0,(ABS(L198*Constants!$B$10)+50)/100,MAX(P197-ABS(N198*Constants!$B$4),0))</f>
        <v>0.62005</v>
      </c>
      <c r="Q198">
        <f>IF(J198&lt;&gt;0,(ABS(M198*Constants!$B$10)+50)/100,MAX(Q197-ABS(O198*Constants!$B$4),0))</f>
        <v>0.58005</v>
      </c>
      <c r="R198">
        <f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1200.5</v>
      </c>
      <c r="S198">
        <f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800.5</v>
      </c>
      <c r="T198">
        <f t="shared" si="58"/>
        <v>1200.5</v>
      </c>
      <c r="U198">
        <f t="shared" si="59"/>
        <v>800.5</v>
      </c>
      <c r="V198">
        <f>IF(I198&lt;&gt;0,(ABS(R198*Constants!$B$4)+50)/100,IF(R198=0,MAX((0-ABS(T198*Constants!$B$4)),0),(ABS(R198*Constants!$B$4)+50)/100))</f>
        <v>1501.125</v>
      </c>
      <c r="W198">
        <f>IF(J198&lt;&gt;0,(ABS(S198*Constants!$B$4)+50)/100,IF(S198=0,MAX((0-ABS(U198*Constants!$B$4)),0),(ABS(S198*Constants!$B$4)+50)/100))</f>
        <v>1001.125</v>
      </c>
      <c r="X198">
        <f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1200.5</v>
      </c>
      <c r="Y198">
        <f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800.5</v>
      </c>
      <c r="Z198">
        <f t="shared" si="60"/>
        <v>1200.5</v>
      </c>
      <c r="AA198">
        <f t="shared" si="61"/>
        <v>800.5</v>
      </c>
      <c r="AB198">
        <f>IF(I198&lt;&gt;0,(ABS(X198*Constants!$B$10)+50)/100,IF(X198=0,MAX((AB197-ABS(Z198*Constants!$B$4)),0),(ABS(X198*Constants!$B$4)+50)/100))</f>
        <v>0.62005</v>
      </c>
      <c r="AC198">
        <f>IF(J198&lt;&gt;0,(ABS(Y198*Constants!$B$10)+50)/100,IF(Y198=0,MAX((AC197-ABS(AA198*Constants!$B$4)),0),(ABS(Y198*Constants!$B$4)+50)/100))</f>
        <v>0.58005</v>
      </c>
      <c r="AD198">
        <f t="shared" si="62"/>
        <v>1001</v>
      </c>
      <c r="AE198">
        <f t="shared" si="63"/>
        <v>1200.5</v>
      </c>
      <c r="AF198">
        <f t="shared" si="64"/>
        <v>800.5</v>
      </c>
      <c r="AG198">
        <f>((Constants!$B$5*AG197)+Constants!$B$4*AD198+AH197)/(Constants!$B$5+Constants!$B$4)</f>
        <v>1001</v>
      </c>
      <c r="AH198">
        <f>((Constants!$B$5*AG197)+Constants!$B$4*AD198+AH197)-(Constants!$B$5+Constants!$B$4)*AG198</f>
        <v>0</v>
      </c>
      <c r="AI198">
        <f>((Constants!$B$5*AI197)+Constants!$B$4*AE198+AJ197)/(Constants!$B$5+Constants!$B$4)</f>
        <v>1200.5</v>
      </c>
      <c r="AJ198">
        <f>((Constants!$B$5*AI197)+Constants!$B$4*AE198+AJ197)-(Constants!$B$4+Constants!$B$5)*AI198</f>
        <v>0</v>
      </c>
      <c r="AK198">
        <f>((Constants!$B$5*AK197)+Constants!$B$4*AF198+AL197)/(Constants!$B$5+Constants!$B$4)</f>
        <v>800.5</v>
      </c>
      <c r="AL198">
        <f>((Constants!$B$5*AK197)+Constants!$B$4*AF198+AL197)-(Constants!$B$5+Constants!$B$4)*AK198</f>
        <v>0</v>
      </c>
      <c r="AM198">
        <f t="shared" si="65"/>
        <v>1</v>
      </c>
      <c r="AN198">
        <f t="shared" si="66"/>
        <v>1</v>
      </c>
      <c r="AO198">
        <f>(200000*(ABS(N198)-ABS(N196))+Constants!$B$7)/(2*Constants!$B$7)</f>
        <v>0.5</v>
      </c>
      <c r="AP198">
        <f>(200000*(ABS(O198)-ABS(O196))+Constants!$B$7)/(2*Constants!$B$7)</f>
        <v>0.5</v>
      </c>
      <c r="AQ198">
        <f t="shared" si="67"/>
        <v>1</v>
      </c>
      <c r="AR198">
        <f>(Constants!$B$3*Constants!$B$8*I198*K198+AS197)/(Constants!$B$9*Constants!$B$4)</f>
        <v>7.53982300884956</v>
      </c>
      <c r="AS198">
        <f>(Constants!$B$3*Constants!$B$8*I198*K198+AS197)-(AR198*Constants!$B$9*Constants!$B$4)</f>
        <v>0</v>
      </c>
      <c r="AT198">
        <f t="shared" si="68"/>
        <v>1477.80530973451</v>
      </c>
      <c r="AU198">
        <f t="array" ref="AU198">IF(SUMPRODUCT(--(SIGN(AN165:AN197)=SIGN(K166:K198)))=0,2,IF(AV197&gt;0,1,0))</f>
        <v>0</v>
      </c>
      <c r="AV198">
        <f>IF(AU198=2,ROUND(5*1000/Constants!$B$11,0),IF(AV197&gt;0,AV197-1,0))</f>
        <v>0</v>
      </c>
      <c r="AW198">
        <f t="shared" si="69"/>
        <v>196</v>
      </c>
      <c r="AX198">
        <f ca="1" t="array" ref="AX198">IF(AW198&gt;Constants!$B$12,2,IF(SUMPRODUCT(--(AX179:AX198=2))=0,0,1))</f>
        <v>2</v>
      </c>
      <c r="AZ198">
        <f t="array" ref="AZ198">IF(ABS(AG198)&gt;Constants!$B$13,2,IF(SUMPRODUCT(--(AZ178:AZ197=2))=0,0,1))</f>
        <v>0</v>
      </c>
    </row>
    <row r="199" spans="1:52">
      <c r="A199" s="3">
        <v>197</v>
      </c>
      <c r="B199">
        <f>Signals!B198</f>
        <v>3</v>
      </c>
      <c r="C199">
        <f>Signals!C198</f>
        <v>2</v>
      </c>
      <c r="D199">
        <f>Signals!F198</f>
        <v>0</v>
      </c>
      <c r="E199">
        <f>Signals!H198</f>
        <v>0</v>
      </c>
      <c r="F199">
        <f>Signals!I198</f>
        <v>0</v>
      </c>
      <c r="G199">
        <f>IF(Constants!$B$2=2,-B199,B199)</f>
        <v>3</v>
      </c>
      <c r="H199">
        <f>IF(Constants!$C$2=2,-C199,C199)</f>
        <v>2</v>
      </c>
      <c r="I199">
        <f t="shared" si="53"/>
        <v>3</v>
      </c>
      <c r="J199">
        <f t="shared" si="54"/>
        <v>2</v>
      </c>
      <c r="K199">
        <f t="shared" si="55"/>
        <v>1</v>
      </c>
      <c r="L199">
        <f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1200.5</v>
      </c>
      <c r="M199">
        <f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800.5</v>
      </c>
      <c r="N199">
        <f t="shared" si="56"/>
        <v>1200.5</v>
      </c>
      <c r="O199">
        <f t="shared" si="57"/>
        <v>800.5</v>
      </c>
      <c r="P199">
        <f>IF(I199&lt;&gt;0,(ABS(L199*Constants!$B$10)+50)/100,MAX(P198-ABS(N199*Constants!$B$4),0))</f>
        <v>0.62005</v>
      </c>
      <c r="Q199">
        <f>IF(J199&lt;&gt;0,(ABS(M199*Constants!$B$10)+50)/100,MAX(Q198-ABS(O199*Constants!$B$4),0))</f>
        <v>0.58005</v>
      </c>
      <c r="R199">
        <f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1200.5</v>
      </c>
      <c r="S199">
        <f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800.5</v>
      </c>
      <c r="T199">
        <f t="shared" si="58"/>
        <v>1200.5</v>
      </c>
      <c r="U199">
        <f t="shared" si="59"/>
        <v>800.5</v>
      </c>
      <c r="V199">
        <f>IF(I199&lt;&gt;0,(ABS(R199*Constants!$B$4)+50)/100,IF(R199=0,MAX((0-ABS(T199*Constants!$B$4)),0),(ABS(R199*Constants!$B$4)+50)/100))</f>
        <v>1501.125</v>
      </c>
      <c r="W199">
        <f>IF(J199&lt;&gt;0,(ABS(S199*Constants!$B$4)+50)/100,IF(S199=0,MAX((0-ABS(U199*Constants!$B$4)),0),(ABS(S199*Constants!$B$4)+50)/100))</f>
        <v>1001.125</v>
      </c>
      <c r="X199">
        <f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1200.5</v>
      </c>
      <c r="Y199">
        <f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800.5</v>
      </c>
      <c r="Z199">
        <f t="shared" si="60"/>
        <v>1200.5</v>
      </c>
      <c r="AA199">
        <f t="shared" si="61"/>
        <v>800.5</v>
      </c>
      <c r="AB199">
        <f>IF(I199&lt;&gt;0,(ABS(X199*Constants!$B$10)+50)/100,IF(X199=0,MAX((AB198-ABS(Z199*Constants!$B$4)),0),(ABS(X199*Constants!$B$4)+50)/100))</f>
        <v>0.62005</v>
      </c>
      <c r="AC199">
        <f>IF(J199&lt;&gt;0,(ABS(Y199*Constants!$B$10)+50)/100,IF(Y199=0,MAX((AC198-ABS(AA199*Constants!$B$4)),0),(ABS(Y199*Constants!$B$4)+50)/100))</f>
        <v>0.58005</v>
      </c>
      <c r="AD199">
        <f t="shared" si="62"/>
        <v>1001</v>
      </c>
      <c r="AE199">
        <f t="shared" si="63"/>
        <v>1200.5</v>
      </c>
      <c r="AF199">
        <f t="shared" si="64"/>
        <v>800.5</v>
      </c>
      <c r="AG199">
        <f>((Constants!$B$5*AG198)+Constants!$B$4*AD199+AH198)/(Constants!$B$5+Constants!$B$4)</f>
        <v>1001</v>
      </c>
      <c r="AH199">
        <f>((Constants!$B$5*AG198)+Constants!$B$4*AD199+AH198)-(Constants!$B$5+Constants!$B$4)*AG199</f>
        <v>0</v>
      </c>
      <c r="AI199">
        <f>((Constants!$B$5*AI198)+Constants!$B$4*AE199+AJ198)/(Constants!$B$5+Constants!$B$4)</f>
        <v>1200.5</v>
      </c>
      <c r="AJ199">
        <f>((Constants!$B$5*AI198)+Constants!$B$4*AE199+AJ198)-(Constants!$B$4+Constants!$B$5)*AI199</f>
        <v>0</v>
      </c>
      <c r="AK199">
        <f>((Constants!$B$5*AK198)+Constants!$B$4*AF199+AL198)/(Constants!$B$5+Constants!$B$4)</f>
        <v>800.5</v>
      </c>
      <c r="AL199">
        <f>((Constants!$B$5*AK198)+Constants!$B$4*AF199+AL198)-(Constants!$B$5+Constants!$B$4)*AK199</f>
        <v>0</v>
      </c>
      <c r="AM199">
        <f t="shared" si="65"/>
        <v>1</v>
      </c>
      <c r="AN199">
        <f t="shared" si="66"/>
        <v>1</v>
      </c>
      <c r="AO199">
        <f>(200000*(ABS(N199)-ABS(N197))+Constants!$B$7)/(2*Constants!$B$7)</f>
        <v>0.5</v>
      </c>
      <c r="AP199">
        <f>(200000*(ABS(O199)-ABS(O197))+Constants!$B$7)/(2*Constants!$B$7)</f>
        <v>0.5</v>
      </c>
      <c r="AQ199">
        <f t="shared" si="67"/>
        <v>1</v>
      </c>
      <c r="AR199">
        <f>(Constants!$B$3*Constants!$B$8*I199*K199+AS198)/(Constants!$B$9*Constants!$B$4)</f>
        <v>7.53982300884956</v>
      </c>
      <c r="AS199">
        <f>(Constants!$B$3*Constants!$B$8*I199*K199+AS198)-(AR199*Constants!$B$9*Constants!$B$4)</f>
        <v>0</v>
      </c>
      <c r="AT199">
        <f t="shared" si="68"/>
        <v>1485.34513274336</v>
      </c>
      <c r="AU199">
        <f t="array" ref="AU199">IF(SUMPRODUCT(--(SIGN(AN166:AN198)=SIGN(K167:K199)))=0,2,IF(AV198&gt;0,1,0))</f>
        <v>0</v>
      </c>
      <c r="AV199">
        <f>IF(AU199=2,ROUND(5*1000/Constants!$B$11,0),IF(AV198&gt;0,AV198-1,0))</f>
        <v>0</v>
      </c>
      <c r="AW199">
        <f t="shared" si="69"/>
        <v>197</v>
      </c>
      <c r="AX199">
        <f ca="1" t="array" ref="AX199">IF(AW199&gt;Constants!$B$12,2,IF(SUMPRODUCT(--(AX180:AX199=2))=0,0,1))</f>
        <v>2</v>
      </c>
      <c r="AZ199">
        <f t="array" ref="AZ199">IF(ABS(AG199)&gt;Constants!$B$13,2,IF(SUMPRODUCT(--(AZ179:AZ198=2))=0,0,1))</f>
        <v>0</v>
      </c>
    </row>
    <row r="200" spans="1:52">
      <c r="A200" s="3">
        <v>198</v>
      </c>
      <c r="B200">
        <f>Signals!B199</f>
        <v>3</v>
      </c>
      <c r="C200">
        <f>Signals!C199</f>
        <v>2</v>
      </c>
      <c r="D200">
        <f>Signals!F199</f>
        <v>0</v>
      </c>
      <c r="E200">
        <f>Signals!H199</f>
        <v>0</v>
      </c>
      <c r="F200">
        <f>Signals!I199</f>
        <v>0</v>
      </c>
      <c r="G200">
        <f>IF(Constants!$B$2=2,-B200,B200)</f>
        <v>3</v>
      </c>
      <c r="H200">
        <f>IF(Constants!$C$2=2,-C200,C200)</f>
        <v>2</v>
      </c>
      <c r="I200">
        <f t="shared" si="53"/>
        <v>3</v>
      </c>
      <c r="J200">
        <f t="shared" si="54"/>
        <v>2</v>
      </c>
      <c r="K200">
        <f t="shared" si="55"/>
        <v>1</v>
      </c>
      <c r="L200">
        <f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1200.5</v>
      </c>
      <c r="M200">
        <f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800.5</v>
      </c>
      <c r="N200">
        <f t="shared" si="56"/>
        <v>1200.5</v>
      </c>
      <c r="O200">
        <f t="shared" si="57"/>
        <v>800.5</v>
      </c>
      <c r="P200">
        <f>IF(I200&lt;&gt;0,(ABS(L200*Constants!$B$10)+50)/100,MAX(P199-ABS(N200*Constants!$B$4),0))</f>
        <v>0.62005</v>
      </c>
      <c r="Q200">
        <f>IF(J200&lt;&gt;0,(ABS(M200*Constants!$B$10)+50)/100,MAX(Q199-ABS(O200*Constants!$B$4),0))</f>
        <v>0.58005</v>
      </c>
      <c r="R200">
        <f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1200.5</v>
      </c>
      <c r="S200">
        <f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800.5</v>
      </c>
      <c r="T200">
        <f t="shared" si="58"/>
        <v>1200.5</v>
      </c>
      <c r="U200">
        <f t="shared" si="59"/>
        <v>800.5</v>
      </c>
      <c r="V200">
        <f>IF(I200&lt;&gt;0,(ABS(R200*Constants!$B$4)+50)/100,IF(R200=0,MAX((0-ABS(T200*Constants!$B$4)),0),(ABS(R200*Constants!$B$4)+50)/100))</f>
        <v>1501.125</v>
      </c>
      <c r="W200">
        <f>IF(J200&lt;&gt;0,(ABS(S200*Constants!$B$4)+50)/100,IF(S200=0,MAX((0-ABS(U200*Constants!$B$4)),0),(ABS(S200*Constants!$B$4)+50)/100))</f>
        <v>1001.125</v>
      </c>
      <c r="X200">
        <f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1200.5</v>
      </c>
      <c r="Y200">
        <f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800.5</v>
      </c>
      <c r="Z200">
        <f t="shared" si="60"/>
        <v>1200.5</v>
      </c>
      <c r="AA200">
        <f t="shared" si="61"/>
        <v>800.5</v>
      </c>
      <c r="AB200">
        <f>IF(I200&lt;&gt;0,(ABS(X200*Constants!$B$10)+50)/100,IF(X200=0,MAX((AB199-ABS(Z200*Constants!$B$4)),0),(ABS(X200*Constants!$B$4)+50)/100))</f>
        <v>0.62005</v>
      </c>
      <c r="AC200">
        <f>IF(J200&lt;&gt;0,(ABS(Y200*Constants!$B$10)+50)/100,IF(Y200=0,MAX((AC199-ABS(AA200*Constants!$B$4)),0),(ABS(Y200*Constants!$B$4)+50)/100))</f>
        <v>0.58005</v>
      </c>
      <c r="AD200">
        <f t="shared" si="62"/>
        <v>1001</v>
      </c>
      <c r="AE200">
        <f t="shared" si="63"/>
        <v>1200.5</v>
      </c>
      <c r="AF200">
        <f t="shared" si="64"/>
        <v>800.5</v>
      </c>
      <c r="AG200">
        <f>((Constants!$B$5*AG199)+Constants!$B$4*AD200+AH199)/(Constants!$B$5+Constants!$B$4)</f>
        <v>1001</v>
      </c>
      <c r="AH200">
        <f>((Constants!$B$5*AG199)+Constants!$B$4*AD200+AH199)-(Constants!$B$5+Constants!$B$4)*AG200</f>
        <v>0</v>
      </c>
      <c r="AI200">
        <f>((Constants!$B$5*AI199)+Constants!$B$4*AE200+AJ199)/(Constants!$B$5+Constants!$B$4)</f>
        <v>1200.5</v>
      </c>
      <c r="AJ200">
        <f>((Constants!$B$5*AI199)+Constants!$B$4*AE200+AJ199)-(Constants!$B$4+Constants!$B$5)*AI200</f>
        <v>0</v>
      </c>
      <c r="AK200">
        <f>((Constants!$B$5*AK199)+Constants!$B$4*AF200+AL199)/(Constants!$B$5+Constants!$B$4)</f>
        <v>800.5</v>
      </c>
      <c r="AL200">
        <f>((Constants!$B$5*AK199)+Constants!$B$4*AF200+AL199)-(Constants!$B$5+Constants!$B$4)*AK200</f>
        <v>0</v>
      </c>
      <c r="AM200">
        <f t="shared" si="65"/>
        <v>1</v>
      </c>
      <c r="AN200">
        <f t="shared" si="66"/>
        <v>1</v>
      </c>
      <c r="AO200">
        <f>(200000*(ABS(N200)-ABS(N198))+Constants!$B$7)/(2*Constants!$B$7)</f>
        <v>0.5</v>
      </c>
      <c r="AP200">
        <f>(200000*(ABS(O200)-ABS(O198))+Constants!$B$7)/(2*Constants!$B$7)</f>
        <v>0.5</v>
      </c>
      <c r="AQ200">
        <f t="shared" si="67"/>
        <v>1</v>
      </c>
      <c r="AR200">
        <f>(Constants!$B$3*Constants!$B$8*I200*K200+AS199)/(Constants!$B$9*Constants!$B$4)</f>
        <v>7.53982300884956</v>
      </c>
      <c r="AS200">
        <f>(Constants!$B$3*Constants!$B$8*I200*K200+AS199)-(AR200*Constants!$B$9*Constants!$B$4)</f>
        <v>0</v>
      </c>
      <c r="AT200">
        <f t="shared" si="68"/>
        <v>1492.88495575221</v>
      </c>
      <c r="AU200">
        <f t="array" ref="AU200">IF(SUMPRODUCT(--(SIGN(AN167:AN199)=SIGN(K168:K200)))=0,2,IF(AV199&gt;0,1,0))</f>
        <v>0</v>
      </c>
      <c r="AV200">
        <f>IF(AU200=2,ROUND(5*1000/Constants!$B$11,0),IF(AV199&gt;0,AV199-1,0))</f>
        <v>0</v>
      </c>
      <c r="AW200">
        <f t="shared" si="69"/>
        <v>198</v>
      </c>
      <c r="AX200">
        <f ca="1" t="array" ref="AX200">IF(AW200&gt;Constants!$B$12,2,IF(SUMPRODUCT(--(AX181:AX200=2))=0,0,1))</f>
        <v>2</v>
      </c>
      <c r="AZ200">
        <f t="array" ref="AZ200">IF(ABS(AG200)&gt;Constants!$B$13,2,IF(SUMPRODUCT(--(AZ180:AZ199=2))=0,0,1))</f>
        <v>0</v>
      </c>
    </row>
    <row r="201" spans="1:52">
      <c r="A201" s="3">
        <v>199</v>
      </c>
      <c r="B201">
        <f>Signals!B200</f>
        <v>3</v>
      </c>
      <c r="C201">
        <f>Signals!C200</f>
        <v>2</v>
      </c>
      <c r="D201">
        <f>Signals!F200</f>
        <v>0</v>
      </c>
      <c r="E201">
        <f>Signals!H200</f>
        <v>0</v>
      </c>
      <c r="F201">
        <f>Signals!I200</f>
        <v>0</v>
      </c>
      <c r="G201">
        <f>IF(Constants!$B$2=2,-B201,B201)</f>
        <v>3</v>
      </c>
      <c r="H201">
        <f>IF(Constants!$C$2=2,-C201,C201)</f>
        <v>2</v>
      </c>
      <c r="I201">
        <f t="shared" si="53"/>
        <v>3</v>
      </c>
      <c r="J201">
        <f t="shared" si="54"/>
        <v>2</v>
      </c>
      <c r="K201">
        <f t="shared" si="55"/>
        <v>1</v>
      </c>
      <c r="L201">
        <f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1200.5</v>
      </c>
      <c r="M201">
        <f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800.5</v>
      </c>
      <c r="N201">
        <f t="shared" si="56"/>
        <v>1200.5</v>
      </c>
      <c r="O201">
        <f t="shared" si="57"/>
        <v>800.5</v>
      </c>
      <c r="P201">
        <f>IF(I201&lt;&gt;0,(ABS(L201*Constants!$B$10)+50)/100,MAX(P200-ABS(N201*Constants!$B$4),0))</f>
        <v>0.62005</v>
      </c>
      <c r="Q201">
        <f>IF(J201&lt;&gt;0,(ABS(M201*Constants!$B$10)+50)/100,MAX(Q200-ABS(O201*Constants!$B$4),0))</f>
        <v>0.58005</v>
      </c>
      <c r="R201">
        <f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1200.5</v>
      </c>
      <c r="S201">
        <f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800.5</v>
      </c>
      <c r="T201">
        <f t="shared" si="58"/>
        <v>1200.5</v>
      </c>
      <c r="U201">
        <f t="shared" si="59"/>
        <v>800.5</v>
      </c>
      <c r="V201">
        <f>IF(I201&lt;&gt;0,(ABS(R201*Constants!$B$4)+50)/100,IF(R201=0,MAX((0-ABS(T201*Constants!$B$4)),0),(ABS(R201*Constants!$B$4)+50)/100))</f>
        <v>1501.125</v>
      </c>
      <c r="W201">
        <f>IF(J201&lt;&gt;0,(ABS(S201*Constants!$B$4)+50)/100,IF(S201=0,MAX((0-ABS(U201*Constants!$B$4)),0),(ABS(S201*Constants!$B$4)+50)/100))</f>
        <v>1001.125</v>
      </c>
      <c r="X201">
        <f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1200.5</v>
      </c>
      <c r="Y201">
        <f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800.5</v>
      </c>
      <c r="Z201">
        <f t="shared" si="60"/>
        <v>1200.5</v>
      </c>
      <c r="AA201">
        <f t="shared" si="61"/>
        <v>800.5</v>
      </c>
      <c r="AB201">
        <f>IF(I201&lt;&gt;0,(ABS(X201*Constants!$B$10)+50)/100,IF(X201=0,MAX((AB200-ABS(Z201*Constants!$B$4)),0),(ABS(X201*Constants!$B$4)+50)/100))</f>
        <v>0.62005</v>
      </c>
      <c r="AC201">
        <f>IF(J201&lt;&gt;0,(ABS(Y201*Constants!$B$10)+50)/100,IF(Y201=0,MAX((AC200-ABS(AA201*Constants!$B$4)),0),(ABS(Y201*Constants!$B$4)+50)/100))</f>
        <v>0.58005</v>
      </c>
      <c r="AD201">
        <f t="shared" si="62"/>
        <v>1001</v>
      </c>
      <c r="AE201">
        <f t="shared" si="63"/>
        <v>1200.5</v>
      </c>
      <c r="AF201">
        <f t="shared" si="64"/>
        <v>800.5</v>
      </c>
      <c r="AG201">
        <f>((Constants!$B$5*AG200)+Constants!$B$4*AD201+AH200)/(Constants!$B$5+Constants!$B$4)</f>
        <v>1001</v>
      </c>
      <c r="AH201">
        <f>((Constants!$B$5*AG200)+Constants!$B$4*AD201+AH200)-(Constants!$B$5+Constants!$B$4)*AG201</f>
        <v>0</v>
      </c>
      <c r="AI201">
        <f>((Constants!$B$5*AI200)+Constants!$B$4*AE201+AJ200)/(Constants!$B$5+Constants!$B$4)</f>
        <v>1200.5</v>
      </c>
      <c r="AJ201">
        <f>((Constants!$B$5*AI200)+Constants!$B$4*AE201+AJ200)-(Constants!$B$4+Constants!$B$5)*AI201</f>
        <v>0</v>
      </c>
      <c r="AK201">
        <f>((Constants!$B$5*AK200)+Constants!$B$4*AF201+AL200)/(Constants!$B$5+Constants!$B$4)</f>
        <v>800.5</v>
      </c>
      <c r="AL201">
        <f>((Constants!$B$5*AK200)+Constants!$B$4*AF201+AL200)-(Constants!$B$5+Constants!$B$4)*AK201</f>
        <v>0</v>
      </c>
      <c r="AM201">
        <f t="shared" si="65"/>
        <v>1</v>
      </c>
      <c r="AN201">
        <f t="shared" si="66"/>
        <v>1</v>
      </c>
      <c r="AO201">
        <f>(200000*(ABS(N201)-ABS(N199))+Constants!$B$7)/(2*Constants!$B$7)</f>
        <v>0.5</v>
      </c>
      <c r="AP201">
        <f>(200000*(ABS(O201)-ABS(O199))+Constants!$B$7)/(2*Constants!$B$7)</f>
        <v>0.5</v>
      </c>
      <c r="AQ201">
        <f t="shared" si="67"/>
        <v>1</v>
      </c>
      <c r="AR201">
        <f>(Constants!$B$3*Constants!$B$8*I201*K201+AS200)/(Constants!$B$9*Constants!$B$4)</f>
        <v>7.53982300884956</v>
      </c>
      <c r="AS201">
        <f>(Constants!$B$3*Constants!$B$8*I201*K201+AS200)-(AR201*Constants!$B$9*Constants!$B$4)</f>
        <v>0</v>
      </c>
      <c r="AT201">
        <f t="shared" si="68"/>
        <v>1500.42477876106</v>
      </c>
      <c r="AU201">
        <f t="array" ref="AU201">IF(SUMPRODUCT(--(SIGN(AN168:AN200)=SIGN(K169:K201)))=0,2,IF(AV200&gt;0,1,0))</f>
        <v>0</v>
      </c>
      <c r="AV201">
        <f>IF(AU201=2,ROUND(5*1000/Constants!$B$11,0),IF(AV200&gt;0,AV200-1,0))</f>
        <v>0</v>
      </c>
      <c r="AW201">
        <f t="shared" si="69"/>
        <v>199</v>
      </c>
      <c r="AX201">
        <f ca="1" t="array" ref="AX201">IF(AW201&gt;Constants!$B$12,2,IF(SUMPRODUCT(--(AX182:AX201=2))=0,0,1))</f>
        <v>2</v>
      </c>
      <c r="AZ201">
        <f t="array" ref="AZ201">IF(ABS(AG201)&gt;Constants!$B$13,2,IF(SUMPRODUCT(--(AZ181:AZ200=2))=0,0,1))</f>
        <v>0</v>
      </c>
    </row>
    <row r="202" spans="1:52">
      <c r="A202" s="3">
        <v>200</v>
      </c>
      <c r="B202">
        <f>Signals!B201</f>
        <v>3</v>
      </c>
      <c r="C202">
        <f>Signals!C201</f>
        <v>2</v>
      </c>
      <c r="D202">
        <f>Signals!F201</f>
        <v>0</v>
      </c>
      <c r="E202">
        <f>Signals!H201</f>
        <v>0</v>
      </c>
      <c r="F202">
        <f>Signals!I201</f>
        <v>0</v>
      </c>
      <c r="G202">
        <f>IF(Constants!$B$2=2,-B202,B202)</f>
        <v>3</v>
      </c>
      <c r="H202">
        <f>IF(Constants!$C$2=2,-C202,C202)</f>
        <v>2</v>
      </c>
      <c r="I202">
        <f t="shared" si="53"/>
        <v>3</v>
      </c>
      <c r="J202">
        <f t="shared" si="54"/>
        <v>2</v>
      </c>
      <c r="K202">
        <f t="shared" si="55"/>
        <v>1</v>
      </c>
      <c r="L202">
        <f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1200.5</v>
      </c>
      <c r="M202">
        <f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800.5</v>
      </c>
      <c r="N202">
        <f t="shared" si="56"/>
        <v>1200.5</v>
      </c>
      <c r="O202">
        <f t="shared" si="57"/>
        <v>800.5</v>
      </c>
      <c r="P202">
        <f>IF(I202&lt;&gt;0,(ABS(L202*Constants!$B$10)+50)/100,MAX(P201-ABS(N202*Constants!$B$4),0))</f>
        <v>0.62005</v>
      </c>
      <c r="Q202">
        <f>IF(J202&lt;&gt;0,(ABS(M202*Constants!$B$10)+50)/100,MAX(Q201-ABS(O202*Constants!$B$4),0))</f>
        <v>0.58005</v>
      </c>
      <c r="R202">
        <f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1200.5</v>
      </c>
      <c r="S202">
        <f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800.5</v>
      </c>
      <c r="T202">
        <f t="shared" si="58"/>
        <v>1200.5</v>
      </c>
      <c r="U202">
        <f t="shared" si="59"/>
        <v>800.5</v>
      </c>
      <c r="V202">
        <f>IF(I202&lt;&gt;0,(ABS(R202*Constants!$B$4)+50)/100,IF(R202=0,MAX((0-ABS(T202*Constants!$B$4)),0),(ABS(R202*Constants!$B$4)+50)/100))</f>
        <v>1501.125</v>
      </c>
      <c r="W202">
        <f>IF(J202&lt;&gt;0,(ABS(S202*Constants!$B$4)+50)/100,IF(S202=0,MAX((0-ABS(U202*Constants!$B$4)),0),(ABS(S202*Constants!$B$4)+50)/100))</f>
        <v>1001.125</v>
      </c>
      <c r="X202">
        <f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1200.5</v>
      </c>
      <c r="Y202">
        <f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800.5</v>
      </c>
      <c r="Z202">
        <f t="shared" si="60"/>
        <v>1200.5</v>
      </c>
      <c r="AA202">
        <f t="shared" si="61"/>
        <v>800.5</v>
      </c>
      <c r="AB202">
        <f>IF(I202&lt;&gt;0,(ABS(X202*Constants!$B$10)+50)/100,IF(X202=0,MAX((AB201-ABS(Z202*Constants!$B$4)),0),(ABS(X202*Constants!$B$4)+50)/100))</f>
        <v>0.62005</v>
      </c>
      <c r="AC202">
        <f>IF(J202&lt;&gt;0,(ABS(Y202*Constants!$B$10)+50)/100,IF(Y202=0,MAX((AC201-ABS(AA202*Constants!$B$4)),0),(ABS(Y202*Constants!$B$4)+50)/100))</f>
        <v>0.58005</v>
      </c>
      <c r="AD202">
        <f t="shared" si="62"/>
        <v>1001</v>
      </c>
      <c r="AE202">
        <f t="shared" si="63"/>
        <v>1200.5</v>
      </c>
      <c r="AF202">
        <f t="shared" si="64"/>
        <v>800.5</v>
      </c>
      <c r="AG202">
        <f>((Constants!$B$5*AG201)+Constants!$B$4*AD202+AH201)/(Constants!$B$5+Constants!$B$4)</f>
        <v>1001</v>
      </c>
      <c r="AH202">
        <f>((Constants!$B$5*AG201)+Constants!$B$4*AD202+AH201)-(Constants!$B$5+Constants!$B$4)*AG202</f>
        <v>0</v>
      </c>
      <c r="AI202">
        <f>((Constants!$B$5*AI201)+Constants!$B$4*AE202+AJ201)/(Constants!$B$5+Constants!$B$4)</f>
        <v>1200.5</v>
      </c>
      <c r="AJ202">
        <f>((Constants!$B$5*AI201)+Constants!$B$4*AE202+AJ201)-(Constants!$B$4+Constants!$B$5)*AI202</f>
        <v>0</v>
      </c>
      <c r="AK202">
        <f>((Constants!$B$5*AK201)+Constants!$B$4*AF202+AL201)/(Constants!$B$5+Constants!$B$4)</f>
        <v>800.5</v>
      </c>
      <c r="AL202">
        <f>((Constants!$B$5*AK201)+Constants!$B$4*AF202+AL201)-(Constants!$B$5+Constants!$B$4)*AK202</f>
        <v>0</v>
      </c>
      <c r="AM202">
        <f t="shared" si="65"/>
        <v>1</v>
      </c>
      <c r="AN202">
        <f t="shared" si="66"/>
        <v>1</v>
      </c>
      <c r="AO202">
        <f>(200000*(ABS(N202)-ABS(N200))+Constants!$B$7)/(2*Constants!$B$7)</f>
        <v>0.5</v>
      </c>
      <c r="AP202">
        <f>(200000*(ABS(O202)-ABS(O200))+Constants!$B$7)/(2*Constants!$B$7)</f>
        <v>0.5</v>
      </c>
      <c r="AQ202">
        <f t="shared" si="67"/>
        <v>1</v>
      </c>
      <c r="AR202">
        <f>(Constants!$B$3*Constants!$B$8*I202*K202+AS201)/(Constants!$B$9*Constants!$B$4)</f>
        <v>7.53982300884956</v>
      </c>
      <c r="AS202">
        <f>(Constants!$B$3*Constants!$B$8*I202*K202+AS201)-(AR202*Constants!$B$9*Constants!$B$4)</f>
        <v>0</v>
      </c>
      <c r="AT202">
        <f t="shared" si="68"/>
        <v>1507.96460176991</v>
      </c>
      <c r="AU202">
        <f t="array" ref="AU202">IF(SUMPRODUCT(--(SIGN(AN169:AN201)=SIGN(K170:K202)))=0,2,IF(AV201&gt;0,1,0))</f>
        <v>0</v>
      </c>
      <c r="AV202">
        <f>IF(AU202=2,ROUND(5*1000/Constants!$B$11,0),IF(AV201&gt;0,AV201-1,0))</f>
        <v>0</v>
      </c>
      <c r="AW202">
        <f t="shared" si="69"/>
        <v>200</v>
      </c>
      <c r="AX202">
        <f ca="1" t="array" ref="AX202">IF(AW202&gt;Constants!$B$12,2,IF(SUMPRODUCT(--(AX183:AX202=2))=0,0,1))</f>
        <v>2</v>
      </c>
      <c r="AZ202">
        <f t="array" ref="AZ202">IF(ABS(AG202)&gt;Constants!$B$13,2,IF(SUMPRODUCT(--(AZ182:AZ201=2))=0,0,1))</f>
        <v>0</v>
      </c>
    </row>
    <row r="203" spans="1:52">
      <c r="A203" s="3">
        <v>201</v>
      </c>
      <c r="B203">
        <f>Signals!B202</f>
        <v>3</v>
      </c>
      <c r="C203">
        <f>Signals!C202</f>
        <v>2</v>
      </c>
      <c r="D203">
        <f>Signals!F202</f>
        <v>0</v>
      </c>
      <c r="E203">
        <f>Signals!H202</f>
        <v>0</v>
      </c>
      <c r="F203">
        <f>Signals!I202</f>
        <v>0</v>
      </c>
      <c r="G203">
        <f>IF(Constants!$B$2=2,-B203,B203)</f>
        <v>3</v>
      </c>
      <c r="H203">
        <f>IF(Constants!$C$2=2,-C203,C203)</f>
        <v>2</v>
      </c>
      <c r="I203">
        <f t="shared" si="53"/>
        <v>3</v>
      </c>
      <c r="J203">
        <f t="shared" si="54"/>
        <v>2</v>
      </c>
      <c r="K203">
        <f t="shared" si="55"/>
        <v>1</v>
      </c>
      <c r="L203">
        <f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1200.5</v>
      </c>
      <c r="M203">
        <f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800.5</v>
      </c>
      <c r="N203">
        <f t="shared" si="56"/>
        <v>1200.5</v>
      </c>
      <c r="O203">
        <f t="shared" si="57"/>
        <v>800.5</v>
      </c>
      <c r="P203">
        <f>IF(I203&lt;&gt;0,(ABS(L203*Constants!$B$10)+50)/100,MAX(P202-ABS(N203*Constants!$B$4),0))</f>
        <v>0.62005</v>
      </c>
      <c r="Q203">
        <f>IF(J203&lt;&gt;0,(ABS(M203*Constants!$B$10)+50)/100,MAX(Q202-ABS(O203*Constants!$B$4),0))</f>
        <v>0.58005</v>
      </c>
      <c r="R203">
        <f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1200.5</v>
      </c>
      <c r="S203">
        <f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800.5</v>
      </c>
      <c r="T203">
        <f t="shared" si="58"/>
        <v>1200.5</v>
      </c>
      <c r="U203">
        <f t="shared" si="59"/>
        <v>800.5</v>
      </c>
      <c r="V203">
        <f>IF(I203&lt;&gt;0,(ABS(R203*Constants!$B$4)+50)/100,IF(R203=0,MAX((0-ABS(T203*Constants!$B$4)),0),(ABS(R203*Constants!$B$4)+50)/100))</f>
        <v>1501.125</v>
      </c>
      <c r="W203">
        <f>IF(J203&lt;&gt;0,(ABS(S203*Constants!$B$4)+50)/100,IF(S203=0,MAX((0-ABS(U203*Constants!$B$4)),0),(ABS(S203*Constants!$B$4)+50)/100))</f>
        <v>1001.125</v>
      </c>
      <c r="X203">
        <f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1200.5</v>
      </c>
      <c r="Y203">
        <f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800.5</v>
      </c>
      <c r="Z203">
        <f t="shared" si="60"/>
        <v>1200.5</v>
      </c>
      <c r="AA203">
        <f t="shared" si="61"/>
        <v>800.5</v>
      </c>
      <c r="AB203">
        <f>IF(I203&lt;&gt;0,(ABS(X203*Constants!$B$10)+50)/100,IF(X203=0,MAX((AB202-ABS(Z203*Constants!$B$4)),0),(ABS(X203*Constants!$B$4)+50)/100))</f>
        <v>0.62005</v>
      </c>
      <c r="AC203">
        <f>IF(J203&lt;&gt;0,(ABS(Y203*Constants!$B$10)+50)/100,IF(Y203=0,MAX((AC202-ABS(AA203*Constants!$B$4)),0),(ABS(Y203*Constants!$B$4)+50)/100))</f>
        <v>0.58005</v>
      </c>
      <c r="AD203">
        <f t="shared" si="62"/>
        <v>1001</v>
      </c>
      <c r="AE203">
        <f t="shared" si="63"/>
        <v>1200.5</v>
      </c>
      <c r="AF203">
        <f t="shared" si="64"/>
        <v>800.5</v>
      </c>
      <c r="AG203">
        <f>((Constants!$B$5*AG202)+Constants!$B$4*AD203+AH202)/(Constants!$B$5+Constants!$B$4)</f>
        <v>1001</v>
      </c>
      <c r="AH203">
        <f>((Constants!$B$5*AG202)+Constants!$B$4*AD203+AH202)-(Constants!$B$5+Constants!$B$4)*AG203</f>
        <v>0</v>
      </c>
      <c r="AI203">
        <f>((Constants!$B$5*AI202)+Constants!$B$4*AE203+AJ202)/(Constants!$B$5+Constants!$B$4)</f>
        <v>1200.5</v>
      </c>
      <c r="AJ203">
        <f>((Constants!$B$5*AI202)+Constants!$B$4*AE203+AJ202)-(Constants!$B$4+Constants!$B$5)*AI203</f>
        <v>0</v>
      </c>
      <c r="AK203">
        <f>((Constants!$B$5*AK202)+Constants!$B$4*AF203+AL202)/(Constants!$B$5+Constants!$B$4)</f>
        <v>800.5</v>
      </c>
      <c r="AL203">
        <f>((Constants!$B$5*AK202)+Constants!$B$4*AF203+AL202)-(Constants!$B$5+Constants!$B$4)*AK203</f>
        <v>0</v>
      </c>
      <c r="AM203">
        <f t="shared" si="65"/>
        <v>1</v>
      </c>
      <c r="AN203">
        <f t="shared" si="66"/>
        <v>1</v>
      </c>
      <c r="AO203">
        <f>(200000*(ABS(N203)-ABS(N201))+Constants!$B$7)/(2*Constants!$B$7)</f>
        <v>0.5</v>
      </c>
      <c r="AP203">
        <f>(200000*(ABS(O203)-ABS(O201))+Constants!$B$7)/(2*Constants!$B$7)</f>
        <v>0.5</v>
      </c>
      <c r="AQ203">
        <f t="shared" si="67"/>
        <v>1</v>
      </c>
      <c r="AR203">
        <f>(Constants!$B$3*Constants!$B$8*I203*K203+AS202)/(Constants!$B$9*Constants!$B$4)</f>
        <v>7.53982300884956</v>
      </c>
      <c r="AS203">
        <f>(Constants!$B$3*Constants!$B$8*I203*K203+AS202)-(AR203*Constants!$B$9*Constants!$B$4)</f>
        <v>0</v>
      </c>
      <c r="AT203">
        <f t="shared" si="68"/>
        <v>1515.50442477876</v>
      </c>
      <c r="AU203">
        <f t="array" ref="AU203">IF(SUMPRODUCT(--(SIGN(AN170:AN202)=SIGN(K171:K203)))=0,2,IF(AV202&gt;0,1,0))</f>
        <v>0</v>
      </c>
      <c r="AV203">
        <f>IF(AU203=2,ROUND(5*1000/Constants!$B$11,0),IF(AV202&gt;0,AV202-1,0))</f>
        <v>0</v>
      </c>
      <c r="AW203">
        <f t="shared" si="69"/>
        <v>201</v>
      </c>
      <c r="AX203">
        <f ca="1" t="array" ref="AX203">IF(AW203&gt;Constants!$B$12,2,IF(SUMPRODUCT(--(AX184:AX203=2))=0,0,1))</f>
        <v>2</v>
      </c>
      <c r="AZ203">
        <f t="array" ref="AZ203">IF(ABS(AG203)&gt;Constants!$B$13,2,IF(SUMPRODUCT(--(AZ183:AZ202=2))=0,0,1))</f>
        <v>0</v>
      </c>
    </row>
    <row r="204" spans="1:52">
      <c r="A204" s="3">
        <v>202</v>
      </c>
      <c r="B204">
        <f>Signals!B203</f>
        <v>3</v>
      </c>
      <c r="C204">
        <f>Signals!C203</f>
        <v>2</v>
      </c>
      <c r="D204">
        <f>Signals!F203</f>
        <v>0</v>
      </c>
      <c r="E204">
        <f>Signals!H203</f>
        <v>0</v>
      </c>
      <c r="F204">
        <f>Signals!I203</f>
        <v>0</v>
      </c>
      <c r="G204">
        <f>IF(Constants!$B$2=2,-B204,B204)</f>
        <v>3</v>
      </c>
      <c r="H204">
        <f>IF(Constants!$C$2=2,-C204,C204)</f>
        <v>2</v>
      </c>
      <c r="I204">
        <f t="shared" si="53"/>
        <v>3</v>
      </c>
      <c r="J204">
        <f t="shared" si="54"/>
        <v>2</v>
      </c>
      <c r="K204">
        <f t="shared" si="55"/>
        <v>1</v>
      </c>
      <c r="L204">
        <f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1200.5</v>
      </c>
      <c r="M204">
        <f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800.5</v>
      </c>
      <c r="N204">
        <f t="shared" si="56"/>
        <v>1200.5</v>
      </c>
      <c r="O204">
        <f t="shared" si="57"/>
        <v>800.5</v>
      </c>
      <c r="P204">
        <f>IF(I204&lt;&gt;0,(ABS(L204*Constants!$B$10)+50)/100,MAX(P203-ABS(N204*Constants!$B$4),0))</f>
        <v>0.62005</v>
      </c>
      <c r="Q204">
        <f>IF(J204&lt;&gt;0,(ABS(M204*Constants!$B$10)+50)/100,MAX(Q203-ABS(O204*Constants!$B$4),0))</f>
        <v>0.58005</v>
      </c>
      <c r="R204">
        <f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1200.5</v>
      </c>
      <c r="S204">
        <f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800.5</v>
      </c>
      <c r="T204">
        <f t="shared" si="58"/>
        <v>1200.5</v>
      </c>
      <c r="U204">
        <f t="shared" si="59"/>
        <v>800.5</v>
      </c>
      <c r="V204">
        <f>IF(I204&lt;&gt;0,(ABS(R204*Constants!$B$4)+50)/100,IF(R204=0,MAX((0-ABS(T204*Constants!$B$4)),0),(ABS(R204*Constants!$B$4)+50)/100))</f>
        <v>1501.125</v>
      </c>
      <c r="W204">
        <f>IF(J204&lt;&gt;0,(ABS(S204*Constants!$B$4)+50)/100,IF(S204=0,MAX((0-ABS(U204*Constants!$B$4)),0),(ABS(S204*Constants!$B$4)+50)/100))</f>
        <v>1001.125</v>
      </c>
      <c r="X204">
        <f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1200.5</v>
      </c>
      <c r="Y204">
        <f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800.5</v>
      </c>
      <c r="Z204">
        <f t="shared" si="60"/>
        <v>1200.5</v>
      </c>
      <c r="AA204">
        <f t="shared" si="61"/>
        <v>800.5</v>
      </c>
      <c r="AB204">
        <f>IF(I204&lt;&gt;0,(ABS(X204*Constants!$B$10)+50)/100,IF(X204=0,MAX((AB203-ABS(Z204*Constants!$B$4)),0),(ABS(X204*Constants!$B$4)+50)/100))</f>
        <v>0.62005</v>
      </c>
      <c r="AC204">
        <f>IF(J204&lt;&gt;0,(ABS(Y204*Constants!$B$10)+50)/100,IF(Y204=0,MAX((AC203-ABS(AA204*Constants!$B$4)),0),(ABS(Y204*Constants!$B$4)+50)/100))</f>
        <v>0.58005</v>
      </c>
      <c r="AD204">
        <f t="shared" si="62"/>
        <v>1001</v>
      </c>
      <c r="AE204">
        <f t="shared" si="63"/>
        <v>1200.5</v>
      </c>
      <c r="AF204">
        <f t="shared" si="64"/>
        <v>800.5</v>
      </c>
      <c r="AG204">
        <f>((Constants!$B$5*AG203)+Constants!$B$4*AD204+AH203)/(Constants!$B$5+Constants!$B$4)</f>
        <v>1001</v>
      </c>
      <c r="AH204">
        <f>((Constants!$B$5*AG203)+Constants!$B$4*AD204+AH203)-(Constants!$B$5+Constants!$B$4)*AG204</f>
        <v>0</v>
      </c>
      <c r="AI204">
        <f>((Constants!$B$5*AI203)+Constants!$B$4*AE204+AJ203)/(Constants!$B$5+Constants!$B$4)</f>
        <v>1200.5</v>
      </c>
      <c r="AJ204">
        <f>((Constants!$B$5*AI203)+Constants!$B$4*AE204+AJ203)-(Constants!$B$4+Constants!$B$5)*AI204</f>
        <v>0</v>
      </c>
      <c r="AK204">
        <f>((Constants!$B$5*AK203)+Constants!$B$4*AF204+AL203)/(Constants!$B$5+Constants!$B$4)</f>
        <v>800.5</v>
      </c>
      <c r="AL204">
        <f>((Constants!$B$5*AK203)+Constants!$B$4*AF204+AL203)-(Constants!$B$5+Constants!$B$4)*AK204</f>
        <v>0</v>
      </c>
      <c r="AM204">
        <f t="shared" si="65"/>
        <v>1</v>
      </c>
      <c r="AN204">
        <f t="shared" si="66"/>
        <v>1</v>
      </c>
      <c r="AO204">
        <f>(200000*(ABS(N204)-ABS(N202))+Constants!$B$7)/(2*Constants!$B$7)</f>
        <v>0.5</v>
      </c>
      <c r="AP204">
        <f>(200000*(ABS(O204)-ABS(O202))+Constants!$B$7)/(2*Constants!$B$7)</f>
        <v>0.5</v>
      </c>
      <c r="AQ204">
        <f t="shared" si="67"/>
        <v>1</v>
      </c>
      <c r="AR204">
        <f>(Constants!$B$3*Constants!$B$8*I204*K204+AS203)/(Constants!$B$9*Constants!$B$4)</f>
        <v>7.53982300884956</v>
      </c>
      <c r="AS204">
        <f>(Constants!$B$3*Constants!$B$8*I204*K204+AS203)-(AR204*Constants!$B$9*Constants!$B$4)</f>
        <v>0</v>
      </c>
      <c r="AT204">
        <f t="shared" si="68"/>
        <v>1523.0442477876</v>
      </c>
      <c r="AU204">
        <f t="array" ref="AU204">IF(SUMPRODUCT(--(SIGN(AN171:AN203)=SIGN(K172:K204)))=0,2,IF(AV203&gt;0,1,0))</f>
        <v>0</v>
      </c>
      <c r="AV204">
        <f>IF(AU204=2,ROUND(5*1000/Constants!$B$11,0),IF(AV203&gt;0,AV203-1,0))</f>
        <v>0</v>
      </c>
      <c r="AW204">
        <f t="shared" si="69"/>
        <v>202</v>
      </c>
      <c r="AX204">
        <f ca="1" t="array" ref="AX204">IF(AW204&gt;Constants!$B$12,2,IF(SUMPRODUCT(--(AX185:AX204=2))=0,0,1))</f>
        <v>2</v>
      </c>
      <c r="AZ204">
        <f t="array" ref="AZ204">IF(ABS(AG204)&gt;Constants!$B$13,2,IF(SUMPRODUCT(--(AZ184:AZ203=2))=0,0,1))</f>
        <v>0</v>
      </c>
    </row>
    <row r="205" spans="1:52">
      <c r="A205" s="3">
        <v>203</v>
      </c>
      <c r="B205">
        <f>Signals!B204</f>
        <v>3</v>
      </c>
      <c r="C205">
        <f>Signals!C204</f>
        <v>2</v>
      </c>
      <c r="D205">
        <f>Signals!F204</f>
        <v>0</v>
      </c>
      <c r="E205">
        <f>Signals!H204</f>
        <v>0</v>
      </c>
      <c r="F205">
        <f>Signals!I204</f>
        <v>0</v>
      </c>
      <c r="G205">
        <f>IF(Constants!$B$2=2,-B205,B205)</f>
        <v>3</v>
      </c>
      <c r="H205">
        <f>IF(Constants!$C$2=2,-C205,C205)</f>
        <v>2</v>
      </c>
      <c r="I205">
        <f t="shared" si="53"/>
        <v>3</v>
      </c>
      <c r="J205">
        <f t="shared" si="54"/>
        <v>2</v>
      </c>
      <c r="K205">
        <f t="shared" si="55"/>
        <v>1</v>
      </c>
      <c r="L205">
        <f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1200.5</v>
      </c>
      <c r="M205">
        <f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800.5</v>
      </c>
      <c r="N205">
        <f t="shared" si="56"/>
        <v>1200.5</v>
      </c>
      <c r="O205">
        <f t="shared" si="57"/>
        <v>800.5</v>
      </c>
      <c r="P205">
        <f>IF(I205&lt;&gt;0,(ABS(L205*Constants!$B$10)+50)/100,MAX(P204-ABS(N205*Constants!$B$4),0))</f>
        <v>0.62005</v>
      </c>
      <c r="Q205">
        <f>IF(J205&lt;&gt;0,(ABS(M205*Constants!$B$10)+50)/100,MAX(Q204-ABS(O205*Constants!$B$4),0))</f>
        <v>0.58005</v>
      </c>
      <c r="R205">
        <f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1200.5</v>
      </c>
      <c r="S205">
        <f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800.5</v>
      </c>
      <c r="T205">
        <f t="shared" si="58"/>
        <v>1200.5</v>
      </c>
      <c r="U205">
        <f t="shared" si="59"/>
        <v>800.5</v>
      </c>
      <c r="V205">
        <f>IF(I205&lt;&gt;0,(ABS(R205*Constants!$B$4)+50)/100,IF(R205=0,MAX((0-ABS(T205*Constants!$B$4)),0),(ABS(R205*Constants!$B$4)+50)/100))</f>
        <v>1501.125</v>
      </c>
      <c r="W205">
        <f>IF(J205&lt;&gt;0,(ABS(S205*Constants!$B$4)+50)/100,IF(S205=0,MAX((0-ABS(U205*Constants!$B$4)),0),(ABS(S205*Constants!$B$4)+50)/100))</f>
        <v>1001.125</v>
      </c>
      <c r="X205">
        <f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1200.5</v>
      </c>
      <c r="Y205">
        <f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800.5</v>
      </c>
      <c r="Z205">
        <f t="shared" si="60"/>
        <v>1200.5</v>
      </c>
      <c r="AA205">
        <f t="shared" si="61"/>
        <v>800.5</v>
      </c>
      <c r="AB205">
        <f>IF(I205&lt;&gt;0,(ABS(X205*Constants!$B$10)+50)/100,IF(X205=0,MAX((AB204-ABS(Z205*Constants!$B$4)),0),(ABS(X205*Constants!$B$4)+50)/100))</f>
        <v>0.62005</v>
      </c>
      <c r="AC205">
        <f>IF(J205&lt;&gt;0,(ABS(Y205*Constants!$B$10)+50)/100,IF(Y205=0,MAX((AC204-ABS(AA205*Constants!$B$4)),0),(ABS(Y205*Constants!$B$4)+50)/100))</f>
        <v>0.58005</v>
      </c>
      <c r="AD205">
        <f t="shared" si="62"/>
        <v>1001</v>
      </c>
      <c r="AE205">
        <f t="shared" si="63"/>
        <v>1200.5</v>
      </c>
      <c r="AF205">
        <f t="shared" si="64"/>
        <v>800.5</v>
      </c>
      <c r="AG205">
        <f>((Constants!$B$5*AG204)+Constants!$B$4*AD205+AH204)/(Constants!$B$5+Constants!$B$4)</f>
        <v>1001</v>
      </c>
      <c r="AH205">
        <f>((Constants!$B$5*AG204)+Constants!$B$4*AD205+AH204)-(Constants!$B$5+Constants!$B$4)*AG205</f>
        <v>0</v>
      </c>
      <c r="AI205">
        <f>((Constants!$B$5*AI204)+Constants!$B$4*AE205+AJ204)/(Constants!$B$5+Constants!$B$4)</f>
        <v>1200.5</v>
      </c>
      <c r="AJ205">
        <f>((Constants!$B$5*AI204)+Constants!$B$4*AE205+AJ204)-(Constants!$B$4+Constants!$B$5)*AI205</f>
        <v>0</v>
      </c>
      <c r="AK205">
        <f>((Constants!$B$5*AK204)+Constants!$B$4*AF205+AL204)/(Constants!$B$5+Constants!$B$4)</f>
        <v>800.5</v>
      </c>
      <c r="AL205">
        <f>((Constants!$B$5*AK204)+Constants!$B$4*AF205+AL204)-(Constants!$B$5+Constants!$B$4)*AK205</f>
        <v>0</v>
      </c>
      <c r="AM205">
        <f t="shared" si="65"/>
        <v>1</v>
      </c>
      <c r="AN205">
        <f t="shared" si="66"/>
        <v>1</v>
      </c>
      <c r="AO205">
        <f>(200000*(ABS(N205)-ABS(N203))+Constants!$B$7)/(2*Constants!$B$7)</f>
        <v>0.5</v>
      </c>
      <c r="AP205">
        <f>(200000*(ABS(O205)-ABS(O203))+Constants!$B$7)/(2*Constants!$B$7)</f>
        <v>0.5</v>
      </c>
      <c r="AQ205">
        <f t="shared" si="67"/>
        <v>1</v>
      </c>
      <c r="AR205">
        <f>(Constants!$B$3*Constants!$B$8*I205*K205+AS204)/(Constants!$B$9*Constants!$B$4)</f>
        <v>7.53982300884956</v>
      </c>
      <c r="AS205">
        <f>(Constants!$B$3*Constants!$B$8*I205*K205+AS204)-(AR205*Constants!$B$9*Constants!$B$4)</f>
        <v>0</v>
      </c>
      <c r="AT205">
        <f t="shared" si="68"/>
        <v>1530.58407079645</v>
      </c>
      <c r="AU205">
        <f t="array" ref="AU205">IF(SUMPRODUCT(--(SIGN(AN172:AN204)=SIGN(K173:K205)))=0,2,IF(AV204&gt;0,1,0))</f>
        <v>0</v>
      </c>
      <c r="AV205">
        <f>IF(AU205=2,ROUND(5*1000/Constants!$B$11,0),IF(AV204&gt;0,AV204-1,0))</f>
        <v>0</v>
      </c>
      <c r="AW205">
        <f t="shared" si="69"/>
        <v>203</v>
      </c>
      <c r="AX205">
        <f ca="1" t="array" ref="AX205">IF(AW205&gt;Constants!$B$12,2,IF(SUMPRODUCT(--(AX186:AX205=2))=0,0,1))</f>
        <v>2</v>
      </c>
      <c r="AZ205">
        <f t="array" ref="AZ205">IF(ABS(AG205)&gt;Constants!$B$13,2,IF(SUMPRODUCT(--(AZ185:AZ204=2))=0,0,1))</f>
        <v>0</v>
      </c>
    </row>
    <row r="206" spans="1:52">
      <c r="A206" s="3">
        <v>204</v>
      </c>
      <c r="B206">
        <f>Signals!B205</f>
        <v>3</v>
      </c>
      <c r="C206">
        <f>Signals!C205</f>
        <v>2</v>
      </c>
      <c r="D206">
        <f>Signals!F205</f>
        <v>0</v>
      </c>
      <c r="E206">
        <f>Signals!H205</f>
        <v>0</v>
      </c>
      <c r="F206">
        <f>Signals!I205</f>
        <v>0</v>
      </c>
      <c r="G206">
        <f>IF(Constants!$B$2=2,-B206,B206)</f>
        <v>3</v>
      </c>
      <c r="H206">
        <f>IF(Constants!$C$2=2,-C206,C206)</f>
        <v>2</v>
      </c>
      <c r="I206">
        <f t="shared" si="53"/>
        <v>3</v>
      </c>
      <c r="J206">
        <f t="shared" si="54"/>
        <v>2</v>
      </c>
      <c r="K206">
        <f t="shared" si="55"/>
        <v>1</v>
      </c>
      <c r="L206">
        <f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1200.5</v>
      </c>
      <c r="M206">
        <f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800.5</v>
      </c>
      <c r="N206">
        <f t="shared" si="56"/>
        <v>1200.5</v>
      </c>
      <c r="O206">
        <f t="shared" si="57"/>
        <v>800.5</v>
      </c>
      <c r="P206">
        <f>IF(I206&lt;&gt;0,(ABS(L206*Constants!$B$10)+50)/100,MAX(P205-ABS(N206*Constants!$B$4),0))</f>
        <v>0.62005</v>
      </c>
      <c r="Q206">
        <f>IF(J206&lt;&gt;0,(ABS(M206*Constants!$B$10)+50)/100,MAX(Q205-ABS(O206*Constants!$B$4),0))</f>
        <v>0.58005</v>
      </c>
      <c r="R206">
        <f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1200.5</v>
      </c>
      <c r="S206">
        <f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800.5</v>
      </c>
      <c r="T206">
        <f t="shared" si="58"/>
        <v>1200.5</v>
      </c>
      <c r="U206">
        <f t="shared" si="59"/>
        <v>800.5</v>
      </c>
      <c r="V206">
        <f>IF(I206&lt;&gt;0,(ABS(R206*Constants!$B$4)+50)/100,IF(R206=0,MAX((0-ABS(T206*Constants!$B$4)),0),(ABS(R206*Constants!$B$4)+50)/100))</f>
        <v>1501.125</v>
      </c>
      <c r="W206">
        <f>IF(J206&lt;&gt;0,(ABS(S206*Constants!$B$4)+50)/100,IF(S206=0,MAX((0-ABS(U206*Constants!$B$4)),0),(ABS(S206*Constants!$B$4)+50)/100))</f>
        <v>1001.125</v>
      </c>
      <c r="X206">
        <f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1200.5</v>
      </c>
      <c r="Y206">
        <f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800.5</v>
      </c>
      <c r="Z206">
        <f t="shared" si="60"/>
        <v>1200.5</v>
      </c>
      <c r="AA206">
        <f t="shared" si="61"/>
        <v>800.5</v>
      </c>
      <c r="AB206">
        <f>IF(I206&lt;&gt;0,(ABS(X206*Constants!$B$10)+50)/100,IF(X206=0,MAX((AB205-ABS(Z206*Constants!$B$4)),0),(ABS(X206*Constants!$B$4)+50)/100))</f>
        <v>0.62005</v>
      </c>
      <c r="AC206">
        <f>IF(J206&lt;&gt;0,(ABS(Y206*Constants!$B$10)+50)/100,IF(Y206=0,MAX((AC205-ABS(AA206*Constants!$B$4)),0),(ABS(Y206*Constants!$B$4)+50)/100))</f>
        <v>0.58005</v>
      </c>
      <c r="AD206">
        <f t="shared" si="62"/>
        <v>1001</v>
      </c>
      <c r="AE206">
        <f t="shared" si="63"/>
        <v>1200.5</v>
      </c>
      <c r="AF206">
        <f t="shared" si="64"/>
        <v>800.5</v>
      </c>
      <c r="AG206">
        <f>((Constants!$B$5*AG205)+Constants!$B$4*AD206+AH205)/(Constants!$B$5+Constants!$B$4)</f>
        <v>1001</v>
      </c>
      <c r="AH206">
        <f>((Constants!$B$5*AG205)+Constants!$B$4*AD206+AH205)-(Constants!$B$5+Constants!$B$4)*AG206</f>
        <v>0</v>
      </c>
      <c r="AI206">
        <f>((Constants!$B$5*AI205)+Constants!$B$4*AE206+AJ205)/(Constants!$B$5+Constants!$B$4)</f>
        <v>1200.5</v>
      </c>
      <c r="AJ206">
        <f>((Constants!$B$5*AI205)+Constants!$B$4*AE206+AJ205)-(Constants!$B$4+Constants!$B$5)*AI206</f>
        <v>0</v>
      </c>
      <c r="AK206">
        <f>((Constants!$B$5*AK205)+Constants!$B$4*AF206+AL205)/(Constants!$B$5+Constants!$B$4)</f>
        <v>800.5</v>
      </c>
      <c r="AL206">
        <f>((Constants!$B$5*AK205)+Constants!$B$4*AF206+AL205)-(Constants!$B$5+Constants!$B$4)*AK206</f>
        <v>0</v>
      </c>
      <c r="AM206">
        <f t="shared" si="65"/>
        <v>1</v>
      </c>
      <c r="AN206">
        <f t="shared" si="66"/>
        <v>1</v>
      </c>
      <c r="AO206">
        <f>(200000*(ABS(N206)-ABS(N204))+Constants!$B$7)/(2*Constants!$B$7)</f>
        <v>0.5</v>
      </c>
      <c r="AP206">
        <f>(200000*(ABS(O206)-ABS(O204))+Constants!$B$7)/(2*Constants!$B$7)</f>
        <v>0.5</v>
      </c>
      <c r="AQ206">
        <f t="shared" si="67"/>
        <v>1</v>
      </c>
      <c r="AR206">
        <f>(Constants!$B$3*Constants!$B$8*I206*K206+AS205)/(Constants!$B$9*Constants!$B$4)</f>
        <v>7.53982300884956</v>
      </c>
      <c r="AS206">
        <f>(Constants!$B$3*Constants!$B$8*I206*K206+AS205)-(AR206*Constants!$B$9*Constants!$B$4)</f>
        <v>0</v>
      </c>
      <c r="AT206">
        <f t="shared" si="68"/>
        <v>1538.1238938053</v>
      </c>
      <c r="AU206">
        <f t="array" ref="AU206">IF(SUMPRODUCT(--(SIGN(AN173:AN205)=SIGN(K174:K206)))=0,2,IF(AV205&gt;0,1,0))</f>
        <v>0</v>
      </c>
      <c r="AV206">
        <f>IF(AU206=2,ROUND(5*1000/Constants!$B$11,0),IF(AV205&gt;0,AV205-1,0))</f>
        <v>0</v>
      </c>
      <c r="AW206">
        <f t="shared" si="69"/>
        <v>204</v>
      </c>
      <c r="AX206">
        <f ca="1" t="array" ref="AX206">IF(AW206&gt;Constants!$B$12,2,IF(SUMPRODUCT(--(AX187:AX206=2))=0,0,1))</f>
        <v>2</v>
      </c>
      <c r="AZ206">
        <f t="array" ref="AZ206">IF(ABS(AG206)&gt;Constants!$B$13,2,IF(SUMPRODUCT(--(AZ186:AZ205=2))=0,0,1))</f>
        <v>0</v>
      </c>
    </row>
    <row r="207" spans="1:52">
      <c r="A207" s="3">
        <v>205</v>
      </c>
      <c r="B207">
        <f>Signals!B206</f>
        <v>3</v>
      </c>
      <c r="C207">
        <f>Signals!C206</f>
        <v>2</v>
      </c>
      <c r="D207">
        <f>Signals!F206</f>
        <v>0</v>
      </c>
      <c r="E207">
        <f>Signals!H206</f>
        <v>0</v>
      </c>
      <c r="F207">
        <f>Signals!I206</f>
        <v>0</v>
      </c>
      <c r="G207">
        <f>IF(Constants!$B$2=2,-B207,B207)</f>
        <v>3</v>
      </c>
      <c r="H207">
        <f>IF(Constants!$C$2=2,-C207,C207)</f>
        <v>2</v>
      </c>
      <c r="I207">
        <f t="shared" si="53"/>
        <v>3</v>
      </c>
      <c r="J207">
        <f t="shared" si="54"/>
        <v>2</v>
      </c>
      <c r="K207">
        <f t="shared" si="55"/>
        <v>1</v>
      </c>
      <c r="L207">
        <f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1200.5</v>
      </c>
      <c r="M207">
        <f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800.5</v>
      </c>
      <c r="N207">
        <f t="shared" si="56"/>
        <v>1200.5</v>
      </c>
      <c r="O207">
        <f t="shared" si="57"/>
        <v>800.5</v>
      </c>
      <c r="P207">
        <f>IF(I207&lt;&gt;0,(ABS(L207*Constants!$B$10)+50)/100,MAX(P206-ABS(N207*Constants!$B$4),0))</f>
        <v>0.62005</v>
      </c>
      <c r="Q207">
        <f>IF(J207&lt;&gt;0,(ABS(M207*Constants!$B$10)+50)/100,MAX(Q206-ABS(O207*Constants!$B$4),0))</f>
        <v>0.58005</v>
      </c>
      <c r="R207">
        <f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1200.5</v>
      </c>
      <c r="S207">
        <f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800.5</v>
      </c>
      <c r="T207">
        <f t="shared" si="58"/>
        <v>1200.5</v>
      </c>
      <c r="U207">
        <f t="shared" si="59"/>
        <v>800.5</v>
      </c>
      <c r="V207">
        <f>IF(I207&lt;&gt;0,(ABS(R207*Constants!$B$4)+50)/100,IF(R207=0,MAX((0-ABS(T207*Constants!$B$4)),0),(ABS(R207*Constants!$B$4)+50)/100))</f>
        <v>1501.125</v>
      </c>
      <c r="W207">
        <f>IF(J207&lt;&gt;0,(ABS(S207*Constants!$B$4)+50)/100,IF(S207=0,MAX((0-ABS(U207*Constants!$B$4)),0),(ABS(S207*Constants!$B$4)+50)/100))</f>
        <v>1001.125</v>
      </c>
      <c r="X207">
        <f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1200.5</v>
      </c>
      <c r="Y207">
        <f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800.5</v>
      </c>
      <c r="Z207">
        <f t="shared" si="60"/>
        <v>1200.5</v>
      </c>
      <c r="AA207">
        <f t="shared" si="61"/>
        <v>800.5</v>
      </c>
      <c r="AB207">
        <f>IF(I207&lt;&gt;0,(ABS(X207*Constants!$B$10)+50)/100,IF(X207=0,MAX((AB206-ABS(Z207*Constants!$B$4)),0),(ABS(X207*Constants!$B$4)+50)/100))</f>
        <v>0.62005</v>
      </c>
      <c r="AC207">
        <f>IF(J207&lt;&gt;0,(ABS(Y207*Constants!$B$10)+50)/100,IF(Y207=0,MAX((AC206-ABS(AA207*Constants!$B$4)),0),(ABS(Y207*Constants!$B$4)+50)/100))</f>
        <v>0.58005</v>
      </c>
      <c r="AD207">
        <f t="shared" si="62"/>
        <v>1001</v>
      </c>
      <c r="AE207">
        <f t="shared" si="63"/>
        <v>1200.5</v>
      </c>
      <c r="AF207">
        <f t="shared" si="64"/>
        <v>800.5</v>
      </c>
      <c r="AG207">
        <f>((Constants!$B$5*AG206)+Constants!$B$4*AD207+AH206)/(Constants!$B$5+Constants!$B$4)</f>
        <v>1001</v>
      </c>
      <c r="AH207">
        <f>((Constants!$B$5*AG206)+Constants!$B$4*AD207+AH206)-(Constants!$B$5+Constants!$B$4)*AG207</f>
        <v>0</v>
      </c>
      <c r="AI207">
        <f>((Constants!$B$5*AI206)+Constants!$B$4*AE207+AJ206)/(Constants!$B$5+Constants!$B$4)</f>
        <v>1200.5</v>
      </c>
      <c r="AJ207">
        <f>((Constants!$B$5*AI206)+Constants!$B$4*AE207+AJ206)-(Constants!$B$4+Constants!$B$5)*AI207</f>
        <v>0</v>
      </c>
      <c r="AK207">
        <f>((Constants!$B$5*AK206)+Constants!$B$4*AF207+AL206)/(Constants!$B$5+Constants!$B$4)</f>
        <v>800.5</v>
      </c>
      <c r="AL207">
        <f>((Constants!$B$5*AK206)+Constants!$B$4*AF207+AL206)-(Constants!$B$5+Constants!$B$4)*AK207</f>
        <v>0</v>
      </c>
      <c r="AM207">
        <f t="shared" si="65"/>
        <v>1</v>
      </c>
      <c r="AN207">
        <f t="shared" si="66"/>
        <v>1</v>
      </c>
      <c r="AO207">
        <f>(200000*(ABS(N207)-ABS(N205))+Constants!$B$7)/(2*Constants!$B$7)</f>
        <v>0.5</v>
      </c>
      <c r="AP207">
        <f>(200000*(ABS(O207)-ABS(O205))+Constants!$B$7)/(2*Constants!$B$7)</f>
        <v>0.5</v>
      </c>
      <c r="AQ207">
        <f t="shared" si="67"/>
        <v>1</v>
      </c>
      <c r="AR207">
        <f>(Constants!$B$3*Constants!$B$8*I207*K207+AS206)/(Constants!$B$9*Constants!$B$4)</f>
        <v>7.53982300884956</v>
      </c>
      <c r="AS207">
        <f>(Constants!$B$3*Constants!$B$8*I207*K207+AS206)-(AR207*Constants!$B$9*Constants!$B$4)</f>
        <v>0</v>
      </c>
      <c r="AT207">
        <f t="shared" si="68"/>
        <v>1545.66371681415</v>
      </c>
      <c r="AU207">
        <f t="array" ref="AU207">IF(SUMPRODUCT(--(SIGN(AN174:AN206)=SIGN(K175:K207)))=0,2,IF(AV206&gt;0,1,0))</f>
        <v>0</v>
      </c>
      <c r="AV207">
        <f>IF(AU207=2,ROUND(5*1000/Constants!$B$11,0),IF(AV206&gt;0,AV206-1,0))</f>
        <v>0</v>
      </c>
      <c r="AW207">
        <f t="shared" si="69"/>
        <v>205</v>
      </c>
      <c r="AX207">
        <f ca="1" t="array" ref="AX207">IF(AW207&gt;Constants!$B$12,2,IF(SUMPRODUCT(--(AX188:AX207=2))=0,0,1))</f>
        <v>2</v>
      </c>
      <c r="AZ207">
        <f t="array" ref="AZ207">IF(ABS(AG207)&gt;Constants!$B$13,2,IF(SUMPRODUCT(--(AZ187:AZ206=2))=0,0,1))</f>
        <v>0</v>
      </c>
    </row>
    <row r="208" spans="1:52">
      <c r="A208" s="3">
        <v>206</v>
      </c>
      <c r="B208">
        <f>Signals!B207</f>
        <v>3</v>
      </c>
      <c r="C208">
        <f>Signals!C207</f>
        <v>2</v>
      </c>
      <c r="D208">
        <f>Signals!F207</f>
        <v>0</v>
      </c>
      <c r="E208">
        <f>Signals!H207</f>
        <v>0</v>
      </c>
      <c r="F208">
        <f>Signals!I207</f>
        <v>0</v>
      </c>
      <c r="G208">
        <f>IF(Constants!$B$2=2,-B208,B208)</f>
        <v>3</v>
      </c>
      <c r="H208">
        <f>IF(Constants!$C$2=2,-C208,C208)</f>
        <v>2</v>
      </c>
      <c r="I208">
        <f t="shared" si="53"/>
        <v>3</v>
      </c>
      <c r="J208">
        <f t="shared" si="54"/>
        <v>2</v>
      </c>
      <c r="K208">
        <f t="shared" si="55"/>
        <v>1</v>
      </c>
      <c r="L208">
        <f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1200.5</v>
      </c>
      <c r="M208">
        <f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800.5</v>
      </c>
      <c r="N208">
        <f t="shared" si="56"/>
        <v>1200.5</v>
      </c>
      <c r="O208">
        <f t="shared" si="57"/>
        <v>800.5</v>
      </c>
      <c r="P208">
        <f>IF(I208&lt;&gt;0,(ABS(L208*Constants!$B$10)+50)/100,MAX(P207-ABS(N208*Constants!$B$4),0))</f>
        <v>0.62005</v>
      </c>
      <c r="Q208">
        <f>IF(J208&lt;&gt;0,(ABS(M208*Constants!$B$10)+50)/100,MAX(Q207-ABS(O208*Constants!$B$4),0))</f>
        <v>0.58005</v>
      </c>
      <c r="R208">
        <f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1200.5</v>
      </c>
      <c r="S208">
        <f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800.5</v>
      </c>
      <c r="T208">
        <f t="shared" si="58"/>
        <v>1200.5</v>
      </c>
      <c r="U208">
        <f t="shared" si="59"/>
        <v>800.5</v>
      </c>
      <c r="V208">
        <f>IF(I208&lt;&gt;0,(ABS(R208*Constants!$B$4)+50)/100,IF(R208=0,MAX((0-ABS(T208*Constants!$B$4)),0),(ABS(R208*Constants!$B$4)+50)/100))</f>
        <v>1501.125</v>
      </c>
      <c r="W208">
        <f>IF(J208&lt;&gt;0,(ABS(S208*Constants!$B$4)+50)/100,IF(S208=0,MAX((0-ABS(U208*Constants!$B$4)),0),(ABS(S208*Constants!$B$4)+50)/100))</f>
        <v>1001.125</v>
      </c>
      <c r="X208">
        <f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1200.5</v>
      </c>
      <c r="Y208">
        <f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800.5</v>
      </c>
      <c r="Z208">
        <f t="shared" si="60"/>
        <v>1200.5</v>
      </c>
      <c r="AA208">
        <f t="shared" si="61"/>
        <v>800.5</v>
      </c>
      <c r="AB208">
        <f>IF(I208&lt;&gt;0,(ABS(X208*Constants!$B$10)+50)/100,IF(X208=0,MAX((AB207-ABS(Z208*Constants!$B$4)),0),(ABS(X208*Constants!$B$4)+50)/100))</f>
        <v>0.62005</v>
      </c>
      <c r="AC208">
        <f>IF(J208&lt;&gt;0,(ABS(Y208*Constants!$B$10)+50)/100,IF(Y208=0,MAX((AC207-ABS(AA208*Constants!$B$4)),0),(ABS(Y208*Constants!$B$4)+50)/100))</f>
        <v>0.58005</v>
      </c>
      <c r="AD208">
        <f t="shared" si="62"/>
        <v>1001</v>
      </c>
      <c r="AE208">
        <f t="shared" si="63"/>
        <v>1200.5</v>
      </c>
      <c r="AF208">
        <f t="shared" si="64"/>
        <v>800.5</v>
      </c>
      <c r="AG208">
        <f>((Constants!$B$5*AG207)+Constants!$B$4*AD208+AH207)/(Constants!$B$5+Constants!$B$4)</f>
        <v>1001</v>
      </c>
      <c r="AH208">
        <f>((Constants!$B$5*AG207)+Constants!$B$4*AD208+AH207)-(Constants!$B$5+Constants!$B$4)*AG208</f>
        <v>0</v>
      </c>
      <c r="AI208">
        <f>((Constants!$B$5*AI207)+Constants!$B$4*AE208+AJ207)/(Constants!$B$5+Constants!$B$4)</f>
        <v>1200.5</v>
      </c>
      <c r="AJ208">
        <f>((Constants!$B$5*AI207)+Constants!$B$4*AE208+AJ207)-(Constants!$B$4+Constants!$B$5)*AI208</f>
        <v>0</v>
      </c>
      <c r="AK208">
        <f>((Constants!$B$5*AK207)+Constants!$B$4*AF208+AL207)/(Constants!$B$5+Constants!$B$4)</f>
        <v>800.5</v>
      </c>
      <c r="AL208">
        <f>((Constants!$B$5*AK207)+Constants!$B$4*AF208+AL207)-(Constants!$B$5+Constants!$B$4)*AK208</f>
        <v>0</v>
      </c>
      <c r="AM208">
        <f t="shared" si="65"/>
        <v>1</v>
      </c>
      <c r="AN208">
        <f t="shared" si="66"/>
        <v>1</v>
      </c>
      <c r="AO208">
        <f>(200000*(ABS(N208)-ABS(N206))+Constants!$B$7)/(2*Constants!$B$7)</f>
        <v>0.5</v>
      </c>
      <c r="AP208">
        <f>(200000*(ABS(O208)-ABS(O206))+Constants!$B$7)/(2*Constants!$B$7)</f>
        <v>0.5</v>
      </c>
      <c r="AQ208">
        <f t="shared" si="67"/>
        <v>1</v>
      </c>
      <c r="AR208">
        <f>(Constants!$B$3*Constants!$B$8*I208*K208+AS207)/(Constants!$B$9*Constants!$B$4)</f>
        <v>7.53982300884956</v>
      </c>
      <c r="AS208">
        <f>(Constants!$B$3*Constants!$B$8*I208*K208+AS207)-(AR208*Constants!$B$9*Constants!$B$4)</f>
        <v>0</v>
      </c>
      <c r="AT208">
        <f t="shared" si="68"/>
        <v>1553.203539823</v>
      </c>
      <c r="AU208">
        <f t="array" ref="AU208">IF(SUMPRODUCT(--(SIGN(AN175:AN207)=SIGN(K176:K208)))=0,2,IF(AV207&gt;0,1,0))</f>
        <v>0</v>
      </c>
      <c r="AV208">
        <f>IF(AU208=2,ROUND(5*1000/Constants!$B$11,0),IF(AV207&gt;0,AV207-1,0))</f>
        <v>0</v>
      </c>
      <c r="AW208">
        <f t="shared" si="69"/>
        <v>206</v>
      </c>
      <c r="AX208">
        <f ca="1" t="array" ref="AX208">IF(AW208&gt;Constants!$B$12,2,IF(SUMPRODUCT(--(AX189:AX208=2))=0,0,1))</f>
        <v>2</v>
      </c>
      <c r="AZ208">
        <f t="array" ref="AZ208">IF(ABS(AG208)&gt;Constants!$B$13,2,IF(SUMPRODUCT(--(AZ188:AZ207=2))=0,0,1))</f>
        <v>0</v>
      </c>
    </row>
    <row r="209" spans="1:52">
      <c r="A209" s="3">
        <v>207</v>
      </c>
      <c r="B209">
        <f>Signals!B208</f>
        <v>3</v>
      </c>
      <c r="C209">
        <f>Signals!C208</f>
        <v>2</v>
      </c>
      <c r="D209">
        <f>Signals!F208</f>
        <v>0</v>
      </c>
      <c r="E209">
        <f>Signals!H208</f>
        <v>0</v>
      </c>
      <c r="F209">
        <f>Signals!I208</f>
        <v>0</v>
      </c>
      <c r="G209">
        <f>IF(Constants!$B$2=2,-B209,B209)</f>
        <v>3</v>
      </c>
      <c r="H209">
        <f>IF(Constants!$C$2=2,-C209,C209)</f>
        <v>2</v>
      </c>
      <c r="I209">
        <f t="shared" si="53"/>
        <v>3</v>
      </c>
      <c r="J209">
        <f t="shared" si="54"/>
        <v>2</v>
      </c>
      <c r="K209">
        <f t="shared" si="55"/>
        <v>1</v>
      </c>
      <c r="L209">
        <f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1200.5</v>
      </c>
      <c r="M209">
        <f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800.5</v>
      </c>
      <c r="N209">
        <f t="shared" si="56"/>
        <v>1200.5</v>
      </c>
      <c r="O209">
        <f t="shared" si="57"/>
        <v>800.5</v>
      </c>
      <c r="P209">
        <f>IF(I209&lt;&gt;0,(ABS(L209*Constants!$B$10)+50)/100,MAX(P208-ABS(N209*Constants!$B$4),0))</f>
        <v>0.62005</v>
      </c>
      <c r="Q209">
        <f>IF(J209&lt;&gt;0,(ABS(M209*Constants!$B$10)+50)/100,MAX(Q208-ABS(O209*Constants!$B$4),0))</f>
        <v>0.58005</v>
      </c>
      <c r="R209">
        <f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1200.5</v>
      </c>
      <c r="S209">
        <f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800.5</v>
      </c>
      <c r="T209">
        <f t="shared" si="58"/>
        <v>1200.5</v>
      </c>
      <c r="U209">
        <f t="shared" si="59"/>
        <v>800.5</v>
      </c>
      <c r="V209">
        <f>IF(I209&lt;&gt;0,(ABS(R209*Constants!$B$4)+50)/100,IF(R209=0,MAX((0-ABS(T209*Constants!$B$4)),0),(ABS(R209*Constants!$B$4)+50)/100))</f>
        <v>1501.125</v>
      </c>
      <c r="W209">
        <f>IF(J209&lt;&gt;0,(ABS(S209*Constants!$B$4)+50)/100,IF(S209=0,MAX((0-ABS(U209*Constants!$B$4)),0),(ABS(S209*Constants!$B$4)+50)/100))</f>
        <v>1001.125</v>
      </c>
      <c r="X209">
        <f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1200.5</v>
      </c>
      <c r="Y209">
        <f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800.5</v>
      </c>
      <c r="Z209">
        <f t="shared" si="60"/>
        <v>1200.5</v>
      </c>
      <c r="AA209">
        <f t="shared" si="61"/>
        <v>800.5</v>
      </c>
      <c r="AB209">
        <f>IF(I209&lt;&gt;0,(ABS(X209*Constants!$B$10)+50)/100,IF(X209=0,MAX((AB208-ABS(Z209*Constants!$B$4)),0),(ABS(X209*Constants!$B$4)+50)/100))</f>
        <v>0.62005</v>
      </c>
      <c r="AC209">
        <f>IF(J209&lt;&gt;0,(ABS(Y209*Constants!$B$10)+50)/100,IF(Y209=0,MAX((AC208-ABS(AA209*Constants!$B$4)),0),(ABS(Y209*Constants!$B$4)+50)/100))</f>
        <v>0.58005</v>
      </c>
      <c r="AD209">
        <f t="shared" si="62"/>
        <v>1001</v>
      </c>
      <c r="AE209">
        <f t="shared" si="63"/>
        <v>1200.5</v>
      </c>
      <c r="AF209">
        <f t="shared" si="64"/>
        <v>800.5</v>
      </c>
      <c r="AG209">
        <f>((Constants!$B$5*AG208)+Constants!$B$4*AD209+AH208)/(Constants!$B$5+Constants!$B$4)</f>
        <v>1001</v>
      </c>
      <c r="AH209">
        <f>((Constants!$B$5*AG208)+Constants!$B$4*AD209+AH208)-(Constants!$B$5+Constants!$B$4)*AG209</f>
        <v>0</v>
      </c>
      <c r="AI209">
        <f>((Constants!$B$5*AI208)+Constants!$B$4*AE209+AJ208)/(Constants!$B$5+Constants!$B$4)</f>
        <v>1200.5</v>
      </c>
      <c r="AJ209">
        <f>((Constants!$B$5*AI208)+Constants!$B$4*AE209+AJ208)-(Constants!$B$4+Constants!$B$5)*AI209</f>
        <v>0</v>
      </c>
      <c r="AK209">
        <f>((Constants!$B$5*AK208)+Constants!$B$4*AF209+AL208)/(Constants!$B$5+Constants!$B$4)</f>
        <v>800.5</v>
      </c>
      <c r="AL209">
        <f>((Constants!$B$5*AK208)+Constants!$B$4*AF209+AL208)-(Constants!$B$5+Constants!$B$4)*AK209</f>
        <v>0</v>
      </c>
      <c r="AM209">
        <f t="shared" si="65"/>
        <v>1</v>
      </c>
      <c r="AN209">
        <f t="shared" si="66"/>
        <v>1</v>
      </c>
      <c r="AO209">
        <f>(200000*(ABS(N209)-ABS(N207))+Constants!$B$7)/(2*Constants!$B$7)</f>
        <v>0.5</v>
      </c>
      <c r="AP209">
        <f>(200000*(ABS(O209)-ABS(O207))+Constants!$B$7)/(2*Constants!$B$7)</f>
        <v>0.5</v>
      </c>
      <c r="AQ209">
        <f t="shared" si="67"/>
        <v>1</v>
      </c>
      <c r="AR209">
        <f>(Constants!$B$3*Constants!$B$8*I209*K209+AS208)/(Constants!$B$9*Constants!$B$4)</f>
        <v>7.53982300884956</v>
      </c>
      <c r="AS209">
        <f>(Constants!$B$3*Constants!$B$8*I209*K209+AS208)-(AR209*Constants!$B$9*Constants!$B$4)</f>
        <v>0</v>
      </c>
      <c r="AT209">
        <f t="shared" si="68"/>
        <v>1560.74336283185</v>
      </c>
      <c r="AU209">
        <f t="array" ref="AU209">IF(SUMPRODUCT(--(SIGN(AN176:AN208)=SIGN(K177:K209)))=0,2,IF(AV208&gt;0,1,0))</f>
        <v>0</v>
      </c>
      <c r="AV209">
        <f>IF(AU209=2,ROUND(5*1000/Constants!$B$11,0),IF(AV208&gt;0,AV208-1,0))</f>
        <v>0</v>
      </c>
      <c r="AW209">
        <f t="shared" si="69"/>
        <v>207</v>
      </c>
      <c r="AX209">
        <f ca="1" t="array" ref="AX209">IF(AW209&gt;Constants!$B$12,2,IF(SUMPRODUCT(--(AX190:AX209=2))=0,0,1))</f>
        <v>2</v>
      </c>
      <c r="AZ209">
        <f t="array" ref="AZ209">IF(ABS(AG209)&gt;Constants!$B$13,2,IF(SUMPRODUCT(--(AZ189:AZ208=2))=0,0,1))</f>
        <v>0</v>
      </c>
    </row>
    <row r="210" spans="1:52">
      <c r="A210" s="3">
        <v>208</v>
      </c>
      <c r="B210">
        <f>Signals!B209</f>
        <v>3</v>
      </c>
      <c r="C210">
        <f>Signals!C209</f>
        <v>2</v>
      </c>
      <c r="D210">
        <f>Signals!F209</f>
        <v>0</v>
      </c>
      <c r="E210">
        <f>Signals!H209</f>
        <v>0</v>
      </c>
      <c r="F210">
        <f>Signals!I209</f>
        <v>0</v>
      </c>
      <c r="G210">
        <f>IF(Constants!$B$2=2,-B210,B210)</f>
        <v>3</v>
      </c>
      <c r="H210">
        <f>IF(Constants!$C$2=2,-C210,C210)</f>
        <v>2</v>
      </c>
      <c r="I210">
        <f t="shared" si="53"/>
        <v>3</v>
      </c>
      <c r="J210">
        <f t="shared" si="54"/>
        <v>2</v>
      </c>
      <c r="K210">
        <f t="shared" si="55"/>
        <v>1</v>
      </c>
      <c r="L210">
        <f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1200.5</v>
      </c>
      <c r="M210">
        <f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800.5</v>
      </c>
      <c r="N210">
        <f t="shared" si="56"/>
        <v>1200.5</v>
      </c>
      <c r="O210">
        <f t="shared" si="57"/>
        <v>800.5</v>
      </c>
      <c r="P210">
        <f>IF(I210&lt;&gt;0,(ABS(L210*Constants!$B$10)+50)/100,MAX(P209-ABS(N210*Constants!$B$4),0))</f>
        <v>0.62005</v>
      </c>
      <c r="Q210">
        <f>IF(J210&lt;&gt;0,(ABS(M210*Constants!$B$10)+50)/100,MAX(Q209-ABS(O210*Constants!$B$4),0))</f>
        <v>0.58005</v>
      </c>
      <c r="R210">
        <f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1200.5</v>
      </c>
      <c r="S210">
        <f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800.5</v>
      </c>
      <c r="T210">
        <f t="shared" si="58"/>
        <v>1200.5</v>
      </c>
      <c r="U210">
        <f t="shared" si="59"/>
        <v>800.5</v>
      </c>
      <c r="V210">
        <f>IF(I210&lt;&gt;0,(ABS(R210*Constants!$B$4)+50)/100,IF(R210=0,MAX((0-ABS(T210*Constants!$B$4)),0),(ABS(R210*Constants!$B$4)+50)/100))</f>
        <v>1501.125</v>
      </c>
      <c r="W210">
        <f>IF(J210&lt;&gt;0,(ABS(S210*Constants!$B$4)+50)/100,IF(S210=0,MAX((0-ABS(U210*Constants!$B$4)),0),(ABS(S210*Constants!$B$4)+50)/100))</f>
        <v>1001.125</v>
      </c>
      <c r="X210">
        <f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1200.5</v>
      </c>
      <c r="Y210">
        <f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800.5</v>
      </c>
      <c r="Z210">
        <f t="shared" si="60"/>
        <v>1200.5</v>
      </c>
      <c r="AA210">
        <f t="shared" si="61"/>
        <v>800.5</v>
      </c>
      <c r="AB210">
        <f>IF(I210&lt;&gt;0,(ABS(X210*Constants!$B$10)+50)/100,IF(X210=0,MAX((AB209-ABS(Z210*Constants!$B$4)),0),(ABS(X210*Constants!$B$4)+50)/100))</f>
        <v>0.62005</v>
      </c>
      <c r="AC210">
        <f>IF(J210&lt;&gt;0,(ABS(Y210*Constants!$B$10)+50)/100,IF(Y210=0,MAX((AC209-ABS(AA210*Constants!$B$4)),0),(ABS(Y210*Constants!$B$4)+50)/100))</f>
        <v>0.58005</v>
      </c>
      <c r="AD210">
        <f t="shared" si="62"/>
        <v>1001</v>
      </c>
      <c r="AE210">
        <f t="shared" si="63"/>
        <v>1200.5</v>
      </c>
      <c r="AF210">
        <f t="shared" si="64"/>
        <v>800.5</v>
      </c>
      <c r="AG210">
        <f>((Constants!$B$5*AG209)+Constants!$B$4*AD210+AH209)/(Constants!$B$5+Constants!$B$4)</f>
        <v>1001</v>
      </c>
      <c r="AH210">
        <f>((Constants!$B$5*AG209)+Constants!$B$4*AD210+AH209)-(Constants!$B$5+Constants!$B$4)*AG210</f>
        <v>0</v>
      </c>
      <c r="AI210">
        <f>((Constants!$B$5*AI209)+Constants!$B$4*AE210+AJ209)/(Constants!$B$5+Constants!$B$4)</f>
        <v>1200.5</v>
      </c>
      <c r="AJ210">
        <f>((Constants!$B$5*AI209)+Constants!$B$4*AE210+AJ209)-(Constants!$B$4+Constants!$B$5)*AI210</f>
        <v>0</v>
      </c>
      <c r="AK210">
        <f>((Constants!$B$5*AK209)+Constants!$B$4*AF210+AL209)/(Constants!$B$5+Constants!$B$4)</f>
        <v>800.5</v>
      </c>
      <c r="AL210">
        <f>((Constants!$B$5*AK209)+Constants!$B$4*AF210+AL209)-(Constants!$B$5+Constants!$B$4)*AK210</f>
        <v>0</v>
      </c>
      <c r="AM210">
        <f t="shared" si="65"/>
        <v>1</v>
      </c>
      <c r="AN210">
        <f t="shared" si="66"/>
        <v>1</v>
      </c>
      <c r="AO210">
        <f>(200000*(ABS(N210)-ABS(N208))+Constants!$B$7)/(2*Constants!$B$7)</f>
        <v>0.5</v>
      </c>
      <c r="AP210">
        <f>(200000*(ABS(O210)-ABS(O208))+Constants!$B$7)/(2*Constants!$B$7)</f>
        <v>0.5</v>
      </c>
      <c r="AQ210">
        <f t="shared" si="67"/>
        <v>1</v>
      </c>
      <c r="AR210">
        <f>(Constants!$B$3*Constants!$B$8*I210*K210+AS209)/(Constants!$B$9*Constants!$B$4)</f>
        <v>7.53982300884956</v>
      </c>
      <c r="AS210">
        <f>(Constants!$B$3*Constants!$B$8*I210*K210+AS209)-(AR210*Constants!$B$9*Constants!$B$4)</f>
        <v>0</v>
      </c>
      <c r="AT210">
        <f t="shared" si="68"/>
        <v>1568.2831858407</v>
      </c>
      <c r="AU210">
        <f t="array" ref="AU210">IF(SUMPRODUCT(--(SIGN(AN177:AN209)=SIGN(K178:K210)))=0,2,IF(AV209&gt;0,1,0))</f>
        <v>0</v>
      </c>
      <c r="AV210">
        <f>IF(AU210=2,ROUND(5*1000/Constants!$B$11,0),IF(AV209&gt;0,AV209-1,0))</f>
        <v>0</v>
      </c>
      <c r="AW210">
        <f t="shared" si="69"/>
        <v>208</v>
      </c>
      <c r="AX210">
        <f ca="1" t="array" ref="AX210">IF(AW210&gt;Constants!$B$12,2,IF(SUMPRODUCT(--(AX191:AX210=2))=0,0,1))</f>
        <v>2</v>
      </c>
      <c r="AZ210">
        <f t="array" ref="AZ210">IF(ABS(AG210)&gt;Constants!$B$13,2,IF(SUMPRODUCT(--(AZ190:AZ209=2))=0,0,1))</f>
        <v>0</v>
      </c>
    </row>
    <row r="211" spans="1:52">
      <c r="A211" s="3">
        <v>209</v>
      </c>
      <c r="B211">
        <f>Signals!B210</f>
        <v>3</v>
      </c>
      <c r="C211">
        <f>Signals!C210</f>
        <v>2</v>
      </c>
      <c r="D211">
        <f>Signals!F210</f>
        <v>0</v>
      </c>
      <c r="E211">
        <f>Signals!H210</f>
        <v>0</v>
      </c>
      <c r="F211">
        <f>Signals!I210</f>
        <v>0</v>
      </c>
      <c r="G211">
        <f>IF(Constants!$B$2=2,-B211,B211)</f>
        <v>3</v>
      </c>
      <c r="H211">
        <f>IF(Constants!$C$2=2,-C211,C211)</f>
        <v>2</v>
      </c>
      <c r="I211">
        <f t="shared" si="53"/>
        <v>3</v>
      </c>
      <c r="J211">
        <f t="shared" si="54"/>
        <v>2</v>
      </c>
      <c r="K211">
        <f t="shared" si="55"/>
        <v>1</v>
      </c>
      <c r="L211">
        <f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1200.5</v>
      </c>
      <c r="M211">
        <f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800.5</v>
      </c>
      <c r="N211">
        <f t="shared" si="56"/>
        <v>1200.5</v>
      </c>
      <c r="O211">
        <f t="shared" si="57"/>
        <v>800.5</v>
      </c>
      <c r="P211">
        <f>IF(I211&lt;&gt;0,(ABS(L211*Constants!$B$10)+50)/100,MAX(P210-ABS(N211*Constants!$B$4),0))</f>
        <v>0.62005</v>
      </c>
      <c r="Q211">
        <f>IF(J211&lt;&gt;0,(ABS(M211*Constants!$B$10)+50)/100,MAX(Q210-ABS(O211*Constants!$B$4),0))</f>
        <v>0.58005</v>
      </c>
      <c r="R211">
        <f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1200.5</v>
      </c>
      <c r="S211">
        <f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800.5</v>
      </c>
      <c r="T211">
        <f t="shared" si="58"/>
        <v>1200.5</v>
      </c>
      <c r="U211">
        <f t="shared" si="59"/>
        <v>800.5</v>
      </c>
      <c r="V211">
        <f>IF(I211&lt;&gt;0,(ABS(R211*Constants!$B$4)+50)/100,IF(R211=0,MAX((0-ABS(T211*Constants!$B$4)),0),(ABS(R211*Constants!$B$4)+50)/100))</f>
        <v>1501.125</v>
      </c>
      <c r="W211">
        <f>IF(J211&lt;&gt;0,(ABS(S211*Constants!$B$4)+50)/100,IF(S211=0,MAX((0-ABS(U211*Constants!$B$4)),0),(ABS(S211*Constants!$B$4)+50)/100))</f>
        <v>1001.125</v>
      </c>
      <c r="X211">
        <f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1200.5</v>
      </c>
      <c r="Y211">
        <f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800.5</v>
      </c>
      <c r="Z211">
        <f t="shared" si="60"/>
        <v>1200.5</v>
      </c>
      <c r="AA211">
        <f t="shared" si="61"/>
        <v>800.5</v>
      </c>
      <c r="AB211">
        <f>IF(I211&lt;&gt;0,(ABS(X211*Constants!$B$10)+50)/100,IF(X211=0,MAX((AB210-ABS(Z211*Constants!$B$4)),0),(ABS(X211*Constants!$B$4)+50)/100))</f>
        <v>0.62005</v>
      </c>
      <c r="AC211">
        <f>IF(J211&lt;&gt;0,(ABS(Y211*Constants!$B$10)+50)/100,IF(Y211=0,MAX((AC210-ABS(AA211*Constants!$B$4)),0),(ABS(Y211*Constants!$B$4)+50)/100))</f>
        <v>0.58005</v>
      </c>
      <c r="AD211">
        <f t="shared" si="62"/>
        <v>1001</v>
      </c>
      <c r="AE211">
        <f t="shared" si="63"/>
        <v>1200.5</v>
      </c>
      <c r="AF211">
        <f t="shared" si="64"/>
        <v>800.5</v>
      </c>
      <c r="AG211">
        <f>((Constants!$B$5*AG210)+Constants!$B$4*AD211+AH210)/(Constants!$B$5+Constants!$B$4)</f>
        <v>1001</v>
      </c>
      <c r="AH211">
        <f>((Constants!$B$5*AG210)+Constants!$B$4*AD211+AH210)-(Constants!$B$5+Constants!$B$4)*AG211</f>
        <v>0</v>
      </c>
      <c r="AI211">
        <f>((Constants!$B$5*AI210)+Constants!$B$4*AE211+AJ210)/(Constants!$B$5+Constants!$B$4)</f>
        <v>1200.5</v>
      </c>
      <c r="AJ211">
        <f>((Constants!$B$5*AI210)+Constants!$B$4*AE211+AJ210)-(Constants!$B$4+Constants!$B$5)*AI211</f>
        <v>0</v>
      </c>
      <c r="AK211">
        <f>((Constants!$B$5*AK210)+Constants!$B$4*AF211+AL210)/(Constants!$B$5+Constants!$B$4)</f>
        <v>800.5</v>
      </c>
      <c r="AL211">
        <f>((Constants!$B$5*AK210)+Constants!$B$4*AF211+AL210)-(Constants!$B$5+Constants!$B$4)*AK211</f>
        <v>0</v>
      </c>
      <c r="AM211">
        <f t="shared" si="65"/>
        <v>1</v>
      </c>
      <c r="AN211">
        <f t="shared" si="66"/>
        <v>1</v>
      </c>
      <c r="AO211">
        <f>(200000*(ABS(N211)-ABS(N209))+Constants!$B$7)/(2*Constants!$B$7)</f>
        <v>0.5</v>
      </c>
      <c r="AP211">
        <f>(200000*(ABS(O211)-ABS(O209))+Constants!$B$7)/(2*Constants!$B$7)</f>
        <v>0.5</v>
      </c>
      <c r="AQ211">
        <f t="shared" si="67"/>
        <v>1</v>
      </c>
      <c r="AR211">
        <f>(Constants!$B$3*Constants!$B$8*I211*K211+AS210)/(Constants!$B$9*Constants!$B$4)</f>
        <v>7.53982300884956</v>
      </c>
      <c r="AS211">
        <f>(Constants!$B$3*Constants!$B$8*I211*K211+AS210)-(AR211*Constants!$B$9*Constants!$B$4)</f>
        <v>0</v>
      </c>
      <c r="AT211">
        <f t="shared" si="68"/>
        <v>1575.82300884955</v>
      </c>
      <c r="AU211">
        <f t="array" ref="AU211">IF(SUMPRODUCT(--(SIGN(AN178:AN210)=SIGN(K179:K211)))=0,2,IF(AV210&gt;0,1,0))</f>
        <v>0</v>
      </c>
      <c r="AV211">
        <f>IF(AU211=2,ROUND(5*1000/Constants!$B$11,0),IF(AV210&gt;0,AV210-1,0))</f>
        <v>0</v>
      </c>
      <c r="AW211">
        <f t="shared" si="69"/>
        <v>209</v>
      </c>
      <c r="AX211">
        <f ca="1" t="array" ref="AX211">IF(AW211&gt;Constants!$B$12,2,IF(SUMPRODUCT(--(AX192:AX211=2))=0,0,1))</f>
        <v>2</v>
      </c>
      <c r="AZ211">
        <f t="array" ref="AZ211">IF(ABS(AG211)&gt;Constants!$B$13,2,IF(SUMPRODUCT(--(AZ191:AZ210=2))=0,0,1))</f>
        <v>0</v>
      </c>
    </row>
    <row r="212" spans="1:52">
      <c r="A212" s="3">
        <v>210</v>
      </c>
      <c r="B212">
        <f>Signals!B211</f>
        <v>3</v>
      </c>
      <c r="C212">
        <f>Signals!C211</f>
        <v>2</v>
      </c>
      <c r="D212">
        <f>Signals!F211</f>
        <v>0</v>
      </c>
      <c r="E212">
        <f>Signals!H211</f>
        <v>0</v>
      </c>
      <c r="F212">
        <f>Signals!I211</f>
        <v>0</v>
      </c>
      <c r="G212">
        <f>IF(Constants!$B$2=2,-B212,B212)</f>
        <v>3</v>
      </c>
      <c r="H212">
        <f>IF(Constants!$C$2=2,-C212,C212)</f>
        <v>2</v>
      </c>
      <c r="I212">
        <f t="shared" si="53"/>
        <v>3</v>
      </c>
      <c r="J212">
        <f t="shared" si="54"/>
        <v>2</v>
      </c>
      <c r="K212">
        <f t="shared" si="55"/>
        <v>1</v>
      </c>
      <c r="L212">
        <f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1200.5</v>
      </c>
      <c r="M212">
        <f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800.5</v>
      </c>
      <c r="N212">
        <f t="shared" si="56"/>
        <v>1200.5</v>
      </c>
      <c r="O212">
        <f t="shared" si="57"/>
        <v>800.5</v>
      </c>
      <c r="P212">
        <f>IF(I212&lt;&gt;0,(ABS(L212*Constants!$B$10)+50)/100,MAX(P211-ABS(N212*Constants!$B$4),0))</f>
        <v>0.62005</v>
      </c>
      <c r="Q212">
        <f>IF(J212&lt;&gt;0,(ABS(M212*Constants!$B$10)+50)/100,MAX(Q211-ABS(O212*Constants!$B$4),0))</f>
        <v>0.58005</v>
      </c>
      <c r="R212">
        <f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1200.5</v>
      </c>
      <c r="S212">
        <f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800.5</v>
      </c>
      <c r="T212">
        <f t="shared" si="58"/>
        <v>1200.5</v>
      </c>
      <c r="U212">
        <f t="shared" si="59"/>
        <v>800.5</v>
      </c>
      <c r="V212">
        <f>IF(I212&lt;&gt;0,(ABS(R212*Constants!$B$4)+50)/100,IF(R212=0,MAX((0-ABS(T212*Constants!$B$4)),0),(ABS(R212*Constants!$B$4)+50)/100))</f>
        <v>1501.125</v>
      </c>
      <c r="W212">
        <f>IF(J212&lt;&gt;0,(ABS(S212*Constants!$B$4)+50)/100,IF(S212=0,MAX((0-ABS(U212*Constants!$B$4)),0),(ABS(S212*Constants!$B$4)+50)/100))</f>
        <v>1001.125</v>
      </c>
      <c r="X212">
        <f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1200.5</v>
      </c>
      <c r="Y212">
        <f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800.5</v>
      </c>
      <c r="Z212">
        <f t="shared" si="60"/>
        <v>1200.5</v>
      </c>
      <c r="AA212">
        <f t="shared" si="61"/>
        <v>800.5</v>
      </c>
      <c r="AB212">
        <f>IF(I212&lt;&gt;0,(ABS(X212*Constants!$B$10)+50)/100,IF(X212=0,MAX((AB211-ABS(Z212*Constants!$B$4)),0),(ABS(X212*Constants!$B$4)+50)/100))</f>
        <v>0.62005</v>
      </c>
      <c r="AC212">
        <f>IF(J212&lt;&gt;0,(ABS(Y212*Constants!$B$10)+50)/100,IF(Y212=0,MAX((AC211-ABS(AA212*Constants!$B$4)),0),(ABS(Y212*Constants!$B$4)+50)/100))</f>
        <v>0.58005</v>
      </c>
      <c r="AD212">
        <f t="shared" si="62"/>
        <v>1001</v>
      </c>
      <c r="AE212">
        <f t="shared" si="63"/>
        <v>1200.5</v>
      </c>
      <c r="AF212">
        <f t="shared" si="64"/>
        <v>800.5</v>
      </c>
      <c r="AG212">
        <f>((Constants!$B$5*AG211)+Constants!$B$4*AD212+AH211)/(Constants!$B$5+Constants!$B$4)</f>
        <v>1001</v>
      </c>
      <c r="AH212">
        <f>((Constants!$B$5*AG211)+Constants!$B$4*AD212+AH211)-(Constants!$B$5+Constants!$B$4)*AG212</f>
        <v>0</v>
      </c>
      <c r="AI212">
        <f>((Constants!$B$5*AI211)+Constants!$B$4*AE212+AJ211)/(Constants!$B$5+Constants!$B$4)</f>
        <v>1200.5</v>
      </c>
      <c r="AJ212">
        <f>((Constants!$B$5*AI211)+Constants!$B$4*AE212+AJ211)-(Constants!$B$4+Constants!$B$5)*AI212</f>
        <v>0</v>
      </c>
      <c r="AK212">
        <f>((Constants!$B$5*AK211)+Constants!$B$4*AF212+AL211)/(Constants!$B$5+Constants!$B$4)</f>
        <v>800.5</v>
      </c>
      <c r="AL212">
        <f>((Constants!$B$5*AK211)+Constants!$B$4*AF212+AL211)-(Constants!$B$5+Constants!$B$4)*AK212</f>
        <v>0</v>
      </c>
      <c r="AM212">
        <f t="shared" si="65"/>
        <v>1</v>
      </c>
      <c r="AN212">
        <f t="shared" si="66"/>
        <v>1</v>
      </c>
      <c r="AO212">
        <f>(200000*(ABS(N212)-ABS(N210))+Constants!$B$7)/(2*Constants!$B$7)</f>
        <v>0.5</v>
      </c>
      <c r="AP212">
        <f>(200000*(ABS(O212)-ABS(O210))+Constants!$B$7)/(2*Constants!$B$7)</f>
        <v>0.5</v>
      </c>
      <c r="AQ212">
        <f t="shared" si="67"/>
        <v>1</v>
      </c>
      <c r="AR212">
        <f>(Constants!$B$3*Constants!$B$8*I212*K212+AS211)/(Constants!$B$9*Constants!$B$4)</f>
        <v>7.53982300884956</v>
      </c>
      <c r="AS212">
        <f>(Constants!$B$3*Constants!$B$8*I212*K212+AS211)-(AR212*Constants!$B$9*Constants!$B$4)</f>
        <v>0</v>
      </c>
      <c r="AT212">
        <f t="shared" si="68"/>
        <v>1583.3628318584</v>
      </c>
      <c r="AU212">
        <f t="array" ref="AU212">IF(SUMPRODUCT(--(SIGN(AN179:AN211)=SIGN(K180:K212)))=0,2,IF(AV211&gt;0,1,0))</f>
        <v>0</v>
      </c>
      <c r="AV212">
        <f>IF(AU212=2,ROUND(5*1000/Constants!$B$11,0),IF(AV211&gt;0,AV211-1,0))</f>
        <v>0</v>
      </c>
      <c r="AW212">
        <f t="shared" si="69"/>
        <v>210</v>
      </c>
      <c r="AX212">
        <f ca="1" t="array" ref="AX212">IF(AW212&gt;Constants!$B$12,2,IF(SUMPRODUCT(--(AX193:AX212=2))=0,0,1))</f>
        <v>2</v>
      </c>
      <c r="AZ212">
        <f t="array" ref="AZ212">IF(ABS(AG212)&gt;Constants!$B$13,2,IF(SUMPRODUCT(--(AZ192:AZ211=2))=0,0,1))</f>
        <v>0</v>
      </c>
    </row>
    <row r="213" spans="1:52">
      <c r="A213" s="3">
        <v>211</v>
      </c>
      <c r="B213">
        <f>Signals!B212</f>
        <v>3</v>
      </c>
      <c r="C213">
        <f>Signals!C212</f>
        <v>2</v>
      </c>
      <c r="D213">
        <f>Signals!F212</f>
        <v>0</v>
      </c>
      <c r="E213">
        <f>Signals!H212</f>
        <v>0</v>
      </c>
      <c r="F213">
        <f>Signals!I212</f>
        <v>0</v>
      </c>
      <c r="G213">
        <f>IF(Constants!$B$2=2,-B213,B213)</f>
        <v>3</v>
      </c>
      <c r="H213">
        <f>IF(Constants!$C$2=2,-C213,C213)</f>
        <v>2</v>
      </c>
      <c r="I213">
        <f t="shared" si="53"/>
        <v>3</v>
      </c>
      <c r="J213">
        <f t="shared" si="54"/>
        <v>2</v>
      </c>
      <c r="K213">
        <f t="shared" si="55"/>
        <v>1</v>
      </c>
      <c r="L213">
        <f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1200.5</v>
      </c>
      <c r="M213">
        <f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800.5</v>
      </c>
      <c r="N213">
        <f t="shared" si="56"/>
        <v>1200.5</v>
      </c>
      <c r="O213">
        <f t="shared" si="57"/>
        <v>800.5</v>
      </c>
      <c r="P213">
        <f>IF(I213&lt;&gt;0,(ABS(L213*Constants!$B$10)+50)/100,MAX(P212-ABS(N213*Constants!$B$4),0))</f>
        <v>0.62005</v>
      </c>
      <c r="Q213">
        <f>IF(J213&lt;&gt;0,(ABS(M213*Constants!$B$10)+50)/100,MAX(Q212-ABS(O213*Constants!$B$4),0))</f>
        <v>0.58005</v>
      </c>
      <c r="R213">
        <f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1200.5</v>
      </c>
      <c r="S213">
        <f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800.5</v>
      </c>
      <c r="T213">
        <f t="shared" si="58"/>
        <v>1200.5</v>
      </c>
      <c r="U213">
        <f t="shared" si="59"/>
        <v>800.5</v>
      </c>
      <c r="V213">
        <f>IF(I213&lt;&gt;0,(ABS(R213*Constants!$B$4)+50)/100,IF(R213=0,MAX((0-ABS(T213*Constants!$B$4)),0),(ABS(R213*Constants!$B$4)+50)/100))</f>
        <v>1501.125</v>
      </c>
      <c r="W213">
        <f>IF(J213&lt;&gt;0,(ABS(S213*Constants!$B$4)+50)/100,IF(S213=0,MAX((0-ABS(U213*Constants!$B$4)),0),(ABS(S213*Constants!$B$4)+50)/100))</f>
        <v>1001.125</v>
      </c>
      <c r="X213">
        <f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1200.5</v>
      </c>
      <c r="Y213">
        <f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800.5</v>
      </c>
      <c r="Z213">
        <f t="shared" si="60"/>
        <v>1200.5</v>
      </c>
      <c r="AA213">
        <f t="shared" si="61"/>
        <v>800.5</v>
      </c>
      <c r="AB213">
        <f>IF(I213&lt;&gt;0,(ABS(X213*Constants!$B$10)+50)/100,IF(X213=0,MAX((AB212-ABS(Z213*Constants!$B$4)),0),(ABS(X213*Constants!$B$4)+50)/100))</f>
        <v>0.62005</v>
      </c>
      <c r="AC213">
        <f>IF(J213&lt;&gt;0,(ABS(Y213*Constants!$B$10)+50)/100,IF(Y213=0,MAX((AC212-ABS(AA213*Constants!$B$4)),0),(ABS(Y213*Constants!$B$4)+50)/100))</f>
        <v>0.58005</v>
      </c>
      <c r="AD213">
        <f t="shared" si="62"/>
        <v>1001</v>
      </c>
      <c r="AE213">
        <f t="shared" si="63"/>
        <v>1200.5</v>
      </c>
      <c r="AF213">
        <f t="shared" si="64"/>
        <v>800.5</v>
      </c>
      <c r="AG213">
        <f>((Constants!$B$5*AG212)+Constants!$B$4*AD213+AH212)/(Constants!$B$5+Constants!$B$4)</f>
        <v>1001</v>
      </c>
      <c r="AH213">
        <f>((Constants!$B$5*AG212)+Constants!$B$4*AD213+AH212)-(Constants!$B$5+Constants!$B$4)*AG213</f>
        <v>0</v>
      </c>
      <c r="AI213">
        <f>((Constants!$B$5*AI212)+Constants!$B$4*AE213+AJ212)/(Constants!$B$5+Constants!$B$4)</f>
        <v>1200.5</v>
      </c>
      <c r="AJ213">
        <f>((Constants!$B$5*AI212)+Constants!$B$4*AE213+AJ212)-(Constants!$B$4+Constants!$B$5)*AI213</f>
        <v>0</v>
      </c>
      <c r="AK213">
        <f>((Constants!$B$5*AK212)+Constants!$B$4*AF213+AL212)/(Constants!$B$5+Constants!$B$4)</f>
        <v>800.5</v>
      </c>
      <c r="AL213">
        <f>((Constants!$B$5*AK212)+Constants!$B$4*AF213+AL212)-(Constants!$B$5+Constants!$B$4)*AK213</f>
        <v>0</v>
      </c>
      <c r="AM213">
        <f t="shared" si="65"/>
        <v>1</v>
      </c>
      <c r="AN213">
        <f t="shared" si="66"/>
        <v>1</v>
      </c>
      <c r="AO213">
        <f>(200000*(ABS(N213)-ABS(N211))+Constants!$B$7)/(2*Constants!$B$7)</f>
        <v>0.5</v>
      </c>
      <c r="AP213">
        <f>(200000*(ABS(O213)-ABS(O211))+Constants!$B$7)/(2*Constants!$B$7)</f>
        <v>0.5</v>
      </c>
      <c r="AQ213">
        <f t="shared" si="67"/>
        <v>1</v>
      </c>
      <c r="AR213">
        <f>(Constants!$B$3*Constants!$B$8*I213*K213+AS212)/(Constants!$B$9*Constants!$B$4)</f>
        <v>7.53982300884956</v>
      </c>
      <c r="AS213">
        <f>(Constants!$B$3*Constants!$B$8*I213*K213+AS212)-(AR213*Constants!$B$9*Constants!$B$4)</f>
        <v>0</v>
      </c>
      <c r="AT213">
        <f t="shared" si="68"/>
        <v>1590.90265486725</v>
      </c>
      <c r="AU213">
        <f t="array" ref="AU213">IF(SUMPRODUCT(--(SIGN(AN180:AN212)=SIGN(K181:K213)))=0,2,IF(AV212&gt;0,1,0))</f>
        <v>0</v>
      </c>
      <c r="AV213">
        <f>IF(AU213=2,ROUND(5*1000/Constants!$B$11,0),IF(AV212&gt;0,AV212-1,0))</f>
        <v>0</v>
      </c>
      <c r="AW213">
        <f t="shared" si="69"/>
        <v>211</v>
      </c>
      <c r="AX213">
        <f ca="1" t="array" ref="AX213">IF(AW213&gt;Constants!$B$12,2,IF(SUMPRODUCT(--(AX194:AX213=2))=0,0,1))</f>
        <v>2</v>
      </c>
      <c r="AZ213">
        <f t="array" ref="AZ213">IF(ABS(AG213)&gt;Constants!$B$13,2,IF(SUMPRODUCT(--(AZ193:AZ212=2))=0,0,1))</f>
        <v>0</v>
      </c>
    </row>
    <row r="214" spans="1:52">
      <c r="A214" s="3">
        <v>212</v>
      </c>
      <c r="B214">
        <f>Signals!B213</f>
        <v>3</v>
      </c>
      <c r="C214">
        <f>Signals!C213</f>
        <v>2</v>
      </c>
      <c r="D214">
        <f>Signals!F213</f>
        <v>0</v>
      </c>
      <c r="E214">
        <f>Signals!H213</f>
        <v>0</v>
      </c>
      <c r="F214">
        <f>Signals!I213</f>
        <v>0</v>
      </c>
      <c r="G214">
        <f>IF(Constants!$B$2=2,-B214,B214)</f>
        <v>3</v>
      </c>
      <c r="H214">
        <f>IF(Constants!$C$2=2,-C214,C214)</f>
        <v>2</v>
      </c>
      <c r="I214">
        <f t="shared" si="53"/>
        <v>3</v>
      </c>
      <c r="J214">
        <f t="shared" si="54"/>
        <v>2</v>
      </c>
      <c r="K214">
        <f t="shared" si="55"/>
        <v>1</v>
      </c>
      <c r="L214">
        <f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1200.5</v>
      </c>
      <c r="M214">
        <f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800.5</v>
      </c>
      <c r="N214">
        <f t="shared" si="56"/>
        <v>1200.5</v>
      </c>
      <c r="O214">
        <f t="shared" si="57"/>
        <v>800.5</v>
      </c>
      <c r="P214">
        <f>IF(I214&lt;&gt;0,(ABS(L214*Constants!$B$10)+50)/100,MAX(P213-ABS(N214*Constants!$B$4),0))</f>
        <v>0.62005</v>
      </c>
      <c r="Q214">
        <f>IF(J214&lt;&gt;0,(ABS(M214*Constants!$B$10)+50)/100,MAX(Q213-ABS(O214*Constants!$B$4),0))</f>
        <v>0.58005</v>
      </c>
      <c r="R214">
        <f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1200.5</v>
      </c>
      <c r="S214">
        <f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800.5</v>
      </c>
      <c r="T214">
        <f t="shared" si="58"/>
        <v>1200.5</v>
      </c>
      <c r="U214">
        <f t="shared" si="59"/>
        <v>800.5</v>
      </c>
      <c r="V214">
        <f>IF(I214&lt;&gt;0,(ABS(R214*Constants!$B$4)+50)/100,IF(R214=0,MAX((0-ABS(T214*Constants!$B$4)),0),(ABS(R214*Constants!$B$4)+50)/100))</f>
        <v>1501.125</v>
      </c>
      <c r="W214">
        <f>IF(J214&lt;&gt;0,(ABS(S214*Constants!$B$4)+50)/100,IF(S214=0,MAX((0-ABS(U214*Constants!$B$4)),0),(ABS(S214*Constants!$B$4)+50)/100))</f>
        <v>1001.125</v>
      </c>
      <c r="X214">
        <f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1200.5</v>
      </c>
      <c r="Y214">
        <f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800.5</v>
      </c>
      <c r="Z214">
        <f t="shared" si="60"/>
        <v>1200.5</v>
      </c>
      <c r="AA214">
        <f t="shared" si="61"/>
        <v>800.5</v>
      </c>
      <c r="AB214">
        <f>IF(I214&lt;&gt;0,(ABS(X214*Constants!$B$10)+50)/100,IF(X214=0,MAX((AB213-ABS(Z214*Constants!$B$4)),0),(ABS(X214*Constants!$B$4)+50)/100))</f>
        <v>0.62005</v>
      </c>
      <c r="AC214">
        <f>IF(J214&lt;&gt;0,(ABS(Y214*Constants!$B$10)+50)/100,IF(Y214=0,MAX((AC213-ABS(AA214*Constants!$B$4)),0),(ABS(Y214*Constants!$B$4)+50)/100))</f>
        <v>0.58005</v>
      </c>
      <c r="AD214">
        <f t="shared" si="62"/>
        <v>1001</v>
      </c>
      <c r="AE214">
        <f t="shared" si="63"/>
        <v>1200.5</v>
      </c>
      <c r="AF214">
        <f t="shared" si="64"/>
        <v>800.5</v>
      </c>
      <c r="AG214">
        <f>((Constants!$B$5*AG213)+Constants!$B$4*AD214+AH213)/(Constants!$B$5+Constants!$B$4)</f>
        <v>1001</v>
      </c>
      <c r="AH214">
        <f>((Constants!$B$5*AG213)+Constants!$B$4*AD214+AH213)-(Constants!$B$5+Constants!$B$4)*AG214</f>
        <v>0</v>
      </c>
      <c r="AI214">
        <f>((Constants!$B$5*AI213)+Constants!$B$4*AE214+AJ213)/(Constants!$B$5+Constants!$B$4)</f>
        <v>1200.5</v>
      </c>
      <c r="AJ214">
        <f>((Constants!$B$5*AI213)+Constants!$B$4*AE214+AJ213)-(Constants!$B$4+Constants!$B$5)*AI214</f>
        <v>0</v>
      </c>
      <c r="AK214">
        <f>((Constants!$B$5*AK213)+Constants!$B$4*AF214+AL213)/(Constants!$B$5+Constants!$B$4)</f>
        <v>800.5</v>
      </c>
      <c r="AL214">
        <f>((Constants!$B$5*AK213)+Constants!$B$4*AF214+AL213)-(Constants!$B$5+Constants!$B$4)*AK214</f>
        <v>0</v>
      </c>
      <c r="AM214">
        <f t="shared" si="65"/>
        <v>1</v>
      </c>
      <c r="AN214">
        <f t="shared" si="66"/>
        <v>1</v>
      </c>
      <c r="AO214">
        <f>(200000*(ABS(N214)-ABS(N212))+Constants!$B$7)/(2*Constants!$B$7)</f>
        <v>0.5</v>
      </c>
      <c r="AP214">
        <f>(200000*(ABS(O214)-ABS(O212))+Constants!$B$7)/(2*Constants!$B$7)</f>
        <v>0.5</v>
      </c>
      <c r="AQ214">
        <f t="shared" si="67"/>
        <v>1</v>
      </c>
      <c r="AR214">
        <f>(Constants!$B$3*Constants!$B$8*I214*K214+AS213)/(Constants!$B$9*Constants!$B$4)</f>
        <v>7.53982300884956</v>
      </c>
      <c r="AS214">
        <f>(Constants!$B$3*Constants!$B$8*I214*K214+AS213)-(AR214*Constants!$B$9*Constants!$B$4)</f>
        <v>0</v>
      </c>
      <c r="AT214">
        <f t="shared" si="68"/>
        <v>1598.4424778761</v>
      </c>
      <c r="AU214">
        <f t="array" ref="AU214">IF(SUMPRODUCT(--(SIGN(AN181:AN213)=SIGN(K182:K214)))=0,2,IF(AV213&gt;0,1,0))</f>
        <v>0</v>
      </c>
      <c r="AV214">
        <f>IF(AU214=2,ROUND(5*1000/Constants!$B$11,0),IF(AV213&gt;0,AV213-1,0))</f>
        <v>0</v>
      </c>
      <c r="AW214">
        <f t="shared" si="69"/>
        <v>212</v>
      </c>
      <c r="AX214">
        <f ca="1" t="array" ref="AX214">IF(AW214&gt;Constants!$B$12,2,IF(SUMPRODUCT(--(AX195:AX214=2))=0,0,1))</f>
        <v>2</v>
      </c>
      <c r="AZ214">
        <f t="array" ref="AZ214">IF(ABS(AG214)&gt;Constants!$B$13,2,IF(SUMPRODUCT(--(AZ194:AZ213=2))=0,0,1))</f>
        <v>0</v>
      </c>
    </row>
    <row r="215" spans="1:52">
      <c r="A215" s="3">
        <v>213</v>
      </c>
      <c r="B215">
        <f>Signals!B214</f>
        <v>3</v>
      </c>
      <c r="C215">
        <f>Signals!C214</f>
        <v>2</v>
      </c>
      <c r="D215">
        <f>Signals!F214</f>
        <v>0</v>
      </c>
      <c r="E215">
        <f>Signals!H214</f>
        <v>0</v>
      </c>
      <c r="F215">
        <f>Signals!I214</f>
        <v>0</v>
      </c>
      <c r="G215">
        <f>IF(Constants!$B$2=2,-B215,B215)</f>
        <v>3</v>
      </c>
      <c r="H215">
        <f>IF(Constants!$C$2=2,-C215,C215)</f>
        <v>2</v>
      </c>
      <c r="I215">
        <f t="shared" si="53"/>
        <v>3</v>
      </c>
      <c r="J215">
        <f t="shared" si="54"/>
        <v>2</v>
      </c>
      <c r="K215">
        <f t="shared" si="55"/>
        <v>1</v>
      </c>
      <c r="L215">
        <f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1200.5</v>
      </c>
      <c r="M215">
        <f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800.5</v>
      </c>
      <c r="N215">
        <f t="shared" si="56"/>
        <v>1200.5</v>
      </c>
      <c r="O215">
        <f t="shared" si="57"/>
        <v>800.5</v>
      </c>
      <c r="P215">
        <f>IF(I215&lt;&gt;0,(ABS(L215*Constants!$B$10)+50)/100,MAX(P214-ABS(N215*Constants!$B$4),0))</f>
        <v>0.62005</v>
      </c>
      <c r="Q215">
        <f>IF(J215&lt;&gt;0,(ABS(M215*Constants!$B$10)+50)/100,MAX(Q214-ABS(O215*Constants!$B$4),0))</f>
        <v>0.58005</v>
      </c>
      <c r="R215">
        <f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1200.5</v>
      </c>
      <c r="S215">
        <f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800.5</v>
      </c>
      <c r="T215">
        <f t="shared" si="58"/>
        <v>1200.5</v>
      </c>
      <c r="U215">
        <f t="shared" si="59"/>
        <v>800.5</v>
      </c>
      <c r="V215">
        <f>IF(I215&lt;&gt;0,(ABS(R215*Constants!$B$4)+50)/100,IF(R215=0,MAX((0-ABS(T215*Constants!$B$4)),0),(ABS(R215*Constants!$B$4)+50)/100))</f>
        <v>1501.125</v>
      </c>
      <c r="W215">
        <f>IF(J215&lt;&gt;0,(ABS(S215*Constants!$B$4)+50)/100,IF(S215=0,MAX((0-ABS(U215*Constants!$B$4)),0),(ABS(S215*Constants!$B$4)+50)/100))</f>
        <v>1001.125</v>
      </c>
      <c r="X215">
        <f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1200.5</v>
      </c>
      <c r="Y215">
        <f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800.5</v>
      </c>
      <c r="Z215">
        <f t="shared" si="60"/>
        <v>1200.5</v>
      </c>
      <c r="AA215">
        <f t="shared" si="61"/>
        <v>800.5</v>
      </c>
      <c r="AB215">
        <f>IF(I215&lt;&gt;0,(ABS(X215*Constants!$B$10)+50)/100,IF(X215=0,MAX((AB214-ABS(Z215*Constants!$B$4)),0),(ABS(X215*Constants!$B$4)+50)/100))</f>
        <v>0.62005</v>
      </c>
      <c r="AC215">
        <f>IF(J215&lt;&gt;0,(ABS(Y215*Constants!$B$10)+50)/100,IF(Y215=0,MAX((AC214-ABS(AA215*Constants!$B$4)),0),(ABS(Y215*Constants!$B$4)+50)/100))</f>
        <v>0.58005</v>
      </c>
      <c r="AD215">
        <f t="shared" si="62"/>
        <v>1001</v>
      </c>
      <c r="AE215">
        <f t="shared" si="63"/>
        <v>1200.5</v>
      </c>
      <c r="AF215">
        <f t="shared" si="64"/>
        <v>800.5</v>
      </c>
      <c r="AG215">
        <f>((Constants!$B$5*AG214)+Constants!$B$4*AD215+AH214)/(Constants!$B$5+Constants!$B$4)</f>
        <v>1001</v>
      </c>
      <c r="AH215">
        <f>((Constants!$B$5*AG214)+Constants!$B$4*AD215+AH214)-(Constants!$B$5+Constants!$B$4)*AG215</f>
        <v>0</v>
      </c>
      <c r="AI215">
        <f>((Constants!$B$5*AI214)+Constants!$B$4*AE215+AJ214)/(Constants!$B$5+Constants!$B$4)</f>
        <v>1200.5</v>
      </c>
      <c r="AJ215">
        <f>((Constants!$B$5*AI214)+Constants!$B$4*AE215+AJ214)-(Constants!$B$4+Constants!$B$5)*AI215</f>
        <v>0</v>
      </c>
      <c r="AK215">
        <f>((Constants!$B$5*AK214)+Constants!$B$4*AF215+AL214)/(Constants!$B$5+Constants!$B$4)</f>
        <v>800.5</v>
      </c>
      <c r="AL215">
        <f>((Constants!$B$5*AK214)+Constants!$B$4*AF215+AL214)-(Constants!$B$5+Constants!$B$4)*AK215</f>
        <v>0</v>
      </c>
      <c r="AM215">
        <f t="shared" si="65"/>
        <v>1</v>
      </c>
      <c r="AN215">
        <f t="shared" si="66"/>
        <v>1</v>
      </c>
      <c r="AO215">
        <f>(200000*(ABS(N215)-ABS(N213))+Constants!$B$7)/(2*Constants!$B$7)</f>
        <v>0.5</v>
      </c>
      <c r="AP215">
        <f>(200000*(ABS(O215)-ABS(O213))+Constants!$B$7)/(2*Constants!$B$7)</f>
        <v>0.5</v>
      </c>
      <c r="AQ215">
        <f t="shared" si="67"/>
        <v>1</v>
      </c>
      <c r="AR215">
        <f>(Constants!$B$3*Constants!$B$8*I215*K215+AS214)/(Constants!$B$9*Constants!$B$4)</f>
        <v>7.53982300884956</v>
      </c>
      <c r="AS215">
        <f>(Constants!$B$3*Constants!$B$8*I215*K215+AS214)-(AR215*Constants!$B$9*Constants!$B$4)</f>
        <v>0</v>
      </c>
      <c r="AT215">
        <f t="shared" si="68"/>
        <v>1605.98230088495</v>
      </c>
      <c r="AU215">
        <f t="array" ref="AU215">IF(SUMPRODUCT(--(SIGN(AN182:AN214)=SIGN(K183:K215)))=0,2,IF(AV214&gt;0,1,0))</f>
        <v>0</v>
      </c>
      <c r="AV215">
        <f>IF(AU215=2,ROUND(5*1000/Constants!$B$11,0),IF(AV214&gt;0,AV214-1,0))</f>
        <v>0</v>
      </c>
      <c r="AW215">
        <f t="shared" si="69"/>
        <v>213</v>
      </c>
      <c r="AX215">
        <f ca="1" t="array" ref="AX215">IF(AW215&gt;Constants!$B$12,2,IF(SUMPRODUCT(--(AX196:AX215=2))=0,0,1))</f>
        <v>2</v>
      </c>
      <c r="AZ215">
        <f t="array" ref="AZ215">IF(ABS(AG215)&gt;Constants!$B$13,2,IF(SUMPRODUCT(--(AZ195:AZ214=2))=0,0,1))</f>
        <v>0</v>
      </c>
    </row>
    <row r="216" spans="1:52">
      <c r="A216" s="3">
        <v>214</v>
      </c>
      <c r="B216">
        <f>Signals!B215</f>
        <v>3</v>
      </c>
      <c r="C216">
        <f>Signals!C215</f>
        <v>2</v>
      </c>
      <c r="D216">
        <f>Signals!F215</f>
        <v>0</v>
      </c>
      <c r="E216">
        <f>Signals!H215</f>
        <v>0</v>
      </c>
      <c r="F216">
        <f>Signals!I215</f>
        <v>0</v>
      </c>
      <c r="G216">
        <f>IF(Constants!$B$2=2,-B216,B216)</f>
        <v>3</v>
      </c>
      <c r="H216">
        <f>IF(Constants!$C$2=2,-C216,C216)</f>
        <v>2</v>
      </c>
      <c r="I216">
        <f t="shared" si="53"/>
        <v>3</v>
      </c>
      <c r="J216">
        <f t="shared" si="54"/>
        <v>2</v>
      </c>
      <c r="K216">
        <f t="shared" si="55"/>
        <v>1</v>
      </c>
      <c r="L216">
        <f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1200.5</v>
      </c>
      <c r="M216">
        <f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800.5</v>
      </c>
      <c r="N216">
        <f t="shared" si="56"/>
        <v>1200.5</v>
      </c>
      <c r="O216">
        <f t="shared" si="57"/>
        <v>800.5</v>
      </c>
      <c r="P216">
        <f>IF(I216&lt;&gt;0,(ABS(L216*Constants!$B$10)+50)/100,MAX(P215-ABS(N216*Constants!$B$4),0))</f>
        <v>0.62005</v>
      </c>
      <c r="Q216">
        <f>IF(J216&lt;&gt;0,(ABS(M216*Constants!$B$10)+50)/100,MAX(Q215-ABS(O216*Constants!$B$4),0))</f>
        <v>0.58005</v>
      </c>
      <c r="R216">
        <f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1200.5</v>
      </c>
      <c r="S216">
        <f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800.5</v>
      </c>
      <c r="T216">
        <f t="shared" si="58"/>
        <v>1200.5</v>
      </c>
      <c r="U216">
        <f t="shared" si="59"/>
        <v>800.5</v>
      </c>
      <c r="V216">
        <f>IF(I216&lt;&gt;0,(ABS(R216*Constants!$B$4)+50)/100,IF(R216=0,MAX((0-ABS(T216*Constants!$B$4)),0),(ABS(R216*Constants!$B$4)+50)/100))</f>
        <v>1501.125</v>
      </c>
      <c r="W216">
        <f>IF(J216&lt;&gt;0,(ABS(S216*Constants!$B$4)+50)/100,IF(S216=0,MAX((0-ABS(U216*Constants!$B$4)),0),(ABS(S216*Constants!$B$4)+50)/100))</f>
        <v>1001.125</v>
      </c>
      <c r="X216">
        <f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1200.5</v>
      </c>
      <c r="Y216">
        <f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800.5</v>
      </c>
      <c r="Z216">
        <f t="shared" si="60"/>
        <v>1200.5</v>
      </c>
      <c r="AA216">
        <f t="shared" si="61"/>
        <v>800.5</v>
      </c>
      <c r="AB216">
        <f>IF(I216&lt;&gt;0,(ABS(X216*Constants!$B$10)+50)/100,IF(X216=0,MAX((AB215-ABS(Z216*Constants!$B$4)),0),(ABS(X216*Constants!$B$4)+50)/100))</f>
        <v>0.62005</v>
      </c>
      <c r="AC216">
        <f>IF(J216&lt;&gt;0,(ABS(Y216*Constants!$B$10)+50)/100,IF(Y216=0,MAX((AC215-ABS(AA216*Constants!$B$4)),0),(ABS(Y216*Constants!$B$4)+50)/100))</f>
        <v>0.58005</v>
      </c>
      <c r="AD216">
        <f t="shared" si="62"/>
        <v>1001</v>
      </c>
      <c r="AE216">
        <f t="shared" si="63"/>
        <v>1200.5</v>
      </c>
      <c r="AF216">
        <f t="shared" si="64"/>
        <v>800.5</v>
      </c>
      <c r="AG216">
        <f>((Constants!$B$5*AG215)+Constants!$B$4*AD216+AH215)/(Constants!$B$5+Constants!$B$4)</f>
        <v>1001</v>
      </c>
      <c r="AH216">
        <f>((Constants!$B$5*AG215)+Constants!$B$4*AD216+AH215)-(Constants!$B$5+Constants!$B$4)*AG216</f>
        <v>0</v>
      </c>
      <c r="AI216">
        <f>((Constants!$B$5*AI215)+Constants!$B$4*AE216+AJ215)/(Constants!$B$5+Constants!$B$4)</f>
        <v>1200.5</v>
      </c>
      <c r="AJ216">
        <f>((Constants!$B$5*AI215)+Constants!$B$4*AE216+AJ215)-(Constants!$B$4+Constants!$B$5)*AI216</f>
        <v>0</v>
      </c>
      <c r="AK216">
        <f>((Constants!$B$5*AK215)+Constants!$B$4*AF216+AL215)/(Constants!$B$5+Constants!$B$4)</f>
        <v>800.5</v>
      </c>
      <c r="AL216">
        <f>((Constants!$B$5*AK215)+Constants!$B$4*AF216+AL215)-(Constants!$B$5+Constants!$B$4)*AK216</f>
        <v>0</v>
      </c>
      <c r="AM216">
        <f t="shared" si="65"/>
        <v>1</v>
      </c>
      <c r="AN216">
        <f t="shared" si="66"/>
        <v>1</v>
      </c>
      <c r="AO216">
        <f>(200000*(ABS(N216)-ABS(N214))+Constants!$B$7)/(2*Constants!$B$7)</f>
        <v>0.5</v>
      </c>
      <c r="AP216">
        <f>(200000*(ABS(O216)-ABS(O214))+Constants!$B$7)/(2*Constants!$B$7)</f>
        <v>0.5</v>
      </c>
      <c r="AQ216">
        <f t="shared" si="67"/>
        <v>1</v>
      </c>
      <c r="AR216">
        <f>(Constants!$B$3*Constants!$B$8*I216*K216+AS215)/(Constants!$B$9*Constants!$B$4)</f>
        <v>7.53982300884956</v>
      </c>
      <c r="AS216">
        <f>(Constants!$B$3*Constants!$B$8*I216*K216+AS215)-(AR216*Constants!$B$9*Constants!$B$4)</f>
        <v>0</v>
      </c>
      <c r="AT216">
        <f t="shared" si="68"/>
        <v>1613.5221238938</v>
      </c>
      <c r="AU216">
        <f t="array" ref="AU216">IF(SUMPRODUCT(--(SIGN(AN183:AN215)=SIGN(K184:K216)))=0,2,IF(AV215&gt;0,1,0))</f>
        <v>0</v>
      </c>
      <c r="AV216">
        <f>IF(AU216=2,ROUND(5*1000/Constants!$B$11,0),IF(AV215&gt;0,AV215-1,0))</f>
        <v>0</v>
      </c>
      <c r="AW216">
        <f t="shared" si="69"/>
        <v>214</v>
      </c>
      <c r="AX216">
        <f ca="1" t="array" ref="AX216">IF(AW216&gt;Constants!$B$12,2,IF(SUMPRODUCT(--(AX197:AX216=2))=0,0,1))</f>
        <v>2</v>
      </c>
      <c r="AZ216">
        <f t="array" ref="AZ216">IF(ABS(AG216)&gt;Constants!$B$13,2,IF(SUMPRODUCT(--(AZ196:AZ215=2))=0,0,1))</f>
        <v>0</v>
      </c>
    </row>
    <row r="217" spans="1:52">
      <c r="A217" s="3">
        <v>215</v>
      </c>
      <c r="B217">
        <f>Signals!B216</f>
        <v>3</v>
      </c>
      <c r="C217">
        <f>Signals!C216</f>
        <v>2</v>
      </c>
      <c r="D217">
        <f>Signals!F216</f>
        <v>0</v>
      </c>
      <c r="E217">
        <f>Signals!H216</f>
        <v>0</v>
      </c>
      <c r="F217">
        <f>Signals!I216</f>
        <v>0</v>
      </c>
      <c r="G217">
        <f>IF(Constants!$B$2=2,-B217,B217)</f>
        <v>3</v>
      </c>
      <c r="H217">
        <f>IF(Constants!$C$2=2,-C217,C217)</f>
        <v>2</v>
      </c>
      <c r="I217">
        <f t="shared" si="53"/>
        <v>3</v>
      </c>
      <c r="J217">
        <f t="shared" si="54"/>
        <v>2</v>
      </c>
      <c r="K217">
        <f t="shared" si="55"/>
        <v>1</v>
      </c>
      <c r="L217">
        <f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1200.5</v>
      </c>
      <c r="M217">
        <f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800.5</v>
      </c>
      <c r="N217">
        <f t="shared" si="56"/>
        <v>1200.5</v>
      </c>
      <c r="O217">
        <f t="shared" si="57"/>
        <v>800.5</v>
      </c>
      <c r="P217">
        <f>IF(I217&lt;&gt;0,(ABS(L217*Constants!$B$10)+50)/100,MAX(P216-ABS(N217*Constants!$B$4),0))</f>
        <v>0.62005</v>
      </c>
      <c r="Q217">
        <f>IF(J217&lt;&gt;0,(ABS(M217*Constants!$B$10)+50)/100,MAX(Q216-ABS(O217*Constants!$B$4),0))</f>
        <v>0.58005</v>
      </c>
      <c r="R217">
        <f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1200.5</v>
      </c>
      <c r="S217">
        <f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800.5</v>
      </c>
      <c r="T217">
        <f t="shared" si="58"/>
        <v>1200.5</v>
      </c>
      <c r="U217">
        <f t="shared" si="59"/>
        <v>800.5</v>
      </c>
      <c r="V217">
        <f>IF(I217&lt;&gt;0,(ABS(R217*Constants!$B$4)+50)/100,IF(R217=0,MAX((0-ABS(T217*Constants!$B$4)),0),(ABS(R217*Constants!$B$4)+50)/100))</f>
        <v>1501.125</v>
      </c>
      <c r="W217">
        <f>IF(J217&lt;&gt;0,(ABS(S217*Constants!$B$4)+50)/100,IF(S217=0,MAX((0-ABS(U217*Constants!$B$4)),0),(ABS(S217*Constants!$B$4)+50)/100))</f>
        <v>1001.125</v>
      </c>
      <c r="X217">
        <f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1200.5</v>
      </c>
      <c r="Y217">
        <f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800.5</v>
      </c>
      <c r="Z217">
        <f t="shared" si="60"/>
        <v>1200.5</v>
      </c>
      <c r="AA217">
        <f t="shared" si="61"/>
        <v>800.5</v>
      </c>
      <c r="AB217">
        <f>IF(I217&lt;&gt;0,(ABS(X217*Constants!$B$10)+50)/100,IF(X217=0,MAX((AB216-ABS(Z217*Constants!$B$4)),0),(ABS(X217*Constants!$B$4)+50)/100))</f>
        <v>0.62005</v>
      </c>
      <c r="AC217">
        <f>IF(J217&lt;&gt;0,(ABS(Y217*Constants!$B$10)+50)/100,IF(Y217=0,MAX((AC216-ABS(AA217*Constants!$B$4)),0),(ABS(Y217*Constants!$B$4)+50)/100))</f>
        <v>0.58005</v>
      </c>
      <c r="AD217">
        <f t="shared" si="62"/>
        <v>1001</v>
      </c>
      <c r="AE217">
        <f t="shared" si="63"/>
        <v>1200.5</v>
      </c>
      <c r="AF217">
        <f t="shared" si="64"/>
        <v>800.5</v>
      </c>
      <c r="AG217">
        <f>((Constants!$B$5*AG216)+Constants!$B$4*AD217+AH216)/(Constants!$B$5+Constants!$B$4)</f>
        <v>1001</v>
      </c>
      <c r="AH217">
        <f>((Constants!$B$5*AG216)+Constants!$B$4*AD217+AH216)-(Constants!$B$5+Constants!$B$4)*AG217</f>
        <v>0</v>
      </c>
      <c r="AI217">
        <f>((Constants!$B$5*AI216)+Constants!$B$4*AE217+AJ216)/(Constants!$B$5+Constants!$B$4)</f>
        <v>1200.5</v>
      </c>
      <c r="AJ217">
        <f>((Constants!$B$5*AI216)+Constants!$B$4*AE217+AJ216)-(Constants!$B$4+Constants!$B$5)*AI217</f>
        <v>0</v>
      </c>
      <c r="AK217">
        <f>((Constants!$B$5*AK216)+Constants!$B$4*AF217+AL216)/(Constants!$B$5+Constants!$B$4)</f>
        <v>800.5</v>
      </c>
      <c r="AL217">
        <f>((Constants!$B$5*AK216)+Constants!$B$4*AF217+AL216)-(Constants!$B$5+Constants!$B$4)*AK217</f>
        <v>0</v>
      </c>
      <c r="AM217">
        <f t="shared" si="65"/>
        <v>1</v>
      </c>
      <c r="AN217">
        <f t="shared" si="66"/>
        <v>1</v>
      </c>
      <c r="AO217">
        <f>(200000*(ABS(N217)-ABS(N215))+Constants!$B$7)/(2*Constants!$B$7)</f>
        <v>0.5</v>
      </c>
      <c r="AP217">
        <f>(200000*(ABS(O217)-ABS(O215))+Constants!$B$7)/(2*Constants!$B$7)</f>
        <v>0.5</v>
      </c>
      <c r="AQ217">
        <f t="shared" si="67"/>
        <v>1</v>
      </c>
      <c r="AR217">
        <f>(Constants!$B$3*Constants!$B$8*I217*K217+AS216)/(Constants!$B$9*Constants!$B$4)</f>
        <v>7.53982300884956</v>
      </c>
      <c r="AS217">
        <f>(Constants!$B$3*Constants!$B$8*I217*K217+AS216)-(AR217*Constants!$B$9*Constants!$B$4)</f>
        <v>0</v>
      </c>
      <c r="AT217">
        <f t="shared" si="68"/>
        <v>1621.06194690265</v>
      </c>
      <c r="AU217">
        <f t="array" ref="AU217">IF(SUMPRODUCT(--(SIGN(AN184:AN216)=SIGN(K185:K217)))=0,2,IF(AV216&gt;0,1,0))</f>
        <v>0</v>
      </c>
      <c r="AV217">
        <f>IF(AU217=2,ROUND(5*1000/Constants!$B$11,0),IF(AV216&gt;0,AV216-1,0))</f>
        <v>0</v>
      </c>
      <c r="AW217">
        <f t="shared" si="69"/>
        <v>215</v>
      </c>
      <c r="AX217">
        <f ca="1" t="array" ref="AX217">IF(AW217&gt;Constants!$B$12,2,IF(SUMPRODUCT(--(AX198:AX217=2))=0,0,1))</f>
        <v>2</v>
      </c>
      <c r="AZ217">
        <f t="array" ref="AZ217">IF(ABS(AG217)&gt;Constants!$B$13,2,IF(SUMPRODUCT(--(AZ197:AZ216=2))=0,0,1))</f>
        <v>0</v>
      </c>
    </row>
    <row r="218" spans="1:52">
      <c r="A218" s="3">
        <v>216</v>
      </c>
      <c r="B218">
        <f>Signals!B217</f>
        <v>3</v>
      </c>
      <c r="C218">
        <f>Signals!C217</f>
        <v>2</v>
      </c>
      <c r="D218">
        <f>Signals!F217</f>
        <v>0</v>
      </c>
      <c r="E218">
        <f>Signals!H217</f>
        <v>0</v>
      </c>
      <c r="F218">
        <f>Signals!I217</f>
        <v>0</v>
      </c>
      <c r="G218">
        <f>IF(Constants!$B$2=2,-B218,B218)</f>
        <v>3</v>
      </c>
      <c r="H218">
        <f>IF(Constants!$C$2=2,-C218,C218)</f>
        <v>2</v>
      </c>
      <c r="I218">
        <f t="shared" si="53"/>
        <v>3</v>
      </c>
      <c r="J218">
        <f t="shared" si="54"/>
        <v>2</v>
      </c>
      <c r="K218">
        <f t="shared" si="55"/>
        <v>1</v>
      </c>
      <c r="L218">
        <f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1200.5</v>
      </c>
      <c r="M218">
        <f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800.5</v>
      </c>
      <c r="N218">
        <f t="shared" si="56"/>
        <v>1200.5</v>
      </c>
      <c r="O218">
        <f t="shared" si="57"/>
        <v>800.5</v>
      </c>
      <c r="P218">
        <f>IF(I218&lt;&gt;0,(ABS(L218*Constants!$B$10)+50)/100,MAX(P217-ABS(N218*Constants!$B$4),0))</f>
        <v>0.62005</v>
      </c>
      <c r="Q218">
        <f>IF(J218&lt;&gt;0,(ABS(M218*Constants!$B$10)+50)/100,MAX(Q217-ABS(O218*Constants!$B$4),0))</f>
        <v>0.58005</v>
      </c>
      <c r="R218">
        <f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1200.5</v>
      </c>
      <c r="S218">
        <f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800.5</v>
      </c>
      <c r="T218">
        <f t="shared" si="58"/>
        <v>1200.5</v>
      </c>
      <c r="U218">
        <f t="shared" si="59"/>
        <v>800.5</v>
      </c>
      <c r="V218">
        <f>IF(I218&lt;&gt;0,(ABS(R218*Constants!$B$4)+50)/100,IF(R218=0,MAX((0-ABS(T218*Constants!$B$4)),0),(ABS(R218*Constants!$B$4)+50)/100))</f>
        <v>1501.125</v>
      </c>
      <c r="W218">
        <f>IF(J218&lt;&gt;0,(ABS(S218*Constants!$B$4)+50)/100,IF(S218=0,MAX((0-ABS(U218*Constants!$B$4)),0),(ABS(S218*Constants!$B$4)+50)/100))</f>
        <v>1001.125</v>
      </c>
      <c r="X218">
        <f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1200.5</v>
      </c>
      <c r="Y218">
        <f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800.5</v>
      </c>
      <c r="Z218">
        <f t="shared" si="60"/>
        <v>1200.5</v>
      </c>
      <c r="AA218">
        <f t="shared" si="61"/>
        <v>800.5</v>
      </c>
      <c r="AB218">
        <f>IF(I218&lt;&gt;0,(ABS(X218*Constants!$B$10)+50)/100,IF(X218=0,MAX((AB217-ABS(Z218*Constants!$B$4)),0),(ABS(X218*Constants!$B$4)+50)/100))</f>
        <v>0.62005</v>
      </c>
      <c r="AC218">
        <f>IF(J218&lt;&gt;0,(ABS(Y218*Constants!$B$10)+50)/100,IF(Y218=0,MAX((AC217-ABS(AA218*Constants!$B$4)),0),(ABS(Y218*Constants!$B$4)+50)/100))</f>
        <v>0.58005</v>
      </c>
      <c r="AD218">
        <f t="shared" si="62"/>
        <v>1001</v>
      </c>
      <c r="AE218">
        <f t="shared" si="63"/>
        <v>1200.5</v>
      </c>
      <c r="AF218">
        <f t="shared" si="64"/>
        <v>800.5</v>
      </c>
      <c r="AG218">
        <f>((Constants!$B$5*AG217)+Constants!$B$4*AD218+AH217)/(Constants!$B$5+Constants!$B$4)</f>
        <v>1001</v>
      </c>
      <c r="AH218">
        <f>((Constants!$B$5*AG217)+Constants!$B$4*AD218+AH217)-(Constants!$B$5+Constants!$B$4)*AG218</f>
        <v>0</v>
      </c>
      <c r="AI218">
        <f>((Constants!$B$5*AI217)+Constants!$B$4*AE218+AJ217)/(Constants!$B$5+Constants!$B$4)</f>
        <v>1200.5</v>
      </c>
      <c r="AJ218">
        <f>((Constants!$B$5*AI217)+Constants!$B$4*AE218+AJ217)-(Constants!$B$4+Constants!$B$5)*AI218</f>
        <v>0</v>
      </c>
      <c r="AK218">
        <f>((Constants!$B$5*AK217)+Constants!$B$4*AF218+AL217)/(Constants!$B$5+Constants!$B$4)</f>
        <v>800.5</v>
      </c>
      <c r="AL218">
        <f>((Constants!$B$5*AK217)+Constants!$B$4*AF218+AL217)-(Constants!$B$5+Constants!$B$4)*AK218</f>
        <v>0</v>
      </c>
      <c r="AM218">
        <f t="shared" si="65"/>
        <v>1</v>
      </c>
      <c r="AN218">
        <f t="shared" si="66"/>
        <v>1</v>
      </c>
      <c r="AO218">
        <f>(200000*(ABS(N218)-ABS(N216))+Constants!$B$7)/(2*Constants!$B$7)</f>
        <v>0.5</v>
      </c>
      <c r="AP218">
        <f>(200000*(ABS(O218)-ABS(O216))+Constants!$B$7)/(2*Constants!$B$7)</f>
        <v>0.5</v>
      </c>
      <c r="AQ218">
        <f t="shared" si="67"/>
        <v>1</v>
      </c>
      <c r="AR218">
        <f>(Constants!$B$3*Constants!$B$8*I218*K218+AS217)/(Constants!$B$9*Constants!$B$4)</f>
        <v>7.53982300884956</v>
      </c>
      <c r="AS218">
        <f>(Constants!$B$3*Constants!$B$8*I218*K218+AS217)-(AR218*Constants!$B$9*Constants!$B$4)</f>
        <v>0</v>
      </c>
      <c r="AT218">
        <f t="shared" si="68"/>
        <v>1628.6017699115</v>
      </c>
      <c r="AU218">
        <f t="array" ref="AU218">IF(SUMPRODUCT(--(SIGN(AN185:AN217)=SIGN(K186:K218)))=0,2,IF(AV217&gt;0,1,0))</f>
        <v>0</v>
      </c>
      <c r="AV218">
        <f>IF(AU218=2,ROUND(5*1000/Constants!$B$11,0),IF(AV217&gt;0,AV217-1,0))</f>
        <v>0</v>
      </c>
      <c r="AW218">
        <f t="shared" si="69"/>
        <v>216</v>
      </c>
      <c r="AX218">
        <f ca="1" t="array" ref="AX218">IF(AW218&gt;Constants!$B$12,2,IF(SUMPRODUCT(--(AX199:AX218=2))=0,0,1))</f>
        <v>2</v>
      </c>
      <c r="AZ218">
        <f t="array" ref="AZ218">IF(ABS(AG218)&gt;Constants!$B$13,2,IF(SUMPRODUCT(--(AZ198:AZ217=2))=0,0,1))</f>
        <v>0</v>
      </c>
    </row>
    <row r="219" spans="1:52">
      <c r="A219" s="3">
        <v>217</v>
      </c>
      <c r="B219">
        <f>Signals!B218</f>
        <v>3</v>
      </c>
      <c r="C219">
        <f>Signals!C218</f>
        <v>2</v>
      </c>
      <c r="D219">
        <f>Signals!F218</f>
        <v>0</v>
      </c>
      <c r="E219">
        <f>Signals!H218</f>
        <v>0</v>
      </c>
      <c r="F219">
        <f>Signals!I218</f>
        <v>0</v>
      </c>
      <c r="G219">
        <f>IF(Constants!$B$2=2,-B219,B219)</f>
        <v>3</v>
      </c>
      <c r="H219">
        <f>IF(Constants!$C$2=2,-C219,C219)</f>
        <v>2</v>
      </c>
      <c r="I219">
        <f t="shared" si="53"/>
        <v>3</v>
      </c>
      <c r="J219">
        <f t="shared" si="54"/>
        <v>2</v>
      </c>
      <c r="K219">
        <f t="shared" si="55"/>
        <v>1</v>
      </c>
      <c r="L219">
        <f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1200.5</v>
      </c>
      <c r="M219">
        <f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800.5</v>
      </c>
      <c r="N219">
        <f t="shared" si="56"/>
        <v>1200.5</v>
      </c>
      <c r="O219">
        <f t="shared" si="57"/>
        <v>800.5</v>
      </c>
      <c r="P219">
        <f>IF(I219&lt;&gt;0,(ABS(L219*Constants!$B$10)+50)/100,MAX(P218-ABS(N219*Constants!$B$4),0))</f>
        <v>0.62005</v>
      </c>
      <c r="Q219">
        <f>IF(J219&lt;&gt;0,(ABS(M219*Constants!$B$10)+50)/100,MAX(Q218-ABS(O219*Constants!$B$4),0))</f>
        <v>0.58005</v>
      </c>
      <c r="R219">
        <f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1200.5</v>
      </c>
      <c r="S219">
        <f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800.5</v>
      </c>
      <c r="T219">
        <f t="shared" si="58"/>
        <v>1200.5</v>
      </c>
      <c r="U219">
        <f t="shared" si="59"/>
        <v>800.5</v>
      </c>
      <c r="V219">
        <f>IF(I219&lt;&gt;0,(ABS(R219*Constants!$B$4)+50)/100,IF(R219=0,MAX((0-ABS(T219*Constants!$B$4)),0),(ABS(R219*Constants!$B$4)+50)/100))</f>
        <v>1501.125</v>
      </c>
      <c r="W219">
        <f>IF(J219&lt;&gt;0,(ABS(S219*Constants!$B$4)+50)/100,IF(S219=0,MAX((0-ABS(U219*Constants!$B$4)),0),(ABS(S219*Constants!$B$4)+50)/100))</f>
        <v>1001.125</v>
      </c>
      <c r="X219">
        <f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1200.5</v>
      </c>
      <c r="Y219">
        <f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800.5</v>
      </c>
      <c r="Z219">
        <f t="shared" si="60"/>
        <v>1200.5</v>
      </c>
      <c r="AA219">
        <f t="shared" si="61"/>
        <v>800.5</v>
      </c>
      <c r="AB219">
        <f>IF(I219&lt;&gt;0,(ABS(X219*Constants!$B$10)+50)/100,IF(X219=0,MAX((AB218-ABS(Z219*Constants!$B$4)),0),(ABS(X219*Constants!$B$4)+50)/100))</f>
        <v>0.62005</v>
      </c>
      <c r="AC219">
        <f>IF(J219&lt;&gt;0,(ABS(Y219*Constants!$B$10)+50)/100,IF(Y219=0,MAX((AC218-ABS(AA219*Constants!$B$4)),0),(ABS(Y219*Constants!$B$4)+50)/100))</f>
        <v>0.58005</v>
      </c>
      <c r="AD219">
        <f t="shared" si="62"/>
        <v>1001</v>
      </c>
      <c r="AE219">
        <f t="shared" si="63"/>
        <v>1200.5</v>
      </c>
      <c r="AF219">
        <f t="shared" si="64"/>
        <v>800.5</v>
      </c>
      <c r="AG219">
        <f>((Constants!$B$5*AG218)+Constants!$B$4*AD219+AH218)/(Constants!$B$5+Constants!$B$4)</f>
        <v>1001</v>
      </c>
      <c r="AH219">
        <f>((Constants!$B$5*AG218)+Constants!$B$4*AD219+AH218)-(Constants!$B$5+Constants!$B$4)*AG219</f>
        <v>0</v>
      </c>
      <c r="AI219">
        <f>((Constants!$B$5*AI218)+Constants!$B$4*AE219+AJ218)/(Constants!$B$5+Constants!$B$4)</f>
        <v>1200.5</v>
      </c>
      <c r="AJ219">
        <f>((Constants!$B$5*AI218)+Constants!$B$4*AE219+AJ218)-(Constants!$B$4+Constants!$B$5)*AI219</f>
        <v>0</v>
      </c>
      <c r="AK219">
        <f>((Constants!$B$5*AK218)+Constants!$B$4*AF219+AL218)/(Constants!$B$5+Constants!$B$4)</f>
        <v>800.5</v>
      </c>
      <c r="AL219">
        <f>((Constants!$B$5*AK218)+Constants!$B$4*AF219+AL218)-(Constants!$B$5+Constants!$B$4)*AK219</f>
        <v>0</v>
      </c>
      <c r="AM219">
        <f t="shared" si="65"/>
        <v>1</v>
      </c>
      <c r="AN219">
        <f t="shared" si="66"/>
        <v>1</v>
      </c>
      <c r="AO219">
        <f>(200000*(ABS(N219)-ABS(N217))+Constants!$B$7)/(2*Constants!$B$7)</f>
        <v>0.5</v>
      </c>
      <c r="AP219">
        <f>(200000*(ABS(O219)-ABS(O217))+Constants!$B$7)/(2*Constants!$B$7)</f>
        <v>0.5</v>
      </c>
      <c r="AQ219">
        <f t="shared" si="67"/>
        <v>1</v>
      </c>
      <c r="AR219">
        <f>(Constants!$B$3*Constants!$B$8*I219*K219+AS218)/(Constants!$B$9*Constants!$B$4)</f>
        <v>7.53982300884956</v>
      </c>
      <c r="AS219">
        <f>(Constants!$B$3*Constants!$B$8*I219*K219+AS218)-(AR219*Constants!$B$9*Constants!$B$4)</f>
        <v>0</v>
      </c>
      <c r="AT219">
        <f t="shared" si="68"/>
        <v>1636.14159292035</v>
      </c>
      <c r="AU219">
        <f t="array" ref="AU219">IF(SUMPRODUCT(--(SIGN(AN186:AN218)=SIGN(K187:K219)))=0,2,IF(AV218&gt;0,1,0))</f>
        <v>0</v>
      </c>
      <c r="AV219">
        <f>IF(AU219=2,ROUND(5*1000/Constants!$B$11,0),IF(AV218&gt;0,AV218-1,0))</f>
        <v>0</v>
      </c>
      <c r="AW219">
        <f t="shared" si="69"/>
        <v>217</v>
      </c>
      <c r="AX219">
        <f ca="1" t="array" ref="AX219">IF(AW219&gt;Constants!$B$12,2,IF(SUMPRODUCT(--(AX200:AX219=2))=0,0,1))</f>
        <v>2</v>
      </c>
      <c r="AZ219">
        <f t="array" ref="AZ219">IF(ABS(AG219)&gt;Constants!$B$13,2,IF(SUMPRODUCT(--(AZ199:AZ218=2))=0,0,1))</f>
        <v>0</v>
      </c>
    </row>
    <row r="220" spans="1:52">
      <c r="A220" s="3">
        <v>218</v>
      </c>
      <c r="B220">
        <f>Signals!B219</f>
        <v>3</v>
      </c>
      <c r="C220">
        <f>Signals!C219</f>
        <v>2</v>
      </c>
      <c r="D220">
        <f>Signals!F219</f>
        <v>0</v>
      </c>
      <c r="E220">
        <f>Signals!H219</f>
        <v>0</v>
      </c>
      <c r="F220">
        <f>Signals!I219</f>
        <v>0</v>
      </c>
      <c r="G220">
        <f>IF(Constants!$B$2=2,-B220,B220)</f>
        <v>3</v>
      </c>
      <c r="H220">
        <f>IF(Constants!$C$2=2,-C220,C220)</f>
        <v>2</v>
      </c>
      <c r="I220">
        <f t="shared" si="53"/>
        <v>3</v>
      </c>
      <c r="J220">
        <f t="shared" si="54"/>
        <v>2</v>
      </c>
      <c r="K220">
        <f t="shared" si="55"/>
        <v>1</v>
      </c>
      <c r="L220">
        <f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1200.5</v>
      </c>
      <c r="M220">
        <f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800.5</v>
      </c>
      <c r="N220">
        <f t="shared" si="56"/>
        <v>1200.5</v>
      </c>
      <c r="O220">
        <f t="shared" si="57"/>
        <v>800.5</v>
      </c>
      <c r="P220">
        <f>IF(I220&lt;&gt;0,(ABS(L220*Constants!$B$10)+50)/100,MAX(P219-ABS(N220*Constants!$B$4),0))</f>
        <v>0.62005</v>
      </c>
      <c r="Q220">
        <f>IF(J220&lt;&gt;0,(ABS(M220*Constants!$B$10)+50)/100,MAX(Q219-ABS(O220*Constants!$B$4),0))</f>
        <v>0.58005</v>
      </c>
      <c r="R220">
        <f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1200.5</v>
      </c>
      <c r="S220">
        <f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800.5</v>
      </c>
      <c r="T220">
        <f t="shared" si="58"/>
        <v>1200.5</v>
      </c>
      <c r="U220">
        <f t="shared" si="59"/>
        <v>800.5</v>
      </c>
      <c r="V220">
        <f>IF(I220&lt;&gt;0,(ABS(R220*Constants!$B$4)+50)/100,IF(R220=0,MAX((0-ABS(T220*Constants!$B$4)),0),(ABS(R220*Constants!$B$4)+50)/100))</f>
        <v>1501.125</v>
      </c>
      <c r="W220">
        <f>IF(J220&lt;&gt;0,(ABS(S220*Constants!$B$4)+50)/100,IF(S220=0,MAX((0-ABS(U220*Constants!$B$4)),0),(ABS(S220*Constants!$B$4)+50)/100))</f>
        <v>1001.125</v>
      </c>
      <c r="X220">
        <f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1200.5</v>
      </c>
      <c r="Y220">
        <f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800.5</v>
      </c>
      <c r="Z220">
        <f t="shared" si="60"/>
        <v>1200.5</v>
      </c>
      <c r="AA220">
        <f t="shared" si="61"/>
        <v>800.5</v>
      </c>
      <c r="AB220">
        <f>IF(I220&lt;&gt;0,(ABS(X220*Constants!$B$10)+50)/100,IF(X220=0,MAX((AB219-ABS(Z220*Constants!$B$4)),0),(ABS(X220*Constants!$B$4)+50)/100))</f>
        <v>0.62005</v>
      </c>
      <c r="AC220">
        <f>IF(J220&lt;&gt;0,(ABS(Y220*Constants!$B$10)+50)/100,IF(Y220=0,MAX((AC219-ABS(AA220*Constants!$B$4)),0),(ABS(Y220*Constants!$B$4)+50)/100))</f>
        <v>0.58005</v>
      </c>
      <c r="AD220">
        <f t="shared" si="62"/>
        <v>1001</v>
      </c>
      <c r="AE220">
        <f t="shared" si="63"/>
        <v>1200.5</v>
      </c>
      <c r="AF220">
        <f t="shared" si="64"/>
        <v>800.5</v>
      </c>
      <c r="AG220">
        <f>((Constants!$B$5*AG219)+Constants!$B$4*AD220+AH219)/(Constants!$B$5+Constants!$B$4)</f>
        <v>1001</v>
      </c>
      <c r="AH220">
        <f>((Constants!$B$5*AG219)+Constants!$B$4*AD220+AH219)-(Constants!$B$5+Constants!$B$4)*AG220</f>
        <v>0</v>
      </c>
      <c r="AI220">
        <f>((Constants!$B$5*AI219)+Constants!$B$4*AE220+AJ219)/(Constants!$B$5+Constants!$B$4)</f>
        <v>1200.5</v>
      </c>
      <c r="AJ220">
        <f>((Constants!$B$5*AI219)+Constants!$B$4*AE220+AJ219)-(Constants!$B$4+Constants!$B$5)*AI220</f>
        <v>0</v>
      </c>
      <c r="AK220">
        <f>((Constants!$B$5*AK219)+Constants!$B$4*AF220+AL219)/(Constants!$B$5+Constants!$B$4)</f>
        <v>800.5</v>
      </c>
      <c r="AL220">
        <f>((Constants!$B$5*AK219)+Constants!$B$4*AF220+AL219)-(Constants!$B$5+Constants!$B$4)*AK220</f>
        <v>0</v>
      </c>
      <c r="AM220">
        <f t="shared" si="65"/>
        <v>1</v>
      </c>
      <c r="AN220">
        <f t="shared" si="66"/>
        <v>1</v>
      </c>
      <c r="AO220">
        <f>(200000*(ABS(N220)-ABS(N218))+Constants!$B$7)/(2*Constants!$B$7)</f>
        <v>0.5</v>
      </c>
      <c r="AP220">
        <f>(200000*(ABS(O220)-ABS(O218))+Constants!$B$7)/(2*Constants!$B$7)</f>
        <v>0.5</v>
      </c>
      <c r="AQ220">
        <f t="shared" si="67"/>
        <v>1</v>
      </c>
      <c r="AR220">
        <f>(Constants!$B$3*Constants!$B$8*I220*K220+AS219)/(Constants!$B$9*Constants!$B$4)</f>
        <v>7.53982300884956</v>
      </c>
      <c r="AS220">
        <f>(Constants!$B$3*Constants!$B$8*I220*K220+AS219)-(AR220*Constants!$B$9*Constants!$B$4)</f>
        <v>0</v>
      </c>
      <c r="AT220">
        <f t="shared" si="68"/>
        <v>1643.6814159292</v>
      </c>
      <c r="AU220">
        <f t="array" ref="AU220">IF(SUMPRODUCT(--(SIGN(AN187:AN219)=SIGN(K188:K220)))=0,2,IF(AV219&gt;0,1,0))</f>
        <v>0</v>
      </c>
      <c r="AV220">
        <f>IF(AU220=2,ROUND(5*1000/Constants!$B$11,0),IF(AV219&gt;0,AV219-1,0))</f>
        <v>0</v>
      </c>
      <c r="AW220">
        <f t="shared" si="69"/>
        <v>218</v>
      </c>
      <c r="AX220">
        <f ca="1" t="array" ref="AX220">IF(AW220&gt;Constants!$B$12,2,IF(SUMPRODUCT(--(AX201:AX220=2))=0,0,1))</f>
        <v>2</v>
      </c>
      <c r="AZ220">
        <f t="array" ref="AZ220">IF(ABS(AG220)&gt;Constants!$B$13,2,IF(SUMPRODUCT(--(AZ200:AZ219=2))=0,0,1))</f>
        <v>0</v>
      </c>
    </row>
    <row r="221" spans="1:52">
      <c r="A221" s="3">
        <v>219</v>
      </c>
      <c r="B221">
        <f>Signals!B220</f>
        <v>3</v>
      </c>
      <c r="C221">
        <f>Signals!C220</f>
        <v>2</v>
      </c>
      <c r="D221">
        <f>Signals!F220</f>
        <v>0</v>
      </c>
      <c r="E221">
        <f>Signals!H220</f>
        <v>0</v>
      </c>
      <c r="F221">
        <f>Signals!I220</f>
        <v>0</v>
      </c>
      <c r="G221">
        <f>IF(Constants!$B$2=2,-B221,B221)</f>
        <v>3</v>
      </c>
      <c r="H221">
        <f>IF(Constants!$C$2=2,-C221,C221)</f>
        <v>2</v>
      </c>
      <c r="I221">
        <f t="shared" si="53"/>
        <v>3</v>
      </c>
      <c r="J221">
        <f t="shared" si="54"/>
        <v>2</v>
      </c>
      <c r="K221">
        <f t="shared" si="55"/>
        <v>1</v>
      </c>
      <c r="L221">
        <f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1200.5</v>
      </c>
      <c r="M221">
        <f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800.5</v>
      </c>
      <c r="N221">
        <f t="shared" si="56"/>
        <v>1200.5</v>
      </c>
      <c r="O221">
        <f t="shared" si="57"/>
        <v>800.5</v>
      </c>
      <c r="P221">
        <f>IF(I221&lt;&gt;0,(ABS(L221*Constants!$B$10)+50)/100,MAX(P220-ABS(N221*Constants!$B$4),0))</f>
        <v>0.62005</v>
      </c>
      <c r="Q221">
        <f>IF(J221&lt;&gt;0,(ABS(M221*Constants!$B$10)+50)/100,MAX(Q220-ABS(O221*Constants!$B$4),0))</f>
        <v>0.58005</v>
      </c>
      <c r="R221">
        <f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1200.5</v>
      </c>
      <c r="S221">
        <f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800.5</v>
      </c>
      <c r="T221">
        <f t="shared" si="58"/>
        <v>1200.5</v>
      </c>
      <c r="U221">
        <f t="shared" si="59"/>
        <v>800.5</v>
      </c>
      <c r="V221">
        <f>IF(I221&lt;&gt;0,(ABS(R221*Constants!$B$4)+50)/100,IF(R221=0,MAX((0-ABS(T221*Constants!$B$4)),0),(ABS(R221*Constants!$B$4)+50)/100))</f>
        <v>1501.125</v>
      </c>
      <c r="W221">
        <f>IF(J221&lt;&gt;0,(ABS(S221*Constants!$B$4)+50)/100,IF(S221=0,MAX((0-ABS(U221*Constants!$B$4)),0),(ABS(S221*Constants!$B$4)+50)/100))</f>
        <v>1001.125</v>
      </c>
      <c r="X221">
        <f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1200.5</v>
      </c>
      <c r="Y221">
        <f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800.5</v>
      </c>
      <c r="Z221">
        <f t="shared" si="60"/>
        <v>1200.5</v>
      </c>
      <c r="AA221">
        <f t="shared" si="61"/>
        <v>800.5</v>
      </c>
      <c r="AB221">
        <f>IF(I221&lt;&gt;0,(ABS(X221*Constants!$B$10)+50)/100,IF(X221=0,MAX((AB220-ABS(Z221*Constants!$B$4)),0),(ABS(X221*Constants!$B$4)+50)/100))</f>
        <v>0.62005</v>
      </c>
      <c r="AC221">
        <f>IF(J221&lt;&gt;0,(ABS(Y221*Constants!$B$10)+50)/100,IF(Y221=0,MAX((AC220-ABS(AA221*Constants!$B$4)),0),(ABS(Y221*Constants!$B$4)+50)/100))</f>
        <v>0.58005</v>
      </c>
      <c r="AD221">
        <f t="shared" si="62"/>
        <v>1001</v>
      </c>
      <c r="AE221">
        <f t="shared" si="63"/>
        <v>1200.5</v>
      </c>
      <c r="AF221">
        <f t="shared" si="64"/>
        <v>800.5</v>
      </c>
      <c r="AG221">
        <f>((Constants!$B$5*AG220)+Constants!$B$4*AD221+AH220)/(Constants!$B$5+Constants!$B$4)</f>
        <v>1001</v>
      </c>
      <c r="AH221">
        <f>((Constants!$B$5*AG220)+Constants!$B$4*AD221+AH220)-(Constants!$B$5+Constants!$B$4)*AG221</f>
        <v>0</v>
      </c>
      <c r="AI221">
        <f>((Constants!$B$5*AI220)+Constants!$B$4*AE221+AJ220)/(Constants!$B$5+Constants!$B$4)</f>
        <v>1200.5</v>
      </c>
      <c r="AJ221">
        <f>((Constants!$B$5*AI220)+Constants!$B$4*AE221+AJ220)-(Constants!$B$4+Constants!$B$5)*AI221</f>
        <v>0</v>
      </c>
      <c r="AK221">
        <f>((Constants!$B$5*AK220)+Constants!$B$4*AF221+AL220)/(Constants!$B$5+Constants!$B$4)</f>
        <v>800.5</v>
      </c>
      <c r="AL221">
        <f>((Constants!$B$5*AK220)+Constants!$B$4*AF221+AL220)-(Constants!$B$5+Constants!$B$4)*AK221</f>
        <v>0</v>
      </c>
      <c r="AM221">
        <f t="shared" si="65"/>
        <v>1</v>
      </c>
      <c r="AN221">
        <f t="shared" si="66"/>
        <v>1</v>
      </c>
      <c r="AO221">
        <f>(200000*(ABS(N221)-ABS(N219))+Constants!$B$7)/(2*Constants!$B$7)</f>
        <v>0.5</v>
      </c>
      <c r="AP221">
        <f>(200000*(ABS(O221)-ABS(O219))+Constants!$B$7)/(2*Constants!$B$7)</f>
        <v>0.5</v>
      </c>
      <c r="AQ221">
        <f t="shared" si="67"/>
        <v>1</v>
      </c>
      <c r="AR221">
        <f>(Constants!$B$3*Constants!$B$8*I221*K221+AS220)/(Constants!$B$9*Constants!$B$4)</f>
        <v>7.53982300884956</v>
      </c>
      <c r="AS221">
        <f>(Constants!$B$3*Constants!$B$8*I221*K221+AS220)-(AR221*Constants!$B$9*Constants!$B$4)</f>
        <v>0</v>
      </c>
      <c r="AT221">
        <f t="shared" si="68"/>
        <v>1651.22123893805</v>
      </c>
      <c r="AU221">
        <f t="array" ref="AU221">IF(SUMPRODUCT(--(SIGN(AN188:AN220)=SIGN(K189:K221)))=0,2,IF(AV220&gt;0,1,0))</f>
        <v>0</v>
      </c>
      <c r="AV221">
        <f>IF(AU221=2,ROUND(5*1000/Constants!$B$11,0),IF(AV220&gt;0,AV220-1,0))</f>
        <v>0</v>
      </c>
      <c r="AW221">
        <f t="shared" si="69"/>
        <v>219</v>
      </c>
      <c r="AX221">
        <f ca="1" t="array" ref="AX221">IF(AW221&gt;Constants!$B$12,2,IF(SUMPRODUCT(--(AX202:AX221=2))=0,0,1))</f>
        <v>2</v>
      </c>
      <c r="AZ221">
        <f t="array" ref="AZ221">IF(ABS(AG221)&gt;Constants!$B$13,2,IF(SUMPRODUCT(--(AZ201:AZ220=2))=0,0,1))</f>
        <v>0</v>
      </c>
    </row>
    <row r="222" spans="1:52">
      <c r="A222" s="3">
        <v>220</v>
      </c>
      <c r="B222">
        <f>Signals!B221</f>
        <v>3</v>
      </c>
      <c r="C222">
        <f>Signals!C221</f>
        <v>2</v>
      </c>
      <c r="D222">
        <f>Signals!F221</f>
        <v>0</v>
      </c>
      <c r="E222">
        <f>Signals!H221</f>
        <v>0</v>
      </c>
      <c r="F222">
        <f>Signals!I221</f>
        <v>0</v>
      </c>
      <c r="G222">
        <f>IF(Constants!$B$2=2,-B222,B222)</f>
        <v>3</v>
      </c>
      <c r="H222">
        <f>IF(Constants!$C$2=2,-C222,C222)</f>
        <v>2</v>
      </c>
      <c r="I222">
        <f t="shared" si="53"/>
        <v>3</v>
      </c>
      <c r="J222">
        <f t="shared" si="54"/>
        <v>2</v>
      </c>
      <c r="K222">
        <f t="shared" si="55"/>
        <v>1</v>
      </c>
      <c r="L222">
        <f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1200.5</v>
      </c>
      <c r="M222">
        <f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800.5</v>
      </c>
      <c r="N222">
        <f t="shared" si="56"/>
        <v>1200.5</v>
      </c>
      <c r="O222">
        <f t="shared" si="57"/>
        <v>800.5</v>
      </c>
      <c r="P222">
        <f>IF(I222&lt;&gt;0,(ABS(L222*Constants!$B$10)+50)/100,MAX(P221-ABS(N222*Constants!$B$4),0))</f>
        <v>0.62005</v>
      </c>
      <c r="Q222">
        <f>IF(J222&lt;&gt;0,(ABS(M222*Constants!$B$10)+50)/100,MAX(Q221-ABS(O222*Constants!$B$4),0))</f>
        <v>0.58005</v>
      </c>
      <c r="R222">
        <f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1200.5</v>
      </c>
      <c r="S222">
        <f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800.5</v>
      </c>
      <c r="T222">
        <f t="shared" si="58"/>
        <v>1200.5</v>
      </c>
      <c r="U222">
        <f t="shared" si="59"/>
        <v>800.5</v>
      </c>
      <c r="V222">
        <f>IF(I222&lt;&gt;0,(ABS(R222*Constants!$B$4)+50)/100,IF(R222=0,MAX((0-ABS(T222*Constants!$B$4)),0),(ABS(R222*Constants!$B$4)+50)/100))</f>
        <v>1501.125</v>
      </c>
      <c r="W222">
        <f>IF(J222&lt;&gt;0,(ABS(S222*Constants!$B$4)+50)/100,IF(S222=0,MAX((0-ABS(U222*Constants!$B$4)),0),(ABS(S222*Constants!$B$4)+50)/100))</f>
        <v>1001.125</v>
      </c>
      <c r="X222">
        <f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1200.5</v>
      </c>
      <c r="Y222">
        <f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800.5</v>
      </c>
      <c r="Z222">
        <f t="shared" si="60"/>
        <v>1200.5</v>
      </c>
      <c r="AA222">
        <f t="shared" si="61"/>
        <v>800.5</v>
      </c>
      <c r="AB222">
        <f>IF(I222&lt;&gt;0,(ABS(X222*Constants!$B$10)+50)/100,IF(X222=0,MAX((AB221-ABS(Z222*Constants!$B$4)),0),(ABS(X222*Constants!$B$4)+50)/100))</f>
        <v>0.62005</v>
      </c>
      <c r="AC222">
        <f>IF(J222&lt;&gt;0,(ABS(Y222*Constants!$B$10)+50)/100,IF(Y222=0,MAX((AC221-ABS(AA222*Constants!$B$4)),0),(ABS(Y222*Constants!$B$4)+50)/100))</f>
        <v>0.58005</v>
      </c>
      <c r="AD222">
        <f t="shared" si="62"/>
        <v>1001</v>
      </c>
      <c r="AE222">
        <f t="shared" si="63"/>
        <v>1200.5</v>
      </c>
      <c r="AF222">
        <f t="shared" si="64"/>
        <v>800.5</v>
      </c>
      <c r="AG222">
        <f>((Constants!$B$5*AG221)+Constants!$B$4*AD222+AH221)/(Constants!$B$5+Constants!$B$4)</f>
        <v>1001</v>
      </c>
      <c r="AH222">
        <f>((Constants!$B$5*AG221)+Constants!$B$4*AD222+AH221)-(Constants!$B$5+Constants!$B$4)*AG222</f>
        <v>0</v>
      </c>
      <c r="AI222">
        <f>((Constants!$B$5*AI221)+Constants!$B$4*AE222+AJ221)/(Constants!$B$5+Constants!$B$4)</f>
        <v>1200.5</v>
      </c>
      <c r="AJ222">
        <f>((Constants!$B$5*AI221)+Constants!$B$4*AE222+AJ221)-(Constants!$B$4+Constants!$B$5)*AI222</f>
        <v>0</v>
      </c>
      <c r="AK222">
        <f>((Constants!$B$5*AK221)+Constants!$B$4*AF222+AL221)/(Constants!$B$5+Constants!$B$4)</f>
        <v>800.5</v>
      </c>
      <c r="AL222">
        <f>((Constants!$B$5*AK221)+Constants!$B$4*AF222+AL221)-(Constants!$B$5+Constants!$B$4)*AK222</f>
        <v>0</v>
      </c>
      <c r="AM222">
        <f t="shared" si="65"/>
        <v>1</v>
      </c>
      <c r="AN222">
        <f t="shared" si="66"/>
        <v>1</v>
      </c>
      <c r="AO222">
        <f>(200000*(ABS(N222)-ABS(N220))+Constants!$B$7)/(2*Constants!$B$7)</f>
        <v>0.5</v>
      </c>
      <c r="AP222">
        <f>(200000*(ABS(O222)-ABS(O220))+Constants!$B$7)/(2*Constants!$B$7)</f>
        <v>0.5</v>
      </c>
      <c r="AQ222">
        <f t="shared" si="67"/>
        <v>1</v>
      </c>
      <c r="AR222">
        <f>(Constants!$B$3*Constants!$B$8*I222*K222+AS221)/(Constants!$B$9*Constants!$B$4)</f>
        <v>7.53982300884956</v>
      </c>
      <c r="AS222">
        <f>(Constants!$B$3*Constants!$B$8*I222*K222+AS221)-(AR222*Constants!$B$9*Constants!$B$4)</f>
        <v>0</v>
      </c>
      <c r="AT222">
        <f t="shared" si="68"/>
        <v>1658.76106194689</v>
      </c>
      <c r="AU222">
        <f t="array" ref="AU222">IF(SUMPRODUCT(--(SIGN(AN189:AN221)=SIGN(K190:K222)))=0,2,IF(AV221&gt;0,1,0))</f>
        <v>0</v>
      </c>
      <c r="AV222">
        <f>IF(AU222=2,ROUND(5*1000/Constants!$B$11,0),IF(AV221&gt;0,AV221-1,0))</f>
        <v>0</v>
      </c>
      <c r="AW222">
        <f t="shared" si="69"/>
        <v>220</v>
      </c>
      <c r="AX222">
        <f ca="1" t="array" ref="AX222">IF(AW222&gt;Constants!$B$12,2,IF(SUMPRODUCT(--(AX203:AX222=2))=0,0,1))</f>
        <v>2</v>
      </c>
      <c r="AZ222">
        <f t="array" ref="AZ222">IF(ABS(AG222)&gt;Constants!$B$13,2,IF(SUMPRODUCT(--(AZ202:AZ221=2))=0,0,1))</f>
        <v>0</v>
      </c>
    </row>
    <row r="223" spans="1:52">
      <c r="A223" s="3">
        <v>221</v>
      </c>
      <c r="B223">
        <f>Signals!B222</f>
        <v>3</v>
      </c>
      <c r="C223">
        <f>Signals!C222</f>
        <v>2</v>
      </c>
      <c r="D223">
        <f>Signals!F222</f>
        <v>0</v>
      </c>
      <c r="E223">
        <f>Signals!H222</f>
        <v>0</v>
      </c>
      <c r="F223">
        <f>Signals!I222</f>
        <v>0</v>
      </c>
      <c r="G223">
        <f>IF(Constants!$B$2=2,-B223,B223)</f>
        <v>3</v>
      </c>
      <c r="H223">
        <f>IF(Constants!$C$2=2,-C223,C223)</f>
        <v>2</v>
      </c>
      <c r="I223">
        <f t="shared" si="53"/>
        <v>3</v>
      </c>
      <c r="J223">
        <f t="shared" si="54"/>
        <v>2</v>
      </c>
      <c r="K223">
        <f t="shared" si="55"/>
        <v>1</v>
      </c>
      <c r="L223">
        <f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1200.5</v>
      </c>
      <c r="M223">
        <f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800.5</v>
      </c>
      <c r="N223">
        <f t="shared" si="56"/>
        <v>1200.5</v>
      </c>
      <c r="O223">
        <f t="shared" si="57"/>
        <v>800.5</v>
      </c>
      <c r="P223">
        <f>IF(I223&lt;&gt;0,(ABS(L223*Constants!$B$10)+50)/100,MAX(P222-ABS(N223*Constants!$B$4),0))</f>
        <v>0.62005</v>
      </c>
      <c r="Q223">
        <f>IF(J223&lt;&gt;0,(ABS(M223*Constants!$B$10)+50)/100,MAX(Q222-ABS(O223*Constants!$B$4),0))</f>
        <v>0.58005</v>
      </c>
      <c r="R223">
        <f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1200.5</v>
      </c>
      <c r="S223">
        <f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800.5</v>
      </c>
      <c r="T223">
        <f t="shared" si="58"/>
        <v>1200.5</v>
      </c>
      <c r="U223">
        <f t="shared" si="59"/>
        <v>800.5</v>
      </c>
      <c r="V223">
        <f>IF(I223&lt;&gt;0,(ABS(R223*Constants!$B$4)+50)/100,IF(R223=0,MAX((0-ABS(T223*Constants!$B$4)),0),(ABS(R223*Constants!$B$4)+50)/100))</f>
        <v>1501.125</v>
      </c>
      <c r="W223">
        <f>IF(J223&lt;&gt;0,(ABS(S223*Constants!$B$4)+50)/100,IF(S223=0,MAX((0-ABS(U223*Constants!$B$4)),0),(ABS(S223*Constants!$B$4)+50)/100))</f>
        <v>1001.125</v>
      </c>
      <c r="X223">
        <f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1200.5</v>
      </c>
      <c r="Y223">
        <f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800.5</v>
      </c>
      <c r="Z223">
        <f t="shared" si="60"/>
        <v>1200.5</v>
      </c>
      <c r="AA223">
        <f t="shared" si="61"/>
        <v>800.5</v>
      </c>
      <c r="AB223">
        <f>IF(I223&lt;&gt;0,(ABS(X223*Constants!$B$10)+50)/100,IF(X223=0,MAX((AB222-ABS(Z223*Constants!$B$4)),0),(ABS(X223*Constants!$B$4)+50)/100))</f>
        <v>0.62005</v>
      </c>
      <c r="AC223">
        <f>IF(J223&lt;&gt;0,(ABS(Y223*Constants!$B$10)+50)/100,IF(Y223=0,MAX((AC222-ABS(AA223*Constants!$B$4)),0),(ABS(Y223*Constants!$B$4)+50)/100))</f>
        <v>0.58005</v>
      </c>
      <c r="AD223">
        <f t="shared" si="62"/>
        <v>1001</v>
      </c>
      <c r="AE223">
        <f t="shared" si="63"/>
        <v>1200.5</v>
      </c>
      <c r="AF223">
        <f t="shared" si="64"/>
        <v>800.5</v>
      </c>
      <c r="AG223">
        <f>((Constants!$B$5*AG222)+Constants!$B$4*AD223+AH222)/(Constants!$B$5+Constants!$B$4)</f>
        <v>1001</v>
      </c>
      <c r="AH223">
        <f>((Constants!$B$5*AG222)+Constants!$B$4*AD223+AH222)-(Constants!$B$5+Constants!$B$4)*AG223</f>
        <v>0</v>
      </c>
      <c r="AI223">
        <f>((Constants!$B$5*AI222)+Constants!$B$4*AE223+AJ222)/(Constants!$B$5+Constants!$B$4)</f>
        <v>1200.5</v>
      </c>
      <c r="AJ223">
        <f>((Constants!$B$5*AI222)+Constants!$B$4*AE223+AJ222)-(Constants!$B$4+Constants!$B$5)*AI223</f>
        <v>0</v>
      </c>
      <c r="AK223">
        <f>((Constants!$B$5*AK222)+Constants!$B$4*AF223+AL222)/(Constants!$B$5+Constants!$B$4)</f>
        <v>800.5</v>
      </c>
      <c r="AL223">
        <f>((Constants!$B$5*AK222)+Constants!$B$4*AF223+AL222)-(Constants!$B$5+Constants!$B$4)*AK223</f>
        <v>0</v>
      </c>
      <c r="AM223">
        <f t="shared" si="65"/>
        <v>1</v>
      </c>
      <c r="AN223">
        <f t="shared" si="66"/>
        <v>1</v>
      </c>
      <c r="AO223">
        <f>(200000*(ABS(N223)-ABS(N221))+Constants!$B$7)/(2*Constants!$B$7)</f>
        <v>0.5</v>
      </c>
      <c r="AP223">
        <f>(200000*(ABS(O223)-ABS(O221))+Constants!$B$7)/(2*Constants!$B$7)</f>
        <v>0.5</v>
      </c>
      <c r="AQ223">
        <f t="shared" si="67"/>
        <v>1</v>
      </c>
      <c r="AR223">
        <f>(Constants!$B$3*Constants!$B$8*I223*K223+AS222)/(Constants!$B$9*Constants!$B$4)</f>
        <v>7.53982300884956</v>
      </c>
      <c r="AS223">
        <f>(Constants!$B$3*Constants!$B$8*I223*K223+AS222)-(AR223*Constants!$B$9*Constants!$B$4)</f>
        <v>0</v>
      </c>
      <c r="AT223">
        <f t="shared" si="68"/>
        <v>1666.30088495574</v>
      </c>
      <c r="AU223">
        <f t="array" ref="AU223">IF(SUMPRODUCT(--(SIGN(AN190:AN222)=SIGN(K191:K223)))=0,2,IF(AV222&gt;0,1,0))</f>
        <v>0</v>
      </c>
      <c r="AV223">
        <f>IF(AU223=2,ROUND(5*1000/Constants!$B$11,0),IF(AV222&gt;0,AV222-1,0))</f>
        <v>0</v>
      </c>
      <c r="AW223">
        <f t="shared" si="69"/>
        <v>221</v>
      </c>
      <c r="AX223">
        <f ca="1" t="array" ref="AX223">IF(AW223&gt;Constants!$B$12,2,IF(SUMPRODUCT(--(AX204:AX223=2))=0,0,1))</f>
        <v>2</v>
      </c>
      <c r="AZ223">
        <f t="array" ref="AZ223">IF(ABS(AG223)&gt;Constants!$B$13,2,IF(SUMPRODUCT(--(AZ203:AZ222=2))=0,0,1))</f>
        <v>0</v>
      </c>
    </row>
    <row r="224" spans="1:52">
      <c r="A224" s="3">
        <v>222</v>
      </c>
      <c r="B224">
        <f>Signals!B223</f>
        <v>3</v>
      </c>
      <c r="C224">
        <f>Signals!C223</f>
        <v>2</v>
      </c>
      <c r="D224">
        <f>Signals!F223</f>
        <v>0</v>
      </c>
      <c r="E224">
        <f>Signals!H223</f>
        <v>0</v>
      </c>
      <c r="F224">
        <f>Signals!I223</f>
        <v>0</v>
      </c>
      <c r="G224">
        <f>IF(Constants!$B$2=2,-B224,B224)</f>
        <v>3</v>
      </c>
      <c r="H224">
        <f>IF(Constants!$C$2=2,-C224,C224)</f>
        <v>2</v>
      </c>
      <c r="I224">
        <f t="shared" si="53"/>
        <v>3</v>
      </c>
      <c r="J224">
        <f t="shared" si="54"/>
        <v>2</v>
      </c>
      <c r="K224">
        <f t="shared" si="55"/>
        <v>1</v>
      </c>
      <c r="L224">
        <f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1200.5</v>
      </c>
      <c r="M224">
        <f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800.5</v>
      </c>
      <c r="N224">
        <f t="shared" si="56"/>
        <v>1200.5</v>
      </c>
      <c r="O224">
        <f t="shared" si="57"/>
        <v>800.5</v>
      </c>
      <c r="P224">
        <f>IF(I224&lt;&gt;0,(ABS(L224*Constants!$B$10)+50)/100,MAX(P223-ABS(N224*Constants!$B$4),0))</f>
        <v>0.62005</v>
      </c>
      <c r="Q224">
        <f>IF(J224&lt;&gt;0,(ABS(M224*Constants!$B$10)+50)/100,MAX(Q223-ABS(O224*Constants!$B$4),0))</f>
        <v>0.58005</v>
      </c>
      <c r="R224">
        <f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1200.5</v>
      </c>
      <c r="S224">
        <f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800.5</v>
      </c>
      <c r="T224">
        <f t="shared" si="58"/>
        <v>1200.5</v>
      </c>
      <c r="U224">
        <f t="shared" si="59"/>
        <v>800.5</v>
      </c>
      <c r="V224">
        <f>IF(I224&lt;&gt;0,(ABS(R224*Constants!$B$4)+50)/100,IF(R224=0,MAX((0-ABS(T224*Constants!$B$4)),0),(ABS(R224*Constants!$B$4)+50)/100))</f>
        <v>1501.125</v>
      </c>
      <c r="W224">
        <f>IF(J224&lt;&gt;0,(ABS(S224*Constants!$B$4)+50)/100,IF(S224=0,MAX((0-ABS(U224*Constants!$B$4)),0),(ABS(S224*Constants!$B$4)+50)/100))</f>
        <v>1001.125</v>
      </c>
      <c r="X224">
        <f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1200.5</v>
      </c>
      <c r="Y224">
        <f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800.5</v>
      </c>
      <c r="Z224">
        <f t="shared" si="60"/>
        <v>1200.5</v>
      </c>
      <c r="AA224">
        <f t="shared" si="61"/>
        <v>800.5</v>
      </c>
      <c r="AB224">
        <f>IF(I224&lt;&gt;0,(ABS(X224*Constants!$B$10)+50)/100,IF(X224=0,MAX((AB223-ABS(Z224*Constants!$B$4)),0),(ABS(X224*Constants!$B$4)+50)/100))</f>
        <v>0.62005</v>
      </c>
      <c r="AC224">
        <f>IF(J224&lt;&gt;0,(ABS(Y224*Constants!$B$10)+50)/100,IF(Y224=0,MAX((AC223-ABS(AA224*Constants!$B$4)),0),(ABS(Y224*Constants!$B$4)+50)/100))</f>
        <v>0.58005</v>
      </c>
      <c r="AD224">
        <f t="shared" si="62"/>
        <v>1001</v>
      </c>
      <c r="AE224">
        <f t="shared" si="63"/>
        <v>1200.5</v>
      </c>
      <c r="AF224">
        <f t="shared" si="64"/>
        <v>800.5</v>
      </c>
      <c r="AG224">
        <f>((Constants!$B$5*AG223)+Constants!$B$4*AD224+AH223)/(Constants!$B$5+Constants!$B$4)</f>
        <v>1001</v>
      </c>
      <c r="AH224">
        <f>((Constants!$B$5*AG223)+Constants!$B$4*AD224+AH223)-(Constants!$B$5+Constants!$B$4)*AG224</f>
        <v>0</v>
      </c>
      <c r="AI224">
        <f>((Constants!$B$5*AI223)+Constants!$B$4*AE224+AJ223)/(Constants!$B$5+Constants!$B$4)</f>
        <v>1200.5</v>
      </c>
      <c r="AJ224">
        <f>((Constants!$B$5*AI223)+Constants!$B$4*AE224+AJ223)-(Constants!$B$4+Constants!$B$5)*AI224</f>
        <v>0</v>
      </c>
      <c r="AK224">
        <f>((Constants!$B$5*AK223)+Constants!$B$4*AF224+AL223)/(Constants!$B$5+Constants!$B$4)</f>
        <v>800.5</v>
      </c>
      <c r="AL224">
        <f>((Constants!$B$5*AK223)+Constants!$B$4*AF224+AL223)-(Constants!$B$5+Constants!$B$4)*AK224</f>
        <v>0</v>
      </c>
      <c r="AM224">
        <f t="shared" si="65"/>
        <v>1</v>
      </c>
      <c r="AN224">
        <f t="shared" si="66"/>
        <v>1</v>
      </c>
      <c r="AO224">
        <f>(200000*(ABS(N224)-ABS(N222))+Constants!$B$7)/(2*Constants!$B$7)</f>
        <v>0.5</v>
      </c>
      <c r="AP224">
        <f>(200000*(ABS(O224)-ABS(O222))+Constants!$B$7)/(2*Constants!$B$7)</f>
        <v>0.5</v>
      </c>
      <c r="AQ224">
        <f t="shared" si="67"/>
        <v>1</v>
      </c>
      <c r="AR224">
        <f>(Constants!$B$3*Constants!$B$8*I224*K224+AS223)/(Constants!$B$9*Constants!$B$4)</f>
        <v>7.53982300884956</v>
      </c>
      <c r="AS224">
        <f>(Constants!$B$3*Constants!$B$8*I224*K224+AS223)-(AR224*Constants!$B$9*Constants!$B$4)</f>
        <v>0</v>
      </c>
      <c r="AT224">
        <f t="shared" si="68"/>
        <v>1673.84070796459</v>
      </c>
      <c r="AU224">
        <f t="array" ref="AU224">IF(SUMPRODUCT(--(SIGN(AN191:AN223)=SIGN(K192:K224)))=0,2,IF(AV223&gt;0,1,0))</f>
        <v>0</v>
      </c>
      <c r="AV224">
        <f>IF(AU224=2,ROUND(5*1000/Constants!$B$11,0),IF(AV223&gt;0,AV223-1,0))</f>
        <v>0</v>
      </c>
      <c r="AW224">
        <f t="shared" si="69"/>
        <v>222</v>
      </c>
      <c r="AX224">
        <f ca="1" t="array" ref="AX224">IF(AW224&gt;Constants!$B$12,2,IF(SUMPRODUCT(--(AX205:AX224=2))=0,0,1))</f>
        <v>2</v>
      </c>
      <c r="AZ224">
        <f t="array" ref="AZ224">IF(ABS(AG224)&gt;Constants!$B$13,2,IF(SUMPRODUCT(--(AZ204:AZ223=2))=0,0,1))</f>
        <v>0</v>
      </c>
    </row>
    <row r="225" spans="1:52">
      <c r="A225" s="3">
        <v>223</v>
      </c>
      <c r="B225">
        <f>Signals!B224</f>
        <v>3</v>
      </c>
      <c r="C225">
        <f>Signals!C224</f>
        <v>2</v>
      </c>
      <c r="D225">
        <f>Signals!F224</f>
        <v>0</v>
      </c>
      <c r="E225">
        <f>Signals!H224</f>
        <v>0</v>
      </c>
      <c r="F225">
        <f>Signals!I224</f>
        <v>0</v>
      </c>
      <c r="G225">
        <f>IF(Constants!$B$2=2,-B225,B225)</f>
        <v>3</v>
      </c>
      <c r="H225">
        <f>IF(Constants!$C$2=2,-C225,C225)</f>
        <v>2</v>
      </c>
      <c r="I225">
        <f t="shared" si="53"/>
        <v>3</v>
      </c>
      <c r="J225">
        <f t="shared" si="54"/>
        <v>2</v>
      </c>
      <c r="K225">
        <f t="shared" si="55"/>
        <v>1</v>
      </c>
      <c r="L225">
        <f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1200.5</v>
      </c>
      <c r="M225">
        <f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800.5</v>
      </c>
      <c r="N225">
        <f t="shared" si="56"/>
        <v>1200.5</v>
      </c>
      <c r="O225">
        <f t="shared" si="57"/>
        <v>800.5</v>
      </c>
      <c r="P225">
        <f>IF(I225&lt;&gt;0,(ABS(L225*Constants!$B$10)+50)/100,MAX(P224-ABS(N225*Constants!$B$4),0))</f>
        <v>0.62005</v>
      </c>
      <c r="Q225">
        <f>IF(J225&lt;&gt;0,(ABS(M225*Constants!$B$10)+50)/100,MAX(Q224-ABS(O225*Constants!$B$4),0))</f>
        <v>0.58005</v>
      </c>
      <c r="R225">
        <f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1200.5</v>
      </c>
      <c r="S225">
        <f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800.5</v>
      </c>
      <c r="T225">
        <f t="shared" si="58"/>
        <v>1200.5</v>
      </c>
      <c r="U225">
        <f t="shared" si="59"/>
        <v>800.5</v>
      </c>
      <c r="V225">
        <f>IF(I225&lt;&gt;0,(ABS(R225*Constants!$B$4)+50)/100,IF(R225=0,MAX((0-ABS(T225*Constants!$B$4)),0),(ABS(R225*Constants!$B$4)+50)/100))</f>
        <v>1501.125</v>
      </c>
      <c r="W225">
        <f>IF(J225&lt;&gt;0,(ABS(S225*Constants!$B$4)+50)/100,IF(S225=0,MAX((0-ABS(U225*Constants!$B$4)),0),(ABS(S225*Constants!$B$4)+50)/100))</f>
        <v>1001.125</v>
      </c>
      <c r="X225">
        <f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1200.5</v>
      </c>
      <c r="Y225">
        <f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800.5</v>
      </c>
      <c r="Z225">
        <f t="shared" si="60"/>
        <v>1200.5</v>
      </c>
      <c r="AA225">
        <f t="shared" si="61"/>
        <v>800.5</v>
      </c>
      <c r="AB225">
        <f>IF(I225&lt;&gt;0,(ABS(X225*Constants!$B$10)+50)/100,IF(X225=0,MAX((AB224-ABS(Z225*Constants!$B$4)),0),(ABS(X225*Constants!$B$4)+50)/100))</f>
        <v>0.62005</v>
      </c>
      <c r="AC225">
        <f>IF(J225&lt;&gt;0,(ABS(Y225*Constants!$B$10)+50)/100,IF(Y225=0,MAX((AC224-ABS(AA225*Constants!$B$4)),0),(ABS(Y225*Constants!$B$4)+50)/100))</f>
        <v>0.58005</v>
      </c>
      <c r="AD225">
        <f t="shared" si="62"/>
        <v>1001</v>
      </c>
      <c r="AE225">
        <f t="shared" si="63"/>
        <v>1200.5</v>
      </c>
      <c r="AF225">
        <f t="shared" si="64"/>
        <v>800.5</v>
      </c>
      <c r="AG225">
        <f>((Constants!$B$5*AG224)+Constants!$B$4*AD225+AH224)/(Constants!$B$5+Constants!$B$4)</f>
        <v>1001</v>
      </c>
      <c r="AH225">
        <f>((Constants!$B$5*AG224)+Constants!$B$4*AD225+AH224)-(Constants!$B$5+Constants!$B$4)*AG225</f>
        <v>0</v>
      </c>
      <c r="AI225">
        <f>((Constants!$B$5*AI224)+Constants!$B$4*AE225+AJ224)/(Constants!$B$5+Constants!$B$4)</f>
        <v>1200.5</v>
      </c>
      <c r="AJ225">
        <f>((Constants!$B$5*AI224)+Constants!$B$4*AE225+AJ224)-(Constants!$B$4+Constants!$B$5)*AI225</f>
        <v>0</v>
      </c>
      <c r="AK225">
        <f>((Constants!$B$5*AK224)+Constants!$B$4*AF225+AL224)/(Constants!$B$5+Constants!$B$4)</f>
        <v>800.5</v>
      </c>
      <c r="AL225">
        <f>((Constants!$B$5*AK224)+Constants!$B$4*AF225+AL224)-(Constants!$B$5+Constants!$B$4)*AK225</f>
        <v>0</v>
      </c>
      <c r="AM225">
        <f t="shared" si="65"/>
        <v>1</v>
      </c>
      <c r="AN225">
        <f t="shared" si="66"/>
        <v>1</v>
      </c>
      <c r="AO225">
        <f>(200000*(ABS(N225)-ABS(N223))+Constants!$B$7)/(2*Constants!$B$7)</f>
        <v>0.5</v>
      </c>
      <c r="AP225">
        <f>(200000*(ABS(O225)-ABS(O223))+Constants!$B$7)/(2*Constants!$B$7)</f>
        <v>0.5</v>
      </c>
      <c r="AQ225">
        <f t="shared" si="67"/>
        <v>1</v>
      </c>
      <c r="AR225">
        <f>(Constants!$B$3*Constants!$B$8*I225*K225+AS224)/(Constants!$B$9*Constants!$B$4)</f>
        <v>7.53982300884956</v>
      </c>
      <c r="AS225">
        <f>(Constants!$B$3*Constants!$B$8*I225*K225+AS224)-(AR225*Constants!$B$9*Constants!$B$4)</f>
        <v>0</v>
      </c>
      <c r="AT225">
        <f t="shared" si="68"/>
        <v>1681.38053097344</v>
      </c>
      <c r="AU225">
        <f t="array" ref="AU225">IF(SUMPRODUCT(--(SIGN(AN192:AN224)=SIGN(K193:K225)))=0,2,IF(AV224&gt;0,1,0))</f>
        <v>0</v>
      </c>
      <c r="AV225">
        <f>IF(AU225=2,ROUND(5*1000/Constants!$B$11,0),IF(AV224&gt;0,AV224-1,0))</f>
        <v>0</v>
      </c>
      <c r="AW225">
        <f t="shared" si="69"/>
        <v>223</v>
      </c>
      <c r="AX225">
        <f ca="1" t="array" ref="AX225">IF(AW225&gt;Constants!$B$12,2,IF(SUMPRODUCT(--(AX206:AX225=2))=0,0,1))</f>
        <v>2</v>
      </c>
      <c r="AZ225">
        <f t="array" ref="AZ225">IF(ABS(AG225)&gt;Constants!$B$13,2,IF(SUMPRODUCT(--(AZ205:AZ224=2))=0,0,1))</f>
        <v>0</v>
      </c>
    </row>
    <row r="226" spans="1:52">
      <c r="A226" s="3">
        <v>224</v>
      </c>
      <c r="B226">
        <f>Signals!B225</f>
        <v>3</v>
      </c>
      <c r="C226">
        <f>Signals!C225</f>
        <v>2</v>
      </c>
      <c r="D226">
        <f>Signals!F225</f>
        <v>0</v>
      </c>
      <c r="E226">
        <f>Signals!H225</f>
        <v>0</v>
      </c>
      <c r="F226">
        <f>Signals!I225</f>
        <v>0</v>
      </c>
      <c r="G226">
        <f>IF(Constants!$B$2=2,-B226,B226)</f>
        <v>3</v>
      </c>
      <c r="H226">
        <f>IF(Constants!$C$2=2,-C226,C226)</f>
        <v>2</v>
      </c>
      <c r="I226">
        <f t="shared" si="53"/>
        <v>3</v>
      </c>
      <c r="J226">
        <f t="shared" si="54"/>
        <v>2</v>
      </c>
      <c r="K226">
        <f t="shared" si="55"/>
        <v>1</v>
      </c>
      <c r="L226">
        <f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1200.5</v>
      </c>
      <c r="M226">
        <f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800.5</v>
      </c>
      <c r="N226">
        <f t="shared" si="56"/>
        <v>1200.5</v>
      </c>
      <c r="O226">
        <f t="shared" si="57"/>
        <v>800.5</v>
      </c>
      <c r="P226">
        <f>IF(I226&lt;&gt;0,(ABS(L226*Constants!$B$10)+50)/100,MAX(P225-ABS(N226*Constants!$B$4),0))</f>
        <v>0.62005</v>
      </c>
      <c r="Q226">
        <f>IF(J226&lt;&gt;0,(ABS(M226*Constants!$B$10)+50)/100,MAX(Q225-ABS(O226*Constants!$B$4),0))</f>
        <v>0.58005</v>
      </c>
      <c r="R226">
        <f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1200.5</v>
      </c>
      <c r="S226">
        <f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800.5</v>
      </c>
      <c r="T226">
        <f t="shared" si="58"/>
        <v>1200.5</v>
      </c>
      <c r="U226">
        <f t="shared" si="59"/>
        <v>800.5</v>
      </c>
      <c r="V226">
        <f>IF(I226&lt;&gt;0,(ABS(R226*Constants!$B$4)+50)/100,IF(R226=0,MAX((0-ABS(T226*Constants!$B$4)),0),(ABS(R226*Constants!$B$4)+50)/100))</f>
        <v>1501.125</v>
      </c>
      <c r="W226">
        <f>IF(J226&lt;&gt;0,(ABS(S226*Constants!$B$4)+50)/100,IF(S226=0,MAX((0-ABS(U226*Constants!$B$4)),0),(ABS(S226*Constants!$B$4)+50)/100))</f>
        <v>1001.125</v>
      </c>
      <c r="X226">
        <f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1200.5</v>
      </c>
      <c r="Y226">
        <f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800.5</v>
      </c>
      <c r="Z226">
        <f t="shared" si="60"/>
        <v>1200.5</v>
      </c>
      <c r="AA226">
        <f t="shared" si="61"/>
        <v>800.5</v>
      </c>
      <c r="AB226">
        <f>IF(I226&lt;&gt;0,(ABS(X226*Constants!$B$10)+50)/100,IF(X226=0,MAX((AB225-ABS(Z226*Constants!$B$4)),0),(ABS(X226*Constants!$B$4)+50)/100))</f>
        <v>0.62005</v>
      </c>
      <c r="AC226">
        <f>IF(J226&lt;&gt;0,(ABS(Y226*Constants!$B$10)+50)/100,IF(Y226=0,MAX((AC225-ABS(AA226*Constants!$B$4)),0),(ABS(Y226*Constants!$B$4)+50)/100))</f>
        <v>0.58005</v>
      </c>
      <c r="AD226">
        <f t="shared" si="62"/>
        <v>1001</v>
      </c>
      <c r="AE226">
        <f t="shared" si="63"/>
        <v>1200.5</v>
      </c>
      <c r="AF226">
        <f t="shared" si="64"/>
        <v>800.5</v>
      </c>
      <c r="AG226">
        <f>((Constants!$B$5*AG225)+Constants!$B$4*AD226+AH225)/(Constants!$B$5+Constants!$B$4)</f>
        <v>1001</v>
      </c>
      <c r="AH226">
        <f>((Constants!$B$5*AG225)+Constants!$B$4*AD226+AH225)-(Constants!$B$5+Constants!$B$4)*AG226</f>
        <v>0</v>
      </c>
      <c r="AI226">
        <f>((Constants!$B$5*AI225)+Constants!$B$4*AE226+AJ225)/(Constants!$B$5+Constants!$B$4)</f>
        <v>1200.5</v>
      </c>
      <c r="AJ226">
        <f>((Constants!$B$5*AI225)+Constants!$B$4*AE226+AJ225)-(Constants!$B$4+Constants!$B$5)*AI226</f>
        <v>0</v>
      </c>
      <c r="AK226">
        <f>((Constants!$B$5*AK225)+Constants!$B$4*AF226+AL225)/(Constants!$B$5+Constants!$B$4)</f>
        <v>800.5</v>
      </c>
      <c r="AL226">
        <f>((Constants!$B$5*AK225)+Constants!$B$4*AF226+AL225)-(Constants!$B$5+Constants!$B$4)*AK226</f>
        <v>0</v>
      </c>
      <c r="AM226">
        <f t="shared" si="65"/>
        <v>1</v>
      </c>
      <c r="AN226">
        <f t="shared" si="66"/>
        <v>1</v>
      </c>
      <c r="AO226">
        <f>(200000*(ABS(N226)-ABS(N224))+Constants!$B$7)/(2*Constants!$B$7)</f>
        <v>0.5</v>
      </c>
      <c r="AP226">
        <f>(200000*(ABS(O226)-ABS(O224))+Constants!$B$7)/(2*Constants!$B$7)</f>
        <v>0.5</v>
      </c>
      <c r="AQ226">
        <f t="shared" si="67"/>
        <v>1</v>
      </c>
      <c r="AR226">
        <f>(Constants!$B$3*Constants!$B$8*I226*K226+AS225)/(Constants!$B$9*Constants!$B$4)</f>
        <v>7.53982300884956</v>
      </c>
      <c r="AS226">
        <f>(Constants!$B$3*Constants!$B$8*I226*K226+AS225)-(AR226*Constants!$B$9*Constants!$B$4)</f>
        <v>0</v>
      </c>
      <c r="AT226">
        <f t="shared" si="68"/>
        <v>1688.92035398229</v>
      </c>
      <c r="AU226">
        <f t="array" ref="AU226">IF(SUMPRODUCT(--(SIGN(AN193:AN225)=SIGN(K194:K226)))=0,2,IF(AV225&gt;0,1,0))</f>
        <v>0</v>
      </c>
      <c r="AV226">
        <f>IF(AU226=2,ROUND(5*1000/Constants!$B$11,0),IF(AV225&gt;0,AV225-1,0))</f>
        <v>0</v>
      </c>
      <c r="AW226">
        <f t="shared" si="69"/>
        <v>224</v>
      </c>
      <c r="AX226">
        <f ca="1" t="array" ref="AX226">IF(AW226&gt;Constants!$B$12,2,IF(SUMPRODUCT(--(AX207:AX226=2))=0,0,1))</f>
        <v>2</v>
      </c>
      <c r="AZ226">
        <f t="array" ref="AZ226">IF(ABS(AG226)&gt;Constants!$B$13,2,IF(SUMPRODUCT(--(AZ206:AZ225=2))=0,0,1))</f>
        <v>0</v>
      </c>
    </row>
    <row r="227" spans="1:52">
      <c r="A227" s="3">
        <v>225</v>
      </c>
      <c r="B227">
        <f>Signals!B226</f>
        <v>3</v>
      </c>
      <c r="C227">
        <f>Signals!C226</f>
        <v>2</v>
      </c>
      <c r="D227">
        <f>Signals!F226</f>
        <v>0</v>
      </c>
      <c r="E227">
        <f>Signals!H226</f>
        <v>0</v>
      </c>
      <c r="F227">
        <f>Signals!I226</f>
        <v>0</v>
      </c>
      <c r="G227">
        <f>IF(Constants!$B$2=2,-B227,B227)</f>
        <v>3</v>
      </c>
      <c r="H227">
        <f>IF(Constants!$C$2=2,-C227,C227)</f>
        <v>2</v>
      </c>
      <c r="I227">
        <f t="shared" si="53"/>
        <v>3</v>
      </c>
      <c r="J227">
        <f t="shared" si="54"/>
        <v>2</v>
      </c>
      <c r="K227">
        <f t="shared" si="55"/>
        <v>1</v>
      </c>
      <c r="L227">
        <f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1200.5</v>
      </c>
      <c r="M227">
        <f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800.5</v>
      </c>
      <c r="N227">
        <f t="shared" si="56"/>
        <v>1200.5</v>
      </c>
      <c r="O227">
        <f t="shared" si="57"/>
        <v>800.5</v>
      </c>
      <c r="P227">
        <f>IF(I227&lt;&gt;0,(ABS(L227*Constants!$B$10)+50)/100,MAX(P226-ABS(N227*Constants!$B$4),0))</f>
        <v>0.62005</v>
      </c>
      <c r="Q227">
        <f>IF(J227&lt;&gt;0,(ABS(M227*Constants!$B$10)+50)/100,MAX(Q226-ABS(O227*Constants!$B$4),0))</f>
        <v>0.58005</v>
      </c>
      <c r="R227">
        <f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1200.5</v>
      </c>
      <c r="S227">
        <f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800.5</v>
      </c>
      <c r="T227">
        <f t="shared" si="58"/>
        <v>1200.5</v>
      </c>
      <c r="U227">
        <f t="shared" si="59"/>
        <v>800.5</v>
      </c>
      <c r="V227">
        <f>IF(I227&lt;&gt;0,(ABS(R227*Constants!$B$4)+50)/100,IF(R227=0,MAX((0-ABS(T227*Constants!$B$4)),0),(ABS(R227*Constants!$B$4)+50)/100))</f>
        <v>1501.125</v>
      </c>
      <c r="W227">
        <f>IF(J227&lt;&gt;0,(ABS(S227*Constants!$B$4)+50)/100,IF(S227=0,MAX((0-ABS(U227*Constants!$B$4)),0),(ABS(S227*Constants!$B$4)+50)/100))</f>
        <v>1001.125</v>
      </c>
      <c r="X227">
        <f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1200.5</v>
      </c>
      <c r="Y227">
        <f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800.5</v>
      </c>
      <c r="Z227">
        <f t="shared" si="60"/>
        <v>1200.5</v>
      </c>
      <c r="AA227">
        <f t="shared" si="61"/>
        <v>800.5</v>
      </c>
      <c r="AB227">
        <f>IF(I227&lt;&gt;0,(ABS(X227*Constants!$B$10)+50)/100,IF(X227=0,MAX((AB226-ABS(Z227*Constants!$B$4)),0),(ABS(X227*Constants!$B$4)+50)/100))</f>
        <v>0.62005</v>
      </c>
      <c r="AC227">
        <f>IF(J227&lt;&gt;0,(ABS(Y227*Constants!$B$10)+50)/100,IF(Y227=0,MAX((AC226-ABS(AA227*Constants!$B$4)),0),(ABS(Y227*Constants!$B$4)+50)/100))</f>
        <v>0.58005</v>
      </c>
      <c r="AD227">
        <f t="shared" si="62"/>
        <v>1001</v>
      </c>
      <c r="AE227">
        <f t="shared" si="63"/>
        <v>1200.5</v>
      </c>
      <c r="AF227">
        <f t="shared" si="64"/>
        <v>800.5</v>
      </c>
      <c r="AG227">
        <f>((Constants!$B$5*AG226)+Constants!$B$4*AD227+AH226)/(Constants!$B$5+Constants!$B$4)</f>
        <v>1001</v>
      </c>
      <c r="AH227">
        <f>((Constants!$B$5*AG226)+Constants!$B$4*AD227+AH226)-(Constants!$B$5+Constants!$B$4)*AG227</f>
        <v>0</v>
      </c>
      <c r="AI227">
        <f>((Constants!$B$5*AI226)+Constants!$B$4*AE227+AJ226)/(Constants!$B$5+Constants!$B$4)</f>
        <v>1200.5</v>
      </c>
      <c r="AJ227">
        <f>((Constants!$B$5*AI226)+Constants!$B$4*AE227+AJ226)-(Constants!$B$4+Constants!$B$5)*AI227</f>
        <v>0</v>
      </c>
      <c r="AK227">
        <f>((Constants!$B$5*AK226)+Constants!$B$4*AF227+AL226)/(Constants!$B$5+Constants!$B$4)</f>
        <v>800.5</v>
      </c>
      <c r="AL227">
        <f>((Constants!$B$5*AK226)+Constants!$B$4*AF227+AL226)-(Constants!$B$5+Constants!$B$4)*AK227</f>
        <v>0</v>
      </c>
      <c r="AM227">
        <f t="shared" si="65"/>
        <v>1</v>
      </c>
      <c r="AN227">
        <f t="shared" si="66"/>
        <v>1</v>
      </c>
      <c r="AO227">
        <f>(200000*(ABS(N227)-ABS(N225))+Constants!$B$7)/(2*Constants!$B$7)</f>
        <v>0.5</v>
      </c>
      <c r="AP227">
        <f>(200000*(ABS(O227)-ABS(O225))+Constants!$B$7)/(2*Constants!$B$7)</f>
        <v>0.5</v>
      </c>
      <c r="AQ227">
        <f t="shared" si="67"/>
        <v>1</v>
      </c>
      <c r="AR227">
        <f>(Constants!$B$3*Constants!$B$8*I227*K227+AS226)/(Constants!$B$9*Constants!$B$4)</f>
        <v>7.53982300884956</v>
      </c>
      <c r="AS227">
        <f>(Constants!$B$3*Constants!$B$8*I227*K227+AS226)-(AR227*Constants!$B$9*Constants!$B$4)</f>
        <v>0</v>
      </c>
      <c r="AT227">
        <f t="shared" si="68"/>
        <v>1696.46017699114</v>
      </c>
      <c r="AU227">
        <f t="array" ref="AU227">IF(SUMPRODUCT(--(SIGN(AN194:AN226)=SIGN(K195:K227)))=0,2,IF(AV226&gt;0,1,0))</f>
        <v>0</v>
      </c>
      <c r="AV227">
        <f>IF(AU227=2,ROUND(5*1000/Constants!$B$11,0),IF(AV226&gt;0,AV226-1,0))</f>
        <v>0</v>
      </c>
      <c r="AW227">
        <f t="shared" si="69"/>
        <v>225</v>
      </c>
      <c r="AX227">
        <f ca="1" t="array" ref="AX227">IF(AW227&gt;Constants!$B$12,2,IF(SUMPRODUCT(--(AX208:AX227=2))=0,0,1))</f>
        <v>2</v>
      </c>
      <c r="AZ227">
        <f t="array" ref="AZ227">IF(ABS(AG227)&gt;Constants!$B$13,2,IF(SUMPRODUCT(--(AZ207:AZ226=2))=0,0,1))</f>
        <v>0</v>
      </c>
    </row>
    <row r="228" spans="1:52">
      <c r="A228" s="3">
        <v>226</v>
      </c>
      <c r="B228">
        <f>Signals!B227</f>
        <v>3</v>
      </c>
      <c r="C228">
        <f>Signals!C227</f>
        <v>2</v>
      </c>
      <c r="D228">
        <f>Signals!F227</f>
        <v>0</v>
      </c>
      <c r="E228">
        <f>Signals!H227</f>
        <v>0</v>
      </c>
      <c r="F228">
        <f>Signals!I227</f>
        <v>0</v>
      </c>
      <c r="G228">
        <f>IF(Constants!$B$2=2,-B228,B228)</f>
        <v>3</v>
      </c>
      <c r="H228">
        <f>IF(Constants!$C$2=2,-C228,C228)</f>
        <v>2</v>
      </c>
      <c r="I228">
        <f t="shared" si="53"/>
        <v>3</v>
      </c>
      <c r="J228">
        <f t="shared" si="54"/>
        <v>2</v>
      </c>
      <c r="K228">
        <f t="shared" si="55"/>
        <v>1</v>
      </c>
      <c r="L228">
        <f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1200.5</v>
      </c>
      <c r="M228">
        <f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800.5</v>
      </c>
      <c r="N228">
        <f t="shared" si="56"/>
        <v>1200.5</v>
      </c>
      <c r="O228">
        <f t="shared" si="57"/>
        <v>800.5</v>
      </c>
      <c r="P228">
        <f>IF(I228&lt;&gt;0,(ABS(L228*Constants!$B$10)+50)/100,MAX(P227-ABS(N228*Constants!$B$4),0))</f>
        <v>0.62005</v>
      </c>
      <c r="Q228">
        <f>IF(J228&lt;&gt;0,(ABS(M228*Constants!$B$10)+50)/100,MAX(Q227-ABS(O228*Constants!$B$4),0))</f>
        <v>0.58005</v>
      </c>
      <c r="R228">
        <f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1200.5</v>
      </c>
      <c r="S228">
        <f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800.5</v>
      </c>
      <c r="T228">
        <f t="shared" si="58"/>
        <v>1200.5</v>
      </c>
      <c r="U228">
        <f t="shared" si="59"/>
        <v>800.5</v>
      </c>
      <c r="V228">
        <f>IF(I228&lt;&gt;0,(ABS(R228*Constants!$B$4)+50)/100,IF(R228=0,MAX((0-ABS(T228*Constants!$B$4)),0),(ABS(R228*Constants!$B$4)+50)/100))</f>
        <v>1501.125</v>
      </c>
      <c r="W228">
        <f>IF(J228&lt;&gt;0,(ABS(S228*Constants!$B$4)+50)/100,IF(S228=0,MAX((0-ABS(U228*Constants!$B$4)),0),(ABS(S228*Constants!$B$4)+50)/100))</f>
        <v>1001.125</v>
      </c>
      <c r="X228">
        <f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1200.5</v>
      </c>
      <c r="Y228">
        <f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800.5</v>
      </c>
      <c r="Z228">
        <f t="shared" si="60"/>
        <v>1200.5</v>
      </c>
      <c r="AA228">
        <f t="shared" si="61"/>
        <v>800.5</v>
      </c>
      <c r="AB228">
        <f>IF(I228&lt;&gt;0,(ABS(X228*Constants!$B$10)+50)/100,IF(X228=0,MAX((AB227-ABS(Z228*Constants!$B$4)),0),(ABS(X228*Constants!$B$4)+50)/100))</f>
        <v>0.62005</v>
      </c>
      <c r="AC228">
        <f>IF(J228&lt;&gt;0,(ABS(Y228*Constants!$B$10)+50)/100,IF(Y228=0,MAX((AC227-ABS(AA228*Constants!$B$4)),0),(ABS(Y228*Constants!$B$4)+50)/100))</f>
        <v>0.58005</v>
      </c>
      <c r="AD228">
        <f t="shared" si="62"/>
        <v>1001</v>
      </c>
      <c r="AE228">
        <f t="shared" si="63"/>
        <v>1200.5</v>
      </c>
      <c r="AF228">
        <f t="shared" si="64"/>
        <v>800.5</v>
      </c>
      <c r="AG228">
        <f>((Constants!$B$5*AG227)+Constants!$B$4*AD228+AH227)/(Constants!$B$5+Constants!$B$4)</f>
        <v>1001</v>
      </c>
      <c r="AH228">
        <f>((Constants!$B$5*AG227)+Constants!$B$4*AD228+AH227)-(Constants!$B$5+Constants!$B$4)*AG228</f>
        <v>0</v>
      </c>
      <c r="AI228">
        <f>((Constants!$B$5*AI227)+Constants!$B$4*AE228+AJ227)/(Constants!$B$5+Constants!$B$4)</f>
        <v>1200.5</v>
      </c>
      <c r="AJ228">
        <f>((Constants!$B$5*AI227)+Constants!$B$4*AE228+AJ227)-(Constants!$B$4+Constants!$B$5)*AI228</f>
        <v>0</v>
      </c>
      <c r="AK228">
        <f>((Constants!$B$5*AK227)+Constants!$B$4*AF228+AL227)/(Constants!$B$5+Constants!$B$4)</f>
        <v>800.5</v>
      </c>
      <c r="AL228">
        <f>((Constants!$B$5*AK227)+Constants!$B$4*AF228+AL227)-(Constants!$B$5+Constants!$B$4)*AK228</f>
        <v>0</v>
      </c>
      <c r="AM228">
        <f t="shared" si="65"/>
        <v>1</v>
      </c>
      <c r="AN228">
        <f t="shared" si="66"/>
        <v>1</v>
      </c>
      <c r="AO228">
        <f>(200000*(ABS(N228)-ABS(N226))+Constants!$B$7)/(2*Constants!$B$7)</f>
        <v>0.5</v>
      </c>
      <c r="AP228">
        <f>(200000*(ABS(O228)-ABS(O226))+Constants!$B$7)/(2*Constants!$B$7)</f>
        <v>0.5</v>
      </c>
      <c r="AQ228">
        <f t="shared" si="67"/>
        <v>1</v>
      </c>
      <c r="AR228">
        <f>(Constants!$B$3*Constants!$B$8*I228*K228+AS227)/(Constants!$B$9*Constants!$B$4)</f>
        <v>7.53982300884956</v>
      </c>
      <c r="AS228">
        <f>(Constants!$B$3*Constants!$B$8*I228*K228+AS227)-(AR228*Constants!$B$9*Constants!$B$4)</f>
        <v>0</v>
      </c>
      <c r="AT228">
        <f t="shared" si="68"/>
        <v>1703.99999999999</v>
      </c>
      <c r="AU228">
        <f t="array" ref="AU228">IF(SUMPRODUCT(--(SIGN(AN195:AN227)=SIGN(K196:K228)))=0,2,IF(AV227&gt;0,1,0))</f>
        <v>0</v>
      </c>
      <c r="AV228">
        <f>IF(AU228=2,ROUND(5*1000/Constants!$B$11,0),IF(AV227&gt;0,AV227-1,0))</f>
        <v>0</v>
      </c>
      <c r="AW228">
        <f t="shared" si="69"/>
        <v>226</v>
      </c>
      <c r="AX228">
        <f ca="1" t="array" ref="AX228">IF(AW228&gt;Constants!$B$12,2,IF(SUMPRODUCT(--(AX209:AX228=2))=0,0,1))</f>
        <v>2</v>
      </c>
      <c r="AZ228">
        <f t="array" ref="AZ228">IF(ABS(AG228)&gt;Constants!$B$13,2,IF(SUMPRODUCT(--(AZ208:AZ227=2))=0,0,1))</f>
        <v>0</v>
      </c>
    </row>
    <row r="229" spans="1:52">
      <c r="A229" s="3">
        <v>227</v>
      </c>
      <c r="B229">
        <f>Signals!B228</f>
        <v>3</v>
      </c>
      <c r="C229">
        <f>Signals!C228</f>
        <v>2</v>
      </c>
      <c r="D229">
        <f>Signals!F228</f>
        <v>0</v>
      </c>
      <c r="E229">
        <f>Signals!H228</f>
        <v>0</v>
      </c>
      <c r="F229">
        <f>Signals!I228</f>
        <v>0</v>
      </c>
      <c r="G229">
        <f>IF(Constants!$B$2=2,-B229,B229)</f>
        <v>3</v>
      </c>
      <c r="H229">
        <f>IF(Constants!$C$2=2,-C229,C229)</f>
        <v>2</v>
      </c>
      <c r="I229">
        <f t="shared" si="53"/>
        <v>3</v>
      </c>
      <c r="J229">
        <f t="shared" si="54"/>
        <v>2</v>
      </c>
      <c r="K229">
        <f t="shared" si="55"/>
        <v>1</v>
      </c>
      <c r="L229">
        <f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1200.5</v>
      </c>
      <c r="M229">
        <f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800.5</v>
      </c>
      <c r="N229">
        <f t="shared" si="56"/>
        <v>1200.5</v>
      </c>
      <c r="O229">
        <f t="shared" si="57"/>
        <v>800.5</v>
      </c>
      <c r="P229">
        <f>IF(I229&lt;&gt;0,(ABS(L229*Constants!$B$10)+50)/100,MAX(P228-ABS(N229*Constants!$B$4),0))</f>
        <v>0.62005</v>
      </c>
      <c r="Q229">
        <f>IF(J229&lt;&gt;0,(ABS(M229*Constants!$B$10)+50)/100,MAX(Q228-ABS(O229*Constants!$B$4),0))</f>
        <v>0.58005</v>
      </c>
      <c r="R229">
        <f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1200.5</v>
      </c>
      <c r="S229">
        <f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800.5</v>
      </c>
      <c r="T229">
        <f t="shared" si="58"/>
        <v>1200.5</v>
      </c>
      <c r="U229">
        <f t="shared" si="59"/>
        <v>800.5</v>
      </c>
      <c r="V229">
        <f>IF(I229&lt;&gt;0,(ABS(R229*Constants!$B$4)+50)/100,IF(R229=0,MAX((0-ABS(T229*Constants!$B$4)),0),(ABS(R229*Constants!$B$4)+50)/100))</f>
        <v>1501.125</v>
      </c>
      <c r="W229">
        <f>IF(J229&lt;&gt;0,(ABS(S229*Constants!$B$4)+50)/100,IF(S229=0,MAX((0-ABS(U229*Constants!$B$4)),0),(ABS(S229*Constants!$B$4)+50)/100))</f>
        <v>1001.125</v>
      </c>
      <c r="X229">
        <f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1200.5</v>
      </c>
      <c r="Y229">
        <f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800.5</v>
      </c>
      <c r="Z229">
        <f t="shared" si="60"/>
        <v>1200.5</v>
      </c>
      <c r="AA229">
        <f t="shared" si="61"/>
        <v>800.5</v>
      </c>
      <c r="AB229">
        <f>IF(I229&lt;&gt;0,(ABS(X229*Constants!$B$10)+50)/100,IF(X229=0,MAX((AB228-ABS(Z229*Constants!$B$4)),0),(ABS(X229*Constants!$B$4)+50)/100))</f>
        <v>0.62005</v>
      </c>
      <c r="AC229">
        <f>IF(J229&lt;&gt;0,(ABS(Y229*Constants!$B$10)+50)/100,IF(Y229=0,MAX((AC228-ABS(AA229*Constants!$B$4)),0),(ABS(Y229*Constants!$B$4)+50)/100))</f>
        <v>0.58005</v>
      </c>
      <c r="AD229">
        <f t="shared" si="62"/>
        <v>1001</v>
      </c>
      <c r="AE229">
        <f t="shared" si="63"/>
        <v>1200.5</v>
      </c>
      <c r="AF229">
        <f t="shared" si="64"/>
        <v>800.5</v>
      </c>
      <c r="AG229">
        <f>((Constants!$B$5*AG228)+Constants!$B$4*AD229+AH228)/(Constants!$B$5+Constants!$B$4)</f>
        <v>1001</v>
      </c>
      <c r="AH229">
        <f>((Constants!$B$5*AG228)+Constants!$B$4*AD229+AH228)-(Constants!$B$5+Constants!$B$4)*AG229</f>
        <v>0</v>
      </c>
      <c r="AI229">
        <f>((Constants!$B$5*AI228)+Constants!$B$4*AE229+AJ228)/(Constants!$B$5+Constants!$B$4)</f>
        <v>1200.5</v>
      </c>
      <c r="AJ229">
        <f>((Constants!$B$5*AI228)+Constants!$B$4*AE229+AJ228)-(Constants!$B$4+Constants!$B$5)*AI229</f>
        <v>0</v>
      </c>
      <c r="AK229">
        <f>((Constants!$B$5*AK228)+Constants!$B$4*AF229+AL228)/(Constants!$B$5+Constants!$B$4)</f>
        <v>800.5</v>
      </c>
      <c r="AL229">
        <f>((Constants!$B$5*AK228)+Constants!$B$4*AF229+AL228)-(Constants!$B$5+Constants!$B$4)*AK229</f>
        <v>0</v>
      </c>
      <c r="AM229">
        <f t="shared" si="65"/>
        <v>1</v>
      </c>
      <c r="AN229">
        <f t="shared" si="66"/>
        <v>1</v>
      </c>
      <c r="AO229">
        <f>(200000*(ABS(N229)-ABS(N227))+Constants!$B$7)/(2*Constants!$B$7)</f>
        <v>0.5</v>
      </c>
      <c r="AP229">
        <f>(200000*(ABS(O229)-ABS(O227))+Constants!$B$7)/(2*Constants!$B$7)</f>
        <v>0.5</v>
      </c>
      <c r="AQ229">
        <f t="shared" si="67"/>
        <v>1</v>
      </c>
      <c r="AR229">
        <f>(Constants!$B$3*Constants!$B$8*I229*K229+AS228)/(Constants!$B$9*Constants!$B$4)</f>
        <v>7.53982300884956</v>
      </c>
      <c r="AS229">
        <f>(Constants!$B$3*Constants!$B$8*I229*K229+AS228)-(AR229*Constants!$B$9*Constants!$B$4)</f>
        <v>0</v>
      </c>
      <c r="AT229">
        <f t="shared" si="68"/>
        <v>1711.53982300884</v>
      </c>
      <c r="AU229">
        <f t="array" ref="AU229">IF(SUMPRODUCT(--(SIGN(AN196:AN228)=SIGN(K197:K229)))=0,2,IF(AV228&gt;0,1,0))</f>
        <v>0</v>
      </c>
      <c r="AV229">
        <f>IF(AU229=2,ROUND(5*1000/Constants!$B$11,0),IF(AV228&gt;0,AV228-1,0))</f>
        <v>0</v>
      </c>
      <c r="AW229">
        <f t="shared" si="69"/>
        <v>227</v>
      </c>
      <c r="AX229">
        <f ca="1" t="array" ref="AX229">IF(AW229&gt;Constants!$B$12,2,IF(SUMPRODUCT(--(AX210:AX229=2))=0,0,1))</f>
        <v>2</v>
      </c>
      <c r="AZ229">
        <f t="array" ref="AZ229">IF(ABS(AG229)&gt;Constants!$B$13,2,IF(SUMPRODUCT(--(AZ209:AZ228=2))=0,0,1))</f>
        <v>0</v>
      </c>
    </row>
    <row r="230" spans="1:52">
      <c r="A230" s="3">
        <v>228</v>
      </c>
      <c r="B230">
        <f>Signals!B229</f>
        <v>3</v>
      </c>
      <c r="C230">
        <f>Signals!C229</f>
        <v>2</v>
      </c>
      <c r="D230">
        <f>Signals!F229</f>
        <v>0</v>
      </c>
      <c r="E230">
        <f>Signals!H229</f>
        <v>0</v>
      </c>
      <c r="F230">
        <f>Signals!I229</f>
        <v>0</v>
      </c>
      <c r="G230">
        <f>IF(Constants!$B$2=2,-B230,B230)</f>
        <v>3</v>
      </c>
      <c r="H230">
        <f>IF(Constants!$C$2=2,-C230,C230)</f>
        <v>2</v>
      </c>
      <c r="I230">
        <f t="shared" si="53"/>
        <v>3</v>
      </c>
      <c r="J230">
        <f t="shared" si="54"/>
        <v>2</v>
      </c>
      <c r="K230">
        <f t="shared" si="55"/>
        <v>1</v>
      </c>
      <c r="L230">
        <f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1200.5</v>
      </c>
      <c r="M230">
        <f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800.5</v>
      </c>
      <c r="N230">
        <f t="shared" si="56"/>
        <v>1200.5</v>
      </c>
      <c r="O230">
        <f t="shared" si="57"/>
        <v>800.5</v>
      </c>
      <c r="P230">
        <f>IF(I230&lt;&gt;0,(ABS(L230*Constants!$B$10)+50)/100,MAX(P229-ABS(N230*Constants!$B$4),0))</f>
        <v>0.62005</v>
      </c>
      <c r="Q230">
        <f>IF(J230&lt;&gt;0,(ABS(M230*Constants!$B$10)+50)/100,MAX(Q229-ABS(O230*Constants!$B$4),0))</f>
        <v>0.58005</v>
      </c>
      <c r="R230">
        <f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1200.5</v>
      </c>
      <c r="S230">
        <f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800.5</v>
      </c>
      <c r="T230">
        <f t="shared" si="58"/>
        <v>1200.5</v>
      </c>
      <c r="U230">
        <f t="shared" si="59"/>
        <v>800.5</v>
      </c>
      <c r="V230">
        <f>IF(I230&lt;&gt;0,(ABS(R230*Constants!$B$4)+50)/100,IF(R230=0,MAX((0-ABS(T230*Constants!$B$4)),0),(ABS(R230*Constants!$B$4)+50)/100))</f>
        <v>1501.125</v>
      </c>
      <c r="W230">
        <f>IF(J230&lt;&gt;0,(ABS(S230*Constants!$B$4)+50)/100,IF(S230=0,MAX((0-ABS(U230*Constants!$B$4)),0),(ABS(S230*Constants!$B$4)+50)/100))</f>
        <v>1001.125</v>
      </c>
      <c r="X230">
        <f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1200.5</v>
      </c>
      <c r="Y230">
        <f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800.5</v>
      </c>
      <c r="Z230">
        <f t="shared" si="60"/>
        <v>1200.5</v>
      </c>
      <c r="AA230">
        <f t="shared" si="61"/>
        <v>800.5</v>
      </c>
      <c r="AB230">
        <f>IF(I230&lt;&gt;0,(ABS(X230*Constants!$B$10)+50)/100,IF(X230=0,MAX((AB229-ABS(Z230*Constants!$B$4)),0),(ABS(X230*Constants!$B$4)+50)/100))</f>
        <v>0.62005</v>
      </c>
      <c r="AC230">
        <f>IF(J230&lt;&gt;0,(ABS(Y230*Constants!$B$10)+50)/100,IF(Y230=0,MAX((AC229-ABS(AA230*Constants!$B$4)),0),(ABS(Y230*Constants!$B$4)+50)/100))</f>
        <v>0.58005</v>
      </c>
      <c r="AD230">
        <f t="shared" si="62"/>
        <v>1001</v>
      </c>
      <c r="AE230">
        <f t="shared" si="63"/>
        <v>1200.5</v>
      </c>
      <c r="AF230">
        <f t="shared" si="64"/>
        <v>800.5</v>
      </c>
      <c r="AG230">
        <f>((Constants!$B$5*AG229)+Constants!$B$4*AD230+AH229)/(Constants!$B$5+Constants!$B$4)</f>
        <v>1001</v>
      </c>
      <c r="AH230">
        <f>((Constants!$B$5*AG229)+Constants!$B$4*AD230+AH229)-(Constants!$B$5+Constants!$B$4)*AG230</f>
        <v>0</v>
      </c>
      <c r="AI230">
        <f>((Constants!$B$5*AI229)+Constants!$B$4*AE230+AJ229)/(Constants!$B$5+Constants!$B$4)</f>
        <v>1200.5</v>
      </c>
      <c r="AJ230">
        <f>((Constants!$B$5*AI229)+Constants!$B$4*AE230+AJ229)-(Constants!$B$4+Constants!$B$5)*AI230</f>
        <v>0</v>
      </c>
      <c r="AK230">
        <f>((Constants!$B$5*AK229)+Constants!$B$4*AF230+AL229)/(Constants!$B$5+Constants!$B$4)</f>
        <v>800.5</v>
      </c>
      <c r="AL230">
        <f>((Constants!$B$5*AK229)+Constants!$B$4*AF230+AL229)-(Constants!$B$5+Constants!$B$4)*AK230</f>
        <v>0</v>
      </c>
      <c r="AM230">
        <f t="shared" si="65"/>
        <v>1</v>
      </c>
      <c r="AN230">
        <f t="shared" si="66"/>
        <v>1</v>
      </c>
      <c r="AO230">
        <f>(200000*(ABS(N230)-ABS(N228))+Constants!$B$7)/(2*Constants!$B$7)</f>
        <v>0.5</v>
      </c>
      <c r="AP230">
        <f>(200000*(ABS(O230)-ABS(O228))+Constants!$B$7)/(2*Constants!$B$7)</f>
        <v>0.5</v>
      </c>
      <c r="AQ230">
        <f t="shared" si="67"/>
        <v>1</v>
      </c>
      <c r="AR230">
        <f>(Constants!$B$3*Constants!$B$8*I230*K230+AS229)/(Constants!$B$9*Constants!$B$4)</f>
        <v>7.53982300884956</v>
      </c>
      <c r="AS230">
        <f>(Constants!$B$3*Constants!$B$8*I230*K230+AS229)-(AR230*Constants!$B$9*Constants!$B$4)</f>
        <v>0</v>
      </c>
      <c r="AT230">
        <f t="shared" si="68"/>
        <v>1719.07964601769</v>
      </c>
      <c r="AU230">
        <f t="array" ref="AU230">IF(SUMPRODUCT(--(SIGN(AN197:AN229)=SIGN(K198:K230)))=0,2,IF(AV229&gt;0,1,0))</f>
        <v>0</v>
      </c>
      <c r="AV230">
        <f>IF(AU230=2,ROUND(5*1000/Constants!$B$11,0),IF(AV229&gt;0,AV229-1,0))</f>
        <v>0</v>
      </c>
      <c r="AW230">
        <f t="shared" si="69"/>
        <v>228</v>
      </c>
      <c r="AX230">
        <f ca="1" t="array" ref="AX230">IF(AW230&gt;Constants!$B$12,2,IF(SUMPRODUCT(--(AX211:AX230=2))=0,0,1))</f>
        <v>2</v>
      </c>
      <c r="AZ230">
        <f t="array" ref="AZ230">IF(ABS(AG230)&gt;Constants!$B$13,2,IF(SUMPRODUCT(--(AZ210:AZ229=2))=0,0,1))</f>
        <v>0</v>
      </c>
    </row>
    <row r="231" spans="1:52">
      <c r="A231" s="3">
        <v>229</v>
      </c>
      <c r="B231">
        <f>Signals!B230</f>
        <v>3</v>
      </c>
      <c r="C231">
        <f>Signals!C230</f>
        <v>2</v>
      </c>
      <c r="D231">
        <f>Signals!F230</f>
        <v>0</v>
      </c>
      <c r="E231">
        <f>Signals!H230</f>
        <v>0</v>
      </c>
      <c r="F231">
        <f>Signals!I230</f>
        <v>0</v>
      </c>
      <c r="G231">
        <f>IF(Constants!$B$2=2,-B231,B231)</f>
        <v>3</v>
      </c>
      <c r="H231">
        <f>IF(Constants!$C$2=2,-C231,C231)</f>
        <v>2</v>
      </c>
      <c r="I231">
        <f t="shared" si="53"/>
        <v>3</v>
      </c>
      <c r="J231">
        <f t="shared" si="54"/>
        <v>2</v>
      </c>
      <c r="K231">
        <f t="shared" si="55"/>
        <v>1</v>
      </c>
      <c r="L231">
        <f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1200.5</v>
      </c>
      <c r="M231">
        <f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800.5</v>
      </c>
      <c r="N231">
        <f t="shared" si="56"/>
        <v>1200.5</v>
      </c>
      <c r="O231">
        <f t="shared" si="57"/>
        <v>800.5</v>
      </c>
      <c r="P231">
        <f>IF(I231&lt;&gt;0,(ABS(L231*Constants!$B$10)+50)/100,MAX(P230-ABS(N231*Constants!$B$4),0))</f>
        <v>0.62005</v>
      </c>
      <c r="Q231">
        <f>IF(J231&lt;&gt;0,(ABS(M231*Constants!$B$10)+50)/100,MAX(Q230-ABS(O231*Constants!$B$4),0))</f>
        <v>0.58005</v>
      </c>
      <c r="R231">
        <f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1200.5</v>
      </c>
      <c r="S231">
        <f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800.5</v>
      </c>
      <c r="T231">
        <f t="shared" si="58"/>
        <v>1200.5</v>
      </c>
      <c r="U231">
        <f t="shared" si="59"/>
        <v>800.5</v>
      </c>
      <c r="V231">
        <f>IF(I231&lt;&gt;0,(ABS(R231*Constants!$B$4)+50)/100,IF(R231=0,MAX((0-ABS(T231*Constants!$B$4)),0),(ABS(R231*Constants!$B$4)+50)/100))</f>
        <v>1501.125</v>
      </c>
      <c r="W231">
        <f>IF(J231&lt;&gt;0,(ABS(S231*Constants!$B$4)+50)/100,IF(S231=0,MAX((0-ABS(U231*Constants!$B$4)),0),(ABS(S231*Constants!$B$4)+50)/100))</f>
        <v>1001.125</v>
      </c>
      <c r="X231">
        <f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1200.5</v>
      </c>
      <c r="Y231">
        <f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800.5</v>
      </c>
      <c r="Z231">
        <f t="shared" si="60"/>
        <v>1200.5</v>
      </c>
      <c r="AA231">
        <f t="shared" si="61"/>
        <v>800.5</v>
      </c>
      <c r="AB231">
        <f>IF(I231&lt;&gt;0,(ABS(X231*Constants!$B$10)+50)/100,IF(X231=0,MAX((AB230-ABS(Z231*Constants!$B$4)),0),(ABS(X231*Constants!$B$4)+50)/100))</f>
        <v>0.62005</v>
      </c>
      <c r="AC231">
        <f>IF(J231&lt;&gt;0,(ABS(Y231*Constants!$B$10)+50)/100,IF(Y231=0,MAX((AC230-ABS(AA231*Constants!$B$4)),0),(ABS(Y231*Constants!$B$4)+50)/100))</f>
        <v>0.58005</v>
      </c>
      <c r="AD231">
        <f t="shared" si="62"/>
        <v>1001</v>
      </c>
      <c r="AE231">
        <f t="shared" si="63"/>
        <v>1200.5</v>
      </c>
      <c r="AF231">
        <f t="shared" si="64"/>
        <v>800.5</v>
      </c>
      <c r="AG231">
        <f>((Constants!$B$5*AG230)+Constants!$B$4*AD231+AH230)/(Constants!$B$5+Constants!$B$4)</f>
        <v>1001</v>
      </c>
      <c r="AH231">
        <f>((Constants!$B$5*AG230)+Constants!$B$4*AD231+AH230)-(Constants!$B$5+Constants!$B$4)*AG231</f>
        <v>0</v>
      </c>
      <c r="AI231">
        <f>((Constants!$B$5*AI230)+Constants!$B$4*AE231+AJ230)/(Constants!$B$5+Constants!$B$4)</f>
        <v>1200.5</v>
      </c>
      <c r="AJ231">
        <f>((Constants!$B$5*AI230)+Constants!$B$4*AE231+AJ230)-(Constants!$B$4+Constants!$B$5)*AI231</f>
        <v>0</v>
      </c>
      <c r="AK231">
        <f>((Constants!$B$5*AK230)+Constants!$B$4*AF231+AL230)/(Constants!$B$5+Constants!$B$4)</f>
        <v>800.5</v>
      </c>
      <c r="AL231">
        <f>((Constants!$B$5*AK230)+Constants!$B$4*AF231+AL230)-(Constants!$B$5+Constants!$B$4)*AK231</f>
        <v>0</v>
      </c>
      <c r="AM231">
        <f t="shared" si="65"/>
        <v>1</v>
      </c>
      <c r="AN231">
        <f t="shared" si="66"/>
        <v>1</v>
      </c>
      <c r="AO231">
        <f>(200000*(ABS(N231)-ABS(N229))+Constants!$B$7)/(2*Constants!$B$7)</f>
        <v>0.5</v>
      </c>
      <c r="AP231">
        <f>(200000*(ABS(O231)-ABS(O229))+Constants!$B$7)/(2*Constants!$B$7)</f>
        <v>0.5</v>
      </c>
      <c r="AQ231">
        <f t="shared" si="67"/>
        <v>1</v>
      </c>
      <c r="AR231">
        <f>(Constants!$B$3*Constants!$B$8*I231*K231+AS230)/(Constants!$B$9*Constants!$B$4)</f>
        <v>7.53982300884956</v>
      </c>
      <c r="AS231">
        <f>(Constants!$B$3*Constants!$B$8*I231*K231+AS230)-(AR231*Constants!$B$9*Constants!$B$4)</f>
        <v>0</v>
      </c>
      <c r="AT231">
        <f t="shared" si="68"/>
        <v>1726.61946902654</v>
      </c>
      <c r="AU231">
        <f t="array" ref="AU231">IF(SUMPRODUCT(--(SIGN(AN198:AN230)=SIGN(K199:K231)))=0,2,IF(AV230&gt;0,1,0))</f>
        <v>0</v>
      </c>
      <c r="AV231">
        <f>IF(AU231=2,ROUND(5*1000/Constants!$B$11,0),IF(AV230&gt;0,AV230-1,0))</f>
        <v>0</v>
      </c>
      <c r="AW231">
        <f t="shared" si="69"/>
        <v>229</v>
      </c>
      <c r="AX231">
        <f ca="1" t="array" ref="AX231">IF(AW231&gt;Constants!$B$12,2,IF(SUMPRODUCT(--(AX212:AX231=2))=0,0,1))</f>
        <v>2</v>
      </c>
      <c r="AZ231">
        <f t="array" ref="AZ231">IF(ABS(AG231)&gt;Constants!$B$13,2,IF(SUMPRODUCT(--(AZ211:AZ230=2))=0,0,1))</f>
        <v>0</v>
      </c>
    </row>
    <row r="232" spans="1:52">
      <c r="A232" s="3">
        <v>230</v>
      </c>
      <c r="B232">
        <f>Signals!B231</f>
        <v>3</v>
      </c>
      <c r="C232">
        <f>Signals!C231</f>
        <v>2</v>
      </c>
      <c r="D232">
        <f>Signals!F231</f>
        <v>0</v>
      </c>
      <c r="E232">
        <f>Signals!H231</f>
        <v>0</v>
      </c>
      <c r="F232">
        <f>Signals!I231</f>
        <v>0</v>
      </c>
      <c r="G232">
        <f>IF(Constants!$B$2=2,-B232,B232)</f>
        <v>3</v>
      </c>
      <c r="H232">
        <f>IF(Constants!$C$2=2,-C232,C232)</f>
        <v>2</v>
      </c>
      <c r="I232">
        <f t="shared" si="53"/>
        <v>3</v>
      </c>
      <c r="J232">
        <f t="shared" si="54"/>
        <v>2</v>
      </c>
      <c r="K232">
        <f t="shared" si="55"/>
        <v>1</v>
      </c>
      <c r="L232">
        <f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1200.5</v>
      </c>
      <c r="M232">
        <f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800.5</v>
      </c>
      <c r="N232">
        <f t="shared" si="56"/>
        <v>1200.5</v>
      </c>
      <c r="O232">
        <f t="shared" si="57"/>
        <v>800.5</v>
      </c>
      <c r="P232">
        <f>IF(I232&lt;&gt;0,(ABS(L232*Constants!$B$10)+50)/100,MAX(P231-ABS(N232*Constants!$B$4),0))</f>
        <v>0.62005</v>
      </c>
      <c r="Q232">
        <f>IF(J232&lt;&gt;0,(ABS(M232*Constants!$B$10)+50)/100,MAX(Q231-ABS(O232*Constants!$B$4),0))</f>
        <v>0.58005</v>
      </c>
      <c r="R232">
        <f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1200.5</v>
      </c>
      <c r="S232">
        <f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800.5</v>
      </c>
      <c r="T232">
        <f t="shared" si="58"/>
        <v>1200.5</v>
      </c>
      <c r="U232">
        <f t="shared" si="59"/>
        <v>800.5</v>
      </c>
      <c r="V232">
        <f>IF(I232&lt;&gt;0,(ABS(R232*Constants!$B$4)+50)/100,IF(R232=0,MAX((0-ABS(T232*Constants!$B$4)),0),(ABS(R232*Constants!$B$4)+50)/100))</f>
        <v>1501.125</v>
      </c>
      <c r="W232">
        <f>IF(J232&lt;&gt;0,(ABS(S232*Constants!$B$4)+50)/100,IF(S232=0,MAX((0-ABS(U232*Constants!$B$4)),0),(ABS(S232*Constants!$B$4)+50)/100))</f>
        <v>1001.125</v>
      </c>
      <c r="X232">
        <f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1200.5</v>
      </c>
      <c r="Y232">
        <f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800.5</v>
      </c>
      <c r="Z232">
        <f t="shared" si="60"/>
        <v>1200.5</v>
      </c>
      <c r="AA232">
        <f t="shared" si="61"/>
        <v>800.5</v>
      </c>
      <c r="AB232">
        <f>IF(I232&lt;&gt;0,(ABS(X232*Constants!$B$10)+50)/100,IF(X232=0,MAX((AB231-ABS(Z232*Constants!$B$4)),0),(ABS(X232*Constants!$B$4)+50)/100))</f>
        <v>0.62005</v>
      </c>
      <c r="AC232">
        <f>IF(J232&lt;&gt;0,(ABS(Y232*Constants!$B$10)+50)/100,IF(Y232=0,MAX((AC231-ABS(AA232*Constants!$B$4)),0),(ABS(Y232*Constants!$B$4)+50)/100))</f>
        <v>0.58005</v>
      </c>
      <c r="AD232">
        <f t="shared" si="62"/>
        <v>1001</v>
      </c>
      <c r="AE232">
        <f t="shared" si="63"/>
        <v>1200.5</v>
      </c>
      <c r="AF232">
        <f t="shared" si="64"/>
        <v>800.5</v>
      </c>
      <c r="AG232">
        <f>((Constants!$B$5*AG231)+Constants!$B$4*AD232+AH231)/(Constants!$B$5+Constants!$B$4)</f>
        <v>1001</v>
      </c>
      <c r="AH232">
        <f>((Constants!$B$5*AG231)+Constants!$B$4*AD232+AH231)-(Constants!$B$5+Constants!$B$4)*AG232</f>
        <v>0</v>
      </c>
      <c r="AI232">
        <f>((Constants!$B$5*AI231)+Constants!$B$4*AE232+AJ231)/(Constants!$B$5+Constants!$B$4)</f>
        <v>1200.5</v>
      </c>
      <c r="AJ232">
        <f>((Constants!$B$5*AI231)+Constants!$B$4*AE232+AJ231)-(Constants!$B$4+Constants!$B$5)*AI232</f>
        <v>0</v>
      </c>
      <c r="AK232">
        <f>((Constants!$B$5*AK231)+Constants!$B$4*AF232+AL231)/(Constants!$B$5+Constants!$B$4)</f>
        <v>800.5</v>
      </c>
      <c r="AL232">
        <f>((Constants!$B$5*AK231)+Constants!$B$4*AF232+AL231)-(Constants!$B$5+Constants!$B$4)*AK232</f>
        <v>0</v>
      </c>
      <c r="AM232">
        <f t="shared" si="65"/>
        <v>1</v>
      </c>
      <c r="AN232">
        <f t="shared" si="66"/>
        <v>1</v>
      </c>
      <c r="AO232">
        <f>(200000*(ABS(N232)-ABS(N230))+Constants!$B$7)/(2*Constants!$B$7)</f>
        <v>0.5</v>
      </c>
      <c r="AP232">
        <f>(200000*(ABS(O232)-ABS(O230))+Constants!$B$7)/(2*Constants!$B$7)</f>
        <v>0.5</v>
      </c>
      <c r="AQ232">
        <f t="shared" si="67"/>
        <v>1</v>
      </c>
      <c r="AR232">
        <f>(Constants!$B$3*Constants!$B$8*I232*K232+AS231)/(Constants!$B$9*Constants!$B$4)</f>
        <v>7.53982300884956</v>
      </c>
      <c r="AS232">
        <f>(Constants!$B$3*Constants!$B$8*I232*K232+AS231)-(AR232*Constants!$B$9*Constants!$B$4)</f>
        <v>0</v>
      </c>
      <c r="AT232">
        <f t="shared" si="68"/>
        <v>1734.15929203539</v>
      </c>
      <c r="AU232">
        <f t="array" ref="AU232">IF(SUMPRODUCT(--(SIGN(AN199:AN231)=SIGN(K200:K232)))=0,2,IF(AV231&gt;0,1,0))</f>
        <v>0</v>
      </c>
      <c r="AV232">
        <f>IF(AU232=2,ROUND(5*1000/Constants!$B$11,0),IF(AV231&gt;0,AV231-1,0))</f>
        <v>0</v>
      </c>
      <c r="AW232">
        <f t="shared" si="69"/>
        <v>230</v>
      </c>
      <c r="AX232">
        <f ca="1" t="array" ref="AX232">IF(AW232&gt;Constants!$B$12,2,IF(SUMPRODUCT(--(AX213:AX232=2))=0,0,1))</f>
        <v>2</v>
      </c>
      <c r="AZ232">
        <f t="array" ref="AZ232">IF(ABS(AG232)&gt;Constants!$B$13,2,IF(SUMPRODUCT(--(AZ212:AZ231=2))=0,0,1))</f>
        <v>0</v>
      </c>
    </row>
    <row r="233" spans="1:52">
      <c r="A233" s="3">
        <v>231</v>
      </c>
      <c r="B233">
        <f>Signals!B232</f>
        <v>3</v>
      </c>
      <c r="C233">
        <f>Signals!C232</f>
        <v>2</v>
      </c>
      <c r="D233">
        <f>Signals!F232</f>
        <v>0</v>
      </c>
      <c r="E233">
        <f>Signals!H232</f>
        <v>0</v>
      </c>
      <c r="F233">
        <f>Signals!I232</f>
        <v>0</v>
      </c>
      <c r="G233">
        <f>IF(Constants!$B$2=2,-B233,B233)</f>
        <v>3</v>
      </c>
      <c r="H233">
        <f>IF(Constants!$C$2=2,-C233,C233)</f>
        <v>2</v>
      </c>
      <c r="I233">
        <f t="shared" si="53"/>
        <v>3</v>
      </c>
      <c r="J233">
        <f t="shared" si="54"/>
        <v>2</v>
      </c>
      <c r="K233">
        <f t="shared" si="55"/>
        <v>1</v>
      </c>
      <c r="L233">
        <f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1200.5</v>
      </c>
      <c r="M233">
        <f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800.5</v>
      </c>
      <c r="N233">
        <f t="shared" si="56"/>
        <v>1200.5</v>
      </c>
      <c r="O233">
        <f t="shared" si="57"/>
        <v>800.5</v>
      </c>
      <c r="P233">
        <f>IF(I233&lt;&gt;0,(ABS(L233*Constants!$B$10)+50)/100,MAX(P232-ABS(N233*Constants!$B$4),0))</f>
        <v>0.62005</v>
      </c>
      <c r="Q233">
        <f>IF(J233&lt;&gt;0,(ABS(M233*Constants!$B$10)+50)/100,MAX(Q232-ABS(O233*Constants!$B$4),0))</f>
        <v>0.58005</v>
      </c>
      <c r="R233">
        <f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1200.5</v>
      </c>
      <c r="S233">
        <f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800.5</v>
      </c>
      <c r="T233">
        <f t="shared" si="58"/>
        <v>1200.5</v>
      </c>
      <c r="U233">
        <f t="shared" si="59"/>
        <v>800.5</v>
      </c>
      <c r="V233">
        <f>IF(I233&lt;&gt;0,(ABS(R233*Constants!$B$4)+50)/100,IF(R233=0,MAX((0-ABS(T233*Constants!$B$4)),0),(ABS(R233*Constants!$B$4)+50)/100))</f>
        <v>1501.125</v>
      </c>
      <c r="W233">
        <f>IF(J233&lt;&gt;0,(ABS(S233*Constants!$B$4)+50)/100,IF(S233=0,MAX((0-ABS(U233*Constants!$B$4)),0),(ABS(S233*Constants!$B$4)+50)/100))</f>
        <v>1001.125</v>
      </c>
      <c r="X233">
        <f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1200.5</v>
      </c>
      <c r="Y233">
        <f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800.5</v>
      </c>
      <c r="Z233">
        <f t="shared" si="60"/>
        <v>1200.5</v>
      </c>
      <c r="AA233">
        <f t="shared" si="61"/>
        <v>800.5</v>
      </c>
      <c r="AB233">
        <f>IF(I233&lt;&gt;0,(ABS(X233*Constants!$B$10)+50)/100,IF(X233=0,MAX((AB232-ABS(Z233*Constants!$B$4)),0),(ABS(X233*Constants!$B$4)+50)/100))</f>
        <v>0.62005</v>
      </c>
      <c r="AC233">
        <f>IF(J233&lt;&gt;0,(ABS(Y233*Constants!$B$10)+50)/100,IF(Y233=0,MAX((AC232-ABS(AA233*Constants!$B$4)),0),(ABS(Y233*Constants!$B$4)+50)/100))</f>
        <v>0.58005</v>
      </c>
      <c r="AD233">
        <f t="shared" si="62"/>
        <v>1001</v>
      </c>
      <c r="AE233">
        <f t="shared" si="63"/>
        <v>1200.5</v>
      </c>
      <c r="AF233">
        <f t="shared" si="64"/>
        <v>800.5</v>
      </c>
      <c r="AG233">
        <f>((Constants!$B$5*AG232)+Constants!$B$4*AD233+AH232)/(Constants!$B$5+Constants!$B$4)</f>
        <v>1001</v>
      </c>
      <c r="AH233">
        <f>((Constants!$B$5*AG232)+Constants!$B$4*AD233+AH232)-(Constants!$B$5+Constants!$B$4)*AG233</f>
        <v>0</v>
      </c>
      <c r="AI233">
        <f>((Constants!$B$5*AI232)+Constants!$B$4*AE233+AJ232)/(Constants!$B$5+Constants!$B$4)</f>
        <v>1200.5</v>
      </c>
      <c r="AJ233">
        <f>((Constants!$B$5*AI232)+Constants!$B$4*AE233+AJ232)-(Constants!$B$4+Constants!$B$5)*AI233</f>
        <v>0</v>
      </c>
      <c r="AK233">
        <f>((Constants!$B$5*AK232)+Constants!$B$4*AF233+AL232)/(Constants!$B$5+Constants!$B$4)</f>
        <v>800.5</v>
      </c>
      <c r="AL233">
        <f>((Constants!$B$5*AK232)+Constants!$B$4*AF233+AL232)-(Constants!$B$5+Constants!$B$4)*AK233</f>
        <v>0</v>
      </c>
      <c r="AM233">
        <f t="shared" si="65"/>
        <v>1</v>
      </c>
      <c r="AN233">
        <f t="shared" si="66"/>
        <v>1</v>
      </c>
      <c r="AO233">
        <f>(200000*(ABS(N233)-ABS(N231))+Constants!$B$7)/(2*Constants!$B$7)</f>
        <v>0.5</v>
      </c>
      <c r="AP233">
        <f>(200000*(ABS(O233)-ABS(O231))+Constants!$B$7)/(2*Constants!$B$7)</f>
        <v>0.5</v>
      </c>
      <c r="AQ233">
        <f t="shared" si="67"/>
        <v>1</v>
      </c>
      <c r="AR233">
        <f>(Constants!$B$3*Constants!$B$8*I233*K233+AS232)/(Constants!$B$9*Constants!$B$4)</f>
        <v>7.53982300884956</v>
      </c>
      <c r="AS233">
        <f>(Constants!$B$3*Constants!$B$8*I233*K233+AS232)-(AR233*Constants!$B$9*Constants!$B$4)</f>
        <v>0</v>
      </c>
      <c r="AT233">
        <f t="shared" si="68"/>
        <v>1741.69911504424</v>
      </c>
      <c r="AU233">
        <f t="array" ref="AU233">IF(SUMPRODUCT(--(SIGN(AN200:AN232)=SIGN(K201:K233)))=0,2,IF(AV232&gt;0,1,0))</f>
        <v>0</v>
      </c>
      <c r="AV233">
        <f>IF(AU233=2,ROUND(5*1000/Constants!$B$11,0),IF(AV232&gt;0,AV232-1,0))</f>
        <v>0</v>
      </c>
      <c r="AW233">
        <f t="shared" si="69"/>
        <v>231</v>
      </c>
      <c r="AX233">
        <f ca="1" t="array" ref="AX233">IF(AW233&gt;Constants!$B$12,2,IF(SUMPRODUCT(--(AX214:AX233=2))=0,0,1))</f>
        <v>2</v>
      </c>
      <c r="AZ233">
        <f t="array" ref="AZ233">IF(ABS(AG233)&gt;Constants!$B$13,2,IF(SUMPRODUCT(--(AZ213:AZ232=2))=0,0,1))</f>
        <v>0</v>
      </c>
    </row>
    <row r="234" spans="1:52">
      <c r="A234" s="3">
        <v>232</v>
      </c>
      <c r="B234">
        <f>Signals!B233</f>
        <v>3</v>
      </c>
      <c r="C234">
        <f>Signals!C233</f>
        <v>2</v>
      </c>
      <c r="D234">
        <f>Signals!F233</f>
        <v>0</v>
      </c>
      <c r="E234">
        <f>Signals!H233</f>
        <v>0</v>
      </c>
      <c r="F234">
        <f>Signals!I233</f>
        <v>0</v>
      </c>
      <c r="G234">
        <f>IF(Constants!$B$2=2,-B234,B234)</f>
        <v>3</v>
      </c>
      <c r="H234">
        <f>IF(Constants!$C$2=2,-C234,C234)</f>
        <v>2</v>
      </c>
      <c r="I234">
        <f t="shared" si="53"/>
        <v>3</v>
      </c>
      <c r="J234">
        <f t="shared" si="54"/>
        <v>2</v>
      </c>
      <c r="K234">
        <f t="shared" si="55"/>
        <v>1</v>
      </c>
      <c r="L234">
        <f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1200.5</v>
      </c>
      <c r="M234">
        <f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800.5</v>
      </c>
      <c r="N234">
        <f t="shared" si="56"/>
        <v>1200.5</v>
      </c>
      <c r="O234">
        <f t="shared" si="57"/>
        <v>800.5</v>
      </c>
      <c r="P234">
        <f>IF(I234&lt;&gt;0,(ABS(L234*Constants!$B$10)+50)/100,MAX(P233-ABS(N234*Constants!$B$4),0))</f>
        <v>0.62005</v>
      </c>
      <c r="Q234">
        <f>IF(J234&lt;&gt;0,(ABS(M234*Constants!$B$10)+50)/100,MAX(Q233-ABS(O234*Constants!$B$4),0))</f>
        <v>0.58005</v>
      </c>
      <c r="R234">
        <f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1200.5</v>
      </c>
      <c r="S234">
        <f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800.5</v>
      </c>
      <c r="T234">
        <f t="shared" si="58"/>
        <v>1200.5</v>
      </c>
      <c r="U234">
        <f t="shared" si="59"/>
        <v>800.5</v>
      </c>
      <c r="V234">
        <f>IF(I234&lt;&gt;0,(ABS(R234*Constants!$B$4)+50)/100,IF(R234=0,MAX((0-ABS(T234*Constants!$B$4)),0),(ABS(R234*Constants!$B$4)+50)/100))</f>
        <v>1501.125</v>
      </c>
      <c r="W234">
        <f>IF(J234&lt;&gt;0,(ABS(S234*Constants!$B$4)+50)/100,IF(S234=0,MAX((0-ABS(U234*Constants!$B$4)),0),(ABS(S234*Constants!$B$4)+50)/100))</f>
        <v>1001.125</v>
      </c>
      <c r="X234">
        <f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1200.5</v>
      </c>
      <c r="Y234">
        <f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800.5</v>
      </c>
      <c r="Z234">
        <f t="shared" si="60"/>
        <v>1200.5</v>
      </c>
      <c r="AA234">
        <f t="shared" si="61"/>
        <v>800.5</v>
      </c>
      <c r="AB234">
        <f>IF(I234&lt;&gt;0,(ABS(X234*Constants!$B$10)+50)/100,IF(X234=0,MAX((AB233-ABS(Z234*Constants!$B$4)),0),(ABS(X234*Constants!$B$4)+50)/100))</f>
        <v>0.62005</v>
      </c>
      <c r="AC234">
        <f>IF(J234&lt;&gt;0,(ABS(Y234*Constants!$B$10)+50)/100,IF(Y234=0,MAX((AC233-ABS(AA234*Constants!$B$4)),0),(ABS(Y234*Constants!$B$4)+50)/100))</f>
        <v>0.58005</v>
      </c>
      <c r="AD234">
        <f t="shared" si="62"/>
        <v>1001</v>
      </c>
      <c r="AE234">
        <f t="shared" si="63"/>
        <v>1200.5</v>
      </c>
      <c r="AF234">
        <f t="shared" si="64"/>
        <v>800.5</v>
      </c>
      <c r="AG234">
        <f>((Constants!$B$5*AG233)+Constants!$B$4*AD234+AH233)/(Constants!$B$5+Constants!$B$4)</f>
        <v>1001</v>
      </c>
      <c r="AH234">
        <f>((Constants!$B$5*AG233)+Constants!$B$4*AD234+AH233)-(Constants!$B$5+Constants!$B$4)*AG234</f>
        <v>0</v>
      </c>
      <c r="AI234">
        <f>((Constants!$B$5*AI233)+Constants!$B$4*AE234+AJ233)/(Constants!$B$5+Constants!$B$4)</f>
        <v>1200.5</v>
      </c>
      <c r="AJ234">
        <f>((Constants!$B$5*AI233)+Constants!$B$4*AE234+AJ233)-(Constants!$B$4+Constants!$B$5)*AI234</f>
        <v>0</v>
      </c>
      <c r="AK234">
        <f>((Constants!$B$5*AK233)+Constants!$B$4*AF234+AL233)/(Constants!$B$5+Constants!$B$4)</f>
        <v>800.5</v>
      </c>
      <c r="AL234">
        <f>((Constants!$B$5*AK233)+Constants!$B$4*AF234+AL233)-(Constants!$B$5+Constants!$B$4)*AK234</f>
        <v>0</v>
      </c>
      <c r="AM234">
        <f t="shared" si="65"/>
        <v>1</v>
      </c>
      <c r="AN234">
        <f t="shared" si="66"/>
        <v>1</v>
      </c>
      <c r="AO234">
        <f>(200000*(ABS(N234)-ABS(N232))+Constants!$B$7)/(2*Constants!$B$7)</f>
        <v>0.5</v>
      </c>
      <c r="AP234">
        <f>(200000*(ABS(O234)-ABS(O232))+Constants!$B$7)/(2*Constants!$B$7)</f>
        <v>0.5</v>
      </c>
      <c r="AQ234">
        <f t="shared" si="67"/>
        <v>1</v>
      </c>
      <c r="AR234">
        <f>(Constants!$B$3*Constants!$B$8*I234*K234+AS233)/(Constants!$B$9*Constants!$B$4)</f>
        <v>7.53982300884956</v>
      </c>
      <c r="AS234">
        <f>(Constants!$B$3*Constants!$B$8*I234*K234+AS233)-(AR234*Constants!$B$9*Constants!$B$4)</f>
        <v>0</v>
      </c>
      <c r="AT234">
        <f t="shared" si="68"/>
        <v>1749.23893805309</v>
      </c>
      <c r="AU234">
        <f t="array" ref="AU234">IF(SUMPRODUCT(--(SIGN(AN201:AN233)=SIGN(K202:K234)))=0,2,IF(AV233&gt;0,1,0))</f>
        <v>0</v>
      </c>
      <c r="AV234">
        <f>IF(AU234=2,ROUND(5*1000/Constants!$B$11,0),IF(AV233&gt;0,AV233-1,0))</f>
        <v>0</v>
      </c>
      <c r="AW234">
        <f t="shared" si="69"/>
        <v>232</v>
      </c>
      <c r="AX234">
        <f ca="1" t="array" ref="AX234">IF(AW234&gt;Constants!$B$12,2,IF(SUMPRODUCT(--(AX215:AX234=2))=0,0,1))</f>
        <v>2</v>
      </c>
      <c r="AZ234">
        <f t="array" ref="AZ234">IF(ABS(AG234)&gt;Constants!$B$13,2,IF(SUMPRODUCT(--(AZ214:AZ233=2))=0,0,1))</f>
        <v>0</v>
      </c>
    </row>
    <row r="235" spans="1:52">
      <c r="A235" s="3">
        <v>233</v>
      </c>
      <c r="B235">
        <f>Signals!B234</f>
        <v>3</v>
      </c>
      <c r="C235">
        <f>Signals!C234</f>
        <v>2</v>
      </c>
      <c r="D235">
        <f>Signals!F234</f>
        <v>0</v>
      </c>
      <c r="E235">
        <f>Signals!H234</f>
        <v>0</v>
      </c>
      <c r="F235">
        <f>Signals!I234</f>
        <v>0</v>
      </c>
      <c r="G235">
        <f>IF(Constants!$B$2=2,-B235,B235)</f>
        <v>3</v>
      </c>
      <c r="H235">
        <f>IF(Constants!$C$2=2,-C235,C235)</f>
        <v>2</v>
      </c>
      <c r="I235">
        <f t="shared" si="53"/>
        <v>3</v>
      </c>
      <c r="J235">
        <f t="shared" si="54"/>
        <v>2</v>
      </c>
      <c r="K235">
        <f t="shared" si="55"/>
        <v>1</v>
      </c>
      <c r="L235">
        <f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1200.5</v>
      </c>
      <c r="M235">
        <f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800.5</v>
      </c>
      <c r="N235">
        <f t="shared" si="56"/>
        <v>1200.5</v>
      </c>
      <c r="O235">
        <f t="shared" si="57"/>
        <v>800.5</v>
      </c>
      <c r="P235">
        <f>IF(I235&lt;&gt;0,(ABS(L235*Constants!$B$10)+50)/100,MAX(P234-ABS(N235*Constants!$B$4),0))</f>
        <v>0.62005</v>
      </c>
      <c r="Q235">
        <f>IF(J235&lt;&gt;0,(ABS(M235*Constants!$B$10)+50)/100,MAX(Q234-ABS(O235*Constants!$B$4),0))</f>
        <v>0.58005</v>
      </c>
      <c r="R235">
        <f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1200.5</v>
      </c>
      <c r="S235">
        <f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800.5</v>
      </c>
      <c r="T235">
        <f t="shared" si="58"/>
        <v>1200.5</v>
      </c>
      <c r="U235">
        <f t="shared" si="59"/>
        <v>800.5</v>
      </c>
      <c r="V235">
        <f>IF(I235&lt;&gt;0,(ABS(R235*Constants!$B$4)+50)/100,IF(R235=0,MAX((0-ABS(T235*Constants!$B$4)),0),(ABS(R235*Constants!$B$4)+50)/100))</f>
        <v>1501.125</v>
      </c>
      <c r="W235">
        <f>IF(J235&lt;&gt;0,(ABS(S235*Constants!$B$4)+50)/100,IF(S235=0,MAX((0-ABS(U235*Constants!$B$4)),0),(ABS(S235*Constants!$B$4)+50)/100))</f>
        <v>1001.125</v>
      </c>
      <c r="X235">
        <f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1200.5</v>
      </c>
      <c r="Y235">
        <f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800.5</v>
      </c>
      <c r="Z235">
        <f t="shared" si="60"/>
        <v>1200.5</v>
      </c>
      <c r="AA235">
        <f t="shared" si="61"/>
        <v>800.5</v>
      </c>
      <c r="AB235">
        <f>IF(I235&lt;&gt;0,(ABS(X235*Constants!$B$10)+50)/100,IF(X235=0,MAX((AB234-ABS(Z235*Constants!$B$4)),0),(ABS(X235*Constants!$B$4)+50)/100))</f>
        <v>0.62005</v>
      </c>
      <c r="AC235">
        <f>IF(J235&lt;&gt;0,(ABS(Y235*Constants!$B$10)+50)/100,IF(Y235=0,MAX((AC234-ABS(AA235*Constants!$B$4)),0),(ABS(Y235*Constants!$B$4)+50)/100))</f>
        <v>0.58005</v>
      </c>
      <c r="AD235">
        <f t="shared" si="62"/>
        <v>1001</v>
      </c>
      <c r="AE235">
        <f t="shared" si="63"/>
        <v>1200.5</v>
      </c>
      <c r="AF235">
        <f t="shared" si="64"/>
        <v>800.5</v>
      </c>
      <c r="AG235">
        <f>((Constants!$B$5*AG234)+Constants!$B$4*AD235+AH234)/(Constants!$B$5+Constants!$B$4)</f>
        <v>1001</v>
      </c>
      <c r="AH235">
        <f>((Constants!$B$5*AG234)+Constants!$B$4*AD235+AH234)-(Constants!$B$5+Constants!$B$4)*AG235</f>
        <v>0</v>
      </c>
      <c r="AI235">
        <f>((Constants!$B$5*AI234)+Constants!$B$4*AE235+AJ234)/(Constants!$B$5+Constants!$B$4)</f>
        <v>1200.5</v>
      </c>
      <c r="AJ235">
        <f>((Constants!$B$5*AI234)+Constants!$B$4*AE235+AJ234)-(Constants!$B$4+Constants!$B$5)*AI235</f>
        <v>0</v>
      </c>
      <c r="AK235">
        <f>((Constants!$B$5*AK234)+Constants!$B$4*AF235+AL234)/(Constants!$B$5+Constants!$B$4)</f>
        <v>800.5</v>
      </c>
      <c r="AL235">
        <f>((Constants!$B$5*AK234)+Constants!$B$4*AF235+AL234)-(Constants!$B$5+Constants!$B$4)*AK235</f>
        <v>0</v>
      </c>
      <c r="AM235">
        <f t="shared" si="65"/>
        <v>1</v>
      </c>
      <c r="AN235">
        <f t="shared" si="66"/>
        <v>1</v>
      </c>
      <c r="AO235">
        <f>(200000*(ABS(N235)-ABS(N233))+Constants!$B$7)/(2*Constants!$B$7)</f>
        <v>0.5</v>
      </c>
      <c r="AP235">
        <f>(200000*(ABS(O235)-ABS(O233))+Constants!$B$7)/(2*Constants!$B$7)</f>
        <v>0.5</v>
      </c>
      <c r="AQ235">
        <f t="shared" si="67"/>
        <v>1</v>
      </c>
      <c r="AR235">
        <f>(Constants!$B$3*Constants!$B$8*I235*K235+AS234)/(Constants!$B$9*Constants!$B$4)</f>
        <v>7.53982300884956</v>
      </c>
      <c r="AS235">
        <f>(Constants!$B$3*Constants!$B$8*I235*K235+AS234)-(AR235*Constants!$B$9*Constants!$B$4)</f>
        <v>0</v>
      </c>
      <c r="AT235">
        <f t="shared" si="68"/>
        <v>1756.77876106194</v>
      </c>
      <c r="AU235">
        <f t="array" ref="AU235">IF(SUMPRODUCT(--(SIGN(AN202:AN234)=SIGN(K203:K235)))=0,2,IF(AV234&gt;0,1,0))</f>
        <v>0</v>
      </c>
      <c r="AV235">
        <f>IF(AU235=2,ROUND(5*1000/Constants!$B$11,0),IF(AV234&gt;0,AV234-1,0))</f>
        <v>0</v>
      </c>
      <c r="AW235">
        <f t="shared" si="69"/>
        <v>233</v>
      </c>
      <c r="AX235">
        <f ca="1" t="array" ref="AX235">IF(AW235&gt;Constants!$B$12,2,IF(SUMPRODUCT(--(AX216:AX235=2))=0,0,1))</f>
        <v>2</v>
      </c>
      <c r="AZ235">
        <f t="array" ref="AZ235">IF(ABS(AG235)&gt;Constants!$B$13,2,IF(SUMPRODUCT(--(AZ215:AZ234=2))=0,0,1))</f>
        <v>0</v>
      </c>
    </row>
    <row r="236" spans="1:52">
      <c r="A236" s="3">
        <v>234</v>
      </c>
      <c r="B236">
        <f>Signals!B235</f>
        <v>3</v>
      </c>
      <c r="C236">
        <f>Signals!C235</f>
        <v>2</v>
      </c>
      <c r="D236">
        <f>Signals!F235</f>
        <v>0</v>
      </c>
      <c r="E236">
        <f>Signals!H235</f>
        <v>0</v>
      </c>
      <c r="F236">
        <f>Signals!I235</f>
        <v>0</v>
      </c>
      <c r="G236">
        <f>IF(Constants!$B$2=2,-B236,B236)</f>
        <v>3</v>
      </c>
      <c r="H236">
        <f>IF(Constants!$C$2=2,-C236,C236)</f>
        <v>2</v>
      </c>
      <c r="I236">
        <f t="shared" si="53"/>
        <v>3</v>
      </c>
      <c r="J236">
        <f t="shared" si="54"/>
        <v>2</v>
      </c>
      <c r="K236">
        <f t="shared" si="55"/>
        <v>1</v>
      </c>
      <c r="L236">
        <f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1200.5</v>
      </c>
      <c r="M236">
        <f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800.5</v>
      </c>
      <c r="N236">
        <f t="shared" si="56"/>
        <v>1200.5</v>
      </c>
      <c r="O236">
        <f t="shared" si="57"/>
        <v>800.5</v>
      </c>
      <c r="P236">
        <f>IF(I236&lt;&gt;0,(ABS(L236*Constants!$B$10)+50)/100,MAX(P235-ABS(N236*Constants!$B$4),0))</f>
        <v>0.62005</v>
      </c>
      <c r="Q236">
        <f>IF(J236&lt;&gt;0,(ABS(M236*Constants!$B$10)+50)/100,MAX(Q235-ABS(O236*Constants!$B$4),0))</f>
        <v>0.58005</v>
      </c>
      <c r="R236">
        <f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1200.5</v>
      </c>
      <c r="S236">
        <f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800.5</v>
      </c>
      <c r="T236">
        <f t="shared" si="58"/>
        <v>1200.5</v>
      </c>
      <c r="U236">
        <f t="shared" si="59"/>
        <v>800.5</v>
      </c>
      <c r="V236">
        <f>IF(I236&lt;&gt;0,(ABS(R236*Constants!$B$4)+50)/100,IF(R236=0,MAX((0-ABS(T236*Constants!$B$4)),0),(ABS(R236*Constants!$B$4)+50)/100))</f>
        <v>1501.125</v>
      </c>
      <c r="W236">
        <f>IF(J236&lt;&gt;0,(ABS(S236*Constants!$B$4)+50)/100,IF(S236=0,MAX((0-ABS(U236*Constants!$B$4)),0),(ABS(S236*Constants!$B$4)+50)/100))</f>
        <v>1001.125</v>
      </c>
      <c r="X236">
        <f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1200.5</v>
      </c>
      <c r="Y236">
        <f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800.5</v>
      </c>
      <c r="Z236">
        <f t="shared" si="60"/>
        <v>1200.5</v>
      </c>
      <c r="AA236">
        <f t="shared" si="61"/>
        <v>800.5</v>
      </c>
      <c r="AB236">
        <f>IF(I236&lt;&gt;0,(ABS(X236*Constants!$B$10)+50)/100,IF(X236=0,MAX((AB235-ABS(Z236*Constants!$B$4)),0),(ABS(X236*Constants!$B$4)+50)/100))</f>
        <v>0.62005</v>
      </c>
      <c r="AC236">
        <f>IF(J236&lt;&gt;0,(ABS(Y236*Constants!$B$10)+50)/100,IF(Y236=0,MAX((AC235-ABS(AA236*Constants!$B$4)),0),(ABS(Y236*Constants!$B$4)+50)/100))</f>
        <v>0.58005</v>
      </c>
      <c r="AD236">
        <f t="shared" si="62"/>
        <v>1001</v>
      </c>
      <c r="AE236">
        <f t="shared" si="63"/>
        <v>1200.5</v>
      </c>
      <c r="AF236">
        <f t="shared" si="64"/>
        <v>800.5</v>
      </c>
      <c r="AG236">
        <f>((Constants!$B$5*AG235)+Constants!$B$4*AD236+AH235)/(Constants!$B$5+Constants!$B$4)</f>
        <v>1001</v>
      </c>
      <c r="AH236">
        <f>((Constants!$B$5*AG235)+Constants!$B$4*AD236+AH235)-(Constants!$B$5+Constants!$B$4)*AG236</f>
        <v>0</v>
      </c>
      <c r="AI236">
        <f>((Constants!$B$5*AI235)+Constants!$B$4*AE236+AJ235)/(Constants!$B$5+Constants!$B$4)</f>
        <v>1200.5</v>
      </c>
      <c r="AJ236">
        <f>((Constants!$B$5*AI235)+Constants!$B$4*AE236+AJ235)-(Constants!$B$4+Constants!$B$5)*AI236</f>
        <v>0</v>
      </c>
      <c r="AK236">
        <f>((Constants!$B$5*AK235)+Constants!$B$4*AF236+AL235)/(Constants!$B$5+Constants!$B$4)</f>
        <v>800.5</v>
      </c>
      <c r="AL236">
        <f>((Constants!$B$5*AK235)+Constants!$B$4*AF236+AL235)-(Constants!$B$5+Constants!$B$4)*AK236</f>
        <v>0</v>
      </c>
      <c r="AM236">
        <f t="shared" si="65"/>
        <v>1</v>
      </c>
      <c r="AN236">
        <f t="shared" si="66"/>
        <v>1</v>
      </c>
      <c r="AO236">
        <f>(200000*(ABS(N236)-ABS(N234))+Constants!$B$7)/(2*Constants!$B$7)</f>
        <v>0.5</v>
      </c>
      <c r="AP236">
        <f>(200000*(ABS(O236)-ABS(O234))+Constants!$B$7)/(2*Constants!$B$7)</f>
        <v>0.5</v>
      </c>
      <c r="AQ236">
        <f t="shared" si="67"/>
        <v>1</v>
      </c>
      <c r="AR236">
        <f>(Constants!$B$3*Constants!$B$8*I236*K236+AS235)/(Constants!$B$9*Constants!$B$4)</f>
        <v>7.53982300884956</v>
      </c>
      <c r="AS236">
        <f>(Constants!$B$3*Constants!$B$8*I236*K236+AS235)-(AR236*Constants!$B$9*Constants!$B$4)</f>
        <v>0</v>
      </c>
      <c r="AT236">
        <f t="shared" si="68"/>
        <v>1764.31858407079</v>
      </c>
      <c r="AU236">
        <f t="array" ref="AU236">IF(SUMPRODUCT(--(SIGN(AN203:AN235)=SIGN(K204:K236)))=0,2,IF(AV235&gt;0,1,0))</f>
        <v>0</v>
      </c>
      <c r="AV236">
        <f>IF(AU236=2,ROUND(5*1000/Constants!$B$11,0),IF(AV235&gt;0,AV235-1,0))</f>
        <v>0</v>
      </c>
      <c r="AW236">
        <f t="shared" si="69"/>
        <v>234</v>
      </c>
      <c r="AX236">
        <f ca="1" t="array" ref="AX236">IF(AW236&gt;Constants!$B$12,2,IF(SUMPRODUCT(--(AX217:AX236=2))=0,0,1))</f>
        <v>2</v>
      </c>
      <c r="AZ236">
        <f t="array" ref="AZ236">IF(ABS(AG236)&gt;Constants!$B$13,2,IF(SUMPRODUCT(--(AZ216:AZ235=2))=0,0,1))</f>
        <v>0</v>
      </c>
    </row>
    <row r="237" spans="1:52">
      <c r="A237" s="3">
        <v>235</v>
      </c>
      <c r="B237">
        <f>Signals!B236</f>
        <v>3</v>
      </c>
      <c r="C237">
        <f>Signals!C236</f>
        <v>2</v>
      </c>
      <c r="D237">
        <f>Signals!F236</f>
        <v>0</v>
      </c>
      <c r="E237">
        <f>Signals!H236</f>
        <v>0</v>
      </c>
      <c r="F237">
        <f>Signals!I236</f>
        <v>0</v>
      </c>
      <c r="G237">
        <f>IF(Constants!$B$2=2,-B237,B237)</f>
        <v>3</v>
      </c>
      <c r="H237">
        <f>IF(Constants!$C$2=2,-C237,C237)</f>
        <v>2</v>
      </c>
      <c r="I237">
        <f t="shared" si="53"/>
        <v>3</v>
      </c>
      <c r="J237">
        <f t="shared" si="54"/>
        <v>2</v>
      </c>
      <c r="K237">
        <f t="shared" si="55"/>
        <v>1</v>
      </c>
      <c r="L237">
        <f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1200.5</v>
      </c>
      <c r="M237">
        <f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800.5</v>
      </c>
      <c r="N237">
        <f t="shared" si="56"/>
        <v>1200.5</v>
      </c>
      <c r="O237">
        <f t="shared" si="57"/>
        <v>800.5</v>
      </c>
      <c r="P237">
        <f>IF(I237&lt;&gt;0,(ABS(L237*Constants!$B$10)+50)/100,MAX(P236-ABS(N237*Constants!$B$4),0))</f>
        <v>0.62005</v>
      </c>
      <c r="Q237">
        <f>IF(J237&lt;&gt;0,(ABS(M237*Constants!$B$10)+50)/100,MAX(Q236-ABS(O237*Constants!$B$4),0))</f>
        <v>0.58005</v>
      </c>
      <c r="R237">
        <f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1200.5</v>
      </c>
      <c r="S237">
        <f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800.5</v>
      </c>
      <c r="T237">
        <f t="shared" si="58"/>
        <v>1200.5</v>
      </c>
      <c r="U237">
        <f t="shared" si="59"/>
        <v>800.5</v>
      </c>
      <c r="V237">
        <f>IF(I237&lt;&gt;0,(ABS(R237*Constants!$B$4)+50)/100,IF(R237=0,MAX((0-ABS(T237*Constants!$B$4)),0),(ABS(R237*Constants!$B$4)+50)/100))</f>
        <v>1501.125</v>
      </c>
      <c r="W237">
        <f>IF(J237&lt;&gt;0,(ABS(S237*Constants!$B$4)+50)/100,IF(S237=0,MAX((0-ABS(U237*Constants!$B$4)),0),(ABS(S237*Constants!$B$4)+50)/100))</f>
        <v>1001.125</v>
      </c>
      <c r="X237">
        <f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1200.5</v>
      </c>
      <c r="Y237">
        <f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800.5</v>
      </c>
      <c r="Z237">
        <f t="shared" si="60"/>
        <v>1200.5</v>
      </c>
      <c r="AA237">
        <f t="shared" si="61"/>
        <v>800.5</v>
      </c>
      <c r="AB237">
        <f>IF(I237&lt;&gt;0,(ABS(X237*Constants!$B$10)+50)/100,IF(X237=0,MAX((AB236-ABS(Z237*Constants!$B$4)),0),(ABS(X237*Constants!$B$4)+50)/100))</f>
        <v>0.62005</v>
      </c>
      <c r="AC237">
        <f>IF(J237&lt;&gt;0,(ABS(Y237*Constants!$B$10)+50)/100,IF(Y237=0,MAX((AC236-ABS(AA237*Constants!$B$4)),0),(ABS(Y237*Constants!$B$4)+50)/100))</f>
        <v>0.58005</v>
      </c>
      <c r="AD237">
        <f t="shared" si="62"/>
        <v>1001</v>
      </c>
      <c r="AE237">
        <f t="shared" si="63"/>
        <v>1200.5</v>
      </c>
      <c r="AF237">
        <f t="shared" si="64"/>
        <v>800.5</v>
      </c>
      <c r="AG237">
        <f>((Constants!$B$5*AG236)+Constants!$B$4*AD237+AH236)/(Constants!$B$5+Constants!$B$4)</f>
        <v>1001</v>
      </c>
      <c r="AH237">
        <f>((Constants!$B$5*AG236)+Constants!$B$4*AD237+AH236)-(Constants!$B$5+Constants!$B$4)*AG237</f>
        <v>0</v>
      </c>
      <c r="AI237">
        <f>((Constants!$B$5*AI236)+Constants!$B$4*AE237+AJ236)/(Constants!$B$5+Constants!$B$4)</f>
        <v>1200.5</v>
      </c>
      <c r="AJ237">
        <f>((Constants!$B$5*AI236)+Constants!$B$4*AE237+AJ236)-(Constants!$B$4+Constants!$B$5)*AI237</f>
        <v>0</v>
      </c>
      <c r="AK237">
        <f>((Constants!$B$5*AK236)+Constants!$B$4*AF237+AL236)/(Constants!$B$5+Constants!$B$4)</f>
        <v>800.5</v>
      </c>
      <c r="AL237">
        <f>((Constants!$B$5*AK236)+Constants!$B$4*AF237+AL236)-(Constants!$B$5+Constants!$B$4)*AK237</f>
        <v>0</v>
      </c>
      <c r="AM237">
        <f t="shared" si="65"/>
        <v>1</v>
      </c>
      <c r="AN237">
        <f t="shared" si="66"/>
        <v>1</v>
      </c>
      <c r="AO237">
        <f>(200000*(ABS(N237)-ABS(N235))+Constants!$B$7)/(2*Constants!$B$7)</f>
        <v>0.5</v>
      </c>
      <c r="AP237">
        <f>(200000*(ABS(O237)-ABS(O235))+Constants!$B$7)/(2*Constants!$B$7)</f>
        <v>0.5</v>
      </c>
      <c r="AQ237">
        <f t="shared" si="67"/>
        <v>1</v>
      </c>
      <c r="AR237">
        <f>(Constants!$B$3*Constants!$B$8*I237*K237+AS236)/(Constants!$B$9*Constants!$B$4)</f>
        <v>7.53982300884956</v>
      </c>
      <c r="AS237">
        <f>(Constants!$B$3*Constants!$B$8*I237*K237+AS236)-(AR237*Constants!$B$9*Constants!$B$4)</f>
        <v>0</v>
      </c>
      <c r="AT237">
        <f t="shared" si="68"/>
        <v>1771.85840707964</v>
      </c>
      <c r="AU237">
        <f t="array" ref="AU237">IF(SUMPRODUCT(--(SIGN(AN204:AN236)=SIGN(K205:K237)))=0,2,IF(AV236&gt;0,1,0))</f>
        <v>0</v>
      </c>
      <c r="AV237">
        <f>IF(AU237=2,ROUND(5*1000/Constants!$B$11,0),IF(AV236&gt;0,AV236-1,0))</f>
        <v>0</v>
      </c>
      <c r="AW237">
        <f t="shared" si="69"/>
        <v>235</v>
      </c>
      <c r="AX237">
        <f ca="1" t="array" ref="AX237">IF(AW237&gt;Constants!$B$12,2,IF(SUMPRODUCT(--(AX218:AX237=2))=0,0,1))</f>
        <v>2</v>
      </c>
      <c r="AZ237">
        <f t="array" ref="AZ237">IF(ABS(AG237)&gt;Constants!$B$13,2,IF(SUMPRODUCT(--(AZ217:AZ236=2))=0,0,1))</f>
        <v>0</v>
      </c>
    </row>
    <row r="238" spans="1:52">
      <c r="A238" s="3">
        <v>236</v>
      </c>
      <c r="B238">
        <f>Signals!B237</f>
        <v>3</v>
      </c>
      <c r="C238">
        <f>Signals!C237</f>
        <v>2</v>
      </c>
      <c r="D238">
        <f>Signals!F237</f>
        <v>0</v>
      </c>
      <c r="E238">
        <f>Signals!H237</f>
        <v>0</v>
      </c>
      <c r="F238">
        <f>Signals!I237</f>
        <v>0</v>
      </c>
      <c r="G238">
        <f>IF(Constants!$B$2=2,-B238,B238)</f>
        <v>3</v>
      </c>
      <c r="H238">
        <f>IF(Constants!$C$2=2,-C238,C238)</f>
        <v>2</v>
      </c>
      <c r="I238">
        <f t="shared" si="53"/>
        <v>3</v>
      </c>
      <c r="J238">
        <f t="shared" si="54"/>
        <v>2</v>
      </c>
      <c r="K238">
        <f t="shared" si="55"/>
        <v>1</v>
      </c>
      <c r="L238">
        <f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1200.5</v>
      </c>
      <c r="M238">
        <f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800.5</v>
      </c>
      <c r="N238">
        <f t="shared" si="56"/>
        <v>1200.5</v>
      </c>
      <c r="O238">
        <f t="shared" si="57"/>
        <v>800.5</v>
      </c>
      <c r="P238">
        <f>IF(I238&lt;&gt;0,(ABS(L238*Constants!$B$10)+50)/100,MAX(P237-ABS(N238*Constants!$B$4),0))</f>
        <v>0.62005</v>
      </c>
      <c r="Q238">
        <f>IF(J238&lt;&gt;0,(ABS(M238*Constants!$B$10)+50)/100,MAX(Q237-ABS(O238*Constants!$B$4),0))</f>
        <v>0.58005</v>
      </c>
      <c r="R238">
        <f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1200.5</v>
      </c>
      <c r="S238">
        <f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800.5</v>
      </c>
      <c r="T238">
        <f t="shared" si="58"/>
        <v>1200.5</v>
      </c>
      <c r="U238">
        <f t="shared" si="59"/>
        <v>800.5</v>
      </c>
      <c r="V238">
        <f>IF(I238&lt;&gt;0,(ABS(R238*Constants!$B$4)+50)/100,IF(R238=0,MAX((0-ABS(T238*Constants!$B$4)),0),(ABS(R238*Constants!$B$4)+50)/100))</f>
        <v>1501.125</v>
      </c>
      <c r="W238">
        <f>IF(J238&lt;&gt;0,(ABS(S238*Constants!$B$4)+50)/100,IF(S238=0,MAX((0-ABS(U238*Constants!$B$4)),0),(ABS(S238*Constants!$B$4)+50)/100))</f>
        <v>1001.125</v>
      </c>
      <c r="X238">
        <f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1200.5</v>
      </c>
      <c r="Y238">
        <f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800.5</v>
      </c>
      <c r="Z238">
        <f t="shared" si="60"/>
        <v>1200.5</v>
      </c>
      <c r="AA238">
        <f t="shared" si="61"/>
        <v>800.5</v>
      </c>
      <c r="AB238">
        <f>IF(I238&lt;&gt;0,(ABS(X238*Constants!$B$10)+50)/100,IF(X238=0,MAX((AB237-ABS(Z238*Constants!$B$4)),0),(ABS(X238*Constants!$B$4)+50)/100))</f>
        <v>0.62005</v>
      </c>
      <c r="AC238">
        <f>IF(J238&lt;&gt;0,(ABS(Y238*Constants!$B$10)+50)/100,IF(Y238=0,MAX((AC237-ABS(AA238*Constants!$B$4)),0),(ABS(Y238*Constants!$B$4)+50)/100))</f>
        <v>0.58005</v>
      </c>
      <c r="AD238">
        <f t="shared" si="62"/>
        <v>1001</v>
      </c>
      <c r="AE238">
        <f t="shared" si="63"/>
        <v>1200.5</v>
      </c>
      <c r="AF238">
        <f t="shared" si="64"/>
        <v>800.5</v>
      </c>
      <c r="AG238">
        <f>((Constants!$B$5*AG237)+Constants!$B$4*AD238+AH237)/(Constants!$B$5+Constants!$B$4)</f>
        <v>1001</v>
      </c>
      <c r="AH238">
        <f>((Constants!$B$5*AG237)+Constants!$B$4*AD238+AH237)-(Constants!$B$5+Constants!$B$4)*AG238</f>
        <v>0</v>
      </c>
      <c r="AI238">
        <f>((Constants!$B$5*AI237)+Constants!$B$4*AE238+AJ237)/(Constants!$B$5+Constants!$B$4)</f>
        <v>1200.5</v>
      </c>
      <c r="AJ238">
        <f>((Constants!$B$5*AI237)+Constants!$B$4*AE238+AJ237)-(Constants!$B$4+Constants!$B$5)*AI238</f>
        <v>0</v>
      </c>
      <c r="AK238">
        <f>((Constants!$B$5*AK237)+Constants!$B$4*AF238+AL237)/(Constants!$B$5+Constants!$B$4)</f>
        <v>800.5</v>
      </c>
      <c r="AL238">
        <f>((Constants!$B$5*AK237)+Constants!$B$4*AF238+AL237)-(Constants!$B$5+Constants!$B$4)*AK238</f>
        <v>0</v>
      </c>
      <c r="AM238">
        <f t="shared" si="65"/>
        <v>1</v>
      </c>
      <c r="AN238">
        <f t="shared" si="66"/>
        <v>1</v>
      </c>
      <c r="AO238">
        <f>(200000*(ABS(N238)-ABS(N236))+Constants!$B$7)/(2*Constants!$B$7)</f>
        <v>0.5</v>
      </c>
      <c r="AP238">
        <f>(200000*(ABS(O238)-ABS(O236))+Constants!$B$7)/(2*Constants!$B$7)</f>
        <v>0.5</v>
      </c>
      <c r="AQ238">
        <f t="shared" si="67"/>
        <v>1</v>
      </c>
      <c r="AR238">
        <f>(Constants!$B$3*Constants!$B$8*I238*K238+AS237)/(Constants!$B$9*Constants!$B$4)</f>
        <v>7.53982300884956</v>
      </c>
      <c r="AS238">
        <f>(Constants!$B$3*Constants!$B$8*I238*K238+AS237)-(AR238*Constants!$B$9*Constants!$B$4)</f>
        <v>0</v>
      </c>
      <c r="AT238">
        <f t="shared" si="68"/>
        <v>1779.39823008849</v>
      </c>
      <c r="AU238">
        <f t="array" ref="AU238">IF(SUMPRODUCT(--(SIGN(AN205:AN237)=SIGN(K206:K238)))=0,2,IF(AV237&gt;0,1,0))</f>
        <v>0</v>
      </c>
      <c r="AV238">
        <f>IF(AU238=2,ROUND(5*1000/Constants!$B$11,0),IF(AV237&gt;0,AV237-1,0))</f>
        <v>0</v>
      </c>
      <c r="AW238">
        <f t="shared" si="69"/>
        <v>236</v>
      </c>
      <c r="AX238">
        <f ca="1" t="array" ref="AX238">IF(AW238&gt;Constants!$B$12,2,IF(SUMPRODUCT(--(AX219:AX238=2))=0,0,1))</f>
        <v>2</v>
      </c>
      <c r="AZ238">
        <f t="array" ref="AZ238">IF(ABS(AG238)&gt;Constants!$B$13,2,IF(SUMPRODUCT(--(AZ218:AZ237=2))=0,0,1))</f>
        <v>0</v>
      </c>
    </row>
    <row r="239" spans="1:52">
      <c r="A239" s="3">
        <v>237</v>
      </c>
      <c r="B239">
        <f>Signals!B238</f>
        <v>3</v>
      </c>
      <c r="C239">
        <f>Signals!C238</f>
        <v>2</v>
      </c>
      <c r="D239">
        <f>Signals!F238</f>
        <v>0</v>
      </c>
      <c r="E239">
        <f>Signals!H238</f>
        <v>0</v>
      </c>
      <c r="F239">
        <f>Signals!I238</f>
        <v>0</v>
      </c>
      <c r="G239">
        <f>IF(Constants!$B$2=2,-B239,B239)</f>
        <v>3</v>
      </c>
      <c r="H239">
        <f>IF(Constants!$C$2=2,-C239,C239)</f>
        <v>2</v>
      </c>
      <c r="I239">
        <f t="shared" si="53"/>
        <v>3</v>
      </c>
      <c r="J239">
        <f t="shared" si="54"/>
        <v>2</v>
      </c>
      <c r="K239">
        <f t="shared" si="55"/>
        <v>1</v>
      </c>
      <c r="L239">
        <f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1200.5</v>
      </c>
      <c r="M239">
        <f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800.5</v>
      </c>
      <c r="N239">
        <f t="shared" si="56"/>
        <v>1200.5</v>
      </c>
      <c r="O239">
        <f t="shared" si="57"/>
        <v>800.5</v>
      </c>
      <c r="P239">
        <f>IF(I239&lt;&gt;0,(ABS(L239*Constants!$B$10)+50)/100,MAX(P238-ABS(N239*Constants!$B$4),0))</f>
        <v>0.62005</v>
      </c>
      <c r="Q239">
        <f>IF(J239&lt;&gt;0,(ABS(M239*Constants!$B$10)+50)/100,MAX(Q238-ABS(O239*Constants!$B$4),0))</f>
        <v>0.58005</v>
      </c>
      <c r="R239">
        <f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1200.5</v>
      </c>
      <c r="S239">
        <f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800.5</v>
      </c>
      <c r="T239">
        <f t="shared" si="58"/>
        <v>1200.5</v>
      </c>
      <c r="U239">
        <f t="shared" si="59"/>
        <v>800.5</v>
      </c>
      <c r="V239">
        <f>IF(I239&lt;&gt;0,(ABS(R239*Constants!$B$4)+50)/100,IF(R239=0,MAX((0-ABS(T239*Constants!$B$4)),0),(ABS(R239*Constants!$B$4)+50)/100))</f>
        <v>1501.125</v>
      </c>
      <c r="W239">
        <f>IF(J239&lt;&gt;0,(ABS(S239*Constants!$B$4)+50)/100,IF(S239=0,MAX((0-ABS(U239*Constants!$B$4)),0),(ABS(S239*Constants!$B$4)+50)/100))</f>
        <v>1001.125</v>
      </c>
      <c r="X239">
        <f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1200.5</v>
      </c>
      <c r="Y239">
        <f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800.5</v>
      </c>
      <c r="Z239">
        <f t="shared" si="60"/>
        <v>1200.5</v>
      </c>
      <c r="AA239">
        <f t="shared" si="61"/>
        <v>800.5</v>
      </c>
      <c r="AB239">
        <f>IF(I239&lt;&gt;0,(ABS(X239*Constants!$B$10)+50)/100,IF(X239=0,MAX((AB238-ABS(Z239*Constants!$B$4)),0),(ABS(X239*Constants!$B$4)+50)/100))</f>
        <v>0.62005</v>
      </c>
      <c r="AC239">
        <f>IF(J239&lt;&gt;0,(ABS(Y239*Constants!$B$10)+50)/100,IF(Y239=0,MAX((AC238-ABS(AA239*Constants!$B$4)),0),(ABS(Y239*Constants!$B$4)+50)/100))</f>
        <v>0.58005</v>
      </c>
      <c r="AD239">
        <f t="shared" si="62"/>
        <v>1001</v>
      </c>
      <c r="AE239">
        <f t="shared" si="63"/>
        <v>1200.5</v>
      </c>
      <c r="AF239">
        <f t="shared" si="64"/>
        <v>800.5</v>
      </c>
      <c r="AG239">
        <f>((Constants!$B$5*AG238)+Constants!$B$4*AD239+AH238)/(Constants!$B$5+Constants!$B$4)</f>
        <v>1001</v>
      </c>
      <c r="AH239">
        <f>((Constants!$B$5*AG238)+Constants!$B$4*AD239+AH238)-(Constants!$B$5+Constants!$B$4)*AG239</f>
        <v>0</v>
      </c>
      <c r="AI239">
        <f>((Constants!$B$5*AI238)+Constants!$B$4*AE239+AJ238)/(Constants!$B$5+Constants!$B$4)</f>
        <v>1200.5</v>
      </c>
      <c r="AJ239">
        <f>((Constants!$B$5*AI238)+Constants!$B$4*AE239+AJ238)-(Constants!$B$4+Constants!$B$5)*AI239</f>
        <v>0</v>
      </c>
      <c r="AK239">
        <f>((Constants!$B$5*AK238)+Constants!$B$4*AF239+AL238)/(Constants!$B$5+Constants!$B$4)</f>
        <v>800.5</v>
      </c>
      <c r="AL239">
        <f>((Constants!$B$5*AK238)+Constants!$B$4*AF239+AL238)-(Constants!$B$5+Constants!$B$4)*AK239</f>
        <v>0</v>
      </c>
      <c r="AM239">
        <f t="shared" si="65"/>
        <v>1</v>
      </c>
      <c r="AN239">
        <f t="shared" si="66"/>
        <v>1</v>
      </c>
      <c r="AO239">
        <f>(200000*(ABS(N239)-ABS(N237))+Constants!$B$7)/(2*Constants!$B$7)</f>
        <v>0.5</v>
      </c>
      <c r="AP239">
        <f>(200000*(ABS(O239)-ABS(O237))+Constants!$B$7)/(2*Constants!$B$7)</f>
        <v>0.5</v>
      </c>
      <c r="AQ239">
        <f t="shared" si="67"/>
        <v>1</v>
      </c>
      <c r="AR239">
        <f>(Constants!$B$3*Constants!$B$8*I239*K239+AS238)/(Constants!$B$9*Constants!$B$4)</f>
        <v>7.53982300884956</v>
      </c>
      <c r="AS239">
        <f>(Constants!$B$3*Constants!$B$8*I239*K239+AS238)-(AR239*Constants!$B$9*Constants!$B$4)</f>
        <v>0</v>
      </c>
      <c r="AT239">
        <f t="shared" si="68"/>
        <v>1786.93805309734</v>
      </c>
      <c r="AU239">
        <f t="array" ref="AU239">IF(SUMPRODUCT(--(SIGN(AN206:AN238)=SIGN(K207:K239)))=0,2,IF(AV238&gt;0,1,0))</f>
        <v>0</v>
      </c>
      <c r="AV239">
        <f>IF(AU239=2,ROUND(5*1000/Constants!$B$11,0),IF(AV238&gt;0,AV238-1,0))</f>
        <v>0</v>
      </c>
      <c r="AW239">
        <f t="shared" si="69"/>
        <v>237</v>
      </c>
      <c r="AX239">
        <f ca="1" t="array" ref="AX239">IF(AW239&gt;Constants!$B$12,2,IF(SUMPRODUCT(--(AX220:AX239=2))=0,0,1))</f>
        <v>2</v>
      </c>
      <c r="AZ239">
        <f t="array" ref="AZ239">IF(ABS(AG239)&gt;Constants!$B$13,2,IF(SUMPRODUCT(--(AZ219:AZ238=2))=0,0,1))</f>
        <v>0</v>
      </c>
    </row>
    <row r="240" spans="1:52">
      <c r="A240" s="3">
        <v>238</v>
      </c>
      <c r="B240">
        <f>Signals!B239</f>
        <v>3</v>
      </c>
      <c r="C240">
        <f>Signals!C239</f>
        <v>2</v>
      </c>
      <c r="D240">
        <f>Signals!F239</f>
        <v>0</v>
      </c>
      <c r="E240">
        <f>Signals!H239</f>
        <v>0</v>
      </c>
      <c r="F240">
        <f>Signals!I239</f>
        <v>0</v>
      </c>
      <c r="G240">
        <f>IF(Constants!$B$2=2,-B240,B240)</f>
        <v>3</v>
      </c>
      <c r="H240">
        <f>IF(Constants!$C$2=2,-C240,C240)</f>
        <v>2</v>
      </c>
      <c r="I240">
        <f t="shared" si="53"/>
        <v>3</v>
      </c>
      <c r="J240">
        <f t="shared" si="54"/>
        <v>2</v>
      </c>
      <c r="K240">
        <f t="shared" si="55"/>
        <v>1</v>
      </c>
      <c r="L240">
        <f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1200.5</v>
      </c>
      <c r="M240">
        <f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800.5</v>
      </c>
      <c r="N240">
        <f t="shared" si="56"/>
        <v>1200.5</v>
      </c>
      <c r="O240">
        <f t="shared" si="57"/>
        <v>800.5</v>
      </c>
      <c r="P240">
        <f>IF(I240&lt;&gt;0,(ABS(L240*Constants!$B$10)+50)/100,MAX(P239-ABS(N240*Constants!$B$4),0))</f>
        <v>0.62005</v>
      </c>
      <c r="Q240">
        <f>IF(J240&lt;&gt;0,(ABS(M240*Constants!$B$10)+50)/100,MAX(Q239-ABS(O240*Constants!$B$4),0))</f>
        <v>0.58005</v>
      </c>
      <c r="R240">
        <f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1200.5</v>
      </c>
      <c r="S240">
        <f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800.5</v>
      </c>
      <c r="T240">
        <f t="shared" si="58"/>
        <v>1200.5</v>
      </c>
      <c r="U240">
        <f t="shared" si="59"/>
        <v>800.5</v>
      </c>
      <c r="V240">
        <f>IF(I240&lt;&gt;0,(ABS(R240*Constants!$B$4)+50)/100,IF(R240=0,MAX((0-ABS(T240*Constants!$B$4)),0),(ABS(R240*Constants!$B$4)+50)/100))</f>
        <v>1501.125</v>
      </c>
      <c r="W240">
        <f>IF(J240&lt;&gt;0,(ABS(S240*Constants!$B$4)+50)/100,IF(S240=0,MAX((0-ABS(U240*Constants!$B$4)),0),(ABS(S240*Constants!$B$4)+50)/100))</f>
        <v>1001.125</v>
      </c>
      <c r="X240">
        <f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1200.5</v>
      </c>
      <c r="Y240">
        <f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800.5</v>
      </c>
      <c r="Z240">
        <f t="shared" si="60"/>
        <v>1200.5</v>
      </c>
      <c r="AA240">
        <f t="shared" si="61"/>
        <v>800.5</v>
      </c>
      <c r="AB240">
        <f>IF(I240&lt;&gt;0,(ABS(X240*Constants!$B$10)+50)/100,IF(X240=0,MAX((AB239-ABS(Z240*Constants!$B$4)),0),(ABS(X240*Constants!$B$4)+50)/100))</f>
        <v>0.62005</v>
      </c>
      <c r="AC240">
        <f>IF(J240&lt;&gt;0,(ABS(Y240*Constants!$B$10)+50)/100,IF(Y240=0,MAX((AC239-ABS(AA240*Constants!$B$4)),0),(ABS(Y240*Constants!$B$4)+50)/100))</f>
        <v>0.58005</v>
      </c>
      <c r="AD240">
        <f t="shared" si="62"/>
        <v>1001</v>
      </c>
      <c r="AE240">
        <f t="shared" si="63"/>
        <v>1200.5</v>
      </c>
      <c r="AF240">
        <f t="shared" si="64"/>
        <v>800.5</v>
      </c>
      <c r="AG240">
        <f>((Constants!$B$5*AG239)+Constants!$B$4*AD240+AH239)/(Constants!$B$5+Constants!$B$4)</f>
        <v>1001</v>
      </c>
      <c r="AH240">
        <f>((Constants!$B$5*AG239)+Constants!$B$4*AD240+AH239)-(Constants!$B$5+Constants!$B$4)*AG240</f>
        <v>0</v>
      </c>
      <c r="AI240">
        <f>((Constants!$B$5*AI239)+Constants!$B$4*AE240+AJ239)/(Constants!$B$5+Constants!$B$4)</f>
        <v>1200.5</v>
      </c>
      <c r="AJ240">
        <f>((Constants!$B$5*AI239)+Constants!$B$4*AE240+AJ239)-(Constants!$B$4+Constants!$B$5)*AI240</f>
        <v>0</v>
      </c>
      <c r="AK240">
        <f>((Constants!$B$5*AK239)+Constants!$B$4*AF240+AL239)/(Constants!$B$5+Constants!$B$4)</f>
        <v>800.5</v>
      </c>
      <c r="AL240">
        <f>((Constants!$B$5*AK239)+Constants!$B$4*AF240+AL239)-(Constants!$B$5+Constants!$B$4)*AK240</f>
        <v>0</v>
      </c>
      <c r="AM240">
        <f t="shared" si="65"/>
        <v>1</v>
      </c>
      <c r="AN240">
        <f t="shared" si="66"/>
        <v>1</v>
      </c>
      <c r="AO240">
        <f>(200000*(ABS(N240)-ABS(N238))+Constants!$B$7)/(2*Constants!$B$7)</f>
        <v>0.5</v>
      </c>
      <c r="AP240">
        <f>(200000*(ABS(O240)-ABS(O238))+Constants!$B$7)/(2*Constants!$B$7)</f>
        <v>0.5</v>
      </c>
      <c r="AQ240">
        <f t="shared" si="67"/>
        <v>1</v>
      </c>
      <c r="AR240">
        <f>(Constants!$B$3*Constants!$B$8*I240*K240+AS239)/(Constants!$B$9*Constants!$B$4)</f>
        <v>7.53982300884956</v>
      </c>
      <c r="AS240">
        <f>(Constants!$B$3*Constants!$B$8*I240*K240+AS239)-(AR240*Constants!$B$9*Constants!$B$4)</f>
        <v>0</v>
      </c>
      <c r="AT240">
        <f t="shared" si="68"/>
        <v>1794.47787610619</v>
      </c>
      <c r="AU240">
        <f t="array" ref="AU240">IF(SUMPRODUCT(--(SIGN(AN207:AN239)=SIGN(K208:K240)))=0,2,IF(AV239&gt;0,1,0))</f>
        <v>0</v>
      </c>
      <c r="AV240">
        <f>IF(AU240=2,ROUND(5*1000/Constants!$B$11,0),IF(AV239&gt;0,AV239-1,0))</f>
        <v>0</v>
      </c>
      <c r="AW240">
        <f t="shared" si="69"/>
        <v>238</v>
      </c>
      <c r="AX240">
        <f ca="1" t="array" ref="AX240">IF(AW240&gt;Constants!$B$12,2,IF(SUMPRODUCT(--(AX221:AX240=2))=0,0,1))</f>
        <v>2</v>
      </c>
      <c r="AZ240">
        <f t="array" ref="AZ240">IF(ABS(AG240)&gt;Constants!$B$13,2,IF(SUMPRODUCT(--(AZ220:AZ239=2))=0,0,1))</f>
        <v>0</v>
      </c>
    </row>
    <row r="241" spans="1:52">
      <c r="A241" s="3">
        <v>239</v>
      </c>
      <c r="B241">
        <f>Signals!B240</f>
        <v>3</v>
      </c>
      <c r="C241">
        <f>Signals!C240</f>
        <v>2</v>
      </c>
      <c r="D241">
        <f>Signals!F240</f>
        <v>0</v>
      </c>
      <c r="E241">
        <f>Signals!H240</f>
        <v>0</v>
      </c>
      <c r="F241">
        <f>Signals!I240</f>
        <v>0</v>
      </c>
      <c r="G241">
        <f>IF(Constants!$B$2=2,-B241,B241)</f>
        <v>3</v>
      </c>
      <c r="H241">
        <f>IF(Constants!$C$2=2,-C241,C241)</f>
        <v>2</v>
      </c>
      <c r="I241">
        <f t="shared" si="53"/>
        <v>3</v>
      </c>
      <c r="J241">
        <f t="shared" si="54"/>
        <v>2</v>
      </c>
      <c r="K241">
        <f t="shared" si="55"/>
        <v>1</v>
      </c>
      <c r="L241">
        <f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1200.5</v>
      </c>
      <c r="M241">
        <f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800.5</v>
      </c>
      <c r="N241">
        <f t="shared" si="56"/>
        <v>1200.5</v>
      </c>
      <c r="O241">
        <f t="shared" si="57"/>
        <v>800.5</v>
      </c>
      <c r="P241">
        <f>IF(I241&lt;&gt;0,(ABS(L241*Constants!$B$10)+50)/100,MAX(P240-ABS(N241*Constants!$B$4),0))</f>
        <v>0.62005</v>
      </c>
      <c r="Q241">
        <f>IF(J241&lt;&gt;0,(ABS(M241*Constants!$B$10)+50)/100,MAX(Q240-ABS(O241*Constants!$B$4),0))</f>
        <v>0.58005</v>
      </c>
      <c r="R241">
        <f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1200.5</v>
      </c>
      <c r="S241">
        <f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800.5</v>
      </c>
      <c r="T241">
        <f t="shared" si="58"/>
        <v>1200.5</v>
      </c>
      <c r="U241">
        <f t="shared" si="59"/>
        <v>800.5</v>
      </c>
      <c r="V241">
        <f>IF(I241&lt;&gt;0,(ABS(R241*Constants!$B$4)+50)/100,IF(R241=0,MAX((0-ABS(T241*Constants!$B$4)),0),(ABS(R241*Constants!$B$4)+50)/100))</f>
        <v>1501.125</v>
      </c>
      <c r="W241">
        <f>IF(J241&lt;&gt;0,(ABS(S241*Constants!$B$4)+50)/100,IF(S241=0,MAX((0-ABS(U241*Constants!$B$4)),0),(ABS(S241*Constants!$B$4)+50)/100))</f>
        <v>1001.125</v>
      </c>
      <c r="X241">
        <f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1200.5</v>
      </c>
      <c r="Y241">
        <f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800.5</v>
      </c>
      <c r="Z241">
        <f t="shared" si="60"/>
        <v>1200.5</v>
      </c>
      <c r="AA241">
        <f t="shared" si="61"/>
        <v>800.5</v>
      </c>
      <c r="AB241">
        <f>IF(I241&lt;&gt;0,(ABS(X241*Constants!$B$10)+50)/100,IF(X241=0,MAX((AB240-ABS(Z241*Constants!$B$4)),0),(ABS(X241*Constants!$B$4)+50)/100))</f>
        <v>0.62005</v>
      </c>
      <c r="AC241">
        <f>IF(J241&lt;&gt;0,(ABS(Y241*Constants!$B$10)+50)/100,IF(Y241=0,MAX((AC240-ABS(AA241*Constants!$B$4)),0),(ABS(Y241*Constants!$B$4)+50)/100))</f>
        <v>0.58005</v>
      </c>
      <c r="AD241">
        <f t="shared" si="62"/>
        <v>1001</v>
      </c>
      <c r="AE241">
        <f t="shared" si="63"/>
        <v>1200.5</v>
      </c>
      <c r="AF241">
        <f t="shared" si="64"/>
        <v>800.5</v>
      </c>
      <c r="AG241">
        <f>((Constants!$B$5*AG240)+Constants!$B$4*AD241+AH240)/(Constants!$B$5+Constants!$B$4)</f>
        <v>1001</v>
      </c>
      <c r="AH241">
        <f>((Constants!$B$5*AG240)+Constants!$B$4*AD241+AH240)-(Constants!$B$5+Constants!$B$4)*AG241</f>
        <v>0</v>
      </c>
      <c r="AI241">
        <f>((Constants!$B$5*AI240)+Constants!$B$4*AE241+AJ240)/(Constants!$B$5+Constants!$B$4)</f>
        <v>1200.5</v>
      </c>
      <c r="AJ241">
        <f>((Constants!$B$5*AI240)+Constants!$B$4*AE241+AJ240)-(Constants!$B$4+Constants!$B$5)*AI241</f>
        <v>0</v>
      </c>
      <c r="AK241">
        <f>((Constants!$B$5*AK240)+Constants!$B$4*AF241+AL240)/(Constants!$B$5+Constants!$B$4)</f>
        <v>800.5</v>
      </c>
      <c r="AL241">
        <f>((Constants!$B$5*AK240)+Constants!$B$4*AF241+AL240)-(Constants!$B$5+Constants!$B$4)*AK241</f>
        <v>0</v>
      </c>
      <c r="AM241">
        <f t="shared" si="65"/>
        <v>1</v>
      </c>
      <c r="AN241">
        <f t="shared" si="66"/>
        <v>1</v>
      </c>
      <c r="AO241">
        <f>(200000*(ABS(N241)-ABS(N239))+Constants!$B$7)/(2*Constants!$B$7)</f>
        <v>0.5</v>
      </c>
      <c r="AP241">
        <f>(200000*(ABS(O241)-ABS(O239))+Constants!$B$7)/(2*Constants!$B$7)</f>
        <v>0.5</v>
      </c>
      <c r="AQ241">
        <f t="shared" si="67"/>
        <v>1</v>
      </c>
      <c r="AR241">
        <f>(Constants!$B$3*Constants!$B$8*I241*K241+AS240)/(Constants!$B$9*Constants!$B$4)</f>
        <v>7.53982300884956</v>
      </c>
      <c r="AS241">
        <f>(Constants!$B$3*Constants!$B$8*I241*K241+AS240)-(AR241*Constants!$B$9*Constants!$B$4)</f>
        <v>0</v>
      </c>
      <c r="AT241">
        <f t="shared" si="68"/>
        <v>1802.01769911503</v>
      </c>
      <c r="AU241">
        <f t="array" ref="AU241">IF(SUMPRODUCT(--(SIGN(AN208:AN240)=SIGN(K209:K241)))=0,2,IF(AV240&gt;0,1,0))</f>
        <v>0</v>
      </c>
      <c r="AV241">
        <f>IF(AU241=2,ROUND(5*1000/Constants!$B$11,0),IF(AV240&gt;0,AV240-1,0))</f>
        <v>0</v>
      </c>
      <c r="AW241">
        <f t="shared" si="69"/>
        <v>239</v>
      </c>
      <c r="AX241">
        <f ca="1" t="array" ref="AX241">IF(AW241&gt;Constants!$B$12,2,IF(SUMPRODUCT(--(AX222:AX241=2))=0,0,1))</f>
        <v>2</v>
      </c>
      <c r="AZ241">
        <f t="array" ref="AZ241">IF(ABS(AG241)&gt;Constants!$B$13,2,IF(SUMPRODUCT(--(AZ221:AZ240=2))=0,0,1))</f>
        <v>0</v>
      </c>
    </row>
    <row r="242" spans="1:52">
      <c r="A242" s="3">
        <v>240</v>
      </c>
      <c r="B242">
        <f>Signals!B241</f>
        <v>3</v>
      </c>
      <c r="C242">
        <f>Signals!C241</f>
        <v>2</v>
      </c>
      <c r="D242">
        <f>Signals!F241</f>
        <v>0</v>
      </c>
      <c r="E242">
        <f>Signals!H241</f>
        <v>0</v>
      </c>
      <c r="F242">
        <f>Signals!I241</f>
        <v>0</v>
      </c>
      <c r="G242">
        <f>IF(Constants!$B$2=2,-B242,B242)</f>
        <v>3</v>
      </c>
      <c r="H242">
        <f>IF(Constants!$C$2=2,-C242,C242)</f>
        <v>2</v>
      </c>
      <c r="I242">
        <f t="shared" si="53"/>
        <v>3</v>
      </c>
      <c r="J242">
        <f t="shared" si="54"/>
        <v>2</v>
      </c>
      <c r="K242">
        <f t="shared" si="55"/>
        <v>1</v>
      </c>
      <c r="L242">
        <f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1200.5</v>
      </c>
      <c r="M242">
        <f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800.5</v>
      </c>
      <c r="N242">
        <f t="shared" si="56"/>
        <v>1200.5</v>
      </c>
      <c r="O242">
        <f t="shared" si="57"/>
        <v>800.5</v>
      </c>
      <c r="P242">
        <f>IF(I242&lt;&gt;0,(ABS(L242*Constants!$B$10)+50)/100,MAX(P241-ABS(N242*Constants!$B$4),0))</f>
        <v>0.62005</v>
      </c>
      <c r="Q242">
        <f>IF(J242&lt;&gt;0,(ABS(M242*Constants!$B$10)+50)/100,MAX(Q241-ABS(O242*Constants!$B$4),0))</f>
        <v>0.58005</v>
      </c>
      <c r="R242">
        <f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1200.5</v>
      </c>
      <c r="S242">
        <f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800.5</v>
      </c>
      <c r="T242">
        <f t="shared" si="58"/>
        <v>1200.5</v>
      </c>
      <c r="U242">
        <f t="shared" si="59"/>
        <v>800.5</v>
      </c>
      <c r="V242">
        <f>IF(I242&lt;&gt;0,(ABS(R242*Constants!$B$4)+50)/100,IF(R242=0,MAX((0-ABS(T242*Constants!$B$4)),0),(ABS(R242*Constants!$B$4)+50)/100))</f>
        <v>1501.125</v>
      </c>
      <c r="W242">
        <f>IF(J242&lt;&gt;0,(ABS(S242*Constants!$B$4)+50)/100,IF(S242=0,MAX((0-ABS(U242*Constants!$B$4)),0),(ABS(S242*Constants!$B$4)+50)/100))</f>
        <v>1001.125</v>
      </c>
      <c r="X242">
        <f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1200.5</v>
      </c>
      <c r="Y242">
        <f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800.5</v>
      </c>
      <c r="Z242">
        <f t="shared" si="60"/>
        <v>1200.5</v>
      </c>
      <c r="AA242">
        <f t="shared" si="61"/>
        <v>800.5</v>
      </c>
      <c r="AB242">
        <f>IF(I242&lt;&gt;0,(ABS(X242*Constants!$B$10)+50)/100,IF(X242=0,MAX((AB241-ABS(Z242*Constants!$B$4)),0),(ABS(X242*Constants!$B$4)+50)/100))</f>
        <v>0.62005</v>
      </c>
      <c r="AC242">
        <f>IF(J242&lt;&gt;0,(ABS(Y242*Constants!$B$10)+50)/100,IF(Y242=0,MAX((AC241-ABS(AA242*Constants!$B$4)),0),(ABS(Y242*Constants!$B$4)+50)/100))</f>
        <v>0.58005</v>
      </c>
      <c r="AD242">
        <f t="shared" si="62"/>
        <v>1001</v>
      </c>
      <c r="AE242">
        <f t="shared" si="63"/>
        <v>1200.5</v>
      </c>
      <c r="AF242">
        <f t="shared" si="64"/>
        <v>800.5</v>
      </c>
      <c r="AG242">
        <f>((Constants!$B$5*AG241)+Constants!$B$4*AD242+AH241)/(Constants!$B$5+Constants!$B$4)</f>
        <v>1001</v>
      </c>
      <c r="AH242">
        <f>((Constants!$B$5*AG241)+Constants!$B$4*AD242+AH241)-(Constants!$B$5+Constants!$B$4)*AG242</f>
        <v>0</v>
      </c>
      <c r="AI242">
        <f>((Constants!$B$5*AI241)+Constants!$B$4*AE242+AJ241)/(Constants!$B$5+Constants!$B$4)</f>
        <v>1200.5</v>
      </c>
      <c r="AJ242">
        <f>((Constants!$B$5*AI241)+Constants!$B$4*AE242+AJ241)-(Constants!$B$4+Constants!$B$5)*AI242</f>
        <v>0</v>
      </c>
      <c r="AK242">
        <f>((Constants!$B$5*AK241)+Constants!$B$4*AF242+AL241)/(Constants!$B$5+Constants!$B$4)</f>
        <v>800.5</v>
      </c>
      <c r="AL242">
        <f>((Constants!$B$5*AK241)+Constants!$B$4*AF242+AL241)-(Constants!$B$5+Constants!$B$4)*AK242</f>
        <v>0</v>
      </c>
      <c r="AM242">
        <f t="shared" si="65"/>
        <v>1</v>
      </c>
      <c r="AN242">
        <f t="shared" si="66"/>
        <v>1</v>
      </c>
      <c r="AO242">
        <f>(200000*(ABS(N242)-ABS(N240))+Constants!$B$7)/(2*Constants!$B$7)</f>
        <v>0.5</v>
      </c>
      <c r="AP242">
        <f>(200000*(ABS(O242)-ABS(O240))+Constants!$B$7)/(2*Constants!$B$7)</f>
        <v>0.5</v>
      </c>
      <c r="AQ242">
        <f t="shared" si="67"/>
        <v>1</v>
      </c>
      <c r="AR242">
        <f>(Constants!$B$3*Constants!$B$8*I242*K242+AS241)/(Constants!$B$9*Constants!$B$4)</f>
        <v>7.53982300884956</v>
      </c>
      <c r="AS242">
        <f>(Constants!$B$3*Constants!$B$8*I242*K242+AS241)-(AR242*Constants!$B$9*Constants!$B$4)</f>
        <v>0</v>
      </c>
      <c r="AT242">
        <f t="shared" si="68"/>
        <v>1809.55752212388</v>
      </c>
      <c r="AU242">
        <f t="array" ref="AU242">IF(SUMPRODUCT(--(SIGN(AN209:AN241)=SIGN(K210:K242)))=0,2,IF(AV241&gt;0,1,0))</f>
        <v>0</v>
      </c>
      <c r="AV242">
        <f>IF(AU242=2,ROUND(5*1000/Constants!$B$11,0),IF(AV241&gt;0,AV241-1,0))</f>
        <v>0</v>
      </c>
      <c r="AW242">
        <f t="shared" si="69"/>
        <v>240</v>
      </c>
      <c r="AX242">
        <f ca="1" t="array" ref="AX242">IF(AW242&gt;Constants!$B$12,2,IF(SUMPRODUCT(--(AX223:AX242=2))=0,0,1))</f>
        <v>2</v>
      </c>
      <c r="AZ242">
        <f t="array" ref="AZ242">IF(ABS(AG242)&gt;Constants!$B$13,2,IF(SUMPRODUCT(--(AZ222:AZ241=2))=0,0,1))</f>
        <v>0</v>
      </c>
    </row>
    <row r="243" spans="1:52">
      <c r="A243" s="3">
        <v>241</v>
      </c>
      <c r="B243">
        <f>Signals!B242</f>
        <v>3</v>
      </c>
      <c r="C243">
        <f>Signals!C242</f>
        <v>2</v>
      </c>
      <c r="D243">
        <f>Signals!F242</f>
        <v>0</v>
      </c>
      <c r="E243">
        <f>Signals!H242</f>
        <v>0</v>
      </c>
      <c r="F243">
        <f>Signals!I242</f>
        <v>0</v>
      </c>
      <c r="G243">
        <f>IF(Constants!$B$2=2,-B243,B243)</f>
        <v>3</v>
      </c>
      <c r="H243">
        <f>IF(Constants!$C$2=2,-C243,C243)</f>
        <v>2</v>
      </c>
      <c r="I243">
        <f t="shared" si="53"/>
        <v>3</v>
      </c>
      <c r="J243">
        <f t="shared" si="54"/>
        <v>2</v>
      </c>
      <c r="K243">
        <f t="shared" si="55"/>
        <v>1</v>
      </c>
      <c r="L243">
        <f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1200.5</v>
      </c>
      <c r="M243">
        <f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800.5</v>
      </c>
      <c r="N243">
        <f t="shared" si="56"/>
        <v>1200.5</v>
      </c>
      <c r="O243">
        <f t="shared" si="57"/>
        <v>800.5</v>
      </c>
      <c r="P243">
        <f>IF(I243&lt;&gt;0,(ABS(L243*Constants!$B$10)+50)/100,MAX(P242-ABS(N243*Constants!$B$4),0))</f>
        <v>0.62005</v>
      </c>
      <c r="Q243">
        <f>IF(J243&lt;&gt;0,(ABS(M243*Constants!$B$10)+50)/100,MAX(Q242-ABS(O243*Constants!$B$4),0))</f>
        <v>0.58005</v>
      </c>
      <c r="R243">
        <f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1200.5</v>
      </c>
      <c r="S243">
        <f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800.5</v>
      </c>
      <c r="T243">
        <f t="shared" si="58"/>
        <v>1200.5</v>
      </c>
      <c r="U243">
        <f t="shared" si="59"/>
        <v>800.5</v>
      </c>
      <c r="V243">
        <f>IF(I243&lt;&gt;0,(ABS(R243*Constants!$B$4)+50)/100,IF(R243=0,MAX((0-ABS(T243*Constants!$B$4)),0),(ABS(R243*Constants!$B$4)+50)/100))</f>
        <v>1501.125</v>
      </c>
      <c r="W243">
        <f>IF(J243&lt;&gt;0,(ABS(S243*Constants!$B$4)+50)/100,IF(S243=0,MAX((0-ABS(U243*Constants!$B$4)),0),(ABS(S243*Constants!$B$4)+50)/100))</f>
        <v>1001.125</v>
      </c>
      <c r="X243">
        <f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1200.5</v>
      </c>
      <c r="Y243">
        <f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800.5</v>
      </c>
      <c r="Z243">
        <f t="shared" si="60"/>
        <v>1200.5</v>
      </c>
      <c r="AA243">
        <f t="shared" si="61"/>
        <v>800.5</v>
      </c>
      <c r="AB243">
        <f>IF(I243&lt;&gt;0,(ABS(X243*Constants!$B$10)+50)/100,IF(X243=0,MAX((AB242-ABS(Z243*Constants!$B$4)),0),(ABS(X243*Constants!$B$4)+50)/100))</f>
        <v>0.62005</v>
      </c>
      <c r="AC243">
        <f>IF(J243&lt;&gt;0,(ABS(Y243*Constants!$B$10)+50)/100,IF(Y243=0,MAX((AC242-ABS(AA243*Constants!$B$4)),0),(ABS(Y243*Constants!$B$4)+50)/100))</f>
        <v>0.58005</v>
      </c>
      <c r="AD243">
        <f t="shared" si="62"/>
        <v>1001</v>
      </c>
      <c r="AE243">
        <f t="shared" si="63"/>
        <v>1200.5</v>
      </c>
      <c r="AF243">
        <f t="shared" si="64"/>
        <v>800.5</v>
      </c>
      <c r="AG243">
        <f>((Constants!$B$5*AG242)+Constants!$B$4*AD243+AH242)/(Constants!$B$5+Constants!$B$4)</f>
        <v>1001</v>
      </c>
      <c r="AH243">
        <f>((Constants!$B$5*AG242)+Constants!$B$4*AD243+AH242)-(Constants!$B$5+Constants!$B$4)*AG243</f>
        <v>0</v>
      </c>
      <c r="AI243">
        <f>((Constants!$B$5*AI242)+Constants!$B$4*AE243+AJ242)/(Constants!$B$5+Constants!$B$4)</f>
        <v>1200.5</v>
      </c>
      <c r="AJ243">
        <f>((Constants!$B$5*AI242)+Constants!$B$4*AE243+AJ242)-(Constants!$B$4+Constants!$B$5)*AI243</f>
        <v>0</v>
      </c>
      <c r="AK243">
        <f>((Constants!$B$5*AK242)+Constants!$B$4*AF243+AL242)/(Constants!$B$5+Constants!$B$4)</f>
        <v>800.5</v>
      </c>
      <c r="AL243">
        <f>((Constants!$B$5*AK242)+Constants!$B$4*AF243+AL242)-(Constants!$B$5+Constants!$B$4)*AK243</f>
        <v>0</v>
      </c>
      <c r="AM243">
        <f t="shared" si="65"/>
        <v>1</v>
      </c>
      <c r="AN243">
        <f t="shared" si="66"/>
        <v>1</v>
      </c>
      <c r="AO243">
        <f>(200000*(ABS(N243)-ABS(N241))+Constants!$B$7)/(2*Constants!$B$7)</f>
        <v>0.5</v>
      </c>
      <c r="AP243">
        <f>(200000*(ABS(O243)-ABS(O241))+Constants!$B$7)/(2*Constants!$B$7)</f>
        <v>0.5</v>
      </c>
      <c r="AQ243">
        <f t="shared" si="67"/>
        <v>1</v>
      </c>
      <c r="AR243">
        <f>(Constants!$B$3*Constants!$B$8*I243*K243+AS242)/(Constants!$B$9*Constants!$B$4)</f>
        <v>7.53982300884956</v>
      </c>
      <c r="AS243">
        <f>(Constants!$B$3*Constants!$B$8*I243*K243+AS242)-(AR243*Constants!$B$9*Constants!$B$4)</f>
        <v>0</v>
      </c>
      <c r="AT243">
        <f t="shared" si="68"/>
        <v>1817.09734513273</v>
      </c>
      <c r="AU243">
        <f t="array" ref="AU243">IF(SUMPRODUCT(--(SIGN(AN210:AN242)=SIGN(K211:K243)))=0,2,IF(AV242&gt;0,1,0))</f>
        <v>0</v>
      </c>
      <c r="AV243">
        <f>IF(AU243=2,ROUND(5*1000/Constants!$B$11,0),IF(AV242&gt;0,AV242-1,0))</f>
        <v>0</v>
      </c>
      <c r="AW243">
        <f t="shared" si="69"/>
        <v>241</v>
      </c>
      <c r="AX243">
        <f ca="1" t="array" ref="AX243">IF(AW243&gt;Constants!$B$12,2,IF(SUMPRODUCT(--(AX224:AX243=2))=0,0,1))</f>
        <v>2</v>
      </c>
      <c r="AZ243">
        <f t="array" ref="AZ243">IF(ABS(AG243)&gt;Constants!$B$13,2,IF(SUMPRODUCT(--(AZ223:AZ242=2))=0,0,1))</f>
        <v>0</v>
      </c>
    </row>
    <row r="244" spans="1:52">
      <c r="A244" s="3">
        <v>242</v>
      </c>
      <c r="B244">
        <f>Signals!B243</f>
        <v>3</v>
      </c>
      <c r="C244">
        <f>Signals!C243</f>
        <v>2</v>
      </c>
      <c r="D244">
        <f>Signals!F243</f>
        <v>0</v>
      </c>
      <c r="E244">
        <f>Signals!H243</f>
        <v>0</v>
      </c>
      <c r="F244">
        <f>Signals!I243</f>
        <v>0</v>
      </c>
      <c r="G244">
        <f>IF(Constants!$B$2=2,-B244,B244)</f>
        <v>3</v>
      </c>
      <c r="H244">
        <f>IF(Constants!$C$2=2,-C244,C244)</f>
        <v>2</v>
      </c>
      <c r="I244">
        <f t="shared" si="53"/>
        <v>3</v>
      </c>
      <c r="J244">
        <f t="shared" si="54"/>
        <v>2</v>
      </c>
      <c r="K244">
        <f t="shared" si="55"/>
        <v>1</v>
      </c>
      <c r="L244">
        <f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1200.5</v>
      </c>
      <c r="M244">
        <f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800.5</v>
      </c>
      <c r="N244">
        <f t="shared" si="56"/>
        <v>1200.5</v>
      </c>
      <c r="O244">
        <f t="shared" si="57"/>
        <v>800.5</v>
      </c>
      <c r="P244">
        <f>IF(I244&lt;&gt;0,(ABS(L244*Constants!$B$10)+50)/100,MAX(P243-ABS(N244*Constants!$B$4),0))</f>
        <v>0.62005</v>
      </c>
      <c r="Q244">
        <f>IF(J244&lt;&gt;0,(ABS(M244*Constants!$B$10)+50)/100,MAX(Q243-ABS(O244*Constants!$B$4),0))</f>
        <v>0.58005</v>
      </c>
      <c r="R244">
        <f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1200.5</v>
      </c>
      <c r="S244">
        <f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800.5</v>
      </c>
      <c r="T244">
        <f t="shared" si="58"/>
        <v>1200.5</v>
      </c>
      <c r="U244">
        <f t="shared" si="59"/>
        <v>800.5</v>
      </c>
      <c r="V244">
        <f>IF(I244&lt;&gt;0,(ABS(R244*Constants!$B$4)+50)/100,IF(R244=0,MAX((0-ABS(T244*Constants!$B$4)),0),(ABS(R244*Constants!$B$4)+50)/100))</f>
        <v>1501.125</v>
      </c>
      <c r="W244">
        <f>IF(J244&lt;&gt;0,(ABS(S244*Constants!$B$4)+50)/100,IF(S244=0,MAX((0-ABS(U244*Constants!$B$4)),0),(ABS(S244*Constants!$B$4)+50)/100))</f>
        <v>1001.125</v>
      </c>
      <c r="X244">
        <f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1200.5</v>
      </c>
      <c r="Y244">
        <f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800.5</v>
      </c>
      <c r="Z244">
        <f t="shared" si="60"/>
        <v>1200.5</v>
      </c>
      <c r="AA244">
        <f t="shared" si="61"/>
        <v>800.5</v>
      </c>
      <c r="AB244">
        <f>IF(I244&lt;&gt;0,(ABS(X244*Constants!$B$10)+50)/100,IF(X244=0,MAX((AB243-ABS(Z244*Constants!$B$4)),0),(ABS(X244*Constants!$B$4)+50)/100))</f>
        <v>0.62005</v>
      </c>
      <c r="AC244">
        <f>IF(J244&lt;&gt;0,(ABS(Y244*Constants!$B$10)+50)/100,IF(Y244=0,MAX((AC243-ABS(AA244*Constants!$B$4)),0),(ABS(Y244*Constants!$B$4)+50)/100))</f>
        <v>0.58005</v>
      </c>
      <c r="AD244">
        <f t="shared" si="62"/>
        <v>1001</v>
      </c>
      <c r="AE244">
        <f t="shared" si="63"/>
        <v>1200.5</v>
      </c>
      <c r="AF244">
        <f t="shared" si="64"/>
        <v>800.5</v>
      </c>
      <c r="AG244">
        <f>((Constants!$B$5*AG243)+Constants!$B$4*AD244+AH243)/(Constants!$B$5+Constants!$B$4)</f>
        <v>1001</v>
      </c>
      <c r="AH244">
        <f>((Constants!$B$5*AG243)+Constants!$B$4*AD244+AH243)-(Constants!$B$5+Constants!$B$4)*AG244</f>
        <v>0</v>
      </c>
      <c r="AI244">
        <f>((Constants!$B$5*AI243)+Constants!$B$4*AE244+AJ243)/(Constants!$B$5+Constants!$B$4)</f>
        <v>1200.5</v>
      </c>
      <c r="AJ244">
        <f>((Constants!$B$5*AI243)+Constants!$B$4*AE244+AJ243)-(Constants!$B$4+Constants!$B$5)*AI244</f>
        <v>0</v>
      </c>
      <c r="AK244">
        <f>((Constants!$B$5*AK243)+Constants!$B$4*AF244+AL243)/(Constants!$B$5+Constants!$B$4)</f>
        <v>800.5</v>
      </c>
      <c r="AL244">
        <f>((Constants!$B$5*AK243)+Constants!$B$4*AF244+AL243)-(Constants!$B$5+Constants!$B$4)*AK244</f>
        <v>0</v>
      </c>
      <c r="AM244">
        <f t="shared" si="65"/>
        <v>1</v>
      </c>
      <c r="AN244">
        <f t="shared" si="66"/>
        <v>1</v>
      </c>
      <c r="AO244">
        <f>(200000*(ABS(N244)-ABS(N242))+Constants!$B$7)/(2*Constants!$B$7)</f>
        <v>0.5</v>
      </c>
      <c r="AP244">
        <f>(200000*(ABS(O244)-ABS(O242))+Constants!$B$7)/(2*Constants!$B$7)</f>
        <v>0.5</v>
      </c>
      <c r="AQ244">
        <f t="shared" si="67"/>
        <v>1</v>
      </c>
      <c r="AR244">
        <f>(Constants!$B$3*Constants!$B$8*I244*K244+AS243)/(Constants!$B$9*Constants!$B$4)</f>
        <v>7.53982300884956</v>
      </c>
      <c r="AS244">
        <f>(Constants!$B$3*Constants!$B$8*I244*K244+AS243)-(AR244*Constants!$B$9*Constants!$B$4)</f>
        <v>0</v>
      </c>
      <c r="AT244">
        <f t="shared" si="68"/>
        <v>1824.63716814158</v>
      </c>
      <c r="AU244">
        <f t="array" ref="AU244">IF(SUMPRODUCT(--(SIGN(AN211:AN243)=SIGN(K212:K244)))=0,2,IF(AV243&gt;0,1,0))</f>
        <v>0</v>
      </c>
      <c r="AV244">
        <f>IF(AU244=2,ROUND(5*1000/Constants!$B$11,0),IF(AV243&gt;0,AV243-1,0))</f>
        <v>0</v>
      </c>
      <c r="AW244">
        <f t="shared" si="69"/>
        <v>242</v>
      </c>
      <c r="AX244">
        <f ca="1" t="array" ref="AX244">IF(AW244&gt;Constants!$B$12,2,IF(SUMPRODUCT(--(AX225:AX244=2))=0,0,1))</f>
        <v>2</v>
      </c>
      <c r="AZ244">
        <f t="array" ref="AZ244">IF(ABS(AG244)&gt;Constants!$B$13,2,IF(SUMPRODUCT(--(AZ224:AZ243=2))=0,0,1))</f>
        <v>0</v>
      </c>
    </row>
    <row r="245" spans="1:52">
      <c r="A245" s="3">
        <v>243</v>
      </c>
      <c r="B245">
        <f>Signals!B244</f>
        <v>3</v>
      </c>
      <c r="C245">
        <f>Signals!C244</f>
        <v>2</v>
      </c>
      <c r="D245">
        <f>Signals!F244</f>
        <v>0</v>
      </c>
      <c r="E245">
        <f>Signals!H244</f>
        <v>0</v>
      </c>
      <c r="F245">
        <f>Signals!I244</f>
        <v>0</v>
      </c>
      <c r="G245">
        <f>IF(Constants!$B$2=2,-B245,B245)</f>
        <v>3</v>
      </c>
      <c r="H245">
        <f>IF(Constants!$C$2=2,-C245,C245)</f>
        <v>2</v>
      </c>
      <c r="I245">
        <f t="shared" si="53"/>
        <v>3</v>
      </c>
      <c r="J245">
        <f t="shared" si="54"/>
        <v>2</v>
      </c>
      <c r="K245">
        <f t="shared" si="55"/>
        <v>1</v>
      </c>
      <c r="L245">
        <f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1200.5</v>
      </c>
      <c r="M245">
        <f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800.5</v>
      </c>
      <c r="N245">
        <f t="shared" si="56"/>
        <v>1200.5</v>
      </c>
      <c r="O245">
        <f t="shared" si="57"/>
        <v>800.5</v>
      </c>
      <c r="P245">
        <f>IF(I245&lt;&gt;0,(ABS(L245*Constants!$B$10)+50)/100,MAX(P244-ABS(N245*Constants!$B$4),0))</f>
        <v>0.62005</v>
      </c>
      <c r="Q245">
        <f>IF(J245&lt;&gt;0,(ABS(M245*Constants!$B$10)+50)/100,MAX(Q244-ABS(O245*Constants!$B$4),0))</f>
        <v>0.58005</v>
      </c>
      <c r="R245">
        <f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1200.5</v>
      </c>
      <c r="S245">
        <f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800.5</v>
      </c>
      <c r="T245">
        <f t="shared" si="58"/>
        <v>1200.5</v>
      </c>
      <c r="U245">
        <f t="shared" si="59"/>
        <v>800.5</v>
      </c>
      <c r="V245">
        <f>IF(I245&lt;&gt;0,(ABS(R245*Constants!$B$4)+50)/100,IF(R245=0,MAX((0-ABS(T245*Constants!$B$4)),0),(ABS(R245*Constants!$B$4)+50)/100))</f>
        <v>1501.125</v>
      </c>
      <c r="W245">
        <f>IF(J245&lt;&gt;0,(ABS(S245*Constants!$B$4)+50)/100,IF(S245=0,MAX((0-ABS(U245*Constants!$B$4)),0),(ABS(S245*Constants!$B$4)+50)/100))</f>
        <v>1001.125</v>
      </c>
      <c r="X245">
        <f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1200.5</v>
      </c>
      <c r="Y245">
        <f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800.5</v>
      </c>
      <c r="Z245">
        <f t="shared" si="60"/>
        <v>1200.5</v>
      </c>
      <c r="AA245">
        <f t="shared" si="61"/>
        <v>800.5</v>
      </c>
      <c r="AB245">
        <f>IF(I245&lt;&gt;0,(ABS(X245*Constants!$B$10)+50)/100,IF(X245=0,MAX((AB244-ABS(Z245*Constants!$B$4)),0),(ABS(X245*Constants!$B$4)+50)/100))</f>
        <v>0.62005</v>
      </c>
      <c r="AC245">
        <f>IF(J245&lt;&gt;0,(ABS(Y245*Constants!$B$10)+50)/100,IF(Y245=0,MAX((AC244-ABS(AA245*Constants!$B$4)),0),(ABS(Y245*Constants!$B$4)+50)/100))</f>
        <v>0.58005</v>
      </c>
      <c r="AD245">
        <f t="shared" si="62"/>
        <v>1001</v>
      </c>
      <c r="AE245">
        <f t="shared" si="63"/>
        <v>1200.5</v>
      </c>
      <c r="AF245">
        <f t="shared" si="64"/>
        <v>800.5</v>
      </c>
      <c r="AG245">
        <f>((Constants!$B$5*AG244)+Constants!$B$4*AD245+AH244)/(Constants!$B$5+Constants!$B$4)</f>
        <v>1001</v>
      </c>
      <c r="AH245">
        <f>((Constants!$B$5*AG244)+Constants!$B$4*AD245+AH244)-(Constants!$B$5+Constants!$B$4)*AG245</f>
        <v>0</v>
      </c>
      <c r="AI245">
        <f>((Constants!$B$5*AI244)+Constants!$B$4*AE245+AJ244)/(Constants!$B$5+Constants!$B$4)</f>
        <v>1200.5</v>
      </c>
      <c r="AJ245">
        <f>((Constants!$B$5*AI244)+Constants!$B$4*AE245+AJ244)-(Constants!$B$4+Constants!$B$5)*AI245</f>
        <v>0</v>
      </c>
      <c r="AK245">
        <f>((Constants!$B$5*AK244)+Constants!$B$4*AF245+AL244)/(Constants!$B$5+Constants!$B$4)</f>
        <v>800.5</v>
      </c>
      <c r="AL245">
        <f>((Constants!$B$5*AK244)+Constants!$B$4*AF245+AL244)-(Constants!$B$5+Constants!$B$4)*AK245</f>
        <v>0</v>
      </c>
      <c r="AM245">
        <f t="shared" si="65"/>
        <v>1</v>
      </c>
      <c r="AN245">
        <f t="shared" si="66"/>
        <v>1</v>
      </c>
      <c r="AO245">
        <f>(200000*(ABS(N245)-ABS(N243))+Constants!$B$7)/(2*Constants!$B$7)</f>
        <v>0.5</v>
      </c>
      <c r="AP245">
        <f>(200000*(ABS(O245)-ABS(O243))+Constants!$B$7)/(2*Constants!$B$7)</f>
        <v>0.5</v>
      </c>
      <c r="AQ245">
        <f t="shared" si="67"/>
        <v>1</v>
      </c>
      <c r="AR245">
        <f>(Constants!$B$3*Constants!$B$8*I245*K245+AS244)/(Constants!$B$9*Constants!$B$4)</f>
        <v>7.53982300884956</v>
      </c>
      <c r="AS245">
        <f>(Constants!$B$3*Constants!$B$8*I245*K245+AS244)-(AR245*Constants!$B$9*Constants!$B$4)</f>
        <v>0</v>
      </c>
      <c r="AT245">
        <f t="shared" si="68"/>
        <v>1832.17699115043</v>
      </c>
      <c r="AU245">
        <f t="array" ref="AU245">IF(SUMPRODUCT(--(SIGN(AN212:AN244)=SIGN(K213:K245)))=0,2,IF(AV244&gt;0,1,0))</f>
        <v>0</v>
      </c>
      <c r="AV245">
        <f>IF(AU245=2,ROUND(5*1000/Constants!$B$11,0),IF(AV244&gt;0,AV244-1,0))</f>
        <v>0</v>
      </c>
      <c r="AW245">
        <f t="shared" si="69"/>
        <v>243</v>
      </c>
      <c r="AX245">
        <f ca="1" t="array" ref="AX245">IF(AW245&gt;Constants!$B$12,2,IF(SUMPRODUCT(--(AX226:AX245=2))=0,0,1))</f>
        <v>2</v>
      </c>
      <c r="AZ245">
        <f t="array" ref="AZ245">IF(ABS(AG245)&gt;Constants!$B$13,2,IF(SUMPRODUCT(--(AZ225:AZ244=2))=0,0,1))</f>
        <v>0</v>
      </c>
    </row>
    <row r="246" spans="1:52">
      <c r="A246" s="3">
        <v>244</v>
      </c>
      <c r="B246">
        <f>Signals!B245</f>
        <v>3</v>
      </c>
      <c r="C246">
        <f>Signals!C245</f>
        <v>2</v>
      </c>
      <c r="D246">
        <f>Signals!F245</f>
        <v>0</v>
      </c>
      <c r="E246">
        <f>Signals!H245</f>
        <v>0</v>
      </c>
      <c r="F246">
        <f>Signals!I245</f>
        <v>0</v>
      </c>
      <c r="G246">
        <f>IF(Constants!$B$2=2,-B246,B246)</f>
        <v>3</v>
      </c>
      <c r="H246">
        <f>IF(Constants!$C$2=2,-C246,C246)</f>
        <v>2</v>
      </c>
      <c r="I246">
        <f t="shared" si="53"/>
        <v>3</v>
      </c>
      <c r="J246">
        <f t="shared" si="54"/>
        <v>2</v>
      </c>
      <c r="K246">
        <f t="shared" si="55"/>
        <v>1</v>
      </c>
      <c r="L246">
        <f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1200.5</v>
      </c>
      <c r="M246">
        <f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800.5</v>
      </c>
      <c r="N246">
        <f t="shared" si="56"/>
        <v>1200.5</v>
      </c>
      <c r="O246">
        <f t="shared" si="57"/>
        <v>800.5</v>
      </c>
      <c r="P246">
        <f>IF(I246&lt;&gt;0,(ABS(L246*Constants!$B$10)+50)/100,MAX(P245-ABS(N246*Constants!$B$4),0))</f>
        <v>0.62005</v>
      </c>
      <c r="Q246">
        <f>IF(J246&lt;&gt;0,(ABS(M246*Constants!$B$10)+50)/100,MAX(Q245-ABS(O246*Constants!$B$4),0))</f>
        <v>0.58005</v>
      </c>
      <c r="R246">
        <f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1200.5</v>
      </c>
      <c r="S246">
        <f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800.5</v>
      </c>
      <c r="T246">
        <f t="shared" si="58"/>
        <v>1200.5</v>
      </c>
      <c r="U246">
        <f t="shared" si="59"/>
        <v>800.5</v>
      </c>
      <c r="V246">
        <f>IF(I246&lt;&gt;0,(ABS(R246*Constants!$B$4)+50)/100,IF(R246=0,MAX((0-ABS(T246*Constants!$B$4)),0),(ABS(R246*Constants!$B$4)+50)/100))</f>
        <v>1501.125</v>
      </c>
      <c r="W246">
        <f>IF(J246&lt;&gt;0,(ABS(S246*Constants!$B$4)+50)/100,IF(S246=0,MAX((0-ABS(U246*Constants!$B$4)),0),(ABS(S246*Constants!$B$4)+50)/100))</f>
        <v>1001.125</v>
      </c>
      <c r="X246">
        <f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1200.5</v>
      </c>
      <c r="Y246">
        <f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800.5</v>
      </c>
      <c r="Z246">
        <f t="shared" si="60"/>
        <v>1200.5</v>
      </c>
      <c r="AA246">
        <f t="shared" si="61"/>
        <v>800.5</v>
      </c>
      <c r="AB246">
        <f>IF(I246&lt;&gt;0,(ABS(X246*Constants!$B$10)+50)/100,IF(X246=0,MAX((AB245-ABS(Z246*Constants!$B$4)),0),(ABS(X246*Constants!$B$4)+50)/100))</f>
        <v>0.62005</v>
      </c>
      <c r="AC246">
        <f>IF(J246&lt;&gt;0,(ABS(Y246*Constants!$B$10)+50)/100,IF(Y246=0,MAX((AC245-ABS(AA246*Constants!$B$4)),0),(ABS(Y246*Constants!$B$4)+50)/100))</f>
        <v>0.58005</v>
      </c>
      <c r="AD246">
        <f t="shared" si="62"/>
        <v>1001</v>
      </c>
      <c r="AE246">
        <f t="shared" si="63"/>
        <v>1200.5</v>
      </c>
      <c r="AF246">
        <f t="shared" si="64"/>
        <v>800.5</v>
      </c>
      <c r="AG246">
        <f>((Constants!$B$5*AG245)+Constants!$B$4*AD246+AH245)/(Constants!$B$5+Constants!$B$4)</f>
        <v>1001</v>
      </c>
      <c r="AH246">
        <f>((Constants!$B$5*AG245)+Constants!$B$4*AD246+AH245)-(Constants!$B$5+Constants!$B$4)*AG246</f>
        <v>0</v>
      </c>
      <c r="AI246">
        <f>((Constants!$B$5*AI245)+Constants!$B$4*AE246+AJ245)/(Constants!$B$5+Constants!$B$4)</f>
        <v>1200.5</v>
      </c>
      <c r="AJ246">
        <f>((Constants!$B$5*AI245)+Constants!$B$4*AE246+AJ245)-(Constants!$B$4+Constants!$B$5)*AI246</f>
        <v>0</v>
      </c>
      <c r="AK246">
        <f>((Constants!$B$5*AK245)+Constants!$B$4*AF246+AL245)/(Constants!$B$5+Constants!$B$4)</f>
        <v>800.5</v>
      </c>
      <c r="AL246">
        <f>((Constants!$B$5*AK245)+Constants!$B$4*AF246+AL245)-(Constants!$B$5+Constants!$B$4)*AK246</f>
        <v>0</v>
      </c>
      <c r="AM246">
        <f t="shared" si="65"/>
        <v>1</v>
      </c>
      <c r="AN246">
        <f t="shared" si="66"/>
        <v>1</v>
      </c>
      <c r="AO246">
        <f>(200000*(ABS(N246)-ABS(N244))+Constants!$B$7)/(2*Constants!$B$7)</f>
        <v>0.5</v>
      </c>
      <c r="AP246">
        <f>(200000*(ABS(O246)-ABS(O244))+Constants!$B$7)/(2*Constants!$B$7)</f>
        <v>0.5</v>
      </c>
      <c r="AQ246">
        <f t="shared" si="67"/>
        <v>1</v>
      </c>
      <c r="AR246">
        <f>(Constants!$B$3*Constants!$B$8*I246*K246+AS245)/(Constants!$B$9*Constants!$B$4)</f>
        <v>7.53982300884956</v>
      </c>
      <c r="AS246">
        <f>(Constants!$B$3*Constants!$B$8*I246*K246+AS245)-(AR246*Constants!$B$9*Constants!$B$4)</f>
        <v>0</v>
      </c>
      <c r="AT246">
        <f t="shared" si="68"/>
        <v>1839.71681415928</v>
      </c>
      <c r="AU246">
        <f t="array" ref="AU246">IF(SUMPRODUCT(--(SIGN(AN213:AN245)=SIGN(K214:K246)))=0,2,IF(AV245&gt;0,1,0))</f>
        <v>0</v>
      </c>
      <c r="AV246">
        <f>IF(AU246=2,ROUND(5*1000/Constants!$B$11,0),IF(AV245&gt;0,AV245-1,0))</f>
        <v>0</v>
      </c>
      <c r="AW246">
        <f t="shared" si="69"/>
        <v>244</v>
      </c>
      <c r="AX246">
        <f ca="1" t="array" ref="AX246">IF(AW246&gt;Constants!$B$12,2,IF(SUMPRODUCT(--(AX227:AX246=2))=0,0,1))</f>
        <v>2</v>
      </c>
      <c r="AZ246">
        <f t="array" ref="AZ246">IF(ABS(AG246)&gt;Constants!$B$13,2,IF(SUMPRODUCT(--(AZ226:AZ245=2))=0,0,1))</f>
        <v>0</v>
      </c>
    </row>
    <row r="247" spans="1:52">
      <c r="A247" s="3">
        <v>245</v>
      </c>
      <c r="B247">
        <f>Signals!B246</f>
        <v>3</v>
      </c>
      <c r="C247">
        <f>Signals!C246</f>
        <v>2</v>
      </c>
      <c r="D247">
        <f>Signals!F246</f>
        <v>0</v>
      </c>
      <c r="E247">
        <f>Signals!H246</f>
        <v>0</v>
      </c>
      <c r="F247">
        <f>Signals!I246</f>
        <v>0</v>
      </c>
      <c r="G247">
        <f>IF(Constants!$B$2=2,-B247,B247)</f>
        <v>3</v>
      </c>
      <c r="H247">
        <f>IF(Constants!$C$2=2,-C247,C247)</f>
        <v>2</v>
      </c>
      <c r="I247">
        <f t="shared" si="53"/>
        <v>3</v>
      </c>
      <c r="J247">
        <f t="shared" si="54"/>
        <v>2</v>
      </c>
      <c r="K247">
        <f t="shared" si="55"/>
        <v>1</v>
      </c>
      <c r="L247">
        <f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1200.5</v>
      </c>
      <c r="M247">
        <f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800.5</v>
      </c>
      <c r="N247">
        <f t="shared" si="56"/>
        <v>1200.5</v>
      </c>
      <c r="O247">
        <f t="shared" si="57"/>
        <v>800.5</v>
      </c>
      <c r="P247">
        <f>IF(I247&lt;&gt;0,(ABS(L247*Constants!$B$10)+50)/100,MAX(P246-ABS(N247*Constants!$B$4),0))</f>
        <v>0.62005</v>
      </c>
      <c r="Q247">
        <f>IF(J247&lt;&gt;0,(ABS(M247*Constants!$B$10)+50)/100,MAX(Q246-ABS(O247*Constants!$B$4),0))</f>
        <v>0.58005</v>
      </c>
      <c r="R247">
        <f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1200.5</v>
      </c>
      <c r="S247">
        <f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800.5</v>
      </c>
      <c r="T247">
        <f t="shared" si="58"/>
        <v>1200.5</v>
      </c>
      <c r="U247">
        <f t="shared" si="59"/>
        <v>800.5</v>
      </c>
      <c r="V247">
        <f>IF(I247&lt;&gt;0,(ABS(R247*Constants!$B$4)+50)/100,IF(R247=0,MAX((0-ABS(T247*Constants!$B$4)),0),(ABS(R247*Constants!$B$4)+50)/100))</f>
        <v>1501.125</v>
      </c>
      <c r="W247">
        <f>IF(J247&lt;&gt;0,(ABS(S247*Constants!$B$4)+50)/100,IF(S247=0,MAX((0-ABS(U247*Constants!$B$4)),0),(ABS(S247*Constants!$B$4)+50)/100))</f>
        <v>1001.125</v>
      </c>
      <c r="X247">
        <f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1200.5</v>
      </c>
      <c r="Y247">
        <f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800.5</v>
      </c>
      <c r="Z247">
        <f t="shared" si="60"/>
        <v>1200.5</v>
      </c>
      <c r="AA247">
        <f t="shared" si="61"/>
        <v>800.5</v>
      </c>
      <c r="AB247">
        <f>IF(I247&lt;&gt;0,(ABS(X247*Constants!$B$10)+50)/100,IF(X247=0,MAX((AB246-ABS(Z247*Constants!$B$4)),0),(ABS(X247*Constants!$B$4)+50)/100))</f>
        <v>0.62005</v>
      </c>
      <c r="AC247">
        <f>IF(J247&lt;&gt;0,(ABS(Y247*Constants!$B$10)+50)/100,IF(Y247=0,MAX((AC246-ABS(AA247*Constants!$B$4)),0),(ABS(Y247*Constants!$B$4)+50)/100))</f>
        <v>0.58005</v>
      </c>
      <c r="AD247">
        <f t="shared" si="62"/>
        <v>1001</v>
      </c>
      <c r="AE247">
        <f t="shared" si="63"/>
        <v>1200.5</v>
      </c>
      <c r="AF247">
        <f t="shared" si="64"/>
        <v>800.5</v>
      </c>
      <c r="AG247">
        <f>((Constants!$B$5*AG246)+Constants!$B$4*AD247+AH246)/(Constants!$B$5+Constants!$B$4)</f>
        <v>1001</v>
      </c>
      <c r="AH247">
        <f>((Constants!$B$5*AG246)+Constants!$B$4*AD247+AH246)-(Constants!$B$5+Constants!$B$4)*AG247</f>
        <v>0</v>
      </c>
      <c r="AI247">
        <f>((Constants!$B$5*AI246)+Constants!$B$4*AE247+AJ246)/(Constants!$B$5+Constants!$B$4)</f>
        <v>1200.5</v>
      </c>
      <c r="AJ247">
        <f>((Constants!$B$5*AI246)+Constants!$B$4*AE247+AJ246)-(Constants!$B$4+Constants!$B$5)*AI247</f>
        <v>0</v>
      </c>
      <c r="AK247">
        <f>((Constants!$B$5*AK246)+Constants!$B$4*AF247+AL246)/(Constants!$B$5+Constants!$B$4)</f>
        <v>800.5</v>
      </c>
      <c r="AL247">
        <f>((Constants!$B$5*AK246)+Constants!$B$4*AF247+AL246)-(Constants!$B$5+Constants!$B$4)*AK247</f>
        <v>0</v>
      </c>
      <c r="AM247">
        <f t="shared" si="65"/>
        <v>1</v>
      </c>
      <c r="AN247">
        <f t="shared" si="66"/>
        <v>1</v>
      </c>
      <c r="AO247">
        <f>(200000*(ABS(N247)-ABS(N245))+Constants!$B$7)/(2*Constants!$B$7)</f>
        <v>0.5</v>
      </c>
      <c r="AP247">
        <f>(200000*(ABS(O247)-ABS(O245))+Constants!$B$7)/(2*Constants!$B$7)</f>
        <v>0.5</v>
      </c>
      <c r="AQ247">
        <f t="shared" si="67"/>
        <v>1</v>
      </c>
      <c r="AR247">
        <f>(Constants!$B$3*Constants!$B$8*I247*K247+AS246)/(Constants!$B$9*Constants!$B$4)</f>
        <v>7.53982300884956</v>
      </c>
      <c r="AS247">
        <f>(Constants!$B$3*Constants!$B$8*I247*K247+AS246)-(AR247*Constants!$B$9*Constants!$B$4)</f>
        <v>0</v>
      </c>
      <c r="AT247">
        <f t="shared" si="68"/>
        <v>1847.25663716813</v>
      </c>
      <c r="AU247">
        <f t="array" ref="AU247">IF(SUMPRODUCT(--(SIGN(AN214:AN246)=SIGN(K215:K247)))=0,2,IF(AV246&gt;0,1,0))</f>
        <v>0</v>
      </c>
      <c r="AV247">
        <f>IF(AU247=2,ROUND(5*1000/Constants!$B$11,0),IF(AV246&gt;0,AV246-1,0))</f>
        <v>0</v>
      </c>
      <c r="AW247">
        <f t="shared" si="69"/>
        <v>245</v>
      </c>
      <c r="AX247">
        <f ca="1" t="array" ref="AX247">IF(AW247&gt;Constants!$B$12,2,IF(SUMPRODUCT(--(AX228:AX247=2))=0,0,1))</f>
        <v>2</v>
      </c>
      <c r="AZ247">
        <f t="array" ref="AZ247">IF(ABS(AG247)&gt;Constants!$B$13,2,IF(SUMPRODUCT(--(AZ227:AZ246=2))=0,0,1))</f>
        <v>0</v>
      </c>
    </row>
    <row r="248" spans="1:52">
      <c r="A248" s="3">
        <v>246</v>
      </c>
      <c r="B248">
        <f>Signals!B247</f>
        <v>3</v>
      </c>
      <c r="C248">
        <f>Signals!C247</f>
        <v>2</v>
      </c>
      <c r="D248">
        <f>Signals!F247</f>
        <v>0</v>
      </c>
      <c r="E248">
        <f>Signals!H247</f>
        <v>0</v>
      </c>
      <c r="F248">
        <f>Signals!I247</f>
        <v>0</v>
      </c>
      <c r="G248">
        <f>IF(Constants!$B$2=2,-B248,B248)</f>
        <v>3</v>
      </c>
      <c r="H248">
        <f>IF(Constants!$C$2=2,-C248,C248)</f>
        <v>2</v>
      </c>
      <c r="I248">
        <f t="shared" si="53"/>
        <v>3</v>
      </c>
      <c r="J248">
        <f t="shared" si="54"/>
        <v>2</v>
      </c>
      <c r="K248">
        <f t="shared" si="55"/>
        <v>1</v>
      </c>
      <c r="L248">
        <f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1200.5</v>
      </c>
      <c r="M248">
        <f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800.5</v>
      </c>
      <c r="N248">
        <f t="shared" si="56"/>
        <v>1200.5</v>
      </c>
      <c r="O248">
        <f t="shared" si="57"/>
        <v>800.5</v>
      </c>
      <c r="P248">
        <f>IF(I248&lt;&gt;0,(ABS(L248*Constants!$B$10)+50)/100,MAX(P247-ABS(N248*Constants!$B$4),0))</f>
        <v>0.62005</v>
      </c>
      <c r="Q248">
        <f>IF(J248&lt;&gt;0,(ABS(M248*Constants!$B$10)+50)/100,MAX(Q247-ABS(O248*Constants!$B$4),0))</f>
        <v>0.58005</v>
      </c>
      <c r="R248">
        <f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1200.5</v>
      </c>
      <c r="S248">
        <f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800.5</v>
      </c>
      <c r="T248">
        <f t="shared" si="58"/>
        <v>1200.5</v>
      </c>
      <c r="U248">
        <f t="shared" si="59"/>
        <v>800.5</v>
      </c>
      <c r="V248">
        <f>IF(I248&lt;&gt;0,(ABS(R248*Constants!$B$4)+50)/100,IF(R248=0,MAX((0-ABS(T248*Constants!$B$4)),0),(ABS(R248*Constants!$B$4)+50)/100))</f>
        <v>1501.125</v>
      </c>
      <c r="W248">
        <f>IF(J248&lt;&gt;0,(ABS(S248*Constants!$B$4)+50)/100,IF(S248=0,MAX((0-ABS(U248*Constants!$B$4)),0),(ABS(S248*Constants!$B$4)+50)/100))</f>
        <v>1001.125</v>
      </c>
      <c r="X248">
        <f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1200.5</v>
      </c>
      <c r="Y248">
        <f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800.5</v>
      </c>
      <c r="Z248">
        <f t="shared" si="60"/>
        <v>1200.5</v>
      </c>
      <c r="AA248">
        <f t="shared" si="61"/>
        <v>800.5</v>
      </c>
      <c r="AB248">
        <f>IF(I248&lt;&gt;0,(ABS(X248*Constants!$B$10)+50)/100,IF(X248=0,MAX((AB247-ABS(Z248*Constants!$B$4)),0),(ABS(X248*Constants!$B$4)+50)/100))</f>
        <v>0.62005</v>
      </c>
      <c r="AC248">
        <f>IF(J248&lt;&gt;0,(ABS(Y248*Constants!$B$10)+50)/100,IF(Y248=0,MAX((AC247-ABS(AA248*Constants!$B$4)),0),(ABS(Y248*Constants!$B$4)+50)/100))</f>
        <v>0.58005</v>
      </c>
      <c r="AD248">
        <f t="shared" si="62"/>
        <v>1001</v>
      </c>
      <c r="AE248">
        <f t="shared" si="63"/>
        <v>1200.5</v>
      </c>
      <c r="AF248">
        <f t="shared" si="64"/>
        <v>800.5</v>
      </c>
      <c r="AG248">
        <f>((Constants!$B$5*AG247)+Constants!$B$4*AD248+AH247)/(Constants!$B$5+Constants!$B$4)</f>
        <v>1001</v>
      </c>
      <c r="AH248">
        <f>((Constants!$B$5*AG247)+Constants!$B$4*AD248+AH247)-(Constants!$B$5+Constants!$B$4)*AG248</f>
        <v>0</v>
      </c>
      <c r="AI248">
        <f>((Constants!$B$5*AI247)+Constants!$B$4*AE248+AJ247)/(Constants!$B$5+Constants!$B$4)</f>
        <v>1200.5</v>
      </c>
      <c r="AJ248">
        <f>((Constants!$B$5*AI247)+Constants!$B$4*AE248+AJ247)-(Constants!$B$4+Constants!$B$5)*AI248</f>
        <v>0</v>
      </c>
      <c r="AK248">
        <f>((Constants!$B$5*AK247)+Constants!$B$4*AF248+AL247)/(Constants!$B$5+Constants!$B$4)</f>
        <v>800.5</v>
      </c>
      <c r="AL248">
        <f>((Constants!$B$5*AK247)+Constants!$B$4*AF248+AL247)-(Constants!$B$5+Constants!$B$4)*AK248</f>
        <v>0</v>
      </c>
      <c r="AM248">
        <f t="shared" si="65"/>
        <v>1</v>
      </c>
      <c r="AN248">
        <f t="shared" si="66"/>
        <v>1</v>
      </c>
      <c r="AO248">
        <f>(200000*(ABS(N248)-ABS(N246))+Constants!$B$7)/(2*Constants!$B$7)</f>
        <v>0.5</v>
      </c>
      <c r="AP248">
        <f>(200000*(ABS(O248)-ABS(O246))+Constants!$B$7)/(2*Constants!$B$7)</f>
        <v>0.5</v>
      </c>
      <c r="AQ248">
        <f t="shared" si="67"/>
        <v>1</v>
      </c>
      <c r="AR248">
        <f>(Constants!$B$3*Constants!$B$8*I248*K248+AS247)/(Constants!$B$9*Constants!$B$4)</f>
        <v>7.53982300884956</v>
      </c>
      <c r="AS248">
        <f>(Constants!$B$3*Constants!$B$8*I248*K248+AS247)-(AR248*Constants!$B$9*Constants!$B$4)</f>
        <v>0</v>
      </c>
      <c r="AT248">
        <f t="shared" si="68"/>
        <v>1854.79646017698</v>
      </c>
      <c r="AU248">
        <f t="array" ref="AU248">IF(SUMPRODUCT(--(SIGN(AN215:AN247)=SIGN(K216:K248)))=0,2,IF(AV247&gt;0,1,0))</f>
        <v>0</v>
      </c>
      <c r="AV248">
        <f>IF(AU248=2,ROUND(5*1000/Constants!$B$11,0),IF(AV247&gt;0,AV247-1,0))</f>
        <v>0</v>
      </c>
      <c r="AW248">
        <f t="shared" si="69"/>
        <v>246</v>
      </c>
      <c r="AX248">
        <f ca="1" t="array" ref="AX248">IF(AW248&gt;Constants!$B$12,2,IF(SUMPRODUCT(--(AX229:AX248=2))=0,0,1))</f>
        <v>2</v>
      </c>
      <c r="AZ248">
        <f t="array" ref="AZ248">IF(ABS(AG248)&gt;Constants!$B$13,2,IF(SUMPRODUCT(--(AZ228:AZ247=2))=0,0,1))</f>
        <v>0</v>
      </c>
    </row>
    <row r="249" spans="1:52">
      <c r="A249" s="3">
        <v>247</v>
      </c>
      <c r="B249">
        <f>Signals!B248</f>
        <v>3</v>
      </c>
      <c r="C249">
        <f>Signals!C248</f>
        <v>2</v>
      </c>
      <c r="D249">
        <f>Signals!F248</f>
        <v>0</v>
      </c>
      <c r="E249">
        <f>Signals!H248</f>
        <v>0</v>
      </c>
      <c r="F249">
        <f>Signals!I248</f>
        <v>0</v>
      </c>
      <c r="G249">
        <f>IF(Constants!$B$2=2,-B249,B249)</f>
        <v>3</v>
      </c>
      <c r="H249">
        <f>IF(Constants!$C$2=2,-C249,C249)</f>
        <v>2</v>
      </c>
      <c r="I249">
        <f t="shared" si="53"/>
        <v>3</v>
      </c>
      <c r="J249">
        <f t="shared" si="54"/>
        <v>2</v>
      </c>
      <c r="K249">
        <f t="shared" si="55"/>
        <v>1</v>
      </c>
      <c r="L249">
        <f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1200.5</v>
      </c>
      <c r="M249">
        <f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800.5</v>
      </c>
      <c r="N249">
        <f t="shared" si="56"/>
        <v>1200.5</v>
      </c>
      <c r="O249">
        <f t="shared" si="57"/>
        <v>800.5</v>
      </c>
      <c r="P249">
        <f>IF(I249&lt;&gt;0,(ABS(L249*Constants!$B$10)+50)/100,MAX(P248-ABS(N249*Constants!$B$4),0))</f>
        <v>0.62005</v>
      </c>
      <c r="Q249">
        <f>IF(J249&lt;&gt;0,(ABS(M249*Constants!$B$10)+50)/100,MAX(Q248-ABS(O249*Constants!$B$4),0))</f>
        <v>0.58005</v>
      </c>
      <c r="R249">
        <f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1200.5</v>
      </c>
      <c r="S249">
        <f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800.5</v>
      </c>
      <c r="T249">
        <f t="shared" si="58"/>
        <v>1200.5</v>
      </c>
      <c r="U249">
        <f t="shared" si="59"/>
        <v>800.5</v>
      </c>
      <c r="V249">
        <f>IF(I249&lt;&gt;0,(ABS(R249*Constants!$B$4)+50)/100,IF(R249=0,MAX((0-ABS(T249*Constants!$B$4)),0),(ABS(R249*Constants!$B$4)+50)/100))</f>
        <v>1501.125</v>
      </c>
      <c r="W249">
        <f>IF(J249&lt;&gt;0,(ABS(S249*Constants!$B$4)+50)/100,IF(S249=0,MAX((0-ABS(U249*Constants!$B$4)),0),(ABS(S249*Constants!$B$4)+50)/100))</f>
        <v>1001.125</v>
      </c>
      <c r="X249">
        <f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1200.5</v>
      </c>
      <c r="Y249">
        <f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800.5</v>
      </c>
      <c r="Z249">
        <f t="shared" si="60"/>
        <v>1200.5</v>
      </c>
      <c r="AA249">
        <f t="shared" si="61"/>
        <v>800.5</v>
      </c>
      <c r="AB249">
        <f>IF(I249&lt;&gt;0,(ABS(X249*Constants!$B$10)+50)/100,IF(X249=0,MAX((AB248-ABS(Z249*Constants!$B$4)),0),(ABS(X249*Constants!$B$4)+50)/100))</f>
        <v>0.62005</v>
      </c>
      <c r="AC249">
        <f>IF(J249&lt;&gt;0,(ABS(Y249*Constants!$B$10)+50)/100,IF(Y249=0,MAX((AC248-ABS(AA249*Constants!$B$4)),0),(ABS(Y249*Constants!$B$4)+50)/100))</f>
        <v>0.58005</v>
      </c>
      <c r="AD249">
        <f t="shared" si="62"/>
        <v>1001</v>
      </c>
      <c r="AE249">
        <f t="shared" si="63"/>
        <v>1200.5</v>
      </c>
      <c r="AF249">
        <f t="shared" si="64"/>
        <v>800.5</v>
      </c>
      <c r="AG249">
        <f>((Constants!$B$5*AG248)+Constants!$B$4*AD249+AH248)/(Constants!$B$5+Constants!$B$4)</f>
        <v>1001</v>
      </c>
      <c r="AH249">
        <f>((Constants!$B$5*AG248)+Constants!$B$4*AD249+AH248)-(Constants!$B$5+Constants!$B$4)*AG249</f>
        <v>0</v>
      </c>
      <c r="AI249">
        <f>((Constants!$B$5*AI248)+Constants!$B$4*AE249+AJ248)/(Constants!$B$5+Constants!$B$4)</f>
        <v>1200.5</v>
      </c>
      <c r="AJ249">
        <f>((Constants!$B$5*AI248)+Constants!$B$4*AE249+AJ248)-(Constants!$B$4+Constants!$B$5)*AI249</f>
        <v>0</v>
      </c>
      <c r="AK249">
        <f>((Constants!$B$5*AK248)+Constants!$B$4*AF249+AL248)/(Constants!$B$5+Constants!$B$4)</f>
        <v>800.5</v>
      </c>
      <c r="AL249">
        <f>((Constants!$B$5*AK248)+Constants!$B$4*AF249+AL248)-(Constants!$B$5+Constants!$B$4)*AK249</f>
        <v>0</v>
      </c>
      <c r="AM249">
        <f t="shared" si="65"/>
        <v>1</v>
      </c>
      <c r="AN249">
        <f t="shared" si="66"/>
        <v>1</v>
      </c>
      <c r="AO249">
        <f>(200000*(ABS(N249)-ABS(N247))+Constants!$B$7)/(2*Constants!$B$7)</f>
        <v>0.5</v>
      </c>
      <c r="AP249">
        <f>(200000*(ABS(O249)-ABS(O247))+Constants!$B$7)/(2*Constants!$B$7)</f>
        <v>0.5</v>
      </c>
      <c r="AQ249">
        <f t="shared" si="67"/>
        <v>1</v>
      </c>
      <c r="AR249">
        <f>(Constants!$B$3*Constants!$B$8*I249*K249+AS248)/(Constants!$B$9*Constants!$B$4)</f>
        <v>7.53982300884956</v>
      </c>
      <c r="AS249">
        <f>(Constants!$B$3*Constants!$B$8*I249*K249+AS248)-(AR249*Constants!$B$9*Constants!$B$4)</f>
        <v>0</v>
      </c>
      <c r="AT249">
        <f t="shared" si="68"/>
        <v>1862.33628318583</v>
      </c>
      <c r="AU249">
        <f t="array" ref="AU249">IF(SUMPRODUCT(--(SIGN(AN216:AN248)=SIGN(K217:K249)))=0,2,IF(AV248&gt;0,1,0))</f>
        <v>0</v>
      </c>
      <c r="AV249">
        <f>IF(AU249=2,ROUND(5*1000/Constants!$B$11,0),IF(AV248&gt;0,AV248-1,0))</f>
        <v>0</v>
      </c>
      <c r="AW249">
        <f t="shared" si="69"/>
        <v>247</v>
      </c>
      <c r="AX249">
        <f ca="1" t="array" ref="AX249">IF(AW249&gt;Constants!$B$12,2,IF(SUMPRODUCT(--(AX230:AX249=2))=0,0,1))</f>
        <v>2</v>
      </c>
      <c r="AZ249">
        <f t="array" ref="AZ249">IF(ABS(AG249)&gt;Constants!$B$13,2,IF(SUMPRODUCT(--(AZ229:AZ248=2))=0,0,1))</f>
        <v>0</v>
      </c>
    </row>
    <row r="250" spans="1:52">
      <c r="A250" s="3">
        <v>248</v>
      </c>
      <c r="B250">
        <f>Signals!B249</f>
        <v>3</v>
      </c>
      <c r="C250">
        <f>Signals!C249</f>
        <v>2</v>
      </c>
      <c r="D250">
        <f>Signals!F249</f>
        <v>0</v>
      </c>
      <c r="E250">
        <f>Signals!H249</f>
        <v>0</v>
      </c>
      <c r="F250">
        <f>Signals!I249</f>
        <v>0</v>
      </c>
      <c r="G250">
        <f>IF(Constants!$B$2=2,-B250,B250)</f>
        <v>3</v>
      </c>
      <c r="H250">
        <f>IF(Constants!$C$2=2,-C250,C250)</f>
        <v>2</v>
      </c>
      <c r="I250">
        <f t="shared" si="53"/>
        <v>3</v>
      </c>
      <c r="J250">
        <f t="shared" si="54"/>
        <v>2</v>
      </c>
      <c r="K250">
        <f t="shared" si="55"/>
        <v>1</v>
      </c>
      <c r="L250">
        <f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1200.5</v>
      </c>
      <c r="M250">
        <f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800.5</v>
      </c>
      <c r="N250">
        <f t="shared" si="56"/>
        <v>1200.5</v>
      </c>
      <c r="O250">
        <f t="shared" si="57"/>
        <v>800.5</v>
      </c>
      <c r="P250">
        <f>IF(I250&lt;&gt;0,(ABS(L250*Constants!$B$10)+50)/100,MAX(P249-ABS(N250*Constants!$B$4),0))</f>
        <v>0.62005</v>
      </c>
      <c r="Q250">
        <f>IF(J250&lt;&gt;0,(ABS(M250*Constants!$B$10)+50)/100,MAX(Q249-ABS(O250*Constants!$B$4),0))</f>
        <v>0.58005</v>
      </c>
      <c r="R250">
        <f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1200.5</v>
      </c>
      <c r="S250">
        <f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800.5</v>
      </c>
      <c r="T250">
        <f t="shared" si="58"/>
        <v>1200.5</v>
      </c>
      <c r="U250">
        <f t="shared" si="59"/>
        <v>800.5</v>
      </c>
      <c r="V250">
        <f>IF(I250&lt;&gt;0,(ABS(R250*Constants!$B$4)+50)/100,IF(R250=0,MAX((0-ABS(T250*Constants!$B$4)),0),(ABS(R250*Constants!$B$4)+50)/100))</f>
        <v>1501.125</v>
      </c>
      <c r="W250">
        <f>IF(J250&lt;&gt;0,(ABS(S250*Constants!$B$4)+50)/100,IF(S250=0,MAX((0-ABS(U250*Constants!$B$4)),0),(ABS(S250*Constants!$B$4)+50)/100))</f>
        <v>1001.125</v>
      </c>
      <c r="X250">
        <f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1200.5</v>
      </c>
      <c r="Y250">
        <f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800.5</v>
      </c>
      <c r="Z250">
        <f t="shared" si="60"/>
        <v>1200.5</v>
      </c>
      <c r="AA250">
        <f t="shared" si="61"/>
        <v>800.5</v>
      </c>
      <c r="AB250">
        <f>IF(I250&lt;&gt;0,(ABS(X250*Constants!$B$10)+50)/100,IF(X250=0,MAX((AB249-ABS(Z250*Constants!$B$4)),0),(ABS(X250*Constants!$B$4)+50)/100))</f>
        <v>0.62005</v>
      </c>
      <c r="AC250">
        <f>IF(J250&lt;&gt;0,(ABS(Y250*Constants!$B$10)+50)/100,IF(Y250=0,MAX((AC249-ABS(AA250*Constants!$B$4)),0),(ABS(Y250*Constants!$B$4)+50)/100))</f>
        <v>0.58005</v>
      </c>
      <c r="AD250">
        <f t="shared" si="62"/>
        <v>1001</v>
      </c>
      <c r="AE250">
        <f t="shared" si="63"/>
        <v>1200.5</v>
      </c>
      <c r="AF250">
        <f t="shared" si="64"/>
        <v>800.5</v>
      </c>
      <c r="AG250">
        <f>((Constants!$B$5*AG249)+Constants!$B$4*AD250+AH249)/(Constants!$B$5+Constants!$B$4)</f>
        <v>1001</v>
      </c>
      <c r="AH250">
        <f>((Constants!$B$5*AG249)+Constants!$B$4*AD250+AH249)-(Constants!$B$5+Constants!$B$4)*AG250</f>
        <v>0</v>
      </c>
      <c r="AI250">
        <f>((Constants!$B$5*AI249)+Constants!$B$4*AE250+AJ249)/(Constants!$B$5+Constants!$B$4)</f>
        <v>1200.5</v>
      </c>
      <c r="AJ250">
        <f>((Constants!$B$5*AI249)+Constants!$B$4*AE250+AJ249)-(Constants!$B$4+Constants!$B$5)*AI250</f>
        <v>0</v>
      </c>
      <c r="AK250">
        <f>((Constants!$B$5*AK249)+Constants!$B$4*AF250+AL249)/(Constants!$B$5+Constants!$B$4)</f>
        <v>800.5</v>
      </c>
      <c r="AM250">
        <f t="shared" si="65"/>
        <v>1</v>
      </c>
      <c r="AN250">
        <f t="shared" si="66"/>
        <v>1</v>
      </c>
      <c r="AO250">
        <f>(200000*(ABS(N250)-ABS(N248))+Constants!$B$7)/(2*Constants!$B$7)</f>
        <v>0.5</v>
      </c>
      <c r="AP250">
        <f>(200000*(ABS(O250)-ABS(O248))+Constants!$B$7)/(2*Constants!$B$7)</f>
        <v>0.5</v>
      </c>
      <c r="AQ250">
        <f t="shared" si="67"/>
        <v>1</v>
      </c>
      <c r="AR250">
        <f>(Constants!$B$3*Constants!$B$8*I250*K250+AS249)/(Constants!$B$9*Constants!$B$4)</f>
        <v>7.53982300884956</v>
      </c>
      <c r="AS250">
        <f>(Constants!$B$3*Constants!$B$8*I250*K250+AS249)-(AR250*Constants!$B$9*Constants!$B$4)</f>
        <v>0</v>
      </c>
      <c r="AT250">
        <f t="shared" si="68"/>
        <v>1869.87610619468</v>
      </c>
      <c r="AU250">
        <f t="array" ref="AU250">IF(SUMPRODUCT(--(SIGN(AN217:AN249)=SIGN(K218:K250)))=0,2,IF(AV249&gt;0,1,0))</f>
        <v>0</v>
      </c>
      <c r="AV250">
        <f>IF(AU250=2,ROUND(5*1000/Constants!$B$11,0),IF(AV249&gt;0,AV249-1,0))</f>
        <v>0</v>
      </c>
      <c r="AW250">
        <f t="shared" si="69"/>
        <v>248</v>
      </c>
      <c r="AX250">
        <f ca="1" t="array" ref="AX250">IF(AW250&gt;Constants!$B$12,2,IF(SUMPRODUCT(--(AX231:AX250=2))=0,0,1))</f>
        <v>2</v>
      </c>
      <c r="AZ250">
        <f t="array" ref="AZ250">IF(ABS(AG250)&gt;Constants!$B$13,2,IF(SUMPRODUCT(--(AZ230:AZ249=2))=0,0,1))</f>
        <v>0</v>
      </c>
    </row>
    <row r="251" spans="1:52">
      <c r="A251" s="3">
        <v>249</v>
      </c>
      <c r="B251">
        <f>Signals!B250</f>
        <v>3</v>
      </c>
      <c r="C251">
        <f>Signals!C250</f>
        <v>2</v>
      </c>
      <c r="D251">
        <f>Signals!F250</f>
        <v>0</v>
      </c>
      <c r="E251">
        <f>Signals!H250</f>
        <v>0</v>
      </c>
      <c r="F251">
        <f>Signals!I250</f>
        <v>0</v>
      </c>
      <c r="G251">
        <f>IF(Constants!$B$2=2,-B251,B251)</f>
        <v>3</v>
      </c>
      <c r="H251">
        <f>IF(Constants!$C$2=2,-C251,C251)</f>
        <v>2</v>
      </c>
      <c r="I251">
        <f t="shared" si="53"/>
        <v>3</v>
      </c>
      <c r="J251">
        <f t="shared" si="54"/>
        <v>2</v>
      </c>
      <c r="K251">
        <f t="shared" si="55"/>
        <v>1</v>
      </c>
      <c r="L251">
        <f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1200.5</v>
      </c>
      <c r="M251">
        <f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800.5</v>
      </c>
      <c r="N251">
        <f t="shared" si="56"/>
        <v>1200.5</v>
      </c>
      <c r="O251">
        <f t="shared" si="57"/>
        <v>800.5</v>
      </c>
      <c r="P251">
        <f>IF(I251&lt;&gt;0,(ABS(L251*Constants!$B$10)+50)/100,MAX(P250-ABS(N251*Constants!$B$4),0))</f>
        <v>0.62005</v>
      </c>
      <c r="Q251">
        <f>IF(J251&lt;&gt;0,(ABS(M251*Constants!$B$10)+50)/100,MAX(Q250-ABS(O251*Constants!$B$4),0))</f>
        <v>0.58005</v>
      </c>
      <c r="R251">
        <f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1200.5</v>
      </c>
      <c r="S251">
        <f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800.5</v>
      </c>
      <c r="T251">
        <f t="shared" si="58"/>
        <v>1200.5</v>
      </c>
      <c r="U251">
        <f t="shared" si="59"/>
        <v>800.5</v>
      </c>
      <c r="V251">
        <f>IF(I251&lt;&gt;0,(ABS(R251*Constants!$B$4)+50)/100,IF(R251=0,MAX((0-ABS(T251*Constants!$B$4)),0),(ABS(R251*Constants!$B$4)+50)/100))</f>
        <v>1501.125</v>
      </c>
      <c r="W251">
        <f>IF(J251&lt;&gt;0,(ABS(S251*Constants!$B$4)+50)/100,IF(S251=0,MAX((0-ABS(U251*Constants!$B$4)),0),(ABS(S251*Constants!$B$4)+50)/100))</f>
        <v>1001.125</v>
      </c>
      <c r="X251">
        <f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1200.5</v>
      </c>
      <c r="Y251">
        <f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800.5</v>
      </c>
      <c r="Z251">
        <f t="shared" si="60"/>
        <v>1200.5</v>
      </c>
      <c r="AA251">
        <f t="shared" si="61"/>
        <v>800.5</v>
      </c>
      <c r="AB251">
        <f>IF(I251&lt;&gt;0,(ABS(X251*Constants!$B$10)+50)/100,IF(X251=0,MAX((AB250-ABS(Z251*Constants!$B$4)),0),(ABS(X251*Constants!$B$4)+50)/100))</f>
        <v>0.62005</v>
      </c>
      <c r="AC251">
        <f>IF(J251&lt;&gt;0,(ABS(Y251*Constants!$B$10)+50)/100,IF(Y251=0,MAX((AC250-ABS(AA251*Constants!$B$4)),0),(ABS(Y251*Constants!$B$4)+50)/100))</f>
        <v>0.58005</v>
      </c>
      <c r="AD251">
        <f t="shared" si="62"/>
        <v>1001</v>
      </c>
      <c r="AE251">
        <f t="shared" si="63"/>
        <v>1200.5</v>
      </c>
      <c r="AF251">
        <f t="shared" si="64"/>
        <v>800.5</v>
      </c>
      <c r="AG251">
        <f>((Constants!$B$5*AG250)+Constants!$B$4*AD251+AH250)/(Constants!$B$5+Constants!$B$4)</f>
        <v>1001</v>
      </c>
      <c r="AH251">
        <f>((Constants!$B$5*AG250)+Constants!$B$4*AD251+AH250)-(Constants!$B$5+Constants!$B$4)*AG251</f>
        <v>0</v>
      </c>
      <c r="AI251">
        <f>((Constants!$B$5*AI250)+Constants!$B$4*AE251+AJ250)/(Constants!$B$5+Constants!$B$4)</f>
        <v>1200.5</v>
      </c>
      <c r="AJ251">
        <f>((Constants!$B$5*AI250)+Constants!$B$4*AE251+AJ250)-(Constants!$B$4+Constants!$B$5)*AI251</f>
        <v>0</v>
      </c>
      <c r="AK251">
        <f>((Constants!$B$5*AK250)+Constants!$B$4*AF251+AL250)/(Constants!$B$5+Constants!$B$4)</f>
        <v>800.5</v>
      </c>
      <c r="AL251">
        <f>((Constants!$B$5*AK250)+Constants!$B$4*AF251+AL250)-(Constants!$B$5+Constants!$B$4)*AK251</f>
        <v>0</v>
      </c>
      <c r="AM251">
        <f t="shared" si="65"/>
        <v>1</v>
      </c>
      <c r="AN251">
        <f t="shared" si="66"/>
        <v>1</v>
      </c>
      <c r="AO251">
        <f>(200000*(ABS(N251)-ABS(N249))+Constants!$B$7)/(2*Constants!$B$7)</f>
        <v>0.5</v>
      </c>
      <c r="AP251">
        <f>(200000*(ABS(O251)-ABS(O249))+Constants!$B$7)/(2*Constants!$B$7)</f>
        <v>0.5</v>
      </c>
      <c r="AQ251">
        <f t="shared" si="67"/>
        <v>1</v>
      </c>
      <c r="AR251">
        <f>(Constants!$B$3*Constants!$B$8*I251*K251+AS250)/(Constants!$B$9*Constants!$B$4)</f>
        <v>7.53982300884956</v>
      </c>
      <c r="AS251">
        <f>(Constants!$B$3*Constants!$B$8*I251*K251+AS250)-(AR251*Constants!$B$9*Constants!$B$4)</f>
        <v>0</v>
      </c>
      <c r="AT251">
        <f t="shared" si="68"/>
        <v>1877.41592920353</v>
      </c>
      <c r="AU251">
        <f t="array" ref="AU251">IF(SUMPRODUCT(--(SIGN(AN218:AN250)=SIGN(K219:K251)))=0,2,IF(AV250&gt;0,1,0))</f>
        <v>0</v>
      </c>
      <c r="AV251">
        <f>IF(AU251=2,ROUND(5*1000/Constants!$B$11,0),IF(AV250&gt;0,AV250-1,0))</f>
        <v>0</v>
      </c>
      <c r="AW251">
        <f t="shared" si="69"/>
        <v>249</v>
      </c>
      <c r="AX251">
        <f ca="1" t="array" ref="AX251">IF(AW251&gt;Constants!$B$12,2,IF(SUMPRODUCT(--(AX232:AX251=2))=0,0,1))</f>
        <v>2</v>
      </c>
      <c r="AZ251">
        <f t="array" ref="AZ251">IF(ABS(AG251)&gt;Constants!$B$13,2,IF(SUMPRODUCT(--(AZ231:AZ250=2))=0,0,1))</f>
        <v>0</v>
      </c>
    </row>
    <row r="252" spans="1:52">
      <c r="A252" s="3">
        <v>250</v>
      </c>
      <c r="B252">
        <f>Signals!B251</f>
        <v>3</v>
      </c>
      <c r="C252">
        <f>Signals!C251</f>
        <v>2</v>
      </c>
      <c r="D252">
        <f>Signals!F251</f>
        <v>0</v>
      </c>
      <c r="E252">
        <f>Signals!H251</f>
        <v>0</v>
      </c>
      <c r="F252">
        <f>Signals!I251</f>
        <v>0</v>
      </c>
      <c r="G252">
        <f>IF(Constants!$B$2=2,-B252,B252)</f>
        <v>3</v>
      </c>
      <c r="H252">
        <f>IF(Constants!$C$2=2,-C252,C252)</f>
        <v>2</v>
      </c>
      <c r="I252">
        <f t="shared" si="53"/>
        <v>3</v>
      </c>
      <c r="J252">
        <f t="shared" si="54"/>
        <v>2</v>
      </c>
      <c r="K252">
        <f t="shared" si="55"/>
        <v>1</v>
      </c>
      <c r="L252">
        <f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1200.5</v>
      </c>
      <c r="M252">
        <f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800.5</v>
      </c>
      <c r="N252">
        <f t="shared" si="56"/>
        <v>1200.5</v>
      </c>
      <c r="O252">
        <f t="shared" si="57"/>
        <v>800.5</v>
      </c>
      <c r="P252">
        <f>IF(I252&lt;&gt;0,(ABS(L252*Constants!$B$10)+50)/100,MAX(P251-ABS(N252*Constants!$B$4),0))</f>
        <v>0.62005</v>
      </c>
      <c r="Q252">
        <f>IF(J252&lt;&gt;0,(ABS(M252*Constants!$B$10)+50)/100,MAX(Q251-ABS(O252*Constants!$B$4),0))</f>
        <v>0.58005</v>
      </c>
      <c r="R252">
        <f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1200.5</v>
      </c>
      <c r="S252">
        <f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800.5</v>
      </c>
      <c r="T252">
        <f t="shared" si="58"/>
        <v>1200.5</v>
      </c>
      <c r="U252">
        <f t="shared" si="59"/>
        <v>800.5</v>
      </c>
      <c r="V252">
        <f>IF(I252&lt;&gt;0,(ABS(R252*Constants!$B$4)+50)/100,IF(R252=0,MAX((0-ABS(T252*Constants!$B$4)),0),(ABS(R252*Constants!$B$4)+50)/100))</f>
        <v>1501.125</v>
      </c>
      <c r="W252">
        <f>IF(J252&lt;&gt;0,(ABS(S252*Constants!$B$4)+50)/100,IF(S252=0,MAX((0-ABS(U252*Constants!$B$4)),0),(ABS(S252*Constants!$B$4)+50)/100))</f>
        <v>1001.125</v>
      </c>
      <c r="X252">
        <f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1200.5</v>
      </c>
      <c r="Y252">
        <f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800.5</v>
      </c>
      <c r="Z252">
        <f t="shared" si="60"/>
        <v>1200.5</v>
      </c>
      <c r="AA252">
        <f t="shared" si="61"/>
        <v>800.5</v>
      </c>
      <c r="AB252">
        <f>IF(I252&lt;&gt;0,(ABS(X252*Constants!$B$10)+50)/100,IF(X252=0,MAX((AB251-ABS(Z252*Constants!$B$4)),0),(ABS(X252*Constants!$B$4)+50)/100))</f>
        <v>0.62005</v>
      </c>
      <c r="AC252">
        <f>IF(J252&lt;&gt;0,(ABS(Y252*Constants!$B$10)+50)/100,IF(Y252=0,MAX((AC251-ABS(AA252*Constants!$B$4)),0),(ABS(Y252*Constants!$B$4)+50)/100))</f>
        <v>0.58005</v>
      </c>
      <c r="AD252">
        <f t="shared" si="62"/>
        <v>1001</v>
      </c>
      <c r="AE252">
        <f t="shared" si="63"/>
        <v>1200.5</v>
      </c>
      <c r="AF252">
        <f t="shared" si="64"/>
        <v>800.5</v>
      </c>
      <c r="AG252">
        <f>((Constants!$B$5*AG251)+Constants!$B$4*AD252+AH251)/(Constants!$B$5+Constants!$B$4)</f>
        <v>1001</v>
      </c>
      <c r="AH252">
        <f>((Constants!$B$5*AG251)+Constants!$B$4*AD252+AH251)-(Constants!$B$5+Constants!$B$4)*AG252</f>
        <v>0</v>
      </c>
      <c r="AI252">
        <f>((Constants!$B$5*AI251)+Constants!$B$4*AE252+AJ251)/(Constants!$B$5+Constants!$B$4)</f>
        <v>1200.5</v>
      </c>
      <c r="AJ252">
        <f>((Constants!$B$5*AI251)+Constants!$B$4*AE252+AJ251)-(Constants!$B$4+Constants!$B$5)*AI252</f>
        <v>0</v>
      </c>
      <c r="AK252">
        <f>((Constants!$B$5*AK251)+Constants!$B$4*AF252+AL251)/(Constants!$B$5+Constants!$B$4)</f>
        <v>800.5</v>
      </c>
      <c r="AL252">
        <f>((Constants!$B$5*AK251)+Constants!$B$4*AF252+AL251)-(Constants!$B$5+Constants!$B$4)*AK252</f>
        <v>0</v>
      </c>
      <c r="AM252">
        <f t="shared" si="65"/>
        <v>1</v>
      </c>
      <c r="AN252">
        <f t="shared" si="66"/>
        <v>1</v>
      </c>
      <c r="AO252">
        <f>(200000*(ABS(N252)-ABS(N250))+Constants!$B$7)/(2*Constants!$B$7)</f>
        <v>0.5</v>
      </c>
      <c r="AP252">
        <f>(200000*(ABS(O252)-ABS(O250))+Constants!$B$7)/(2*Constants!$B$7)</f>
        <v>0.5</v>
      </c>
      <c r="AQ252">
        <f t="shared" si="67"/>
        <v>1</v>
      </c>
      <c r="AR252">
        <f>(Constants!$B$3*Constants!$B$8*I252*K252+AS251)/(Constants!$B$9*Constants!$B$4)</f>
        <v>7.53982300884956</v>
      </c>
      <c r="AS252">
        <f>(Constants!$B$3*Constants!$B$8*I252*K252+AS251)-(AR252*Constants!$B$9*Constants!$B$4)</f>
        <v>0</v>
      </c>
      <c r="AT252">
        <f t="shared" si="68"/>
        <v>1884.95575221238</v>
      </c>
      <c r="AU252">
        <f t="array" ref="AU252">IF(SUMPRODUCT(--(SIGN(AN219:AN251)=SIGN(K220:K252)))=0,2,IF(AV251&gt;0,1,0))</f>
        <v>0</v>
      </c>
      <c r="AV252">
        <f>IF(AU252=2,ROUND(5*1000/Constants!$B$11,0),IF(AV251&gt;0,AV251-1,0))</f>
        <v>0</v>
      </c>
      <c r="AW252">
        <f t="shared" si="69"/>
        <v>250</v>
      </c>
      <c r="AX252">
        <f ca="1" t="array" ref="AX252">IF(AW252&gt;Constants!$B$12,2,IF(SUMPRODUCT(--(AX233:AX252=2))=0,0,1))</f>
        <v>2</v>
      </c>
      <c r="AZ252">
        <f t="array" ref="AZ252">IF(ABS(AG252)&gt;Constants!$B$13,2,IF(SUMPRODUCT(--(AZ232:AZ251=2))=0,0,1))</f>
        <v>0</v>
      </c>
    </row>
    <row r="253" spans="1:52">
      <c r="A253" s="3">
        <v>251</v>
      </c>
      <c r="B253">
        <f>Signals!B252</f>
        <v>3</v>
      </c>
      <c r="C253">
        <f>Signals!C252</f>
        <v>2</v>
      </c>
      <c r="D253">
        <f>Signals!F252</f>
        <v>0</v>
      </c>
      <c r="E253">
        <f>Signals!H252</f>
        <v>0</v>
      </c>
      <c r="F253">
        <f>Signals!I252</f>
        <v>0</v>
      </c>
      <c r="G253">
        <f>IF(Constants!$B$2=2,-B253,B253)</f>
        <v>3</v>
      </c>
      <c r="H253">
        <f>IF(Constants!$C$2=2,-C253,C253)</f>
        <v>2</v>
      </c>
      <c r="I253">
        <f t="shared" si="53"/>
        <v>3</v>
      </c>
      <c r="J253">
        <f t="shared" si="54"/>
        <v>2</v>
      </c>
      <c r="K253">
        <f t="shared" si="55"/>
        <v>1</v>
      </c>
      <c r="L253">
        <f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1200.5</v>
      </c>
      <c r="M253">
        <f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800.5</v>
      </c>
      <c r="N253">
        <f t="shared" si="56"/>
        <v>1200.5</v>
      </c>
      <c r="O253">
        <f t="shared" si="57"/>
        <v>800.5</v>
      </c>
      <c r="P253">
        <f>IF(I253&lt;&gt;0,(ABS(L253*Constants!$B$10)+50)/100,MAX(P252-ABS(N253*Constants!$B$4),0))</f>
        <v>0.62005</v>
      </c>
      <c r="Q253">
        <f>IF(J253&lt;&gt;0,(ABS(M253*Constants!$B$10)+50)/100,MAX(Q252-ABS(O253*Constants!$B$4),0))</f>
        <v>0.58005</v>
      </c>
      <c r="R253">
        <f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1200.5</v>
      </c>
      <c r="S253">
        <f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800.5</v>
      </c>
      <c r="T253">
        <f t="shared" si="58"/>
        <v>1200.5</v>
      </c>
      <c r="U253">
        <f t="shared" si="59"/>
        <v>800.5</v>
      </c>
      <c r="V253">
        <f>IF(I253&lt;&gt;0,(ABS(R253*Constants!$B$4)+50)/100,IF(R253=0,MAX((0-ABS(T253*Constants!$B$4)),0),(ABS(R253*Constants!$B$4)+50)/100))</f>
        <v>1501.125</v>
      </c>
      <c r="W253">
        <f>IF(J253&lt;&gt;0,(ABS(S253*Constants!$B$4)+50)/100,IF(S253=0,MAX((0-ABS(U253*Constants!$B$4)),0),(ABS(S253*Constants!$B$4)+50)/100))</f>
        <v>1001.125</v>
      </c>
      <c r="X253">
        <f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1200.5</v>
      </c>
      <c r="Y253">
        <f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800.5</v>
      </c>
      <c r="Z253">
        <f t="shared" si="60"/>
        <v>1200.5</v>
      </c>
      <c r="AA253">
        <f t="shared" si="61"/>
        <v>800.5</v>
      </c>
      <c r="AB253">
        <f>IF(I253&lt;&gt;0,(ABS(X253*Constants!$B$10)+50)/100,IF(X253=0,MAX((AB252-ABS(Z253*Constants!$B$4)),0),(ABS(X253*Constants!$B$4)+50)/100))</f>
        <v>0.62005</v>
      </c>
      <c r="AC253">
        <f>IF(J253&lt;&gt;0,(ABS(Y253*Constants!$B$10)+50)/100,IF(Y253=0,MAX((AC252-ABS(AA253*Constants!$B$4)),0),(ABS(Y253*Constants!$B$4)+50)/100))</f>
        <v>0.58005</v>
      </c>
      <c r="AD253">
        <f t="shared" si="62"/>
        <v>1001</v>
      </c>
      <c r="AE253">
        <f t="shared" si="63"/>
        <v>1200.5</v>
      </c>
      <c r="AF253">
        <f t="shared" si="64"/>
        <v>800.5</v>
      </c>
      <c r="AG253">
        <f>((Constants!$B$5*AG252)+Constants!$B$4*AD253+AH252)/(Constants!$B$5+Constants!$B$4)</f>
        <v>1001</v>
      </c>
      <c r="AH253">
        <f>((Constants!$B$5*AG252)+Constants!$B$4*AD253+AH252)-(Constants!$B$5+Constants!$B$4)*AG253</f>
        <v>0</v>
      </c>
      <c r="AI253">
        <f>((Constants!$B$5*AI252)+Constants!$B$4*AE253+AJ252)/(Constants!$B$5+Constants!$B$4)</f>
        <v>1200.5</v>
      </c>
      <c r="AJ253">
        <f>((Constants!$B$5*AI252)+Constants!$B$4*AE253+AJ252)-(Constants!$B$4+Constants!$B$5)*AI253</f>
        <v>0</v>
      </c>
      <c r="AK253">
        <f>((Constants!$B$5*AK252)+Constants!$B$4*AF253+AL252)/(Constants!$B$5+Constants!$B$4)</f>
        <v>800.5</v>
      </c>
      <c r="AL253">
        <f>((Constants!$B$5*AK252)+Constants!$B$4*AF253+AL252)-(Constants!$B$5+Constants!$B$4)*AK253</f>
        <v>0</v>
      </c>
      <c r="AM253">
        <f t="shared" si="65"/>
        <v>1</v>
      </c>
      <c r="AN253">
        <f t="shared" si="66"/>
        <v>1</v>
      </c>
      <c r="AO253">
        <f>(200000*(ABS(N253)-ABS(N251))+Constants!$B$7)/(2*Constants!$B$7)</f>
        <v>0.5</v>
      </c>
      <c r="AP253">
        <f>(200000*(ABS(O253)-ABS(O251))+Constants!$B$7)/(2*Constants!$B$7)</f>
        <v>0.5</v>
      </c>
      <c r="AQ253">
        <f t="shared" si="67"/>
        <v>1</v>
      </c>
      <c r="AR253">
        <f>(Constants!$B$3*Constants!$B$8*I253*K253+AS252)/(Constants!$B$9*Constants!$B$4)</f>
        <v>7.53982300884956</v>
      </c>
      <c r="AS253">
        <f>(Constants!$B$3*Constants!$B$8*I253*K253+AS252)-(AR253*Constants!$B$9*Constants!$B$4)</f>
        <v>0</v>
      </c>
      <c r="AT253">
        <f t="shared" si="68"/>
        <v>1892.49557522123</v>
      </c>
      <c r="AU253">
        <f t="array" ref="AU253">IF(SUMPRODUCT(--(SIGN(AN220:AN252)=SIGN(K221:K253)))=0,2,IF(AV252&gt;0,1,0))</f>
        <v>0</v>
      </c>
      <c r="AV253">
        <f>IF(AU253=2,ROUND(5*1000/Constants!$B$11,0),IF(AV252&gt;0,AV252-1,0))</f>
        <v>0</v>
      </c>
      <c r="AW253">
        <f t="shared" si="69"/>
        <v>251</v>
      </c>
      <c r="AX253">
        <f ca="1" t="array" ref="AX253">IF(AW253&gt;Constants!$B$12,2,IF(SUMPRODUCT(--(AX234:AX253=2))=0,0,1))</f>
        <v>2</v>
      </c>
      <c r="AZ253">
        <f t="array" ref="AZ253">IF(ABS(AG253)&gt;Constants!$B$13,2,IF(SUMPRODUCT(--(AZ233:AZ252=2))=0,0,1))</f>
        <v>0</v>
      </c>
    </row>
    <row r="254" spans="1:52">
      <c r="A254" s="3">
        <v>252</v>
      </c>
      <c r="B254">
        <f>Signals!B253</f>
        <v>3</v>
      </c>
      <c r="C254">
        <f>Signals!C253</f>
        <v>2</v>
      </c>
      <c r="D254">
        <f>Signals!F253</f>
        <v>0</v>
      </c>
      <c r="E254">
        <f>Signals!H253</f>
        <v>0</v>
      </c>
      <c r="F254">
        <f>Signals!I253</f>
        <v>0</v>
      </c>
      <c r="G254">
        <f>IF(Constants!$B$2=2,-B254,B254)</f>
        <v>3</v>
      </c>
      <c r="H254">
        <f>IF(Constants!$C$2=2,-C254,C254)</f>
        <v>2</v>
      </c>
      <c r="I254">
        <f t="shared" si="53"/>
        <v>3</v>
      </c>
      <c r="J254">
        <f t="shared" si="54"/>
        <v>2</v>
      </c>
      <c r="K254">
        <f t="shared" si="55"/>
        <v>1</v>
      </c>
      <c r="L254">
        <f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1200.5</v>
      </c>
      <c r="M254">
        <f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800.5</v>
      </c>
      <c r="N254">
        <f t="shared" si="56"/>
        <v>1200.5</v>
      </c>
      <c r="O254">
        <f t="shared" si="57"/>
        <v>800.5</v>
      </c>
      <c r="P254">
        <f>IF(I254&lt;&gt;0,(ABS(L254*Constants!$B$10)+50)/100,MAX(P253-ABS(N254*Constants!$B$4),0))</f>
        <v>0.62005</v>
      </c>
      <c r="Q254">
        <f>IF(J254&lt;&gt;0,(ABS(M254*Constants!$B$10)+50)/100,MAX(Q253-ABS(O254*Constants!$B$4),0))</f>
        <v>0.58005</v>
      </c>
      <c r="R254">
        <f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1200.5</v>
      </c>
      <c r="S254">
        <f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800.5</v>
      </c>
      <c r="T254">
        <f t="shared" si="58"/>
        <v>1200.5</v>
      </c>
      <c r="U254">
        <f t="shared" si="59"/>
        <v>800.5</v>
      </c>
      <c r="V254">
        <f>IF(I254&lt;&gt;0,(ABS(R254*Constants!$B$4)+50)/100,IF(R254=0,MAX((0-ABS(T254*Constants!$B$4)),0),(ABS(R254*Constants!$B$4)+50)/100))</f>
        <v>1501.125</v>
      </c>
      <c r="W254">
        <f>IF(J254&lt;&gt;0,(ABS(S254*Constants!$B$4)+50)/100,IF(S254=0,MAX((0-ABS(U254*Constants!$B$4)),0),(ABS(S254*Constants!$B$4)+50)/100))</f>
        <v>1001.125</v>
      </c>
      <c r="X254">
        <f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1200.5</v>
      </c>
      <c r="Y254">
        <f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800.5</v>
      </c>
      <c r="Z254">
        <f t="shared" si="60"/>
        <v>1200.5</v>
      </c>
      <c r="AA254">
        <f t="shared" si="61"/>
        <v>800.5</v>
      </c>
      <c r="AB254">
        <f>IF(I254&lt;&gt;0,(ABS(X254*Constants!$B$10)+50)/100,IF(X254=0,MAX((AB253-ABS(Z254*Constants!$B$4)),0),(ABS(X254*Constants!$B$4)+50)/100))</f>
        <v>0.62005</v>
      </c>
      <c r="AC254">
        <f>IF(J254&lt;&gt;0,(ABS(Y254*Constants!$B$10)+50)/100,IF(Y254=0,MAX((AC253-ABS(AA254*Constants!$B$4)),0),(ABS(Y254*Constants!$B$4)+50)/100))</f>
        <v>0.58005</v>
      </c>
      <c r="AD254">
        <f t="shared" si="62"/>
        <v>1001</v>
      </c>
      <c r="AE254">
        <f t="shared" si="63"/>
        <v>1200.5</v>
      </c>
      <c r="AF254">
        <f t="shared" si="64"/>
        <v>800.5</v>
      </c>
      <c r="AG254">
        <f>((Constants!$B$5*AG253)+Constants!$B$4*AD254+AH253)/(Constants!$B$5+Constants!$B$4)</f>
        <v>1001</v>
      </c>
      <c r="AH254">
        <f>((Constants!$B$5*AG253)+Constants!$B$4*AD254+AH253)-(Constants!$B$5+Constants!$B$4)*AG254</f>
        <v>0</v>
      </c>
      <c r="AI254">
        <f>((Constants!$B$5*AI253)+Constants!$B$4*AE254+AJ253)/(Constants!$B$5+Constants!$B$4)</f>
        <v>1200.5</v>
      </c>
      <c r="AJ254">
        <f>((Constants!$B$5*AI253)+Constants!$B$4*AE254+AJ253)-(Constants!$B$4+Constants!$B$5)*AI254</f>
        <v>0</v>
      </c>
      <c r="AK254">
        <f>((Constants!$B$5*AK253)+Constants!$B$4*AF254+AL253)/(Constants!$B$5+Constants!$B$4)</f>
        <v>800.5</v>
      </c>
      <c r="AL254">
        <f>((Constants!$B$5*AK253)+Constants!$B$4*AF254+AL253)-(Constants!$B$5+Constants!$B$4)*AK254</f>
        <v>0</v>
      </c>
      <c r="AM254">
        <f t="shared" si="65"/>
        <v>1</v>
      </c>
      <c r="AN254">
        <f t="shared" si="66"/>
        <v>1</v>
      </c>
      <c r="AO254">
        <f>(200000*(ABS(N254)-ABS(N252))+Constants!$B$7)/(2*Constants!$B$7)</f>
        <v>0.5</v>
      </c>
      <c r="AP254">
        <f>(200000*(ABS(O254)-ABS(O252))+Constants!$B$7)/(2*Constants!$B$7)</f>
        <v>0.5</v>
      </c>
      <c r="AQ254">
        <f t="shared" si="67"/>
        <v>1</v>
      </c>
      <c r="AR254">
        <f>(Constants!$B$3*Constants!$B$8*I254*K254+AS253)/(Constants!$B$9*Constants!$B$4)</f>
        <v>7.53982300884956</v>
      </c>
      <c r="AS254">
        <f>(Constants!$B$3*Constants!$B$8*I254*K254+AS253)-(AR254*Constants!$B$9*Constants!$B$4)</f>
        <v>0</v>
      </c>
      <c r="AT254">
        <f t="shared" si="68"/>
        <v>1900.03539823008</v>
      </c>
      <c r="AU254">
        <f t="array" ref="AU254">IF(SUMPRODUCT(--(SIGN(AN221:AN253)=SIGN(K222:K254)))=0,2,IF(AV253&gt;0,1,0))</f>
        <v>0</v>
      </c>
      <c r="AV254">
        <f>IF(AU254=2,ROUND(5*1000/Constants!$B$11,0),IF(AV253&gt;0,AV253-1,0))</f>
        <v>0</v>
      </c>
      <c r="AW254">
        <f t="shared" si="69"/>
        <v>252</v>
      </c>
      <c r="AX254">
        <f ca="1" t="array" ref="AX254">IF(AW254&gt;Constants!$B$12,2,IF(SUMPRODUCT(--(AX235:AX254=2))=0,0,1))</f>
        <v>2</v>
      </c>
      <c r="AZ254">
        <f t="array" ref="AZ254">IF(ABS(AG254)&gt;Constants!$B$13,2,IF(SUMPRODUCT(--(AZ234:AZ253=2))=0,0,1))</f>
        <v>0</v>
      </c>
    </row>
    <row r="255" spans="1:52">
      <c r="A255" s="3">
        <v>253</v>
      </c>
      <c r="B255">
        <f>Signals!B254</f>
        <v>3</v>
      </c>
      <c r="C255">
        <f>Signals!C254</f>
        <v>2</v>
      </c>
      <c r="D255">
        <f>Signals!F254</f>
        <v>0</v>
      </c>
      <c r="E255">
        <f>Signals!H254</f>
        <v>0</v>
      </c>
      <c r="F255">
        <f>Signals!I254</f>
        <v>0</v>
      </c>
      <c r="G255">
        <f>IF(Constants!$B$2=2,-B255,B255)</f>
        <v>3</v>
      </c>
      <c r="H255">
        <f>IF(Constants!$C$2=2,-C255,C255)</f>
        <v>2</v>
      </c>
      <c r="I255">
        <f t="shared" si="53"/>
        <v>3</v>
      </c>
      <c r="J255">
        <f t="shared" si="54"/>
        <v>2</v>
      </c>
      <c r="K255">
        <f t="shared" si="55"/>
        <v>1</v>
      </c>
      <c r="L255">
        <f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1200.5</v>
      </c>
      <c r="M255">
        <f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800.5</v>
      </c>
      <c r="N255">
        <f t="shared" si="56"/>
        <v>1200.5</v>
      </c>
      <c r="O255">
        <f t="shared" si="57"/>
        <v>800.5</v>
      </c>
      <c r="P255">
        <f>IF(I255&lt;&gt;0,(ABS(L255*Constants!$B$10)+50)/100,MAX(P254-ABS(N255*Constants!$B$4),0))</f>
        <v>0.62005</v>
      </c>
      <c r="Q255">
        <f>IF(J255&lt;&gt;0,(ABS(M255*Constants!$B$10)+50)/100,MAX(Q254-ABS(O255*Constants!$B$4),0))</f>
        <v>0.58005</v>
      </c>
      <c r="R255">
        <f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1200.5</v>
      </c>
      <c r="S255">
        <f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800.5</v>
      </c>
      <c r="T255">
        <f t="shared" si="58"/>
        <v>1200.5</v>
      </c>
      <c r="U255">
        <f t="shared" si="59"/>
        <v>800.5</v>
      </c>
      <c r="V255">
        <f>IF(I255&lt;&gt;0,(ABS(R255*Constants!$B$4)+50)/100,IF(R255=0,MAX((0-ABS(T255*Constants!$B$4)),0),(ABS(R255*Constants!$B$4)+50)/100))</f>
        <v>1501.125</v>
      </c>
      <c r="W255">
        <f>IF(J255&lt;&gt;0,(ABS(S255*Constants!$B$4)+50)/100,IF(S255=0,MAX((0-ABS(U255*Constants!$B$4)),0),(ABS(S255*Constants!$B$4)+50)/100))</f>
        <v>1001.125</v>
      </c>
      <c r="X255">
        <f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1200.5</v>
      </c>
      <c r="Y255">
        <f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800.5</v>
      </c>
      <c r="Z255">
        <f t="shared" si="60"/>
        <v>1200.5</v>
      </c>
      <c r="AA255">
        <f t="shared" si="61"/>
        <v>800.5</v>
      </c>
      <c r="AB255">
        <f>IF(I255&lt;&gt;0,(ABS(X255*Constants!$B$10)+50)/100,IF(X255=0,MAX((AB254-ABS(Z255*Constants!$B$4)),0),(ABS(X255*Constants!$B$4)+50)/100))</f>
        <v>0.62005</v>
      </c>
      <c r="AC255">
        <f>IF(J255&lt;&gt;0,(ABS(Y255*Constants!$B$10)+50)/100,IF(Y255=0,MAX((AC254-ABS(AA255*Constants!$B$4)),0),(ABS(Y255*Constants!$B$4)+50)/100))</f>
        <v>0.58005</v>
      </c>
      <c r="AD255">
        <f t="shared" si="62"/>
        <v>1001</v>
      </c>
      <c r="AE255">
        <f t="shared" si="63"/>
        <v>1200.5</v>
      </c>
      <c r="AF255">
        <f t="shared" si="64"/>
        <v>800.5</v>
      </c>
      <c r="AG255">
        <f>((Constants!$B$5*AG254)+Constants!$B$4*AD255+AH254)/(Constants!$B$5+Constants!$B$4)</f>
        <v>1001</v>
      </c>
      <c r="AH255">
        <f>((Constants!$B$5*AG254)+Constants!$B$4*AD255+AH254)-(Constants!$B$5+Constants!$B$4)*AG255</f>
        <v>0</v>
      </c>
      <c r="AI255">
        <f>((Constants!$B$5*AI254)+Constants!$B$4*AE255+AJ254)/(Constants!$B$5+Constants!$B$4)</f>
        <v>1200.5</v>
      </c>
      <c r="AJ255">
        <f>((Constants!$B$5*AI254)+Constants!$B$4*AE255+AJ254)-(Constants!$B$4+Constants!$B$5)*AI255</f>
        <v>0</v>
      </c>
      <c r="AK255">
        <f>((Constants!$B$5*AK254)+Constants!$B$4*AF255+AL254)/(Constants!$B$5+Constants!$B$4)</f>
        <v>800.5</v>
      </c>
      <c r="AL255">
        <f>((Constants!$B$5*AK254)+Constants!$B$4*AF255+AL254)-(Constants!$B$5+Constants!$B$4)*AK255</f>
        <v>0</v>
      </c>
      <c r="AM255">
        <f t="shared" si="65"/>
        <v>1</v>
      </c>
      <c r="AN255">
        <f t="shared" si="66"/>
        <v>1</v>
      </c>
      <c r="AO255">
        <f>(200000*(ABS(N255)-ABS(N253))+Constants!$B$7)/(2*Constants!$B$7)</f>
        <v>0.5</v>
      </c>
      <c r="AP255">
        <f>(200000*(ABS(O255)-ABS(O253))+Constants!$B$7)/(2*Constants!$B$7)</f>
        <v>0.5</v>
      </c>
      <c r="AQ255">
        <f t="shared" si="67"/>
        <v>1</v>
      </c>
      <c r="AR255">
        <f>(Constants!$B$3*Constants!$B$8*I255*K255+AS254)/(Constants!$B$9*Constants!$B$4)</f>
        <v>7.53982300884956</v>
      </c>
      <c r="AS255">
        <f>(Constants!$B$3*Constants!$B$8*I255*K255+AS254)-(AR255*Constants!$B$9*Constants!$B$4)</f>
        <v>0</v>
      </c>
      <c r="AT255">
        <f t="shared" si="68"/>
        <v>1907.57522123893</v>
      </c>
      <c r="AU255">
        <f t="array" ref="AU255">IF(SUMPRODUCT(--(SIGN(AN222:AN254)=SIGN(K223:K255)))=0,2,IF(AV254&gt;0,1,0))</f>
        <v>0</v>
      </c>
      <c r="AV255">
        <f>IF(AU255=2,ROUND(5*1000/Constants!$B$11,0),IF(AV254&gt;0,AV254-1,0))</f>
        <v>0</v>
      </c>
      <c r="AW255">
        <f t="shared" si="69"/>
        <v>253</v>
      </c>
      <c r="AX255">
        <f ca="1" t="array" ref="AX255">IF(AW255&gt;Constants!$B$12,2,IF(SUMPRODUCT(--(AX236:AX255=2))=0,0,1))</f>
        <v>2</v>
      </c>
      <c r="AZ255">
        <f t="array" ref="AZ255">IF(ABS(AG255)&gt;Constants!$B$13,2,IF(SUMPRODUCT(--(AZ235:AZ254=2))=0,0,1))</f>
        <v>0</v>
      </c>
    </row>
    <row r="256" spans="1:52">
      <c r="A256" s="3">
        <v>254</v>
      </c>
      <c r="B256">
        <f>Signals!B255</f>
        <v>3</v>
      </c>
      <c r="C256">
        <f>Signals!C255</f>
        <v>2</v>
      </c>
      <c r="D256">
        <f>Signals!F255</f>
        <v>0</v>
      </c>
      <c r="E256">
        <f>Signals!H255</f>
        <v>0</v>
      </c>
      <c r="F256">
        <f>Signals!I255</f>
        <v>0</v>
      </c>
      <c r="G256">
        <f>IF(Constants!$B$2=2,-B256,B256)</f>
        <v>3</v>
      </c>
      <c r="H256">
        <f>IF(Constants!$C$2=2,-C256,C256)</f>
        <v>2</v>
      </c>
      <c r="I256">
        <f t="shared" si="53"/>
        <v>3</v>
      </c>
      <c r="J256">
        <f t="shared" si="54"/>
        <v>2</v>
      </c>
      <c r="K256">
        <f t="shared" si="55"/>
        <v>1</v>
      </c>
      <c r="L256">
        <f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1200.5</v>
      </c>
      <c r="M256">
        <f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800.5</v>
      </c>
      <c r="N256">
        <f t="shared" si="56"/>
        <v>1200.5</v>
      </c>
      <c r="O256">
        <f t="shared" si="57"/>
        <v>800.5</v>
      </c>
      <c r="P256">
        <f>IF(I256&lt;&gt;0,(ABS(L256*Constants!$B$10)+50)/100,MAX(P255-ABS(N256*Constants!$B$4),0))</f>
        <v>0.62005</v>
      </c>
      <c r="Q256">
        <f>IF(J256&lt;&gt;0,(ABS(M256*Constants!$B$10)+50)/100,MAX(Q255-ABS(O256*Constants!$B$4),0))</f>
        <v>0.58005</v>
      </c>
      <c r="R256">
        <f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1200.5</v>
      </c>
      <c r="S256">
        <f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800.5</v>
      </c>
      <c r="T256">
        <f t="shared" si="58"/>
        <v>1200.5</v>
      </c>
      <c r="U256">
        <f t="shared" si="59"/>
        <v>800.5</v>
      </c>
      <c r="V256">
        <f>IF(I256&lt;&gt;0,(ABS(R256*Constants!$B$4)+50)/100,IF(R256=0,MAX((0-ABS(T256*Constants!$B$4)),0),(ABS(R256*Constants!$B$4)+50)/100))</f>
        <v>1501.125</v>
      </c>
      <c r="W256">
        <f>IF(J256&lt;&gt;0,(ABS(S256*Constants!$B$4)+50)/100,IF(S256=0,MAX((0-ABS(U256*Constants!$B$4)),0),(ABS(S256*Constants!$B$4)+50)/100))</f>
        <v>1001.125</v>
      </c>
      <c r="X256">
        <f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1200.5</v>
      </c>
      <c r="Y256">
        <f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800.5</v>
      </c>
      <c r="Z256">
        <f t="shared" si="60"/>
        <v>1200.5</v>
      </c>
      <c r="AA256">
        <f t="shared" si="61"/>
        <v>800.5</v>
      </c>
      <c r="AB256">
        <f>IF(I256&lt;&gt;0,(ABS(X256*Constants!$B$10)+50)/100,IF(X256=0,MAX((AB255-ABS(Z256*Constants!$B$4)),0),(ABS(X256*Constants!$B$4)+50)/100))</f>
        <v>0.62005</v>
      </c>
      <c r="AC256">
        <f>IF(J256&lt;&gt;0,(ABS(Y256*Constants!$B$10)+50)/100,IF(Y256=0,MAX((AC255-ABS(AA256*Constants!$B$4)),0),(ABS(Y256*Constants!$B$4)+50)/100))</f>
        <v>0.58005</v>
      </c>
      <c r="AD256">
        <f t="shared" si="62"/>
        <v>1001</v>
      </c>
      <c r="AE256">
        <f t="shared" si="63"/>
        <v>1200.5</v>
      </c>
      <c r="AF256">
        <f t="shared" si="64"/>
        <v>800.5</v>
      </c>
      <c r="AG256">
        <f>((Constants!$B$5*AG255)+Constants!$B$4*AD256+AH255)/(Constants!$B$5+Constants!$B$4)</f>
        <v>1001</v>
      </c>
      <c r="AH256">
        <f>((Constants!$B$5*AG255)+Constants!$B$4*AD256+AH255)-(Constants!$B$5+Constants!$B$4)*AG256</f>
        <v>0</v>
      </c>
      <c r="AI256">
        <f>((Constants!$B$5*AI255)+Constants!$B$4*AE256+AJ255)/(Constants!$B$5+Constants!$B$4)</f>
        <v>1200.5</v>
      </c>
      <c r="AJ256">
        <f>((Constants!$B$5*AI255)+Constants!$B$4*AE256+AJ255)-(Constants!$B$4+Constants!$B$5)*AI256</f>
        <v>0</v>
      </c>
      <c r="AK256">
        <f>((Constants!$B$5*AK255)+Constants!$B$4*AF256+AL255)/(Constants!$B$5+Constants!$B$4)</f>
        <v>800.5</v>
      </c>
      <c r="AL256">
        <f>((Constants!$B$5*AK255)+Constants!$B$4*AF256+AL255)-(Constants!$B$5+Constants!$B$4)*AK256</f>
        <v>0</v>
      </c>
      <c r="AM256">
        <f t="shared" si="65"/>
        <v>1</v>
      </c>
      <c r="AN256">
        <f t="shared" si="66"/>
        <v>1</v>
      </c>
      <c r="AO256">
        <f>(200000*(ABS(N256)-ABS(N254))+Constants!$B$7)/(2*Constants!$B$7)</f>
        <v>0.5</v>
      </c>
      <c r="AP256">
        <f>(200000*(ABS(O256)-ABS(O254))+Constants!$B$7)/(2*Constants!$B$7)</f>
        <v>0.5</v>
      </c>
      <c r="AQ256">
        <f t="shared" si="67"/>
        <v>1</v>
      </c>
      <c r="AR256">
        <f>(Constants!$B$3*Constants!$B$8*I256*K256+AS255)/(Constants!$B$9*Constants!$B$4)</f>
        <v>7.53982300884956</v>
      </c>
      <c r="AS256">
        <f>(Constants!$B$3*Constants!$B$8*I256*K256+AS255)-(AR256*Constants!$B$9*Constants!$B$4)</f>
        <v>0</v>
      </c>
      <c r="AT256">
        <f t="shared" si="68"/>
        <v>1915.11504424778</v>
      </c>
      <c r="AU256">
        <f t="array" ref="AU256">IF(SUMPRODUCT(--(SIGN(AN223:AN255)=SIGN(K224:K256)))=0,2,IF(AV255&gt;0,1,0))</f>
        <v>0</v>
      </c>
      <c r="AV256">
        <f>IF(AU256=2,ROUND(5*1000/Constants!$B$11,0),IF(AV255&gt;0,AV255-1,0))</f>
        <v>0</v>
      </c>
      <c r="AW256">
        <f t="shared" si="69"/>
        <v>254</v>
      </c>
      <c r="AX256">
        <f ca="1" t="array" ref="AX256">IF(AW256&gt;Constants!$B$12,2,IF(SUMPRODUCT(--(AX237:AX256=2))=0,0,1))</f>
        <v>2</v>
      </c>
      <c r="AZ256">
        <f t="array" ref="AZ256">IF(ABS(AG256)&gt;Constants!$B$13,2,IF(SUMPRODUCT(--(AZ236:AZ255=2))=0,0,1))</f>
        <v>0</v>
      </c>
    </row>
    <row r="257" spans="1:52">
      <c r="A257" s="3">
        <v>255</v>
      </c>
      <c r="B257">
        <f>Signals!B256</f>
        <v>3</v>
      </c>
      <c r="C257">
        <f>Signals!C256</f>
        <v>2</v>
      </c>
      <c r="D257">
        <f>Signals!F256</f>
        <v>0</v>
      </c>
      <c r="E257">
        <f>Signals!H256</f>
        <v>0</v>
      </c>
      <c r="F257">
        <f>Signals!I256</f>
        <v>0</v>
      </c>
      <c r="G257">
        <f>IF(Constants!$B$2=2,-B257,B257)</f>
        <v>3</v>
      </c>
      <c r="H257">
        <f>IF(Constants!$C$2=2,-C257,C257)</f>
        <v>2</v>
      </c>
      <c r="I257">
        <f t="shared" si="53"/>
        <v>3</v>
      </c>
      <c r="J257">
        <f t="shared" si="54"/>
        <v>2</v>
      </c>
      <c r="K257">
        <f t="shared" si="55"/>
        <v>1</v>
      </c>
      <c r="L257">
        <f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1200.5</v>
      </c>
      <c r="M257">
        <f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800.5</v>
      </c>
      <c r="N257">
        <f t="shared" si="56"/>
        <v>1200.5</v>
      </c>
      <c r="O257">
        <f t="shared" si="57"/>
        <v>800.5</v>
      </c>
      <c r="P257">
        <f>IF(I257&lt;&gt;0,(ABS(L257*Constants!$B$10)+50)/100,MAX(P256-ABS(N257*Constants!$B$4),0))</f>
        <v>0.62005</v>
      </c>
      <c r="Q257">
        <f>IF(J257&lt;&gt;0,(ABS(M257*Constants!$B$10)+50)/100,MAX(Q256-ABS(O257*Constants!$B$4),0))</f>
        <v>0.58005</v>
      </c>
      <c r="R257">
        <f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1200.5</v>
      </c>
      <c r="S257">
        <f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800.5</v>
      </c>
      <c r="T257">
        <f t="shared" si="58"/>
        <v>1200.5</v>
      </c>
      <c r="U257">
        <f t="shared" si="59"/>
        <v>800.5</v>
      </c>
      <c r="V257">
        <f>IF(I257&lt;&gt;0,(ABS(R257*Constants!$B$4)+50)/100,IF(R257=0,MAX((0-ABS(T257*Constants!$B$4)),0),(ABS(R257*Constants!$B$4)+50)/100))</f>
        <v>1501.125</v>
      </c>
      <c r="W257">
        <f>IF(J257&lt;&gt;0,(ABS(S257*Constants!$B$4)+50)/100,IF(S257=0,MAX((0-ABS(U257*Constants!$B$4)),0),(ABS(S257*Constants!$B$4)+50)/100))</f>
        <v>1001.125</v>
      </c>
      <c r="X257">
        <f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1200.5</v>
      </c>
      <c r="Y257">
        <f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800.5</v>
      </c>
      <c r="Z257">
        <f t="shared" si="60"/>
        <v>1200.5</v>
      </c>
      <c r="AA257">
        <f t="shared" si="61"/>
        <v>800.5</v>
      </c>
      <c r="AB257">
        <f>IF(I257&lt;&gt;0,(ABS(X257*Constants!$B$10)+50)/100,IF(X257=0,MAX((AB256-ABS(Z257*Constants!$B$4)),0),(ABS(X257*Constants!$B$4)+50)/100))</f>
        <v>0.62005</v>
      </c>
      <c r="AC257">
        <f>IF(J257&lt;&gt;0,(ABS(Y257*Constants!$B$10)+50)/100,IF(Y257=0,MAX((AC256-ABS(AA257*Constants!$B$4)),0),(ABS(Y257*Constants!$B$4)+50)/100))</f>
        <v>0.58005</v>
      </c>
      <c r="AD257">
        <f t="shared" si="62"/>
        <v>1001</v>
      </c>
      <c r="AE257">
        <f t="shared" si="63"/>
        <v>1200.5</v>
      </c>
      <c r="AF257">
        <f t="shared" si="64"/>
        <v>800.5</v>
      </c>
      <c r="AG257">
        <f>((Constants!$B$5*AG256)+Constants!$B$4*AD257+AH256)/(Constants!$B$5+Constants!$B$4)</f>
        <v>1001</v>
      </c>
      <c r="AH257">
        <f>((Constants!$B$5*AG256)+Constants!$B$4*AD257+AH256)-(Constants!$B$5+Constants!$B$4)*AG257</f>
        <v>0</v>
      </c>
      <c r="AI257">
        <f>((Constants!$B$5*AI256)+Constants!$B$4*AE257+AJ256)/(Constants!$B$5+Constants!$B$4)</f>
        <v>1200.5</v>
      </c>
      <c r="AJ257">
        <f>((Constants!$B$5*AI256)+Constants!$B$4*AE257+AJ256)-(Constants!$B$4+Constants!$B$5)*AI257</f>
        <v>0</v>
      </c>
      <c r="AK257">
        <f>((Constants!$B$5*AK256)+Constants!$B$4*AF257+AL256)/(Constants!$B$5+Constants!$B$4)</f>
        <v>800.5</v>
      </c>
      <c r="AL257">
        <f>((Constants!$B$5*AK256)+Constants!$B$4*AF257+AL256)-(Constants!$B$5+Constants!$B$4)*AK257</f>
        <v>0</v>
      </c>
      <c r="AM257">
        <f t="shared" si="65"/>
        <v>1</v>
      </c>
      <c r="AN257">
        <f t="shared" si="66"/>
        <v>1</v>
      </c>
      <c r="AO257">
        <f>(200000*(ABS(N257)-ABS(N255))+Constants!$B$7)/(2*Constants!$B$7)</f>
        <v>0.5</v>
      </c>
      <c r="AP257">
        <f>(200000*(ABS(O257)-ABS(O255))+Constants!$B$7)/(2*Constants!$B$7)</f>
        <v>0.5</v>
      </c>
      <c r="AQ257">
        <f t="shared" si="67"/>
        <v>1</v>
      </c>
      <c r="AR257">
        <f>(Constants!$B$3*Constants!$B$8*I257*K257+AS256)/(Constants!$B$9*Constants!$B$4)</f>
        <v>7.53982300884956</v>
      </c>
      <c r="AS257">
        <f>(Constants!$B$3*Constants!$B$8*I257*K257+AS256)-(AR257*Constants!$B$9*Constants!$B$4)</f>
        <v>0</v>
      </c>
      <c r="AT257">
        <f t="shared" si="68"/>
        <v>1922.65486725663</v>
      </c>
      <c r="AU257">
        <f t="array" ref="AU257">IF(SUMPRODUCT(--(SIGN(AN224:AN256)=SIGN(K225:K257)))=0,2,IF(AV256&gt;0,1,0))</f>
        <v>0</v>
      </c>
      <c r="AV257">
        <f>IF(AU257=2,ROUND(5*1000/Constants!$B$11,0),IF(AV256&gt;0,AV256-1,0))</f>
        <v>0</v>
      </c>
      <c r="AW257">
        <f t="shared" si="69"/>
        <v>255</v>
      </c>
      <c r="AX257">
        <f ca="1" t="array" ref="AX257">IF(AW257&gt;Constants!$B$12,2,IF(SUMPRODUCT(--(AX238:AX257=2))=0,0,1))</f>
        <v>2</v>
      </c>
      <c r="AZ257">
        <f t="array" ref="AZ257">IF(ABS(AG257)&gt;Constants!$B$13,2,IF(SUMPRODUCT(--(AZ237:AZ256=2))=0,0,1))</f>
        <v>0</v>
      </c>
    </row>
    <row r="258" spans="1:52">
      <c r="A258" s="3">
        <v>256</v>
      </c>
      <c r="B258">
        <f>Signals!B257</f>
        <v>3</v>
      </c>
      <c r="C258">
        <f>Signals!C257</f>
        <v>2</v>
      </c>
      <c r="D258">
        <f>Signals!F257</f>
        <v>0</v>
      </c>
      <c r="E258">
        <f>Signals!H257</f>
        <v>0</v>
      </c>
      <c r="F258">
        <f>Signals!I257</f>
        <v>0</v>
      </c>
      <c r="G258">
        <f>IF(Constants!$B$2=2,-B258,B258)</f>
        <v>3</v>
      </c>
      <c r="H258">
        <f>IF(Constants!$C$2=2,-C258,C258)</f>
        <v>2</v>
      </c>
      <c r="I258">
        <f t="shared" si="53"/>
        <v>3</v>
      </c>
      <c r="J258">
        <f t="shared" si="54"/>
        <v>2</v>
      </c>
      <c r="K258">
        <f t="shared" si="55"/>
        <v>1</v>
      </c>
      <c r="L258">
        <f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1200.5</v>
      </c>
      <c r="M258">
        <f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800.5</v>
      </c>
      <c r="N258">
        <f t="shared" si="56"/>
        <v>1200.5</v>
      </c>
      <c r="O258">
        <f t="shared" si="57"/>
        <v>800.5</v>
      </c>
      <c r="P258">
        <f>IF(I258&lt;&gt;0,(ABS(L258*Constants!$B$10)+50)/100,MAX(P257-ABS(N258*Constants!$B$4),0))</f>
        <v>0.62005</v>
      </c>
      <c r="Q258">
        <f>IF(J258&lt;&gt;0,(ABS(M258*Constants!$B$10)+50)/100,MAX(Q257-ABS(O258*Constants!$B$4),0))</f>
        <v>0.58005</v>
      </c>
      <c r="R258">
        <f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1200.5</v>
      </c>
      <c r="S258">
        <f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800.5</v>
      </c>
      <c r="T258">
        <f t="shared" si="58"/>
        <v>1200.5</v>
      </c>
      <c r="U258">
        <f t="shared" si="59"/>
        <v>800.5</v>
      </c>
      <c r="V258">
        <f>IF(I258&lt;&gt;0,(ABS(R258*Constants!$B$4)+50)/100,IF(R258=0,MAX((0-ABS(T258*Constants!$B$4)),0),(ABS(R258*Constants!$B$4)+50)/100))</f>
        <v>1501.125</v>
      </c>
      <c r="W258">
        <f>IF(J258&lt;&gt;0,(ABS(S258*Constants!$B$4)+50)/100,IF(S258=0,MAX((0-ABS(U258*Constants!$B$4)),0),(ABS(S258*Constants!$B$4)+50)/100))</f>
        <v>1001.125</v>
      </c>
      <c r="X258">
        <f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1200.5</v>
      </c>
      <c r="Y258">
        <f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800.5</v>
      </c>
      <c r="Z258">
        <f t="shared" si="60"/>
        <v>1200.5</v>
      </c>
      <c r="AA258">
        <f t="shared" si="61"/>
        <v>800.5</v>
      </c>
      <c r="AB258">
        <f>IF(I258&lt;&gt;0,(ABS(X258*Constants!$B$10)+50)/100,IF(X258=0,MAX((AB257-ABS(Z258*Constants!$B$4)),0),(ABS(X258*Constants!$B$4)+50)/100))</f>
        <v>0.62005</v>
      </c>
      <c r="AC258">
        <f>IF(J258&lt;&gt;0,(ABS(Y258*Constants!$B$10)+50)/100,IF(Y258=0,MAX((AC257-ABS(AA258*Constants!$B$4)),0),(ABS(Y258*Constants!$B$4)+50)/100))</f>
        <v>0.58005</v>
      </c>
      <c r="AD258">
        <f t="shared" si="62"/>
        <v>1001</v>
      </c>
      <c r="AE258">
        <f t="shared" si="63"/>
        <v>1200.5</v>
      </c>
      <c r="AF258">
        <f t="shared" si="64"/>
        <v>800.5</v>
      </c>
      <c r="AG258">
        <f>((Constants!$B$5*AG257)+Constants!$B$4*AD258+AH257)/(Constants!$B$5+Constants!$B$4)</f>
        <v>1001</v>
      </c>
      <c r="AH258">
        <f>((Constants!$B$5*AG257)+Constants!$B$4*AD258+AH257)-(Constants!$B$5+Constants!$B$4)*AG258</f>
        <v>0</v>
      </c>
      <c r="AI258">
        <f>((Constants!$B$5*AI257)+Constants!$B$4*AE258+AJ257)/(Constants!$B$5+Constants!$B$4)</f>
        <v>1200.5</v>
      </c>
      <c r="AJ258">
        <f>((Constants!$B$5*AI257)+Constants!$B$4*AE258+AJ257)-(Constants!$B$4+Constants!$B$5)*AI258</f>
        <v>0</v>
      </c>
      <c r="AK258">
        <f>((Constants!$B$5*AK257)+Constants!$B$4*AF258+AL257)/(Constants!$B$5+Constants!$B$4)</f>
        <v>800.5</v>
      </c>
      <c r="AL258">
        <f>((Constants!$B$5*AK257)+Constants!$B$4*AF258+AL257)-(Constants!$B$5+Constants!$B$4)*AK258</f>
        <v>0</v>
      </c>
      <c r="AM258">
        <f t="shared" si="65"/>
        <v>1</v>
      </c>
      <c r="AN258">
        <f t="shared" si="66"/>
        <v>1</v>
      </c>
      <c r="AO258">
        <f>(200000*(ABS(N258)-ABS(N256))+Constants!$B$7)/(2*Constants!$B$7)</f>
        <v>0.5</v>
      </c>
      <c r="AP258">
        <f>(200000*(ABS(O258)-ABS(O256))+Constants!$B$7)/(2*Constants!$B$7)</f>
        <v>0.5</v>
      </c>
      <c r="AQ258">
        <f t="shared" si="67"/>
        <v>1</v>
      </c>
      <c r="AR258">
        <f>(Constants!$B$3*Constants!$B$8*I258*K258+AS257)/(Constants!$B$9*Constants!$B$4)</f>
        <v>7.53982300884956</v>
      </c>
      <c r="AS258">
        <f>(Constants!$B$3*Constants!$B$8*I258*K258+AS257)-(AR258*Constants!$B$9*Constants!$B$4)</f>
        <v>0</v>
      </c>
      <c r="AT258">
        <f t="shared" si="68"/>
        <v>1930.19469026548</v>
      </c>
      <c r="AU258">
        <f t="array" ref="AU258">IF(SUMPRODUCT(--(SIGN(AN225:AN257)=SIGN(K226:K258)))=0,2,IF(AV257&gt;0,1,0))</f>
        <v>0</v>
      </c>
      <c r="AV258">
        <f>IF(AU258=2,ROUND(5*1000/Constants!$B$11,0),IF(AV257&gt;0,AV257-1,0))</f>
        <v>0</v>
      </c>
      <c r="AW258">
        <f t="shared" si="69"/>
        <v>256</v>
      </c>
      <c r="AX258">
        <f ca="1" t="array" ref="AX258">IF(AW258&gt;Constants!$B$12,2,IF(SUMPRODUCT(--(AX239:AX258=2))=0,0,1))</f>
        <v>2</v>
      </c>
      <c r="AZ258">
        <f t="array" ref="AZ258">IF(ABS(AG258)&gt;Constants!$B$13,2,IF(SUMPRODUCT(--(AZ238:AZ257=2))=0,0,1))</f>
        <v>0</v>
      </c>
    </row>
    <row r="259" spans="1:52">
      <c r="A259" s="3">
        <v>257</v>
      </c>
      <c r="B259">
        <f>Signals!B258</f>
        <v>3</v>
      </c>
      <c r="C259">
        <f>Signals!C258</f>
        <v>2</v>
      </c>
      <c r="D259">
        <f>Signals!F258</f>
        <v>0</v>
      </c>
      <c r="E259">
        <f>Signals!H258</f>
        <v>0</v>
      </c>
      <c r="F259">
        <f>Signals!I258</f>
        <v>0</v>
      </c>
      <c r="G259">
        <f>IF(Constants!$B$2=2,-B259,B259)</f>
        <v>3</v>
      </c>
      <c r="H259">
        <f>IF(Constants!$C$2=2,-C259,C259)</f>
        <v>2</v>
      </c>
      <c r="I259">
        <f t="shared" si="53"/>
        <v>3</v>
      </c>
      <c r="J259">
        <f t="shared" si="54"/>
        <v>2</v>
      </c>
      <c r="K259">
        <f t="shared" si="55"/>
        <v>1</v>
      </c>
      <c r="L259">
        <f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1200.5</v>
      </c>
      <c r="M259">
        <f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800.5</v>
      </c>
      <c r="N259">
        <f t="shared" si="56"/>
        <v>1200.5</v>
      </c>
      <c r="O259">
        <f t="shared" si="57"/>
        <v>800.5</v>
      </c>
      <c r="P259">
        <f>IF(I259&lt;&gt;0,(ABS(L259*Constants!$B$10)+50)/100,MAX(P258-ABS(N259*Constants!$B$4),0))</f>
        <v>0.62005</v>
      </c>
      <c r="Q259">
        <f>IF(J259&lt;&gt;0,(ABS(M259*Constants!$B$10)+50)/100,MAX(Q258-ABS(O259*Constants!$B$4),0))</f>
        <v>0.58005</v>
      </c>
      <c r="R259">
        <f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1200.5</v>
      </c>
      <c r="S259">
        <f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800.5</v>
      </c>
      <c r="T259">
        <f t="shared" si="58"/>
        <v>1200.5</v>
      </c>
      <c r="U259">
        <f t="shared" si="59"/>
        <v>800.5</v>
      </c>
      <c r="V259">
        <f>IF(I259&lt;&gt;0,(ABS(R259*Constants!$B$4)+50)/100,IF(R259=0,MAX((0-ABS(T259*Constants!$B$4)),0),(ABS(R259*Constants!$B$4)+50)/100))</f>
        <v>1501.125</v>
      </c>
      <c r="W259">
        <f>IF(J259&lt;&gt;0,(ABS(S259*Constants!$B$4)+50)/100,IF(S259=0,MAX((0-ABS(U259*Constants!$B$4)),0),(ABS(S259*Constants!$B$4)+50)/100))</f>
        <v>1001.125</v>
      </c>
      <c r="X259">
        <f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1200.5</v>
      </c>
      <c r="Y259">
        <f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800.5</v>
      </c>
      <c r="Z259">
        <f t="shared" si="60"/>
        <v>1200.5</v>
      </c>
      <c r="AA259">
        <f t="shared" si="61"/>
        <v>800.5</v>
      </c>
      <c r="AB259">
        <f>IF(I259&lt;&gt;0,(ABS(X259*Constants!$B$10)+50)/100,IF(X259=0,MAX((AB258-ABS(Z259*Constants!$B$4)),0),(ABS(X259*Constants!$B$4)+50)/100))</f>
        <v>0.62005</v>
      </c>
      <c r="AC259">
        <f>IF(J259&lt;&gt;0,(ABS(Y259*Constants!$B$10)+50)/100,IF(Y259=0,MAX((AC258-ABS(AA259*Constants!$B$4)),0),(ABS(Y259*Constants!$B$4)+50)/100))</f>
        <v>0.58005</v>
      </c>
      <c r="AD259">
        <f t="shared" si="62"/>
        <v>1001</v>
      </c>
      <c r="AE259">
        <f t="shared" si="63"/>
        <v>1200.5</v>
      </c>
      <c r="AF259">
        <f t="shared" si="64"/>
        <v>800.5</v>
      </c>
      <c r="AG259">
        <f>((Constants!$B$5*AG258)+Constants!$B$4*AD259+AH258)/(Constants!$B$5+Constants!$B$4)</f>
        <v>1001</v>
      </c>
      <c r="AH259">
        <f>((Constants!$B$5*AG258)+Constants!$B$4*AD259+AH258)-(Constants!$B$5+Constants!$B$4)*AG259</f>
        <v>0</v>
      </c>
      <c r="AI259">
        <f>((Constants!$B$5*AI258)+Constants!$B$4*AE259+AJ258)/(Constants!$B$5+Constants!$B$4)</f>
        <v>1200.5</v>
      </c>
      <c r="AJ259">
        <f>((Constants!$B$5*AI258)+Constants!$B$4*AE259+AJ258)-(Constants!$B$4+Constants!$B$5)*AI259</f>
        <v>0</v>
      </c>
      <c r="AK259">
        <f>((Constants!$B$5*AK258)+Constants!$B$4*AF259+AL258)/(Constants!$B$5+Constants!$B$4)</f>
        <v>800.5</v>
      </c>
      <c r="AL259">
        <f>((Constants!$B$5*AK258)+Constants!$B$4*AF259+AL258)-(Constants!$B$5+Constants!$B$4)*AK259</f>
        <v>0</v>
      </c>
      <c r="AM259">
        <f t="shared" si="65"/>
        <v>1</v>
      </c>
      <c r="AN259">
        <f t="shared" si="66"/>
        <v>1</v>
      </c>
      <c r="AO259">
        <f>(200000*(ABS(N259)-ABS(N257))+Constants!$B$7)/(2*Constants!$B$7)</f>
        <v>0.5</v>
      </c>
      <c r="AP259">
        <f>(200000*(ABS(O259)-ABS(O257))+Constants!$B$7)/(2*Constants!$B$7)</f>
        <v>0.5</v>
      </c>
      <c r="AQ259">
        <f t="shared" si="67"/>
        <v>1</v>
      </c>
      <c r="AR259">
        <f>(Constants!$B$3*Constants!$B$8*I259*K259+AS258)/(Constants!$B$9*Constants!$B$4)</f>
        <v>7.53982300884956</v>
      </c>
      <c r="AS259">
        <f>(Constants!$B$3*Constants!$B$8*I259*K259+AS258)-(AR259*Constants!$B$9*Constants!$B$4)</f>
        <v>0</v>
      </c>
      <c r="AT259">
        <f t="shared" si="68"/>
        <v>1937.73451327432</v>
      </c>
      <c r="AU259">
        <f t="array" ref="AU259">IF(SUMPRODUCT(--(SIGN(AN226:AN258)=SIGN(K227:K259)))=0,2,IF(AV258&gt;0,1,0))</f>
        <v>0</v>
      </c>
      <c r="AV259">
        <f>IF(AU259=2,ROUND(5*1000/Constants!$B$11,0),IF(AV258&gt;0,AV258-1,0))</f>
        <v>0</v>
      </c>
      <c r="AW259">
        <f t="shared" si="69"/>
        <v>257</v>
      </c>
      <c r="AX259">
        <f ca="1" t="array" ref="AX259">IF(AW259&gt;Constants!$B$12,2,IF(SUMPRODUCT(--(AX240:AX259=2))=0,0,1))</f>
        <v>2</v>
      </c>
      <c r="AZ259">
        <f t="array" ref="AZ259">IF(ABS(AG259)&gt;Constants!$B$13,2,IF(SUMPRODUCT(--(AZ239:AZ258=2))=0,0,1))</f>
        <v>0</v>
      </c>
    </row>
    <row r="260" spans="1:52">
      <c r="A260" s="3">
        <v>258</v>
      </c>
      <c r="B260">
        <f>Signals!B259</f>
        <v>3</v>
      </c>
      <c r="C260">
        <f>Signals!C259</f>
        <v>2</v>
      </c>
      <c r="D260">
        <f>Signals!F259</f>
        <v>0</v>
      </c>
      <c r="E260">
        <f>Signals!H259</f>
        <v>0</v>
      </c>
      <c r="F260">
        <f>Signals!I259</f>
        <v>0</v>
      </c>
      <c r="G260">
        <f>IF(Constants!$B$2=2,-B260,B260)</f>
        <v>3</v>
      </c>
      <c r="H260">
        <f>IF(Constants!$C$2=2,-C260,C260)</f>
        <v>2</v>
      </c>
      <c r="I260">
        <f t="shared" si="53"/>
        <v>3</v>
      </c>
      <c r="J260">
        <f t="shared" si="54"/>
        <v>2</v>
      </c>
      <c r="K260">
        <f t="shared" si="55"/>
        <v>1</v>
      </c>
      <c r="L260">
        <f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1200.5</v>
      </c>
      <c r="M260">
        <f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800.5</v>
      </c>
      <c r="N260">
        <f t="shared" si="56"/>
        <v>1200.5</v>
      </c>
      <c r="O260">
        <f t="shared" si="57"/>
        <v>800.5</v>
      </c>
      <c r="P260">
        <f>IF(I260&lt;&gt;0,(ABS(L260*Constants!$B$10)+50)/100,MAX(P259-ABS(N260*Constants!$B$4),0))</f>
        <v>0.62005</v>
      </c>
      <c r="Q260">
        <f>IF(J260&lt;&gt;0,(ABS(M260*Constants!$B$10)+50)/100,MAX(Q259-ABS(O260*Constants!$B$4),0))</f>
        <v>0.58005</v>
      </c>
      <c r="R260">
        <f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1200.5</v>
      </c>
      <c r="S260">
        <f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800.5</v>
      </c>
      <c r="T260">
        <f t="shared" si="58"/>
        <v>1200.5</v>
      </c>
      <c r="U260">
        <f t="shared" si="59"/>
        <v>800.5</v>
      </c>
      <c r="V260">
        <f>IF(I260&lt;&gt;0,(ABS(R260*Constants!$B$4)+50)/100,IF(R260=0,MAX((0-ABS(T260*Constants!$B$4)),0),(ABS(R260*Constants!$B$4)+50)/100))</f>
        <v>1501.125</v>
      </c>
      <c r="W260">
        <f>IF(J260&lt;&gt;0,(ABS(S260*Constants!$B$4)+50)/100,IF(S260=0,MAX((0-ABS(U260*Constants!$B$4)),0),(ABS(S260*Constants!$B$4)+50)/100))</f>
        <v>1001.125</v>
      </c>
      <c r="X260">
        <f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1200.5</v>
      </c>
      <c r="Y260">
        <f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800.5</v>
      </c>
      <c r="Z260">
        <f t="shared" si="60"/>
        <v>1200.5</v>
      </c>
      <c r="AA260">
        <f t="shared" si="61"/>
        <v>800.5</v>
      </c>
      <c r="AB260">
        <f>IF(I260&lt;&gt;0,(ABS(X260*Constants!$B$10)+50)/100,IF(X260=0,MAX((AB259-ABS(Z260*Constants!$B$4)),0),(ABS(X260*Constants!$B$4)+50)/100))</f>
        <v>0.62005</v>
      </c>
      <c r="AC260">
        <f>IF(J260&lt;&gt;0,(ABS(Y260*Constants!$B$10)+50)/100,IF(Y260=0,MAX((AC259-ABS(AA260*Constants!$B$4)),0),(ABS(Y260*Constants!$B$4)+50)/100))</f>
        <v>0.58005</v>
      </c>
      <c r="AD260">
        <f t="shared" si="62"/>
        <v>1001</v>
      </c>
      <c r="AE260">
        <f t="shared" si="63"/>
        <v>1200.5</v>
      </c>
      <c r="AF260">
        <f t="shared" si="64"/>
        <v>800.5</v>
      </c>
      <c r="AG260">
        <f>((Constants!$B$5*AG259)+Constants!$B$4*AD260+AH259)/(Constants!$B$5+Constants!$B$4)</f>
        <v>1001</v>
      </c>
      <c r="AH260">
        <f>((Constants!$B$5*AG259)+Constants!$B$4*AD260+AH259)-(Constants!$B$5+Constants!$B$4)*AG260</f>
        <v>0</v>
      </c>
      <c r="AI260">
        <f>((Constants!$B$5*AI259)+Constants!$B$4*AE260+AJ259)/(Constants!$B$5+Constants!$B$4)</f>
        <v>1200.5</v>
      </c>
      <c r="AJ260">
        <f>((Constants!$B$5*AI259)+Constants!$B$4*AE260+AJ259)-(Constants!$B$4+Constants!$B$5)*AI260</f>
        <v>0</v>
      </c>
      <c r="AK260">
        <f>((Constants!$B$5*AK259)+Constants!$B$4*AF260+AL259)/(Constants!$B$5+Constants!$B$4)</f>
        <v>800.5</v>
      </c>
      <c r="AL260">
        <f>((Constants!$B$5*AK259)+Constants!$B$4*AF260+AL259)-(Constants!$B$5+Constants!$B$4)*AK260</f>
        <v>0</v>
      </c>
      <c r="AM260">
        <f t="shared" si="65"/>
        <v>1</v>
      </c>
      <c r="AN260">
        <f t="shared" si="66"/>
        <v>1</v>
      </c>
      <c r="AO260">
        <f>(200000*(ABS(N260)-ABS(N258))+Constants!$B$7)/(2*Constants!$B$7)</f>
        <v>0.5</v>
      </c>
      <c r="AP260">
        <f>(200000*(ABS(O260)-ABS(O258))+Constants!$B$7)/(2*Constants!$B$7)</f>
        <v>0.5</v>
      </c>
      <c r="AQ260">
        <f t="shared" si="67"/>
        <v>1</v>
      </c>
      <c r="AR260">
        <f>(Constants!$B$3*Constants!$B$8*I260*K260+AS259)/(Constants!$B$9*Constants!$B$4)</f>
        <v>7.53982300884956</v>
      </c>
      <c r="AS260">
        <f>(Constants!$B$3*Constants!$B$8*I260*K260+AS259)-(AR260*Constants!$B$9*Constants!$B$4)</f>
        <v>0</v>
      </c>
      <c r="AT260">
        <f t="shared" si="68"/>
        <v>1945.27433628317</v>
      </c>
      <c r="AU260">
        <f t="array" ref="AU260">IF(SUMPRODUCT(--(SIGN(AN227:AN259)=SIGN(K228:K260)))=0,2,IF(AV259&gt;0,1,0))</f>
        <v>0</v>
      </c>
      <c r="AV260">
        <f>IF(AU260=2,ROUND(5*1000/Constants!$B$11,0),IF(AV259&gt;0,AV259-1,0))</f>
        <v>0</v>
      </c>
      <c r="AW260">
        <f t="shared" si="69"/>
        <v>258</v>
      </c>
      <c r="AX260">
        <f ca="1" t="array" ref="AX260">IF(AW260&gt;Constants!$B$12,2,IF(SUMPRODUCT(--(AX241:AX260=2))=0,0,1))</f>
        <v>2</v>
      </c>
      <c r="AZ260">
        <f t="array" ref="AZ260">IF(ABS(AG260)&gt;Constants!$B$13,2,IF(SUMPRODUCT(--(AZ240:AZ259=2))=0,0,1))</f>
        <v>0</v>
      </c>
    </row>
    <row r="261" spans="1:52">
      <c r="A261" s="3">
        <v>259</v>
      </c>
      <c r="B261">
        <f>Signals!B260</f>
        <v>3</v>
      </c>
      <c r="C261">
        <f>Signals!C260</f>
        <v>2</v>
      </c>
      <c r="D261">
        <f>Signals!F260</f>
        <v>0</v>
      </c>
      <c r="E261">
        <f>Signals!H260</f>
        <v>0</v>
      </c>
      <c r="F261">
        <f>Signals!I260</f>
        <v>0</v>
      </c>
      <c r="G261">
        <f>IF(Constants!$B$2=2,-B261,B261)</f>
        <v>3</v>
      </c>
      <c r="H261">
        <f>IF(Constants!$C$2=2,-C261,C261)</f>
        <v>2</v>
      </c>
      <c r="I261">
        <f t="shared" ref="I261:I324" si="70">IF(SIGN(G261+H261)=SIGN(AN260),G261,-G261)</f>
        <v>3</v>
      </c>
      <c r="J261">
        <f t="shared" ref="J261:J324" si="71">IF(SIGN(G261+H261)=SIGN(AN260),H261,-H261)</f>
        <v>2</v>
      </c>
      <c r="K261">
        <f t="shared" ref="K261:K324" si="72">IF(SIGN(G261+H261)=SIGN(AN260),1,-1)</f>
        <v>1</v>
      </c>
      <c r="L261">
        <f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1200.5</v>
      </c>
      <c r="M261">
        <f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800.5</v>
      </c>
      <c r="N261">
        <f t="shared" ref="N261:N324" si="73">IF(I261&lt;&gt;0,L261,IF(P260&gt;0,N260,0))</f>
        <v>1200.5</v>
      </c>
      <c r="O261">
        <f t="shared" ref="O261:O324" si="74">IF(J261&lt;&gt;0,M261,IF(Q260&gt;0,O260,0))</f>
        <v>800.5</v>
      </c>
      <c r="P261">
        <f>IF(I261&lt;&gt;0,(ABS(L261*Constants!$B$10)+50)/100,MAX(P260-ABS(N261*Constants!$B$4),0))</f>
        <v>0.62005</v>
      </c>
      <c r="Q261">
        <f>IF(J261&lt;&gt;0,(ABS(M261*Constants!$B$10)+50)/100,MAX(Q260-ABS(O261*Constants!$B$4),0))</f>
        <v>0.58005</v>
      </c>
      <c r="R261">
        <f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1200.5</v>
      </c>
      <c r="S261">
        <f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800.5</v>
      </c>
      <c r="T261">
        <f t="shared" ref="T261:T324" si="75">IF(I261&lt;&gt;0,R261,IF(V260&gt;0,MAX(T260,R261),R261))</f>
        <v>1200.5</v>
      </c>
      <c r="U261">
        <f t="shared" ref="U261:U324" si="76">IF(J261&lt;&gt;0,S261,IF(W260&gt;0,MAX(U260,S261),S261))</f>
        <v>800.5</v>
      </c>
      <c r="V261">
        <f>IF(I261&lt;&gt;0,(ABS(R261*Constants!$B$4)+50)/100,IF(R261=0,MAX((0-ABS(T261*Constants!$B$4)),0),(ABS(R261*Constants!$B$4)+50)/100))</f>
        <v>1501.125</v>
      </c>
      <c r="W261">
        <f>IF(J261&lt;&gt;0,(ABS(S261*Constants!$B$4)+50)/100,IF(S261=0,MAX((0-ABS(U261*Constants!$B$4)),0),(ABS(S261*Constants!$B$4)+50)/100))</f>
        <v>1001.125</v>
      </c>
      <c r="X261">
        <f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1200.5</v>
      </c>
      <c r="Y261">
        <f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800.5</v>
      </c>
      <c r="Z261">
        <f t="shared" ref="Z261:Z324" si="77">IF(I261&lt;&gt;0,X261,IF(AB260&gt;0,MIN(Z260,X261),X261))</f>
        <v>1200.5</v>
      </c>
      <c r="AA261">
        <f t="shared" ref="AA261:AA324" si="78">IF(J261&lt;&gt;0,Y261,IF(AC260&gt;0,MIN(AA260,Y261),Y261))</f>
        <v>800.5</v>
      </c>
      <c r="AB261">
        <f>IF(I261&lt;&gt;0,(ABS(X261*Constants!$B$10)+50)/100,IF(X261=0,MAX((AB260-ABS(Z261*Constants!$B$4)),0),(ABS(X261*Constants!$B$4)+50)/100))</f>
        <v>0.62005</v>
      </c>
      <c r="AC261">
        <f>IF(J261&lt;&gt;0,(ABS(Y261*Constants!$B$10)+50)/100,IF(Y261=0,MAX((AC260-ABS(AA261*Constants!$B$4)),0),(ABS(Y261*Constants!$B$4)+50)/100))</f>
        <v>0.58005</v>
      </c>
      <c r="AD261">
        <f t="shared" ref="AD261:AD324" si="79">IF(N261+O261&gt;=0,(1+N261+O261)/2,(N261+O261-1)/2)</f>
        <v>1001</v>
      </c>
      <c r="AE261">
        <f t="shared" ref="AE261:AE324" si="80">MAX(T261,U261)</f>
        <v>1200.5</v>
      </c>
      <c r="AF261">
        <f t="shared" ref="AF261:AF324" si="81">MIN(Z261,AA261)</f>
        <v>800.5</v>
      </c>
      <c r="AG261">
        <f>((Constants!$B$5*AG260)+Constants!$B$4*AD261+AH260)/(Constants!$B$5+Constants!$B$4)</f>
        <v>1001</v>
      </c>
      <c r="AH261">
        <f>((Constants!$B$5*AG260)+Constants!$B$4*AD261+AH260)-(Constants!$B$5+Constants!$B$4)*AG261</f>
        <v>0</v>
      </c>
      <c r="AI261">
        <f>((Constants!$B$5*AI260)+Constants!$B$4*AE261+AJ260)/(Constants!$B$5+Constants!$B$4)</f>
        <v>1200.5</v>
      </c>
      <c r="AJ261">
        <f>((Constants!$B$5*AI260)+Constants!$B$4*AE261+AJ260)-(Constants!$B$4+Constants!$B$5)*AI261</f>
        <v>0</v>
      </c>
      <c r="AK261">
        <f>((Constants!$B$5*AK260)+Constants!$B$4*AF261+AL260)/(Constants!$B$5+Constants!$B$4)</f>
        <v>800.5</v>
      </c>
      <c r="AL261">
        <f>((Constants!$B$5*AK260)+Constants!$B$4*AF261+AL260)-(Constants!$B$5+Constants!$B$4)*AK261</f>
        <v>0</v>
      </c>
      <c r="AM261">
        <f t="shared" ref="AM261:AM324" si="82">IF(AG261*K261&gt;0,1,IF(AG261*K261&lt;0,-1,0))</f>
        <v>1</v>
      </c>
      <c r="AN261">
        <f t="shared" ref="AN261:AN324" si="83">IF(SIGN(AI261)=SIGN(AK261),AM261,0)</f>
        <v>1</v>
      </c>
      <c r="AO261">
        <f>(200000*(ABS(N261)-ABS(N259))+Constants!$B$7)/(2*Constants!$B$7)</f>
        <v>0.5</v>
      </c>
      <c r="AP261">
        <f>(200000*(ABS(O261)-ABS(O259))+Constants!$B$7)/(2*Constants!$B$7)</f>
        <v>0.5</v>
      </c>
      <c r="AQ261">
        <f t="shared" ref="AQ261:AQ324" si="84">(1+AO261+AP261)/2</f>
        <v>1</v>
      </c>
      <c r="AR261">
        <f>(Constants!$B$3*Constants!$B$8*I261*K261+AS260)/(Constants!$B$9*Constants!$B$4)</f>
        <v>7.53982300884956</v>
      </c>
      <c r="AS261">
        <f>(Constants!$B$3*Constants!$B$8*I261*K261+AS260)-(AR261*Constants!$B$9*Constants!$B$4)</f>
        <v>0</v>
      </c>
      <c r="AT261">
        <f t="shared" ref="AT261:AT324" si="85">AR261+AT260</f>
        <v>1952.81415929202</v>
      </c>
      <c r="AU261">
        <f t="array" ref="AU261">IF(SUMPRODUCT(--(SIGN(AN228:AN260)=SIGN(K229:K261)))=0,2,IF(AV260&gt;0,1,0))</f>
        <v>0</v>
      </c>
      <c r="AV261">
        <f>IF(AU261=2,ROUND(5*1000/Constants!$B$11,0),IF(AV260&gt;0,AV260-1,0))</f>
        <v>0</v>
      </c>
      <c r="AW261">
        <f t="shared" ref="AW261:AW324" si="86">IF(I261&lt;&gt;J261,AW260+ABS(I261-J261),0)</f>
        <v>259</v>
      </c>
      <c r="AX261">
        <f ca="1" t="array" ref="AX261">IF(AW261&gt;Constants!$B$12,2,IF(SUMPRODUCT(--(AX242:AX261=2))=0,0,1))</f>
        <v>2</v>
      </c>
      <c r="AZ261">
        <f t="array" ref="AZ261">IF(ABS(AG261)&gt;Constants!$B$13,2,IF(SUMPRODUCT(--(AZ241:AZ260=2))=0,0,1))</f>
        <v>0</v>
      </c>
    </row>
    <row r="262" spans="1:52">
      <c r="A262" s="3">
        <v>260</v>
      </c>
      <c r="B262">
        <f>Signals!B261</f>
        <v>3</v>
      </c>
      <c r="C262">
        <f>Signals!C261</f>
        <v>2</v>
      </c>
      <c r="D262">
        <f>Signals!F261</f>
        <v>0</v>
      </c>
      <c r="E262">
        <f>Signals!H261</f>
        <v>0</v>
      </c>
      <c r="F262">
        <f>Signals!I261</f>
        <v>0</v>
      </c>
      <c r="G262">
        <f>IF(Constants!$B$2=2,-B262,B262)</f>
        <v>3</v>
      </c>
      <c r="H262">
        <f>IF(Constants!$C$2=2,-C262,C262)</f>
        <v>2</v>
      </c>
      <c r="I262">
        <f t="shared" si="70"/>
        <v>3</v>
      </c>
      <c r="J262">
        <f t="shared" si="71"/>
        <v>2</v>
      </c>
      <c r="K262">
        <f t="shared" si="72"/>
        <v>1</v>
      </c>
      <c r="L262">
        <f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1200.5</v>
      </c>
      <c r="M262">
        <f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800.5</v>
      </c>
      <c r="N262">
        <f t="shared" si="73"/>
        <v>1200.5</v>
      </c>
      <c r="O262">
        <f t="shared" si="74"/>
        <v>800.5</v>
      </c>
      <c r="P262">
        <f>IF(I262&lt;&gt;0,(ABS(L262*Constants!$B$10)+50)/100,MAX(P261-ABS(N262*Constants!$B$4),0))</f>
        <v>0.62005</v>
      </c>
      <c r="Q262">
        <f>IF(J262&lt;&gt;0,(ABS(M262*Constants!$B$10)+50)/100,MAX(Q261-ABS(O262*Constants!$B$4),0))</f>
        <v>0.58005</v>
      </c>
      <c r="R262">
        <f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1200.5</v>
      </c>
      <c r="S262">
        <f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800.5</v>
      </c>
      <c r="T262">
        <f t="shared" si="75"/>
        <v>1200.5</v>
      </c>
      <c r="U262">
        <f t="shared" si="76"/>
        <v>800.5</v>
      </c>
      <c r="V262">
        <f>IF(I262&lt;&gt;0,(ABS(R262*Constants!$B$4)+50)/100,IF(R262=0,MAX((0-ABS(T262*Constants!$B$4)),0),(ABS(R262*Constants!$B$4)+50)/100))</f>
        <v>1501.125</v>
      </c>
      <c r="W262">
        <f>IF(J262&lt;&gt;0,(ABS(S262*Constants!$B$4)+50)/100,IF(S262=0,MAX((0-ABS(U262*Constants!$B$4)),0),(ABS(S262*Constants!$B$4)+50)/100))</f>
        <v>1001.125</v>
      </c>
      <c r="X262">
        <f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1200.5</v>
      </c>
      <c r="Y262">
        <f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800.5</v>
      </c>
      <c r="Z262">
        <f t="shared" si="77"/>
        <v>1200.5</v>
      </c>
      <c r="AA262">
        <f t="shared" si="78"/>
        <v>800.5</v>
      </c>
      <c r="AB262">
        <f>IF(I262&lt;&gt;0,(ABS(X262*Constants!$B$10)+50)/100,IF(X262=0,MAX((AB261-ABS(Z262*Constants!$B$4)),0),(ABS(X262*Constants!$B$4)+50)/100))</f>
        <v>0.62005</v>
      </c>
      <c r="AC262">
        <f>IF(J262&lt;&gt;0,(ABS(Y262*Constants!$B$10)+50)/100,IF(Y262=0,MAX((AC261-ABS(AA262*Constants!$B$4)),0),(ABS(Y262*Constants!$B$4)+50)/100))</f>
        <v>0.58005</v>
      </c>
      <c r="AD262">
        <f t="shared" si="79"/>
        <v>1001</v>
      </c>
      <c r="AE262">
        <f t="shared" si="80"/>
        <v>1200.5</v>
      </c>
      <c r="AF262">
        <f t="shared" si="81"/>
        <v>800.5</v>
      </c>
      <c r="AG262">
        <f>((Constants!$B$5*AG261)+Constants!$B$4*AD262+AH261)/(Constants!$B$5+Constants!$B$4)</f>
        <v>1001</v>
      </c>
      <c r="AH262">
        <f>((Constants!$B$5*AG261)+Constants!$B$4*AD262+AH261)-(Constants!$B$5+Constants!$B$4)*AG262</f>
        <v>0</v>
      </c>
      <c r="AI262">
        <f>((Constants!$B$5*AI261)+Constants!$B$4*AE262+AJ261)/(Constants!$B$5+Constants!$B$4)</f>
        <v>1200.5</v>
      </c>
      <c r="AJ262">
        <f>((Constants!$B$5*AI261)+Constants!$B$4*AE262+AJ261)-(Constants!$B$4+Constants!$B$5)*AI262</f>
        <v>0</v>
      </c>
      <c r="AK262">
        <f>((Constants!$B$5*AK261)+Constants!$B$4*AF262+AL261)/(Constants!$B$5+Constants!$B$4)</f>
        <v>800.5</v>
      </c>
      <c r="AL262">
        <f>((Constants!$B$5*AK261)+Constants!$B$4*AF262+AL261)-(Constants!$B$5+Constants!$B$4)*AK262</f>
        <v>0</v>
      </c>
      <c r="AM262">
        <f t="shared" si="82"/>
        <v>1</v>
      </c>
      <c r="AN262">
        <f t="shared" si="83"/>
        <v>1</v>
      </c>
      <c r="AO262">
        <f>(200000*(ABS(N262)-ABS(N260))+Constants!$B$7)/(2*Constants!$B$7)</f>
        <v>0.5</v>
      </c>
      <c r="AP262">
        <f>(200000*(ABS(O262)-ABS(O260))+Constants!$B$7)/(2*Constants!$B$7)</f>
        <v>0.5</v>
      </c>
      <c r="AQ262">
        <f t="shared" si="84"/>
        <v>1</v>
      </c>
      <c r="AR262">
        <f>(Constants!$B$3*Constants!$B$8*I262*K262+AS261)/(Constants!$B$9*Constants!$B$4)</f>
        <v>7.53982300884956</v>
      </c>
      <c r="AS262">
        <f>(Constants!$B$3*Constants!$B$8*I262*K262+AS261)-(AR262*Constants!$B$9*Constants!$B$4)</f>
        <v>0</v>
      </c>
      <c r="AT262">
        <f t="shared" si="85"/>
        <v>1960.35398230087</v>
      </c>
      <c r="AU262">
        <f t="array" ref="AU262">IF(SUMPRODUCT(--(SIGN(AN229:AN261)=SIGN(K230:K262)))=0,2,IF(AV261&gt;0,1,0))</f>
        <v>0</v>
      </c>
      <c r="AV262">
        <f>IF(AU262=2,ROUND(5*1000/Constants!$B$11,0),IF(AV261&gt;0,AV261-1,0))</f>
        <v>0</v>
      </c>
      <c r="AW262">
        <f t="shared" si="86"/>
        <v>260</v>
      </c>
      <c r="AX262">
        <f ca="1" t="array" ref="AX262">IF(AW262&gt;Constants!$B$12,2,IF(SUMPRODUCT(--(AX243:AX262=2))=0,0,1))</f>
        <v>2</v>
      </c>
      <c r="AZ262">
        <f t="array" ref="AZ262">IF(ABS(AG262)&gt;Constants!$B$13,2,IF(SUMPRODUCT(--(AZ242:AZ261=2))=0,0,1))</f>
        <v>0</v>
      </c>
    </row>
    <row r="263" spans="1:52">
      <c r="A263" s="3">
        <v>261</v>
      </c>
      <c r="B263">
        <f>Signals!B262</f>
        <v>3</v>
      </c>
      <c r="C263">
        <f>Signals!C262</f>
        <v>2</v>
      </c>
      <c r="D263">
        <f>Signals!F262</f>
        <v>0</v>
      </c>
      <c r="E263">
        <f>Signals!H262</f>
        <v>0</v>
      </c>
      <c r="F263">
        <f>Signals!I262</f>
        <v>0</v>
      </c>
      <c r="G263">
        <f>IF(Constants!$B$2=2,-B263,B263)</f>
        <v>3</v>
      </c>
      <c r="H263">
        <f>IF(Constants!$C$2=2,-C263,C263)</f>
        <v>2</v>
      </c>
      <c r="I263">
        <f t="shared" si="70"/>
        <v>3</v>
      </c>
      <c r="J263">
        <f t="shared" si="71"/>
        <v>2</v>
      </c>
      <c r="K263">
        <f t="shared" si="72"/>
        <v>1</v>
      </c>
      <c r="L263">
        <f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1200.5</v>
      </c>
      <c r="M263">
        <f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800.5</v>
      </c>
      <c r="N263">
        <f t="shared" si="73"/>
        <v>1200.5</v>
      </c>
      <c r="O263">
        <f t="shared" si="74"/>
        <v>800.5</v>
      </c>
      <c r="P263">
        <f>IF(I263&lt;&gt;0,(ABS(L263*Constants!$B$10)+50)/100,MAX(P262-ABS(N263*Constants!$B$4),0))</f>
        <v>0.62005</v>
      </c>
      <c r="Q263">
        <f>IF(J263&lt;&gt;0,(ABS(M263*Constants!$B$10)+50)/100,MAX(Q262-ABS(O263*Constants!$B$4),0))</f>
        <v>0.58005</v>
      </c>
      <c r="R263">
        <f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1200.5</v>
      </c>
      <c r="S263">
        <f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800.5</v>
      </c>
      <c r="T263">
        <f t="shared" si="75"/>
        <v>1200.5</v>
      </c>
      <c r="U263">
        <f t="shared" si="76"/>
        <v>800.5</v>
      </c>
      <c r="V263">
        <f>IF(I263&lt;&gt;0,(ABS(R263*Constants!$B$4)+50)/100,IF(R263=0,MAX((0-ABS(T263*Constants!$B$4)),0),(ABS(R263*Constants!$B$4)+50)/100))</f>
        <v>1501.125</v>
      </c>
      <c r="W263">
        <f>IF(J263&lt;&gt;0,(ABS(S263*Constants!$B$4)+50)/100,IF(S263=0,MAX((0-ABS(U263*Constants!$B$4)),0),(ABS(S263*Constants!$B$4)+50)/100))</f>
        <v>1001.125</v>
      </c>
      <c r="X263">
        <f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1200.5</v>
      </c>
      <c r="Y263">
        <f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800.5</v>
      </c>
      <c r="Z263">
        <f t="shared" si="77"/>
        <v>1200.5</v>
      </c>
      <c r="AA263">
        <f t="shared" si="78"/>
        <v>800.5</v>
      </c>
      <c r="AB263">
        <f>IF(I263&lt;&gt;0,(ABS(X263*Constants!$B$10)+50)/100,IF(X263=0,MAX((AB262-ABS(Z263*Constants!$B$4)),0),(ABS(X263*Constants!$B$4)+50)/100))</f>
        <v>0.62005</v>
      </c>
      <c r="AC263">
        <f>IF(J263&lt;&gt;0,(ABS(Y263*Constants!$B$10)+50)/100,IF(Y263=0,MAX((AC262-ABS(AA263*Constants!$B$4)),0),(ABS(Y263*Constants!$B$4)+50)/100))</f>
        <v>0.58005</v>
      </c>
      <c r="AD263">
        <f t="shared" si="79"/>
        <v>1001</v>
      </c>
      <c r="AE263">
        <f t="shared" si="80"/>
        <v>1200.5</v>
      </c>
      <c r="AF263">
        <f t="shared" si="81"/>
        <v>800.5</v>
      </c>
      <c r="AG263">
        <f>((Constants!$B$5*AG262)+Constants!$B$4*AD263+AH262)/(Constants!$B$5+Constants!$B$4)</f>
        <v>1001</v>
      </c>
      <c r="AH263">
        <f>((Constants!$B$5*AG262)+Constants!$B$4*AD263+AH262)-(Constants!$B$5+Constants!$B$4)*AG263</f>
        <v>0</v>
      </c>
      <c r="AI263">
        <f>((Constants!$B$5*AI262)+Constants!$B$4*AE263+AJ262)/(Constants!$B$5+Constants!$B$4)</f>
        <v>1200.5</v>
      </c>
      <c r="AJ263">
        <f>((Constants!$B$5*AI262)+Constants!$B$4*AE263+AJ262)-(Constants!$B$4+Constants!$B$5)*AI263</f>
        <v>0</v>
      </c>
      <c r="AK263">
        <f>((Constants!$B$5*AK262)+Constants!$B$4*AF263+AL262)/(Constants!$B$5+Constants!$B$4)</f>
        <v>800.5</v>
      </c>
      <c r="AL263">
        <f>((Constants!$B$5*AK262)+Constants!$B$4*AF263+AL262)-(Constants!$B$5+Constants!$B$4)*AK263</f>
        <v>0</v>
      </c>
      <c r="AM263">
        <f t="shared" si="82"/>
        <v>1</v>
      </c>
      <c r="AN263">
        <f t="shared" si="83"/>
        <v>1</v>
      </c>
      <c r="AO263">
        <f>(200000*(ABS(N263)-ABS(N261))+Constants!$B$7)/(2*Constants!$B$7)</f>
        <v>0.5</v>
      </c>
      <c r="AP263">
        <f>(200000*(ABS(O263)-ABS(O261))+Constants!$B$7)/(2*Constants!$B$7)</f>
        <v>0.5</v>
      </c>
      <c r="AQ263">
        <f t="shared" si="84"/>
        <v>1</v>
      </c>
      <c r="AR263">
        <f>(Constants!$B$3*Constants!$B$8*I263*K263+AS262)/(Constants!$B$9*Constants!$B$4)</f>
        <v>7.53982300884956</v>
      </c>
      <c r="AS263">
        <f>(Constants!$B$3*Constants!$B$8*I263*K263+AS262)-(AR263*Constants!$B$9*Constants!$B$4)</f>
        <v>0</v>
      </c>
      <c r="AT263">
        <f t="shared" si="85"/>
        <v>1967.89380530972</v>
      </c>
      <c r="AU263">
        <f t="array" ref="AU263">IF(SUMPRODUCT(--(SIGN(AN230:AN262)=SIGN(K231:K263)))=0,2,IF(AV262&gt;0,1,0))</f>
        <v>0</v>
      </c>
      <c r="AV263">
        <f>IF(AU263=2,ROUND(5*1000/Constants!$B$11,0),IF(AV262&gt;0,AV262-1,0))</f>
        <v>0</v>
      </c>
      <c r="AW263">
        <f t="shared" si="86"/>
        <v>261</v>
      </c>
      <c r="AX263">
        <f ca="1" t="array" ref="AX263">IF(AW263&gt;Constants!$B$12,2,IF(SUMPRODUCT(--(AX244:AX263=2))=0,0,1))</f>
        <v>2</v>
      </c>
      <c r="AZ263">
        <f t="array" ref="AZ263">IF(ABS(AG263)&gt;Constants!$B$13,2,IF(SUMPRODUCT(--(AZ243:AZ262=2))=0,0,1))</f>
        <v>0</v>
      </c>
    </row>
    <row r="264" spans="1:52">
      <c r="A264" s="3">
        <v>262</v>
      </c>
      <c r="B264">
        <f>Signals!B263</f>
        <v>3</v>
      </c>
      <c r="C264">
        <f>Signals!C263</f>
        <v>2</v>
      </c>
      <c r="D264">
        <f>Signals!F263</f>
        <v>0</v>
      </c>
      <c r="E264">
        <f>Signals!H263</f>
        <v>0</v>
      </c>
      <c r="F264">
        <f>Signals!I263</f>
        <v>0</v>
      </c>
      <c r="G264">
        <f>IF(Constants!$B$2=2,-B264,B264)</f>
        <v>3</v>
      </c>
      <c r="H264">
        <f>IF(Constants!$C$2=2,-C264,C264)</f>
        <v>2</v>
      </c>
      <c r="I264">
        <f t="shared" si="70"/>
        <v>3</v>
      </c>
      <c r="J264">
        <f t="shared" si="71"/>
        <v>2</v>
      </c>
      <c r="K264">
        <f t="shared" si="72"/>
        <v>1</v>
      </c>
      <c r="L264">
        <f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1200.5</v>
      </c>
      <c r="M264">
        <f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800.5</v>
      </c>
      <c r="N264">
        <f t="shared" si="73"/>
        <v>1200.5</v>
      </c>
      <c r="O264">
        <f t="shared" si="74"/>
        <v>800.5</v>
      </c>
      <c r="P264">
        <f>IF(I264&lt;&gt;0,(ABS(L264*Constants!$B$10)+50)/100,MAX(P263-ABS(N264*Constants!$B$4),0))</f>
        <v>0.62005</v>
      </c>
      <c r="Q264">
        <f>IF(J264&lt;&gt;0,(ABS(M264*Constants!$B$10)+50)/100,MAX(Q263-ABS(O264*Constants!$B$4),0))</f>
        <v>0.58005</v>
      </c>
      <c r="R264">
        <f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1200.5</v>
      </c>
      <c r="S264">
        <f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800.5</v>
      </c>
      <c r="T264">
        <f t="shared" si="75"/>
        <v>1200.5</v>
      </c>
      <c r="U264">
        <f t="shared" si="76"/>
        <v>800.5</v>
      </c>
      <c r="V264">
        <f>IF(I264&lt;&gt;0,(ABS(R264*Constants!$B$4)+50)/100,IF(R264=0,MAX((0-ABS(T264*Constants!$B$4)),0),(ABS(R264*Constants!$B$4)+50)/100))</f>
        <v>1501.125</v>
      </c>
      <c r="W264">
        <f>IF(J264&lt;&gt;0,(ABS(S264*Constants!$B$4)+50)/100,IF(S264=0,MAX((0-ABS(U264*Constants!$B$4)),0),(ABS(S264*Constants!$B$4)+50)/100))</f>
        <v>1001.125</v>
      </c>
      <c r="X264">
        <f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1200.5</v>
      </c>
      <c r="Y264">
        <f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800.5</v>
      </c>
      <c r="Z264">
        <f t="shared" si="77"/>
        <v>1200.5</v>
      </c>
      <c r="AA264">
        <f t="shared" si="78"/>
        <v>800.5</v>
      </c>
      <c r="AB264">
        <f>IF(I264&lt;&gt;0,(ABS(X264*Constants!$B$10)+50)/100,IF(X264=0,MAX((AB263-ABS(Z264*Constants!$B$4)),0),(ABS(X264*Constants!$B$4)+50)/100))</f>
        <v>0.62005</v>
      </c>
      <c r="AC264">
        <f>IF(J264&lt;&gt;0,(ABS(Y264*Constants!$B$10)+50)/100,IF(Y264=0,MAX((AC263-ABS(AA264*Constants!$B$4)),0),(ABS(Y264*Constants!$B$4)+50)/100))</f>
        <v>0.58005</v>
      </c>
      <c r="AD264">
        <f t="shared" si="79"/>
        <v>1001</v>
      </c>
      <c r="AE264">
        <f t="shared" si="80"/>
        <v>1200.5</v>
      </c>
      <c r="AF264">
        <f t="shared" si="81"/>
        <v>800.5</v>
      </c>
      <c r="AG264">
        <f>((Constants!$B$5*AG263)+Constants!$B$4*AD264+AH263)/(Constants!$B$5+Constants!$B$4)</f>
        <v>1001</v>
      </c>
      <c r="AH264">
        <f>((Constants!$B$5*AG263)+Constants!$B$4*AD264+AH263)-(Constants!$B$5+Constants!$B$4)*AG264</f>
        <v>0</v>
      </c>
      <c r="AI264">
        <f>((Constants!$B$5*AI263)+Constants!$B$4*AE264+AJ263)/(Constants!$B$5+Constants!$B$4)</f>
        <v>1200.5</v>
      </c>
      <c r="AJ264">
        <f>((Constants!$B$5*AI263)+Constants!$B$4*AE264+AJ263)-(Constants!$B$4+Constants!$B$5)*AI264</f>
        <v>0</v>
      </c>
      <c r="AK264">
        <f>((Constants!$B$5*AK263)+Constants!$B$4*AF264+AL263)/(Constants!$B$5+Constants!$B$4)</f>
        <v>800.5</v>
      </c>
      <c r="AL264">
        <f>((Constants!$B$5*AK263)+Constants!$B$4*AF264+AL263)-(Constants!$B$5+Constants!$B$4)*AK264</f>
        <v>0</v>
      </c>
      <c r="AM264">
        <f t="shared" si="82"/>
        <v>1</v>
      </c>
      <c r="AN264">
        <f t="shared" si="83"/>
        <v>1</v>
      </c>
      <c r="AO264">
        <f>(200000*(ABS(N264)-ABS(N262))+Constants!$B$7)/(2*Constants!$B$7)</f>
        <v>0.5</v>
      </c>
      <c r="AP264">
        <f>(200000*(ABS(O264)-ABS(O262))+Constants!$B$7)/(2*Constants!$B$7)</f>
        <v>0.5</v>
      </c>
      <c r="AQ264">
        <f t="shared" si="84"/>
        <v>1</v>
      </c>
      <c r="AR264">
        <f>(Constants!$B$3*Constants!$B$8*I264*K264+AS263)/(Constants!$B$9*Constants!$B$4)</f>
        <v>7.53982300884956</v>
      </c>
      <c r="AS264">
        <f>(Constants!$B$3*Constants!$B$8*I264*K264+AS263)-(AR264*Constants!$B$9*Constants!$B$4)</f>
        <v>0</v>
      </c>
      <c r="AT264">
        <f t="shared" si="85"/>
        <v>1975.43362831857</v>
      </c>
      <c r="AU264">
        <f t="array" ref="AU264">IF(SUMPRODUCT(--(SIGN(AN231:AN263)=SIGN(K232:K264)))=0,2,IF(AV263&gt;0,1,0))</f>
        <v>0</v>
      </c>
      <c r="AV264">
        <f>IF(AU264=2,ROUND(5*1000/Constants!$B$11,0),IF(AV263&gt;0,AV263-1,0))</f>
        <v>0</v>
      </c>
      <c r="AW264">
        <f t="shared" si="86"/>
        <v>262</v>
      </c>
      <c r="AX264">
        <f ca="1" t="array" ref="AX264">IF(AW264&gt;Constants!$B$12,2,IF(SUMPRODUCT(--(AX245:AX264=2))=0,0,1))</f>
        <v>2</v>
      </c>
      <c r="AZ264">
        <f t="array" ref="AZ264">IF(ABS(AG264)&gt;Constants!$B$13,2,IF(SUMPRODUCT(--(AZ244:AZ263=2))=0,0,1))</f>
        <v>0</v>
      </c>
    </row>
    <row r="265" spans="1:52">
      <c r="A265" s="3">
        <v>263</v>
      </c>
      <c r="B265">
        <f>Signals!B264</f>
        <v>3</v>
      </c>
      <c r="C265">
        <f>Signals!C264</f>
        <v>2</v>
      </c>
      <c r="D265">
        <f>Signals!F264</f>
        <v>0</v>
      </c>
      <c r="E265">
        <f>Signals!H264</f>
        <v>0</v>
      </c>
      <c r="F265">
        <f>Signals!I264</f>
        <v>0</v>
      </c>
      <c r="G265">
        <f>IF(Constants!$B$2=2,-B265,B265)</f>
        <v>3</v>
      </c>
      <c r="H265">
        <f>IF(Constants!$C$2=2,-C265,C265)</f>
        <v>2</v>
      </c>
      <c r="I265">
        <f t="shared" si="70"/>
        <v>3</v>
      </c>
      <c r="J265">
        <f t="shared" si="71"/>
        <v>2</v>
      </c>
      <c r="K265">
        <f t="shared" si="72"/>
        <v>1</v>
      </c>
      <c r="L265">
        <f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1200.5</v>
      </c>
      <c r="M265">
        <f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800.5</v>
      </c>
      <c r="N265">
        <f t="shared" si="73"/>
        <v>1200.5</v>
      </c>
      <c r="O265">
        <f t="shared" si="74"/>
        <v>800.5</v>
      </c>
      <c r="P265">
        <f>IF(I265&lt;&gt;0,(ABS(L265*Constants!$B$10)+50)/100,MAX(P264-ABS(N265*Constants!$B$4),0))</f>
        <v>0.62005</v>
      </c>
      <c r="Q265">
        <f>IF(J265&lt;&gt;0,(ABS(M265*Constants!$B$10)+50)/100,MAX(Q264-ABS(O265*Constants!$B$4),0))</f>
        <v>0.58005</v>
      </c>
      <c r="R265">
        <f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1200.5</v>
      </c>
      <c r="S265">
        <f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800.5</v>
      </c>
      <c r="T265">
        <f t="shared" si="75"/>
        <v>1200.5</v>
      </c>
      <c r="U265">
        <f t="shared" si="76"/>
        <v>800.5</v>
      </c>
      <c r="V265">
        <f>IF(I265&lt;&gt;0,(ABS(R265*Constants!$B$4)+50)/100,IF(R265=0,MAX((0-ABS(T265*Constants!$B$4)),0),(ABS(R265*Constants!$B$4)+50)/100))</f>
        <v>1501.125</v>
      </c>
      <c r="W265">
        <f>IF(J265&lt;&gt;0,(ABS(S265*Constants!$B$4)+50)/100,IF(S265=0,MAX((0-ABS(U265*Constants!$B$4)),0),(ABS(S265*Constants!$B$4)+50)/100))</f>
        <v>1001.125</v>
      </c>
      <c r="X265">
        <f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1200.5</v>
      </c>
      <c r="Y265">
        <f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800.5</v>
      </c>
      <c r="Z265">
        <f t="shared" si="77"/>
        <v>1200.5</v>
      </c>
      <c r="AA265">
        <f t="shared" si="78"/>
        <v>800.5</v>
      </c>
      <c r="AB265">
        <f>IF(I265&lt;&gt;0,(ABS(X265*Constants!$B$10)+50)/100,IF(X265=0,MAX((AB264-ABS(Z265*Constants!$B$4)),0),(ABS(X265*Constants!$B$4)+50)/100))</f>
        <v>0.62005</v>
      </c>
      <c r="AC265">
        <f>IF(J265&lt;&gt;0,(ABS(Y265*Constants!$B$10)+50)/100,IF(Y265=0,MAX((AC264-ABS(AA265*Constants!$B$4)),0),(ABS(Y265*Constants!$B$4)+50)/100))</f>
        <v>0.58005</v>
      </c>
      <c r="AD265">
        <f t="shared" si="79"/>
        <v>1001</v>
      </c>
      <c r="AE265">
        <f t="shared" si="80"/>
        <v>1200.5</v>
      </c>
      <c r="AF265">
        <f t="shared" si="81"/>
        <v>800.5</v>
      </c>
      <c r="AG265">
        <f>((Constants!$B$5*AG264)+Constants!$B$4*AD265+AH264)/(Constants!$B$5+Constants!$B$4)</f>
        <v>1001</v>
      </c>
      <c r="AH265">
        <f>((Constants!$B$5*AG264)+Constants!$B$4*AD265+AH264)-(Constants!$B$5+Constants!$B$4)*AG265</f>
        <v>0</v>
      </c>
      <c r="AI265">
        <f>((Constants!$B$5*AI264)+Constants!$B$4*AE265+AJ264)/(Constants!$B$5+Constants!$B$4)</f>
        <v>1200.5</v>
      </c>
      <c r="AJ265">
        <f>((Constants!$B$5*AI264)+Constants!$B$4*AE265+AJ264)-(Constants!$B$4+Constants!$B$5)*AI265</f>
        <v>0</v>
      </c>
      <c r="AK265">
        <f>((Constants!$B$5*AK264)+Constants!$B$4*AF265+AL264)/(Constants!$B$5+Constants!$B$4)</f>
        <v>800.5</v>
      </c>
      <c r="AL265">
        <f>((Constants!$B$5*AK264)+Constants!$B$4*AF265+AL264)-(Constants!$B$5+Constants!$B$4)*AK265</f>
        <v>0</v>
      </c>
      <c r="AM265">
        <f t="shared" si="82"/>
        <v>1</v>
      </c>
      <c r="AN265">
        <f t="shared" si="83"/>
        <v>1</v>
      </c>
      <c r="AO265">
        <f>(200000*(ABS(N265)-ABS(N263))+Constants!$B$7)/(2*Constants!$B$7)</f>
        <v>0.5</v>
      </c>
      <c r="AP265">
        <f>(200000*(ABS(O265)-ABS(O263))+Constants!$B$7)/(2*Constants!$B$7)</f>
        <v>0.5</v>
      </c>
      <c r="AQ265">
        <f t="shared" si="84"/>
        <v>1</v>
      </c>
      <c r="AR265">
        <f>(Constants!$B$3*Constants!$B$8*I265*K265+AS264)/(Constants!$B$9*Constants!$B$4)</f>
        <v>7.53982300884956</v>
      </c>
      <c r="AS265">
        <f>(Constants!$B$3*Constants!$B$8*I265*K265+AS264)-(AR265*Constants!$B$9*Constants!$B$4)</f>
        <v>0</v>
      </c>
      <c r="AT265">
        <f t="shared" si="85"/>
        <v>1982.97345132742</v>
      </c>
      <c r="AU265">
        <f t="array" ref="AU265">IF(SUMPRODUCT(--(SIGN(AN232:AN264)=SIGN(K233:K265)))=0,2,IF(AV264&gt;0,1,0))</f>
        <v>0</v>
      </c>
      <c r="AV265">
        <f>IF(AU265=2,ROUND(5*1000/Constants!$B$11,0),IF(AV264&gt;0,AV264-1,0))</f>
        <v>0</v>
      </c>
      <c r="AW265">
        <f t="shared" si="86"/>
        <v>263</v>
      </c>
      <c r="AX265">
        <f ca="1" t="array" ref="AX265">IF(AW265&gt;Constants!$B$12,2,IF(SUMPRODUCT(--(AX246:AX265=2))=0,0,1))</f>
        <v>2</v>
      </c>
      <c r="AZ265">
        <f t="array" ref="AZ265">IF(ABS(AG265)&gt;Constants!$B$13,2,IF(SUMPRODUCT(--(AZ245:AZ264=2))=0,0,1))</f>
        <v>0</v>
      </c>
    </row>
    <row r="266" spans="1:52">
      <c r="A266" s="3">
        <v>264</v>
      </c>
      <c r="B266">
        <f>Signals!B265</f>
        <v>3</v>
      </c>
      <c r="C266">
        <f>Signals!C265</f>
        <v>2</v>
      </c>
      <c r="D266">
        <f>Signals!F265</f>
        <v>0</v>
      </c>
      <c r="E266">
        <f>Signals!H265</f>
        <v>0</v>
      </c>
      <c r="F266">
        <f>Signals!I265</f>
        <v>0</v>
      </c>
      <c r="G266">
        <f>IF(Constants!$B$2=2,-B266,B266)</f>
        <v>3</v>
      </c>
      <c r="H266">
        <f>IF(Constants!$C$2=2,-C266,C266)</f>
        <v>2</v>
      </c>
      <c r="I266">
        <f t="shared" si="70"/>
        <v>3</v>
      </c>
      <c r="J266">
        <f t="shared" si="71"/>
        <v>2</v>
      </c>
      <c r="K266">
        <f t="shared" si="72"/>
        <v>1</v>
      </c>
      <c r="L266">
        <f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1200.5</v>
      </c>
      <c r="M266">
        <f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800.5</v>
      </c>
      <c r="N266">
        <f t="shared" si="73"/>
        <v>1200.5</v>
      </c>
      <c r="O266">
        <f t="shared" si="74"/>
        <v>800.5</v>
      </c>
      <c r="P266">
        <f>IF(I266&lt;&gt;0,(ABS(L266*Constants!$B$10)+50)/100,MAX(P265-ABS(N266*Constants!$B$4),0))</f>
        <v>0.62005</v>
      </c>
      <c r="Q266">
        <f>IF(J266&lt;&gt;0,(ABS(M266*Constants!$B$10)+50)/100,MAX(Q265-ABS(O266*Constants!$B$4),0))</f>
        <v>0.58005</v>
      </c>
      <c r="R266">
        <f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1200.5</v>
      </c>
      <c r="S266">
        <f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800.5</v>
      </c>
      <c r="T266">
        <f t="shared" si="75"/>
        <v>1200.5</v>
      </c>
      <c r="U266">
        <f t="shared" si="76"/>
        <v>800.5</v>
      </c>
      <c r="V266">
        <f>IF(I266&lt;&gt;0,(ABS(R266*Constants!$B$4)+50)/100,IF(R266=0,MAX((0-ABS(T266*Constants!$B$4)),0),(ABS(R266*Constants!$B$4)+50)/100))</f>
        <v>1501.125</v>
      </c>
      <c r="W266">
        <f>IF(J266&lt;&gt;0,(ABS(S266*Constants!$B$4)+50)/100,IF(S266=0,MAX((0-ABS(U266*Constants!$B$4)),0),(ABS(S266*Constants!$B$4)+50)/100))</f>
        <v>1001.125</v>
      </c>
      <c r="X266">
        <f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1200.5</v>
      </c>
      <c r="Y266">
        <f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800.5</v>
      </c>
      <c r="Z266">
        <f t="shared" si="77"/>
        <v>1200.5</v>
      </c>
      <c r="AA266">
        <f t="shared" si="78"/>
        <v>800.5</v>
      </c>
      <c r="AB266">
        <f>IF(I266&lt;&gt;0,(ABS(X266*Constants!$B$10)+50)/100,IF(X266=0,MAX((AB265-ABS(Z266*Constants!$B$4)),0),(ABS(X266*Constants!$B$4)+50)/100))</f>
        <v>0.62005</v>
      </c>
      <c r="AC266">
        <f>IF(J266&lt;&gt;0,(ABS(Y266*Constants!$B$10)+50)/100,IF(Y266=0,MAX((AC265-ABS(AA266*Constants!$B$4)),0),(ABS(Y266*Constants!$B$4)+50)/100))</f>
        <v>0.58005</v>
      </c>
      <c r="AD266">
        <f t="shared" si="79"/>
        <v>1001</v>
      </c>
      <c r="AE266">
        <f t="shared" si="80"/>
        <v>1200.5</v>
      </c>
      <c r="AF266">
        <f t="shared" si="81"/>
        <v>800.5</v>
      </c>
      <c r="AG266">
        <f>((Constants!$B$5*AG265)+Constants!$B$4*AD266+AH265)/(Constants!$B$5+Constants!$B$4)</f>
        <v>1001</v>
      </c>
      <c r="AH266">
        <f>((Constants!$B$5*AG265)+Constants!$B$4*AD266+AH265)-(Constants!$B$5+Constants!$B$4)*AG266</f>
        <v>0</v>
      </c>
      <c r="AI266">
        <f>((Constants!$B$5*AI265)+Constants!$B$4*AE266+AJ265)/(Constants!$B$5+Constants!$B$4)</f>
        <v>1200.5</v>
      </c>
      <c r="AJ266">
        <f>((Constants!$B$5*AI265)+Constants!$B$4*AE266+AJ265)-(Constants!$B$4+Constants!$B$5)*AI266</f>
        <v>0</v>
      </c>
      <c r="AK266">
        <f>((Constants!$B$5*AK265)+Constants!$B$4*AF266+AL265)/(Constants!$B$5+Constants!$B$4)</f>
        <v>800.5</v>
      </c>
      <c r="AL266">
        <f>((Constants!$B$5*AK265)+Constants!$B$4*AF266+AL265)-(Constants!$B$5+Constants!$B$4)*AK266</f>
        <v>0</v>
      </c>
      <c r="AM266">
        <f t="shared" si="82"/>
        <v>1</v>
      </c>
      <c r="AN266">
        <f t="shared" si="83"/>
        <v>1</v>
      </c>
      <c r="AO266">
        <f>(200000*(ABS(N266)-ABS(N264))+Constants!$B$7)/(2*Constants!$B$7)</f>
        <v>0.5</v>
      </c>
      <c r="AP266">
        <f>(200000*(ABS(O266)-ABS(O264))+Constants!$B$7)/(2*Constants!$B$7)</f>
        <v>0.5</v>
      </c>
      <c r="AQ266">
        <f t="shared" si="84"/>
        <v>1</v>
      </c>
      <c r="AR266">
        <f>(Constants!$B$3*Constants!$B$8*I266*K266+AS265)/(Constants!$B$9*Constants!$B$4)</f>
        <v>7.53982300884956</v>
      </c>
      <c r="AS266">
        <f>(Constants!$B$3*Constants!$B$8*I266*K266+AS265)-(AR266*Constants!$B$9*Constants!$B$4)</f>
        <v>0</v>
      </c>
      <c r="AT266">
        <f t="shared" si="85"/>
        <v>1990.51327433627</v>
      </c>
      <c r="AU266">
        <f t="array" ref="AU266">IF(SUMPRODUCT(--(SIGN(AN233:AN265)=SIGN(K234:K266)))=0,2,IF(AV265&gt;0,1,0))</f>
        <v>0</v>
      </c>
      <c r="AV266">
        <f>IF(AU266=2,ROUND(5*1000/Constants!$B$11,0),IF(AV265&gt;0,AV265-1,0))</f>
        <v>0</v>
      </c>
      <c r="AW266">
        <f t="shared" si="86"/>
        <v>264</v>
      </c>
      <c r="AX266">
        <f ca="1" t="array" ref="AX266">IF(AW266&gt;Constants!$B$12,2,IF(SUMPRODUCT(--(AX247:AX266=2))=0,0,1))</f>
        <v>2</v>
      </c>
      <c r="AZ266">
        <f t="array" ref="AZ266">IF(ABS(AG266)&gt;Constants!$B$13,2,IF(SUMPRODUCT(--(AZ246:AZ265=2))=0,0,1))</f>
        <v>0</v>
      </c>
    </row>
    <row r="267" spans="1:52">
      <c r="A267" s="3">
        <v>265</v>
      </c>
      <c r="B267">
        <f>Signals!B266</f>
        <v>3</v>
      </c>
      <c r="C267">
        <f>Signals!C266</f>
        <v>2</v>
      </c>
      <c r="D267">
        <f>Signals!F266</f>
        <v>0</v>
      </c>
      <c r="E267">
        <f>Signals!H266</f>
        <v>0</v>
      </c>
      <c r="F267">
        <f>Signals!I266</f>
        <v>0</v>
      </c>
      <c r="G267">
        <f>IF(Constants!$B$2=2,-B267,B267)</f>
        <v>3</v>
      </c>
      <c r="H267">
        <f>IF(Constants!$C$2=2,-C267,C267)</f>
        <v>2</v>
      </c>
      <c r="I267">
        <f t="shared" si="70"/>
        <v>3</v>
      </c>
      <c r="J267">
        <f t="shared" si="71"/>
        <v>2</v>
      </c>
      <c r="K267">
        <f t="shared" si="72"/>
        <v>1</v>
      </c>
      <c r="L267">
        <f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1200.5</v>
      </c>
      <c r="M267">
        <f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800.5</v>
      </c>
      <c r="N267">
        <f t="shared" si="73"/>
        <v>1200.5</v>
      </c>
      <c r="O267">
        <f t="shared" si="74"/>
        <v>800.5</v>
      </c>
      <c r="P267">
        <f>IF(I267&lt;&gt;0,(ABS(L267*Constants!$B$10)+50)/100,MAX(P266-ABS(N267*Constants!$B$4),0))</f>
        <v>0.62005</v>
      </c>
      <c r="Q267">
        <f>IF(J267&lt;&gt;0,(ABS(M267*Constants!$B$10)+50)/100,MAX(Q266-ABS(O267*Constants!$B$4),0))</f>
        <v>0.58005</v>
      </c>
      <c r="R267">
        <f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1200.5</v>
      </c>
      <c r="S267">
        <f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800.5</v>
      </c>
      <c r="T267">
        <f t="shared" si="75"/>
        <v>1200.5</v>
      </c>
      <c r="U267">
        <f t="shared" si="76"/>
        <v>800.5</v>
      </c>
      <c r="V267">
        <f>IF(I267&lt;&gt;0,(ABS(R267*Constants!$B$4)+50)/100,IF(R267=0,MAX((0-ABS(T267*Constants!$B$4)),0),(ABS(R267*Constants!$B$4)+50)/100))</f>
        <v>1501.125</v>
      </c>
      <c r="W267">
        <f>IF(J267&lt;&gt;0,(ABS(S267*Constants!$B$4)+50)/100,IF(S267=0,MAX((0-ABS(U267*Constants!$B$4)),0),(ABS(S267*Constants!$B$4)+50)/100))</f>
        <v>1001.125</v>
      </c>
      <c r="X267">
        <f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1200.5</v>
      </c>
      <c r="Y267">
        <f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800.5</v>
      </c>
      <c r="Z267">
        <f t="shared" si="77"/>
        <v>1200.5</v>
      </c>
      <c r="AA267">
        <f t="shared" si="78"/>
        <v>800.5</v>
      </c>
      <c r="AB267">
        <f>IF(I267&lt;&gt;0,(ABS(X267*Constants!$B$10)+50)/100,IF(X267=0,MAX((AB266-ABS(Z267*Constants!$B$4)),0),(ABS(X267*Constants!$B$4)+50)/100))</f>
        <v>0.62005</v>
      </c>
      <c r="AC267">
        <f>IF(J267&lt;&gt;0,(ABS(Y267*Constants!$B$10)+50)/100,IF(Y267=0,MAX((AC266-ABS(AA267*Constants!$B$4)),0),(ABS(Y267*Constants!$B$4)+50)/100))</f>
        <v>0.58005</v>
      </c>
      <c r="AD267">
        <f t="shared" si="79"/>
        <v>1001</v>
      </c>
      <c r="AE267">
        <f t="shared" si="80"/>
        <v>1200.5</v>
      </c>
      <c r="AF267">
        <f t="shared" si="81"/>
        <v>800.5</v>
      </c>
      <c r="AG267">
        <f>((Constants!$B$5*AG266)+Constants!$B$4*AD267+AH266)/(Constants!$B$5+Constants!$B$4)</f>
        <v>1001</v>
      </c>
      <c r="AH267">
        <f>((Constants!$B$5*AG266)+Constants!$B$4*AD267+AH266)-(Constants!$B$5+Constants!$B$4)*AG267</f>
        <v>0</v>
      </c>
      <c r="AI267">
        <f>((Constants!$B$5*AI266)+Constants!$B$4*AE267+AJ266)/(Constants!$B$5+Constants!$B$4)</f>
        <v>1200.5</v>
      </c>
      <c r="AJ267">
        <f>((Constants!$B$5*AI266)+Constants!$B$4*AE267+AJ266)-(Constants!$B$4+Constants!$B$5)*AI267</f>
        <v>0</v>
      </c>
      <c r="AK267">
        <f>((Constants!$B$5*AK266)+Constants!$B$4*AF267+AL266)/(Constants!$B$5+Constants!$B$4)</f>
        <v>800.5</v>
      </c>
      <c r="AL267">
        <f>((Constants!$B$5*AK266)+Constants!$B$4*AF267+AL266)-(Constants!$B$5+Constants!$B$4)*AK267</f>
        <v>0</v>
      </c>
      <c r="AM267">
        <f t="shared" si="82"/>
        <v>1</v>
      </c>
      <c r="AN267">
        <f t="shared" si="83"/>
        <v>1</v>
      </c>
      <c r="AO267">
        <f>(200000*(ABS(N267)-ABS(N265))+Constants!$B$7)/(2*Constants!$B$7)</f>
        <v>0.5</v>
      </c>
      <c r="AP267">
        <f>(200000*(ABS(O267)-ABS(O265))+Constants!$B$7)/(2*Constants!$B$7)</f>
        <v>0.5</v>
      </c>
      <c r="AQ267">
        <f t="shared" si="84"/>
        <v>1</v>
      </c>
      <c r="AR267">
        <f>(Constants!$B$3*Constants!$B$8*I267*K267+AS266)/(Constants!$B$9*Constants!$B$4)</f>
        <v>7.53982300884956</v>
      </c>
      <c r="AS267">
        <f>(Constants!$B$3*Constants!$B$8*I267*K267+AS266)-(AR267*Constants!$B$9*Constants!$B$4)</f>
        <v>0</v>
      </c>
      <c r="AT267">
        <f t="shared" si="85"/>
        <v>1998.05309734512</v>
      </c>
      <c r="AU267">
        <f t="array" ref="AU267">IF(SUMPRODUCT(--(SIGN(AN234:AN266)=SIGN(K235:K267)))=0,2,IF(AV266&gt;0,1,0))</f>
        <v>0</v>
      </c>
      <c r="AV267">
        <f>IF(AU267=2,ROUND(5*1000/Constants!$B$11,0),IF(AV266&gt;0,AV266-1,0))</f>
        <v>0</v>
      </c>
      <c r="AW267">
        <f t="shared" si="86"/>
        <v>265</v>
      </c>
      <c r="AX267">
        <f ca="1" t="array" ref="AX267">IF(AW267&gt;Constants!$B$12,2,IF(SUMPRODUCT(--(AX248:AX267=2))=0,0,1))</f>
        <v>2</v>
      </c>
      <c r="AZ267">
        <f t="array" ref="AZ267">IF(ABS(AG267)&gt;Constants!$B$13,2,IF(SUMPRODUCT(--(AZ247:AZ266=2))=0,0,1))</f>
        <v>0</v>
      </c>
    </row>
    <row r="268" spans="1:52">
      <c r="A268" s="3">
        <v>266</v>
      </c>
      <c r="B268">
        <f>Signals!B267</f>
        <v>3</v>
      </c>
      <c r="C268">
        <f>Signals!C267</f>
        <v>2</v>
      </c>
      <c r="D268">
        <f>Signals!F267</f>
        <v>0</v>
      </c>
      <c r="E268">
        <f>Signals!H267</f>
        <v>0</v>
      </c>
      <c r="F268">
        <f>Signals!I267</f>
        <v>0</v>
      </c>
      <c r="G268">
        <f>IF(Constants!$B$2=2,-B268,B268)</f>
        <v>3</v>
      </c>
      <c r="H268">
        <f>IF(Constants!$C$2=2,-C268,C268)</f>
        <v>2</v>
      </c>
      <c r="I268">
        <f t="shared" si="70"/>
        <v>3</v>
      </c>
      <c r="J268">
        <f t="shared" si="71"/>
        <v>2</v>
      </c>
      <c r="K268">
        <f t="shared" si="72"/>
        <v>1</v>
      </c>
      <c r="L268">
        <f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1200.5</v>
      </c>
      <c r="M268">
        <f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800.5</v>
      </c>
      <c r="N268">
        <f t="shared" si="73"/>
        <v>1200.5</v>
      </c>
      <c r="O268">
        <f t="shared" si="74"/>
        <v>800.5</v>
      </c>
      <c r="P268">
        <f>IF(I268&lt;&gt;0,(ABS(L268*Constants!$B$10)+50)/100,MAX(P267-ABS(N268*Constants!$B$4),0))</f>
        <v>0.62005</v>
      </c>
      <c r="Q268">
        <f>IF(J268&lt;&gt;0,(ABS(M268*Constants!$B$10)+50)/100,MAX(Q267-ABS(O268*Constants!$B$4),0))</f>
        <v>0.58005</v>
      </c>
      <c r="R268">
        <f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1200.5</v>
      </c>
      <c r="S268">
        <f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800.5</v>
      </c>
      <c r="T268">
        <f t="shared" si="75"/>
        <v>1200.5</v>
      </c>
      <c r="U268">
        <f t="shared" si="76"/>
        <v>800.5</v>
      </c>
      <c r="V268">
        <f>IF(I268&lt;&gt;0,(ABS(R268*Constants!$B$4)+50)/100,IF(R268=0,MAX((0-ABS(T268*Constants!$B$4)),0),(ABS(R268*Constants!$B$4)+50)/100))</f>
        <v>1501.125</v>
      </c>
      <c r="W268">
        <f>IF(J268&lt;&gt;0,(ABS(S268*Constants!$B$4)+50)/100,IF(S268=0,MAX((0-ABS(U268*Constants!$B$4)),0),(ABS(S268*Constants!$B$4)+50)/100))</f>
        <v>1001.125</v>
      </c>
      <c r="X268">
        <f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1200.5</v>
      </c>
      <c r="Y268">
        <f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800.5</v>
      </c>
      <c r="Z268">
        <f t="shared" si="77"/>
        <v>1200.5</v>
      </c>
      <c r="AA268">
        <f t="shared" si="78"/>
        <v>800.5</v>
      </c>
      <c r="AB268">
        <f>IF(I268&lt;&gt;0,(ABS(X268*Constants!$B$10)+50)/100,IF(X268=0,MAX((AB267-ABS(Z268*Constants!$B$4)),0),(ABS(X268*Constants!$B$4)+50)/100))</f>
        <v>0.62005</v>
      </c>
      <c r="AC268">
        <f>IF(J268&lt;&gt;0,(ABS(Y268*Constants!$B$10)+50)/100,IF(Y268=0,MAX((AC267-ABS(AA268*Constants!$B$4)),0),(ABS(Y268*Constants!$B$4)+50)/100))</f>
        <v>0.58005</v>
      </c>
      <c r="AD268">
        <f t="shared" si="79"/>
        <v>1001</v>
      </c>
      <c r="AE268">
        <f t="shared" si="80"/>
        <v>1200.5</v>
      </c>
      <c r="AF268">
        <f t="shared" si="81"/>
        <v>800.5</v>
      </c>
      <c r="AG268">
        <f>((Constants!$B$5*AG267)+Constants!$B$4*AD268+AH267)/(Constants!$B$5+Constants!$B$4)</f>
        <v>1001</v>
      </c>
      <c r="AH268">
        <f>((Constants!$B$5*AG267)+Constants!$B$4*AD268+AH267)-(Constants!$B$5+Constants!$B$4)*AG268</f>
        <v>0</v>
      </c>
      <c r="AI268">
        <f>((Constants!$B$5*AI267)+Constants!$B$4*AE268+AJ267)/(Constants!$B$5+Constants!$B$4)</f>
        <v>1200.5</v>
      </c>
      <c r="AJ268">
        <f>((Constants!$B$5*AI267)+Constants!$B$4*AE268+AJ267)-(Constants!$B$4+Constants!$B$5)*AI268</f>
        <v>0</v>
      </c>
      <c r="AK268">
        <f>((Constants!$B$5*AK267)+Constants!$B$4*AF268+AL267)/(Constants!$B$5+Constants!$B$4)</f>
        <v>800.5</v>
      </c>
      <c r="AL268">
        <f>((Constants!$B$5*AK267)+Constants!$B$4*AF268+AL267)-(Constants!$B$5+Constants!$B$4)*AK268</f>
        <v>0</v>
      </c>
      <c r="AM268">
        <f t="shared" si="82"/>
        <v>1</v>
      </c>
      <c r="AN268">
        <f t="shared" si="83"/>
        <v>1</v>
      </c>
      <c r="AO268">
        <f>(200000*(ABS(N268)-ABS(N266))+Constants!$B$7)/(2*Constants!$B$7)</f>
        <v>0.5</v>
      </c>
      <c r="AP268">
        <f>(200000*(ABS(O268)-ABS(O266))+Constants!$B$7)/(2*Constants!$B$7)</f>
        <v>0.5</v>
      </c>
      <c r="AQ268">
        <f t="shared" si="84"/>
        <v>1</v>
      </c>
      <c r="AR268">
        <f>(Constants!$B$3*Constants!$B$8*I268*K268+AS267)/(Constants!$B$9*Constants!$B$4)</f>
        <v>7.53982300884956</v>
      </c>
      <c r="AS268">
        <f>(Constants!$B$3*Constants!$B$8*I268*K268+AS267)-(AR268*Constants!$B$9*Constants!$B$4)</f>
        <v>0</v>
      </c>
      <c r="AT268">
        <f t="shared" si="85"/>
        <v>2005.59292035397</v>
      </c>
      <c r="AU268">
        <f t="array" ref="AU268">IF(SUMPRODUCT(--(SIGN(AN235:AN267)=SIGN(K236:K268)))=0,2,IF(AV267&gt;0,1,0))</f>
        <v>0</v>
      </c>
      <c r="AV268">
        <f>IF(AU268=2,ROUND(5*1000/Constants!$B$11,0),IF(AV267&gt;0,AV267-1,0))</f>
        <v>0</v>
      </c>
      <c r="AW268">
        <f t="shared" si="86"/>
        <v>266</v>
      </c>
      <c r="AX268">
        <f ca="1" t="array" ref="AX268">IF(AW268&gt;Constants!$B$12,2,IF(SUMPRODUCT(--(AX249:AX268=2))=0,0,1))</f>
        <v>2</v>
      </c>
      <c r="AZ268">
        <f t="array" ref="AZ268">IF(ABS(AG268)&gt;Constants!$B$13,2,IF(SUMPRODUCT(--(AZ248:AZ267=2))=0,0,1))</f>
        <v>0</v>
      </c>
    </row>
    <row r="269" spans="1:52">
      <c r="A269" s="3">
        <v>267</v>
      </c>
      <c r="B269">
        <f>Signals!B268</f>
        <v>3</v>
      </c>
      <c r="C269">
        <f>Signals!C268</f>
        <v>2</v>
      </c>
      <c r="D269">
        <f>Signals!F268</f>
        <v>0</v>
      </c>
      <c r="E269">
        <f>Signals!H268</f>
        <v>0</v>
      </c>
      <c r="F269">
        <f>Signals!I268</f>
        <v>0</v>
      </c>
      <c r="G269">
        <f>IF(Constants!$B$2=2,-B269,B269)</f>
        <v>3</v>
      </c>
      <c r="H269">
        <f>IF(Constants!$C$2=2,-C269,C269)</f>
        <v>2</v>
      </c>
      <c r="I269">
        <f t="shared" si="70"/>
        <v>3</v>
      </c>
      <c r="J269">
        <f t="shared" si="71"/>
        <v>2</v>
      </c>
      <c r="K269">
        <f t="shared" si="72"/>
        <v>1</v>
      </c>
      <c r="L269">
        <f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1200.5</v>
      </c>
      <c r="M269">
        <f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800.5</v>
      </c>
      <c r="N269">
        <f t="shared" si="73"/>
        <v>1200.5</v>
      </c>
      <c r="O269">
        <f t="shared" si="74"/>
        <v>800.5</v>
      </c>
      <c r="P269">
        <f>IF(I269&lt;&gt;0,(ABS(L269*Constants!$B$10)+50)/100,MAX(P268-ABS(N269*Constants!$B$4),0))</f>
        <v>0.62005</v>
      </c>
      <c r="Q269">
        <f>IF(J269&lt;&gt;0,(ABS(M269*Constants!$B$10)+50)/100,MAX(Q268-ABS(O269*Constants!$B$4),0))</f>
        <v>0.58005</v>
      </c>
      <c r="R269">
        <f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1200.5</v>
      </c>
      <c r="S269">
        <f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800.5</v>
      </c>
      <c r="T269">
        <f t="shared" si="75"/>
        <v>1200.5</v>
      </c>
      <c r="U269">
        <f t="shared" si="76"/>
        <v>800.5</v>
      </c>
      <c r="V269">
        <f>IF(I269&lt;&gt;0,(ABS(R269*Constants!$B$4)+50)/100,IF(R269=0,MAX((0-ABS(T269*Constants!$B$4)),0),(ABS(R269*Constants!$B$4)+50)/100))</f>
        <v>1501.125</v>
      </c>
      <c r="W269">
        <f>IF(J269&lt;&gt;0,(ABS(S269*Constants!$B$4)+50)/100,IF(S269=0,MAX((0-ABS(U269*Constants!$B$4)),0),(ABS(S269*Constants!$B$4)+50)/100))</f>
        <v>1001.125</v>
      </c>
      <c r="X269">
        <f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1200.5</v>
      </c>
      <c r="Y269">
        <f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800.5</v>
      </c>
      <c r="Z269">
        <f t="shared" si="77"/>
        <v>1200.5</v>
      </c>
      <c r="AA269">
        <f t="shared" si="78"/>
        <v>800.5</v>
      </c>
      <c r="AB269">
        <f>IF(I269&lt;&gt;0,(ABS(X269*Constants!$B$10)+50)/100,IF(X269=0,MAX((AB268-ABS(Z269*Constants!$B$4)),0),(ABS(X269*Constants!$B$4)+50)/100))</f>
        <v>0.62005</v>
      </c>
      <c r="AC269">
        <f>IF(J269&lt;&gt;0,(ABS(Y269*Constants!$B$10)+50)/100,IF(Y269=0,MAX((AC268-ABS(AA269*Constants!$B$4)),0),(ABS(Y269*Constants!$B$4)+50)/100))</f>
        <v>0.58005</v>
      </c>
      <c r="AD269">
        <f t="shared" si="79"/>
        <v>1001</v>
      </c>
      <c r="AE269">
        <f t="shared" si="80"/>
        <v>1200.5</v>
      </c>
      <c r="AF269">
        <f t="shared" si="81"/>
        <v>800.5</v>
      </c>
      <c r="AG269">
        <f>((Constants!$B$5*AG268)+Constants!$B$4*AD269+AH268)/(Constants!$B$5+Constants!$B$4)</f>
        <v>1001</v>
      </c>
      <c r="AH269">
        <f>((Constants!$B$5*AG268)+Constants!$B$4*AD269+AH268)-(Constants!$B$5+Constants!$B$4)*AG269</f>
        <v>0</v>
      </c>
      <c r="AI269">
        <f>((Constants!$B$5*AI268)+Constants!$B$4*AE269+AJ268)/(Constants!$B$5+Constants!$B$4)</f>
        <v>1200.5</v>
      </c>
      <c r="AJ269">
        <f>((Constants!$B$5*AI268)+Constants!$B$4*AE269+AJ268)-(Constants!$B$4+Constants!$B$5)*AI269</f>
        <v>0</v>
      </c>
      <c r="AK269">
        <f>((Constants!$B$5*AK268)+Constants!$B$4*AF269+AL268)/(Constants!$B$5+Constants!$B$4)</f>
        <v>800.5</v>
      </c>
      <c r="AL269">
        <f>((Constants!$B$5*AK268)+Constants!$B$4*AF269+AL268)-(Constants!$B$5+Constants!$B$4)*AK269</f>
        <v>0</v>
      </c>
      <c r="AM269">
        <f t="shared" si="82"/>
        <v>1</v>
      </c>
      <c r="AN269">
        <f t="shared" si="83"/>
        <v>1</v>
      </c>
      <c r="AO269">
        <f>(200000*(ABS(N269)-ABS(N267))+Constants!$B$7)/(2*Constants!$B$7)</f>
        <v>0.5</v>
      </c>
      <c r="AP269">
        <f>(200000*(ABS(O269)-ABS(O267))+Constants!$B$7)/(2*Constants!$B$7)</f>
        <v>0.5</v>
      </c>
      <c r="AQ269">
        <f t="shared" si="84"/>
        <v>1</v>
      </c>
      <c r="AR269">
        <f>(Constants!$B$3*Constants!$B$8*I269*K269+AS268)/(Constants!$B$9*Constants!$B$4)</f>
        <v>7.53982300884956</v>
      </c>
      <c r="AS269">
        <f>(Constants!$B$3*Constants!$B$8*I269*K269+AS268)-(AR269*Constants!$B$9*Constants!$B$4)</f>
        <v>0</v>
      </c>
      <c r="AT269">
        <f t="shared" si="85"/>
        <v>2013.13274336282</v>
      </c>
      <c r="AU269">
        <f t="array" ref="AU269">IF(SUMPRODUCT(--(SIGN(AN236:AN268)=SIGN(K237:K269)))=0,2,IF(AV268&gt;0,1,0))</f>
        <v>0</v>
      </c>
      <c r="AV269">
        <f>IF(AU269=2,ROUND(5*1000/Constants!$B$11,0),IF(AV268&gt;0,AV268-1,0))</f>
        <v>0</v>
      </c>
      <c r="AW269">
        <f t="shared" si="86"/>
        <v>267</v>
      </c>
      <c r="AX269">
        <f ca="1" t="array" ref="AX269">IF(AW269&gt;Constants!$B$12,2,IF(SUMPRODUCT(--(AX250:AX269=2))=0,0,1))</f>
        <v>2</v>
      </c>
      <c r="AZ269">
        <f t="array" ref="AZ269">IF(ABS(AG269)&gt;Constants!$B$13,2,IF(SUMPRODUCT(--(AZ249:AZ268=2))=0,0,1))</f>
        <v>0</v>
      </c>
    </row>
    <row r="270" spans="1:52">
      <c r="A270" s="3">
        <v>268</v>
      </c>
      <c r="B270">
        <f>Signals!B269</f>
        <v>3</v>
      </c>
      <c r="C270">
        <f>Signals!C269</f>
        <v>2</v>
      </c>
      <c r="D270">
        <f>Signals!F269</f>
        <v>0</v>
      </c>
      <c r="E270">
        <f>Signals!H269</f>
        <v>0</v>
      </c>
      <c r="F270">
        <f>Signals!I269</f>
        <v>0</v>
      </c>
      <c r="G270">
        <f>IF(Constants!$B$2=2,-B270,B270)</f>
        <v>3</v>
      </c>
      <c r="H270">
        <f>IF(Constants!$C$2=2,-C270,C270)</f>
        <v>2</v>
      </c>
      <c r="I270">
        <f t="shared" si="70"/>
        <v>3</v>
      </c>
      <c r="J270">
        <f t="shared" si="71"/>
        <v>2</v>
      </c>
      <c r="K270">
        <f t="shared" si="72"/>
        <v>1</v>
      </c>
      <c r="L270">
        <f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1200.5</v>
      </c>
      <c r="M270">
        <f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800.5</v>
      </c>
      <c r="N270">
        <f t="shared" si="73"/>
        <v>1200.5</v>
      </c>
      <c r="O270">
        <f t="shared" si="74"/>
        <v>800.5</v>
      </c>
      <c r="P270">
        <f>IF(I270&lt;&gt;0,(ABS(L270*Constants!$B$10)+50)/100,MAX(P269-ABS(N270*Constants!$B$4),0))</f>
        <v>0.62005</v>
      </c>
      <c r="Q270">
        <f>IF(J270&lt;&gt;0,(ABS(M270*Constants!$B$10)+50)/100,MAX(Q269-ABS(O270*Constants!$B$4),0))</f>
        <v>0.58005</v>
      </c>
      <c r="R270">
        <f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1200.5</v>
      </c>
      <c r="S270">
        <f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800.5</v>
      </c>
      <c r="T270">
        <f t="shared" si="75"/>
        <v>1200.5</v>
      </c>
      <c r="U270">
        <f t="shared" si="76"/>
        <v>800.5</v>
      </c>
      <c r="V270">
        <f>IF(I270&lt;&gt;0,(ABS(R270*Constants!$B$4)+50)/100,IF(R270=0,MAX((0-ABS(T270*Constants!$B$4)),0),(ABS(R270*Constants!$B$4)+50)/100))</f>
        <v>1501.125</v>
      </c>
      <c r="W270">
        <f>IF(J270&lt;&gt;0,(ABS(S270*Constants!$B$4)+50)/100,IF(S270=0,MAX((0-ABS(U270*Constants!$B$4)),0),(ABS(S270*Constants!$B$4)+50)/100))</f>
        <v>1001.125</v>
      </c>
      <c r="X270">
        <f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1200.5</v>
      </c>
      <c r="Y270">
        <f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800.5</v>
      </c>
      <c r="Z270">
        <f t="shared" si="77"/>
        <v>1200.5</v>
      </c>
      <c r="AA270">
        <f t="shared" si="78"/>
        <v>800.5</v>
      </c>
      <c r="AB270">
        <f>IF(I270&lt;&gt;0,(ABS(X270*Constants!$B$10)+50)/100,IF(X270=0,MAX((AB269-ABS(Z270*Constants!$B$4)),0),(ABS(X270*Constants!$B$4)+50)/100))</f>
        <v>0.62005</v>
      </c>
      <c r="AC270">
        <f>IF(J270&lt;&gt;0,(ABS(Y270*Constants!$B$10)+50)/100,IF(Y270=0,MAX((AC269-ABS(AA270*Constants!$B$4)),0),(ABS(Y270*Constants!$B$4)+50)/100))</f>
        <v>0.58005</v>
      </c>
      <c r="AD270">
        <f t="shared" si="79"/>
        <v>1001</v>
      </c>
      <c r="AE270">
        <f t="shared" si="80"/>
        <v>1200.5</v>
      </c>
      <c r="AF270">
        <f t="shared" si="81"/>
        <v>800.5</v>
      </c>
      <c r="AG270">
        <f>((Constants!$B$5*AG269)+Constants!$B$4*AD270+AH269)/(Constants!$B$5+Constants!$B$4)</f>
        <v>1001</v>
      </c>
      <c r="AH270">
        <f>((Constants!$B$5*AG269)+Constants!$B$4*AD270+AH269)-(Constants!$B$5+Constants!$B$4)*AG270</f>
        <v>0</v>
      </c>
      <c r="AI270">
        <f>((Constants!$B$5*AI269)+Constants!$B$4*AE270+AJ269)/(Constants!$B$5+Constants!$B$4)</f>
        <v>1200.5</v>
      </c>
      <c r="AJ270">
        <f>((Constants!$B$5*AI269)+Constants!$B$4*AE270+AJ269)-(Constants!$B$4+Constants!$B$5)*AI270</f>
        <v>0</v>
      </c>
      <c r="AK270">
        <f>((Constants!$B$5*AK269)+Constants!$B$4*AF270+AL269)/(Constants!$B$5+Constants!$B$4)</f>
        <v>800.5</v>
      </c>
      <c r="AL270">
        <f>((Constants!$B$5*AK269)+Constants!$B$4*AF270+AL269)-(Constants!$B$5+Constants!$B$4)*AK270</f>
        <v>0</v>
      </c>
      <c r="AM270">
        <f t="shared" si="82"/>
        <v>1</v>
      </c>
      <c r="AN270">
        <f t="shared" si="83"/>
        <v>1</v>
      </c>
      <c r="AO270">
        <f>(200000*(ABS(N270)-ABS(N268))+Constants!$B$7)/(2*Constants!$B$7)</f>
        <v>0.5</v>
      </c>
      <c r="AP270">
        <f>(200000*(ABS(O270)-ABS(O268))+Constants!$B$7)/(2*Constants!$B$7)</f>
        <v>0.5</v>
      </c>
      <c r="AQ270">
        <f t="shared" si="84"/>
        <v>1</v>
      </c>
      <c r="AR270">
        <f>(Constants!$B$3*Constants!$B$8*I270*K270+AS269)/(Constants!$B$9*Constants!$B$4)</f>
        <v>7.53982300884956</v>
      </c>
      <c r="AS270">
        <f>(Constants!$B$3*Constants!$B$8*I270*K270+AS269)-(AR270*Constants!$B$9*Constants!$B$4)</f>
        <v>0</v>
      </c>
      <c r="AT270">
        <f t="shared" si="85"/>
        <v>2020.67256637167</v>
      </c>
      <c r="AU270">
        <f t="array" ref="AU270">IF(SUMPRODUCT(--(SIGN(AN237:AN269)=SIGN(K238:K270)))=0,2,IF(AV269&gt;0,1,0))</f>
        <v>0</v>
      </c>
      <c r="AV270">
        <f>IF(AU270=2,ROUND(5*1000/Constants!$B$11,0),IF(AV269&gt;0,AV269-1,0))</f>
        <v>0</v>
      </c>
      <c r="AW270">
        <f t="shared" si="86"/>
        <v>268</v>
      </c>
      <c r="AX270">
        <f ca="1" t="array" ref="AX270">IF(AW270&gt;Constants!$B$12,2,IF(SUMPRODUCT(--(AX251:AX270=2))=0,0,1))</f>
        <v>2</v>
      </c>
      <c r="AZ270">
        <f t="array" ref="AZ270">IF(ABS(AG270)&gt;Constants!$B$13,2,IF(SUMPRODUCT(--(AZ250:AZ269=2))=0,0,1))</f>
        <v>0</v>
      </c>
    </row>
    <row r="271" spans="1:52">
      <c r="A271" s="3">
        <v>269</v>
      </c>
      <c r="B271">
        <f>Signals!B270</f>
        <v>3</v>
      </c>
      <c r="C271">
        <f>Signals!C270</f>
        <v>2</v>
      </c>
      <c r="D271">
        <f>Signals!F270</f>
        <v>0</v>
      </c>
      <c r="E271">
        <f>Signals!H270</f>
        <v>0</v>
      </c>
      <c r="F271">
        <f>Signals!I270</f>
        <v>0</v>
      </c>
      <c r="G271">
        <f>IF(Constants!$B$2=2,-B271,B271)</f>
        <v>3</v>
      </c>
      <c r="H271">
        <f>IF(Constants!$C$2=2,-C271,C271)</f>
        <v>2</v>
      </c>
      <c r="I271">
        <f t="shared" si="70"/>
        <v>3</v>
      </c>
      <c r="J271">
        <f t="shared" si="71"/>
        <v>2</v>
      </c>
      <c r="K271">
        <f t="shared" si="72"/>
        <v>1</v>
      </c>
      <c r="L271">
        <f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1200.5</v>
      </c>
      <c r="M271">
        <f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800.5</v>
      </c>
      <c r="N271">
        <f t="shared" si="73"/>
        <v>1200.5</v>
      </c>
      <c r="O271">
        <f t="shared" si="74"/>
        <v>800.5</v>
      </c>
      <c r="P271">
        <f>IF(I271&lt;&gt;0,(ABS(L271*Constants!$B$10)+50)/100,MAX(P270-ABS(N271*Constants!$B$4),0))</f>
        <v>0.62005</v>
      </c>
      <c r="Q271">
        <f>IF(J271&lt;&gt;0,(ABS(M271*Constants!$B$10)+50)/100,MAX(Q270-ABS(O271*Constants!$B$4),0))</f>
        <v>0.58005</v>
      </c>
      <c r="R271">
        <f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1200.5</v>
      </c>
      <c r="S271">
        <f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800.5</v>
      </c>
      <c r="T271">
        <f t="shared" si="75"/>
        <v>1200.5</v>
      </c>
      <c r="U271">
        <f t="shared" si="76"/>
        <v>800.5</v>
      </c>
      <c r="V271">
        <f>IF(I271&lt;&gt;0,(ABS(R271*Constants!$B$4)+50)/100,IF(R271=0,MAX((0-ABS(T271*Constants!$B$4)),0),(ABS(R271*Constants!$B$4)+50)/100))</f>
        <v>1501.125</v>
      </c>
      <c r="W271">
        <f>IF(J271&lt;&gt;0,(ABS(S271*Constants!$B$4)+50)/100,IF(S271=0,MAX((0-ABS(U271*Constants!$B$4)),0),(ABS(S271*Constants!$B$4)+50)/100))</f>
        <v>1001.125</v>
      </c>
      <c r="X271">
        <f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1200.5</v>
      </c>
      <c r="Y271">
        <f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800.5</v>
      </c>
      <c r="Z271">
        <f t="shared" si="77"/>
        <v>1200.5</v>
      </c>
      <c r="AA271">
        <f t="shared" si="78"/>
        <v>800.5</v>
      </c>
      <c r="AB271">
        <f>IF(I271&lt;&gt;0,(ABS(X271*Constants!$B$10)+50)/100,IF(X271=0,MAX((AB270-ABS(Z271*Constants!$B$4)),0),(ABS(X271*Constants!$B$4)+50)/100))</f>
        <v>0.62005</v>
      </c>
      <c r="AC271">
        <f>IF(J271&lt;&gt;0,(ABS(Y271*Constants!$B$10)+50)/100,IF(Y271=0,MAX((AC270-ABS(AA271*Constants!$B$4)),0),(ABS(Y271*Constants!$B$4)+50)/100))</f>
        <v>0.58005</v>
      </c>
      <c r="AD271">
        <f t="shared" si="79"/>
        <v>1001</v>
      </c>
      <c r="AE271">
        <f t="shared" si="80"/>
        <v>1200.5</v>
      </c>
      <c r="AF271">
        <f t="shared" si="81"/>
        <v>800.5</v>
      </c>
      <c r="AG271">
        <f>((Constants!$B$5*AG270)+Constants!$B$4*AD271+AH270)/(Constants!$B$5+Constants!$B$4)</f>
        <v>1001</v>
      </c>
      <c r="AH271">
        <f>((Constants!$B$5*AG270)+Constants!$B$4*AD271+AH270)-(Constants!$B$5+Constants!$B$4)*AG271</f>
        <v>0</v>
      </c>
      <c r="AI271">
        <f>((Constants!$B$5*AI270)+Constants!$B$4*AE271+AJ270)/(Constants!$B$5+Constants!$B$4)</f>
        <v>1200.5</v>
      </c>
      <c r="AJ271">
        <f>((Constants!$B$5*AI270)+Constants!$B$4*AE271+AJ270)-(Constants!$B$4+Constants!$B$5)*AI271</f>
        <v>0</v>
      </c>
      <c r="AK271">
        <f>((Constants!$B$5*AK270)+Constants!$B$4*AF271+AL270)/(Constants!$B$5+Constants!$B$4)</f>
        <v>800.5</v>
      </c>
      <c r="AL271">
        <f>((Constants!$B$5*AK270)+Constants!$B$4*AF271+AL270)-(Constants!$B$5+Constants!$B$4)*AK271</f>
        <v>0</v>
      </c>
      <c r="AM271">
        <f t="shared" si="82"/>
        <v>1</v>
      </c>
      <c r="AN271">
        <f t="shared" si="83"/>
        <v>1</v>
      </c>
      <c r="AO271">
        <f>(200000*(ABS(N271)-ABS(N269))+Constants!$B$7)/(2*Constants!$B$7)</f>
        <v>0.5</v>
      </c>
      <c r="AP271">
        <f>(200000*(ABS(O271)-ABS(O269))+Constants!$B$7)/(2*Constants!$B$7)</f>
        <v>0.5</v>
      </c>
      <c r="AQ271">
        <f t="shared" si="84"/>
        <v>1</v>
      </c>
      <c r="AR271">
        <f>(Constants!$B$3*Constants!$B$8*I271*K271+AS270)/(Constants!$B$9*Constants!$B$4)</f>
        <v>7.53982300884956</v>
      </c>
      <c r="AS271">
        <f>(Constants!$B$3*Constants!$B$8*I271*K271+AS270)-(AR271*Constants!$B$9*Constants!$B$4)</f>
        <v>0</v>
      </c>
      <c r="AT271">
        <f t="shared" si="85"/>
        <v>2028.21238938052</v>
      </c>
      <c r="AU271">
        <f t="array" ref="AU271">IF(SUMPRODUCT(--(SIGN(AN238:AN270)=SIGN(K239:K271)))=0,2,IF(AV270&gt;0,1,0))</f>
        <v>0</v>
      </c>
      <c r="AV271">
        <f>IF(AU271=2,ROUND(5*1000/Constants!$B$11,0),IF(AV270&gt;0,AV270-1,0))</f>
        <v>0</v>
      </c>
      <c r="AW271">
        <f t="shared" si="86"/>
        <v>269</v>
      </c>
      <c r="AX271">
        <f ca="1" t="array" ref="AX271">IF(AW271&gt;Constants!$B$12,2,IF(SUMPRODUCT(--(AX252:AX271=2))=0,0,1))</f>
        <v>2</v>
      </c>
      <c r="AZ271">
        <f t="array" ref="AZ271">IF(ABS(AG271)&gt;Constants!$B$13,2,IF(SUMPRODUCT(--(AZ251:AZ270=2))=0,0,1))</f>
        <v>0</v>
      </c>
    </row>
    <row r="272" spans="1:52">
      <c r="A272" s="3">
        <v>270</v>
      </c>
      <c r="B272">
        <f>Signals!B271</f>
        <v>3</v>
      </c>
      <c r="C272">
        <f>Signals!C271</f>
        <v>2</v>
      </c>
      <c r="D272">
        <f>Signals!F271</f>
        <v>0</v>
      </c>
      <c r="E272">
        <f>Signals!H271</f>
        <v>0</v>
      </c>
      <c r="F272">
        <f>Signals!I271</f>
        <v>0</v>
      </c>
      <c r="G272">
        <f>IF(Constants!$B$2=2,-B272,B272)</f>
        <v>3</v>
      </c>
      <c r="H272">
        <f>IF(Constants!$C$2=2,-C272,C272)</f>
        <v>2</v>
      </c>
      <c r="I272">
        <f t="shared" si="70"/>
        <v>3</v>
      </c>
      <c r="J272">
        <f t="shared" si="71"/>
        <v>2</v>
      </c>
      <c r="K272">
        <f t="shared" si="72"/>
        <v>1</v>
      </c>
      <c r="L272">
        <f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1200.5</v>
      </c>
      <c r="M272">
        <f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800.5</v>
      </c>
      <c r="N272">
        <f t="shared" si="73"/>
        <v>1200.5</v>
      </c>
      <c r="O272">
        <f t="shared" si="74"/>
        <v>800.5</v>
      </c>
      <c r="P272">
        <f>IF(I272&lt;&gt;0,(ABS(L272*Constants!$B$10)+50)/100,MAX(P271-ABS(N272*Constants!$B$4),0))</f>
        <v>0.62005</v>
      </c>
      <c r="Q272">
        <f>IF(J272&lt;&gt;0,(ABS(M272*Constants!$B$10)+50)/100,MAX(Q271-ABS(O272*Constants!$B$4),0))</f>
        <v>0.58005</v>
      </c>
      <c r="R272">
        <f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1200.5</v>
      </c>
      <c r="S272">
        <f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800.5</v>
      </c>
      <c r="T272">
        <f t="shared" si="75"/>
        <v>1200.5</v>
      </c>
      <c r="U272">
        <f t="shared" si="76"/>
        <v>800.5</v>
      </c>
      <c r="V272">
        <f>IF(I272&lt;&gt;0,(ABS(R272*Constants!$B$4)+50)/100,IF(R272=0,MAX((0-ABS(T272*Constants!$B$4)),0),(ABS(R272*Constants!$B$4)+50)/100))</f>
        <v>1501.125</v>
      </c>
      <c r="W272">
        <f>IF(J272&lt;&gt;0,(ABS(S272*Constants!$B$4)+50)/100,IF(S272=0,MAX((0-ABS(U272*Constants!$B$4)),0),(ABS(S272*Constants!$B$4)+50)/100))</f>
        <v>1001.125</v>
      </c>
      <c r="X272">
        <f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1200.5</v>
      </c>
      <c r="Y272">
        <f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800.5</v>
      </c>
      <c r="Z272">
        <f t="shared" si="77"/>
        <v>1200.5</v>
      </c>
      <c r="AA272">
        <f t="shared" si="78"/>
        <v>800.5</v>
      </c>
      <c r="AB272">
        <f>IF(I272&lt;&gt;0,(ABS(X272*Constants!$B$10)+50)/100,IF(X272=0,MAX((AB271-ABS(Z272*Constants!$B$4)),0),(ABS(X272*Constants!$B$4)+50)/100))</f>
        <v>0.62005</v>
      </c>
      <c r="AC272">
        <f>IF(J272&lt;&gt;0,(ABS(Y272*Constants!$B$10)+50)/100,IF(Y272=0,MAX((AC271-ABS(AA272*Constants!$B$4)),0),(ABS(Y272*Constants!$B$4)+50)/100))</f>
        <v>0.58005</v>
      </c>
      <c r="AD272">
        <f t="shared" si="79"/>
        <v>1001</v>
      </c>
      <c r="AE272">
        <f t="shared" si="80"/>
        <v>1200.5</v>
      </c>
      <c r="AF272">
        <f t="shared" si="81"/>
        <v>800.5</v>
      </c>
      <c r="AG272">
        <f>((Constants!$B$5*AG271)+Constants!$B$4*AD272+AH271)/(Constants!$B$5+Constants!$B$4)</f>
        <v>1001</v>
      </c>
      <c r="AH272">
        <f>((Constants!$B$5*AG271)+Constants!$B$4*AD272+AH271)-(Constants!$B$5+Constants!$B$4)*AG272</f>
        <v>0</v>
      </c>
      <c r="AI272">
        <f>((Constants!$B$5*AI271)+Constants!$B$4*AE272+AJ271)/(Constants!$B$5+Constants!$B$4)</f>
        <v>1200.5</v>
      </c>
      <c r="AJ272">
        <f>((Constants!$B$5*AI271)+Constants!$B$4*AE272+AJ271)-(Constants!$B$4+Constants!$B$5)*AI272</f>
        <v>0</v>
      </c>
      <c r="AK272">
        <f>((Constants!$B$5*AK271)+Constants!$B$4*AF272+AL271)/(Constants!$B$5+Constants!$B$4)</f>
        <v>800.5</v>
      </c>
      <c r="AL272">
        <f>((Constants!$B$5*AK271)+Constants!$B$4*AF272+AL271)-(Constants!$B$5+Constants!$B$4)*AK272</f>
        <v>0</v>
      </c>
      <c r="AM272">
        <f t="shared" si="82"/>
        <v>1</v>
      </c>
      <c r="AN272">
        <f t="shared" si="83"/>
        <v>1</v>
      </c>
      <c r="AO272">
        <f>(200000*(ABS(N272)-ABS(N270))+Constants!$B$7)/(2*Constants!$B$7)</f>
        <v>0.5</v>
      </c>
      <c r="AP272">
        <f>(200000*(ABS(O272)-ABS(O270))+Constants!$B$7)/(2*Constants!$B$7)</f>
        <v>0.5</v>
      </c>
      <c r="AQ272">
        <f t="shared" si="84"/>
        <v>1</v>
      </c>
      <c r="AR272">
        <f>(Constants!$B$3*Constants!$B$8*I272*K272+AS271)/(Constants!$B$9*Constants!$B$4)</f>
        <v>7.53982300884956</v>
      </c>
      <c r="AS272">
        <f>(Constants!$B$3*Constants!$B$8*I272*K272+AS271)-(AR272*Constants!$B$9*Constants!$B$4)</f>
        <v>0</v>
      </c>
      <c r="AT272">
        <f t="shared" si="85"/>
        <v>2035.75221238937</v>
      </c>
      <c r="AU272">
        <f t="array" ref="AU272">IF(SUMPRODUCT(--(SIGN(AN239:AN271)=SIGN(K240:K272)))=0,2,IF(AV271&gt;0,1,0))</f>
        <v>0</v>
      </c>
      <c r="AV272">
        <f>IF(AU272=2,ROUND(5*1000/Constants!$B$11,0),IF(AV271&gt;0,AV271-1,0))</f>
        <v>0</v>
      </c>
      <c r="AW272">
        <f t="shared" si="86"/>
        <v>270</v>
      </c>
      <c r="AX272">
        <f ca="1" t="array" ref="AX272">IF(AW272&gt;Constants!$B$12,2,IF(SUMPRODUCT(--(AX253:AX272=2))=0,0,1))</f>
        <v>2</v>
      </c>
      <c r="AZ272">
        <f t="array" ref="AZ272">IF(ABS(AG272)&gt;Constants!$B$13,2,IF(SUMPRODUCT(--(AZ252:AZ271=2))=0,0,1))</f>
        <v>0</v>
      </c>
    </row>
    <row r="273" spans="1:52">
      <c r="A273" s="3">
        <v>271</v>
      </c>
      <c r="B273">
        <f>Signals!B272</f>
        <v>3</v>
      </c>
      <c r="C273">
        <f>Signals!C272</f>
        <v>2</v>
      </c>
      <c r="D273">
        <f>Signals!F272</f>
        <v>0</v>
      </c>
      <c r="E273">
        <f>Signals!H272</f>
        <v>0</v>
      </c>
      <c r="F273">
        <f>Signals!I272</f>
        <v>0</v>
      </c>
      <c r="G273">
        <f>IF(Constants!$B$2=2,-B273,B273)</f>
        <v>3</v>
      </c>
      <c r="H273">
        <f>IF(Constants!$C$2=2,-C273,C273)</f>
        <v>2</v>
      </c>
      <c r="I273">
        <f t="shared" si="70"/>
        <v>3</v>
      </c>
      <c r="J273">
        <f t="shared" si="71"/>
        <v>2</v>
      </c>
      <c r="K273">
        <f t="shared" si="72"/>
        <v>1</v>
      </c>
      <c r="L273">
        <f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1200.5</v>
      </c>
      <c r="M273">
        <f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800.5</v>
      </c>
      <c r="N273">
        <f t="shared" si="73"/>
        <v>1200.5</v>
      </c>
      <c r="O273">
        <f t="shared" si="74"/>
        <v>800.5</v>
      </c>
      <c r="P273">
        <f>IF(I273&lt;&gt;0,(ABS(L273*Constants!$B$10)+50)/100,MAX(P272-ABS(N273*Constants!$B$4),0))</f>
        <v>0.62005</v>
      </c>
      <c r="Q273">
        <f>IF(J273&lt;&gt;0,(ABS(M273*Constants!$B$10)+50)/100,MAX(Q272-ABS(O273*Constants!$B$4),0))</f>
        <v>0.58005</v>
      </c>
      <c r="R273">
        <f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1200.5</v>
      </c>
      <c r="S273">
        <f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800.5</v>
      </c>
      <c r="T273">
        <f t="shared" si="75"/>
        <v>1200.5</v>
      </c>
      <c r="U273">
        <f t="shared" si="76"/>
        <v>800.5</v>
      </c>
      <c r="V273">
        <f>IF(I273&lt;&gt;0,(ABS(R273*Constants!$B$4)+50)/100,IF(R273=0,MAX((0-ABS(T273*Constants!$B$4)),0),(ABS(R273*Constants!$B$4)+50)/100))</f>
        <v>1501.125</v>
      </c>
      <c r="W273">
        <f>IF(J273&lt;&gt;0,(ABS(S273*Constants!$B$4)+50)/100,IF(S273=0,MAX((0-ABS(U273*Constants!$B$4)),0),(ABS(S273*Constants!$B$4)+50)/100))</f>
        <v>1001.125</v>
      </c>
      <c r="X273">
        <f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1200.5</v>
      </c>
      <c r="Y273">
        <f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800.5</v>
      </c>
      <c r="Z273">
        <f t="shared" si="77"/>
        <v>1200.5</v>
      </c>
      <c r="AA273">
        <f t="shared" si="78"/>
        <v>800.5</v>
      </c>
      <c r="AB273">
        <f>IF(I273&lt;&gt;0,(ABS(X273*Constants!$B$10)+50)/100,IF(X273=0,MAX((AB272-ABS(Z273*Constants!$B$4)),0),(ABS(X273*Constants!$B$4)+50)/100))</f>
        <v>0.62005</v>
      </c>
      <c r="AC273">
        <f>IF(J273&lt;&gt;0,(ABS(Y273*Constants!$B$10)+50)/100,IF(Y273=0,MAX((AC272-ABS(AA273*Constants!$B$4)),0),(ABS(Y273*Constants!$B$4)+50)/100))</f>
        <v>0.58005</v>
      </c>
      <c r="AD273">
        <f t="shared" si="79"/>
        <v>1001</v>
      </c>
      <c r="AE273">
        <f t="shared" si="80"/>
        <v>1200.5</v>
      </c>
      <c r="AF273">
        <f t="shared" si="81"/>
        <v>800.5</v>
      </c>
      <c r="AG273">
        <f>((Constants!$B$5*AG272)+Constants!$B$4*AD273+AH272)/(Constants!$B$5+Constants!$B$4)</f>
        <v>1001</v>
      </c>
      <c r="AH273">
        <f>((Constants!$B$5*AG272)+Constants!$B$4*AD273+AH272)-(Constants!$B$5+Constants!$B$4)*AG273</f>
        <v>0</v>
      </c>
      <c r="AI273">
        <f>((Constants!$B$5*AI272)+Constants!$B$4*AE273+AJ272)/(Constants!$B$5+Constants!$B$4)</f>
        <v>1200.5</v>
      </c>
      <c r="AJ273">
        <f>((Constants!$B$5*AI272)+Constants!$B$4*AE273+AJ272)-(Constants!$B$4+Constants!$B$5)*AI273</f>
        <v>0</v>
      </c>
      <c r="AK273">
        <f>((Constants!$B$5*AK272)+Constants!$B$4*AF273+AL272)/(Constants!$B$5+Constants!$B$4)</f>
        <v>800.5</v>
      </c>
      <c r="AL273">
        <f>((Constants!$B$5*AK272)+Constants!$B$4*AF273+AL272)-(Constants!$B$5+Constants!$B$4)*AK273</f>
        <v>0</v>
      </c>
      <c r="AM273">
        <f t="shared" si="82"/>
        <v>1</v>
      </c>
      <c r="AN273">
        <f t="shared" si="83"/>
        <v>1</v>
      </c>
      <c r="AO273">
        <f>(200000*(ABS(N273)-ABS(N271))+Constants!$B$7)/(2*Constants!$B$7)</f>
        <v>0.5</v>
      </c>
      <c r="AP273">
        <f>(200000*(ABS(O273)-ABS(O271))+Constants!$B$7)/(2*Constants!$B$7)</f>
        <v>0.5</v>
      </c>
      <c r="AQ273">
        <f t="shared" si="84"/>
        <v>1</v>
      </c>
      <c r="AR273">
        <f>(Constants!$B$3*Constants!$B$8*I273*K273+AS272)/(Constants!$B$9*Constants!$B$4)</f>
        <v>7.53982300884956</v>
      </c>
      <c r="AS273">
        <f>(Constants!$B$3*Constants!$B$8*I273*K273+AS272)-(AR273*Constants!$B$9*Constants!$B$4)</f>
        <v>0</v>
      </c>
      <c r="AT273">
        <f t="shared" si="85"/>
        <v>2043.29203539822</v>
      </c>
      <c r="AU273">
        <f t="array" ref="AU273">IF(SUMPRODUCT(--(SIGN(AN240:AN272)=SIGN(K241:K273)))=0,2,IF(AV272&gt;0,1,0))</f>
        <v>0</v>
      </c>
      <c r="AV273">
        <f>IF(AU273=2,ROUND(5*1000/Constants!$B$11,0),IF(AV272&gt;0,AV272-1,0))</f>
        <v>0</v>
      </c>
      <c r="AW273">
        <f t="shared" si="86"/>
        <v>271</v>
      </c>
      <c r="AX273">
        <f ca="1" t="array" ref="AX273">IF(AW273&gt;Constants!$B$12,2,IF(SUMPRODUCT(--(AX254:AX273=2))=0,0,1))</f>
        <v>2</v>
      </c>
      <c r="AZ273">
        <f t="array" ref="AZ273">IF(ABS(AG273)&gt;Constants!$B$13,2,IF(SUMPRODUCT(--(AZ253:AZ272=2))=0,0,1))</f>
        <v>0</v>
      </c>
    </row>
    <row r="274" spans="1:52">
      <c r="A274" s="3">
        <v>272</v>
      </c>
      <c r="B274">
        <f>Signals!B273</f>
        <v>3</v>
      </c>
      <c r="C274">
        <f>Signals!C273</f>
        <v>2</v>
      </c>
      <c r="D274">
        <f>Signals!F273</f>
        <v>0</v>
      </c>
      <c r="E274">
        <f>Signals!H273</f>
        <v>0</v>
      </c>
      <c r="F274">
        <f>Signals!I273</f>
        <v>0</v>
      </c>
      <c r="G274">
        <f>IF(Constants!$B$2=2,-B274,B274)</f>
        <v>3</v>
      </c>
      <c r="H274">
        <f>IF(Constants!$C$2=2,-C274,C274)</f>
        <v>2</v>
      </c>
      <c r="I274">
        <f t="shared" si="70"/>
        <v>3</v>
      </c>
      <c r="J274">
        <f t="shared" si="71"/>
        <v>2</v>
      </c>
      <c r="K274">
        <f t="shared" si="72"/>
        <v>1</v>
      </c>
      <c r="L274">
        <f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1200.5</v>
      </c>
      <c r="M274">
        <f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800.5</v>
      </c>
      <c r="N274">
        <f t="shared" si="73"/>
        <v>1200.5</v>
      </c>
      <c r="O274">
        <f t="shared" si="74"/>
        <v>800.5</v>
      </c>
      <c r="P274">
        <f>IF(I274&lt;&gt;0,(ABS(L274*Constants!$B$10)+50)/100,MAX(P273-ABS(N274*Constants!$B$4),0))</f>
        <v>0.62005</v>
      </c>
      <c r="Q274">
        <f>IF(J274&lt;&gt;0,(ABS(M274*Constants!$B$10)+50)/100,MAX(Q273-ABS(O274*Constants!$B$4),0))</f>
        <v>0.58005</v>
      </c>
      <c r="R274">
        <f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1200.5</v>
      </c>
      <c r="S274">
        <f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800.5</v>
      </c>
      <c r="T274">
        <f t="shared" si="75"/>
        <v>1200.5</v>
      </c>
      <c r="U274">
        <f t="shared" si="76"/>
        <v>800.5</v>
      </c>
      <c r="V274">
        <f>IF(I274&lt;&gt;0,(ABS(R274*Constants!$B$4)+50)/100,IF(R274=0,MAX((0-ABS(T274*Constants!$B$4)),0),(ABS(R274*Constants!$B$4)+50)/100))</f>
        <v>1501.125</v>
      </c>
      <c r="W274">
        <f>IF(J274&lt;&gt;0,(ABS(S274*Constants!$B$4)+50)/100,IF(S274=0,MAX((0-ABS(U274*Constants!$B$4)),0),(ABS(S274*Constants!$B$4)+50)/100))</f>
        <v>1001.125</v>
      </c>
      <c r="X274">
        <f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1200.5</v>
      </c>
      <c r="Y274">
        <f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800.5</v>
      </c>
      <c r="Z274">
        <f t="shared" si="77"/>
        <v>1200.5</v>
      </c>
      <c r="AA274">
        <f t="shared" si="78"/>
        <v>800.5</v>
      </c>
      <c r="AB274">
        <f>IF(I274&lt;&gt;0,(ABS(X274*Constants!$B$10)+50)/100,IF(X274=0,MAX((AB273-ABS(Z274*Constants!$B$4)),0),(ABS(X274*Constants!$B$4)+50)/100))</f>
        <v>0.62005</v>
      </c>
      <c r="AC274">
        <f>IF(J274&lt;&gt;0,(ABS(Y274*Constants!$B$10)+50)/100,IF(Y274=0,MAX((AC273-ABS(AA274*Constants!$B$4)),0),(ABS(Y274*Constants!$B$4)+50)/100))</f>
        <v>0.58005</v>
      </c>
      <c r="AD274">
        <f t="shared" si="79"/>
        <v>1001</v>
      </c>
      <c r="AE274">
        <f t="shared" si="80"/>
        <v>1200.5</v>
      </c>
      <c r="AF274">
        <f t="shared" si="81"/>
        <v>800.5</v>
      </c>
      <c r="AG274">
        <f>((Constants!$B$5*AG273)+Constants!$B$4*AD274+AH273)/(Constants!$B$5+Constants!$B$4)</f>
        <v>1001</v>
      </c>
      <c r="AH274">
        <f>((Constants!$B$5*AG273)+Constants!$B$4*AD274+AH273)-(Constants!$B$5+Constants!$B$4)*AG274</f>
        <v>0</v>
      </c>
      <c r="AI274">
        <f>((Constants!$B$5*AI273)+Constants!$B$4*AE274+AJ273)/(Constants!$B$5+Constants!$B$4)</f>
        <v>1200.5</v>
      </c>
      <c r="AJ274">
        <f>((Constants!$B$5*AI273)+Constants!$B$4*AE274+AJ273)-(Constants!$B$4+Constants!$B$5)*AI274</f>
        <v>0</v>
      </c>
      <c r="AK274">
        <f>((Constants!$B$5*AK273)+Constants!$B$4*AF274+AL273)/(Constants!$B$5+Constants!$B$4)</f>
        <v>800.5</v>
      </c>
      <c r="AL274">
        <f>((Constants!$B$5*AK273)+Constants!$B$4*AF274+AL273)-(Constants!$B$5+Constants!$B$4)*AK274</f>
        <v>0</v>
      </c>
      <c r="AM274">
        <f t="shared" si="82"/>
        <v>1</v>
      </c>
      <c r="AN274">
        <f t="shared" si="83"/>
        <v>1</v>
      </c>
      <c r="AO274">
        <f>(200000*(ABS(N274)-ABS(N272))+Constants!$B$7)/(2*Constants!$B$7)</f>
        <v>0.5</v>
      </c>
      <c r="AP274">
        <f>(200000*(ABS(O274)-ABS(O272))+Constants!$B$7)/(2*Constants!$B$7)</f>
        <v>0.5</v>
      </c>
      <c r="AQ274">
        <f t="shared" si="84"/>
        <v>1</v>
      </c>
      <c r="AR274">
        <f>(Constants!$B$3*Constants!$B$8*I274*K274+AS273)/(Constants!$B$9*Constants!$B$4)</f>
        <v>7.53982300884956</v>
      </c>
      <c r="AS274">
        <f>(Constants!$B$3*Constants!$B$8*I274*K274+AS273)-(AR274*Constants!$B$9*Constants!$B$4)</f>
        <v>0</v>
      </c>
      <c r="AT274">
        <f t="shared" si="85"/>
        <v>2050.83185840707</v>
      </c>
      <c r="AU274">
        <f t="array" ref="AU274">IF(SUMPRODUCT(--(SIGN(AN241:AN273)=SIGN(K242:K274)))=0,2,IF(AV273&gt;0,1,0))</f>
        <v>0</v>
      </c>
      <c r="AV274">
        <f>IF(AU274=2,ROUND(5*1000/Constants!$B$11,0),IF(AV273&gt;0,AV273-1,0))</f>
        <v>0</v>
      </c>
      <c r="AW274">
        <f t="shared" si="86"/>
        <v>272</v>
      </c>
      <c r="AX274">
        <f ca="1" t="array" ref="AX274">IF(AW274&gt;Constants!$B$12,2,IF(SUMPRODUCT(--(AX255:AX274=2))=0,0,1))</f>
        <v>2</v>
      </c>
      <c r="AZ274">
        <f t="array" ref="AZ274">IF(ABS(AG274)&gt;Constants!$B$13,2,IF(SUMPRODUCT(--(AZ254:AZ273=2))=0,0,1))</f>
        <v>0</v>
      </c>
    </row>
    <row r="275" spans="1:52">
      <c r="A275" s="3">
        <v>273</v>
      </c>
      <c r="B275">
        <f>Signals!B274</f>
        <v>3</v>
      </c>
      <c r="C275">
        <f>Signals!C274</f>
        <v>2</v>
      </c>
      <c r="D275">
        <f>Signals!F274</f>
        <v>0</v>
      </c>
      <c r="E275">
        <f>Signals!H274</f>
        <v>0</v>
      </c>
      <c r="F275">
        <f>Signals!I274</f>
        <v>0</v>
      </c>
      <c r="G275">
        <f>IF(Constants!$B$2=2,-B275,B275)</f>
        <v>3</v>
      </c>
      <c r="H275">
        <f>IF(Constants!$C$2=2,-C275,C275)</f>
        <v>2</v>
      </c>
      <c r="I275">
        <f t="shared" si="70"/>
        <v>3</v>
      </c>
      <c r="J275">
        <f t="shared" si="71"/>
        <v>2</v>
      </c>
      <c r="K275">
        <f t="shared" si="72"/>
        <v>1</v>
      </c>
      <c r="L275">
        <f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1200.5</v>
      </c>
      <c r="M275">
        <f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800.5</v>
      </c>
      <c r="N275">
        <f t="shared" si="73"/>
        <v>1200.5</v>
      </c>
      <c r="O275">
        <f t="shared" si="74"/>
        <v>800.5</v>
      </c>
      <c r="P275">
        <f>IF(I275&lt;&gt;0,(ABS(L275*Constants!$B$10)+50)/100,MAX(P274-ABS(N275*Constants!$B$4),0))</f>
        <v>0.62005</v>
      </c>
      <c r="Q275">
        <f>IF(J275&lt;&gt;0,(ABS(M275*Constants!$B$10)+50)/100,MAX(Q274-ABS(O275*Constants!$B$4),0))</f>
        <v>0.58005</v>
      </c>
      <c r="R275">
        <f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1200.5</v>
      </c>
      <c r="S275">
        <f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800.5</v>
      </c>
      <c r="T275">
        <f t="shared" si="75"/>
        <v>1200.5</v>
      </c>
      <c r="U275">
        <f t="shared" si="76"/>
        <v>800.5</v>
      </c>
      <c r="V275">
        <f>IF(I275&lt;&gt;0,(ABS(R275*Constants!$B$4)+50)/100,IF(R275=0,MAX((0-ABS(T275*Constants!$B$4)),0),(ABS(R275*Constants!$B$4)+50)/100))</f>
        <v>1501.125</v>
      </c>
      <c r="W275">
        <f>IF(J275&lt;&gt;0,(ABS(S275*Constants!$B$4)+50)/100,IF(S275=0,MAX((0-ABS(U275*Constants!$B$4)),0),(ABS(S275*Constants!$B$4)+50)/100))</f>
        <v>1001.125</v>
      </c>
      <c r="X275">
        <f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1200.5</v>
      </c>
      <c r="Y275">
        <f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800.5</v>
      </c>
      <c r="Z275">
        <f t="shared" si="77"/>
        <v>1200.5</v>
      </c>
      <c r="AA275">
        <f t="shared" si="78"/>
        <v>800.5</v>
      </c>
      <c r="AB275">
        <f>IF(I275&lt;&gt;0,(ABS(X275*Constants!$B$10)+50)/100,IF(X275=0,MAX((AB274-ABS(Z275*Constants!$B$4)),0),(ABS(X275*Constants!$B$4)+50)/100))</f>
        <v>0.62005</v>
      </c>
      <c r="AC275">
        <f>IF(J275&lt;&gt;0,(ABS(Y275*Constants!$B$10)+50)/100,IF(Y275=0,MAX((AC274-ABS(AA275*Constants!$B$4)),0),(ABS(Y275*Constants!$B$4)+50)/100))</f>
        <v>0.58005</v>
      </c>
      <c r="AD275">
        <f t="shared" si="79"/>
        <v>1001</v>
      </c>
      <c r="AE275">
        <f t="shared" si="80"/>
        <v>1200.5</v>
      </c>
      <c r="AF275">
        <f t="shared" si="81"/>
        <v>800.5</v>
      </c>
      <c r="AG275">
        <f>((Constants!$B$5*AG274)+Constants!$B$4*AD275+AH274)/(Constants!$B$5+Constants!$B$4)</f>
        <v>1001</v>
      </c>
      <c r="AH275">
        <f>((Constants!$B$5*AG274)+Constants!$B$4*AD275+AH274)-(Constants!$B$5+Constants!$B$4)*AG275</f>
        <v>0</v>
      </c>
      <c r="AI275">
        <f>((Constants!$B$5*AI274)+Constants!$B$4*AE275+AJ274)/(Constants!$B$5+Constants!$B$4)</f>
        <v>1200.5</v>
      </c>
      <c r="AJ275">
        <f>((Constants!$B$5*AI274)+Constants!$B$4*AE275+AJ274)-(Constants!$B$4+Constants!$B$5)*AI275</f>
        <v>0</v>
      </c>
      <c r="AK275">
        <f>((Constants!$B$5*AK274)+Constants!$B$4*AF275+AL274)/(Constants!$B$5+Constants!$B$4)</f>
        <v>800.5</v>
      </c>
      <c r="AL275">
        <f>((Constants!$B$5*AK274)+Constants!$B$4*AF275+AL274)-(Constants!$B$5+Constants!$B$4)*AK275</f>
        <v>0</v>
      </c>
      <c r="AM275">
        <f t="shared" si="82"/>
        <v>1</v>
      </c>
      <c r="AN275">
        <f t="shared" si="83"/>
        <v>1</v>
      </c>
      <c r="AO275">
        <f>(200000*(ABS(N275)-ABS(N273))+Constants!$B$7)/(2*Constants!$B$7)</f>
        <v>0.5</v>
      </c>
      <c r="AP275">
        <f>(200000*(ABS(O275)-ABS(O273))+Constants!$B$7)/(2*Constants!$B$7)</f>
        <v>0.5</v>
      </c>
      <c r="AQ275">
        <f t="shared" si="84"/>
        <v>1</v>
      </c>
      <c r="AR275">
        <f>(Constants!$B$3*Constants!$B$8*I275*K275+AS274)/(Constants!$B$9*Constants!$B$4)</f>
        <v>7.53982300884956</v>
      </c>
      <c r="AS275">
        <f>(Constants!$B$3*Constants!$B$8*I275*K275+AS274)-(AR275*Constants!$B$9*Constants!$B$4)</f>
        <v>0</v>
      </c>
      <c r="AT275">
        <f t="shared" si="85"/>
        <v>2058.37168141592</v>
      </c>
      <c r="AU275">
        <f t="array" ref="AU275">IF(SUMPRODUCT(--(SIGN(AN242:AN274)=SIGN(K243:K275)))=0,2,IF(AV274&gt;0,1,0))</f>
        <v>0</v>
      </c>
      <c r="AV275">
        <f>IF(AU275=2,ROUND(5*1000/Constants!$B$11,0),IF(AV274&gt;0,AV274-1,0))</f>
        <v>0</v>
      </c>
      <c r="AW275">
        <f t="shared" si="86"/>
        <v>273</v>
      </c>
      <c r="AX275">
        <f ca="1" t="array" ref="AX275">IF(AW275&gt;Constants!$B$12,2,IF(SUMPRODUCT(--(AX256:AX275=2))=0,0,1))</f>
        <v>2</v>
      </c>
      <c r="AZ275">
        <f t="array" ref="AZ275">IF(ABS(AG275)&gt;Constants!$B$13,2,IF(SUMPRODUCT(--(AZ255:AZ274=2))=0,0,1))</f>
        <v>0</v>
      </c>
    </row>
    <row r="276" spans="1:52">
      <c r="A276" s="3">
        <v>274</v>
      </c>
      <c r="B276">
        <f>Signals!B275</f>
        <v>3</v>
      </c>
      <c r="C276">
        <f>Signals!C275</f>
        <v>2</v>
      </c>
      <c r="D276">
        <f>Signals!F275</f>
        <v>0</v>
      </c>
      <c r="E276">
        <f>Signals!H275</f>
        <v>0</v>
      </c>
      <c r="F276">
        <f>Signals!I275</f>
        <v>0</v>
      </c>
      <c r="G276">
        <f>IF(Constants!$B$2=2,-B276,B276)</f>
        <v>3</v>
      </c>
      <c r="H276">
        <f>IF(Constants!$C$2=2,-C276,C276)</f>
        <v>2</v>
      </c>
      <c r="I276">
        <f t="shared" si="70"/>
        <v>3</v>
      </c>
      <c r="J276">
        <f t="shared" si="71"/>
        <v>2</v>
      </c>
      <c r="K276">
        <f t="shared" si="72"/>
        <v>1</v>
      </c>
      <c r="L276">
        <f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1200.5</v>
      </c>
      <c r="M276">
        <f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800.5</v>
      </c>
      <c r="N276">
        <f t="shared" si="73"/>
        <v>1200.5</v>
      </c>
      <c r="O276">
        <f t="shared" si="74"/>
        <v>800.5</v>
      </c>
      <c r="P276">
        <f>IF(I276&lt;&gt;0,(ABS(L276*Constants!$B$10)+50)/100,MAX(P275-ABS(N276*Constants!$B$4),0))</f>
        <v>0.62005</v>
      </c>
      <c r="Q276">
        <f>IF(J276&lt;&gt;0,(ABS(M276*Constants!$B$10)+50)/100,MAX(Q275-ABS(O276*Constants!$B$4),0))</f>
        <v>0.58005</v>
      </c>
      <c r="R276">
        <f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1200.5</v>
      </c>
      <c r="S276">
        <f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800.5</v>
      </c>
      <c r="T276">
        <f t="shared" si="75"/>
        <v>1200.5</v>
      </c>
      <c r="U276">
        <f t="shared" si="76"/>
        <v>800.5</v>
      </c>
      <c r="V276">
        <f>IF(I276&lt;&gt;0,(ABS(R276*Constants!$B$4)+50)/100,IF(R276=0,MAX((0-ABS(T276*Constants!$B$4)),0),(ABS(R276*Constants!$B$4)+50)/100))</f>
        <v>1501.125</v>
      </c>
      <c r="W276">
        <f>IF(J276&lt;&gt;0,(ABS(S276*Constants!$B$4)+50)/100,IF(S276=0,MAX((0-ABS(U276*Constants!$B$4)),0),(ABS(S276*Constants!$B$4)+50)/100))</f>
        <v>1001.125</v>
      </c>
      <c r="X276">
        <f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1200.5</v>
      </c>
      <c r="Y276">
        <f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800.5</v>
      </c>
      <c r="Z276">
        <f t="shared" si="77"/>
        <v>1200.5</v>
      </c>
      <c r="AA276">
        <f t="shared" si="78"/>
        <v>800.5</v>
      </c>
      <c r="AB276">
        <f>IF(I276&lt;&gt;0,(ABS(X276*Constants!$B$10)+50)/100,IF(X276=0,MAX((AB275-ABS(Z276*Constants!$B$4)),0),(ABS(X276*Constants!$B$4)+50)/100))</f>
        <v>0.62005</v>
      </c>
      <c r="AC276">
        <f>IF(J276&lt;&gt;0,(ABS(Y276*Constants!$B$10)+50)/100,IF(Y276=0,MAX((AC275-ABS(AA276*Constants!$B$4)),0),(ABS(Y276*Constants!$B$4)+50)/100))</f>
        <v>0.58005</v>
      </c>
      <c r="AD276">
        <f t="shared" si="79"/>
        <v>1001</v>
      </c>
      <c r="AE276">
        <f t="shared" si="80"/>
        <v>1200.5</v>
      </c>
      <c r="AF276">
        <f t="shared" si="81"/>
        <v>800.5</v>
      </c>
      <c r="AG276">
        <f>((Constants!$B$5*AG275)+Constants!$B$4*AD276+AH275)/(Constants!$B$5+Constants!$B$4)</f>
        <v>1001</v>
      </c>
      <c r="AH276">
        <f>((Constants!$B$5*AG275)+Constants!$B$4*AD276+AH275)-(Constants!$B$5+Constants!$B$4)*AG276</f>
        <v>0</v>
      </c>
      <c r="AI276">
        <f>((Constants!$B$5*AI275)+Constants!$B$4*AE276+AJ275)/(Constants!$B$5+Constants!$B$4)</f>
        <v>1200.5</v>
      </c>
      <c r="AJ276">
        <f>((Constants!$B$5*AI275)+Constants!$B$4*AE276+AJ275)-(Constants!$B$4+Constants!$B$5)*AI276</f>
        <v>0</v>
      </c>
      <c r="AK276">
        <f>((Constants!$B$5*AK275)+Constants!$B$4*AF276+AL275)/(Constants!$B$5+Constants!$B$4)</f>
        <v>800.5</v>
      </c>
      <c r="AL276">
        <f>((Constants!$B$5*AK275)+Constants!$B$4*AF276+AL275)-(Constants!$B$5+Constants!$B$4)*AK276</f>
        <v>0</v>
      </c>
      <c r="AM276">
        <f t="shared" si="82"/>
        <v>1</v>
      </c>
      <c r="AN276">
        <f t="shared" si="83"/>
        <v>1</v>
      </c>
      <c r="AO276">
        <f>(200000*(ABS(N276)-ABS(N274))+Constants!$B$7)/(2*Constants!$B$7)</f>
        <v>0.5</v>
      </c>
      <c r="AP276">
        <f>(200000*(ABS(O276)-ABS(O274))+Constants!$B$7)/(2*Constants!$B$7)</f>
        <v>0.5</v>
      </c>
      <c r="AQ276">
        <f t="shared" si="84"/>
        <v>1</v>
      </c>
      <c r="AR276">
        <f>(Constants!$B$3*Constants!$B$8*I276*K276+AS275)/(Constants!$B$9*Constants!$B$4)</f>
        <v>7.53982300884956</v>
      </c>
      <c r="AS276">
        <f>(Constants!$B$3*Constants!$B$8*I276*K276+AS275)-(AR276*Constants!$B$9*Constants!$B$4)</f>
        <v>0</v>
      </c>
      <c r="AT276">
        <f t="shared" si="85"/>
        <v>2065.91150442477</v>
      </c>
      <c r="AU276">
        <f t="array" ref="AU276">IF(SUMPRODUCT(--(SIGN(AN243:AN275)=SIGN(K244:K276)))=0,2,IF(AV275&gt;0,1,0))</f>
        <v>0</v>
      </c>
      <c r="AV276">
        <f>IF(AU276=2,ROUND(5*1000/Constants!$B$11,0),IF(AV275&gt;0,AV275-1,0))</f>
        <v>0</v>
      </c>
      <c r="AW276">
        <f t="shared" si="86"/>
        <v>274</v>
      </c>
      <c r="AX276">
        <f ca="1" t="array" ref="AX276">IF(AW276&gt;Constants!$B$12,2,IF(SUMPRODUCT(--(AX257:AX276=2))=0,0,1))</f>
        <v>2</v>
      </c>
      <c r="AZ276">
        <f t="array" ref="AZ276">IF(ABS(AG276)&gt;Constants!$B$13,2,IF(SUMPRODUCT(--(AZ256:AZ275=2))=0,0,1))</f>
        <v>0</v>
      </c>
    </row>
    <row r="277" spans="1:52">
      <c r="A277" s="3">
        <v>275</v>
      </c>
      <c r="B277">
        <f>Signals!B276</f>
        <v>3</v>
      </c>
      <c r="C277">
        <f>Signals!C276</f>
        <v>2</v>
      </c>
      <c r="D277">
        <f>Signals!F276</f>
        <v>0</v>
      </c>
      <c r="E277">
        <f>Signals!H276</f>
        <v>0</v>
      </c>
      <c r="F277">
        <f>Signals!I276</f>
        <v>0</v>
      </c>
      <c r="G277">
        <f>IF(Constants!$B$2=2,-B277,B277)</f>
        <v>3</v>
      </c>
      <c r="H277">
        <f>IF(Constants!$C$2=2,-C277,C277)</f>
        <v>2</v>
      </c>
      <c r="I277">
        <f t="shared" si="70"/>
        <v>3</v>
      </c>
      <c r="J277">
        <f t="shared" si="71"/>
        <v>2</v>
      </c>
      <c r="K277">
        <f t="shared" si="72"/>
        <v>1</v>
      </c>
      <c r="L277">
        <f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1200.5</v>
      </c>
      <c r="M277">
        <f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800.5</v>
      </c>
      <c r="N277">
        <f t="shared" si="73"/>
        <v>1200.5</v>
      </c>
      <c r="O277">
        <f t="shared" si="74"/>
        <v>800.5</v>
      </c>
      <c r="P277">
        <f>IF(I277&lt;&gt;0,(ABS(L277*Constants!$B$10)+50)/100,MAX(P276-ABS(N277*Constants!$B$4),0))</f>
        <v>0.62005</v>
      </c>
      <c r="Q277">
        <f>IF(J277&lt;&gt;0,(ABS(M277*Constants!$B$10)+50)/100,MAX(Q276-ABS(O277*Constants!$B$4),0))</f>
        <v>0.58005</v>
      </c>
      <c r="R277">
        <f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1200.5</v>
      </c>
      <c r="S277">
        <f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800.5</v>
      </c>
      <c r="T277">
        <f t="shared" si="75"/>
        <v>1200.5</v>
      </c>
      <c r="U277">
        <f t="shared" si="76"/>
        <v>800.5</v>
      </c>
      <c r="V277">
        <f>IF(I277&lt;&gt;0,(ABS(R277*Constants!$B$4)+50)/100,IF(R277=0,MAX((0-ABS(T277*Constants!$B$4)),0),(ABS(R277*Constants!$B$4)+50)/100))</f>
        <v>1501.125</v>
      </c>
      <c r="W277">
        <f>IF(J277&lt;&gt;0,(ABS(S277*Constants!$B$4)+50)/100,IF(S277=0,MAX((0-ABS(U277*Constants!$B$4)),0),(ABS(S277*Constants!$B$4)+50)/100))</f>
        <v>1001.125</v>
      </c>
      <c r="X277">
        <f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1200.5</v>
      </c>
      <c r="Y277">
        <f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800.5</v>
      </c>
      <c r="Z277">
        <f t="shared" si="77"/>
        <v>1200.5</v>
      </c>
      <c r="AA277">
        <f t="shared" si="78"/>
        <v>800.5</v>
      </c>
      <c r="AB277">
        <f>IF(I277&lt;&gt;0,(ABS(X277*Constants!$B$10)+50)/100,IF(X277=0,MAX((AB276-ABS(Z277*Constants!$B$4)),0),(ABS(X277*Constants!$B$4)+50)/100))</f>
        <v>0.62005</v>
      </c>
      <c r="AC277">
        <f>IF(J277&lt;&gt;0,(ABS(Y277*Constants!$B$10)+50)/100,IF(Y277=0,MAX((AC276-ABS(AA277*Constants!$B$4)),0),(ABS(Y277*Constants!$B$4)+50)/100))</f>
        <v>0.58005</v>
      </c>
      <c r="AD277">
        <f t="shared" si="79"/>
        <v>1001</v>
      </c>
      <c r="AE277">
        <f t="shared" si="80"/>
        <v>1200.5</v>
      </c>
      <c r="AF277">
        <f t="shared" si="81"/>
        <v>800.5</v>
      </c>
      <c r="AG277">
        <f>((Constants!$B$5*AG276)+Constants!$B$4*AD277+AH276)/(Constants!$B$5+Constants!$B$4)</f>
        <v>1001</v>
      </c>
      <c r="AH277">
        <f>((Constants!$B$5*AG276)+Constants!$B$4*AD277+AH276)-(Constants!$B$5+Constants!$B$4)*AG277</f>
        <v>0</v>
      </c>
      <c r="AI277">
        <f>((Constants!$B$5*AI276)+Constants!$B$4*AE277+AJ276)/(Constants!$B$5+Constants!$B$4)</f>
        <v>1200.5</v>
      </c>
      <c r="AJ277">
        <f>((Constants!$B$5*AI276)+Constants!$B$4*AE277+AJ276)-(Constants!$B$4+Constants!$B$5)*AI277</f>
        <v>0</v>
      </c>
      <c r="AK277">
        <f>((Constants!$B$5*AK276)+Constants!$B$4*AF277+AL276)/(Constants!$B$5+Constants!$B$4)</f>
        <v>800.5</v>
      </c>
      <c r="AL277">
        <f>((Constants!$B$5*AK276)+Constants!$B$4*AF277+AL276)-(Constants!$B$5+Constants!$B$4)*AK277</f>
        <v>0</v>
      </c>
      <c r="AM277">
        <f t="shared" si="82"/>
        <v>1</v>
      </c>
      <c r="AN277">
        <f t="shared" si="83"/>
        <v>1</v>
      </c>
      <c r="AO277">
        <f>(200000*(ABS(N277)-ABS(N275))+Constants!$B$7)/(2*Constants!$B$7)</f>
        <v>0.5</v>
      </c>
      <c r="AP277">
        <f>(200000*(ABS(O277)-ABS(O275))+Constants!$B$7)/(2*Constants!$B$7)</f>
        <v>0.5</v>
      </c>
      <c r="AQ277">
        <f t="shared" si="84"/>
        <v>1</v>
      </c>
      <c r="AR277">
        <f>(Constants!$B$3*Constants!$B$8*I277*K277+AS276)/(Constants!$B$9*Constants!$B$4)</f>
        <v>7.53982300884956</v>
      </c>
      <c r="AS277">
        <f>(Constants!$B$3*Constants!$B$8*I277*K277+AS276)-(AR277*Constants!$B$9*Constants!$B$4)</f>
        <v>0</v>
      </c>
      <c r="AT277">
        <f t="shared" si="85"/>
        <v>2073.45132743362</v>
      </c>
      <c r="AU277">
        <f t="array" ref="AU277">IF(SUMPRODUCT(--(SIGN(AN244:AN276)=SIGN(K245:K277)))=0,2,IF(AV276&gt;0,1,0))</f>
        <v>0</v>
      </c>
      <c r="AV277">
        <f>IF(AU277=2,ROUND(5*1000/Constants!$B$11,0),IF(AV276&gt;0,AV276-1,0))</f>
        <v>0</v>
      </c>
      <c r="AW277">
        <f t="shared" si="86"/>
        <v>275</v>
      </c>
      <c r="AX277">
        <f ca="1" t="array" ref="AX277">IF(AW277&gt;Constants!$B$12,2,IF(SUMPRODUCT(--(AX258:AX277=2))=0,0,1))</f>
        <v>2</v>
      </c>
      <c r="AZ277">
        <f t="array" ref="AZ277">IF(ABS(AG277)&gt;Constants!$B$13,2,IF(SUMPRODUCT(--(AZ257:AZ276=2))=0,0,1))</f>
        <v>0</v>
      </c>
    </row>
    <row r="278" spans="1:52">
      <c r="A278" s="3">
        <v>276</v>
      </c>
      <c r="B278">
        <f>Signals!B277</f>
        <v>3</v>
      </c>
      <c r="C278">
        <f>Signals!C277</f>
        <v>2</v>
      </c>
      <c r="D278">
        <f>Signals!F277</f>
        <v>0</v>
      </c>
      <c r="E278">
        <f>Signals!H277</f>
        <v>0</v>
      </c>
      <c r="F278">
        <f>Signals!I277</f>
        <v>0</v>
      </c>
      <c r="G278">
        <f>IF(Constants!$B$2=2,-B278,B278)</f>
        <v>3</v>
      </c>
      <c r="H278">
        <f>IF(Constants!$C$2=2,-C278,C278)</f>
        <v>2</v>
      </c>
      <c r="I278">
        <f t="shared" si="70"/>
        <v>3</v>
      </c>
      <c r="J278">
        <f t="shared" si="71"/>
        <v>2</v>
      </c>
      <c r="K278">
        <f t="shared" si="72"/>
        <v>1</v>
      </c>
      <c r="L278">
        <f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1200.5</v>
      </c>
      <c r="M278">
        <f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800.5</v>
      </c>
      <c r="N278">
        <f t="shared" si="73"/>
        <v>1200.5</v>
      </c>
      <c r="O278">
        <f t="shared" si="74"/>
        <v>800.5</v>
      </c>
      <c r="P278">
        <f>IF(I278&lt;&gt;0,(ABS(L278*Constants!$B$10)+50)/100,MAX(P277-ABS(N278*Constants!$B$4),0))</f>
        <v>0.62005</v>
      </c>
      <c r="Q278">
        <f>IF(J278&lt;&gt;0,(ABS(M278*Constants!$B$10)+50)/100,MAX(Q277-ABS(O278*Constants!$B$4),0))</f>
        <v>0.58005</v>
      </c>
      <c r="R278">
        <f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1200.5</v>
      </c>
      <c r="S278">
        <f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800.5</v>
      </c>
      <c r="T278">
        <f t="shared" si="75"/>
        <v>1200.5</v>
      </c>
      <c r="U278">
        <f t="shared" si="76"/>
        <v>800.5</v>
      </c>
      <c r="V278">
        <f>IF(I278&lt;&gt;0,(ABS(R278*Constants!$B$4)+50)/100,IF(R278=0,MAX((0-ABS(T278*Constants!$B$4)),0),(ABS(R278*Constants!$B$4)+50)/100))</f>
        <v>1501.125</v>
      </c>
      <c r="W278">
        <f>IF(J278&lt;&gt;0,(ABS(S278*Constants!$B$4)+50)/100,IF(S278=0,MAX((0-ABS(U278*Constants!$B$4)),0),(ABS(S278*Constants!$B$4)+50)/100))</f>
        <v>1001.125</v>
      </c>
      <c r="X278">
        <f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1200.5</v>
      </c>
      <c r="Y278">
        <f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800.5</v>
      </c>
      <c r="Z278">
        <f t="shared" si="77"/>
        <v>1200.5</v>
      </c>
      <c r="AA278">
        <f t="shared" si="78"/>
        <v>800.5</v>
      </c>
      <c r="AB278">
        <f>IF(I278&lt;&gt;0,(ABS(X278*Constants!$B$10)+50)/100,IF(X278=0,MAX((AB277-ABS(Z278*Constants!$B$4)),0),(ABS(X278*Constants!$B$4)+50)/100))</f>
        <v>0.62005</v>
      </c>
      <c r="AC278">
        <f>IF(J278&lt;&gt;0,(ABS(Y278*Constants!$B$10)+50)/100,IF(Y278=0,MAX((AC277-ABS(AA278*Constants!$B$4)),0),(ABS(Y278*Constants!$B$4)+50)/100))</f>
        <v>0.58005</v>
      </c>
      <c r="AD278">
        <f t="shared" si="79"/>
        <v>1001</v>
      </c>
      <c r="AE278">
        <f t="shared" si="80"/>
        <v>1200.5</v>
      </c>
      <c r="AF278">
        <f t="shared" si="81"/>
        <v>800.5</v>
      </c>
      <c r="AG278">
        <f>((Constants!$B$5*AG277)+Constants!$B$4*AD278+AH277)/(Constants!$B$5+Constants!$B$4)</f>
        <v>1001</v>
      </c>
      <c r="AH278">
        <f>((Constants!$B$5*AG277)+Constants!$B$4*AD278+AH277)-(Constants!$B$5+Constants!$B$4)*AG278</f>
        <v>0</v>
      </c>
      <c r="AI278">
        <f>((Constants!$B$5*AI277)+Constants!$B$4*AE278+AJ277)/(Constants!$B$5+Constants!$B$4)</f>
        <v>1200.5</v>
      </c>
      <c r="AJ278">
        <f>((Constants!$B$5*AI277)+Constants!$B$4*AE278+AJ277)-(Constants!$B$4+Constants!$B$5)*AI278</f>
        <v>0</v>
      </c>
      <c r="AK278">
        <f>((Constants!$B$5*AK277)+Constants!$B$4*AF278+AL277)/(Constants!$B$5+Constants!$B$4)</f>
        <v>800.5</v>
      </c>
      <c r="AL278">
        <f>((Constants!$B$5*AK277)+Constants!$B$4*AF278+AL277)-(Constants!$B$5+Constants!$B$4)*AK278</f>
        <v>0</v>
      </c>
      <c r="AM278">
        <f t="shared" si="82"/>
        <v>1</v>
      </c>
      <c r="AN278">
        <f t="shared" si="83"/>
        <v>1</v>
      </c>
      <c r="AO278">
        <f>(200000*(ABS(N278)-ABS(N276))+Constants!$B$7)/(2*Constants!$B$7)</f>
        <v>0.5</v>
      </c>
      <c r="AP278">
        <f>(200000*(ABS(O278)-ABS(O276))+Constants!$B$7)/(2*Constants!$B$7)</f>
        <v>0.5</v>
      </c>
      <c r="AQ278">
        <f t="shared" si="84"/>
        <v>1</v>
      </c>
      <c r="AR278">
        <f>(Constants!$B$3*Constants!$B$8*I278*K278+AS277)/(Constants!$B$9*Constants!$B$4)</f>
        <v>7.53982300884956</v>
      </c>
      <c r="AS278">
        <f>(Constants!$B$3*Constants!$B$8*I278*K278+AS277)-(AR278*Constants!$B$9*Constants!$B$4)</f>
        <v>0</v>
      </c>
      <c r="AT278">
        <f t="shared" si="85"/>
        <v>2080.99115044246</v>
      </c>
      <c r="AU278">
        <f t="array" ref="AU278">IF(SUMPRODUCT(--(SIGN(AN245:AN277)=SIGN(K246:K278)))=0,2,IF(AV277&gt;0,1,0))</f>
        <v>0</v>
      </c>
      <c r="AV278">
        <f>IF(AU278=2,ROUND(5*1000/Constants!$B$11,0),IF(AV277&gt;0,AV277-1,0))</f>
        <v>0</v>
      </c>
      <c r="AW278">
        <f t="shared" si="86"/>
        <v>276</v>
      </c>
      <c r="AX278">
        <f ca="1" t="array" ref="AX278">IF(AW278&gt;Constants!$B$12,2,IF(SUMPRODUCT(--(AX259:AX278=2))=0,0,1))</f>
        <v>2</v>
      </c>
      <c r="AZ278">
        <f t="array" ref="AZ278">IF(ABS(AG278)&gt;Constants!$B$13,2,IF(SUMPRODUCT(--(AZ258:AZ277=2))=0,0,1))</f>
        <v>0</v>
      </c>
    </row>
    <row r="279" spans="1:52">
      <c r="A279" s="3">
        <v>277</v>
      </c>
      <c r="B279">
        <f>Signals!B278</f>
        <v>3</v>
      </c>
      <c r="C279">
        <f>Signals!C278</f>
        <v>2</v>
      </c>
      <c r="D279">
        <f>Signals!F278</f>
        <v>0</v>
      </c>
      <c r="E279">
        <f>Signals!H278</f>
        <v>0</v>
      </c>
      <c r="F279">
        <f>Signals!I278</f>
        <v>0</v>
      </c>
      <c r="G279">
        <f>IF(Constants!$B$2=2,-B279,B279)</f>
        <v>3</v>
      </c>
      <c r="H279">
        <f>IF(Constants!$C$2=2,-C279,C279)</f>
        <v>2</v>
      </c>
      <c r="I279">
        <f t="shared" si="70"/>
        <v>3</v>
      </c>
      <c r="J279">
        <f t="shared" si="71"/>
        <v>2</v>
      </c>
      <c r="K279">
        <f t="shared" si="72"/>
        <v>1</v>
      </c>
      <c r="L279">
        <f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1200.5</v>
      </c>
      <c r="M279">
        <f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800.5</v>
      </c>
      <c r="N279">
        <f t="shared" si="73"/>
        <v>1200.5</v>
      </c>
      <c r="O279">
        <f t="shared" si="74"/>
        <v>800.5</v>
      </c>
      <c r="P279">
        <f>IF(I279&lt;&gt;0,(ABS(L279*Constants!$B$10)+50)/100,MAX(P278-ABS(N279*Constants!$B$4),0))</f>
        <v>0.62005</v>
      </c>
      <c r="Q279">
        <f>IF(J279&lt;&gt;0,(ABS(M279*Constants!$B$10)+50)/100,MAX(Q278-ABS(O279*Constants!$B$4),0))</f>
        <v>0.58005</v>
      </c>
      <c r="R279">
        <f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1200.5</v>
      </c>
      <c r="S279">
        <f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800.5</v>
      </c>
      <c r="T279">
        <f t="shared" si="75"/>
        <v>1200.5</v>
      </c>
      <c r="U279">
        <f t="shared" si="76"/>
        <v>800.5</v>
      </c>
      <c r="V279">
        <f>IF(I279&lt;&gt;0,(ABS(R279*Constants!$B$4)+50)/100,IF(R279=0,MAX((0-ABS(T279*Constants!$B$4)),0),(ABS(R279*Constants!$B$4)+50)/100))</f>
        <v>1501.125</v>
      </c>
      <c r="W279">
        <f>IF(J279&lt;&gt;0,(ABS(S279*Constants!$B$4)+50)/100,IF(S279=0,MAX((0-ABS(U279*Constants!$B$4)),0),(ABS(S279*Constants!$B$4)+50)/100))</f>
        <v>1001.125</v>
      </c>
      <c r="X279">
        <f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1200.5</v>
      </c>
      <c r="Y279">
        <f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800.5</v>
      </c>
      <c r="Z279">
        <f t="shared" si="77"/>
        <v>1200.5</v>
      </c>
      <c r="AA279">
        <f t="shared" si="78"/>
        <v>800.5</v>
      </c>
      <c r="AB279">
        <f>IF(I279&lt;&gt;0,(ABS(X279*Constants!$B$10)+50)/100,IF(X279=0,MAX((AB278-ABS(Z279*Constants!$B$4)),0),(ABS(X279*Constants!$B$4)+50)/100))</f>
        <v>0.62005</v>
      </c>
      <c r="AC279">
        <f>IF(J279&lt;&gt;0,(ABS(Y279*Constants!$B$10)+50)/100,IF(Y279=0,MAX((AC278-ABS(AA279*Constants!$B$4)),0),(ABS(Y279*Constants!$B$4)+50)/100))</f>
        <v>0.58005</v>
      </c>
      <c r="AD279">
        <f t="shared" si="79"/>
        <v>1001</v>
      </c>
      <c r="AE279">
        <f t="shared" si="80"/>
        <v>1200.5</v>
      </c>
      <c r="AF279">
        <f t="shared" si="81"/>
        <v>800.5</v>
      </c>
      <c r="AG279">
        <f>((Constants!$B$5*AG278)+Constants!$B$4*AD279+AH278)/(Constants!$B$5+Constants!$B$4)</f>
        <v>1001</v>
      </c>
      <c r="AH279">
        <f>((Constants!$B$5*AG278)+Constants!$B$4*AD279+AH278)-(Constants!$B$5+Constants!$B$4)*AG279</f>
        <v>0</v>
      </c>
      <c r="AI279">
        <f>((Constants!$B$5*AI278)+Constants!$B$4*AE279+AJ278)/(Constants!$B$5+Constants!$B$4)</f>
        <v>1200.5</v>
      </c>
      <c r="AJ279">
        <f>((Constants!$B$5*AI278)+Constants!$B$4*AE279+AJ278)-(Constants!$B$4+Constants!$B$5)*AI279</f>
        <v>0</v>
      </c>
      <c r="AK279">
        <f>((Constants!$B$5*AK278)+Constants!$B$4*AF279+AL278)/(Constants!$B$5+Constants!$B$4)</f>
        <v>800.5</v>
      </c>
      <c r="AL279">
        <f>((Constants!$B$5*AK278)+Constants!$B$4*AF279+AL278)-(Constants!$B$5+Constants!$B$4)*AK279</f>
        <v>0</v>
      </c>
      <c r="AM279">
        <f t="shared" si="82"/>
        <v>1</v>
      </c>
      <c r="AN279">
        <f t="shared" si="83"/>
        <v>1</v>
      </c>
      <c r="AO279">
        <f>(200000*(ABS(N279)-ABS(N277))+Constants!$B$7)/(2*Constants!$B$7)</f>
        <v>0.5</v>
      </c>
      <c r="AP279">
        <f>(200000*(ABS(O279)-ABS(O277))+Constants!$B$7)/(2*Constants!$B$7)</f>
        <v>0.5</v>
      </c>
      <c r="AQ279">
        <f t="shared" si="84"/>
        <v>1</v>
      </c>
      <c r="AR279">
        <f>(Constants!$B$3*Constants!$B$8*I279*K279+AS278)/(Constants!$B$9*Constants!$B$4)</f>
        <v>7.53982300884956</v>
      </c>
      <c r="AS279">
        <f>(Constants!$B$3*Constants!$B$8*I279*K279+AS278)-(AR279*Constants!$B$9*Constants!$B$4)</f>
        <v>0</v>
      </c>
      <c r="AT279">
        <f t="shared" si="85"/>
        <v>2088.53097345131</v>
      </c>
      <c r="AU279">
        <f t="array" ref="AU279">IF(SUMPRODUCT(--(SIGN(AN246:AN278)=SIGN(K247:K279)))=0,2,IF(AV278&gt;0,1,0))</f>
        <v>0</v>
      </c>
      <c r="AV279">
        <f>IF(AU279=2,ROUND(5*1000/Constants!$B$11,0),IF(AV278&gt;0,AV278-1,0))</f>
        <v>0</v>
      </c>
      <c r="AW279">
        <f t="shared" si="86"/>
        <v>277</v>
      </c>
      <c r="AX279">
        <f ca="1" t="array" ref="AX279">IF(AW279&gt;Constants!$B$12,2,IF(SUMPRODUCT(--(AX260:AX279=2))=0,0,1))</f>
        <v>2</v>
      </c>
      <c r="AZ279">
        <f t="array" ref="AZ279">IF(ABS(AG279)&gt;Constants!$B$13,2,IF(SUMPRODUCT(--(AZ259:AZ278=2))=0,0,1))</f>
        <v>0</v>
      </c>
    </row>
    <row r="280" spans="1:52">
      <c r="A280" s="3">
        <v>278</v>
      </c>
      <c r="B280">
        <f>Signals!B279</f>
        <v>3</v>
      </c>
      <c r="C280">
        <f>Signals!C279</f>
        <v>2</v>
      </c>
      <c r="D280">
        <f>Signals!F279</f>
        <v>0</v>
      </c>
      <c r="E280">
        <f>Signals!H279</f>
        <v>0</v>
      </c>
      <c r="F280">
        <f>Signals!I279</f>
        <v>0</v>
      </c>
      <c r="G280">
        <f>IF(Constants!$B$2=2,-B280,B280)</f>
        <v>3</v>
      </c>
      <c r="H280">
        <f>IF(Constants!$C$2=2,-C280,C280)</f>
        <v>2</v>
      </c>
      <c r="I280">
        <f t="shared" si="70"/>
        <v>3</v>
      </c>
      <c r="J280">
        <f t="shared" si="71"/>
        <v>2</v>
      </c>
      <c r="K280">
        <f t="shared" si="72"/>
        <v>1</v>
      </c>
      <c r="L280">
        <f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1200.5</v>
      </c>
      <c r="M280">
        <f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800.5</v>
      </c>
      <c r="N280">
        <f t="shared" si="73"/>
        <v>1200.5</v>
      </c>
      <c r="O280">
        <f t="shared" si="74"/>
        <v>800.5</v>
      </c>
      <c r="P280">
        <f>IF(I280&lt;&gt;0,(ABS(L280*Constants!$B$10)+50)/100,MAX(P279-ABS(N280*Constants!$B$4),0))</f>
        <v>0.62005</v>
      </c>
      <c r="Q280">
        <f>IF(J280&lt;&gt;0,(ABS(M280*Constants!$B$10)+50)/100,MAX(Q279-ABS(O280*Constants!$B$4),0))</f>
        <v>0.58005</v>
      </c>
      <c r="R280">
        <f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1200.5</v>
      </c>
      <c r="S280">
        <f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800.5</v>
      </c>
      <c r="T280">
        <f t="shared" si="75"/>
        <v>1200.5</v>
      </c>
      <c r="U280">
        <f t="shared" si="76"/>
        <v>800.5</v>
      </c>
      <c r="V280">
        <f>IF(I280&lt;&gt;0,(ABS(R280*Constants!$B$4)+50)/100,IF(R280=0,MAX((0-ABS(T280*Constants!$B$4)),0),(ABS(R280*Constants!$B$4)+50)/100))</f>
        <v>1501.125</v>
      </c>
      <c r="W280">
        <f>IF(J280&lt;&gt;0,(ABS(S280*Constants!$B$4)+50)/100,IF(S280=0,MAX((0-ABS(U280*Constants!$B$4)),0),(ABS(S280*Constants!$B$4)+50)/100))</f>
        <v>1001.125</v>
      </c>
      <c r="X280">
        <f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1200.5</v>
      </c>
      <c r="Y280">
        <f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800.5</v>
      </c>
      <c r="Z280">
        <f t="shared" si="77"/>
        <v>1200.5</v>
      </c>
      <c r="AA280">
        <f t="shared" si="78"/>
        <v>800.5</v>
      </c>
      <c r="AB280">
        <f>IF(I280&lt;&gt;0,(ABS(X280*Constants!$B$10)+50)/100,IF(X280=0,MAX((AB279-ABS(Z280*Constants!$B$4)),0),(ABS(X280*Constants!$B$4)+50)/100))</f>
        <v>0.62005</v>
      </c>
      <c r="AC280">
        <f>IF(J280&lt;&gt;0,(ABS(Y280*Constants!$B$10)+50)/100,IF(Y280=0,MAX((AC279-ABS(AA280*Constants!$B$4)),0),(ABS(Y280*Constants!$B$4)+50)/100))</f>
        <v>0.58005</v>
      </c>
      <c r="AD280">
        <f t="shared" si="79"/>
        <v>1001</v>
      </c>
      <c r="AE280">
        <f t="shared" si="80"/>
        <v>1200.5</v>
      </c>
      <c r="AF280">
        <f t="shared" si="81"/>
        <v>800.5</v>
      </c>
      <c r="AG280">
        <f>((Constants!$B$5*AG279)+Constants!$B$4*AD280+AH279)/(Constants!$B$5+Constants!$B$4)</f>
        <v>1001</v>
      </c>
      <c r="AH280">
        <f>((Constants!$B$5*AG279)+Constants!$B$4*AD280+AH279)-(Constants!$B$5+Constants!$B$4)*AG280</f>
        <v>0</v>
      </c>
      <c r="AI280">
        <f>((Constants!$B$5*AI279)+Constants!$B$4*AE280+AJ279)/(Constants!$B$5+Constants!$B$4)</f>
        <v>1200.5</v>
      </c>
      <c r="AJ280">
        <f>((Constants!$B$5*AI279)+Constants!$B$4*AE280+AJ279)-(Constants!$B$4+Constants!$B$5)*AI280</f>
        <v>0</v>
      </c>
      <c r="AK280">
        <f>((Constants!$B$5*AK279)+Constants!$B$4*AF280+AL279)/(Constants!$B$5+Constants!$B$4)</f>
        <v>800.5</v>
      </c>
      <c r="AL280">
        <f>((Constants!$B$5*AK279)+Constants!$B$4*AF280+AL279)-(Constants!$B$5+Constants!$B$4)*AK280</f>
        <v>0</v>
      </c>
      <c r="AM280">
        <f t="shared" si="82"/>
        <v>1</v>
      </c>
      <c r="AN280">
        <f t="shared" si="83"/>
        <v>1</v>
      </c>
      <c r="AO280">
        <f>(200000*(ABS(N280)-ABS(N278))+Constants!$B$7)/(2*Constants!$B$7)</f>
        <v>0.5</v>
      </c>
      <c r="AP280">
        <f>(200000*(ABS(O280)-ABS(O278))+Constants!$B$7)/(2*Constants!$B$7)</f>
        <v>0.5</v>
      </c>
      <c r="AQ280">
        <f t="shared" si="84"/>
        <v>1</v>
      </c>
      <c r="AR280">
        <f>(Constants!$B$3*Constants!$B$8*I280*K280+AS279)/(Constants!$B$9*Constants!$B$4)</f>
        <v>7.53982300884956</v>
      </c>
      <c r="AS280">
        <f>(Constants!$B$3*Constants!$B$8*I280*K280+AS279)-(AR280*Constants!$B$9*Constants!$B$4)</f>
        <v>0</v>
      </c>
      <c r="AT280">
        <f t="shared" si="85"/>
        <v>2096.07079646016</v>
      </c>
      <c r="AU280">
        <f t="array" ref="AU280">IF(SUMPRODUCT(--(SIGN(AN247:AN279)=SIGN(K248:K280)))=0,2,IF(AV279&gt;0,1,0))</f>
        <v>0</v>
      </c>
      <c r="AV280">
        <f>IF(AU280=2,ROUND(5*1000/Constants!$B$11,0),IF(AV279&gt;0,AV279-1,0))</f>
        <v>0</v>
      </c>
      <c r="AW280">
        <f t="shared" si="86"/>
        <v>278</v>
      </c>
      <c r="AX280">
        <f ca="1" t="array" ref="AX280">IF(AW280&gt;Constants!$B$12,2,IF(SUMPRODUCT(--(AX261:AX280=2))=0,0,1))</f>
        <v>2</v>
      </c>
      <c r="AZ280">
        <f t="array" ref="AZ280">IF(ABS(AG280)&gt;Constants!$B$13,2,IF(SUMPRODUCT(--(AZ260:AZ279=2))=0,0,1))</f>
        <v>0</v>
      </c>
    </row>
    <row r="281" spans="1:52">
      <c r="A281" s="3">
        <v>279</v>
      </c>
      <c r="B281">
        <f>Signals!B280</f>
        <v>3</v>
      </c>
      <c r="C281">
        <f>Signals!C280</f>
        <v>2</v>
      </c>
      <c r="D281">
        <f>Signals!F280</f>
        <v>0</v>
      </c>
      <c r="E281">
        <f>Signals!H280</f>
        <v>0</v>
      </c>
      <c r="F281">
        <f>Signals!I280</f>
        <v>0</v>
      </c>
      <c r="G281">
        <f>IF(Constants!$B$2=2,-B281,B281)</f>
        <v>3</v>
      </c>
      <c r="H281">
        <f>IF(Constants!$C$2=2,-C281,C281)</f>
        <v>2</v>
      </c>
      <c r="I281">
        <f t="shared" si="70"/>
        <v>3</v>
      </c>
      <c r="J281">
        <f t="shared" si="71"/>
        <v>2</v>
      </c>
      <c r="K281">
        <f t="shared" si="72"/>
        <v>1</v>
      </c>
      <c r="L281">
        <f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1200.5</v>
      </c>
      <c r="M281">
        <f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800.5</v>
      </c>
      <c r="N281">
        <f t="shared" si="73"/>
        <v>1200.5</v>
      </c>
      <c r="O281">
        <f t="shared" si="74"/>
        <v>800.5</v>
      </c>
      <c r="P281">
        <f>IF(I281&lt;&gt;0,(ABS(L281*Constants!$B$10)+50)/100,MAX(P280-ABS(N281*Constants!$B$4),0))</f>
        <v>0.62005</v>
      </c>
      <c r="Q281">
        <f>IF(J281&lt;&gt;0,(ABS(M281*Constants!$B$10)+50)/100,MAX(Q280-ABS(O281*Constants!$B$4),0))</f>
        <v>0.58005</v>
      </c>
      <c r="R281">
        <f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1200.5</v>
      </c>
      <c r="S281">
        <f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800.5</v>
      </c>
      <c r="T281">
        <f t="shared" si="75"/>
        <v>1200.5</v>
      </c>
      <c r="U281">
        <f t="shared" si="76"/>
        <v>800.5</v>
      </c>
      <c r="V281">
        <f>IF(I281&lt;&gt;0,(ABS(R281*Constants!$B$4)+50)/100,IF(R281=0,MAX((0-ABS(T281*Constants!$B$4)),0),(ABS(R281*Constants!$B$4)+50)/100))</f>
        <v>1501.125</v>
      </c>
      <c r="W281">
        <f>IF(J281&lt;&gt;0,(ABS(S281*Constants!$B$4)+50)/100,IF(S281=0,MAX((0-ABS(U281*Constants!$B$4)),0),(ABS(S281*Constants!$B$4)+50)/100))</f>
        <v>1001.125</v>
      </c>
      <c r="X281">
        <f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1200.5</v>
      </c>
      <c r="Y281">
        <f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800.5</v>
      </c>
      <c r="Z281">
        <f t="shared" si="77"/>
        <v>1200.5</v>
      </c>
      <c r="AA281">
        <f t="shared" si="78"/>
        <v>800.5</v>
      </c>
      <c r="AB281">
        <f>IF(I281&lt;&gt;0,(ABS(X281*Constants!$B$10)+50)/100,IF(X281=0,MAX((AB280-ABS(Z281*Constants!$B$4)),0),(ABS(X281*Constants!$B$4)+50)/100))</f>
        <v>0.62005</v>
      </c>
      <c r="AC281">
        <f>IF(J281&lt;&gt;0,(ABS(Y281*Constants!$B$10)+50)/100,IF(Y281=0,MAX((AC280-ABS(AA281*Constants!$B$4)),0),(ABS(Y281*Constants!$B$4)+50)/100))</f>
        <v>0.58005</v>
      </c>
      <c r="AD281">
        <f t="shared" si="79"/>
        <v>1001</v>
      </c>
      <c r="AE281">
        <f t="shared" si="80"/>
        <v>1200.5</v>
      </c>
      <c r="AF281">
        <f t="shared" si="81"/>
        <v>800.5</v>
      </c>
      <c r="AG281">
        <f>((Constants!$B$5*AG280)+Constants!$B$4*AD281+AH280)/(Constants!$B$5+Constants!$B$4)</f>
        <v>1001</v>
      </c>
      <c r="AH281">
        <f>((Constants!$B$5*AG280)+Constants!$B$4*AD281+AH280)-(Constants!$B$5+Constants!$B$4)*AG281</f>
        <v>0</v>
      </c>
      <c r="AI281">
        <f>((Constants!$B$5*AI280)+Constants!$B$4*AE281+AJ280)/(Constants!$B$5+Constants!$B$4)</f>
        <v>1200.5</v>
      </c>
      <c r="AJ281">
        <f>((Constants!$B$5*AI280)+Constants!$B$4*AE281+AJ280)-(Constants!$B$4+Constants!$B$5)*AI281</f>
        <v>0</v>
      </c>
      <c r="AK281">
        <f>((Constants!$B$5*AK280)+Constants!$B$4*AF281+AL280)/(Constants!$B$5+Constants!$B$4)</f>
        <v>800.5</v>
      </c>
      <c r="AL281">
        <f>((Constants!$B$5*AK280)+Constants!$B$4*AF281+AL280)-(Constants!$B$5+Constants!$B$4)*AK281</f>
        <v>0</v>
      </c>
      <c r="AM281">
        <f t="shared" si="82"/>
        <v>1</v>
      </c>
      <c r="AN281">
        <f t="shared" si="83"/>
        <v>1</v>
      </c>
      <c r="AO281">
        <f>(200000*(ABS(N281)-ABS(N279))+Constants!$B$7)/(2*Constants!$B$7)</f>
        <v>0.5</v>
      </c>
      <c r="AP281">
        <f>(200000*(ABS(O281)-ABS(O279))+Constants!$B$7)/(2*Constants!$B$7)</f>
        <v>0.5</v>
      </c>
      <c r="AQ281">
        <f t="shared" si="84"/>
        <v>1</v>
      </c>
      <c r="AR281">
        <f>(Constants!$B$3*Constants!$B$8*I281*K281+AS280)/(Constants!$B$9*Constants!$B$4)</f>
        <v>7.53982300884956</v>
      </c>
      <c r="AS281">
        <f>(Constants!$B$3*Constants!$B$8*I281*K281+AS280)-(AR281*Constants!$B$9*Constants!$B$4)</f>
        <v>0</v>
      </c>
      <c r="AT281">
        <f t="shared" si="85"/>
        <v>2103.61061946901</v>
      </c>
      <c r="AU281">
        <f t="array" ref="AU281">IF(SUMPRODUCT(--(SIGN(AN248:AN280)=SIGN(K249:K281)))=0,2,IF(AV280&gt;0,1,0))</f>
        <v>0</v>
      </c>
      <c r="AV281">
        <f>IF(AU281=2,ROUND(5*1000/Constants!$B$11,0),IF(AV280&gt;0,AV280-1,0))</f>
        <v>0</v>
      </c>
      <c r="AW281">
        <f t="shared" si="86"/>
        <v>279</v>
      </c>
      <c r="AX281">
        <f ca="1" t="array" ref="AX281">IF(AW281&gt;Constants!$B$12,2,IF(SUMPRODUCT(--(AX262:AX281=2))=0,0,1))</f>
        <v>2</v>
      </c>
      <c r="AZ281">
        <f t="array" ref="AZ281">IF(ABS(AG281)&gt;Constants!$B$13,2,IF(SUMPRODUCT(--(AZ261:AZ280=2))=0,0,1))</f>
        <v>0</v>
      </c>
    </row>
    <row r="282" spans="1:52">
      <c r="A282" s="3">
        <v>280</v>
      </c>
      <c r="B282">
        <f>Signals!B281</f>
        <v>3</v>
      </c>
      <c r="C282">
        <f>Signals!C281</f>
        <v>2</v>
      </c>
      <c r="D282">
        <f>Signals!F281</f>
        <v>0</v>
      </c>
      <c r="E282">
        <f>Signals!H281</f>
        <v>0</v>
      </c>
      <c r="F282">
        <f>Signals!I281</f>
        <v>0</v>
      </c>
      <c r="G282">
        <f>IF(Constants!$B$2=2,-B282,B282)</f>
        <v>3</v>
      </c>
      <c r="H282">
        <f>IF(Constants!$C$2=2,-C282,C282)</f>
        <v>2</v>
      </c>
      <c r="I282">
        <f t="shared" si="70"/>
        <v>3</v>
      </c>
      <c r="J282">
        <f t="shared" si="71"/>
        <v>2</v>
      </c>
      <c r="K282">
        <f t="shared" si="72"/>
        <v>1</v>
      </c>
      <c r="L282">
        <f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1200.5</v>
      </c>
      <c r="M282">
        <f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800.5</v>
      </c>
      <c r="N282">
        <f t="shared" si="73"/>
        <v>1200.5</v>
      </c>
      <c r="O282">
        <f t="shared" si="74"/>
        <v>800.5</v>
      </c>
      <c r="P282">
        <f>IF(I282&lt;&gt;0,(ABS(L282*Constants!$B$10)+50)/100,MAX(P281-ABS(N282*Constants!$B$4),0))</f>
        <v>0.62005</v>
      </c>
      <c r="Q282">
        <f>IF(J282&lt;&gt;0,(ABS(M282*Constants!$B$10)+50)/100,MAX(Q281-ABS(O282*Constants!$B$4),0))</f>
        <v>0.58005</v>
      </c>
      <c r="R282">
        <f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1200.5</v>
      </c>
      <c r="S282">
        <f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800.5</v>
      </c>
      <c r="T282">
        <f t="shared" si="75"/>
        <v>1200.5</v>
      </c>
      <c r="U282">
        <f t="shared" si="76"/>
        <v>800.5</v>
      </c>
      <c r="V282">
        <f>IF(I282&lt;&gt;0,(ABS(R282*Constants!$B$4)+50)/100,IF(R282=0,MAX((0-ABS(T282*Constants!$B$4)),0),(ABS(R282*Constants!$B$4)+50)/100))</f>
        <v>1501.125</v>
      </c>
      <c r="W282">
        <f>IF(J282&lt;&gt;0,(ABS(S282*Constants!$B$4)+50)/100,IF(S282=0,MAX((0-ABS(U282*Constants!$B$4)),0),(ABS(S282*Constants!$B$4)+50)/100))</f>
        <v>1001.125</v>
      </c>
      <c r="X282">
        <f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1200.5</v>
      </c>
      <c r="Y282">
        <f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800.5</v>
      </c>
      <c r="Z282">
        <f t="shared" si="77"/>
        <v>1200.5</v>
      </c>
      <c r="AA282">
        <f t="shared" si="78"/>
        <v>800.5</v>
      </c>
      <c r="AB282">
        <f>IF(I282&lt;&gt;0,(ABS(X282*Constants!$B$10)+50)/100,IF(X282=0,MAX((AB281-ABS(Z282*Constants!$B$4)),0),(ABS(X282*Constants!$B$4)+50)/100))</f>
        <v>0.62005</v>
      </c>
      <c r="AC282">
        <f>IF(J282&lt;&gt;0,(ABS(Y282*Constants!$B$10)+50)/100,IF(Y282=0,MAX((AC281-ABS(AA282*Constants!$B$4)),0),(ABS(Y282*Constants!$B$4)+50)/100))</f>
        <v>0.58005</v>
      </c>
      <c r="AD282">
        <f t="shared" si="79"/>
        <v>1001</v>
      </c>
      <c r="AE282">
        <f t="shared" si="80"/>
        <v>1200.5</v>
      </c>
      <c r="AF282">
        <f t="shared" si="81"/>
        <v>800.5</v>
      </c>
      <c r="AG282">
        <f>((Constants!$B$5*AG281)+Constants!$B$4*AD282+AH281)/(Constants!$B$5+Constants!$B$4)</f>
        <v>1001</v>
      </c>
      <c r="AH282">
        <f>((Constants!$B$5*AG281)+Constants!$B$4*AD282+AH281)-(Constants!$B$5+Constants!$B$4)*AG282</f>
        <v>0</v>
      </c>
      <c r="AI282">
        <f>((Constants!$B$5*AI281)+Constants!$B$4*AE282+AJ281)/(Constants!$B$5+Constants!$B$4)</f>
        <v>1200.5</v>
      </c>
      <c r="AJ282">
        <f>((Constants!$B$5*AI281)+Constants!$B$4*AE282+AJ281)-(Constants!$B$4+Constants!$B$5)*AI282</f>
        <v>0</v>
      </c>
      <c r="AK282">
        <f>((Constants!$B$5*AK281)+Constants!$B$4*AF282+AL281)/(Constants!$B$5+Constants!$B$4)</f>
        <v>800.5</v>
      </c>
      <c r="AL282">
        <f>((Constants!$B$5*AK281)+Constants!$B$4*AF282+AL281)-(Constants!$B$5+Constants!$B$4)*AK282</f>
        <v>0</v>
      </c>
      <c r="AM282">
        <f t="shared" si="82"/>
        <v>1</v>
      </c>
      <c r="AN282">
        <f t="shared" si="83"/>
        <v>1</v>
      </c>
      <c r="AO282">
        <f>(200000*(ABS(N282)-ABS(N280))+Constants!$B$7)/(2*Constants!$B$7)</f>
        <v>0.5</v>
      </c>
      <c r="AP282">
        <f>(200000*(ABS(O282)-ABS(O280))+Constants!$B$7)/(2*Constants!$B$7)</f>
        <v>0.5</v>
      </c>
      <c r="AQ282">
        <f t="shared" si="84"/>
        <v>1</v>
      </c>
      <c r="AR282">
        <f>(Constants!$B$3*Constants!$B$8*I282*K282+AS281)/(Constants!$B$9*Constants!$B$4)</f>
        <v>7.53982300884956</v>
      </c>
      <c r="AS282">
        <f>(Constants!$B$3*Constants!$B$8*I282*K282+AS281)-(AR282*Constants!$B$9*Constants!$B$4)</f>
        <v>0</v>
      </c>
      <c r="AT282">
        <f t="shared" si="85"/>
        <v>2111.15044247786</v>
      </c>
      <c r="AU282">
        <f t="array" ref="AU282">IF(SUMPRODUCT(--(SIGN(AN249:AN281)=SIGN(K250:K282)))=0,2,IF(AV281&gt;0,1,0))</f>
        <v>0</v>
      </c>
      <c r="AV282">
        <f>IF(AU282=2,ROUND(5*1000/Constants!$B$11,0),IF(AV281&gt;0,AV281-1,0))</f>
        <v>0</v>
      </c>
      <c r="AW282">
        <f t="shared" si="86"/>
        <v>280</v>
      </c>
      <c r="AX282">
        <f ca="1" t="array" ref="AX282">IF(AW282&gt;Constants!$B$12,2,IF(SUMPRODUCT(--(AX263:AX282=2))=0,0,1))</f>
        <v>2</v>
      </c>
      <c r="AZ282">
        <f t="array" ref="AZ282">IF(ABS(AG282)&gt;Constants!$B$13,2,IF(SUMPRODUCT(--(AZ262:AZ281=2))=0,0,1))</f>
        <v>0</v>
      </c>
    </row>
    <row r="283" spans="1:52">
      <c r="A283" s="3">
        <v>281</v>
      </c>
      <c r="B283">
        <f>Signals!B282</f>
        <v>3</v>
      </c>
      <c r="C283">
        <f>Signals!C282</f>
        <v>2</v>
      </c>
      <c r="D283">
        <f>Signals!F282</f>
        <v>0</v>
      </c>
      <c r="E283">
        <f>Signals!H282</f>
        <v>0</v>
      </c>
      <c r="F283">
        <f>Signals!I282</f>
        <v>0</v>
      </c>
      <c r="G283">
        <f>IF(Constants!$B$2=2,-B283,B283)</f>
        <v>3</v>
      </c>
      <c r="H283">
        <f>IF(Constants!$C$2=2,-C283,C283)</f>
        <v>2</v>
      </c>
      <c r="I283">
        <f t="shared" si="70"/>
        <v>3</v>
      </c>
      <c r="J283">
        <f t="shared" si="71"/>
        <v>2</v>
      </c>
      <c r="K283">
        <f t="shared" si="72"/>
        <v>1</v>
      </c>
      <c r="L283">
        <f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1200.5</v>
      </c>
      <c r="M283">
        <f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800.5</v>
      </c>
      <c r="N283">
        <f t="shared" si="73"/>
        <v>1200.5</v>
      </c>
      <c r="O283">
        <f t="shared" si="74"/>
        <v>800.5</v>
      </c>
      <c r="P283">
        <f>IF(I283&lt;&gt;0,(ABS(L283*Constants!$B$10)+50)/100,MAX(P282-ABS(N283*Constants!$B$4),0))</f>
        <v>0.62005</v>
      </c>
      <c r="Q283">
        <f>IF(J283&lt;&gt;0,(ABS(M283*Constants!$B$10)+50)/100,MAX(Q282-ABS(O283*Constants!$B$4),0))</f>
        <v>0.58005</v>
      </c>
      <c r="R283">
        <f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1200.5</v>
      </c>
      <c r="S283">
        <f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800.5</v>
      </c>
      <c r="T283">
        <f t="shared" si="75"/>
        <v>1200.5</v>
      </c>
      <c r="U283">
        <f t="shared" si="76"/>
        <v>800.5</v>
      </c>
      <c r="V283">
        <f>IF(I283&lt;&gt;0,(ABS(R283*Constants!$B$4)+50)/100,IF(R283=0,MAX((0-ABS(T283*Constants!$B$4)),0),(ABS(R283*Constants!$B$4)+50)/100))</f>
        <v>1501.125</v>
      </c>
      <c r="W283">
        <f>IF(J283&lt;&gt;0,(ABS(S283*Constants!$B$4)+50)/100,IF(S283=0,MAX((0-ABS(U283*Constants!$B$4)),0),(ABS(S283*Constants!$B$4)+50)/100))</f>
        <v>1001.125</v>
      </c>
      <c r="X283">
        <f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1200.5</v>
      </c>
      <c r="Y283">
        <f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800.5</v>
      </c>
      <c r="Z283">
        <f t="shared" si="77"/>
        <v>1200.5</v>
      </c>
      <c r="AA283">
        <f t="shared" si="78"/>
        <v>800.5</v>
      </c>
      <c r="AB283">
        <f>IF(I283&lt;&gt;0,(ABS(X283*Constants!$B$10)+50)/100,IF(X283=0,MAX((AB282-ABS(Z283*Constants!$B$4)),0),(ABS(X283*Constants!$B$4)+50)/100))</f>
        <v>0.62005</v>
      </c>
      <c r="AC283">
        <f>IF(J283&lt;&gt;0,(ABS(Y283*Constants!$B$10)+50)/100,IF(Y283=0,MAX((AC282-ABS(AA283*Constants!$B$4)),0),(ABS(Y283*Constants!$B$4)+50)/100))</f>
        <v>0.58005</v>
      </c>
      <c r="AD283">
        <f t="shared" si="79"/>
        <v>1001</v>
      </c>
      <c r="AE283">
        <f t="shared" si="80"/>
        <v>1200.5</v>
      </c>
      <c r="AF283">
        <f t="shared" si="81"/>
        <v>800.5</v>
      </c>
      <c r="AG283">
        <f>((Constants!$B$5*AG282)+Constants!$B$4*AD283+AH282)/(Constants!$B$5+Constants!$B$4)</f>
        <v>1001</v>
      </c>
      <c r="AH283">
        <f>((Constants!$B$5*AG282)+Constants!$B$4*AD283+AH282)-(Constants!$B$5+Constants!$B$4)*AG283</f>
        <v>0</v>
      </c>
      <c r="AI283">
        <f>((Constants!$B$5*AI282)+Constants!$B$4*AE283+AJ282)/(Constants!$B$5+Constants!$B$4)</f>
        <v>1200.5</v>
      </c>
      <c r="AJ283">
        <f>((Constants!$B$5*AI282)+Constants!$B$4*AE283+AJ282)-(Constants!$B$4+Constants!$B$5)*AI283</f>
        <v>0</v>
      </c>
      <c r="AK283">
        <f>((Constants!$B$5*AK282)+Constants!$B$4*AF283+AL282)/(Constants!$B$5+Constants!$B$4)</f>
        <v>800.5</v>
      </c>
      <c r="AL283">
        <f>((Constants!$B$5*AK282)+Constants!$B$4*AF283+AL282)-(Constants!$B$5+Constants!$B$4)*AK283</f>
        <v>0</v>
      </c>
      <c r="AM283">
        <f t="shared" si="82"/>
        <v>1</v>
      </c>
      <c r="AN283">
        <f t="shared" si="83"/>
        <v>1</v>
      </c>
      <c r="AO283">
        <f>(200000*(ABS(N283)-ABS(N281))+Constants!$B$7)/(2*Constants!$B$7)</f>
        <v>0.5</v>
      </c>
      <c r="AP283">
        <f>(200000*(ABS(O283)-ABS(O281))+Constants!$B$7)/(2*Constants!$B$7)</f>
        <v>0.5</v>
      </c>
      <c r="AQ283">
        <f t="shared" si="84"/>
        <v>1</v>
      </c>
      <c r="AR283">
        <f>(Constants!$B$3*Constants!$B$8*I283*K283+AS282)/(Constants!$B$9*Constants!$B$4)</f>
        <v>7.53982300884956</v>
      </c>
      <c r="AS283">
        <f>(Constants!$B$3*Constants!$B$8*I283*K283+AS282)-(AR283*Constants!$B$9*Constants!$B$4)</f>
        <v>0</v>
      </c>
      <c r="AT283">
        <f t="shared" si="85"/>
        <v>2118.69026548671</v>
      </c>
      <c r="AU283">
        <f t="array" ref="AU283">IF(SUMPRODUCT(--(SIGN(AN250:AN282)=SIGN(K251:K283)))=0,2,IF(AV282&gt;0,1,0))</f>
        <v>0</v>
      </c>
      <c r="AV283">
        <f>IF(AU283=2,ROUND(5*1000/Constants!$B$11,0),IF(AV282&gt;0,AV282-1,0))</f>
        <v>0</v>
      </c>
      <c r="AW283">
        <f t="shared" si="86"/>
        <v>281</v>
      </c>
      <c r="AX283">
        <f ca="1" t="array" ref="AX283">IF(AW283&gt;Constants!$B$12,2,IF(SUMPRODUCT(--(AX264:AX283=2))=0,0,1))</f>
        <v>2</v>
      </c>
      <c r="AZ283">
        <f t="array" ref="AZ283">IF(ABS(AG283)&gt;Constants!$B$13,2,IF(SUMPRODUCT(--(AZ263:AZ282=2))=0,0,1))</f>
        <v>0</v>
      </c>
    </row>
    <row r="284" spans="1:52">
      <c r="A284" s="3">
        <v>282</v>
      </c>
      <c r="B284">
        <f>Signals!B283</f>
        <v>3</v>
      </c>
      <c r="C284">
        <f>Signals!C283</f>
        <v>2</v>
      </c>
      <c r="D284">
        <f>Signals!F283</f>
        <v>0</v>
      </c>
      <c r="E284">
        <f>Signals!H283</f>
        <v>0</v>
      </c>
      <c r="F284">
        <f>Signals!I283</f>
        <v>0</v>
      </c>
      <c r="G284">
        <f>IF(Constants!$B$2=2,-B284,B284)</f>
        <v>3</v>
      </c>
      <c r="H284">
        <f>IF(Constants!$C$2=2,-C284,C284)</f>
        <v>2</v>
      </c>
      <c r="I284">
        <f t="shared" si="70"/>
        <v>3</v>
      </c>
      <c r="J284">
        <f t="shared" si="71"/>
        <v>2</v>
      </c>
      <c r="K284">
        <f t="shared" si="72"/>
        <v>1</v>
      </c>
      <c r="L284">
        <f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1200.5</v>
      </c>
      <c r="M284">
        <f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800.5</v>
      </c>
      <c r="N284">
        <f t="shared" si="73"/>
        <v>1200.5</v>
      </c>
      <c r="O284">
        <f t="shared" si="74"/>
        <v>800.5</v>
      </c>
      <c r="P284">
        <f>IF(I284&lt;&gt;0,(ABS(L284*Constants!$B$10)+50)/100,MAX(P283-ABS(N284*Constants!$B$4),0))</f>
        <v>0.62005</v>
      </c>
      <c r="Q284">
        <f>IF(J284&lt;&gt;0,(ABS(M284*Constants!$B$10)+50)/100,MAX(Q283-ABS(O284*Constants!$B$4),0))</f>
        <v>0.58005</v>
      </c>
      <c r="R284">
        <f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1200.5</v>
      </c>
      <c r="S284">
        <f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800.5</v>
      </c>
      <c r="T284">
        <f t="shared" si="75"/>
        <v>1200.5</v>
      </c>
      <c r="U284">
        <f t="shared" si="76"/>
        <v>800.5</v>
      </c>
      <c r="V284">
        <f>IF(I284&lt;&gt;0,(ABS(R284*Constants!$B$4)+50)/100,IF(R284=0,MAX((0-ABS(T284*Constants!$B$4)),0),(ABS(R284*Constants!$B$4)+50)/100))</f>
        <v>1501.125</v>
      </c>
      <c r="W284">
        <f>IF(J284&lt;&gt;0,(ABS(S284*Constants!$B$4)+50)/100,IF(S284=0,MAX((0-ABS(U284*Constants!$B$4)),0),(ABS(S284*Constants!$B$4)+50)/100))</f>
        <v>1001.125</v>
      </c>
      <c r="X284">
        <f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1200.5</v>
      </c>
      <c r="Y284">
        <f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800.5</v>
      </c>
      <c r="Z284">
        <f t="shared" si="77"/>
        <v>1200.5</v>
      </c>
      <c r="AA284">
        <f t="shared" si="78"/>
        <v>800.5</v>
      </c>
      <c r="AB284">
        <f>IF(I284&lt;&gt;0,(ABS(X284*Constants!$B$10)+50)/100,IF(X284=0,MAX((AB283-ABS(Z284*Constants!$B$4)),0),(ABS(X284*Constants!$B$4)+50)/100))</f>
        <v>0.62005</v>
      </c>
      <c r="AC284">
        <f>IF(J284&lt;&gt;0,(ABS(Y284*Constants!$B$10)+50)/100,IF(Y284=0,MAX((AC283-ABS(AA284*Constants!$B$4)),0),(ABS(Y284*Constants!$B$4)+50)/100))</f>
        <v>0.58005</v>
      </c>
      <c r="AD284">
        <f t="shared" si="79"/>
        <v>1001</v>
      </c>
      <c r="AE284">
        <f t="shared" si="80"/>
        <v>1200.5</v>
      </c>
      <c r="AF284">
        <f t="shared" si="81"/>
        <v>800.5</v>
      </c>
      <c r="AG284">
        <f>((Constants!$B$5*AG283)+Constants!$B$4*AD284+AH283)/(Constants!$B$5+Constants!$B$4)</f>
        <v>1001</v>
      </c>
      <c r="AH284">
        <f>((Constants!$B$5*AG283)+Constants!$B$4*AD284+AH283)-(Constants!$B$5+Constants!$B$4)*AG284</f>
        <v>0</v>
      </c>
      <c r="AI284">
        <f>((Constants!$B$5*AI283)+Constants!$B$4*AE284+AJ283)/(Constants!$B$5+Constants!$B$4)</f>
        <v>1200.5</v>
      </c>
      <c r="AJ284">
        <f>((Constants!$B$5*AI283)+Constants!$B$4*AE284+AJ283)-(Constants!$B$4+Constants!$B$5)*AI284</f>
        <v>0</v>
      </c>
      <c r="AK284">
        <f>((Constants!$B$5*AK283)+Constants!$B$4*AF284+AL283)/(Constants!$B$5+Constants!$B$4)</f>
        <v>800.5</v>
      </c>
      <c r="AL284">
        <f>((Constants!$B$5*AK283)+Constants!$B$4*AF284+AL283)-(Constants!$B$5+Constants!$B$4)*AK284</f>
        <v>0</v>
      </c>
      <c r="AM284">
        <f t="shared" si="82"/>
        <v>1</v>
      </c>
      <c r="AN284">
        <f t="shared" si="83"/>
        <v>1</v>
      </c>
      <c r="AO284">
        <f>(200000*(ABS(N284)-ABS(N282))+Constants!$B$7)/(2*Constants!$B$7)</f>
        <v>0.5</v>
      </c>
      <c r="AP284">
        <f>(200000*(ABS(O284)-ABS(O282))+Constants!$B$7)/(2*Constants!$B$7)</f>
        <v>0.5</v>
      </c>
      <c r="AQ284">
        <f t="shared" si="84"/>
        <v>1</v>
      </c>
      <c r="AR284">
        <f>(Constants!$B$3*Constants!$B$8*I284*K284+AS283)/(Constants!$B$9*Constants!$B$4)</f>
        <v>7.53982300884956</v>
      </c>
      <c r="AS284">
        <f>(Constants!$B$3*Constants!$B$8*I284*K284+AS283)-(AR284*Constants!$B$9*Constants!$B$4)</f>
        <v>0</v>
      </c>
      <c r="AT284">
        <f t="shared" si="85"/>
        <v>2126.23008849556</v>
      </c>
      <c r="AU284">
        <f t="array" ref="AU284">IF(SUMPRODUCT(--(SIGN(AN251:AN283)=SIGN(K252:K284)))=0,2,IF(AV283&gt;0,1,0))</f>
        <v>0</v>
      </c>
      <c r="AV284">
        <f>IF(AU284=2,ROUND(5*1000/Constants!$B$11,0),IF(AV283&gt;0,AV283-1,0))</f>
        <v>0</v>
      </c>
      <c r="AW284">
        <f t="shared" si="86"/>
        <v>282</v>
      </c>
      <c r="AX284">
        <f ca="1" t="array" ref="AX284">IF(AW284&gt;Constants!$B$12,2,IF(SUMPRODUCT(--(AX265:AX284=2))=0,0,1))</f>
        <v>2</v>
      </c>
      <c r="AZ284">
        <f t="array" ref="AZ284">IF(ABS(AG284)&gt;Constants!$B$13,2,IF(SUMPRODUCT(--(AZ264:AZ283=2))=0,0,1))</f>
        <v>0</v>
      </c>
    </row>
    <row r="285" spans="1:52">
      <c r="A285" s="3">
        <v>283</v>
      </c>
      <c r="B285">
        <f>Signals!B284</f>
        <v>3</v>
      </c>
      <c r="C285">
        <f>Signals!C284</f>
        <v>2</v>
      </c>
      <c r="D285">
        <f>Signals!F284</f>
        <v>0</v>
      </c>
      <c r="E285">
        <f>Signals!H284</f>
        <v>0</v>
      </c>
      <c r="F285">
        <f>Signals!I284</f>
        <v>0</v>
      </c>
      <c r="G285">
        <f>IF(Constants!$B$2=2,-B285,B285)</f>
        <v>3</v>
      </c>
      <c r="H285">
        <f>IF(Constants!$C$2=2,-C285,C285)</f>
        <v>2</v>
      </c>
      <c r="I285">
        <f t="shared" si="70"/>
        <v>3</v>
      </c>
      <c r="J285">
        <f t="shared" si="71"/>
        <v>2</v>
      </c>
      <c r="K285">
        <f t="shared" si="72"/>
        <v>1</v>
      </c>
      <c r="L285">
        <f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1200.5</v>
      </c>
      <c r="M285">
        <f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800.5</v>
      </c>
      <c r="N285">
        <f t="shared" si="73"/>
        <v>1200.5</v>
      </c>
      <c r="O285">
        <f t="shared" si="74"/>
        <v>800.5</v>
      </c>
      <c r="P285">
        <f>IF(I285&lt;&gt;0,(ABS(L285*Constants!$B$10)+50)/100,MAX(P284-ABS(N285*Constants!$B$4),0))</f>
        <v>0.62005</v>
      </c>
      <c r="Q285">
        <f>IF(J285&lt;&gt;0,(ABS(M285*Constants!$B$10)+50)/100,MAX(Q284-ABS(O285*Constants!$B$4),0))</f>
        <v>0.58005</v>
      </c>
      <c r="R285">
        <f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1200.5</v>
      </c>
      <c r="S285">
        <f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800.5</v>
      </c>
      <c r="T285">
        <f t="shared" si="75"/>
        <v>1200.5</v>
      </c>
      <c r="U285">
        <f t="shared" si="76"/>
        <v>800.5</v>
      </c>
      <c r="V285">
        <f>IF(I285&lt;&gt;0,(ABS(R285*Constants!$B$4)+50)/100,IF(R285=0,MAX((0-ABS(T285*Constants!$B$4)),0),(ABS(R285*Constants!$B$4)+50)/100))</f>
        <v>1501.125</v>
      </c>
      <c r="W285">
        <f>IF(J285&lt;&gt;0,(ABS(S285*Constants!$B$4)+50)/100,IF(S285=0,MAX((0-ABS(U285*Constants!$B$4)),0),(ABS(S285*Constants!$B$4)+50)/100))</f>
        <v>1001.125</v>
      </c>
      <c r="X285">
        <f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1200.5</v>
      </c>
      <c r="Y285">
        <f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800.5</v>
      </c>
      <c r="Z285">
        <f t="shared" si="77"/>
        <v>1200.5</v>
      </c>
      <c r="AA285">
        <f t="shared" si="78"/>
        <v>800.5</v>
      </c>
      <c r="AB285">
        <f>IF(I285&lt;&gt;0,(ABS(X285*Constants!$B$10)+50)/100,IF(X285=0,MAX((AB284-ABS(Z285*Constants!$B$4)),0),(ABS(X285*Constants!$B$4)+50)/100))</f>
        <v>0.62005</v>
      </c>
      <c r="AC285">
        <f>IF(J285&lt;&gt;0,(ABS(Y285*Constants!$B$10)+50)/100,IF(Y285=0,MAX((AC284-ABS(AA285*Constants!$B$4)),0),(ABS(Y285*Constants!$B$4)+50)/100))</f>
        <v>0.58005</v>
      </c>
      <c r="AD285">
        <f t="shared" si="79"/>
        <v>1001</v>
      </c>
      <c r="AE285">
        <f t="shared" si="80"/>
        <v>1200.5</v>
      </c>
      <c r="AF285">
        <f t="shared" si="81"/>
        <v>800.5</v>
      </c>
      <c r="AG285">
        <f>((Constants!$B$5*AG284)+Constants!$B$4*AD285+AH284)/(Constants!$B$5+Constants!$B$4)</f>
        <v>1001</v>
      </c>
      <c r="AH285">
        <f>((Constants!$B$5*AG284)+Constants!$B$4*AD285+AH284)-(Constants!$B$5+Constants!$B$4)*AG285</f>
        <v>0</v>
      </c>
      <c r="AI285">
        <f>((Constants!$B$5*AI284)+Constants!$B$4*AE285+AJ284)/(Constants!$B$5+Constants!$B$4)</f>
        <v>1200.5</v>
      </c>
      <c r="AJ285">
        <f>((Constants!$B$5*AI284)+Constants!$B$4*AE285+AJ284)-(Constants!$B$4+Constants!$B$5)*AI285</f>
        <v>0</v>
      </c>
      <c r="AK285">
        <f>((Constants!$B$5*AK284)+Constants!$B$4*AF285+AL284)/(Constants!$B$5+Constants!$B$4)</f>
        <v>800.5</v>
      </c>
      <c r="AL285">
        <f>((Constants!$B$5*AK284)+Constants!$B$4*AF285+AL284)-(Constants!$B$5+Constants!$B$4)*AK285</f>
        <v>0</v>
      </c>
      <c r="AM285">
        <f t="shared" si="82"/>
        <v>1</v>
      </c>
      <c r="AN285">
        <f t="shared" si="83"/>
        <v>1</v>
      </c>
      <c r="AO285">
        <f>(200000*(ABS(N285)-ABS(N283))+Constants!$B$7)/(2*Constants!$B$7)</f>
        <v>0.5</v>
      </c>
      <c r="AP285">
        <f>(200000*(ABS(O285)-ABS(O283))+Constants!$B$7)/(2*Constants!$B$7)</f>
        <v>0.5</v>
      </c>
      <c r="AQ285">
        <f t="shared" si="84"/>
        <v>1</v>
      </c>
      <c r="AR285">
        <f>(Constants!$B$3*Constants!$B$8*I285*K285+AS284)/(Constants!$B$9*Constants!$B$4)</f>
        <v>7.53982300884956</v>
      </c>
      <c r="AS285">
        <f>(Constants!$B$3*Constants!$B$8*I285*K285+AS284)-(AR285*Constants!$B$9*Constants!$B$4)</f>
        <v>0</v>
      </c>
      <c r="AT285">
        <f t="shared" si="85"/>
        <v>2133.76991150441</v>
      </c>
      <c r="AU285">
        <f t="array" ref="AU285">IF(SUMPRODUCT(--(SIGN(AN252:AN284)=SIGN(K253:K285)))=0,2,IF(AV284&gt;0,1,0))</f>
        <v>0</v>
      </c>
      <c r="AV285">
        <f>IF(AU285=2,ROUND(5*1000/Constants!$B$11,0),IF(AV284&gt;0,AV284-1,0))</f>
        <v>0</v>
      </c>
      <c r="AW285">
        <f t="shared" si="86"/>
        <v>283</v>
      </c>
      <c r="AX285">
        <f ca="1" t="array" ref="AX285">IF(AW285&gt;Constants!$B$12,2,IF(SUMPRODUCT(--(AX266:AX285=2))=0,0,1))</f>
        <v>2</v>
      </c>
      <c r="AZ285">
        <f t="array" ref="AZ285">IF(ABS(AG285)&gt;Constants!$B$13,2,IF(SUMPRODUCT(--(AZ265:AZ284=2))=0,0,1))</f>
        <v>0</v>
      </c>
    </row>
    <row r="286" spans="1:52">
      <c r="A286" s="3">
        <v>284</v>
      </c>
      <c r="B286">
        <f>Signals!B285</f>
        <v>3</v>
      </c>
      <c r="C286">
        <f>Signals!C285</f>
        <v>2</v>
      </c>
      <c r="D286">
        <f>Signals!F285</f>
        <v>0</v>
      </c>
      <c r="E286">
        <f>Signals!H285</f>
        <v>0</v>
      </c>
      <c r="F286">
        <f>Signals!I285</f>
        <v>0</v>
      </c>
      <c r="G286">
        <f>IF(Constants!$B$2=2,-B286,B286)</f>
        <v>3</v>
      </c>
      <c r="H286">
        <f>IF(Constants!$C$2=2,-C286,C286)</f>
        <v>2</v>
      </c>
      <c r="I286">
        <f t="shared" si="70"/>
        <v>3</v>
      </c>
      <c r="J286">
        <f t="shared" si="71"/>
        <v>2</v>
      </c>
      <c r="K286">
        <f t="shared" si="72"/>
        <v>1</v>
      </c>
      <c r="L286">
        <f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1200.5</v>
      </c>
      <c r="M286">
        <f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800.5</v>
      </c>
      <c r="N286">
        <f t="shared" si="73"/>
        <v>1200.5</v>
      </c>
      <c r="O286">
        <f t="shared" si="74"/>
        <v>800.5</v>
      </c>
      <c r="P286">
        <f>IF(I286&lt;&gt;0,(ABS(L286*Constants!$B$10)+50)/100,MAX(P285-ABS(N286*Constants!$B$4),0))</f>
        <v>0.62005</v>
      </c>
      <c r="Q286">
        <f>IF(J286&lt;&gt;0,(ABS(M286*Constants!$B$10)+50)/100,MAX(Q285-ABS(O286*Constants!$B$4),0))</f>
        <v>0.58005</v>
      </c>
      <c r="R286">
        <f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1200.5</v>
      </c>
      <c r="S286">
        <f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800.5</v>
      </c>
      <c r="T286">
        <f t="shared" si="75"/>
        <v>1200.5</v>
      </c>
      <c r="U286">
        <f t="shared" si="76"/>
        <v>800.5</v>
      </c>
      <c r="V286">
        <f>IF(I286&lt;&gt;0,(ABS(R286*Constants!$B$4)+50)/100,IF(R286=0,MAX((0-ABS(T286*Constants!$B$4)),0),(ABS(R286*Constants!$B$4)+50)/100))</f>
        <v>1501.125</v>
      </c>
      <c r="W286">
        <f>IF(J286&lt;&gt;0,(ABS(S286*Constants!$B$4)+50)/100,IF(S286=0,MAX((0-ABS(U286*Constants!$B$4)),0),(ABS(S286*Constants!$B$4)+50)/100))</f>
        <v>1001.125</v>
      </c>
      <c r="X286">
        <f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1200.5</v>
      </c>
      <c r="Y286">
        <f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800.5</v>
      </c>
      <c r="Z286">
        <f t="shared" si="77"/>
        <v>1200.5</v>
      </c>
      <c r="AA286">
        <f t="shared" si="78"/>
        <v>800.5</v>
      </c>
      <c r="AB286">
        <f>IF(I286&lt;&gt;0,(ABS(X286*Constants!$B$10)+50)/100,IF(X286=0,MAX((AB285-ABS(Z286*Constants!$B$4)),0),(ABS(X286*Constants!$B$4)+50)/100))</f>
        <v>0.62005</v>
      </c>
      <c r="AC286">
        <f>IF(J286&lt;&gt;0,(ABS(Y286*Constants!$B$10)+50)/100,IF(Y286=0,MAX((AC285-ABS(AA286*Constants!$B$4)),0),(ABS(Y286*Constants!$B$4)+50)/100))</f>
        <v>0.58005</v>
      </c>
      <c r="AD286">
        <f t="shared" si="79"/>
        <v>1001</v>
      </c>
      <c r="AE286">
        <f t="shared" si="80"/>
        <v>1200.5</v>
      </c>
      <c r="AF286">
        <f t="shared" si="81"/>
        <v>800.5</v>
      </c>
      <c r="AG286">
        <f>((Constants!$B$5*AG285)+Constants!$B$4*AD286+AH285)/(Constants!$B$5+Constants!$B$4)</f>
        <v>1001</v>
      </c>
      <c r="AH286">
        <f>((Constants!$B$5*AG285)+Constants!$B$4*AD286+AH285)-(Constants!$B$5+Constants!$B$4)*AG286</f>
        <v>0</v>
      </c>
      <c r="AI286">
        <f>((Constants!$B$5*AI285)+Constants!$B$4*AE286+AJ285)/(Constants!$B$5+Constants!$B$4)</f>
        <v>1200.5</v>
      </c>
      <c r="AJ286">
        <f>((Constants!$B$5*AI285)+Constants!$B$4*AE286+AJ285)-(Constants!$B$4+Constants!$B$5)*AI286</f>
        <v>0</v>
      </c>
      <c r="AK286">
        <f>((Constants!$B$5*AK285)+Constants!$B$4*AF286+AL285)/(Constants!$B$5+Constants!$B$4)</f>
        <v>800.5</v>
      </c>
      <c r="AL286">
        <f>((Constants!$B$5*AK285)+Constants!$B$4*AF286+AL285)-(Constants!$B$5+Constants!$B$4)*AK286</f>
        <v>0</v>
      </c>
      <c r="AM286">
        <f t="shared" si="82"/>
        <v>1</v>
      </c>
      <c r="AN286">
        <f t="shared" si="83"/>
        <v>1</v>
      </c>
      <c r="AO286">
        <f>(200000*(ABS(N286)-ABS(N284))+Constants!$B$7)/(2*Constants!$B$7)</f>
        <v>0.5</v>
      </c>
      <c r="AP286">
        <f>(200000*(ABS(O286)-ABS(O284))+Constants!$B$7)/(2*Constants!$B$7)</f>
        <v>0.5</v>
      </c>
      <c r="AQ286">
        <f t="shared" si="84"/>
        <v>1</v>
      </c>
      <c r="AR286">
        <f>(Constants!$B$3*Constants!$B$8*I286*K286+AS285)/(Constants!$B$9*Constants!$B$4)</f>
        <v>7.53982300884956</v>
      </c>
      <c r="AS286">
        <f>(Constants!$B$3*Constants!$B$8*I286*K286+AS285)-(AR286*Constants!$B$9*Constants!$B$4)</f>
        <v>0</v>
      </c>
      <c r="AT286">
        <f t="shared" si="85"/>
        <v>2141.30973451326</v>
      </c>
      <c r="AU286">
        <f t="array" ref="AU286">IF(SUMPRODUCT(--(SIGN(AN253:AN285)=SIGN(K254:K286)))=0,2,IF(AV285&gt;0,1,0))</f>
        <v>0</v>
      </c>
      <c r="AV286">
        <f>IF(AU286=2,ROUND(5*1000/Constants!$B$11,0),IF(AV285&gt;0,AV285-1,0))</f>
        <v>0</v>
      </c>
      <c r="AW286">
        <f t="shared" si="86"/>
        <v>284</v>
      </c>
      <c r="AX286">
        <f ca="1" t="array" ref="AX286">IF(AW286&gt;Constants!$B$12,2,IF(SUMPRODUCT(--(AX267:AX286=2))=0,0,1))</f>
        <v>2</v>
      </c>
      <c r="AZ286">
        <f t="array" ref="AZ286">IF(ABS(AG286)&gt;Constants!$B$13,2,IF(SUMPRODUCT(--(AZ266:AZ285=2))=0,0,1))</f>
        <v>0</v>
      </c>
    </row>
    <row r="287" spans="1:52">
      <c r="A287" s="3">
        <v>285</v>
      </c>
      <c r="B287">
        <f>Signals!B286</f>
        <v>3</v>
      </c>
      <c r="C287">
        <f>Signals!C286</f>
        <v>2</v>
      </c>
      <c r="D287">
        <f>Signals!F286</f>
        <v>0</v>
      </c>
      <c r="E287">
        <f>Signals!H286</f>
        <v>0</v>
      </c>
      <c r="F287">
        <f>Signals!I286</f>
        <v>0</v>
      </c>
      <c r="G287">
        <f>IF(Constants!$B$2=2,-B287,B287)</f>
        <v>3</v>
      </c>
      <c r="H287">
        <f>IF(Constants!$C$2=2,-C287,C287)</f>
        <v>2</v>
      </c>
      <c r="I287">
        <f t="shared" si="70"/>
        <v>3</v>
      </c>
      <c r="J287">
        <f t="shared" si="71"/>
        <v>2</v>
      </c>
      <c r="K287">
        <f t="shared" si="72"/>
        <v>1</v>
      </c>
      <c r="L287">
        <f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1200.5</v>
      </c>
      <c r="M287">
        <f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800.5</v>
      </c>
      <c r="N287">
        <f t="shared" si="73"/>
        <v>1200.5</v>
      </c>
      <c r="O287">
        <f t="shared" si="74"/>
        <v>800.5</v>
      </c>
      <c r="P287">
        <f>IF(I287&lt;&gt;0,(ABS(L287*Constants!$B$10)+50)/100,MAX(P286-ABS(N287*Constants!$B$4),0))</f>
        <v>0.62005</v>
      </c>
      <c r="Q287">
        <f>IF(J287&lt;&gt;0,(ABS(M287*Constants!$B$10)+50)/100,MAX(Q286-ABS(O287*Constants!$B$4),0))</f>
        <v>0.58005</v>
      </c>
      <c r="R287">
        <f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1200.5</v>
      </c>
      <c r="S287">
        <f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800.5</v>
      </c>
      <c r="T287">
        <f t="shared" si="75"/>
        <v>1200.5</v>
      </c>
      <c r="U287">
        <f t="shared" si="76"/>
        <v>800.5</v>
      </c>
      <c r="V287">
        <f>IF(I287&lt;&gt;0,(ABS(R287*Constants!$B$4)+50)/100,IF(R287=0,MAX((0-ABS(T287*Constants!$B$4)),0),(ABS(R287*Constants!$B$4)+50)/100))</f>
        <v>1501.125</v>
      </c>
      <c r="W287">
        <f>IF(J287&lt;&gt;0,(ABS(S287*Constants!$B$4)+50)/100,IF(S287=0,MAX((0-ABS(U287*Constants!$B$4)),0),(ABS(S287*Constants!$B$4)+50)/100))</f>
        <v>1001.125</v>
      </c>
      <c r="X287">
        <f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1200.5</v>
      </c>
      <c r="Y287">
        <f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800.5</v>
      </c>
      <c r="Z287">
        <f t="shared" si="77"/>
        <v>1200.5</v>
      </c>
      <c r="AA287">
        <f t="shared" si="78"/>
        <v>800.5</v>
      </c>
      <c r="AB287">
        <f>IF(I287&lt;&gt;0,(ABS(X287*Constants!$B$10)+50)/100,IF(X287=0,MAX((AB286-ABS(Z287*Constants!$B$4)),0),(ABS(X287*Constants!$B$4)+50)/100))</f>
        <v>0.62005</v>
      </c>
      <c r="AC287">
        <f>IF(J287&lt;&gt;0,(ABS(Y287*Constants!$B$10)+50)/100,IF(Y287=0,MAX((AC286-ABS(AA287*Constants!$B$4)),0),(ABS(Y287*Constants!$B$4)+50)/100))</f>
        <v>0.58005</v>
      </c>
      <c r="AD287">
        <f t="shared" si="79"/>
        <v>1001</v>
      </c>
      <c r="AE287">
        <f t="shared" si="80"/>
        <v>1200.5</v>
      </c>
      <c r="AF287">
        <f t="shared" si="81"/>
        <v>800.5</v>
      </c>
      <c r="AG287">
        <f>((Constants!$B$5*AG286)+Constants!$B$4*AD287+AH286)/(Constants!$B$5+Constants!$B$4)</f>
        <v>1001</v>
      </c>
      <c r="AH287">
        <f>((Constants!$B$5*AG286)+Constants!$B$4*AD287+AH286)-(Constants!$B$5+Constants!$B$4)*AG287</f>
        <v>0</v>
      </c>
      <c r="AI287">
        <f>((Constants!$B$5*AI286)+Constants!$B$4*AE287+AJ286)/(Constants!$B$5+Constants!$B$4)</f>
        <v>1200.5</v>
      </c>
      <c r="AJ287">
        <f>((Constants!$B$5*AI286)+Constants!$B$4*AE287+AJ286)-(Constants!$B$4+Constants!$B$5)*AI287</f>
        <v>0</v>
      </c>
      <c r="AK287">
        <f>((Constants!$B$5*AK286)+Constants!$B$4*AF287+AL286)/(Constants!$B$5+Constants!$B$4)</f>
        <v>800.5</v>
      </c>
      <c r="AL287">
        <f>((Constants!$B$5*AK286)+Constants!$B$4*AF287+AL286)-(Constants!$B$5+Constants!$B$4)*AK287</f>
        <v>0</v>
      </c>
      <c r="AM287">
        <f t="shared" si="82"/>
        <v>1</v>
      </c>
      <c r="AN287">
        <f t="shared" si="83"/>
        <v>1</v>
      </c>
      <c r="AO287">
        <f>(200000*(ABS(N287)-ABS(N285))+Constants!$B$7)/(2*Constants!$B$7)</f>
        <v>0.5</v>
      </c>
      <c r="AP287">
        <f>(200000*(ABS(O287)-ABS(O285))+Constants!$B$7)/(2*Constants!$B$7)</f>
        <v>0.5</v>
      </c>
      <c r="AQ287">
        <f t="shared" si="84"/>
        <v>1</v>
      </c>
      <c r="AR287">
        <f>(Constants!$B$3*Constants!$B$8*I287*K287+AS286)/(Constants!$B$9*Constants!$B$4)</f>
        <v>7.53982300884956</v>
      </c>
      <c r="AS287">
        <f>(Constants!$B$3*Constants!$B$8*I287*K287+AS286)-(AR287*Constants!$B$9*Constants!$B$4)</f>
        <v>0</v>
      </c>
      <c r="AT287">
        <f t="shared" si="85"/>
        <v>2148.84955752211</v>
      </c>
      <c r="AU287">
        <f t="array" ref="AU287">IF(SUMPRODUCT(--(SIGN(AN254:AN286)=SIGN(K255:K287)))=0,2,IF(AV286&gt;0,1,0))</f>
        <v>0</v>
      </c>
      <c r="AV287">
        <f>IF(AU287=2,ROUND(5*1000/Constants!$B$11,0),IF(AV286&gt;0,AV286-1,0))</f>
        <v>0</v>
      </c>
      <c r="AW287">
        <f t="shared" si="86"/>
        <v>285</v>
      </c>
      <c r="AX287">
        <f ca="1" t="array" ref="AX287">IF(AW287&gt;Constants!$B$12,2,IF(SUMPRODUCT(--(AX268:AX287=2))=0,0,1))</f>
        <v>2</v>
      </c>
      <c r="AZ287">
        <f t="array" ref="AZ287">IF(ABS(AG287)&gt;Constants!$B$13,2,IF(SUMPRODUCT(--(AZ267:AZ286=2))=0,0,1))</f>
        <v>0</v>
      </c>
    </row>
    <row r="288" spans="1:52">
      <c r="A288" s="3">
        <v>286</v>
      </c>
      <c r="B288">
        <f>Signals!B287</f>
        <v>3</v>
      </c>
      <c r="C288">
        <f>Signals!C287</f>
        <v>2</v>
      </c>
      <c r="D288">
        <f>Signals!F287</f>
        <v>0</v>
      </c>
      <c r="E288">
        <f>Signals!H287</f>
        <v>0</v>
      </c>
      <c r="F288">
        <f>Signals!I287</f>
        <v>0</v>
      </c>
      <c r="G288">
        <f>IF(Constants!$B$2=2,-B288,B288)</f>
        <v>3</v>
      </c>
      <c r="H288">
        <f>IF(Constants!$C$2=2,-C288,C288)</f>
        <v>2</v>
      </c>
      <c r="I288">
        <f t="shared" si="70"/>
        <v>3</v>
      </c>
      <c r="J288">
        <f t="shared" si="71"/>
        <v>2</v>
      </c>
      <c r="K288">
        <f t="shared" si="72"/>
        <v>1</v>
      </c>
      <c r="L288">
        <f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1200.5</v>
      </c>
      <c r="M288">
        <f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800.5</v>
      </c>
      <c r="N288">
        <f t="shared" si="73"/>
        <v>1200.5</v>
      </c>
      <c r="O288">
        <f t="shared" si="74"/>
        <v>800.5</v>
      </c>
      <c r="P288">
        <f>IF(I288&lt;&gt;0,(ABS(L288*Constants!$B$10)+50)/100,MAX(P287-ABS(N288*Constants!$B$4),0))</f>
        <v>0.62005</v>
      </c>
      <c r="Q288">
        <f>IF(J288&lt;&gt;0,(ABS(M288*Constants!$B$10)+50)/100,MAX(Q287-ABS(O288*Constants!$B$4),0))</f>
        <v>0.58005</v>
      </c>
      <c r="R288">
        <f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1200.5</v>
      </c>
      <c r="S288">
        <f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800.5</v>
      </c>
      <c r="T288">
        <f t="shared" si="75"/>
        <v>1200.5</v>
      </c>
      <c r="U288">
        <f t="shared" si="76"/>
        <v>800.5</v>
      </c>
      <c r="V288">
        <f>IF(I288&lt;&gt;0,(ABS(R288*Constants!$B$4)+50)/100,IF(R288=0,MAX((0-ABS(T288*Constants!$B$4)),0),(ABS(R288*Constants!$B$4)+50)/100))</f>
        <v>1501.125</v>
      </c>
      <c r="W288">
        <f>IF(J288&lt;&gt;0,(ABS(S288*Constants!$B$4)+50)/100,IF(S288=0,MAX((0-ABS(U288*Constants!$B$4)),0),(ABS(S288*Constants!$B$4)+50)/100))</f>
        <v>1001.125</v>
      </c>
      <c r="X288">
        <f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1200.5</v>
      </c>
      <c r="Y288">
        <f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800.5</v>
      </c>
      <c r="Z288">
        <f t="shared" si="77"/>
        <v>1200.5</v>
      </c>
      <c r="AA288">
        <f t="shared" si="78"/>
        <v>800.5</v>
      </c>
      <c r="AB288">
        <f>IF(I288&lt;&gt;0,(ABS(X288*Constants!$B$10)+50)/100,IF(X288=0,MAX((AB287-ABS(Z288*Constants!$B$4)),0),(ABS(X288*Constants!$B$4)+50)/100))</f>
        <v>0.62005</v>
      </c>
      <c r="AC288">
        <f>IF(J288&lt;&gt;0,(ABS(Y288*Constants!$B$10)+50)/100,IF(Y288=0,MAX((AC287-ABS(AA288*Constants!$B$4)),0),(ABS(Y288*Constants!$B$4)+50)/100))</f>
        <v>0.58005</v>
      </c>
      <c r="AD288">
        <f t="shared" si="79"/>
        <v>1001</v>
      </c>
      <c r="AE288">
        <f t="shared" si="80"/>
        <v>1200.5</v>
      </c>
      <c r="AF288">
        <f t="shared" si="81"/>
        <v>800.5</v>
      </c>
      <c r="AG288">
        <f>((Constants!$B$5*AG287)+Constants!$B$4*AD288+AH287)/(Constants!$B$5+Constants!$B$4)</f>
        <v>1001</v>
      </c>
      <c r="AH288">
        <f>((Constants!$B$5*AG287)+Constants!$B$4*AD288+AH287)-(Constants!$B$5+Constants!$B$4)*AG288</f>
        <v>0</v>
      </c>
      <c r="AI288">
        <f>((Constants!$B$5*AI287)+Constants!$B$4*AE288+AJ287)/(Constants!$B$5+Constants!$B$4)</f>
        <v>1200.5</v>
      </c>
      <c r="AJ288">
        <f>((Constants!$B$5*AI287)+Constants!$B$4*AE288+AJ287)-(Constants!$B$4+Constants!$B$5)*AI288</f>
        <v>0</v>
      </c>
      <c r="AK288">
        <f>((Constants!$B$5*AK287)+Constants!$B$4*AF288+AL287)/(Constants!$B$5+Constants!$B$4)</f>
        <v>800.5</v>
      </c>
      <c r="AL288">
        <f>((Constants!$B$5*AK287)+Constants!$B$4*AF288+AL287)-(Constants!$B$5+Constants!$B$4)*AK288</f>
        <v>0</v>
      </c>
      <c r="AM288">
        <f t="shared" si="82"/>
        <v>1</v>
      </c>
      <c r="AN288">
        <f t="shared" si="83"/>
        <v>1</v>
      </c>
      <c r="AO288">
        <f>(200000*(ABS(N288)-ABS(N286))+Constants!$B$7)/(2*Constants!$B$7)</f>
        <v>0.5</v>
      </c>
      <c r="AP288">
        <f>(200000*(ABS(O288)-ABS(O286))+Constants!$B$7)/(2*Constants!$B$7)</f>
        <v>0.5</v>
      </c>
      <c r="AQ288">
        <f t="shared" si="84"/>
        <v>1</v>
      </c>
      <c r="AR288">
        <f>(Constants!$B$3*Constants!$B$8*I288*K288+AS287)/(Constants!$B$9*Constants!$B$4)</f>
        <v>7.53982300884956</v>
      </c>
      <c r="AS288">
        <f>(Constants!$B$3*Constants!$B$8*I288*K288+AS287)-(AR288*Constants!$B$9*Constants!$B$4)</f>
        <v>0</v>
      </c>
      <c r="AT288">
        <f t="shared" si="85"/>
        <v>2156.38938053096</v>
      </c>
      <c r="AU288">
        <f t="array" ref="AU288">IF(SUMPRODUCT(--(SIGN(AN255:AN287)=SIGN(K256:K288)))=0,2,IF(AV287&gt;0,1,0))</f>
        <v>0</v>
      </c>
      <c r="AV288">
        <f>IF(AU288=2,ROUND(5*1000/Constants!$B$11,0),IF(AV287&gt;0,AV287-1,0))</f>
        <v>0</v>
      </c>
      <c r="AW288">
        <f t="shared" si="86"/>
        <v>286</v>
      </c>
      <c r="AX288">
        <f ca="1" t="array" ref="AX288">IF(AW288&gt;Constants!$B$12,2,IF(SUMPRODUCT(--(AX269:AX288=2))=0,0,1))</f>
        <v>2</v>
      </c>
      <c r="AZ288">
        <f t="array" ref="AZ288">IF(ABS(AG288)&gt;Constants!$B$13,2,IF(SUMPRODUCT(--(AZ268:AZ287=2))=0,0,1))</f>
        <v>0</v>
      </c>
    </row>
    <row r="289" spans="1:52">
      <c r="A289" s="3">
        <v>287</v>
      </c>
      <c r="B289">
        <f>Signals!B288</f>
        <v>3</v>
      </c>
      <c r="C289">
        <f>Signals!C288</f>
        <v>2</v>
      </c>
      <c r="D289">
        <f>Signals!F288</f>
        <v>0</v>
      </c>
      <c r="E289">
        <f>Signals!H288</f>
        <v>0</v>
      </c>
      <c r="F289">
        <f>Signals!I288</f>
        <v>0</v>
      </c>
      <c r="G289">
        <f>IF(Constants!$B$2=2,-B289,B289)</f>
        <v>3</v>
      </c>
      <c r="H289">
        <f>IF(Constants!$C$2=2,-C289,C289)</f>
        <v>2</v>
      </c>
      <c r="I289">
        <f t="shared" si="70"/>
        <v>3</v>
      </c>
      <c r="J289">
        <f t="shared" si="71"/>
        <v>2</v>
      </c>
      <c r="K289">
        <f t="shared" si="72"/>
        <v>1</v>
      </c>
      <c r="L289">
        <f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1200.5</v>
      </c>
      <c r="M289">
        <f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800.5</v>
      </c>
      <c r="N289">
        <f t="shared" si="73"/>
        <v>1200.5</v>
      </c>
      <c r="O289">
        <f t="shared" si="74"/>
        <v>800.5</v>
      </c>
      <c r="P289">
        <f>IF(I289&lt;&gt;0,(ABS(L289*Constants!$B$10)+50)/100,MAX(P288-ABS(N289*Constants!$B$4),0))</f>
        <v>0.62005</v>
      </c>
      <c r="Q289">
        <f>IF(J289&lt;&gt;0,(ABS(M289*Constants!$B$10)+50)/100,MAX(Q288-ABS(O289*Constants!$B$4),0))</f>
        <v>0.58005</v>
      </c>
      <c r="R289">
        <f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1200.5</v>
      </c>
      <c r="S289">
        <f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800.5</v>
      </c>
      <c r="T289">
        <f t="shared" si="75"/>
        <v>1200.5</v>
      </c>
      <c r="U289">
        <f t="shared" si="76"/>
        <v>800.5</v>
      </c>
      <c r="V289">
        <f>IF(I289&lt;&gt;0,(ABS(R289*Constants!$B$4)+50)/100,IF(R289=0,MAX((0-ABS(T289*Constants!$B$4)),0),(ABS(R289*Constants!$B$4)+50)/100))</f>
        <v>1501.125</v>
      </c>
      <c r="W289">
        <f>IF(J289&lt;&gt;0,(ABS(S289*Constants!$B$4)+50)/100,IF(S289=0,MAX((0-ABS(U289*Constants!$B$4)),0),(ABS(S289*Constants!$B$4)+50)/100))</f>
        <v>1001.125</v>
      </c>
      <c r="X289">
        <f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1200.5</v>
      </c>
      <c r="Y289">
        <f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800.5</v>
      </c>
      <c r="Z289">
        <f t="shared" si="77"/>
        <v>1200.5</v>
      </c>
      <c r="AA289">
        <f t="shared" si="78"/>
        <v>800.5</v>
      </c>
      <c r="AB289">
        <f>IF(I289&lt;&gt;0,(ABS(X289*Constants!$B$10)+50)/100,IF(X289=0,MAX((AB288-ABS(Z289*Constants!$B$4)),0),(ABS(X289*Constants!$B$4)+50)/100))</f>
        <v>0.62005</v>
      </c>
      <c r="AC289">
        <f>IF(J289&lt;&gt;0,(ABS(Y289*Constants!$B$10)+50)/100,IF(Y289=0,MAX((AC288-ABS(AA289*Constants!$B$4)),0),(ABS(Y289*Constants!$B$4)+50)/100))</f>
        <v>0.58005</v>
      </c>
      <c r="AD289">
        <f t="shared" si="79"/>
        <v>1001</v>
      </c>
      <c r="AE289">
        <f t="shared" si="80"/>
        <v>1200.5</v>
      </c>
      <c r="AF289">
        <f t="shared" si="81"/>
        <v>800.5</v>
      </c>
      <c r="AG289">
        <f>((Constants!$B$5*AG288)+Constants!$B$4*AD289+AH288)/(Constants!$B$5+Constants!$B$4)</f>
        <v>1001</v>
      </c>
      <c r="AH289">
        <f>((Constants!$B$5*AG288)+Constants!$B$4*AD289+AH288)-(Constants!$B$5+Constants!$B$4)*AG289</f>
        <v>0</v>
      </c>
      <c r="AI289">
        <f>((Constants!$B$5*AI288)+Constants!$B$4*AE289+AJ288)/(Constants!$B$5+Constants!$B$4)</f>
        <v>1200.5</v>
      </c>
      <c r="AJ289">
        <f>((Constants!$B$5*AI288)+Constants!$B$4*AE289+AJ288)-(Constants!$B$4+Constants!$B$5)*AI289</f>
        <v>0</v>
      </c>
      <c r="AK289">
        <f>((Constants!$B$5*AK288)+Constants!$B$4*AF289+AL288)/(Constants!$B$5+Constants!$B$4)</f>
        <v>800.5</v>
      </c>
      <c r="AL289">
        <f>((Constants!$B$5*AK288)+Constants!$B$4*AF289+AL288)-(Constants!$B$5+Constants!$B$4)*AK289</f>
        <v>0</v>
      </c>
      <c r="AM289">
        <f t="shared" si="82"/>
        <v>1</v>
      </c>
      <c r="AN289">
        <f t="shared" si="83"/>
        <v>1</v>
      </c>
      <c r="AO289">
        <f>(200000*(ABS(N289)-ABS(N287))+Constants!$B$7)/(2*Constants!$B$7)</f>
        <v>0.5</v>
      </c>
      <c r="AP289">
        <f>(200000*(ABS(O289)-ABS(O287))+Constants!$B$7)/(2*Constants!$B$7)</f>
        <v>0.5</v>
      </c>
      <c r="AQ289">
        <f t="shared" si="84"/>
        <v>1</v>
      </c>
      <c r="AR289">
        <f>(Constants!$B$3*Constants!$B$8*I289*K289+AS288)/(Constants!$B$9*Constants!$B$4)</f>
        <v>7.53982300884956</v>
      </c>
      <c r="AS289">
        <f>(Constants!$B$3*Constants!$B$8*I289*K289+AS288)-(AR289*Constants!$B$9*Constants!$B$4)</f>
        <v>0</v>
      </c>
      <c r="AT289">
        <f t="shared" si="85"/>
        <v>2163.92920353981</v>
      </c>
      <c r="AU289">
        <f t="array" ref="AU289">IF(SUMPRODUCT(--(SIGN(AN256:AN288)=SIGN(K257:K289)))=0,2,IF(AV288&gt;0,1,0))</f>
        <v>0</v>
      </c>
      <c r="AV289">
        <f>IF(AU289=2,ROUND(5*1000/Constants!$B$11,0),IF(AV288&gt;0,AV288-1,0))</f>
        <v>0</v>
      </c>
      <c r="AW289">
        <f t="shared" si="86"/>
        <v>287</v>
      </c>
      <c r="AX289">
        <f ca="1" t="array" ref="AX289">IF(AW289&gt;Constants!$B$12,2,IF(SUMPRODUCT(--(AX270:AX289=2))=0,0,1))</f>
        <v>2</v>
      </c>
      <c r="AZ289">
        <f t="array" ref="AZ289">IF(ABS(AG289)&gt;Constants!$B$13,2,IF(SUMPRODUCT(--(AZ269:AZ288=2))=0,0,1))</f>
        <v>0</v>
      </c>
    </row>
    <row r="290" spans="1:52">
      <c r="A290" s="3">
        <v>288</v>
      </c>
      <c r="B290">
        <f>Signals!B289</f>
        <v>3</v>
      </c>
      <c r="C290">
        <f>Signals!C289</f>
        <v>2</v>
      </c>
      <c r="D290">
        <f>Signals!F289</f>
        <v>0</v>
      </c>
      <c r="E290">
        <f>Signals!H289</f>
        <v>0</v>
      </c>
      <c r="F290">
        <f>Signals!I289</f>
        <v>0</v>
      </c>
      <c r="G290">
        <f>IF(Constants!$B$2=2,-B290,B290)</f>
        <v>3</v>
      </c>
      <c r="H290">
        <f>IF(Constants!$C$2=2,-C290,C290)</f>
        <v>2</v>
      </c>
      <c r="I290">
        <f t="shared" si="70"/>
        <v>3</v>
      </c>
      <c r="J290">
        <f t="shared" si="71"/>
        <v>2</v>
      </c>
      <c r="K290">
        <f t="shared" si="72"/>
        <v>1</v>
      </c>
      <c r="L290">
        <f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1200.5</v>
      </c>
      <c r="M290">
        <f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800.5</v>
      </c>
      <c r="N290">
        <f t="shared" si="73"/>
        <v>1200.5</v>
      </c>
      <c r="O290">
        <f t="shared" si="74"/>
        <v>800.5</v>
      </c>
      <c r="P290">
        <f>IF(I290&lt;&gt;0,(ABS(L290*Constants!$B$10)+50)/100,MAX(P289-ABS(N290*Constants!$B$4),0))</f>
        <v>0.62005</v>
      </c>
      <c r="Q290">
        <f>IF(J290&lt;&gt;0,(ABS(M290*Constants!$B$10)+50)/100,MAX(Q289-ABS(O290*Constants!$B$4),0))</f>
        <v>0.58005</v>
      </c>
      <c r="R290">
        <f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1200.5</v>
      </c>
      <c r="S290">
        <f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800.5</v>
      </c>
      <c r="T290">
        <f t="shared" si="75"/>
        <v>1200.5</v>
      </c>
      <c r="U290">
        <f t="shared" si="76"/>
        <v>800.5</v>
      </c>
      <c r="V290">
        <f>IF(I290&lt;&gt;0,(ABS(R290*Constants!$B$4)+50)/100,IF(R290=0,MAX((0-ABS(T290*Constants!$B$4)),0),(ABS(R290*Constants!$B$4)+50)/100))</f>
        <v>1501.125</v>
      </c>
      <c r="W290">
        <f>IF(J290&lt;&gt;0,(ABS(S290*Constants!$B$4)+50)/100,IF(S290=0,MAX((0-ABS(U290*Constants!$B$4)),0),(ABS(S290*Constants!$B$4)+50)/100))</f>
        <v>1001.125</v>
      </c>
      <c r="X290">
        <f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1200.5</v>
      </c>
      <c r="Y290">
        <f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800.5</v>
      </c>
      <c r="Z290">
        <f t="shared" si="77"/>
        <v>1200.5</v>
      </c>
      <c r="AA290">
        <f t="shared" si="78"/>
        <v>800.5</v>
      </c>
      <c r="AB290">
        <f>IF(I290&lt;&gt;0,(ABS(X290*Constants!$B$10)+50)/100,IF(X290=0,MAX((AB289-ABS(Z290*Constants!$B$4)),0),(ABS(X290*Constants!$B$4)+50)/100))</f>
        <v>0.62005</v>
      </c>
      <c r="AC290">
        <f>IF(J290&lt;&gt;0,(ABS(Y290*Constants!$B$10)+50)/100,IF(Y290=0,MAX((AC289-ABS(AA290*Constants!$B$4)),0),(ABS(Y290*Constants!$B$4)+50)/100))</f>
        <v>0.58005</v>
      </c>
      <c r="AD290">
        <f t="shared" si="79"/>
        <v>1001</v>
      </c>
      <c r="AE290">
        <f t="shared" si="80"/>
        <v>1200.5</v>
      </c>
      <c r="AF290">
        <f t="shared" si="81"/>
        <v>800.5</v>
      </c>
      <c r="AG290">
        <f>((Constants!$B$5*AG289)+Constants!$B$4*AD290+AH289)/(Constants!$B$5+Constants!$B$4)</f>
        <v>1001</v>
      </c>
      <c r="AH290">
        <f>((Constants!$B$5*AG289)+Constants!$B$4*AD290+AH289)-(Constants!$B$5+Constants!$B$4)*AG290</f>
        <v>0</v>
      </c>
      <c r="AI290">
        <f>((Constants!$B$5*AI289)+Constants!$B$4*AE290+AJ289)/(Constants!$B$5+Constants!$B$4)</f>
        <v>1200.5</v>
      </c>
      <c r="AJ290">
        <f>((Constants!$B$5*AI289)+Constants!$B$4*AE290+AJ289)-(Constants!$B$4+Constants!$B$5)*AI290</f>
        <v>0</v>
      </c>
      <c r="AK290">
        <f>((Constants!$B$5*AK289)+Constants!$B$4*AF290+AL289)/(Constants!$B$5+Constants!$B$4)</f>
        <v>800.5</v>
      </c>
      <c r="AL290">
        <f>((Constants!$B$5*AK289)+Constants!$B$4*AF290+AL289)-(Constants!$B$5+Constants!$B$4)*AK290</f>
        <v>0</v>
      </c>
      <c r="AM290">
        <f t="shared" si="82"/>
        <v>1</v>
      </c>
      <c r="AN290">
        <f t="shared" si="83"/>
        <v>1</v>
      </c>
      <c r="AO290">
        <f>(200000*(ABS(N290)-ABS(N288))+Constants!$B$7)/(2*Constants!$B$7)</f>
        <v>0.5</v>
      </c>
      <c r="AP290">
        <f>(200000*(ABS(O290)-ABS(O288))+Constants!$B$7)/(2*Constants!$B$7)</f>
        <v>0.5</v>
      </c>
      <c r="AQ290">
        <f t="shared" si="84"/>
        <v>1</v>
      </c>
      <c r="AR290">
        <f>(Constants!$B$3*Constants!$B$8*I290*K290+AS289)/(Constants!$B$9*Constants!$B$4)</f>
        <v>7.53982300884956</v>
      </c>
      <c r="AS290">
        <f>(Constants!$B$3*Constants!$B$8*I290*K290+AS289)-(AR290*Constants!$B$9*Constants!$B$4)</f>
        <v>0</v>
      </c>
      <c r="AT290">
        <f t="shared" si="85"/>
        <v>2171.46902654866</v>
      </c>
      <c r="AU290">
        <f t="array" ref="AU290">IF(SUMPRODUCT(--(SIGN(AN257:AN289)=SIGN(K258:K290)))=0,2,IF(AV289&gt;0,1,0))</f>
        <v>0</v>
      </c>
      <c r="AV290">
        <f>IF(AU290=2,ROUND(5*1000/Constants!$B$11,0),IF(AV289&gt;0,AV289-1,0))</f>
        <v>0</v>
      </c>
      <c r="AW290">
        <f t="shared" si="86"/>
        <v>288</v>
      </c>
      <c r="AX290">
        <f ca="1" t="array" ref="AX290">IF(AW290&gt;Constants!$B$12,2,IF(SUMPRODUCT(--(AX271:AX290=2))=0,0,1))</f>
        <v>2</v>
      </c>
      <c r="AZ290">
        <f t="array" ref="AZ290">IF(ABS(AG290)&gt;Constants!$B$13,2,IF(SUMPRODUCT(--(AZ270:AZ289=2))=0,0,1))</f>
        <v>0</v>
      </c>
    </row>
    <row r="291" spans="1:52">
      <c r="A291" s="3">
        <v>289</v>
      </c>
      <c r="B291">
        <f>Signals!B290</f>
        <v>3</v>
      </c>
      <c r="C291">
        <f>Signals!C290</f>
        <v>2</v>
      </c>
      <c r="D291">
        <f>Signals!F290</f>
        <v>0</v>
      </c>
      <c r="E291">
        <f>Signals!H290</f>
        <v>0</v>
      </c>
      <c r="F291">
        <f>Signals!I290</f>
        <v>0</v>
      </c>
      <c r="G291">
        <f>IF(Constants!$B$2=2,-B291,B291)</f>
        <v>3</v>
      </c>
      <c r="H291">
        <f>IF(Constants!$C$2=2,-C291,C291)</f>
        <v>2</v>
      </c>
      <c r="I291">
        <f t="shared" si="70"/>
        <v>3</v>
      </c>
      <c r="J291">
        <f t="shared" si="71"/>
        <v>2</v>
      </c>
      <c r="K291">
        <f t="shared" si="72"/>
        <v>1</v>
      </c>
      <c r="L291">
        <f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1200.5</v>
      </c>
      <c r="M291">
        <f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800.5</v>
      </c>
      <c r="N291">
        <f t="shared" si="73"/>
        <v>1200.5</v>
      </c>
      <c r="O291">
        <f t="shared" si="74"/>
        <v>800.5</v>
      </c>
      <c r="P291">
        <f>IF(I291&lt;&gt;0,(ABS(L291*Constants!$B$10)+50)/100,MAX(P290-ABS(N291*Constants!$B$4),0))</f>
        <v>0.62005</v>
      </c>
      <c r="Q291">
        <f>IF(J291&lt;&gt;0,(ABS(M291*Constants!$B$10)+50)/100,MAX(Q290-ABS(O291*Constants!$B$4),0))</f>
        <v>0.58005</v>
      </c>
      <c r="R291">
        <f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1200.5</v>
      </c>
      <c r="S291">
        <f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800.5</v>
      </c>
      <c r="T291">
        <f t="shared" si="75"/>
        <v>1200.5</v>
      </c>
      <c r="U291">
        <f t="shared" si="76"/>
        <v>800.5</v>
      </c>
      <c r="V291">
        <f>IF(I291&lt;&gt;0,(ABS(R291*Constants!$B$4)+50)/100,IF(R291=0,MAX((0-ABS(T291*Constants!$B$4)),0),(ABS(R291*Constants!$B$4)+50)/100))</f>
        <v>1501.125</v>
      </c>
      <c r="W291">
        <f>IF(J291&lt;&gt;0,(ABS(S291*Constants!$B$4)+50)/100,IF(S291=0,MAX((0-ABS(U291*Constants!$B$4)),0),(ABS(S291*Constants!$B$4)+50)/100))</f>
        <v>1001.125</v>
      </c>
      <c r="X291">
        <f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1200.5</v>
      </c>
      <c r="Y291">
        <f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800.5</v>
      </c>
      <c r="Z291">
        <f t="shared" si="77"/>
        <v>1200.5</v>
      </c>
      <c r="AA291">
        <f t="shared" si="78"/>
        <v>800.5</v>
      </c>
      <c r="AB291">
        <f>IF(I291&lt;&gt;0,(ABS(X291*Constants!$B$10)+50)/100,IF(X291=0,MAX((AB290-ABS(Z291*Constants!$B$4)),0),(ABS(X291*Constants!$B$4)+50)/100))</f>
        <v>0.62005</v>
      </c>
      <c r="AC291">
        <f>IF(J291&lt;&gt;0,(ABS(Y291*Constants!$B$10)+50)/100,IF(Y291=0,MAX((AC290-ABS(AA291*Constants!$B$4)),0),(ABS(Y291*Constants!$B$4)+50)/100))</f>
        <v>0.58005</v>
      </c>
      <c r="AD291">
        <f t="shared" si="79"/>
        <v>1001</v>
      </c>
      <c r="AE291">
        <f t="shared" si="80"/>
        <v>1200.5</v>
      </c>
      <c r="AF291">
        <f t="shared" si="81"/>
        <v>800.5</v>
      </c>
      <c r="AG291">
        <f>((Constants!$B$5*AG290)+Constants!$B$4*AD291+AH290)/(Constants!$B$5+Constants!$B$4)</f>
        <v>1001</v>
      </c>
      <c r="AH291">
        <f>((Constants!$B$5*AG290)+Constants!$B$4*AD291+AH290)-(Constants!$B$5+Constants!$B$4)*AG291</f>
        <v>0</v>
      </c>
      <c r="AI291">
        <f>((Constants!$B$5*AI290)+Constants!$B$4*AE291+AJ290)/(Constants!$B$5+Constants!$B$4)</f>
        <v>1200.5</v>
      </c>
      <c r="AJ291">
        <f>((Constants!$B$5*AI290)+Constants!$B$4*AE291+AJ290)-(Constants!$B$4+Constants!$B$5)*AI291</f>
        <v>0</v>
      </c>
      <c r="AK291">
        <f>((Constants!$B$5*AK290)+Constants!$B$4*AF291+AL290)/(Constants!$B$5+Constants!$B$4)</f>
        <v>800.5</v>
      </c>
      <c r="AL291">
        <f>((Constants!$B$5*AK290)+Constants!$B$4*AF291+AL290)-(Constants!$B$5+Constants!$B$4)*AK291</f>
        <v>0</v>
      </c>
      <c r="AM291">
        <f t="shared" si="82"/>
        <v>1</v>
      </c>
      <c r="AN291">
        <f t="shared" si="83"/>
        <v>1</v>
      </c>
      <c r="AO291">
        <f>(200000*(ABS(N291)-ABS(N289))+Constants!$B$7)/(2*Constants!$B$7)</f>
        <v>0.5</v>
      </c>
      <c r="AP291">
        <f>(200000*(ABS(O291)-ABS(O289))+Constants!$B$7)/(2*Constants!$B$7)</f>
        <v>0.5</v>
      </c>
      <c r="AQ291">
        <f t="shared" si="84"/>
        <v>1</v>
      </c>
      <c r="AR291">
        <f>(Constants!$B$3*Constants!$B$8*I291*K291+AS290)/(Constants!$B$9*Constants!$B$4)</f>
        <v>7.53982300884956</v>
      </c>
      <c r="AS291">
        <f>(Constants!$B$3*Constants!$B$8*I291*K291+AS290)-(AR291*Constants!$B$9*Constants!$B$4)</f>
        <v>0</v>
      </c>
      <c r="AT291">
        <f t="shared" si="85"/>
        <v>2179.00884955751</v>
      </c>
      <c r="AU291">
        <f t="array" ref="AU291">IF(SUMPRODUCT(--(SIGN(AN258:AN290)=SIGN(K259:K291)))=0,2,IF(AV290&gt;0,1,0))</f>
        <v>0</v>
      </c>
      <c r="AV291">
        <f>IF(AU291=2,ROUND(5*1000/Constants!$B$11,0),IF(AV290&gt;0,AV290-1,0))</f>
        <v>0</v>
      </c>
      <c r="AW291">
        <f t="shared" si="86"/>
        <v>289</v>
      </c>
      <c r="AX291">
        <f ca="1" t="array" ref="AX291">IF(AW291&gt;Constants!$B$12,2,IF(SUMPRODUCT(--(AX272:AX291=2))=0,0,1))</f>
        <v>2</v>
      </c>
      <c r="AZ291">
        <f t="array" ref="AZ291">IF(ABS(AG291)&gt;Constants!$B$13,2,IF(SUMPRODUCT(--(AZ271:AZ290=2))=0,0,1))</f>
        <v>0</v>
      </c>
    </row>
    <row r="292" spans="1:52">
      <c r="A292" s="3">
        <v>290</v>
      </c>
      <c r="B292">
        <f>Signals!B291</f>
        <v>3</v>
      </c>
      <c r="C292">
        <f>Signals!C291</f>
        <v>2</v>
      </c>
      <c r="D292">
        <f>Signals!F291</f>
        <v>0</v>
      </c>
      <c r="E292">
        <f>Signals!H291</f>
        <v>0</v>
      </c>
      <c r="F292">
        <f>Signals!I291</f>
        <v>0</v>
      </c>
      <c r="G292">
        <f>IF(Constants!$B$2=2,-B292,B292)</f>
        <v>3</v>
      </c>
      <c r="H292">
        <f>IF(Constants!$C$2=2,-C292,C292)</f>
        <v>2</v>
      </c>
      <c r="I292">
        <f t="shared" si="70"/>
        <v>3</v>
      </c>
      <c r="J292">
        <f t="shared" si="71"/>
        <v>2</v>
      </c>
      <c r="K292">
        <f t="shared" si="72"/>
        <v>1</v>
      </c>
      <c r="L292">
        <f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1200.5</v>
      </c>
      <c r="M292">
        <f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800.5</v>
      </c>
      <c r="N292">
        <f t="shared" si="73"/>
        <v>1200.5</v>
      </c>
      <c r="O292">
        <f t="shared" si="74"/>
        <v>800.5</v>
      </c>
      <c r="P292">
        <f>IF(I292&lt;&gt;0,(ABS(L292*Constants!$B$10)+50)/100,MAX(P291-ABS(N292*Constants!$B$4),0))</f>
        <v>0.62005</v>
      </c>
      <c r="Q292">
        <f>IF(J292&lt;&gt;0,(ABS(M292*Constants!$B$10)+50)/100,MAX(Q291-ABS(O292*Constants!$B$4),0))</f>
        <v>0.58005</v>
      </c>
      <c r="R292">
        <f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1200.5</v>
      </c>
      <c r="S292">
        <f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800.5</v>
      </c>
      <c r="T292">
        <f t="shared" si="75"/>
        <v>1200.5</v>
      </c>
      <c r="U292">
        <f t="shared" si="76"/>
        <v>800.5</v>
      </c>
      <c r="V292">
        <f>IF(I292&lt;&gt;0,(ABS(R292*Constants!$B$4)+50)/100,IF(R292=0,MAX((0-ABS(T292*Constants!$B$4)),0),(ABS(R292*Constants!$B$4)+50)/100))</f>
        <v>1501.125</v>
      </c>
      <c r="W292">
        <f>IF(J292&lt;&gt;0,(ABS(S292*Constants!$B$4)+50)/100,IF(S292=0,MAX((0-ABS(U292*Constants!$B$4)),0),(ABS(S292*Constants!$B$4)+50)/100))</f>
        <v>1001.125</v>
      </c>
      <c r="X292">
        <f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1200.5</v>
      </c>
      <c r="Y292">
        <f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800.5</v>
      </c>
      <c r="Z292">
        <f t="shared" si="77"/>
        <v>1200.5</v>
      </c>
      <c r="AA292">
        <f t="shared" si="78"/>
        <v>800.5</v>
      </c>
      <c r="AB292">
        <f>IF(I292&lt;&gt;0,(ABS(X292*Constants!$B$10)+50)/100,IF(X292=0,MAX((AB291-ABS(Z292*Constants!$B$4)),0),(ABS(X292*Constants!$B$4)+50)/100))</f>
        <v>0.62005</v>
      </c>
      <c r="AC292">
        <f>IF(J292&lt;&gt;0,(ABS(Y292*Constants!$B$10)+50)/100,IF(Y292=0,MAX((AC291-ABS(AA292*Constants!$B$4)),0),(ABS(Y292*Constants!$B$4)+50)/100))</f>
        <v>0.58005</v>
      </c>
      <c r="AD292">
        <f t="shared" si="79"/>
        <v>1001</v>
      </c>
      <c r="AE292">
        <f t="shared" si="80"/>
        <v>1200.5</v>
      </c>
      <c r="AF292">
        <f t="shared" si="81"/>
        <v>800.5</v>
      </c>
      <c r="AG292">
        <f>((Constants!$B$5*AG291)+Constants!$B$4*AD292+AH291)/(Constants!$B$5+Constants!$B$4)</f>
        <v>1001</v>
      </c>
      <c r="AH292">
        <f>((Constants!$B$5*AG291)+Constants!$B$4*AD292+AH291)-(Constants!$B$5+Constants!$B$4)*AG292</f>
        <v>0</v>
      </c>
      <c r="AI292">
        <f>((Constants!$B$5*AI291)+Constants!$B$4*AE292+AJ291)/(Constants!$B$5+Constants!$B$4)</f>
        <v>1200.5</v>
      </c>
      <c r="AJ292">
        <f>((Constants!$B$5*AI291)+Constants!$B$4*AE292+AJ291)-(Constants!$B$4+Constants!$B$5)*AI292</f>
        <v>0</v>
      </c>
      <c r="AK292">
        <f>((Constants!$B$5*AK291)+Constants!$B$4*AF292+AL291)/(Constants!$B$5+Constants!$B$4)</f>
        <v>800.5</v>
      </c>
      <c r="AL292">
        <f>((Constants!$B$5*AK291)+Constants!$B$4*AF292+AL291)-(Constants!$B$5+Constants!$B$4)*AK292</f>
        <v>0</v>
      </c>
      <c r="AM292">
        <f t="shared" si="82"/>
        <v>1</v>
      </c>
      <c r="AN292">
        <f t="shared" si="83"/>
        <v>1</v>
      </c>
      <c r="AO292">
        <f>(200000*(ABS(N292)-ABS(N290))+Constants!$B$7)/(2*Constants!$B$7)</f>
        <v>0.5</v>
      </c>
      <c r="AP292">
        <f>(200000*(ABS(O292)-ABS(O290))+Constants!$B$7)/(2*Constants!$B$7)</f>
        <v>0.5</v>
      </c>
      <c r="AQ292">
        <f t="shared" si="84"/>
        <v>1</v>
      </c>
      <c r="AR292">
        <f>(Constants!$B$3*Constants!$B$8*I292*K292+AS291)/(Constants!$B$9*Constants!$B$4)</f>
        <v>7.53982300884956</v>
      </c>
      <c r="AS292">
        <f>(Constants!$B$3*Constants!$B$8*I292*K292+AS291)-(AR292*Constants!$B$9*Constants!$B$4)</f>
        <v>0</v>
      </c>
      <c r="AT292">
        <f t="shared" si="85"/>
        <v>2186.54867256636</v>
      </c>
      <c r="AU292">
        <f t="array" ref="AU292">IF(SUMPRODUCT(--(SIGN(AN259:AN291)=SIGN(K260:K292)))=0,2,IF(AV291&gt;0,1,0))</f>
        <v>0</v>
      </c>
      <c r="AV292">
        <f>IF(AU292=2,ROUND(5*1000/Constants!$B$11,0),IF(AV291&gt;0,AV291-1,0))</f>
        <v>0</v>
      </c>
      <c r="AW292">
        <f t="shared" si="86"/>
        <v>290</v>
      </c>
      <c r="AX292">
        <f ca="1" t="array" ref="AX292">IF(AW292&gt;Constants!$B$12,2,IF(SUMPRODUCT(--(AX273:AX292=2))=0,0,1))</f>
        <v>2</v>
      </c>
      <c r="AZ292">
        <f t="array" ref="AZ292">IF(ABS(AG292)&gt;Constants!$B$13,2,IF(SUMPRODUCT(--(AZ272:AZ291=2))=0,0,1))</f>
        <v>0</v>
      </c>
    </row>
    <row r="293" spans="1:52">
      <c r="A293" s="3">
        <v>291</v>
      </c>
      <c r="B293">
        <f>Signals!B292</f>
        <v>3</v>
      </c>
      <c r="C293">
        <f>Signals!C292</f>
        <v>2</v>
      </c>
      <c r="D293">
        <f>Signals!F292</f>
        <v>0</v>
      </c>
      <c r="E293">
        <f>Signals!H292</f>
        <v>0</v>
      </c>
      <c r="F293">
        <f>Signals!I292</f>
        <v>0</v>
      </c>
      <c r="G293">
        <f>IF(Constants!$B$2=2,-B293,B293)</f>
        <v>3</v>
      </c>
      <c r="H293">
        <f>IF(Constants!$C$2=2,-C293,C293)</f>
        <v>2</v>
      </c>
      <c r="I293">
        <f t="shared" si="70"/>
        <v>3</v>
      </c>
      <c r="J293">
        <f t="shared" si="71"/>
        <v>2</v>
      </c>
      <c r="K293">
        <f t="shared" si="72"/>
        <v>1</v>
      </c>
      <c r="L293">
        <f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1200.5</v>
      </c>
      <c r="M293">
        <f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800.5</v>
      </c>
      <c r="N293">
        <f t="shared" si="73"/>
        <v>1200.5</v>
      </c>
      <c r="O293">
        <f t="shared" si="74"/>
        <v>800.5</v>
      </c>
      <c r="P293">
        <f>IF(I293&lt;&gt;0,(ABS(L293*Constants!$B$10)+50)/100,MAX(P292-ABS(N293*Constants!$B$4),0))</f>
        <v>0.62005</v>
      </c>
      <c r="Q293">
        <f>IF(J293&lt;&gt;0,(ABS(M293*Constants!$B$10)+50)/100,MAX(Q292-ABS(O293*Constants!$B$4),0))</f>
        <v>0.58005</v>
      </c>
      <c r="R293">
        <f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1200.5</v>
      </c>
      <c r="S293">
        <f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800.5</v>
      </c>
      <c r="T293">
        <f t="shared" si="75"/>
        <v>1200.5</v>
      </c>
      <c r="U293">
        <f t="shared" si="76"/>
        <v>800.5</v>
      </c>
      <c r="V293">
        <f>IF(I293&lt;&gt;0,(ABS(R293*Constants!$B$4)+50)/100,IF(R293=0,MAX((0-ABS(T293*Constants!$B$4)),0),(ABS(R293*Constants!$B$4)+50)/100))</f>
        <v>1501.125</v>
      </c>
      <c r="W293">
        <f>IF(J293&lt;&gt;0,(ABS(S293*Constants!$B$4)+50)/100,IF(S293=0,MAX((0-ABS(U293*Constants!$B$4)),0),(ABS(S293*Constants!$B$4)+50)/100))</f>
        <v>1001.125</v>
      </c>
      <c r="X293">
        <f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1200.5</v>
      </c>
      <c r="Y293">
        <f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800.5</v>
      </c>
      <c r="Z293">
        <f t="shared" si="77"/>
        <v>1200.5</v>
      </c>
      <c r="AA293">
        <f t="shared" si="78"/>
        <v>800.5</v>
      </c>
      <c r="AB293">
        <f>IF(I293&lt;&gt;0,(ABS(X293*Constants!$B$10)+50)/100,IF(X293=0,MAX((AB292-ABS(Z293*Constants!$B$4)),0),(ABS(X293*Constants!$B$4)+50)/100))</f>
        <v>0.62005</v>
      </c>
      <c r="AC293">
        <f>IF(J293&lt;&gt;0,(ABS(Y293*Constants!$B$10)+50)/100,IF(Y293=0,MAX((AC292-ABS(AA293*Constants!$B$4)),0),(ABS(Y293*Constants!$B$4)+50)/100))</f>
        <v>0.58005</v>
      </c>
      <c r="AD293">
        <f t="shared" si="79"/>
        <v>1001</v>
      </c>
      <c r="AE293">
        <f t="shared" si="80"/>
        <v>1200.5</v>
      </c>
      <c r="AF293">
        <f t="shared" si="81"/>
        <v>800.5</v>
      </c>
      <c r="AG293">
        <f>((Constants!$B$5*AG292)+Constants!$B$4*AD293+AH292)/(Constants!$B$5+Constants!$B$4)</f>
        <v>1001</v>
      </c>
      <c r="AH293">
        <f>((Constants!$B$5*AG292)+Constants!$B$4*AD293+AH292)-(Constants!$B$5+Constants!$B$4)*AG293</f>
        <v>0</v>
      </c>
      <c r="AI293">
        <f>((Constants!$B$5*AI292)+Constants!$B$4*AE293+AJ292)/(Constants!$B$5+Constants!$B$4)</f>
        <v>1200.5</v>
      </c>
      <c r="AJ293">
        <f>((Constants!$B$5*AI292)+Constants!$B$4*AE293+AJ292)-(Constants!$B$4+Constants!$B$5)*AI293</f>
        <v>0</v>
      </c>
      <c r="AK293">
        <f>((Constants!$B$5*AK292)+Constants!$B$4*AF293+AL292)/(Constants!$B$5+Constants!$B$4)</f>
        <v>800.5</v>
      </c>
      <c r="AL293">
        <f>((Constants!$B$5*AK292)+Constants!$B$4*AF293+AL292)-(Constants!$B$5+Constants!$B$4)*AK293</f>
        <v>0</v>
      </c>
      <c r="AM293">
        <f t="shared" si="82"/>
        <v>1</v>
      </c>
      <c r="AN293">
        <f t="shared" si="83"/>
        <v>1</v>
      </c>
      <c r="AO293">
        <f>(200000*(ABS(N293)-ABS(N291))+Constants!$B$7)/(2*Constants!$B$7)</f>
        <v>0.5</v>
      </c>
      <c r="AP293">
        <f>(200000*(ABS(O293)-ABS(O291))+Constants!$B$7)/(2*Constants!$B$7)</f>
        <v>0.5</v>
      </c>
      <c r="AQ293">
        <f t="shared" si="84"/>
        <v>1</v>
      </c>
      <c r="AR293">
        <f>(Constants!$B$3*Constants!$B$8*I293*K293+AS292)/(Constants!$B$9*Constants!$B$4)</f>
        <v>7.53982300884956</v>
      </c>
      <c r="AS293">
        <f>(Constants!$B$3*Constants!$B$8*I293*K293+AS292)-(AR293*Constants!$B$9*Constants!$B$4)</f>
        <v>0</v>
      </c>
      <c r="AT293">
        <f t="shared" si="85"/>
        <v>2194.08849557521</v>
      </c>
      <c r="AU293">
        <f t="array" ref="AU293">IF(SUMPRODUCT(--(SIGN(AN260:AN292)=SIGN(K261:K293)))=0,2,IF(AV292&gt;0,1,0))</f>
        <v>0</v>
      </c>
      <c r="AV293">
        <f>IF(AU293=2,ROUND(5*1000/Constants!$B$11,0),IF(AV292&gt;0,AV292-1,0))</f>
        <v>0</v>
      </c>
      <c r="AW293">
        <f t="shared" si="86"/>
        <v>291</v>
      </c>
      <c r="AX293">
        <f ca="1" t="array" ref="AX293">IF(AW293&gt;Constants!$B$12,2,IF(SUMPRODUCT(--(AX274:AX293=2))=0,0,1))</f>
        <v>2</v>
      </c>
      <c r="AZ293">
        <f t="array" ref="AZ293">IF(ABS(AG293)&gt;Constants!$B$13,2,IF(SUMPRODUCT(--(AZ273:AZ292=2))=0,0,1))</f>
        <v>0</v>
      </c>
    </row>
    <row r="294" spans="1:52">
      <c r="A294" s="3">
        <v>292</v>
      </c>
      <c r="B294">
        <f>Signals!B293</f>
        <v>3</v>
      </c>
      <c r="C294">
        <f>Signals!C293</f>
        <v>2</v>
      </c>
      <c r="D294">
        <f>Signals!F293</f>
        <v>0</v>
      </c>
      <c r="E294">
        <f>Signals!H293</f>
        <v>0</v>
      </c>
      <c r="F294">
        <f>Signals!I293</f>
        <v>0</v>
      </c>
      <c r="G294">
        <f>IF(Constants!$B$2=2,-B294,B294)</f>
        <v>3</v>
      </c>
      <c r="H294">
        <f>IF(Constants!$C$2=2,-C294,C294)</f>
        <v>2</v>
      </c>
      <c r="I294">
        <f t="shared" si="70"/>
        <v>3</v>
      </c>
      <c r="J294">
        <f t="shared" si="71"/>
        <v>2</v>
      </c>
      <c r="K294">
        <f t="shared" si="72"/>
        <v>1</v>
      </c>
      <c r="L294">
        <f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1200.5</v>
      </c>
      <c r="M294">
        <f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800.5</v>
      </c>
      <c r="N294">
        <f t="shared" si="73"/>
        <v>1200.5</v>
      </c>
      <c r="O294">
        <f t="shared" si="74"/>
        <v>800.5</v>
      </c>
      <c r="P294">
        <f>IF(I294&lt;&gt;0,(ABS(L294*Constants!$B$10)+50)/100,MAX(P293-ABS(N294*Constants!$B$4),0))</f>
        <v>0.62005</v>
      </c>
      <c r="Q294">
        <f>IF(J294&lt;&gt;0,(ABS(M294*Constants!$B$10)+50)/100,MAX(Q293-ABS(O294*Constants!$B$4),0))</f>
        <v>0.58005</v>
      </c>
      <c r="R294">
        <f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1200.5</v>
      </c>
      <c r="S294">
        <f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800.5</v>
      </c>
      <c r="T294">
        <f t="shared" si="75"/>
        <v>1200.5</v>
      </c>
      <c r="U294">
        <f t="shared" si="76"/>
        <v>800.5</v>
      </c>
      <c r="V294">
        <f>IF(I294&lt;&gt;0,(ABS(R294*Constants!$B$4)+50)/100,IF(R294=0,MAX((0-ABS(T294*Constants!$B$4)),0),(ABS(R294*Constants!$B$4)+50)/100))</f>
        <v>1501.125</v>
      </c>
      <c r="W294">
        <f>IF(J294&lt;&gt;0,(ABS(S294*Constants!$B$4)+50)/100,IF(S294=0,MAX((0-ABS(U294*Constants!$B$4)),0),(ABS(S294*Constants!$B$4)+50)/100))</f>
        <v>1001.125</v>
      </c>
      <c r="X294">
        <f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1200.5</v>
      </c>
      <c r="Y294">
        <f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800.5</v>
      </c>
      <c r="Z294">
        <f t="shared" si="77"/>
        <v>1200.5</v>
      </c>
      <c r="AA294">
        <f t="shared" si="78"/>
        <v>800.5</v>
      </c>
      <c r="AB294">
        <f>IF(I294&lt;&gt;0,(ABS(X294*Constants!$B$10)+50)/100,IF(X294=0,MAX((AB293-ABS(Z294*Constants!$B$4)),0),(ABS(X294*Constants!$B$4)+50)/100))</f>
        <v>0.62005</v>
      </c>
      <c r="AC294">
        <f>IF(J294&lt;&gt;0,(ABS(Y294*Constants!$B$10)+50)/100,IF(Y294=0,MAX((AC293-ABS(AA294*Constants!$B$4)),0),(ABS(Y294*Constants!$B$4)+50)/100))</f>
        <v>0.58005</v>
      </c>
      <c r="AD294">
        <f t="shared" si="79"/>
        <v>1001</v>
      </c>
      <c r="AE294">
        <f t="shared" si="80"/>
        <v>1200.5</v>
      </c>
      <c r="AF294">
        <f t="shared" si="81"/>
        <v>800.5</v>
      </c>
      <c r="AG294">
        <f>((Constants!$B$5*AG293)+Constants!$B$4*AD294+AH293)/(Constants!$B$5+Constants!$B$4)</f>
        <v>1001</v>
      </c>
      <c r="AH294">
        <f>((Constants!$B$5*AG293)+Constants!$B$4*AD294+AH293)-(Constants!$B$5+Constants!$B$4)*AG294</f>
        <v>0</v>
      </c>
      <c r="AI294">
        <f>((Constants!$B$5*AI293)+Constants!$B$4*AE294+AJ293)/(Constants!$B$5+Constants!$B$4)</f>
        <v>1200.5</v>
      </c>
      <c r="AJ294">
        <f>((Constants!$B$5*AI293)+Constants!$B$4*AE294+AJ293)-(Constants!$B$4+Constants!$B$5)*AI294</f>
        <v>0</v>
      </c>
      <c r="AK294">
        <f>((Constants!$B$5*AK293)+Constants!$B$4*AF294+AL293)/(Constants!$B$5+Constants!$B$4)</f>
        <v>800.5</v>
      </c>
      <c r="AL294">
        <f>((Constants!$B$5*AK293)+Constants!$B$4*AF294+AL293)-(Constants!$B$5+Constants!$B$4)*AK294</f>
        <v>0</v>
      </c>
      <c r="AM294">
        <f t="shared" si="82"/>
        <v>1</v>
      </c>
      <c r="AN294">
        <f t="shared" si="83"/>
        <v>1</v>
      </c>
      <c r="AO294">
        <f>(200000*(ABS(N294)-ABS(N292))+Constants!$B$7)/(2*Constants!$B$7)</f>
        <v>0.5</v>
      </c>
      <c r="AP294">
        <f>(200000*(ABS(O294)-ABS(O292))+Constants!$B$7)/(2*Constants!$B$7)</f>
        <v>0.5</v>
      </c>
      <c r="AQ294">
        <f t="shared" si="84"/>
        <v>1</v>
      </c>
      <c r="AR294">
        <f>(Constants!$B$3*Constants!$B$8*I294*K294+AS293)/(Constants!$B$9*Constants!$B$4)</f>
        <v>7.53982300884956</v>
      </c>
      <c r="AS294">
        <f>(Constants!$B$3*Constants!$B$8*I294*K294+AS293)-(AR294*Constants!$B$9*Constants!$B$4)</f>
        <v>0</v>
      </c>
      <c r="AT294">
        <f t="shared" si="85"/>
        <v>2201.62831858406</v>
      </c>
      <c r="AU294">
        <f t="array" ref="AU294">IF(SUMPRODUCT(--(SIGN(AN261:AN293)=SIGN(K262:K294)))=0,2,IF(AV293&gt;0,1,0))</f>
        <v>0</v>
      </c>
      <c r="AV294">
        <f>IF(AU294=2,ROUND(5*1000/Constants!$B$11,0),IF(AV293&gt;0,AV293-1,0))</f>
        <v>0</v>
      </c>
      <c r="AW294">
        <f t="shared" si="86"/>
        <v>292</v>
      </c>
      <c r="AX294">
        <f ca="1" t="array" ref="AX294">IF(AW294&gt;Constants!$B$12,2,IF(SUMPRODUCT(--(AX275:AX294=2))=0,0,1))</f>
        <v>2</v>
      </c>
      <c r="AZ294">
        <f t="array" ref="AZ294">IF(ABS(AG294)&gt;Constants!$B$13,2,IF(SUMPRODUCT(--(AZ274:AZ293=2))=0,0,1))</f>
        <v>0</v>
      </c>
    </row>
    <row r="295" spans="1:52">
      <c r="A295" s="3">
        <v>293</v>
      </c>
      <c r="B295">
        <f>Signals!B294</f>
        <v>3</v>
      </c>
      <c r="C295">
        <f>Signals!C294</f>
        <v>2</v>
      </c>
      <c r="D295">
        <f>Signals!F294</f>
        <v>0</v>
      </c>
      <c r="E295">
        <f>Signals!H294</f>
        <v>0</v>
      </c>
      <c r="F295">
        <f>Signals!I294</f>
        <v>0</v>
      </c>
      <c r="G295">
        <f>IF(Constants!$B$2=2,-B295,B295)</f>
        <v>3</v>
      </c>
      <c r="H295">
        <f>IF(Constants!$C$2=2,-C295,C295)</f>
        <v>2</v>
      </c>
      <c r="I295">
        <f t="shared" si="70"/>
        <v>3</v>
      </c>
      <c r="J295">
        <f t="shared" si="71"/>
        <v>2</v>
      </c>
      <c r="K295">
        <f t="shared" si="72"/>
        <v>1</v>
      </c>
      <c r="L295">
        <f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1200.5</v>
      </c>
      <c r="M295">
        <f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800.5</v>
      </c>
      <c r="N295">
        <f t="shared" si="73"/>
        <v>1200.5</v>
      </c>
      <c r="O295">
        <f t="shared" si="74"/>
        <v>800.5</v>
      </c>
      <c r="P295">
        <f>IF(I295&lt;&gt;0,(ABS(L295*Constants!$B$10)+50)/100,MAX(P294-ABS(N295*Constants!$B$4),0))</f>
        <v>0.62005</v>
      </c>
      <c r="Q295">
        <f>IF(J295&lt;&gt;0,(ABS(M295*Constants!$B$10)+50)/100,MAX(Q294-ABS(O295*Constants!$B$4),0))</f>
        <v>0.58005</v>
      </c>
      <c r="R295">
        <f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1200.5</v>
      </c>
      <c r="S295">
        <f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800.5</v>
      </c>
      <c r="T295">
        <f t="shared" si="75"/>
        <v>1200.5</v>
      </c>
      <c r="U295">
        <f t="shared" si="76"/>
        <v>800.5</v>
      </c>
      <c r="V295">
        <f>IF(I295&lt;&gt;0,(ABS(R295*Constants!$B$4)+50)/100,IF(R295=0,MAX((0-ABS(T295*Constants!$B$4)),0),(ABS(R295*Constants!$B$4)+50)/100))</f>
        <v>1501.125</v>
      </c>
      <c r="W295">
        <f>IF(J295&lt;&gt;0,(ABS(S295*Constants!$B$4)+50)/100,IF(S295=0,MAX((0-ABS(U295*Constants!$B$4)),0),(ABS(S295*Constants!$B$4)+50)/100))</f>
        <v>1001.125</v>
      </c>
      <c r="X295">
        <f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1200.5</v>
      </c>
      <c r="Y295">
        <f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800.5</v>
      </c>
      <c r="Z295">
        <f t="shared" si="77"/>
        <v>1200.5</v>
      </c>
      <c r="AA295">
        <f t="shared" si="78"/>
        <v>800.5</v>
      </c>
      <c r="AB295">
        <f>IF(I295&lt;&gt;0,(ABS(X295*Constants!$B$10)+50)/100,IF(X295=0,MAX((AB294-ABS(Z295*Constants!$B$4)),0),(ABS(X295*Constants!$B$4)+50)/100))</f>
        <v>0.62005</v>
      </c>
      <c r="AC295">
        <f>IF(J295&lt;&gt;0,(ABS(Y295*Constants!$B$10)+50)/100,IF(Y295=0,MAX((AC294-ABS(AA295*Constants!$B$4)),0),(ABS(Y295*Constants!$B$4)+50)/100))</f>
        <v>0.58005</v>
      </c>
      <c r="AD295">
        <f t="shared" si="79"/>
        <v>1001</v>
      </c>
      <c r="AE295">
        <f t="shared" si="80"/>
        <v>1200.5</v>
      </c>
      <c r="AF295">
        <f t="shared" si="81"/>
        <v>800.5</v>
      </c>
      <c r="AG295">
        <f>((Constants!$B$5*AG294)+Constants!$B$4*AD295+AH294)/(Constants!$B$5+Constants!$B$4)</f>
        <v>1001</v>
      </c>
      <c r="AH295">
        <f>((Constants!$B$5*AG294)+Constants!$B$4*AD295+AH294)-(Constants!$B$5+Constants!$B$4)*AG295</f>
        <v>0</v>
      </c>
      <c r="AI295">
        <f>((Constants!$B$5*AI294)+Constants!$B$4*AE295+AJ294)/(Constants!$B$5+Constants!$B$4)</f>
        <v>1200.5</v>
      </c>
      <c r="AJ295">
        <f>((Constants!$B$5*AI294)+Constants!$B$4*AE295+AJ294)-(Constants!$B$4+Constants!$B$5)*AI295</f>
        <v>0</v>
      </c>
      <c r="AK295">
        <f>((Constants!$B$5*AK294)+Constants!$B$4*AF295+AL294)/(Constants!$B$5+Constants!$B$4)</f>
        <v>800.5</v>
      </c>
      <c r="AL295">
        <f>((Constants!$B$5*AK294)+Constants!$B$4*AF295+AL294)-(Constants!$B$5+Constants!$B$4)*AK295</f>
        <v>0</v>
      </c>
      <c r="AM295">
        <f t="shared" si="82"/>
        <v>1</v>
      </c>
      <c r="AN295">
        <f t="shared" si="83"/>
        <v>1</v>
      </c>
      <c r="AO295">
        <f>(200000*(ABS(N295)-ABS(N293))+Constants!$B$7)/(2*Constants!$B$7)</f>
        <v>0.5</v>
      </c>
      <c r="AP295">
        <f>(200000*(ABS(O295)-ABS(O293))+Constants!$B$7)/(2*Constants!$B$7)</f>
        <v>0.5</v>
      </c>
      <c r="AQ295">
        <f t="shared" si="84"/>
        <v>1</v>
      </c>
      <c r="AR295">
        <f>(Constants!$B$3*Constants!$B$8*I295*K295+AS294)/(Constants!$B$9*Constants!$B$4)</f>
        <v>7.53982300884956</v>
      </c>
      <c r="AS295">
        <f>(Constants!$B$3*Constants!$B$8*I295*K295+AS294)-(AR295*Constants!$B$9*Constants!$B$4)</f>
        <v>0</v>
      </c>
      <c r="AT295">
        <f t="shared" si="85"/>
        <v>2209.16814159291</v>
      </c>
      <c r="AU295">
        <f t="array" ref="AU295">IF(SUMPRODUCT(--(SIGN(AN262:AN294)=SIGN(K263:K295)))=0,2,IF(AV294&gt;0,1,0))</f>
        <v>0</v>
      </c>
      <c r="AV295">
        <f>IF(AU295=2,ROUND(5*1000/Constants!$B$11,0),IF(AV294&gt;0,AV294-1,0))</f>
        <v>0</v>
      </c>
      <c r="AW295">
        <f t="shared" si="86"/>
        <v>293</v>
      </c>
      <c r="AX295">
        <f ca="1" t="array" ref="AX295">IF(AW295&gt;Constants!$B$12,2,IF(SUMPRODUCT(--(AX276:AX295=2))=0,0,1))</f>
        <v>2</v>
      </c>
      <c r="AZ295">
        <f t="array" ref="AZ295">IF(ABS(AG295)&gt;Constants!$B$13,2,IF(SUMPRODUCT(--(AZ275:AZ294=2))=0,0,1))</f>
        <v>0</v>
      </c>
    </row>
    <row r="296" spans="1:52">
      <c r="A296" s="3">
        <v>294</v>
      </c>
      <c r="B296">
        <f>Signals!B295</f>
        <v>3</v>
      </c>
      <c r="C296">
        <f>Signals!C295</f>
        <v>2</v>
      </c>
      <c r="D296">
        <f>Signals!F295</f>
        <v>0</v>
      </c>
      <c r="E296">
        <f>Signals!H295</f>
        <v>0</v>
      </c>
      <c r="F296">
        <f>Signals!I295</f>
        <v>0</v>
      </c>
      <c r="G296">
        <f>IF(Constants!$B$2=2,-B296,B296)</f>
        <v>3</v>
      </c>
      <c r="H296">
        <f>IF(Constants!$C$2=2,-C296,C296)</f>
        <v>2</v>
      </c>
      <c r="I296">
        <f t="shared" si="70"/>
        <v>3</v>
      </c>
      <c r="J296">
        <f t="shared" si="71"/>
        <v>2</v>
      </c>
      <c r="K296">
        <f t="shared" si="72"/>
        <v>1</v>
      </c>
      <c r="L296">
        <f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1200.5</v>
      </c>
      <c r="M296">
        <f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800.5</v>
      </c>
      <c r="N296">
        <f t="shared" si="73"/>
        <v>1200.5</v>
      </c>
      <c r="O296">
        <f t="shared" si="74"/>
        <v>800.5</v>
      </c>
      <c r="P296">
        <f>IF(I296&lt;&gt;0,(ABS(L296*Constants!$B$10)+50)/100,MAX(P295-ABS(N296*Constants!$B$4),0))</f>
        <v>0.62005</v>
      </c>
      <c r="Q296">
        <f>IF(J296&lt;&gt;0,(ABS(M296*Constants!$B$10)+50)/100,MAX(Q295-ABS(O296*Constants!$B$4),0))</f>
        <v>0.58005</v>
      </c>
      <c r="R296">
        <f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1200.5</v>
      </c>
      <c r="S296">
        <f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800.5</v>
      </c>
      <c r="T296">
        <f t="shared" si="75"/>
        <v>1200.5</v>
      </c>
      <c r="U296">
        <f t="shared" si="76"/>
        <v>800.5</v>
      </c>
      <c r="V296">
        <f>IF(I296&lt;&gt;0,(ABS(R296*Constants!$B$4)+50)/100,IF(R296=0,MAX((0-ABS(T296*Constants!$B$4)),0),(ABS(R296*Constants!$B$4)+50)/100))</f>
        <v>1501.125</v>
      </c>
      <c r="W296">
        <f>IF(J296&lt;&gt;0,(ABS(S296*Constants!$B$4)+50)/100,IF(S296=0,MAX((0-ABS(U296*Constants!$B$4)),0),(ABS(S296*Constants!$B$4)+50)/100))</f>
        <v>1001.125</v>
      </c>
      <c r="X296">
        <f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1200.5</v>
      </c>
      <c r="Y296">
        <f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800.5</v>
      </c>
      <c r="Z296">
        <f t="shared" si="77"/>
        <v>1200.5</v>
      </c>
      <c r="AA296">
        <f t="shared" si="78"/>
        <v>800.5</v>
      </c>
      <c r="AB296">
        <f>IF(I296&lt;&gt;0,(ABS(X296*Constants!$B$10)+50)/100,IF(X296=0,MAX((AB295-ABS(Z296*Constants!$B$4)),0),(ABS(X296*Constants!$B$4)+50)/100))</f>
        <v>0.62005</v>
      </c>
      <c r="AC296">
        <f>IF(J296&lt;&gt;0,(ABS(Y296*Constants!$B$10)+50)/100,IF(Y296=0,MAX((AC295-ABS(AA296*Constants!$B$4)),0),(ABS(Y296*Constants!$B$4)+50)/100))</f>
        <v>0.58005</v>
      </c>
      <c r="AD296">
        <f t="shared" si="79"/>
        <v>1001</v>
      </c>
      <c r="AE296">
        <f t="shared" si="80"/>
        <v>1200.5</v>
      </c>
      <c r="AF296">
        <f t="shared" si="81"/>
        <v>800.5</v>
      </c>
      <c r="AG296">
        <f>((Constants!$B$5*AG295)+Constants!$B$4*AD296+AH295)/(Constants!$B$5+Constants!$B$4)</f>
        <v>1001</v>
      </c>
      <c r="AH296">
        <f>((Constants!$B$5*AG295)+Constants!$B$4*AD296+AH295)-(Constants!$B$5+Constants!$B$4)*AG296</f>
        <v>0</v>
      </c>
      <c r="AI296">
        <f>((Constants!$B$5*AI295)+Constants!$B$4*AE296+AJ295)/(Constants!$B$5+Constants!$B$4)</f>
        <v>1200.5</v>
      </c>
      <c r="AJ296">
        <f>((Constants!$B$5*AI295)+Constants!$B$4*AE296+AJ295)-(Constants!$B$4+Constants!$B$5)*AI296</f>
        <v>0</v>
      </c>
      <c r="AK296">
        <f>((Constants!$B$5*AK295)+Constants!$B$4*AF296+AL295)/(Constants!$B$5+Constants!$B$4)</f>
        <v>800.5</v>
      </c>
      <c r="AL296">
        <f>((Constants!$B$5*AK295)+Constants!$B$4*AF296+AL295)-(Constants!$B$5+Constants!$B$4)*AK296</f>
        <v>0</v>
      </c>
      <c r="AM296">
        <f t="shared" si="82"/>
        <v>1</v>
      </c>
      <c r="AN296">
        <f t="shared" si="83"/>
        <v>1</v>
      </c>
      <c r="AO296">
        <f>(200000*(ABS(N296)-ABS(N294))+Constants!$B$7)/(2*Constants!$B$7)</f>
        <v>0.5</v>
      </c>
      <c r="AP296">
        <f>(200000*(ABS(O296)-ABS(O294))+Constants!$B$7)/(2*Constants!$B$7)</f>
        <v>0.5</v>
      </c>
      <c r="AQ296">
        <f t="shared" si="84"/>
        <v>1</v>
      </c>
      <c r="AR296">
        <f>(Constants!$B$3*Constants!$B$8*I296*K296+AS295)/(Constants!$B$9*Constants!$B$4)</f>
        <v>7.53982300884956</v>
      </c>
      <c r="AS296">
        <f>(Constants!$B$3*Constants!$B$8*I296*K296+AS295)-(AR296*Constants!$B$9*Constants!$B$4)</f>
        <v>0</v>
      </c>
      <c r="AT296">
        <f t="shared" si="85"/>
        <v>2216.70796460175</v>
      </c>
      <c r="AU296">
        <f t="array" ref="AU296">IF(SUMPRODUCT(--(SIGN(AN263:AN295)=SIGN(K264:K296)))=0,2,IF(AV295&gt;0,1,0))</f>
        <v>0</v>
      </c>
      <c r="AV296">
        <f>IF(AU296=2,ROUND(5*1000/Constants!$B$11,0),IF(AV295&gt;0,AV295-1,0))</f>
        <v>0</v>
      </c>
      <c r="AW296">
        <f t="shared" si="86"/>
        <v>294</v>
      </c>
      <c r="AX296">
        <f ca="1" t="array" ref="AX296">IF(AW296&gt;Constants!$B$12,2,IF(SUMPRODUCT(--(AX277:AX296=2))=0,0,1))</f>
        <v>2</v>
      </c>
      <c r="AZ296">
        <f t="array" ref="AZ296">IF(ABS(AG296)&gt;Constants!$B$13,2,IF(SUMPRODUCT(--(AZ276:AZ295=2))=0,0,1))</f>
        <v>0</v>
      </c>
    </row>
    <row r="297" spans="1:52">
      <c r="A297" s="3">
        <v>295</v>
      </c>
      <c r="B297">
        <f>Signals!B296</f>
        <v>3</v>
      </c>
      <c r="C297">
        <f>Signals!C296</f>
        <v>2</v>
      </c>
      <c r="D297">
        <f>Signals!F296</f>
        <v>0</v>
      </c>
      <c r="E297">
        <f>Signals!H296</f>
        <v>0</v>
      </c>
      <c r="F297">
        <f>Signals!I296</f>
        <v>0</v>
      </c>
      <c r="G297">
        <f>IF(Constants!$B$2=2,-B297,B297)</f>
        <v>3</v>
      </c>
      <c r="H297">
        <f>IF(Constants!$C$2=2,-C297,C297)</f>
        <v>2</v>
      </c>
      <c r="I297">
        <f t="shared" si="70"/>
        <v>3</v>
      </c>
      <c r="J297">
        <f t="shared" si="71"/>
        <v>2</v>
      </c>
      <c r="K297">
        <f t="shared" si="72"/>
        <v>1</v>
      </c>
      <c r="L297">
        <f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1200.5</v>
      </c>
      <c r="M297">
        <f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800.5</v>
      </c>
      <c r="N297">
        <f t="shared" si="73"/>
        <v>1200.5</v>
      </c>
      <c r="O297">
        <f t="shared" si="74"/>
        <v>800.5</v>
      </c>
      <c r="P297">
        <f>IF(I297&lt;&gt;0,(ABS(L297*Constants!$B$10)+50)/100,MAX(P296-ABS(N297*Constants!$B$4),0))</f>
        <v>0.62005</v>
      </c>
      <c r="Q297">
        <f>IF(J297&lt;&gt;0,(ABS(M297*Constants!$B$10)+50)/100,MAX(Q296-ABS(O297*Constants!$B$4),0))</f>
        <v>0.58005</v>
      </c>
      <c r="R297">
        <f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1200.5</v>
      </c>
      <c r="S297">
        <f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800.5</v>
      </c>
      <c r="T297">
        <f t="shared" si="75"/>
        <v>1200.5</v>
      </c>
      <c r="U297">
        <f t="shared" si="76"/>
        <v>800.5</v>
      </c>
      <c r="V297">
        <f>IF(I297&lt;&gt;0,(ABS(R297*Constants!$B$4)+50)/100,IF(R297=0,MAX((0-ABS(T297*Constants!$B$4)),0),(ABS(R297*Constants!$B$4)+50)/100))</f>
        <v>1501.125</v>
      </c>
      <c r="W297">
        <f>IF(J297&lt;&gt;0,(ABS(S297*Constants!$B$4)+50)/100,IF(S297=0,MAX((0-ABS(U297*Constants!$B$4)),0),(ABS(S297*Constants!$B$4)+50)/100))</f>
        <v>1001.125</v>
      </c>
      <c r="X297">
        <f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1200.5</v>
      </c>
      <c r="Y297">
        <f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800.5</v>
      </c>
      <c r="Z297">
        <f t="shared" si="77"/>
        <v>1200.5</v>
      </c>
      <c r="AA297">
        <f t="shared" si="78"/>
        <v>800.5</v>
      </c>
      <c r="AB297">
        <f>IF(I297&lt;&gt;0,(ABS(X297*Constants!$B$10)+50)/100,IF(X297=0,MAX((AB296-ABS(Z297*Constants!$B$4)),0),(ABS(X297*Constants!$B$4)+50)/100))</f>
        <v>0.62005</v>
      </c>
      <c r="AC297">
        <f>IF(J297&lt;&gt;0,(ABS(Y297*Constants!$B$10)+50)/100,IF(Y297=0,MAX((AC296-ABS(AA297*Constants!$B$4)),0),(ABS(Y297*Constants!$B$4)+50)/100))</f>
        <v>0.58005</v>
      </c>
      <c r="AD297">
        <f t="shared" si="79"/>
        <v>1001</v>
      </c>
      <c r="AE297">
        <f t="shared" si="80"/>
        <v>1200.5</v>
      </c>
      <c r="AF297">
        <f t="shared" si="81"/>
        <v>800.5</v>
      </c>
      <c r="AG297">
        <f>((Constants!$B$5*AG296)+Constants!$B$4*AD297+AH296)/(Constants!$B$5+Constants!$B$4)</f>
        <v>1001</v>
      </c>
      <c r="AH297">
        <f>((Constants!$B$5*AG296)+Constants!$B$4*AD297+AH296)-(Constants!$B$5+Constants!$B$4)*AG297</f>
        <v>0</v>
      </c>
      <c r="AI297">
        <f>((Constants!$B$5*AI296)+Constants!$B$4*AE297+AJ296)/(Constants!$B$5+Constants!$B$4)</f>
        <v>1200.5</v>
      </c>
      <c r="AJ297">
        <f>((Constants!$B$5*AI296)+Constants!$B$4*AE297+AJ296)-(Constants!$B$4+Constants!$B$5)*AI297</f>
        <v>0</v>
      </c>
      <c r="AK297">
        <f>((Constants!$B$5*AK296)+Constants!$B$4*AF297+AL296)/(Constants!$B$5+Constants!$B$4)</f>
        <v>800.5</v>
      </c>
      <c r="AL297">
        <f>((Constants!$B$5*AK296)+Constants!$B$4*AF297+AL296)-(Constants!$B$5+Constants!$B$4)*AK297</f>
        <v>0</v>
      </c>
      <c r="AM297">
        <f t="shared" si="82"/>
        <v>1</v>
      </c>
      <c r="AN297">
        <f t="shared" si="83"/>
        <v>1</v>
      </c>
      <c r="AO297">
        <f>(200000*(ABS(N297)-ABS(N295))+Constants!$B$7)/(2*Constants!$B$7)</f>
        <v>0.5</v>
      </c>
      <c r="AP297">
        <f>(200000*(ABS(O297)-ABS(O295))+Constants!$B$7)/(2*Constants!$B$7)</f>
        <v>0.5</v>
      </c>
      <c r="AQ297">
        <f t="shared" si="84"/>
        <v>1</v>
      </c>
      <c r="AR297">
        <f>(Constants!$B$3*Constants!$B$8*I297*K297+AS296)/(Constants!$B$9*Constants!$B$4)</f>
        <v>7.53982300884956</v>
      </c>
      <c r="AS297">
        <f>(Constants!$B$3*Constants!$B$8*I297*K297+AS296)-(AR297*Constants!$B$9*Constants!$B$4)</f>
        <v>0</v>
      </c>
      <c r="AT297">
        <f t="shared" si="85"/>
        <v>2224.2477876106</v>
      </c>
      <c r="AU297">
        <f t="array" ref="AU297">IF(SUMPRODUCT(--(SIGN(AN264:AN296)=SIGN(K265:K297)))=0,2,IF(AV296&gt;0,1,0))</f>
        <v>0</v>
      </c>
      <c r="AV297">
        <f>IF(AU297=2,ROUND(5*1000/Constants!$B$11,0),IF(AV296&gt;0,AV296-1,0))</f>
        <v>0</v>
      </c>
      <c r="AW297">
        <f t="shared" si="86"/>
        <v>295</v>
      </c>
      <c r="AX297">
        <f ca="1" t="array" ref="AX297">IF(AW297&gt;Constants!$B$12,2,IF(SUMPRODUCT(--(AX278:AX297=2))=0,0,1))</f>
        <v>2</v>
      </c>
      <c r="AZ297">
        <f t="array" ref="AZ297">IF(ABS(AG297)&gt;Constants!$B$13,2,IF(SUMPRODUCT(--(AZ277:AZ296=2))=0,0,1))</f>
        <v>0</v>
      </c>
    </row>
    <row r="298" spans="1:52">
      <c r="A298" s="3">
        <v>296</v>
      </c>
      <c r="B298">
        <f>Signals!B297</f>
        <v>3</v>
      </c>
      <c r="C298">
        <f>Signals!C297</f>
        <v>2</v>
      </c>
      <c r="D298">
        <f>Signals!F297</f>
        <v>0</v>
      </c>
      <c r="E298">
        <f>Signals!H297</f>
        <v>0</v>
      </c>
      <c r="F298">
        <f>Signals!I297</f>
        <v>0</v>
      </c>
      <c r="G298">
        <f>IF(Constants!$B$2=2,-B298,B298)</f>
        <v>3</v>
      </c>
      <c r="H298">
        <f>IF(Constants!$C$2=2,-C298,C298)</f>
        <v>2</v>
      </c>
      <c r="I298">
        <f t="shared" si="70"/>
        <v>3</v>
      </c>
      <c r="J298">
        <f t="shared" si="71"/>
        <v>2</v>
      </c>
      <c r="K298">
        <f t="shared" si="72"/>
        <v>1</v>
      </c>
      <c r="L298">
        <f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1200.5</v>
      </c>
      <c r="M298">
        <f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800.5</v>
      </c>
      <c r="N298">
        <f t="shared" si="73"/>
        <v>1200.5</v>
      </c>
      <c r="O298">
        <f t="shared" si="74"/>
        <v>800.5</v>
      </c>
      <c r="P298">
        <f>IF(I298&lt;&gt;0,(ABS(L298*Constants!$B$10)+50)/100,MAX(P297-ABS(N298*Constants!$B$4),0))</f>
        <v>0.62005</v>
      </c>
      <c r="Q298">
        <f>IF(J298&lt;&gt;0,(ABS(M298*Constants!$B$10)+50)/100,MAX(Q297-ABS(O298*Constants!$B$4),0))</f>
        <v>0.58005</v>
      </c>
      <c r="R298">
        <f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1200.5</v>
      </c>
      <c r="S298">
        <f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800.5</v>
      </c>
      <c r="T298">
        <f t="shared" si="75"/>
        <v>1200.5</v>
      </c>
      <c r="U298">
        <f t="shared" si="76"/>
        <v>800.5</v>
      </c>
      <c r="V298">
        <f>IF(I298&lt;&gt;0,(ABS(R298*Constants!$B$4)+50)/100,IF(R298=0,MAX((0-ABS(T298*Constants!$B$4)),0),(ABS(R298*Constants!$B$4)+50)/100))</f>
        <v>1501.125</v>
      </c>
      <c r="W298">
        <f>IF(J298&lt;&gt;0,(ABS(S298*Constants!$B$4)+50)/100,IF(S298=0,MAX((0-ABS(U298*Constants!$B$4)),0),(ABS(S298*Constants!$B$4)+50)/100))</f>
        <v>1001.125</v>
      </c>
      <c r="X298">
        <f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1200.5</v>
      </c>
      <c r="Y298">
        <f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800.5</v>
      </c>
      <c r="Z298">
        <f t="shared" si="77"/>
        <v>1200.5</v>
      </c>
      <c r="AA298">
        <f t="shared" si="78"/>
        <v>800.5</v>
      </c>
      <c r="AB298">
        <f>IF(I298&lt;&gt;0,(ABS(X298*Constants!$B$10)+50)/100,IF(X298=0,MAX((AB297-ABS(Z298*Constants!$B$4)),0),(ABS(X298*Constants!$B$4)+50)/100))</f>
        <v>0.62005</v>
      </c>
      <c r="AC298">
        <f>IF(J298&lt;&gt;0,(ABS(Y298*Constants!$B$10)+50)/100,IF(Y298=0,MAX((AC297-ABS(AA298*Constants!$B$4)),0),(ABS(Y298*Constants!$B$4)+50)/100))</f>
        <v>0.58005</v>
      </c>
      <c r="AD298">
        <f t="shared" si="79"/>
        <v>1001</v>
      </c>
      <c r="AE298">
        <f t="shared" si="80"/>
        <v>1200.5</v>
      </c>
      <c r="AF298">
        <f t="shared" si="81"/>
        <v>800.5</v>
      </c>
      <c r="AG298">
        <f>((Constants!$B$5*AG297)+Constants!$B$4*AD298+AH297)/(Constants!$B$5+Constants!$B$4)</f>
        <v>1001</v>
      </c>
      <c r="AH298">
        <f>((Constants!$B$5*AG297)+Constants!$B$4*AD298+AH297)-(Constants!$B$5+Constants!$B$4)*AG298</f>
        <v>0</v>
      </c>
      <c r="AI298">
        <f>((Constants!$B$5*AI297)+Constants!$B$4*AE298+AJ297)/(Constants!$B$5+Constants!$B$4)</f>
        <v>1200.5</v>
      </c>
      <c r="AJ298">
        <f>((Constants!$B$5*AI297)+Constants!$B$4*AE298+AJ297)-(Constants!$B$4+Constants!$B$5)*AI298</f>
        <v>0</v>
      </c>
      <c r="AK298">
        <f>((Constants!$B$5*AK297)+Constants!$B$4*AF298+AL297)/(Constants!$B$5+Constants!$B$4)</f>
        <v>800.5</v>
      </c>
      <c r="AL298">
        <f>((Constants!$B$5*AK297)+Constants!$B$4*AF298+AL297)-(Constants!$B$5+Constants!$B$4)*AK298</f>
        <v>0</v>
      </c>
      <c r="AM298">
        <f t="shared" si="82"/>
        <v>1</v>
      </c>
      <c r="AN298">
        <f t="shared" si="83"/>
        <v>1</v>
      </c>
      <c r="AO298">
        <f>(200000*(ABS(N298)-ABS(N296))+Constants!$B$7)/(2*Constants!$B$7)</f>
        <v>0.5</v>
      </c>
      <c r="AP298">
        <f>(200000*(ABS(O298)-ABS(O296))+Constants!$B$7)/(2*Constants!$B$7)</f>
        <v>0.5</v>
      </c>
      <c r="AQ298">
        <f t="shared" si="84"/>
        <v>1</v>
      </c>
      <c r="AR298">
        <f>(Constants!$B$3*Constants!$B$8*I298*K298+AS297)/(Constants!$B$9*Constants!$B$4)</f>
        <v>7.53982300884956</v>
      </c>
      <c r="AS298">
        <f>(Constants!$B$3*Constants!$B$8*I298*K298+AS297)-(AR298*Constants!$B$9*Constants!$B$4)</f>
        <v>0</v>
      </c>
      <c r="AT298">
        <f t="shared" si="85"/>
        <v>2231.78761061945</v>
      </c>
      <c r="AU298">
        <f t="array" ref="AU298">IF(SUMPRODUCT(--(SIGN(AN265:AN297)=SIGN(K266:K298)))=0,2,IF(AV297&gt;0,1,0))</f>
        <v>0</v>
      </c>
      <c r="AV298">
        <f>IF(AU298=2,ROUND(5*1000/Constants!$B$11,0),IF(AV297&gt;0,AV297-1,0))</f>
        <v>0</v>
      </c>
      <c r="AW298">
        <f t="shared" si="86"/>
        <v>296</v>
      </c>
      <c r="AX298">
        <f ca="1" t="array" ref="AX298">IF(AW298&gt;Constants!$B$12,2,IF(SUMPRODUCT(--(AX279:AX298=2))=0,0,1))</f>
        <v>2</v>
      </c>
      <c r="AZ298">
        <f t="array" ref="AZ298">IF(ABS(AG298)&gt;Constants!$B$13,2,IF(SUMPRODUCT(--(AZ278:AZ297=2))=0,0,1))</f>
        <v>0</v>
      </c>
    </row>
    <row r="299" spans="1:52">
      <c r="A299" s="3">
        <v>297</v>
      </c>
      <c r="B299">
        <f>Signals!B298</f>
        <v>3</v>
      </c>
      <c r="C299">
        <f>Signals!C298</f>
        <v>2</v>
      </c>
      <c r="D299">
        <f>Signals!F298</f>
        <v>0</v>
      </c>
      <c r="E299">
        <f>Signals!H298</f>
        <v>0</v>
      </c>
      <c r="F299">
        <f>Signals!I298</f>
        <v>0</v>
      </c>
      <c r="G299">
        <f>IF(Constants!$B$2=2,-B299,B299)</f>
        <v>3</v>
      </c>
      <c r="H299">
        <f>IF(Constants!$C$2=2,-C299,C299)</f>
        <v>2</v>
      </c>
      <c r="I299">
        <f t="shared" si="70"/>
        <v>3</v>
      </c>
      <c r="J299">
        <f t="shared" si="71"/>
        <v>2</v>
      </c>
      <c r="K299">
        <f t="shared" si="72"/>
        <v>1</v>
      </c>
      <c r="L299">
        <f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1200.5</v>
      </c>
      <c r="M299">
        <f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800.5</v>
      </c>
      <c r="N299">
        <f t="shared" si="73"/>
        <v>1200.5</v>
      </c>
      <c r="O299">
        <f t="shared" si="74"/>
        <v>800.5</v>
      </c>
      <c r="P299">
        <f>IF(I299&lt;&gt;0,(ABS(L299*Constants!$B$10)+50)/100,MAX(P298-ABS(N299*Constants!$B$4),0))</f>
        <v>0.62005</v>
      </c>
      <c r="Q299">
        <f>IF(J299&lt;&gt;0,(ABS(M299*Constants!$B$10)+50)/100,MAX(Q298-ABS(O299*Constants!$B$4),0))</f>
        <v>0.58005</v>
      </c>
      <c r="R299">
        <f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1200.5</v>
      </c>
      <c r="S299">
        <f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800.5</v>
      </c>
      <c r="T299">
        <f t="shared" si="75"/>
        <v>1200.5</v>
      </c>
      <c r="U299">
        <f t="shared" si="76"/>
        <v>800.5</v>
      </c>
      <c r="V299">
        <f>IF(I299&lt;&gt;0,(ABS(R299*Constants!$B$4)+50)/100,IF(R299=0,MAX((0-ABS(T299*Constants!$B$4)),0),(ABS(R299*Constants!$B$4)+50)/100))</f>
        <v>1501.125</v>
      </c>
      <c r="W299">
        <f>IF(J299&lt;&gt;0,(ABS(S299*Constants!$B$4)+50)/100,IF(S299=0,MAX((0-ABS(U299*Constants!$B$4)),0),(ABS(S299*Constants!$B$4)+50)/100))</f>
        <v>1001.125</v>
      </c>
      <c r="X299">
        <f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1200.5</v>
      </c>
      <c r="Y299">
        <f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800.5</v>
      </c>
      <c r="Z299">
        <f t="shared" si="77"/>
        <v>1200.5</v>
      </c>
      <c r="AA299">
        <f t="shared" si="78"/>
        <v>800.5</v>
      </c>
      <c r="AB299">
        <f>IF(I299&lt;&gt;0,(ABS(X299*Constants!$B$10)+50)/100,IF(X299=0,MAX((AB298-ABS(Z299*Constants!$B$4)),0),(ABS(X299*Constants!$B$4)+50)/100))</f>
        <v>0.62005</v>
      </c>
      <c r="AC299">
        <f>IF(J299&lt;&gt;0,(ABS(Y299*Constants!$B$10)+50)/100,IF(Y299=0,MAX((AC298-ABS(AA299*Constants!$B$4)),0),(ABS(Y299*Constants!$B$4)+50)/100))</f>
        <v>0.58005</v>
      </c>
      <c r="AD299">
        <f t="shared" si="79"/>
        <v>1001</v>
      </c>
      <c r="AE299">
        <f t="shared" si="80"/>
        <v>1200.5</v>
      </c>
      <c r="AF299">
        <f t="shared" si="81"/>
        <v>800.5</v>
      </c>
      <c r="AG299">
        <f>((Constants!$B$5*AG298)+Constants!$B$4*AD299+AH298)/(Constants!$B$5+Constants!$B$4)</f>
        <v>1001</v>
      </c>
      <c r="AH299">
        <f>((Constants!$B$5*AG298)+Constants!$B$4*AD299+AH298)-(Constants!$B$5+Constants!$B$4)*AG299</f>
        <v>0</v>
      </c>
      <c r="AI299">
        <f>((Constants!$B$5*AI298)+Constants!$B$4*AE299+AJ298)/(Constants!$B$5+Constants!$B$4)</f>
        <v>1200.5</v>
      </c>
      <c r="AJ299">
        <f>((Constants!$B$5*AI298)+Constants!$B$4*AE299+AJ298)-(Constants!$B$4+Constants!$B$5)*AI299</f>
        <v>0</v>
      </c>
      <c r="AK299">
        <f>((Constants!$B$5*AK298)+Constants!$B$4*AF299+AL298)/(Constants!$B$5+Constants!$B$4)</f>
        <v>800.5</v>
      </c>
      <c r="AL299">
        <f>((Constants!$B$5*AK298)+Constants!$B$4*AF299+AL298)-(Constants!$B$5+Constants!$B$4)*AK299</f>
        <v>0</v>
      </c>
      <c r="AM299">
        <f t="shared" si="82"/>
        <v>1</v>
      </c>
      <c r="AN299">
        <f t="shared" si="83"/>
        <v>1</v>
      </c>
      <c r="AO299">
        <f>(200000*(ABS(N299)-ABS(N297))+Constants!$B$7)/(2*Constants!$B$7)</f>
        <v>0.5</v>
      </c>
      <c r="AP299">
        <f>(200000*(ABS(O299)-ABS(O297))+Constants!$B$7)/(2*Constants!$B$7)</f>
        <v>0.5</v>
      </c>
      <c r="AQ299">
        <f t="shared" si="84"/>
        <v>1</v>
      </c>
      <c r="AR299">
        <f>(Constants!$B$3*Constants!$B$8*I299*K299+AS298)/(Constants!$B$9*Constants!$B$4)</f>
        <v>7.53982300884956</v>
      </c>
      <c r="AS299">
        <f>(Constants!$B$3*Constants!$B$8*I299*K299+AS298)-(AR299*Constants!$B$9*Constants!$B$4)</f>
        <v>0</v>
      </c>
      <c r="AT299">
        <f t="shared" si="85"/>
        <v>2239.3274336283</v>
      </c>
      <c r="AU299">
        <f t="array" ref="AU299">IF(SUMPRODUCT(--(SIGN(AN266:AN298)=SIGN(K267:K299)))=0,2,IF(AV298&gt;0,1,0))</f>
        <v>0</v>
      </c>
      <c r="AV299">
        <f>IF(AU299=2,ROUND(5*1000/Constants!$B$11,0),IF(AV298&gt;0,AV298-1,0))</f>
        <v>0</v>
      </c>
      <c r="AW299">
        <f t="shared" si="86"/>
        <v>297</v>
      </c>
      <c r="AX299">
        <f ca="1" t="array" ref="AX299">IF(AW299&gt;Constants!$B$12,2,IF(SUMPRODUCT(--(AX280:AX299=2))=0,0,1))</f>
        <v>2</v>
      </c>
      <c r="AZ299">
        <f t="array" ref="AZ299">IF(ABS(AG299)&gt;Constants!$B$13,2,IF(SUMPRODUCT(--(AZ279:AZ298=2))=0,0,1))</f>
        <v>0</v>
      </c>
    </row>
    <row r="300" spans="1:52">
      <c r="A300" s="3">
        <v>298</v>
      </c>
      <c r="B300">
        <f>Signals!B299</f>
        <v>3</v>
      </c>
      <c r="C300">
        <f>Signals!C299</f>
        <v>2</v>
      </c>
      <c r="D300">
        <f>Signals!F299</f>
        <v>0</v>
      </c>
      <c r="E300">
        <f>Signals!H299</f>
        <v>0</v>
      </c>
      <c r="F300">
        <f>Signals!I299</f>
        <v>0</v>
      </c>
      <c r="G300">
        <f>IF(Constants!$B$2=2,-B300,B300)</f>
        <v>3</v>
      </c>
      <c r="H300">
        <f>IF(Constants!$C$2=2,-C300,C300)</f>
        <v>2</v>
      </c>
      <c r="I300">
        <f t="shared" si="70"/>
        <v>3</v>
      </c>
      <c r="J300">
        <f t="shared" si="71"/>
        <v>2</v>
      </c>
      <c r="K300">
        <f t="shared" si="72"/>
        <v>1</v>
      </c>
      <c r="L300">
        <f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1200.5</v>
      </c>
      <c r="M300">
        <f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800.5</v>
      </c>
      <c r="N300">
        <f t="shared" si="73"/>
        <v>1200.5</v>
      </c>
      <c r="O300">
        <f t="shared" si="74"/>
        <v>800.5</v>
      </c>
      <c r="P300">
        <f>IF(I300&lt;&gt;0,(ABS(L300*Constants!$B$10)+50)/100,MAX(P299-ABS(N300*Constants!$B$4),0))</f>
        <v>0.62005</v>
      </c>
      <c r="Q300">
        <f>IF(J300&lt;&gt;0,(ABS(M300*Constants!$B$10)+50)/100,MAX(Q299-ABS(O300*Constants!$B$4),0))</f>
        <v>0.58005</v>
      </c>
      <c r="R300">
        <f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1200.5</v>
      </c>
      <c r="S300">
        <f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800.5</v>
      </c>
      <c r="T300">
        <f t="shared" si="75"/>
        <v>1200.5</v>
      </c>
      <c r="U300">
        <f t="shared" si="76"/>
        <v>800.5</v>
      </c>
      <c r="V300">
        <f>IF(I300&lt;&gt;0,(ABS(R300*Constants!$B$4)+50)/100,IF(R300=0,MAX((0-ABS(T300*Constants!$B$4)),0),(ABS(R300*Constants!$B$4)+50)/100))</f>
        <v>1501.125</v>
      </c>
      <c r="W300">
        <f>IF(J300&lt;&gt;0,(ABS(S300*Constants!$B$4)+50)/100,IF(S300=0,MAX((0-ABS(U300*Constants!$B$4)),0),(ABS(S300*Constants!$B$4)+50)/100))</f>
        <v>1001.125</v>
      </c>
      <c r="X300">
        <f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1200.5</v>
      </c>
      <c r="Y300">
        <f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800.5</v>
      </c>
      <c r="Z300">
        <f t="shared" si="77"/>
        <v>1200.5</v>
      </c>
      <c r="AA300">
        <f t="shared" si="78"/>
        <v>800.5</v>
      </c>
      <c r="AB300">
        <f>IF(I300&lt;&gt;0,(ABS(X300*Constants!$B$10)+50)/100,IF(X300=0,MAX((AB299-ABS(Z300*Constants!$B$4)),0),(ABS(X300*Constants!$B$4)+50)/100))</f>
        <v>0.62005</v>
      </c>
      <c r="AC300">
        <f>IF(J300&lt;&gt;0,(ABS(Y300*Constants!$B$10)+50)/100,IF(Y300=0,MAX((AC299-ABS(AA300*Constants!$B$4)),0),(ABS(Y300*Constants!$B$4)+50)/100))</f>
        <v>0.58005</v>
      </c>
      <c r="AD300">
        <f t="shared" si="79"/>
        <v>1001</v>
      </c>
      <c r="AE300">
        <f t="shared" si="80"/>
        <v>1200.5</v>
      </c>
      <c r="AF300">
        <f t="shared" si="81"/>
        <v>800.5</v>
      </c>
      <c r="AG300">
        <f>((Constants!$B$5*AG299)+Constants!$B$4*AD300+AH299)/(Constants!$B$5+Constants!$B$4)</f>
        <v>1001</v>
      </c>
      <c r="AH300">
        <f>((Constants!$B$5*AG299)+Constants!$B$4*AD300+AH299)-(Constants!$B$5+Constants!$B$4)*AG300</f>
        <v>0</v>
      </c>
      <c r="AI300">
        <f>((Constants!$B$5*AI299)+Constants!$B$4*AE300+AJ299)/(Constants!$B$5+Constants!$B$4)</f>
        <v>1200.5</v>
      </c>
      <c r="AJ300">
        <f>((Constants!$B$5*AI299)+Constants!$B$4*AE300+AJ299)-(Constants!$B$4+Constants!$B$5)*AI300</f>
        <v>0</v>
      </c>
      <c r="AK300">
        <f>((Constants!$B$5*AK299)+Constants!$B$4*AF300+AL299)/(Constants!$B$5+Constants!$B$4)</f>
        <v>800.5</v>
      </c>
      <c r="AL300">
        <f>((Constants!$B$5*AK299)+Constants!$B$4*AF300+AL299)-(Constants!$B$5+Constants!$B$4)*AK300</f>
        <v>0</v>
      </c>
      <c r="AM300">
        <f t="shared" si="82"/>
        <v>1</v>
      </c>
      <c r="AN300">
        <f t="shared" si="83"/>
        <v>1</v>
      </c>
      <c r="AO300">
        <f>(200000*(ABS(N300)-ABS(N298))+Constants!$B$7)/(2*Constants!$B$7)</f>
        <v>0.5</v>
      </c>
      <c r="AP300">
        <f>(200000*(ABS(O300)-ABS(O298))+Constants!$B$7)/(2*Constants!$B$7)</f>
        <v>0.5</v>
      </c>
      <c r="AQ300">
        <f t="shared" si="84"/>
        <v>1</v>
      </c>
      <c r="AR300">
        <f>(Constants!$B$3*Constants!$B$8*I300*K300+AS299)/(Constants!$B$9*Constants!$B$4)</f>
        <v>7.53982300884956</v>
      </c>
      <c r="AS300">
        <f>(Constants!$B$3*Constants!$B$8*I300*K300+AS299)-(AR300*Constants!$B$9*Constants!$B$4)</f>
        <v>0</v>
      </c>
      <c r="AT300">
        <f t="shared" si="85"/>
        <v>2246.86725663715</v>
      </c>
      <c r="AU300">
        <f t="array" ref="AU300">IF(SUMPRODUCT(--(SIGN(AN267:AN299)=SIGN(K268:K300)))=0,2,IF(AV299&gt;0,1,0))</f>
        <v>0</v>
      </c>
      <c r="AV300">
        <f>IF(AU300=2,ROUND(5*1000/Constants!$B$11,0),IF(AV299&gt;0,AV299-1,0))</f>
        <v>0</v>
      </c>
      <c r="AW300">
        <f t="shared" si="86"/>
        <v>298</v>
      </c>
      <c r="AX300">
        <f ca="1" t="array" ref="AX300">IF(AW300&gt;Constants!$B$12,2,IF(SUMPRODUCT(--(AX281:AX300=2))=0,0,1))</f>
        <v>2</v>
      </c>
      <c r="AZ300">
        <f t="array" ref="AZ300">IF(ABS(AG300)&gt;Constants!$B$13,2,IF(SUMPRODUCT(--(AZ280:AZ299=2))=0,0,1))</f>
        <v>0</v>
      </c>
    </row>
    <row r="301" spans="1:52">
      <c r="A301" s="3">
        <v>299</v>
      </c>
      <c r="B301">
        <f>Signals!B300</f>
        <v>3</v>
      </c>
      <c r="C301">
        <f>Signals!C300</f>
        <v>2</v>
      </c>
      <c r="D301">
        <f>Signals!F300</f>
        <v>0</v>
      </c>
      <c r="E301">
        <f>Signals!H300</f>
        <v>0</v>
      </c>
      <c r="F301">
        <f>Signals!I300</f>
        <v>0</v>
      </c>
      <c r="G301">
        <f>IF(Constants!$B$2=2,-B301,B301)</f>
        <v>3</v>
      </c>
      <c r="H301">
        <f>IF(Constants!$C$2=2,-C301,C301)</f>
        <v>2</v>
      </c>
      <c r="I301">
        <f t="shared" si="70"/>
        <v>3</v>
      </c>
      <c r="J301">
        <f t="shared" si="71"/>
        <v>2</v>
      </c>
      <c r="K301">
        <f t="shared" si="72"/>
        <v>1</v>
      </c>
      <c r="L301">
        <f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1200.5</v>
      </c>
      <c r="M301">
        <f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800.5</v>
      </c>
      <c r="N301">
        <f t="shared" si="73"/>
        <v>1200.5</v>
      </c>
      <c r="O301">
        <f t="shared" si="74"/>
        <v>800.5</v>
      </c>
      <c r="P301">
        <f>IF(I301&lt;&gt;0,(ABS(L301*Constants!$B$10)+50)/100,MAX(P300-ABS(N301*Constants!$B$4),0))</f>
        <v>0.62005</v>
      </c>
      <c r="Q301">
        <f>IF(J301&lt;&gt;0,(ABS(M301*Constants!$B$10)+50)/100,MAX(Q300-ABS(O301*Constants!$B$4),0))</f>
        <v>0.58005</v>
      </c>
      <c r="R301">
        <f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1200.5</v>
      </c>
      <c r="S301">
        <f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800.5</v>
      </c>
      <c r="T301">
        <f t="shared" si="75"/>
        <v>1200.5</v>
      </c>
      <c r="U301">
        <f t="shared" si="76"/>
        <v>800.5</v>
      </c>
      <c r="V301">
        <f>IF(I301&lt;&gt;0,(ABS(R301*Constants!$B$4)+50)/100,IF(R301=0,MAX((0-ABS(T301*Constants!$B$4)),0),(ABS(R301*Constants!$B$4)+50)/100))</f>
        <v>1501.125</v>
      </c>
      <c r="W301">
        <f>IF(J301&lt;&gt;0,(ABS(S301*Constants!$B$4)+50)/100,IF(S301=0,MAX((0-ABS(U301*Constants!$B$4)),0),(ABS(S301*Constants!$B$4)+50)/100))</f>
        <v>1001.125</v>
      </c>
      <c r="X301">
        <f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1200.5</v>
      </c>
      <c r="Y301">
        <f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800.5</v>
      </c>
      <c r="Z301">
        <f t="shared" si="77"/>
        <v>1200.5</v>
      </c>
      <c r="AA301">
        <f t="shared" si="78"/>
        <v>800.5</v>
      </c>
      <c r="AB301">
        <f>IF(I301&lt;&gt;0,(ABS(X301*Constants!$B$10)+50)/100,IF(X301=0,MAX((AB300-ABS(Z301*Constants!$B$4)),0),(ABS(X301*Constants!$B$4)+50)/100))</f>
        <v>0.62005</v>
      </c>
      <c r="AC301">
        <f>IF(J301&lt;&gt;0,(ABS(Y301*Constants!$B$10)+50)/100,IF(Y301=0,MAX((AC300-ABS(AA301*Constants!$B$4)),0),(ABS(Y301*Constants!$B$4)+50)/100))</f>
        <v>0.58005</v>
      </c>
      <c r="AD301">
        <f t="shared" si="79"/>
        <v>1001</v>
      </c>
      <c r="AE301">
        <f t="shared" si="80"/>
        <v>1200.5</v>
      </c>
      <c r="AF301">
        <f t="shared" si="81"/>
        <v>800.5</v>
      </c>
      <c r="AG301">
        <f>((Constants!$B$5*AG300)+Constants!$B$4*AD301+AH300)/(Constants!$B$5+Constants!$B$4)</f>
        <v>1001</v>
      </c>
      <c r="AH301">
        <f>((Constants!$B$5*AG300)+Constants!$B$4*AD301+AH300)-(Constants!$B$5+Constants!$B$4)*AG301</f>
        <v>0</v>
      </c>
      <c r="AI301">
        <f>((Constants!$B$5*AI300)+Constants!$B$4*AE301+AJ300)/(Constants!$B$5+Constants!$B$4)</f>
        <v>1200.5</v>
      </c>
      <c r="AJ301">
        <f>((Constants!$B$5*AI300)+Constants!$B$4*AE301+AJ300)-(Constants!$B$4+Constants!$B$5)*AI301</f>
        <v>0</v>
      </c>
      <c r="AK301">
        <f>((Constants!$B$5*AK300)+Constants!$B$4*AF301+AL300)/(Constants!$B$5+Constants!$B$4)</f>
        <v>800.5</v>
      </c>
      <c r="AL301">
        <f>((Constants!$B$5*AK300)+Constants!$B$4*AF301+AL300)-(Constants!$B$5+Constants!$B$4)*AK301</f>
        <v>0</v>
      </c>
      <c r="AM301">
        <f t="shared" si="82"/>
        <v>1</v>
      </c>
      <c r="AN301">
        <f t="shared" si="83"/>
        <v>1</v>
      </c>
      <c r="AO301">
        <f>(200000*(ABS(N301)-ABS(N299))+Constants!$B$7)/(2*Constants!$B$7)</f>
        <v>0.5</v>
      </c>
      <c r="AP301">
        <f>(200000*(ABS(O301)-ABS(O299))+Constants!$B$7)/(2*Constants!$B$7)</f>
        <v>0.5</v>
      </c>
      <c r="AQ301">
        <f t="shared" si="84"/>
        <v>1</v>
      </c>
      <c r="AR301">
        <f>(Constants!$B$3*Constants!$B$8*I301*K301+AS300)/(Constants!$B$9*Constants!$B$4)</f>
        <v>7.53982300884956</v>
      </c>
      <c r="AS301">
        <f>(Constants!$B$3*Constants!$B$8*I301*K301+AS300)-(AR301*Constants!$B$9*Constants!$B$4)</f>
        <v>0</v>
      </c>
      <c r="AT301">
        <f t="shared" si="85"/>
        <v>2254.407079646</v>
      </c>
      <c r="AU301">
        <f t="array" ref="AU301">IF(SUMPRODUCT(--(SIGN(AN268:AN300)=SIGN(K269:K301)))=0,2,IF(AV300&gt;0,1,0))</f>
        <v>0</v>
      </c>
      <c r="AV301">
        <f>IF(AU301=2,ROUND(5*1000/Constants!$B$11,0),IF(AV300&gt;0,AV300-1,0))</f>
        <v>0</v>
      </c>
      <c r="AW301">
        <f t="shared" si="86"/>
        <v>299</v>
      </c>
      <c r="AX301">
        <f ca="1" t="array" ref="AX301">IF(AW301&gt;Constants!$B$12,2,IF(SUMPRODUCT(--(AX282:AX301=2))=0,0,1))</f>
        <v>2</v>
      </c>
      <c r="AZ301">
        <f t="array" ref="AZ301">IF(ABS(AG301)&gt;Constants!$B$13,2,IF(SUMPRODUCT(--(AZ281:AZ300=2))=0,0,1))</f>
        <v>0</v>
      </c>
    </row>
    <row r="302" spans="1:52">
      <c r="A302" s="3">
        <v>300</v>
      </c>
      <c r="B302">
        <f>Signals!B301</f>
        <v>3</v>
      </c>
      <c r="C302">
        <f>Signals!C301</f>
        <v>2</v>
      </c>
      <c r="D302">
        <f>Signals!F301</f>
        <v>0</v>
      </c>
      <c r="E302">
        <f>Signals!H301</f>
        <v>0</v>
      </c>
      <c r="F302">
        <f>Signals!I301</f>
        <v>0</v>
      </c>
      <c r="G302">
        <f>IF(Constants!$B$2=2,-B302,B302)</f>
        <v>3</v>
      </c>
      <c r="H302">
        <f>IF(Constants!$C$2=2,-C302,C302)</f>
        <v>2</v>
      </c>
      <c r="I302">
        <f t="shared" si="70"/>
        <v>3</v>
      </c>
      <c r="J302">
        <f t="shared" si="71"/>
        <v>2</v>
      </c>
      <c r="K302">
        <f t="shared" si="72"/>
        <v>1</v>
      </c>
      <c r="L302">
        <f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1200.5</v>
      </c>
      <c r="M302">
        <f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800.5</v>
      </c>
      <c r="N302">
        <f t="shared" si="73"/>
        <v>1200.5</v>
      </c>
      <c r="O302">
        <f t="shared" si="74"/>
        <v>800.5</v>
      </c>
      <c r="P302">
        <f>IF(I302&lt;&gt;0,(ABS(L302*Constants!$B$10)+50)/100,MAX(P301-ABS(N302*Constants!$B$4),0))</f>
        <v>0.62005</v>
      </c>
      <c r="Q302">
        <f>IF(J302&lt;&gt;0,(ABS(M302*Constants!$B$10)+50)/100,MAX(Q301-ABS(O302*Constants!$B$4),0))</f>
        <v>0.58005</v>
      </c>
      <c r="R302">
        <f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1200.5</v>
      </c>
      <c r="S302">
        <f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800.5</v>
      </c>
      <c r="T302">
        <f t="shared" si="75"/>
        <v>1200.5</v>
      </c>
      <c r="U302">
        <f t="shared" si="76"/>
        <v>800.5</v>
      </c>
      <c r="V302">
        <f>IF(I302&lt;&gt;0,(ABS(R302*Constants!$B$4)+50)/100,IF(R302=0,MAX((0-ABS(T302*Constants!$B$4)),0),(ABS(R302*Constants!$B$4)+50)/100))</f>
        <v>1501.125</v>
      </c>
      <c r="W302">
        <f>IF(J302&lt;&gt;0,(ABS(S302*Constants!$B$4)+50)/100,IF(S302=0,MAX((0-ABS(U302*Constants!$B$4)),0),(ABS(S302*Constants!$B$4)+50)/100))</f>
        <v>1001.125</v>
      </c>
      <c r="X302">
        <f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1200.5</v>
      </c>
      <c r="Y302">
        <f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800.5</v>
      </c>
      <c r="Z302">
        <f t="shared" si="77"/>
        <v>1200.5</v>
      </c>
      <c r="AA302">
        <f t="shared" si="78"/>
        <v>800.5</v>
      </c>
      <c r="AB302">
        <f>IF(I302&lt;&gt;0,(ABS(X302*Constants!$B$10)+50)/100,IF(X302=0,MAX((AB301-ABS(Z302*Constants!$B$4)),0),(ABS(X302*Constants!$B$4)+50)/100))</f>
        <v>0.62005</v>
      </c>
      <c r="AC302">
        <f>IF(J302&lt;&gt;0,(ABS(Y302*Constants!$B$10)+50)/100,IF(Y302=0,MAX((AC301-ABS(AA302*Constants!$B$4)),0),(ABS(Y302*Constants!$B$4)+50)/100))</f>
        <v>0.58005</v>
      </c>
      <c r="AD302">
        <f t="shared" si="79"/>
        <v>1001</v>
      </c>
      <c r="AE302">
        <f t="shared" si="80"/>
        <v>1200.5</v>
      </c>
      <c r="AF302">
        <f t="shared" si="81"/>
        <v>800.5</v>
      </c>
      <c r="AG302">
        <f>((Constants!$B$5*AG301)+Constants!$B$4*AD302+AH301)/(Constants!$B$5+Constants!$B$4)</f>
        <v>1001</v>
      </c>
      <c r="AH302">
        <f>((Constants!$B$5*AG301)+Constants!$B$4*AD302+AH301)-(Constants!$B$5+Constants!$B$4)*AG302</f>
        <v>0</v>
      </c>
      <c r="AI302">
        <f>((Constants!$B$5*AI301)+Constants!$B$4*AE302+AJ301)/(Constants!$B$5+Constants!$B$4)</f>
        <v>1200.5</v>
      </c>
      <c r="AJ302">
        <f>((Constants!$B$5*AI301)+Constants!$B$4*AE302+AJ301)-(Constants!$B$4+Constants!$B$5)*AI302</f>
        <v>0</v>
      </c>
      <c r="AK302">
        <f>((Constants!$B$5*AK301)+Constants!$B$4*AF302+AL301)/(Constants!$B$5+Constants!$B$4)</f>
        <v>800.5</v>
      </c>
      <c r="AL302">
        <f>((Constants!$B$5*AK301)+Constants!$B$4*AF302+AL301)-(Constants!$B$5+Constants!$B$4)*AK302</f>
        <v>0</v>
      </c>
      <c r="AM302">
        <f t="shared" si="82"/>
        <v>1</v>
      </c>
      <c r="AN302">
        <f t="shared" si="83"/>
        <v>1</v>
      </c>
      <c r="AO302">
        <f>(200000*(ABS(N302)-ABS(N300))+Constants!$B$7)/(2*Constants!$B$7)</f>
        <v>0.5</v>
      </c>
      <c r="AP302">
        <f>(200000*(ABS(O302)-ABS(O300))+Constants!$B$7)/(2*Constants!$B$7)</f>
        <v>0.5</v>
      </c>
      <c r="AQ302">
        <f t="shared" si="84"/>
        <v>1</v>
      </c>
      <c r="AR302">
        <f>(Constants!$B$3*Constants!$B$8*I302*K302+AS301)/(Constants!$B$9*Constants!$B$4)</f>
        <v>7.53982300884956</v>
      </c>
      <c r="AS302">
        <f>(Constants!$B$3*Constants!$B$8*I302*K302+AS301)-(AR302*Constants!$B$9*Constants!$B$4)</f>
        <v>0</v>
      </c>
      <c r="AT302">
        <f t="shared" si="85"/>
        <v>2261.94690265485</v>
      </c>
      <c r="AU302">
        <f t="array" ref="AU302">IF(SUMPRODUCT(--(SIGN(AN269:AN301)=SIGN(K270:K302)))=0,2,IF(AV301&gt;0,1,0))</f>
        <v>0</v>
      </c>
      <c r="AV302">
        <f>IF(AU302=2,ROUND(5*1000/Constants!$B$11,0),IF(AV301&gt;0,AV301-1,0))</f>
        <v>0</v>
      </c>
      <c r="AW302">
        <f t="shared" si="86"/>
        <v>300</v>
      </c>
      <c r="AX302">
        <f ca="1" t="array" ref="AX302">IF(AW302&gt;Constants!$B$12,2,IF(SUMPRODUCT(--(AX283:AX302=2))=0,0,1))</f>
        <v>2</v>
      </c>
      <c r="AZ302">
        <f t="array" ref="AZ302">IF(ABS(AG302)&gt;Constants!$B$13,2,IF(SUMPRODUCT(--(AZ282:AZ301=2))=0,0,1))</f>
        <v>0</v>
      </c>
    </row>
    <row r="303" spans="1:52">
      <c r="A303" s="3">
        <v>301</v>
      </c>
      <c r="B303">
        <f>Signals!B302</f>
        <v>3</v>
      </c>
      <c r="C303">
        <f>Signals!C302</f>
        <v>2</v>
      </c>
      <c r="D303">
        <f>Signals!F302</f>
        <v>0</v>
      </c>
      <c r="E303">
        <f>Signals!H302</f>
        <v>0</v>
      </c>
      <c r="F303">
        <f>Signals!I302</f>
        <v>0</v>
      </c>
      <c r="G303">
        <f>IF(Constants!$B$2=2,-B303,B303)</f>
        <v>3</v>
      </c>
      <c r="H303">
        <f>IF(Constants!$C$2=2,-C303,C303)</f>
        <v>2</v>
      </c>
      <c r="I303">
        <f t="shared" si="70"/>
        <v>3</v>
      </c>
      <c r="J303">
        <f t="shared" si="71"/>
        <v>2</v>
      </c>
      <c r="K303">
        <f t="shared" si="72"/>
        <v>1</v>
      </c>
      <c r="L303">
        <f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1200.5</v>
      </c>
      <c r="M303">
        <f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800.5</v>
      </c>
      <c r="N303">
        <f t="shared" si="73"/>
        <v>1200.5</v>
      </c>
      <c r="O303">
        <f t="shared" si="74"/>
        <v>800.5</v>
      </c>
      <c r="P303">
        <f>IF(I303&lt;&gt;0,(ABS(L303*Constants!$B$10)+50)/100,MAX(P302-ABS(N303*Constants!$B$4),0))</f>
        <v>0.62005</v>
      </c>
      <c r="Q303">
        <f>IF(J303&lt;&gt;0,(ABS(M303*Constants!$B$10)+50)/100,MAX(Q302-ABS(O303*Constants!$B$4),0))</f>
        <v>0.58005</v>
      </c>
      <c r="R303">
        <f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1200.5</v>
      </c>
      <c r="S303">
        <f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800.5</v>
      </c>
      <c r="T303">
        <f t="shared" si="75"/>
        <v>1200.5</v>
      </c>
      <c r="U303">
        <f t="shared" si="76"/>
        <v>800.5</v>
      </c>
      <c r="V303">
        <f>IF(I303&lt;&gt;0,(ABS(R303*Constants!$B$4)+50)/100,IF(R303=0,MAX((0-ABS(T303*Constants!$B$4)),0),(ABS(R303*Constants!$B$4)+50)/100))</f>
        <v>1501.125</v>
      </c>
      <c r="W303">
        <f>IF(J303&lt;&gt;0,(ABS(S303*Constants!$B$4)+50)/100,IF(S303=0,MAX((0-ABS(U303*Constants!$B$4)),0),(ABS(S303*Constants!$B$4)+50)/100))</f>
        <v>1001.125</v>
      </c>
      <c r="X303">
        <f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1200.5</v>
      </c>
      <c r="Y303">
        <f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800.5</v>
      </c>
      <c r="Z303">
        <f t="shared" si="77"/>
        <v>1200.5</v>
      </c>
      <c r="AA303">
        <f t="shared" si="78"/>
        <v>800.5</v>
      </c>
      <c r="AB303">
        <f>IF(I303&lt;&gt;0,(ABS(X303*Constants!$B$10)+50)/100,IF(X303=0,MAX((AB302-ABS(Z303*Constants!$B$4)),0),(ABS(X303*Constants!$B$4)+50)/100))</f>
        <v>0.62005</v>
      </c>
      <c r="AC303">
        <f>IF(J303&lt;&gt;0,(ABS(Y303*Constants!$B$10)+50)/100,IF(Y303=0,MAX((AC302-ABS(AA303*Constants!$B$4)),0),(ABS(Y303*Constants!$B$4)+50)/100))</f>
        <v>0.58005</v>
      </c>
      <c r="AD303">
        <f t="shared" si="79"/>
        <v>1001</v>
      </c>
      <c r="AE303">
        <f t="shared" si="80"/>
        <v>1200.5</v>
      </c>
      <c r="AF303">
        <f t="shared" si="81"/>
        <v>800.5</v>
      </c>
      <c r="AG303">
        <f>((Constants!$B$5*AG302)+Constants!$B$4*AD303+AH302)/(Constants!$B$5+Constants!$B$4)</f>
        <v>1001</v>
      </c>
      <c r="AH303">
        <f>((Constants!$B$5*AG302)+Constants!$B$4*AD303+AH302)-(Constants!$B$5+Constants!$B$4)*AG303</f>
        <v>0</v>
      </c>
      <c r="AI303">
        <f>((Constants!$B$5*AI302)+Constants!$B$4*AE303+AJ302)/(Constants!$B$5+Constants!$B$4)</f>
        <v>1200.5</v>
      </c>
      <c r="AJ303">
        <f>((Constants!$B$5*AI302)+Constants!$B$4*AE303+AJ302)-(Constants!$B$4+Constants!$B$5)*AI303</f>
        <v>0</v>
      </c>
      <c r="AK303">
        <f>((Constants!$B$5*AK302)+Constants!$B$4*AF303+AL302)/(Constants!$B$5+Constants!$B$4)</f>
        <v>800.5</v>
      </c>
      <c r="AL303">
        <f>((Constants!$B$5*AK302)+Constants!$B$4*AF303+AL302)-(Constants!$B$5+Constants!$B$4)*AK303</f>
        <v>0</v>
      </c>
      <c r="AM303">
        <f t="shared" si="82"/>
        <v>1</v>
      </c>
      <c r="AN303">
        <f t="shared" si="83"/>
        <v>1</v>
      </c>
      <c r="AO303">
        <f>(200000*(ABS(N303)-ABS(N301))+Constants!$B$7)/(2*Constants!$B$7)</f>
        <v>0.5</v>
      </c>
      <c r="AP303">
        <f>(200000*(ABS(O303)-ABS(O301))+Constants!$B$7)/(2*Constants!$B$7)</f>
        <v>0.5</v>
      </c>
      <c r="AQ303">
        <f t="shared" si="84"/>
        <v>1</v>
      </c>
      <c r="AR303">
        <f>(Constants!$B$3*Constants!$B$8*I303*K303+AS302)/(Constants!$B$9*Constants!$B$4)</f>
        <v>7.53982300884956</v>
      </c>
      <c r="AS303">
        <f>(Constants!$B$3*Constants!$B$8*I303*K303+AS302)-(AR303*Constants!$B$9*Constants!$B$4)</f>
        <v>0</v>
      </c>
      <c r="AT303">
        <f t="shared" si="85"/>
        <v>2269.4867256637</v>
      </c>
      <c r="AU303">
        <f t="array" ref="AU303">IF(SUMPRODUCT(--(SIGN(AN270:AN302)=SIGN(K271:K303)))=0,2,IF(AV302&gt;0,1,0))</f>
        <v>0</v>
      </c>
      <c r="AV303">
        <f>IF(AU303=2,ROUND(5*1000/Constants!$B$11,0),IF(AV302&gt;0,AV302-1,0))</f>
        <v>0</v>
      </c>
      <c r="AW303">
        <f t="shared" si="86"/>
        <v>301</v>
      </c>
      <c r="AX303">
        <f ca="1" t="array" ref="AX303">IF(AW303&gt;Constants!$B$12,2,IF(SUMPRODUCT(--(AX284:AX303=2))=0,0,1))</f>
        <v>2</v>
      </c>
      <c r="AZ303">
        <f t="array" ref="AZ303">IF(ABS(AG303)&gt;Constants!$B$13,2,IF(SUMPRODUCT(--(AZ283:AZ302=2))=0,0,1))</f>
        <v>0</v>
      </c>
    </row>
    <row r="304" spans="1:52">
      <c r="A304" s="3">
        <v>302</v>
      </c>
      <c r="B304">
        <f>Signals!B303</f>
        <v>3</v>
      </c>
      <c r="C304">
        <f>Signals!C303</f>
        <v>2</v>
      </c>
      <c r="D304">
        <f>Signals!F303</f>
        <v>0</v>
      </c>
      <c r="E304">
        <f>Signals!H303</f>
        <v>0</v>
      </c>
      <c r="F304">
        <f>Signals!I303</f>
        <v>0</v>
      </c>
      <c r="G304">
        <f>IF(Constants!$B$2=2,-B304,B304)</f>
        <v>3</v>
      </c>
      <c r="H304">
        <f>IF(Constants!$C$2=2,-C304,C304)</f>
        <v>2</v>
      </c>
      <c r="I304">
        <f t="shared" si="70"/>
        <v>3</v>
      </c>
      <c r="J304">
        <f t="shared" si="71"/>
        <v>2</v>
      </c>
      <c r="K304">
        <f t="shared" si="72"/>
        <v>1</v>
      </c>
      <c r="L304">
        <f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1200.5</v>
      </c>
      <c r="M304">
        <f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800.5</v>
      </c>
      <c r="N304">
        <f t="shared" si="73"/>
        <v>1200.5</v>
      </c>
      <c r="O304">
        <f t="shared" si="74"/>
        <v>800.5</v>
      </c>
      <c r="P304">
        <f>IF(I304&lt;&gt;0,(ABS(L304*Constants!$B$10)+50)/100,MAX(P303-ABS(N304*Constants!$B$4),0))</f>
        <v>0.62005</v>
      </c>
      <c r="Q304">
        <f>IF(J304&lt;&gt;0,(ABS(M304*Constants!$B$10)+50)/100,MAX(Q303-ABS(O304*Constants!$B$4),0))</f>
        <v>0.58005</v>
      </c>
      <c r="R304">
        <f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1200.5</v>
      </c>
      <c r="S304">
        <f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800.5</v>
      </c>
      <c r="T304">
        <f t="shared" si="75"/>
        <v>1200.5</v>
      </c>
      <c r="U304">
        <f t="shared" si="76"/>
        <v>800.5</v>
      </c>
      <c r="V304">
        <f>IF(I304&lt;&gt;0,(ABS(R304*Constants!$B$4)+50)/100,IF(R304=0,MAX((0-ABS(T304*Constants!$B$4)),0),(ABS(R304*Constants!$B$4)+50)/100))</f>
        <v>1501.125</v>
      </c>
      <c r="W304">
        <f>IF(J304&lt;&gt;0,(ABS(S304*Constants!$B$4)+50)/100,IF(S304=0,MAX((0-ABS(U304*Constants!$B$4)),0),(ABS(S304*Constants!$B$4)+50)/100))</f>
        <v>1001.125</v>
      </c>
      <c r="X304">
        <f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1200.5</v>
      </c>
      <c r="Y304">
        <f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800.5</v>
      </c>
      <c r="Z304">
        <f t="shared" si="77"/>
        <v>1200.5</v>
      </c>
      <c r="AA304">
        <f t="shared" si="78"/>
        <v>800.5</v>
      </c>
      <c r="AB304">
        <f>IF(I304&lt;&gt;0,(ABS(X304*Constants!$B$10)+50)/100,IF(X304=0,MAX((AB303-ABS(Z304*Constants!$B$4)),0),(ABS(X304*Constants!$B$4)+50)/100))</f>
        <v>0.62005</v>
      </c>
      <c r="AC304">
        <f>IF(J304&lt;&gt;0,(ABS(Y304*Constants!$B$10)+50)/100,IF(Y304=0,MAX((AC303-ABS(AA304*Constants!$B$4)),0),(ABS(Y304*Constants!$B$4)+50)/100))</f>
        <v>0.58005</v>
      </c>
      <c r="AD304">
        <f t="shared" si="79"/>
        <v>1001</v>
      </c>
      <c r="AE304">
        <f t="shared" si="80"/>
        <v>1200.5</v>
      </c>
      <c r="AF304">
        <f t="shared" si="81"/>
        <v>800.5</v>
      </c>
      <c r="AG304">
        <f>((Constants!$B$5*AG303)+Constants!$B$4*AD304+AH303)/(Constants!$B$5+Constants!$B$4)</f>
        <v>1001</v>
      </c>
      <c r="AH304">
        <f>((Constants!$B$5*AG303)+Constants!$B$4*AD304+AH303)-(Constants!$B$5+Constants!$B$4)*AG304</f>
        <v>0</v>
      </c>
      <c r="AI304">
        <f>((Constants!$B$5*AI303)+Constants!$B$4*AE304+AJ303)/(Constants!$B$5+Constants!$B$4)</f>
        <v>1200.5</v>
      </c>
      <c r="AJ304">
        <f>((Constants!$B$5*AI303)+Constants!$B$4*AE304+AJ303)-(Constants!$B$4+Constants!$B$5)*AI304</f>
        <v>0</v>
      </c>
      <c r="AK304">
        <f>((Constants!$B$5*AK303)+Constants!$B$4*AF304+AL303)/(Constants!$B$5+Constants!$B$4)</f>
        <v>800.5</v>
      </c>
      <c r="AL304">
        <f>((Constants!$B$5*AK303)+Constants!$B$4*AF304+AL303)-(Constants!$B$5+Constants!$B$4)*AK304</f>
        <v>0</v>
      </c>
      <c r="AM304">
        <f t="shared" si="82"/>
        <v>1</v>
      </c>
      <c r="AN304">
        <f t="shared" si="83"/>
        <v>1</v>
      </c>
      <c r="AO304">
        <f>(200000*(ABS(N304)-ABS(N302))+Constants!$B$7)/(2*Constants!$B$7)</f>
        <v>0.5</v>
      </c>
      <c r="AP304">
        <f>(200000*(ABS(O304)-ABS(O302))+Constants!$B$7)/(2*Constants!$B$7)</f>
        <v>0.5</v>
      </c>
      <c r="AQ304">
        <f t="shared" si="84"/>
        <v>1</v>
      </c>
      <c r="AR304">
        <f>(Constants!$B$3*Constants!$B$8*I304*K304+AS303)/(Constants!$B$9*Constants!$B$4)</f>
        <v>7.53982300884956</v>
      </c>
      <c r="AS304">
        <f>(Constants!$B$3*Constants!$B$8*I304*K304+AS303)-(AR304*Constants!$B$9*Constants!$B$4)</f>
        <v>0</v>
      </c>
      <c r="AT304">
        <f t="shared" si="85"/>
        <v>2277.02654867255</v>
      </c>
      <c r="AU304">
        <f t="array" ref="AU304">IF(SUMPRODUCT(--(SIGN(AN271:AN303)=SIGN(K272:K304)))=0,2,IF(AV303&gt;0,1,0))</f>
        <v>0</v>
      </c>
      <c r="AV304">
        <f>IF(AU304=2,ROUND(5*1000/Constants!$B$11,0),IF(AV303&gt;0,AV303-1,0))</f>
        <v>0</v>
      </c>
      <c r="AW304">
        <f t="shared" si="86"/>
        <v>302</v>
      </c>
      <c r="AX304">
        <f ca="1" t="array" ref="AX304">IF(AW304&gt;Constants!$B$12,2,IF(SUMPRODUCT(--(AX285:AX304=2))=0,0,1))</f>
        <v>2</v>
      </c>
      <c r="AZ304">
        <f t="array" ref="AZ304">IF(ABS(AG304)&gt;Constants!$B$13,2,IF(SUMPRODUCT(--(AZ284:AZ303=2))=0,0,1))</f>
        <v>0</v>
      </c>
    </row>
    <row r="305" spans="1:52">
      <c r="A305" s="3">
        <v>303</v>
      </c>
      <c r="B305">
        <f>Signals!B304</f>
        <v>3</v>
      </c>
      <c r="C305">
        <f>Signals!C304</f>
        <v>2</v>
      </c>
      <c r="D305">
        <f>Signals!F304</f>
        <v>0</v>
      </c>
      <c r="E305">
        <f>Signals!H304</f>
        <v>0</v>
      </c>
      <c r="F305">
        <f>Signals!I304</f>
        <v>0</v>
      </c>
      <c r="G305">
        <f>IF(Constants!$B$2=2,-B305,B305)</f>
        <v>3</v>
      </c>
      <c r="H305">
        <f>IF(Constants!$C$2=2,-C305,C305)</f>
        <v>2</v>
      </c>
      <c r="I305">
        <f t="shared" si="70"/>
        <v>3</v>
      </c>
      <c r="J305">
        <f t="shared" si="71"/>
        <v>2</v>
      </c>
      <c r="K305">
        <f t="shared" si="72"/>
        <v>1</v>
      </c>
      <c r="L305">
        <f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1200.5</v>
      </c>
      <c r="M305">
        <f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800.5</v>
      </c>
      <c r="N305">
        <f t="shared" si="73"/>
        <v>1200.5</v>
      </c>
      <c r="O305">
        <f t="shared" si="74"/>
        <v>800.5</v>
      </c>
      <c r="P305">
        <f>IF(I305&lt;&gt;0,(ABS(L305*Constants!$B$10)+50)/100,MAX(P304-ABS(N305*Constants!$B$4),0))</f>
        <v>0.62005</v>
      </c>
      <c r="Q305">
        <f>IF(J305&lt;&gt;0,(ABS(M305*Constants!$B$10)+50)/100,MAX(Q304-ABS(O305*Constants!$B$4),0))</f>
        <v>0.58005</v>
      </c>
      <c r="R305">
        <f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1200.5</v>
      </c>
      <c r="S305">
        <f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800.5</v>
      </c>
      <c r="T305">
        <f t="shared" si="75"/>
        <v>1200.5</v>
      </c>
      <c r="U305">
        <f t="shared" si="76"/>
        <v>800.5</v>
      </c>
      <c r="V305">
        <f>IF(I305&lt;&gt;0,(ABS(R305*Constants!$B$4)+50)/100,IF(R305=0,MAX((0-ABS(T305*Constants!$B$4)),0),(ABS(R305*Constants!$B$4)+50)/100))</f>
        <v>1501.125</v>
      </c>
      <c r="W305">
        <f>IF(J305&lt;&gt;0,(ABS(S305*Constants!$B$4)+50)/100,IF(S305=0,MAX((0-ABS(U305*Constants!$B$4)),0),(ABS(S305*Constants!$B$4)+50)/100))</f>
        <v>1001.125</v>
      </c>
      <c r="X305">
        <f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1200.5</v>
      </c>
      <c r="Y305">
        <f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800.5</v>
      </c>
      <c r="Z305">
        <f t="shared" si="77"/>
        <v>1200.5</v>
      </c>
      <c r="AA305">
        <f t="shared" si="78"/>
        <v>800.5</v>
      </c>
      <c r="AB305">
        <f>IF(I305&lt;&gt;0,(ABS(X305*Constants!$B$10)+50)/100,IF(X305=0,MAX((AB304-ABS(Z305*Constants!$B$4)),0),(ABS(X305*Constants!$B$4)+50)/100))</f>
        <v>0.62005</v>
      </c>
      <c r="AC305">
        <f>IF(J305&lt;&gt;0,(ABS(Y305*Constants!$B$10)+50)/100,IF(Y305=0,MAX((AC304-ABS(AA305*Constants!$B$4)),0),(ABS(Y305*Constants!$B$4)+50)/100))</f>
        <v>0.58005</v>
      </c>
      <c r="AD305">
        <f t="shared" si="79"/>
        <v>1001</v>
      </c>
      <c r="AE305">
        <f t="shared" si="80"/>
        <v>1200.5</v>
      </c>
      <c r="AF305">
        <f t="shared" si="81"/>
        <v>800.5</v>
      </c>
      <c r="AG305">
        <f>((Constants!$B$5*AG304)+Constants!$B$4*AD305+AH304)/(Constants!$B$5+Constants!$B$4)</f>
        <v>1001</v>
      </c>
      <c r="AH305">
        <f>((Constants!$B$5*AG304)+Constants!$B$4*AD305+AH304)-(Constants!$B$5+Constants!$B$4)*AG305</f>
        <v>0</v>
      </c>
      <c r="AI305">
        <f>((Constants!$B$5*AI304)+Constants!$B$4*AE305+AJ304)/(Constants!$B$5+Constants!$B$4)</f>
        <v>1200.5</v>
      </c>
      <c r="AJ305">
        <f>((Constants!$B$5*AI304)+Constants!$B$4*AE305+AJ304)-(Constants!$B$4+Constants!$B$5)*AI305</f>
        <v>0</v>
      </c>
      <c r="AK305">
        <f>((Constants!$B$5*AK304)+Constants!$B$4*AF305+AL304)/(Constants!$B$5+Constants!$B$4)</f>
        <v>800.5</v>
      </c>
      <c r="AL305">
        <f>((Constants!$B$5*AK304)+Constants!$B$4*AF305+AL304)-(Constants!$B$5+Constants!$B$4)*AK305</f>
        <v>0</v>
      </c>
      <c r="AM305">
        <f t="shared" si="82"/>
        <v>1</v>
      </c>
      <c r="AN305">
        <f t="shared" si="83"/>
        <v>1</v>
      </c>
      <c r="AO305">
        <f>(200000*(ABS(N305)-ABS(N303))+Constants!$B$7)/(2*Constants!$B$7)</f>
        <v>0.5</v>
      </c>
      <c r="AP305">
        <f>(200000*(ABS(O305)-ABS(O303))+Constants!$B$7)/(2*Constants!$B$7)</f>
        <v>0.5</v>
      </c>
      <c r="AQ305">
        <f t="shared" si="84"/>
        <v>1</v>
      </c>
      <c r="AR305">
        <f>(Constants!$B$3*Constants!$B$8*I305*K305+AS304)/(Constants!$B$9*Constants!$B$4)</f>
        <v>7.53982300884956</v>
      </c>
      <c r="AS305">
        <f>(Constants!$B$3*Constants!$B$8*I305*K305+AS304)-(AR305*Constants!$B$9*Constants!$B$4)</f>
        <v>0</v>
      </c>
      <c r="AT305">
        <f t="shared" si="85"/>
        <v>2284.5663716814</v>
      </c>
      <c r="AU305">
        <f t="array" ref="AU305">IF(SUMPRODUCT(--(SIGN(AN272:AN304)=SIGN(K273:K305)))=0,2,IF(AV304&gt;0,1,0))</f>
        <v>0</v>
      </c>
      <c r="AV305">
        <f>IF(AU305=2,ROUND(5*1000/Constants!$B$11,0),IF(AV304&gt;0,AV304-1,0))</f>
        <v>0</v>
      </c>
      <c r="AW305">
        <f t="shared" si="86"/>
        <v>303</v>
      </c>
      <c r="AX305">
        <f ca="1" t="array" ref="AX305">IF(AW305&gt;Constants!$B$12,2,IF(SUMPRODUCT(--(AX286:AX305=2))=0,0,1))</f>
        <v>2</v>
      </c>
      <c r="AZ305">
        <f t="array" ref="AZ305">IF(ABS(AG305)&gt;Constants!$B$13,2,IF(SUMPRODUCT(--(AZ285:AZ304=2))=0,0,1))</f>
        <v>0</v>
      </c>
    </row>
    <row r="306" spans="1:52">
      <c r="A306" s="3">
        <v>304</v>
      </c>
      <c r="B306">
        <f>Signals!B305</f>
        <v>3</v>
      </c>
      <c r="C306">
        <f>Signals!C305</f>
        <v>2</v>
      </c>
      <c r="D306">
        <f>Signals!F305</f>
        <v>0</v>
      </c>
      <c r="E306">
        <f>Signals!H305</f>
        <v>0</v>
      </c>
      <c r="F306">
        <f>Signals!I305</f>
        <v>0</v>
      </c>
      <c r="G306">
        <f>IF(Constants!$B$2=2,-B306,B306)</f>
        <v>3</v>
      </c>
      <c r="H306">
        <f>IF(Constants!$C$2=2,-C306,C306)</f>
        <v>2</v>
      </c>
      <c r="I306">
        <f t="shared" si="70"/>
        <v>3</v>
      </c>
      <c r="J306">
        <f t="shared" si="71"/>
        <v>2</v>
      </c>
      <c r="K306">
        <f t="shared" si="72"/>
        <v>1</v>
      </c>
      <c r="L306">
        <f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1200.5</v>
      </c>
      <c r="M306">
        <f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800.5</v>
      </c>
      <c r="N306">
        <f t="shared" si="73"/>
        <v>1200.5</v>
      </c>
      <c r="O306">
        <f t="shared" si="74"/>
        <v>800.5</v>
      </c>
      <c r="P306">
        <f>IF(I306&lt;&gt;0,(ABS(L306*Constants!$B$10)+50)/100,MAX(P305-ABS(N306*Constants!$B$4),0))</f>
        <v>0.62005</v>
      </c>
      <c r="Q306">
        <f>IF(J306&lt;&gt;0,(ABS(M306*Constants!$B$10)+50)/100,MAX(Q305-ABS(O306*Constants!$B$4),0))</f>
        <v>0.58005</v>
      </c>
      <c r="R306">
        <f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1200.5</v>
      </c>
      <c r="S306">
        <f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800.5</v>
      </c>
      <c r="T306">
        <f t="shared" si="75"/>
        <v>1200.5</v>
      </c>
      <c r="U306">
        <f t="shared" si="76"/>
        <v>800.5</v>
      </c>
      <c r="V306">
        <f>IF(I306&lt;&gt;0,(ABS(R306*Constants!$B$4)+50)/100,IF(R306=0,MAX((0-ABS(T306*Constants!$B$4)),0),(ABS(R306*Constants!$B$4)+50)/100))</f>
        <v>1501.125</v>
      </c>
      <c r="W306">
        <f>IF(J306&lt;&gt;0,(ABS(S306*Constants!$B$4)+50)/100,IF(S306=0,MAX((0-ABS(U306*Constants!$B$4)),0),(ABS(S306*Constants!$B$4)+50)/100))</f>
        <v>1001.125</v>
      </c>
      <c r="X306">
        <f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1200.5</v>
      </c>
      <c r="Y306">
        <f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800.5</v>
      </c>
      <c r="Z306">
        <f t="shared" si="77"/>
        <v>1200.5</v>
      </c>
      <c r="AA306">
        <f t="shared" si="78"/>
        <v>800.5</v>
      </c>
      <c r="AB306">
        <f>IF(I306&lt;&gt;0,(ABS(X306*Constants!$B$10)+50)/100,IF(X306=0,MAX((AB305-ABS(Z306*Constants!$B$4)),0),(ABS(X306*Constants!$B$4)+50)/100))</f>
        <v>0.62005</v>
      </c>
      <c r="AC306">
        <f>IF(J306&lt;&gt;0,(ABS(Y306*Constants!$B$10)+50)/100,IF(Y306=0,MAX((AC305-ABS(AA306*Constants!$B$4)),0),(ABS(Y306*Constants!$B$4)+50)/100))</f>
        <v>0.58005</v>
      </c>
      <c r="AD306">
        <f t="shared" si="79"/>
        <v>1001</v>
      </c>
      <c r="AE306">
        <f t="shared" si="80"/>
        <v>1200.5</v>
      </c>
      <c r="AF306">
        <f t="shared" si="81"/>
        <v>800.5</v>
      </c>
      <c r="AG306">
        <f>((Constants!$B$5*AG305)+Constants!$B$4*AD306+AH305)/(Constants!$B$5+Constants!$B$4)</f>
        <v>1001</v>
      </c>
      <c r="AH306">
        <f>((Constants!$B$5*AG305)+Constants!$B$4*AD306+AH305)-(Constants!$B$5+Constants!$B$4)*AG306</f>
        <v>0</v>
      </c>
      <c r="AI306">
        <f>((Constants!$B$5*AI305)+Constants!$B$4*AE306+AJ305)/(Constants!$B$5+Constants!$B$4)</f>
        <v>1200.5</v>
      </c>
      <c r="AJ306">
        <f>((Constants!$B$5*AI305)+Constants!$B$4*AE306+AJ305)-(Constants!$B$4+Constants!$B$5)*AI306</f>
        <v>0</v>
      </c>
      <c r="AK306">
        <f>((Constants!$B$5*AK305)+Constants!$B$4*AF306+AL305)/(Constants!$B$5+Constants!$B$4)</f>
        <v>800.5</v>
      </c>
      <c r="AL306">
        <f>((Constants!$B$5*AK305)+Constants!$B$4*AF306+AL305)-(Constants!$B$5+Constants!$B$4)*AK306</f>
        <v>0</v>
      </c>
      <c r="AM306">
        <f t="shared" si="82"/>
        <v>1</v>
      </c>
      <c r="AN306">
        <f t="shared" si="83"/>
        <v>1</v>
      </c>
      <c r="AO306">
        <f>(200000*(ABS(N306)-ABS(N304))+Constants!$B$7)/(2*Constants!$B$7)</f>
        <v>0.5</v>
      </c>
      <c r="AP306">
        <f>(200000*(ABS(O306)-ABS(O304))+Constants!$B$7)/(2*Constants!$B$7)</f>
        <v>0.5</v>
      </c>
      <c r="AQ306">
        <f t="shared" si="84"/>
        <v>1</v>
      </c>
      <c r="AR306">
        <f>(Constants!$B$3*Constants!$B$8*I306*K306+AS305)/(Constants!$B$9*Constants!$B$4)</f>
        <v>7.53982300884956</v>
      </c>
      <c r="AS306">
        <f>(Constants!$B$3*Constants!$B$8*I306*K306+AS305)-(AR306*Constants!$B$9*Constants!$B$4)</f>
        <v>0</v>
      </c>
      <c r="AT306">
        <f t="shared" si="85"/>
        <v>2292.10619469025</v>
      </c>
      <c r="AU306">
        <f t="array" ref="AU306">IF(SUMPRODUCT(--(SIGN(AN273:AN305)=SIGN(K274:K306)))=0,2,IF(AV305&gt;0,1,0))</f>
        <v>0</v>
      </c>
      <c r="AV306">
        <f>IF(AU306=2,ROUND(5*1000/Constants!$B$11,0),IF(AV305&gt;0,AV305-1,0))</f>
        <v>0</v>
      </c>
      <c r="AW306">
        <f t="shared" si="86"/>
        <v>304</v>
      </c>
      <c r="AX306">
        <f ca="1" t="array" ref="AX306">IF(AW306&gt;Constants!$B$12,2,IF(SUMPRODUCT(--(AX287:AX306=2))=0,0,1))</f>
        <v>2</v>
      </c>
      <c r="AZ306">
        <f t="array" ref="AZ306">IF(ABS(AG306)&gt;Constants!$B$13,2,IF(SUMPRODUCT(--(AZ286:AZ305=2))=0,0,1))</f>
        <v>0</v>
      </c>
    </row>
    <row r="307" spans="1:52">
      <c r="A307" s="3">
        <v>305</v>
      </c>
      <c r="B307">
        <f>Signals!B306</f>
        <v>3</v>
      </c>
      <c r="C307">
        <f>Signals!C306</f>
        <v>2</v>
      </c>
      <c r="D307">
        <f>Signals!F306</f>
        <v>0</v>
      </c>
      <c r="E307">
        <f>Signals!H306</f>
        <v>0</v>
      </c>
      <c r="F307">
        <f>Signals!I306</f>
        <v>0</v>
      </c>
      <c r="G307">
        <f>IF(Constants!$B$2=2,-B307,B307)</f>
        <v>3</v>
      </c>
      <c r="H307">
        <f>IF(Constants!$C$2=2,-C307,C307)</f>
        <v>2</v>
      </c>
      <c r="I307">
        <f t="shared" si="70"/>
        <v>3</v>
      </c>
      <c r="J307">
        <f t="shared" si="71"/>
        <v>2</v>
      </c>
      <c r="K307">
        <f t="shared" si="72"/>
        <v>1</v>
      </c>
      <c r="L307">
        <f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1200.5</v>
      </c>
      <c r="M307">
        <f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800.5</v>
      </c>
      <c r="N307">
        <f t="shared" si="73"/>
        <v>1200.5</v>
      </c>
      <c r="O307">
        <f t="shared" si="74"/>
        <v>800.5</v>
      </c>
      <c r="P307">
        <f>IF(I307&lt;&gt;0,(ABS(L307*Constants!$B$10)+50)/100,MAX(P306-ABS(N307*Constants!$B$4),0))</f>
        <v>0.62005</v>
      </c>
      <c r="Q307">
        <f>IF(J307&lt;&gt;0,(ABS(M307*Constants!$B$10)+50)/100,MAX(Q306-ABS(O307*Constants!$B$4),0))</f>
        <v>0.58005</v>
      </c>
      <c r="R307">
        <f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1200.5</v>
      </c>
      <c r="S307">
        <f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800.5</v>
      </c>
      <c r="T307">
        <f t="shared" si="75"/>
        <v>1200.5</v>
      </c>
      <c r="U307">
        <f t="shared" si="76"/>
        <v>800.5</v>
      </c>
      <c r="V307">
        <f>IF(I307&lt;&gt;0,(ABS(R307*Constants!$B$4)+50)/100,IF(R307=0,MAX((0-ABS(T307*Constants!$B$4)),0),(ABS(R307*Constants!$B$4)+50)/100))</f>
        <v>1501.125</v>
      </c>
      <c r="W307">
        <f>IF(J307&lt;&gt;0,(ABS(S307*Constants!$B$4)+50)/100,IF(S307=0,MAX((0-ABS(U307*Constants!$B$4)),0),(ABS(S307*Constants!$B$4)+50)/100))</f>
        <v>1001.125</v>
      </c>
      <c r="X307">
        <f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1200.5</v>
      </c>
      <c r="Y307">
        <f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800.5</v>
      </c>
      <c r="Z307">
        <f t="shared" si="77"/>
        <v>1200.5</v>
      </c>
      <c r="AA307">
        <f t="shared" si="78"/>
        <v>800.5</v>
      </c>
      <c r="AB307">
        <f>IF(I307&lt;&gt;0,(ABS(X307*Constants!$B$10)+50)/100,IF(X307=0,MAX((AB306-ABS(Z307*Constants!$B$4)),0),(ABS(X307*Constants!$B$4)+50)/100))</f>
        <v>0.62005</v>
      </c>
      <c r="AC307">
        <f>IF(J307&lt;&gt;0,(ABS(Y307*Constants!$B$10)+50)/100,IF(Y307=0,MAX((AC306-ABS(AA307*Constants!$B$4)),0),(ABS(Y307*Constants!$B$4)+50)/100))</f>
        <v>0.58005</v>
      </c>
      <c r="AD307">
        <f t="shared" si="79"/>
        <v>1001</v>
      </c>
      <c r="AE307">
        <f t="shared" si="80"/>
        <v>1200.5</v>
      </c>
      <c r="AF307">
        <f t="shared" si="81"/>
        <v>800.5</v>
      </c>
      <c r="AG307">
        <f>((Constants!$B$5*AG306)+Constants!$B$4*AD307+AH306)/(Constants!$B$5+Constants!$B$4)</f>
        <v>1001</v>
      </c>
      <c r="AH307">
        <f>((Constants!$B$5*AG306)+Constants!$B$4*AD307+AH306)-(Constants!$B$5+Constants!$B$4)*AG307</f>
        <v>0</v>
      </c>
      <c r="AI307">
        <f>((Constants!$B$5*AI306)+Constants!$B$4*AE307+AJ306)/(Constants!$B$5+Constants!$B$4)</f>
        <v>1200.5</v>
      </c>
      <c r="AJ307">
        <f>((Constants!$B$5*AI306)+Constants!$B$4*AE307+AJ306)-(Constants!$B$4+Constants!$B$5)*AI307</f>
        <v>0</v>
      </c>
      <c r="AK307">
        <f>((Constants!$B$5*AK306)+Constants!$B$4*AF307+AL306)/(Constants!$B$5+Constants!$B$4)</f>
        <v>800.5</v>
      </c>
      <c r="AL307">
        <f>((Constants!$B$5*AK306)+Constants!$B$4*AF307+AL306)-(Constants!$B$5+Constants!$B$4)*AK307</f>
        <v>0</v>
      </c>
      <c r="AM307">
        <f t="shared" si="82"/>
        <v>1</v>
      </c>
      <c r="AN307">
        <f t="shared" si="83"/>
        <v>1</v>
      </c>
      <c r="AO307">
        <f>(200000*(ABS(N307)-ABS(N305))+Constants!$B$7)/(2*Constants!$B$7)</f>
        <v>0.5</v>
      </c>
      <c r="AP307">
        <f>(200000*(ABS(O307)-ABS(O305))+Constants!$B$7)/(2*Constants!$B$7)</f>
        <v>0.5</v>
      </c>
      <c r="AQ307">
        <f t="shared" si="84"/>
        <v>1</v>
      </c>
      <c r="AR307">
        <f>(Constants!$B$3*Constants!$B$8*I307*K307+AS306)/(Constants!$B$9*Constants!$B$4)</f>
        <v>7.53982300884956</v>
      </c>
      <c r="AS307">
        <f>(Constants!$B$3*Constants!$B$8*I307*K307+AS306)-(AR307*Constants!$B$9*Constants!$B$4)</f>
        <v>0</v>
      </c>
      <c r="AT307">
        <f t="shared" si="85"/>
        <v>2299.6460176991</v>
      </c>
      <c r="AU307">
        <f t="array" ref="AU307">IF(SUMPRODUCT(--(SIGN(AN274:AN306)=SIGN(K275:K307)))=0,2,IF(AV306&gt;0,1,0))</f>
        <v>0</v>
      </c>
      <c r="AV307">
        <f>IF(AU307=2,ROUND(5*1000/Constants!$B$11,0),IF(AV306&gt;0,AV306-1,0))</f>
        <v>0</v>
      </c>
      <c r="AW307">
        <f t="shared" si="86"/>
        <v>305</v>
      </c>
      <c r="AX307">
        <f ca="1" t="array" ref="AX307">IF(AW307&gt;Constants!$B$12,2,IF(SUMPRODUCT(--(AX288:AX307=2))=0,0,1))</f>
        <v>2</v>
      </c>
      <c r="AZ307">
        <f t="array" ref="AZ307">IF(ABS(AG307)&gt;Constants!$B$13,2,IF(SUMPRODUCT(--(AZ287:AZ306=2))=0,0,1))</f>
        <v>0</v>
      </c>
    </row>
    <row r="308" spans="1:52">
      <c r="A308" s="3">
        <v>306</v>
      </c>
      <c r="B308">
        <f>Signals!B307</f>
        <v>3</v>
      </c>
      <c r="C308">
        <f>Signals!C307</f>
        <v>2</v>
      </c>
      <c r="D308">
        <f>Signals!F307</f>
        <v>0</v>
      </c>
      <c r="E308">
        <f>Signals!H307</f>
        <v>0</v>
      </c>
      <c r="F308">
        <f>Signals!I307</f>
        <v>0</v>
      </c>
      <c r="G308">
        <f>IF(Constants!$B$2=2,-B308,B308)</f>
        <v>3</v>
      </c>
      <c r="H308">
        <f>IF(Constants!$C$2=2,-C308,C308)</f>
        <v>2</v>
      </c>
      <c r="I308">
        <f t="shared" si="70"/>
        <v>3</v>
      </c>
      <c r="J308">
        <f t="shared" si="71"/>
        <v>2</v>
      </c>
      <c r="K308">
        <f t="shared" si="72"/>
        <v>1</v>
      </c>
      <c r="L308">
        <f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1200.5</v>
      </c>
      <c r="M308">
        <f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800.5</v>
      </c>
      <c r="N308">
        <f t="shared" si="73"/>
        <v>1200.5</v>
      </c>
      <c r="O308">
        <f t="shared" si="74"/>
        <v>800.5</v>
      </c>
      <c r="P308">
        <f>IF(I308&lt;&gt;0,(ABS(L308*Constants!$B$10)+50)/100,MAX(P307-ABS(N308*Constants!$B$4),0))</f>
        <v>0.62005</v>
      </c>
      <c r="Q308">
        <f>IF(J308&lt;&gt;0,(ABS(M308*Constants!$B$10)+50)/100,MAX(Q307-ABS(O308*Constants!$B$4),0))</f>
        <v>0.58005</v>
      </c>
      <c r="R308">
        <f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1200.5</v>
      </c>
      <c r="S308">
        <f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800.5</v>
      </c>
      <c r="T308">
        <f t="shared" si="75"/>
        <v>1200.5</v>
      </c>
      <c r="U308">
        <f t="shared" si="76"/>
        <v>800.5</v>
      </c>
      <c r="V308">
        <f>IF(I308&lt;&gt;0,(ABS(R308*Constants!$B$4)+50)/100,IF(R308=0,MAX((0-ABS(T308*Constants!$B$4)),0),(ABS(R308*Constants!$B$4)+50)/100))</f>
        <v>1501.125</v>
      </c>
      <c r="W308">
        <f>IF(J308&lt;&gt;0,(ABS(S308*Constants!$B$4)+50)/100,IF(S308=0,MAX((0-ABS(U308*Constants!$B$4)),0),(ABS(S308*Constants!$B$4)+50)/100))</f>
        <v>1001.125</v>
      </c>
      <c r="X308">
        <f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1200.5</v>
      </c>
      <c r="Y308">
        <f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800.5</v>
      </c>
      <c r="Z308">
        <f t="shared" si="77"/>
        <v>1200.5</v>
      </c>
      <c r="AA308">
        <f t="shared" si="78"/>
        <v>800.5</v>
      </c>
      <c r="AB308">
        <f>IF(I308&lt;&gt;0,(ABS(X308*Constants!$B$10)+50)/100,IF(X308=0,MAX((AB307-ABS(Z308*Constants!$B$4)),0),(ABS(X308*Constants!$B$4)+50)/100))</f>
        <v>0.62005</v>
      </c>
      <c r="AC308">
        <f>IF(J308&lt;&gt;0,(ABS(Y308*Constants!$B$10)+50)/100,IF(Y308=0,MAX((AC307-ABS(AA308*Constants!$B$4)),0),(ABS(Y308*Constants!$B$4)+50)/100))</f>
        <v>0.58005</v>
      </c>
      <c r="AD308">
        <f t="shared" si="79"/>
        <v>1001</v>
      </c>
      <c r="AE308">
        <f t="shared" si="80"/>
        <v>1200.5</v>
      </c>
      <c r="AF308">
        <f t="shared" si="81"/>
        <v>800.5</v>
      </c>
      <c r="AG308">
        <f>((Constants!$B$5*AG307)+Constants!$B$4*AD308+AH307)/(Constants!$B$5+Constants!$B$4)</f>
        <v>1001</v>
      </c>
      <c r="AH308">
        <f>((Constants!$B$5*AG307)+Constants!$B$4*AD308+AH307)-(Constants!$B$5+Constants!$B$4)*AG308</f>
        <v>0</v>
      </c>
      <c r="AI308">
        <f>((Constants!$B$5*AI307)+Constants!$B$4*AE308+AJ307)/(Constants!$B$5+Constants!$B$4)</f>
        <v>1200.5</v>
      </c>
      <c r="AJ308">
        <f>((Constants!$B$5*AI307)+Constants!$B$4*AE308+AJ307)-(Constants!$B$4+Constants!$B$5)*AI308</f>
        <v>0</v>
      </c>
      <c r="AK308">
        <f>((Constants!$B$5*AK307)+Constants!$B$4*AF308+AL307)/(Constants!$B$5+Constants!$B$4)</f>
        <v>800.5</v>
      </c>
      <c r="AL308">
        <f>((Constants!$B$5*AK307)+Constants!$B$4*AF308+AL307)-(Constants!$B$5+Constants!$B$4)*AK308</f>
        <v>0</v>
      </c>
      <c r="AM308">
        <f t="shared" si="82"/>
        <v>1</v>
      </c>
      <c r="AN308">
        <f t="shared" si="83"/>
        <v>1</v>
      </c>
      <c r="AO308">
        <f>(200000*(ABS(N308)-ABS(N306))+Constants!$B$7)/(2*Constants!$B$7)</f>
        <v>0.5</v>
      </c>
      <c r="AP308">
        <f>(200000*(ABS(O308)-ABS(O306))+Constants!$B$7)/(2*Constants!$B$7)</f>
        <v>0.5</v>
      </c>
      <c r="AQ308">
        <f t="shared" si="84"/>
        <v>1</v>
      </c>
      <c r="AR308">
        <f>(Constants!$B$3*Constants!$B$8*I308*K308+AS307)/(Constants!$B$9*Constants!$B$4)</f>
        <v>7.53982300884956</v>
      </c>
      <c r="AS308">
        <f>(Constants!$B$3*Constants!$B$8*I308*K308+AS307)-(AR308*Constants!$B$9*Constants!$B$4)</f>
        <v>0</v>
      </c>
      <c r="AT308">
        <f t="shared" si="85"/>
        <v>2307.18584070795</v>
      </c>
      <c r="AU308">
        <f t="array" ref="AU308">IF(SUMPRODUCT(--(SIGN(AN275:AN307)=SIGN(K276:K308)))=0,2,IF(AV307&gt;0,1,0))</f>
        <v>0</v>
      </c>
      <c r="AV308">
        <f>IF(AU308=2,ROUND(5*1000/Constants!$B$11,0),IF(AV307&gt;0,AV307-1,0))</f>
        <v>0</v>
      </c>
      <c r="AW308">
        <f t="shared" si="86"/>
        <v>306</v>
      </c>
      <c r="AX308">
        <f ca="1" t="array" ref="AX308">IF(AW308&gt;Constants!$B$12,2,IF(SUMPRODUCT(--(AX289:AX308=2))=0,0,1))</f>
        <v>2</v>
      </c>
      <c r="AZ308">
        <f t="array" ref="AZ308">IF(ABS(AG308)&gt;Constants!$B$13,2,IF(SUMPRODUCT(--(AZ288:AZ307=2))=0,0,1))</f>
        <v>0</v>
      </c>
    </row>
    <row r="309" spans="1:52">
      <c r="A309" s="3">
        <v>307</v>
      </c>
      <c r="B309">
        <f>Signals!B308</f>
        <v>3</v>
      </c>
      <c r="C309">
        <f>Signals!C308</f>
        <v>2</v>
      </c>
      <c r="D309">
        <f>Signals!F308</f>
        <v>0</v>
      </c>
      <c r="E309">
        <f>Signals!H308</f>
        <v>0</v>
      </c>
      <c r="F309">
        <f>Signals!I308</f>
        <v>0</v>
      </c>
      <c r="G309">
        <f>IF(Constants!$B$2=2,-B309,B309)</f>
        <v>3</v>
      </c>
      <c r="H309">
        <f>IF(Constants!$C$2=2,-C309,C309)</f>
        <v>2</v>
      </c>
      <c r="I309">
        <f t="shared" si="70"/>
        <v>3</v>
      </c>
      <c r="J309">
        <f t="shared" si="71"/>
        <v>2</v>
      </c>
      <c r="K309">
        <f t="shared" si="72"/>
        <v>1</v>
      </c>
      <c r="L309">
        <f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1200.5</v>
      </c>
      <c r="M309">
        <f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800.5</v>
      </c>
      <c r="N309">
        <f t="shared" si="73"/>
        <v>1200.5</v>
      </c>
      <c r="O309">
        <f t="shared" si="74"/>
        <v>800.5</v>
      </c>
      <c r="P309">
        <f>IF(I309&lt;&gt;0,(ABS(L309*Constants!$B$10)+50)/100,MAX(P308-ABS(N309*Constants!$B$4),0))</f>
        <v>0.62005</v>
      </c>
      <c r="Q309">
        <f>IF(J309&lt;&gt;0,(ABS(M309*Constants!$B$10)+50)/100,MAX(Q308-ABS(O309*Constants!$B$4),0))</f>
        <v>0.58005</v>
      </c>
      <c r="R309">
        <f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1200.5</v>
      </c>
      <c r="S309">
        <f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800.5</v>
      </c>
      <c r="T309">
        <f t="shared" si="75"/>
        <v>1200.5</v>
      </c>
      <c r="U309">
        <f t="shared" si="76"/>
        <v>800.5</v>
      </c>
      <c r="V309">
        <f>IF(I309&lt;&gt;0,(ABS(R309*Constants!$B$4)+50)/100,IF(R309=0,MAX((0-ABS(T309*Constants!$B$4)),0),(ABS(R309*Constants!$B$4)+50)/100))</f>
        <v>1501.125</v>
      </c>
      <c r="W309">
        <f>IF(J309&lt;&gt;0,(ABS(S309*Constants!$B$4)+50)/100,IF(S309=0,MAX((0-ABS(U309*Constants!$B$4)),0),(ABS(S309*Constants!$B$4)+50)/100))</f>
        <v>1001.125</v>
      </c>
      <c r="X309">
        <f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1200.5</v>
      </c>
      <c r="Y309">
        <f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800.5</v>
      </c>
      <c r="Z309">
        <f t="shared" si="77"/>
        <v>1200.5</v>
      </c>
      <c r="AA309">
        <f t="shared" si="78"/>
        <v>800.5</v>
      </c>
      <c r="AB309">
        <f>IF(I309&lt;&gt;0,(ABS(X309*Constants!$B$10)+50)/100,IF(X309=0,MAX((AB308-ABS(Z309*Constants!$B$4)),0),(ABS(X309*Constants!$B$4)+50)/100))</f>
        <v>0.62005</v>
      </c>
      <c r="AC309">
        <f>IF(J309&lt;&gt;0,(ABS(Y309*Constants!$B$10)+50)/100,IF(Y309=0,MAX((AC308-ABS(AA309*Constants!$B$4)),0),(ABS(Y309*Constants!$B$4)+50)/100))</f>
        <v>0.58005</v>
      </c>
      <c r="AD309">
        <f t="shared" si="79"/>
        <v>1001</v>
      </c>
      <c r="AE309">
        <f t="shared" si="80"/>
        <v>1200.5</v>
      </c>
      <c r="AF309">
        <f t="shared" si="81"/>
        <v>800.5</v>
      </c>
      <c r="AG309">
        <f>((Constants!$B$5*AG308)+Constants!$B$4*AD309+AH308)/(Constants!$B$5+Constants!$B$4)</f>
        <v>1001</v>
      </c>
      <c r="AH309">
        <f>((Constants!$B$5*AG308)+Constants!$B$4*AD309+AH308)-(Constants!$B$5+Constants!$B$4)*AG309</f>
        <v>0</v>
      </c>
      <c r="AI309">
        <f>((Constants!$B$5*AI308)+Constants!$B$4*AE309+AJ308)/(Constants!$B$5+Constants!$B$4)</f>
        <v>1200.5</v>
      </c>
      <c r="AJ309">
        <f>((Constants!$B$5*AI308)+Constants!$B$4*AE309+AJ308)-(Constants!$B$4+Constants!$B$5)*AI309</f>
        <v>0</v>
      </c>
      <c r="AK309">
        <f>((Constants!$B$5*AK308)+Constants!$B$4*AF309+AL308)/(Constants!$B$5+Constants!$B$4)</f>
        <v>800.5</v>
      </c>
      <c r="AL309">
        <f>((Constants!$B$5*AK308)+Constants!$B$4*AF309+AL308)-(Constants!$B$5+Constants!$B$4)*AK309</f>
        <v>0</v>
      </c>
      <c r="AM309">
        <f t="shared" si="82"/>
        <v>1</v>
      </c>
      <c r="AN309">
        <f t="shared" si="83"/>
        <v>1</v>
      </c>
      <c r="AO309">
        <f>(200000*(ABS(N309)-ABS(N307))+Constants!$B$7)/(2*Constants!$B$7)</f>
        <v>0.5</v>
      </c>
      <c r="AP309">
        <f>(200000*(ABS(O309)-ABS(O307))+Constants!$B$7)/(2*Constants!$B$7)</f>
        <v>0.5</v>
      </c>
      <c r="AQ309">
        <f t="shared" si="84"/>
        <v>1</v>
      </c>
      <c r="AR309">
        <f>(Constants!$B$3*Constants!$B$8*I309*K309+AS308)/(Constants!$B$9*Constants!$B$4)</f>
        <v>7.53982300884956</v>
      </c>
      <c r="AS309">
        <f>(Constants!$B$3*Constants!$B$8*I309*K309+AS308)-(AR309*Constants!$B$9*Constants!$B$4)</f>
        <v>0</v>
      </c>
      <c r="AT309">
        <f t="shared" si="85"/>
        <v>2314.7256637168</v>
      </c>
      <c r="AU309">
        <f t="array" ref="AU309">IF(SUMPRODUCT(--(SIGN(AN276:AN308)=SIGN(K277:K309)))=0,2,IF(AV308&gt;0,1,0))</f>
        <v>0</v>
      </c>
      <c r="AV309">
        <f>IF(AU309=2,ROUND(5*1000/Constants!$B$11,0),IF(AV308&gt;0,AV308-1,0))</f>
        <v>0</v>
      </c>
      <c r="AW309">
        <f t="shared" si="86"/>
        <v>307</v>
      </c>
      <c r="AX309">
        <f ca="1" t="array" ref="AX309">IF(AW309&gt;Constants!$B$12,2,IF(SUMPRODUCT(--(AX290:AX309=2))=0,0,1))</f>
        <v>2</v>
      </c>
      <c r="AZ309">
        <f t="array" ref="AZ309">IF(ABS(AG309)&gt;Constants!$B$13,2,IF(SUMPRODUCT(--(AZ289:AZ308=2))=0,0,1))</f>
        <v>0</v>
      </c>
    </row>
    <row r="310" spans="1:52">
      <c r="A310" s="3">
        <v>308</v>
      </c>
      <c r="B310">
        <f>Signals!B309</f>
        <v>3</v>
      </c>
      <c r="C310">
        <f>Signals!C309</f>
        <v>2</v>
      </c>
      <c r="D310">
        <f>Signals!F309</f>
        <v>0</v>
      </c>
      <c r="E310">
        <f>Signals!H309</f>
        <v>0</v>
      </c>
      <c r="F310">
        <f>Signals!I309</f>
        <v>0</v>
      </c>
      <c r="G310">
        <f>IF(Constants!$B$2=2,-B310,B310)</f>
        <v>3</v>
      </c>
      <c r="H310">
        <f>IF(Constants!$C$2=2,-C310,C310)</f>
        <v>2</v>
      </c>
      <c r="I310">
        <f t="shared" si="70"/>
        <v>3</v>
      </c>
      <c r="J310">
        <f t="shared" si="71"/>
        <v>2</v>
      </c>
      <c r="K310">
        <f t="shared" si="72"/>
        <v>1</v>
      </c>
      <c r="L310">
        <f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1200.5</v>
      </c>
      <c r="M310">
        <f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800.5</v>
      </c>
      <c r="N310">
        <f t="shared" si="73"/>
        <v>1200.5</v>
      </c>
      <c r="O310">
        <f t="shared" si="74"/>
        <v>800.5</v>
      </c>
      <c r="P310">
        <f>IF(I310&lt;&gt;0,(ABS(L310*Constants!$B$10)+50)/100,MAX(P309-ABS(N310*Constants!$B$4),0))</f>
        <v>0.62005</v>
      </c>
      <c r="Q310">
        <f>IF(J310&lt;&gt;0,(ABS(M310*Constants!$B$10)+50)/100,MAX(Q309-ABS(O310*Constants!$B$4),0))</f>
        <v>0.58005</v>
      </c>
      <c r="R310">
        <f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1200.5</v>
      </c>
      <c r="S310">
        <f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800.5</v>
      </c>
      <c r="T310">
        <f t="shared" si="75"/>
        <v>1200.5</v>
      </c>
      <c r="U310">
        <f t="shared" si="76"/>
        <v>800.5</v>
      </c>
      <c r="V310">
        <f>IF(I310&lt;&gt;0,(ABS(R310*Constants!$B$4)+50)/100,IF(R310=0,MAX((0-ABS(T310*Constants!$B$4)),0),(ABS(R310*Constants!$B$4)+50)/100))</f>
        <v>1501.125</v>
      </c>
      <c r="W310">
        <f>IF(J310&lt;&gt;0,(ABS(S310*Constants!$B$4)+50)/100,IF(S310=0,MAX((0-ABS(U310*Constants!$B$4)),0),(ABS(S310*Constants!$B$4)+50)/100))</f>
        <v>1001.125</v>
      </c>
      <c r="X310">
        <f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1200.5</v>
      </c>
      <c r="Y310">
        <f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800.5</v>
      </c>
      <c r="Z310">
        <f t="shared" si="77"/>
        <v>1200.5</v>
      </c>
      <c r="AA310">
        <f t="shared" si="78"/>
        <v>800.5</v>
      </c>
      <c r="AB310">
        <f>IF(I310&lt;&gt;0,(ABS(X310*Constants!$B$10)+50)/100,IF(X310=0,MAX((AB309-ABS(Z310*Constants!$B$4)),0),(ABS(X310*Constants!$B$4)+50)/100))</f>
        <v>0.62005</v>
      </c>
      <c r="AC310">
        <f>IF(J310&lt;&gt;0,(ABS(Y310*Constants!$B$10)+50)/100,IF(Y310=0,MAX((AC309-ABS(AA310*Constants!$B$4)),0),(ABS(Y310*Constants!$B$4)+50)/100))</f>
        <v>0.58005</v>
      </c>
      <c r="AD310">
        <f t="shared" si="79"/>
        <v>1001</v>
      </c>
      <c r="AE310">
        <f t="shared" si="80"/>
        <v>1200.5</v>
      </c>
      <c r="AF310">
        <f t="shared" si="81"/>
        <v>800.5</v>
      </c>
      <c r="AG310">
        <f>((Constants!$B$5*AG309)+Constants!$B$4*AD310+AH309)/(Constants!$B$5+Constants!$B$4)</f>
        <v>1001</v>
      </c>
      <c r="AH310">
        <f>((Constants!$B$5*AG309)+Constants!$B$4*AD310+AH309)-(Constants!$B$5+Constants!$B$4)*AG310</f>
        <v>0</v>
      </c>
      <c r="AI310">
        <f>((Constants!$B$5*AI309)+Constants!$B$4*AE310+AJ309)/(Constants!$B$5+Constants!$B$4)</f>
        <v>1200.5</v>
      </c>
      <c r="AJ310">
        <f>((Constants!$B$5*AI309)+Constants!$B$4*AE310+AJ309)-(Constants!$B$4+Constants!$B$5)*AI310</f>
        <v>0</v>
      </c>
      <c r="AK310">
        <f>((Constants!$B$5*AK309)+Constants!$B$4*AF310+AL309)/(Constants!$B$5+Constants!$B$4)</f>
        <v>800.5</v>
      </c>
      <c r="AL310">
        <f>((Constants!$B$5*AK309)+Constants!$B$4*AF310+AL309)-(Constants!$B$5+Constants!$B$4)*AK310</f>
        <v>0</v>
      </c>
      <c r="AM310">
        <f t="shared" si="82"/>
        <v>1</v>
      </c>
      <c r="AN310">
        <f t="shared" si="83"/>
        <v>1</v>
      </c>
      <c r="AO310">
        <f>(200000*(ABS(N310)-ABS(N308))+Constants!$B$7)/(2*Constants!$B$7)</f>
        <v>0.5</v>
      </c>
      <c r="AP310">
        <f>(200000*(ABS(O310)-ABS(O308))+Constants!$B$7)/(2*Constants!$B$7)</f>
        <v>0.5</v>
      </c>
      <c r="AQ310">
        <f t="shared" si="84"/>
        <v>1</v>
      </c>
      <c r="AR310">
        <f>(Constants!$B$3*Constants!$B$8*I310*K310+AS309)/(Constants!$B$9*Constants!$B$4)</f>
        <v>7.53982300884956</v>
      </c>
      <c r="AS310">
        <f>(Constants!$B$3*Constants!$B$8*I310*K310+AS309)-(AR310*Constants!$B$9*Constants!$B$4)</f>
        <v>0</v>
      </c>
      <c r="AT310">
        <f t="shared" si="85"/>
        <v>2322.26548672565</v>
      </c>
      <c r="AU310">
        <f t="array" ref="AU310">IF(SUMPRODUCT(--(SIGN(AN277:AN309)=SIGN(K278:K310)))=0,2,IF(AV309&gt;0,1,0))</f>
        <v>0</v>
      </c>
      <c r="AV310">
        <f>IF(AU310=2,ROUND(5*1000/Constants!$B$11,0),IF(AV309&gt;0,AV309-1,0))</f>
        <v>0</v>
      </c>
      <c r="AW310">
        <f t="shared" si="86"/>
        <v>308</v>
      </c>
      <c r="AX310">
        <f ca="1" t="array" ref="AX310">IF(AW310&gt;Constants!$B$12,2,IF(SUMPRODUCT(--(AX291:AX310=2))=0,0,1))</f>
        <v>2</v>
      </c>
      <c r="AZ310">
        <f t="array" ref="AZ310">IF(ABS(AG310)&gt;Constants!$B$13,2,IF(SUMPRODUCT(--(AZ290:AZ309=2))=0,0,1))</f>
        <v>0</v>
      </c>
    </row>
    <row r="311" spans="1:52">
      <c r="A311" s="3">
        <v>309</v>
      </c>
      <c r="B311">
        <f>Signals!B310</f>
        <v>3</v>
      </c>
      <c r="C311">
        <f>Signals!C310</f>
        <v>2</v>
      </c>
      <c r="D311">
        <f>Signals!F310</f>
        <v>0</v>
      </c>
      <c r="E311">
        <f>Signals!H310</f>
        <v>0</v>
      </c>
      <c r="F311">
        <f>Signals!I310</f>
        <v>0</v>
      </c>
      <c r="G311">
        <f>IF(Constants!$B$2=2,-B311,B311)</f>
        <v>3</v>
      </c>
      <c r="H311">
        <f>IF(Constants!$C$2=2,-C311,C311)</f>
        <v>2</v>
      </c>
      <c r="I311">
        <f t="shared" si="70"/>
        <v>3</v>
      </c>
      <c r="J311">
        <f t="shared" si="71"/>
        <v>2</v>
      </c>
      <c r="K311">
        <f t="shared" si="72"/>
        <v>1</v>
      </c>
      <c r="L311">
        <f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1200.5</v>
      </c>
      <c r="M311">
        <f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800.5</v>
      </c>
      <c r="N311">
        <f t="shared" si="73"/>
        <v>1200.5</v>
      </c>
      <c r="O311">
        <f t="shared" si="74"/>
        <v>800.5</v>
      </c>
      <c r="P311">
        <f>IF(I311&lt;&gt;0,(ABS(L311*Constants!$B$10)+50)/100,MAX(P310-ABS(N311*Constants!$B$4),0))</f>
        <v>0.62005</v>
      </c>
      <c r="Q311">
        <f>IF(J311&lt;&gt;0,(ABS(M311*Constants!$B$10)+50)/100,MAX(Q310-ABS(O311*Constants!$B$4),0))</f>
        <v>0.58005</v>
      </c>
      <c r="R311">
        <f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1200.5</v>
      </c>
      <c r="S311">
        <f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800.5</v>
      </c>
      <c r="T311">
        <f t="shared" si="75"/>
        <v>1200.5</v>
      </c>
      <c r="U311">
        <f t="shared" si="76"/>
        <v>800.5</v>
      </c>
      <c r="V311">
        <f>IF(I311&lt;&gt;0,(ABS(R311*Constants!$B$4)+50)/100,IF(R311=0,MAX((0-ABS(T311*Constants!$B$4)),0),(ABS(R311*Constants!$B$4)+50)/100))</f>
        <v>1501.125</v>
      </c>
      <c r="W311">
        <f>IF(J311&lt;&gt;0,(ABS(S311*Constants!$B$4)+50)/100,IF(S311=0,MAX((0-ABS(U311*Constants!$B$4)),0),(ABS(S311*Constants!$B$4)+50)/100))</f>
        <v>1001.125</v>
      </c>
      <c r="X311">
        <f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1200.5</v>
      </c>
      <c r="Y311">
        <f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800.5</v>
      </c>
      <c r="Z311">
        <f t="shared" si="77"/>
        <v>1200.5</v>
      </c>
      <c r="AA311">
        <f t="shared" si="78"/>
        <v>800.5</v>
      </c>
      <c r="AB311">
        <f>IF(I311&lt;&gt;0,(ABS(X311*Constants!$B$10)+50)/100,IF(X311=0,MAX((AB310-ABS(Z311*Constants!$B$4)),0),(ABS(X311*Constants!$B$4)+50)/100))</f>
        <v>0.62005</v>
      </c>
      <c r="AC311">
        <f>IF(J311&lt;&gt;0,(ABS(Y311*Constants!$B$10)+50)/100,IF(Y311=0,MAX((AC310-ABS(AA311*Constants!$B$4)),0),(ABS(Y311*Constants!$B$4)+50)/100))</f>
        <v>0.58005</v>
      </c>
      <c r="AD311">
        <f t="shared" si="79"/>
        <v>1001</v>
      </c>
      <c r="AE311">
        <f t="shared" si="80"/>
        <v>1200.5</v>
      </c>
      <c r="AF311">
        <f t="shared" si="81"/>
        <v>800.5</v>
      </c>
      <c r="AG311">
        <f>((Constants!$B$5*AG310)+Constants!$B$4*AD311+AH310)/(Constants!$B$5+Constants!$B$4)</f>
        <v>1001</v>
      </c>
      <c r="AH311">
        <f>((Constants!$B$5*AG310)+Constants!$B$4*AD311+AH310)-(Constants!$B$5+Constants!$B$4)*AG311</f>
        <v>0</v>
      </c>
      <c r="AI311">
        <f>((Constants!$B$5*AI310)+Constants!$B$4*AE311+AJ310)/(Constants!$B$5+Constants!$B$4)</f>
        <v>1200.5</v>
      </c>
      <c r="AJ311">
        <f>((Constants!$B$5*AI310)+Constants!$B$4*AE311+AJ310)-(Constants!$B$4+Constants!$B$5)*AI311</f>
        <v>0</v>
      </c>
      <c r="AK311">
        <f>((Constants!$B$5*AK310)+Constants!$B$4*AF311+AL310)/(Constants!$B$5+Constants!$B$4)</f>
        <v>800.5</v>
      </c>
      <c r="AL311">
        <f>((Constants!$B$5*AK310)+Constants!$B$4*AF311+AL310)-(Constants!$B$5+Constants!$B$4)*AK311</f>
        <v>0</v>
      </c>
      <c r="AM311">
        <f t="shared" si="82"/>
        <v>1</v>
      </c>
      <c r="AN311">
        <f t="shared" si="83"/>
        <v>1</v>
      </c>
      <c r="AO311">
        <f>(200000*(ABS(N311)-ABS(N309))+Constants!$B$7)/(2*Constants!$B$7)</f>
        <v>0.5</v>
      </c>
      <c r="AP311">
        <f>(200000*(ABS(O311)-ABS(O309))+Constants!$B$7)/(2*Constants!$B$7)</f>
        <v>0.5</v>
      </c>
      <c r="AQ311">
        <f t="shared" si="84"/>
        <v>1</v>
      </c>
      <c r="AR311">
        <f>(Constants!$B$3*Constants!$B$8*I311*K311+AS310)/(Constants!$B$9*Constants!$B$4)</f>
        <v>7.53982300884956</v>
      </c>
      <c r="AS311">
        <f>(Constants!$B$3*Constants!$B$8*I311*K311+AS310)-(AR311*Constants!$B$9*Constants!$B$4)</f>
        <v>0</v>
      </c>
      <c r="AT311">
        <f t="shared" si="85"/>
        <v>2329.8053097345</v>
      </c>
      <c r="AU311">
        <f t="array" ref="AU311">IF(SUMPRODUCT(--(SIGN(AN278:AN310)=SIGN(K279:K311)))=0,2,IF(AV310&gt;0,1,0))</f>
        <v>0</v>
      </c>
      <c r="AV311">
        <f>IF(AU311=2,ROUND(5*1000/Constants!$B$11,0),IF(AV310&gt;0,AV310-1,0))</f>
        <v>0</v>
      </c>
      <c r="AW311">
        <f t="shared" si="86"/>
        <v>309</v>
      </c>
      <c r="AX311">
        <f ca="1" t="array" ref="AX311">IF(AW311&gt;Constants!$B$12,2,IF(SUMPRODUCT(--(AX292:AX311=2))=0,0,1))</f>
        <v>2</v>
      </c>
      <c r="AZ311">
        <f t="array" ref="AZ311">IF(ABS(AG311)&gt;Constants!$B$13,2,IF(SUMPRODUCT(--(AZ291:AZ310=2))=0,0,1))</f>
        <v>0</v>
      </c>
    </row>
    <row r="312" spans="1:52">
      <c r="A312" s="3">
        <v>310</v>
      </c>
      <c r="B312">
        <f>Signals!B311</f>
        <v>3</v>
      </c>
      <c r="C312">
        <f>Signals!C311</f>
        <v>2</v>
      </c>
      <c r="D312">
        <f>Signals!F311</f>
        <v>0</v>
      </c>
      <c r="E312">
        <f>Signals!H311</f>
        <v>0</v>
      </c>
      <c r="F312">
        <f>Signals!I311</f>
        <v>0</v>
      </c>
      <c r="G312">
        <f>IF(Constants!$B$2=2,-B312,B312)</f>
        <v>3</v>
      </c>
      <c r="H312">
        <f>IF(Constants!$C$2=2,-C312,C312)</f>
        <v>2</v>
      </c>
      <c r="I312">
        <f t="shared" si="70"/>
        <v>3</v>
      </c>
      <c r="J312">
        <f t="shared" si="71"/>
        <v>2</v>
      </c>
      <c r="K312">
        <f t="shared" si="72"/>
        <v>1</v>
      </c>
      <c r="L312">
        <f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1200.5</v>
      </c>
      <c r="M312">
        <f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800.5</v>
      </c>
      <c r="N312">
        <f t="shared" si="73"/>
        <v>1200.5</v>
      </c>
      <c r="O312">
        <f t="shared" si="74"/>
        <v>800.5</v>
      </c>
      <c r="P312">
        <f>IF(I312&lt;&gt;0,(ABS(L312*Constants!$B$10)+50)/100,MAX(P311-ABS(N312*Constants!$B$4),0))</f>
        <v>0.62005</v>
      </c>
      <c r="Q312">
        <f>IF(J312&lt;&gt;0,(ABS(M312*Constants!$B$10)+50)/100,MAX(Q311-ABS(O312*Constants!$B$4),0))</f>
        <v>0.58005</v>
      </c>
      <c r="R312">
        <f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1200.5</v>
      </c>
      <c r="S312">
        <f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800.5</v>
      </c>
      <c r="T312">
        <f t="shared" si="75"/>
        <v>1200.5</v>
      </c>
      <c r="U312">
        <f t="shared" si="76"/>
        <v>800.5</v>
      </c>
      <c r="V312">
        <f>IF(I312&lt;&gt;0,(ABS(R312*Constants!$B$4)+50)/100,IF(R312=0,MAX((0-ABS(T312*Constants!$B$4)),0),(ABS(R312*Constants!$B$4)+50)/100))</f>
        <v>1501.125</v>
      </c>
      <c r="W312">
        <f>IF(J312&lt;&gt;0,(ABS(S312*Constants!$B$4)+50)/100,IF(S312=0,MAX((0-ABS(U312*Constants!$B$4)),0),(ABS(S312*Constants!$B$4)+50)/100))</f>
        <v>1001.125</v>
      </c>
      <c r="X312">
        <f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1200.5</v>
      </c>
      <c r="Y312">
        <f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800.5</v>
      </c>
      <c r="Z312">
        <f t="shared" si="77"/>
        <v>1200.5</v>
      </c>
      <c r="AA312">
        <f t="shared" si="78"/>
        <v>800.5</v>
      </c>
      <c r="AB312">
        <f>IF(I312&lt;&gt;0,(ABS(X312*Constants!$B$10)+50)/100,IF(X312=0,MAX((AB311-ABS(Z312*Constants!$B$4)),0),(ABS(X312*Constants!$B$4)+50)/100))</f>
        <v>0.62005</v>
      </c>
      <c r="AC312">
        <f>IF(J312&lt;&gt;0,(ABS(Y312*Constants!$B$10)+50)/100,IF(Y312=0,MAX((AC311-ABS(AA312*Constants!$B$4)),0),(ABS(Y312*Constants!$B$4)+50)/100))</f>
        <v>0.58005</v>
      </c>
      <c r="AD312">
        <f t="shared" si="79"/>
        <v>1001</v>
      </c>
      <c r="AE312">
        <f t="shared" si="80"/>
        <v>1200.5</v>
      </c>
      <c r="AF312">
        <f t="shared" si="81"/>
        <v>800.5</v>
      </c>
      <c r="AG312">
        <f>((Constants!$B$5*AG311)+Constants!$B$4*AD312+AH311)/(Constants!$B$5+Constants!$B$4)</f>
        <v>1001</v>
      </c>
      <c r="AH312">
        <f>((Constants!$B$5*AG311)+Constants!$B$4*AD312+AH311)-(Constants!$B$5+Constants!$B$4)*AG312</f>
        <v>0</v>
      </c>
      <c r="AI312">
        <f>((Constants!$B$5*AI311)+Constants!$B$4*AE312+AJ311)/(Constants!$B$5+Constants!$B$4)</f>
        <v>1200.5</v>
      </c>
      <c r="AJ312">
        <f>((Constants!$B$5*AI311)+Constants!$B$4*AE312+AJ311)-(Constants!$B$4+Constants!$B$5)*AI312</f>
        <v>0</v>
      </c>
      <c r="AK312">
        <f>((Constants!$B$5*AK311)+Constants!$B$4*AF312+AL311)/(Constants!$B$5+Constants!$B$4)</f>
        <v>800.5</v>
      </c>
      <c r="AL312">
        <f>((Constants!$B$5*AK311)+Constants!$B$4*AF312+AL311)-(Constants!$B$5+Constants!$B$4)*AK312</f>
        <v>0</v>
      </c>
      <c r="AM312">
        <f t="shared" si="82"/>
        <v>1</v>
      </c>
      <c r="AN312">
        <f t="shared" si="83"/>
        <v>1</v>
      </c>
      <c r="AO312">
        <f>(200000*(ABS(N312)-ABS(N310))+Constants!$B$7)/(2*Constants!$B$7)</f>
        <v>0.5</v>
      </c>
      <c r="AP312">
        <f>(200000*(ABS(O312)-ABS(O310))+Constants!$B$7)/(2*Constants!$B$7)</f>
        <v>0.5</v>
      </c>
      <c r="AQ312">
        <f t="shared" si="84"/>
        <v>1</v>
      </c>
      <c r="AR312">
        <f>(Constants!$B$3*Constants!$B$8*I312*K312+AS311)/(Constants!$B$9*Constants!$B$4)</f>
        <v>7.53982300884956</v>
      </c>
      <c r="AS312">
        <f>(Constants!$B$3*Constants!$B$8*I312*K312+AS311)-(AR312*Constants!$B$9*Constants!$B$4)</f>
        <v>0</v>
      </c>
      <c r="AT312">
        <f t="shared" si="85"/>
        <v>2337.34513274335</v>
      </c>
      <c r="AU312">
        <f t="array" ref="AU312">IF(SUMPRODUCT(--(SIGN(AN279:AN311)=SIGN(K280:K312)))=0,2,IF(AV311&gt;0,1,0))</f>
        <v>0</v>
      </c>
      <c r="AV312">
        <f>IF(AU312=2,ROUND(5*1000/Constants!$B$11,0),IF(AV311&gt;0,AV311-1,0))</f>
        <v>0</v>
      </c>
      <c r="AW312">
        <f t="shared" si="86"/>
        <v>310</v>
      </c>
      <c r="AX312">
        <f ca="1" t="array" ref="AX312">IF(AW312&gt;Constants!$B$12,2,IF(SUMPRODUCT(--(AX293:AX312=2))=0,0,1))</f>
        <v>2</v>
      </c>
      <c r="AZ312">
        <f t="array" ref="AZ312">IF(ABS(AG312)&gt;Constants!$B$13,2,IF(SUMPRODUCT(--(AZ292:AZ311=2))=0,0,1))</f>
        <v>0</v>
      </c>
    </row>
    <row r="313" spans="1:52">
      <c r="A313" s="3">
        <v>311</v>
      </c>
      <c r="B313">
        <f>Signals!B312</f>
        <v>3</v>
      </c>
      <c r="C313">
        <f>Signals!C312</f>
        <v>2</v>
      </c>
      <c r="D313">
        <f>Signals!F312</f>
        <v>0</v>
      </c>
      <c r="E313">
        <f>Signals!H312</f>
        <v>0</v>
      </c>
      <c r="F313">
        <f>Signals!I312</f>
        <v>0</v>
      </c>
      <c r="G313">
        <f>IF(Constants!$B$2=2,-B313,B313)</f>
        <v>3</v>
      </c>
      <c r="H313">
        <f>IF(Constants!$C$2=2,-C313,C313)</f>
        <v>2</v>
      </c>
      <c r="I313">
        <f t="shared" si="70"/>
        <v>3</v>
      </c>
      <c r="J313">
        <f t="shared" si="71"/>
        <v>2</v>
      </c>
      <c r="K313">
        <f t="shared" si="72"/>
        <v>1</v>
      </c>
      <c r="L313">
        <f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1200.5</v>
      </c>
      <c r="M313">
        <f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800.5</v>
      </c>
      <c r="N313">
        <f t="shared" si="73"/>
        <v>1200.5</v>
      </c>
      <c r="O313">
        <f t="shared" si="74"/>
        <v>800.5</v>
      </c>
      <c r="P313">
        <f>IF(I313&lt;&gt;0,(ABS(L313*Constants!$B$10)+50)/100,MAX(P312-ABS(N313*Constants!$B$4),0))</f>
        <v>0.62005</v>
      </c>
      <c r="Q313">
        <f>IF(J313&lt;&gt;0,(ABS(M313*Constants!$B$10)+50)/100,MAX(Q312-ABS(O313*Constants!$B$4),0))</f>
        <v>0.58005</v>
      </c>
      <c r="R313">
        <f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1200.5</v>
      </c>
      <c r="S313">
        <f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800.5</v>
      </c>
      <c r="T313">
        <f t="shared" si="75"/>
        <v>1200.5</v>
      </c>
      <c r="U313">
        <f t="shared" si="76"/>
        <v>800.5</v>
      </c>
      <c r="V313">
        <f>IF(I313&lt;&gt;0,(ABS(R313*Constants!$B$4)+50)/100,IF(R313=0,MAX((0-ABS(T313*Constants!$B$4)),0),(ABS(R313*Constants!$B$4)+50)/100))</f>
        <v>1501.125</v>
      </c>
      <c r="W313">
        <f>IF(J313&lt;&gt;0,(ABS(S313*Constants!$B$4)+50)/100,IF(S313=0,MAX((0-ABS(U313*Constants!$B$4)),0),(ABS(S313*Constants!$B$4)+50)/100))</f>
        <v>1001.125</v>
      </c>
      <c r="X313">
        <f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1200.5</v>
      </c>
      <c r="Y313">
        <f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800.5</v>
      </c>
      <c r="Z313">
        <f t="shared" si="77"/>
        <v>1200.5</v>
      </c>
      <c r="AA313">
        <f t="shared" si="78"/>
        <v>800.5</v>
      </c>
      <c r="AB313">
        <f>IF(I313&lt;&gt;0,(ABS(X313*Constants!$B$10)+50)/100,IF(X313=0,MAX((AB312-ABS(Z313*Constants!$B$4)),0),(ABS(X313*Constants!$B$4)+50)/100))</f>
        <v>0.62005</v>
      </c>
      <c r="AC313">
        <f>IF(J313&lt;&gt;0,(ABS(Y313*Constants!$B$10)+50)/100,IF(Y313=0,MAX((AC312-ABS(AA313*Constants!$B$4)),0),(ABS(Y313*Constants!$B$4)+50)/100))</f>
        <v>0.58005</v>
      </c>
      <c r="AD313">
        <f t="shared" si="79"/>
        <v>1001</v>
      </c>
      <c r="AE313">
        <f t="shared" si="80"/>
        <v>1200.5</v>
      </c>
      <c r="AF313">
        <f t="shared" si="81"/>
        <v>800.5</v>
      </c>
      <c r="AG313">
        <f>((Constants!$B$5*AG312)+Constants!$B$4*AD313+AH312)/(Constants!$B$5+Constants!$B$4)</f>
        <v>1001</v>
      </c>
      <c r="AH313">
        <f>((Constants!$B$5*AG312)+Constants!$B$4*AD313+AH312)-(Constants!$B$5+Constants!$B$4)*AG313</f>
        <v>0</v>
      </c>
      <c r="AI313">
        <f>((Constants!$B$5*AI312)+Constants!$B$4*AE313+AJ312)/(Constants!$B$5+Constants!$B$4)</f>
        <v>1200.5</v>
      </c>
      <c r="AJ313">
        <f>((Constants!$B$5*AI312)+Constants!$B$4*AE313+AJ312)-(Constants!$B$4+Constants!$B$5)*AI313</f>
        <v>0</v>
      </c>
      <c r="AK313">
        <f>((Constants!$B$5*AK312)+Constants!$B$4*AF313+AL312)/(Constants!$B$5+Constants!$B$4)</f>
        <v>800.5</v>
      </c>
      <c r="AL313">
        <f>((Constants!$B$5*AK312)+Constants!$B$4*AF313+AL312)-(Constants!$B$5+Constants!$B$4)*AK313</f>
        <v>0</v>
      </c>
      <c r="AM313">
        <f t="shared" si="82"/>
        <v>1</v>
      </c>
      <c r="AN313">
        <f t="shared" si="83"/>
        <v>1</v>
      </c>
      <c r="AO313">
        <f>(200000*(ABS(N313)-ABS(N311))+Constants!$B$7)/(2*Constants!$B$7)</f>
        <v>0.5</v>
      </c>
      <c r="AP313">
        <f>(200000*(ABS(O313)-ABS(O311))+Constants!$B$7)/(2*Constants!$B$7)</f>
        <v>0.5</v>
      </c>
      <c r="AQ313">
        <f t="shared" si="84"/>
        <v>1</v>
      </c>
      <c r="AR313">
        <f>(Constants!$B$3*Constants!$B$8*I313*K313+AS312)/(Constants!$B$9*Constants!$B$4)</f>
        <v>7.53982300884956</v>
      </c>
      <c r="AS313">
        <f>(Constants!$B$3*Constants!$B$8*I313*K313+AS312)-(AR313*Constants!$B$9*Constants!$B$4)</f>
        <v>0</v>
      </c>
      <c r="AT313">
        <f t="shared" si="85"/>
        <v>2344.8849557522</v>
      </c>
      <c r="AU313">
        <f t="array" ref="AU313">IF(SUMPRODUCT(--(SIGN(AN280:AN312)=SIGN(K281:K313)))=0,2,IF(AV312&gt;0,1,0))</f>
        <v>0</v>
      </c>
      <c r="AV313">
        <f>IF(AU313=2,ROUND(5*1000/Constants!$B$11,0),IF(AV312&gt;0,AV312-1,0))</f>
        <v>0</v>
      </c>
      <c r="AW313">
        <f t="shared" si="86"/>
        <v>311</v>
      </c>
      <c r="AX313">
        <f ca="1" t="array" ref="AX313">IF(AW313&gt;Constants!$B$12,2,IF(SUMPRODUCT(--(AX294:AX313=2))=0,0,1))</f>
        <v>2</v>
      </c>
      <c r="AZ313">
        <f t="array" ref="AZ313">IF(ABS(AG313)&gt;Constants!$B$13,2,IF(SUMPRODUCT(--(AZ293:AZ312=2))=0,0,1))</f>
        <v>0</v>
      </c>
    </row>
    <row r="314" spans="1:52">
      <c r="A314" s="3">
        <v>312</v>
      </c>
      <c r="B314">
        <f>Signals!B313</f>
        <v>3</v>
      </c>
      <c r="C314">
        <f>Signals!C313</f>
        <v>2</v>
      </c>
      <c r="D314">
        <f>Signals!F313</f>
        <v>0</v>
      </c>
      <c r="E314">
        <f>Signals!H313</f>
        <v>0</v>
      </c>
      <c r="F314">
        <f>Signals!I313</f>
        <v>0</v>
      </c>
      <c r="G314">
        <f>IF(Constants!$B$2=2,-B314,B314)</f>
        <v>3</v>
      </c>
      <c r="H314">
        <f>IF(Constants!$C$2=2,-C314,C314)</f>
        <v>2</v>
      </c>
      <c r="I314">
        <f t="shared" si="70"/>
        <v>3</v>
      </c>
      <c r="J314">
        <f t="shared" si="71"/>
        <v>2</v>
      </c>
      <c r="K314">
        <f t="shared" si="72"/>
        <v>1</v>
      </c>
      <c r="L314">
        <f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1200.5</v>
      </c>
      <c r="M314">
        <f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800.5</v>
      </c>
      <c r="N314">
        <f t="shared" si="73"/>
        <v>1200.5</v>
      </c>
      <c r="O314">
        <f t="shared" si="74"/>
        <v>800.5</v>
      </c>
      <c r="P314">
        <f>IF(I314&lt;&gt;0,(ABS(L314*Constants!$B$10)+50)/100,MAX(P313-ABS(N314*Constants!$B$4),0))</f>
        <v>0.62005</v>
      </c>
      <c r="Q314">
        <f>IF(J314&lt;&gt;0,(ABS(M314*Constants!$B$10)+50)/100,MAX(Q313-ABS(O314*Constants!$B$4),0))</f>
        <v>0.58005</v>
      </c>
      <c r="R314">
        <f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1200.5</v>
      </c>
      <c r="S314">
        <f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800.5</v>
      </c>
      <c r="T314">
        <f t="shared" si="75"/>
        <v>1200.5</v>
      </c>
      <c r="U314">
        <f t="shared" si="76"/>
        <v>800.5</v>
      </c>
      <c r="V314">
        <f>IF(I314&lt;&gt;0,(ABS(R314*Constants!$B$4)+50)/100,IF(R314=0,MAX((0-ABS(T314*Constants!$B$4)),0),(ABS(R314*Constants!$B$4)+50)/100))</f>
        <v>1501.125</v>
      </c>
      <c r="W314">
        <f>IF(J314&lt;&gt;0,(ABS(S314*Constants!$B$4)+50)/100,IF(S314=0,MAX((0-ABS(U314*Constants!$B$4)),0),(ABS(S314*Constants!$B$4)+50)/100))</f>
        <v>1001.125</v>
      </c>
      <c r="X314">
        <f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1200.5</v>
      </c>
      <c r="Y314">
        <f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800.5</v>
      </c>
      <c r="Z314">
        <f t="shared" si="77"/>
        <v>1200.5</v>
      </c>
      <c r="AA314">
        <f t="shared" si="78"/>
        <v>800.5</v>
      </c>
      <c r="AB314">
        <f>IF(I314&lt;&gt;0,(ABS(X314*Constants!$B$10)+50)/100,IF(X314=0,MAX((AB313-ABS(Z314*Constants!$B$4)),0),(ABS(X314*Constants!$B$4)+50)/100))</f>
        <v>0.62005</v>
      </c>
      <c r="AC314">
        <f>IF(J314&lt;&gt;0,(ABS(Y314*Constants!$B$10)+50)/100,IF(Y314=0,MAX((AC313-ABS(AA314*Constants!$B$4)),0),(ABS(Y314*Constants!$B$4)+50)/100))</f>
        <v>0.58005</v>
      </c>
      <c r="AD314">
        <f t="shared" si="79"/>
        <v>1001</v>
      </c>
      <c r="AE314">
        <f t="shared" si="80"/>
        <v>1200.5</v>
      </c>
      <c r="AF314">
        <f t="shared" si="81"/>
        <v>800.5</v>
      </c>
      <c r="AG314">
        <f>((Constants!$B$5*AG313)+Constants!$B$4*AD314+AH313)/(Constants!$B$5+Constants!$B$4)</f>
        <v>1001</v>
      </c>
      <c r="AH314">
        <f>((Constants!$B$5*AG313)+Constants!$B$4*AD314+AH313)-(Constants!$B$5+Constants!$B$4)*AG314</f>
        <v>0</v>
      </c>
      <c r="AI314">
        <f>((Constants!$B$5*AI313)+Constants!$B$4*AE314+AJ313)/(Constants!$B$5+Constants!$B$4)</f>
        <v>1200.5</v>
      </c>
      <c r="AJ314">
        <f>((Constants!$B$5*AI313)+Constants!$B$4*AE314+AJ313)-(Constants!$B$4+Constants!$B$5)*AI314</f>
        <v>0</v>
      </c>
      <c r="AK314">
        <f>((Constants!$B$5*AK313)+Constants!$B$4*AF314+AL313)/(Constants!$B$5+Constants!$B$4)</f>
        <v>800.5</v>
      </c>
      <c r="AL314">
        <f>((Constants!$B$5*AK313)+Constants!$B$4*AF314+AL313)-(Constants!$B$5+Constants!$B$4)*AK314</f>
        <v>0</v>
      </c>
      <c r="AM314">
        <f t="shared" si="82"/>
        <v>1</v>
      </c>
      <c r="AN314">
        <f t="shared" si="83"/>
        <v>1</v>
      </c>
      <c r="AO314">
        <f>(200000*(ABS(N314)-ABS(N312))+Constants!$B$7)/(2*Constants!$B$7)</f>
        <v>0.5</v>
      </c>
      <c r="AP314">
        <f>(200000*(ABS(O314)-ABS(O312))+Constants!$B$7)/(2*Constants!$B$7)</f>
        <v>0.5</v>
      </c>
      <c r="AQ314">
        <f t="shared" si="84"/>
        <v>1</v>
      </c>
      <c r="AR314">
        <f>(Constants!$B$3*Constants!$B$8*I314*K314+AS313)/(Constants!$B$9*Constants!$B$4)</f>
        <v>7.53982300884956</v>
      </c>
      <c r="AS314">
        <f>(Constants!$B$3*Constants!$B$8*I314*K314+AS313)-(AR314*Constants!$B$9*Constants!$B$4)</f>
        <v>0</v>
      </c>
      <c r="AT314">
        <f t="shared" si="85"/>
        <v>2352.42477876104</v>
      </c>
      <c r="AU314">
        <f t="array" ref="AU314">IF(SUMPRODUCT(--(SIGN(AN281:AN313)=SIGN(K282:K314)))=0,2,IF(AV313&gt;0,1,0))</f>
        <v>0</v>
      </c>
      <c r="AV314">
        <f>IF(AU314=2,ROUND(5*1000/Constants!$B$11,0),IF(AV313&gt;0,AV313-1,0))</f>
        <v>0</v>
      </c>
      <c r="AW314">
        <f t="shared" si="86"/>
        <v>312</v>
      </c>
      <c r="AX314">
        <f ca="1" t="array" ref="AX314">IF(AW314&gt;Constants!$B$12,2,IF(SUMPRODUCT(--(AX295:AX314=2))=0,0,1))</f>
        <v>2</v>
      </c>
      <c r="AZ314">
        <f t="array" ref="AZ314">IF(ABS(AG314)&gt;Constants!$B$13,2,IF(SUMPRODUCT(--(AZ294:AZ313=2))=0,0,1))</f>
        <v>0</v>
      </c>
    </row>
    <row r="315" spans="1:52">
      <c r="A315" s="3">
        <v>313</v>
      </c>
      <c r="B315">
        <f>Signals!B314</f>
        <v>3</v>
      </c>
      <c r="C315">
        <f>Signals!C314</f>
        <v>2</v>
      </c>
      <c r="D315">
        <f>Signals!F314</f>
        <v>0</v>
      </c>
      <c r="E315">
        <f>Signals!H314</f>
        <v>0</v>
      </c>
      <c r="F315">
        <f>Signals!I314</f>
        <v>0</v>
      </c>
      <c r="G315">
        <f>IF(Constants!$B$2=2,-B315,B315)</f>
        <v>3</v>
      </c>
      <c r="H315">
        <f>IF(Constants!$C$2=2,-C315,C315)</f>
        <v>2</v>
      </c>
      <c r="I315">
        <f t="shared" si="70"/>
        <v>3</v>
      </c>
      <c r="J315">
        <f t="shared" si="71"/>
        <v>2</v>
      </c>
      <c r="K315">
        <f t="shared" si="72"/>
        <v>1</v>
      </c>
      <c r="L315">
        <f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1200.5</v>
      </c>
      <c r="M315">
        <f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800.5</v>
      </c>
      <c r="N315">
        <f t="shared" si="73"/>
        <v>1200.5</v>
      </c>
      <c r="O315">
        <f t="shared" si="74"/>
        <v>800.5</v>
      </c>
      <c r="P315">
        <f>IF(I315&lt;&gt;0,(ABS(L315*Constants!$B$10)+50)/100,MAX(P314-ABS(N315*Constants!$B$4),0))</f>
        <v>0.62005</v>
      </c>
      <c r="Q315">
        <f>IF(J315&lt;&gt;0,(ABS(M315*Constants!$B$10)+50)/100,MAX(Q314-ABS(O315*Constants!$B$4),0))</f>
        <v>0.58005</v>
      </c>
      <c r="R315">
        <f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1200.5</v>
      </c>
      <c r="S315">
        <f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800.5</v>
      </c>
      <c r="T315">
        <f t="shared" si="75"/>
        <v>1200.5</v>
      </c>
      <c r="U315">
        <f t="shared" si="76"/>
        <v>800.5</v>
      </c>
      <c r="V315">
        <f>IF(I315&lt;&gt;0,(ABS(R315*Constants!$B$4)+50)/100,IF(R315=0,MAX((0-ABS(T315*Constants!$B$4)),0),(ABS(R315*Constants!$B$4)+50)/100))</f>
        <v>1501.125</v>
      </c>
      <c r="W315">
        <f>IF(J315&lt;&gt;0,(ABS(S315*Constants!$B$4)+50)/100,IF(S315=0,MAX((0-ABS(U315*Constants!$B$4)),0),(ABS(S315*Constants!$B$4)+50)/100))</f>
        <v>1001.125</v>
      </c>
      <c r="X315">
        <f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1200.5</v>
      </c>
      <c r="Y315">
        <f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800.5</v>
      </c>
      <c r="Z315">
        <f t="shared" si="77"/>
        <v>1200.5</v>
      </c>
      <c r="AA315">
        <f t="shared" si="78"/>
        <v>800.5</v>
      </c>
      <c r="AB315">
        <f>IF(I315&lt;&gt;0,(ABS(X315*Constants!$B$10)+50)/100,IF(X315=0,MAX((AB314-ABS(Z315*Constants!$B$4)),0),(ABS(X315*Constants!$B$4)+50)/100))</f>
        <v>0.62005</v>
      </c>
      <c r="AC315">
        <f>IF(J315&lt;&gt;0,(ABS(Y315*Constants!$B$10)+50)/100,IF(Y315=0,MAX((AC314-ABS(AA315*Constants!$B$4)),0),(ABS(Y315*Constants!$B$4)+50)/100))</f>
        <v>0.58005</v>
      </c>
      <c r="AD315">
        <f t="shared" si="79"/>
        <v>1001</v>
      </c>
      <c r="AE315">
        <f t="shared" si="80"/>
        <v>1200.5</v>
      </c>
      <c r="AF315">
        <f t="shared" si="81"/>
        <v>800.5</v>
      </c>
      <c r="AG315">
        <f>((Constants!$B$5*AG314)+Constants!$B$4*AD315+AH314)/(Constants!$B$5+Constants!$B$4)</f>
        <v>1001</v>
      </c>
      <c r="AH315">
        <f>((Constants!$B$5*AG314)+Constants!$B$4*AD315+AH314)-(Constants!$B$5+Constants!$B$4)*AG315</f>
        <v>0</v>
      </c>
      <c r="AI315">
        <f>((Constants!$B$5*AI314)+Constants!$B$4*AE315+AJ314)/(Constants!$B$5+Constants!$B$4)</f>
        <v>1200.5</v>
      </c>
      <c r="AJ315">
        <f>((Constants!$B$5*AI314)+Constants!$B$4*AE315+AJ314)-(Constants!$B$4+Constants!$B$5)*AI315</f>
        <v>0</v>
      </c>
      <c r="AK315">
        <f>((Constants!$B$5*AK314)+Constants!$B$4*AF315+AL314)/(Constants!$B$5+Constants!$B$4)</f>
        <v>800.5</v>
      </c>
      <c r="AL315">
        <f>((Constants!$B$5*AK314)+Constants!$B$4*AF315+AL314)-(Constants!$B$5+Constants!$B$4)*AK315</f>
        <v>0</v>
      </c>
      <c r="AM315">
        <f t="shared" si="82"/>
        <v>1</v>
      </c>
      <c r="AN315">
        <f t="shared" si="83"/>
        <v>1</v>
      </c>
      <c r="AO315">
        <f>(200000*(ABS(N315)-ABS(N313))+Constants!$B$7)/(2*Constants!$B$7)</f>
        <v>0.5</v>
      </c>
      <c r="AP315">
        <f>(200000*(ABS(O315)-ABS(O313))+Constants!$B$7)/(2*Constants!$B$7)</f>
        <v>0.5</v>
      </c>
      <c r="AQ315">
        <f t="shared" si="84"/>
        <v>1</v>
      </c>
      <c r="AR315">
        <f>(Constants!$B$3*Constants!$B$8*I315*K315+AS314)/(Constants!$B$9*Constants!$B$4)</f>
        <v>7.53982300884956</v>
      </c>
      <c r="AS315">
        <f>(Constants!$B$3*Constants!$B$8*I315*K315+AS314)-(AR315*Constants!$B$9*Constants!$B$4)</f>
        <v>0</v>
      </c>
      <c r="AT315">
        <f t="shared" si="85"/>
        <v>2359.96460176989</v>
      </c>
      <c r="AU315">
        <f t="array" ref="AU315">IF(SUMPRODUCT(--(SIGN(AN282:AN314)=SIGN(K283:K315)))=0,2,IF(AV314&gt;0,1,0))</f>
        <v>0</v>
      </c>
      <c r="AV315">
        <f>IF(AU315=2,ROUND(5*1000/Constants!$B$11,0),IF(AV314&gt;0,AV314-1,0))</f>
        <v>0</v>
      </c>
      <c r="AW315">
        <f t="shared" si="86"/>
        <v>313</v>
      </c>
      <c r="AX315">
        <f ca="1" t="array" ref="AX315">IF(AW315&gt;Constants!$B$12,2,IF(SUMPRODUCT(--(AX296:AX315=2))=0,0,1))</f>
        <v>2</v>
      </c>
      <c r="AZ315">
        <f t="array" ref="AZ315">IF(ABS(AG315)&gt;Constants!$B$13,2,IF(SUMPRODUCT(--(AZ295:AZ314=2))=0,0,1))</f>
        <v>0</v>
      </c>
    </row>
    <row r="316" spans="1:52">
      <c r="A316" s="3">
        <v>314</v>
      </c>
      <c r="B316">
        <f>Signals!B315</f>
        <v>3</v>
      </c>
      <c r="C316">
        <f>Signals!C315</f>
        <v>2</v>
      </c>
      <c r="D316">
        <f>Signals!F315</f>
        <v>0</v>
      </c>
      <c r="E316">
        <f>Signals!H315</f>
        <v>0</v>
      </c>
      <c r="F316">
        <f>Signals!I315</f>
        <v>0</v>
      </c>
      <c r="G316">
        <f>IF(Constants!$B$2=2,-B316,B316)</f>
        <v>3</v>
      </c>
      <c r="H316">
        <f>IF(Constants!$C$2=2,-C316,C316)</f>
        <v>2</v>
      </c>
      <c r="I316">
        <f t="shared" si="70"/>
        <v>3</v>
      </c>
      <c r="J316">
        <f t="shared" si="71"/>
        <v>2</v>
      </c>
      <c r="K316">
        <f t="shared" si="72"/>
        <v>1</v>
      </c>
      <c r="L316">
        <f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1200.5</v>
      </c>
      <c r="M316">
        <f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800.5</v>
      </c>
      <c r="N316">
        <f t="shared" si="73"/>
        <v>1200.5</v>
      </c>
      <c r="O316">
        <f t="shared" si="74"/>
        <v>800.5</v>
      </c>
      <c r="P316">
        <f>IF(I316&lt;&gt;0,(ABS(L316*Constants!$B$10)+50)/100,MAX(P315-ABS(N316*Constants!$B$4),0))</f>
        <v>0.62005</v>
      </c>
      <c r="Q316">
        <f>IF(J316&lt;&gt;0,(ABS(M316*Constants!$B$10)+50)/100,MAX(Q315-ABS(O316*Constants!$B$4),0))</f>
        <v>0.58005</v>
      </c>
      <c r="R316">
        <f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1200.5</v>
      </c>
      <c r="S316">
        <f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800.5</v>
      </c>
      <c r="T316">
        <f t="shared" si="75"/>
        <v>1200.5</v>
      </c>
      <c r="U316">
        <f t="shared" si="76"/>
        <v>800.5</v>
      </c>
      <c r="V316">
        <f>IF(I316&lt;&gt;0,(ABS(R316*Constants!$B$4)+50)/100,IF(R316=0,MAX((0-ABS(T316*Constants!$B$4)),0),(ABS(R316*Constants!$B$4)+50)/100))</f>
        <v>1501.125</v>
      </c>
      <c r="W316">
        <f>IF(J316&lt;&gt;0,(ABS(S316*Constants!$B$4)+50)/100,IF(S316=0,MAX((0-ABS(U316*Constants!$B$4)),0),(ABS(S316*Constants!$B$4)+50)/100))</f>
        <v>1001.125</v>
      </c>
      <c r="X316">
        <f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1200.5</v>
      </c>
      <c r="Y316">
        <f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800.5</v>
      </c>
      <c r="Z316">
        <f t="shared" si="77"/>
        <v>1200.5</v>
      </c>
      <c r="AA316">
        <f t="shared" si="78"/>
        <v>800.5</v>
      </c>
      <c r="AB316">
        <f>IF(I316&lt;&gt;0,(ABS(X316*Constants!$B$10)+50)/100,IF(X316=0,MAX((AB315-ABS(Z316*Constants!$B$4)),0),(ABS(X316*Constants!$B$4)+50)/100))</f>
        <v>0.62005</v>
      </c>
      <c r="AC316">
        <f>IF(J316&lt;&gt;0,(ABS(Y316*Constants!$B$10)+50)/100,IF(Y316=0,MAX((AC315-ABS(AA316*Constants!$B$4)),0),(ABS(Y316*Constants!$B$4)+50)/100))</f>
        <v>0.58005</v>
      </c>
      <c r="AD316">
        <f t="shared" si="79"/>
        <v>1001</v>
      </c>
      <c r="AE316">
        <f t="shared" si="80"/>
        <v>1200.5</v>
      </c>
      <c r="AF316">
        <f t="shared" si="81"/>
        <v>800.5</v>
      </c>
      <c r="AG316">
        <f>((Constants!$B$5*AG315)+Constants!$B$4*AD316+AH315)/(Constants!$B$5+Constants!$B$4)</f>
        <v>1001</v>
      </c>
      <c r="AH316">
        <f>((Constants!$B$5*AG315)+Constants!$B$4*AD316+AH315)-(Constants!$B$5+Constants!$B$4)*AG316</f>
        <v>0</v>
      </c>
      <c r="AI316">
        <f>((Constants!$B$5*AI315)+Constants!$B$4*AE316+AJ315)/(Constants!$B$5+Constants!$B$4)</f>
        <v>1200.5</v>
      </c>
      <c r="AJ316">
        <f>((Constants!$B$5*AI315)+Constants!$B$4*AE316+AJ315)-(Constants!$B$4+Constants!$B$5)*AI316</f>
        <v>0</v>
      </c>
      <c r="AK316">
        <f>((Constants!$B$5*AK315)+Constants!$B$4*AF316+AL315)/(Constants!$B$5+Constants!$B$4)</f>
        <v>800.5</v>
      </c>
      <c r="AL316">
        <f>((Constants!$B$5*AK315)+Constants!$B$4*AF316+AL315)-(Constants!$B$5+Constants!$B$4)*AK316</f>
        <v>0</v>
      </c>
      <c r="AM316">
        <f t="shared" si="82"/>
        <v>1</v>
      </c>
      <c r="AN316">
        <f t="shared" si="83"/>
        <v>1</v>
      </c>
      <c r="AO316">
        <f>(200000*(ABS(N316)-ABS(N314))+Constants!$B$7)/(2*Constants!$B$7)</f>
        <v>0.5</v>
      </c>
      <c r="AP316">
        <f>(200000*(ABS(O316)-ABS(O314))+Constants!$B$7)/(2*Constants!$B$7)</f>
        <v>0.5</v>
      </c>
      <c r="AQ316">
        <f t="shared" si="84"/>
        <v>1</v>
      </c>
      <c r="AR316">
        <f>(Constants!$B$3*Constants!$B$8*I316*K316+AS315)/(Constants!$B$9*Constants!$B$4)</f>
        <v>7.53982300884956</v>
      </c>
      <c r="AS316">
        <f>(Constants!$B$3*Constants!$B$8*I316*K316+AS315)-(AR316*Constants!$B$9*Constants!$B$4)</f>
        <v>0</v>
      </c>
      <c r="AT316">
        <f t="shared" si="85"/>
        <v>2367.50442477874</v>
      </c>
      <c r="AU316">
        <f t="array" ref="AU316">IF(SUMPRODUCT(--(SIGN(AN283:AN315)=SIGN(K284:K316)))=0,2,IF(AV315&gt;0,1,0))</f>
        <v>0</v>
      </c>
      <c r="AV316">
        <f>IF(AU316=2,ROUND(5*1000/Constants!$B$11,0),IF(AV315&gt;0,AV315-1,0))</f>
        <v>0</v>
      </c>
      <c r="AW316">
        <f t="shared" si="86"/>
        <v>314</v>
      </c>
      <c r="AX316">
        <f ca="1" t="array" ref="AX316">IF(AW316&gt;Constants!$B$12,2,IF(SUMPRODUCT(--(AX297:AX316=2))=0,0,1))</f>
        <v>2</v>
      </c>
      <c r="AZ316">
        <f t="array" ref="AZ316">IF(ABS(AG316)&gt;Constants!$B$13,2,IF(SUMPRODUCT(--(AZ296:AZ315=2))=0,0,1))</f>
        <v>0</v>
      </c>
    </row>
    <row r="317" spans="1:52">
      <c r="A317" s="3">
        <v>315</v>
      </c>
      <c r="B317">
        <f>Signals!B316</f>
        <v>3</v>
      </c>
      <c r="C317">
        <f>Signals!C316</f>
        <v>2</v>
      </c>
      <c r="D317">
        <f>Signals!F316</f>
        <v>0</v>
      </c>
      <c r="E317">
        <f>Signals!H316</f>
        <v>0</v>
      </c>
      <c r="F317">
        <f>Signals!I316</f>
        <v>0</v>
      </c>
      <c r="G317">
        <f>IF(Constants!$B$2=2,-B317,B317)</f>
        <v>3</v>
      </c>
      <c r="H317">
        <f>IF(Constants!$C$2=2,-C317,C317)</f>
        <v>2</v>
      </c>
      <c r="I317">
        <f t="shared" si="70"/>
        <v>3</v>
      </c>
      <c r="J317">
        <f t="shared" si="71"/>
        <v>2</v>
      </c>
      <c r="K317">
        <f t="shared" si="72"/>
        <v>1</v>
      </c>
      <c r="L317">
        <f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1200.5</v>
      </c>
      <c r="M317">
        <f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800.5</v>
      </c>
      <c r="N317">
        <f t="shared" si="73"/>
        <v>1200.5</v>
      </c>
      <c r="O317">
        <f t="shared" si="74"/>
        <v>800.5</v>
      </c>
      <c r="P317">
        <f>IF(I317&lt;&gt;0,(ABS(L317*Constants!$B$10)+50)/100,MAX(P316-ABS(N317*Constants!$B$4),0))</f>
        <v>0.62005</v>
      </c>
      <c r="Q317">
        <f>IF(J317&lt;&gt;0,(ABS(M317*Constants!$B$10)+50)/100,MAX(Q316-ABS(O317*Constants!$B$4),0))</f>
        <v>0.58005</v>
      </c>
      <c r="R317">
        <f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1200.5</v>
      </c>
      <c r="S317">
        <f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800.5</v>
      </c>
      <c r="T317">
        <f t="shared" si="75"/>
        <v>1200.5</v>
      </c>
      <c r="U317">
        <f t="shared" si="76"/>
        <v>800.5</v>
      </c>
      <c r="V317">
        <f>IF(I317&lt;&gt;0,(ABS(R317*Constants!$B$4)+50)/100,IF(R317=0,MAX((0-ABS(T317*Constants!$B$4)),0),(ABS(R317*Constants!$B$4)+50)/100))</f>
        <v>1501.125</v>
      </c>
      <c r="W317">
        <f>IF(J317&lt;&gt;0,(ABS(S317*Constants!$B$4)+50)/100,IF(S317=0,MAX((0-ABS(U317*Constants!$B$4)),0),(ABS(S317*Constants!$B$4)+50)/100))</f>
        <v>1001.125</v>
      </c>
      <c r="X317">
        <f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1200.5</v>
      </c>
      <c r="Y317">
        <f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800.5</v>
      </c>
      <c r="Z317">
        <f t="shared" si="77"/>
        <v>1200.5</v>
      </c>
      <c r="AA317">
        <f t="shared" si="78"/>
        <v>800.5</v>
      </c>
      <c r="AB317">
        <f>IF(I317&lt;&gt;0,(ABS(X317*Constants!$B$10)+50)/100,IF(X317=0,MAX((AB316-ABS(Z317*Constants!$B$4)),0),(ABS(X317*Constants!$B$4)+50)/100))</f>
        <v>0.62005</v>
      </c>
      <c r="AC317">
        <f>IF(J317&lt;&gt;0,(ABS(Y317*Constants!$B$10)+50)/100,IF(Y317=0,MAX((AC316-ABS(AA317*Constants!$B$4)),0),(ABS(Y317*Constants!$B$4)+50)/100))</f>
        <v>0.58005</v>
      </c>
      <c r="AD317">
        <f t="shared" si="79"/>
        <v>1001</v>
      </c>
      <c r="AE317">
        <f t="shared" si="80"/>
        <v>1200.5</v>
      </c>
      <c r="AF317">
        <f t="shared" si="81"/>
        <v>800.5</v>
      </c>
      <c r="AG317">
        <f>((Constants!$B$5*AG316)+Constants!$B$4*AD317+AH316)/(Constants!$B$5+Constants!$B$4)</f>
        <v>1001</v>
      </c>
      <c r="AH317">
        <f>((Constants!$B$5*AG316)+Constants!$B$4*AD317+AH316)-(Constants!$B$5+Constants!$B$4)*AG317</f>
        <v>0</v>
      </c>
      <c r="AI317">
        <f>((Constants!$B$5*AI316)+Constants!$B$4*AE317+AJ316)/(Constants!$B$5+Constants!$B$4)</f>
        <v>1200.5</v>
      </c>
      <c r="AJ317">
        <f>((Constants!$B$5*AI316)+Constants!$B$4*AE317+AJ316)-(Constants!$B$4+Constants!$B$5)*AI317</f>
        <v>0</v>
      </c>
      <c r="AK317">
        <f>((Constants!$B$5*AK316)+Constants!$B$4*AF317+AL316)/(Constants!$B$5+Constants!$B$4)</f>
        <v>800.5</v>
      </c>
      <c r="AL317">
        <f>((Constants!$B$5*AK316)+Constants!$B$4*AF317+AL316)-(Constants!$B$5+Constants!$B$4)*AK317</f>
        <v>0</v>
      </c>
      <c r="AM317">
        <f t="shared" si="82"/>
        <v>1</v>
      </c>
      <c r="AN317">
        <f t="shared" si="83"/>
        <v>1</v>
      </c>
      <c r="AO317">
        <f>(200000*(ABS(N317)-ABS(N315))+Constants!$B$7)/(2*Constants!$B$7)</f>
        <v>0.5</v>
      </c>
      <c r="AP317">
        <f>(200000*(ABS(O317)-ABS(O315))+Constants!$B$7)/(2*Constants!$B$7)</f>
        <v>0.5</v>
      </c>
      <c r="AQ317">
        <f t="shared" si="84"/>
        <v>1</v>
      </c>
      <c r="AR317">
        <f>(Constants!$B$3*Constants!$B$8*I317*K317+AS316)/(Constants!$B$9*Constants!$B$4)</f>
        <v>7.53982300884956</v>
      </c>
      <c r="AS317">
        <f>(Constants!$B$3*Constants!$B$8*I317*K317+AS316)-(AR317*Constants!$B$9*Constants!$B$4)</f>
        <v>0</v>
      </c>
      <c r="AT317">
        <f t="shared" si="85"/>
        <v>2375.04424778759</v>
      </c>
      <c r="AU317">
        <f t="array" ref="AU317">IF(SUMPRODUCT(--(SIGN(AN284:AN316)=SIGN(K285:K317)))=0,2,IF(AV316&gt;0,1,0))</f>
        <v>0</v>
      </c>
      <c r="AV317">
        <f>IF(AU317=2,ROUND(5*1000/Constants!$B$11,0),IF(AV316&gt;0,AV316-1,0))</f>
        <v>0</v>
      </c>
      <c r="AW317">
        <f t="shared" si="86"/>
        <v>315</v>
      </c>
      <c r="AX317">
        <f ca="1" t="array" ref="AX317">IF(AW317&gt;Constants!$B$12,2,IF(SUMPRODUCT(--(AX298:AX317=2))=0,0,1))</f>
        <v>2</v>
      </c>
      <c r="AZ317">
        <f t="array" ref="AZ317">IF(ABS(AG317)&gt;Constants!$B$13,2,IF(SUMPRODUCT(--(AZ297:AZ316=2))=0,0,1))</f>
        <v>0</v>
      </c>
    </row>
    <row r="318" spans="1:52">
      <c r="A318" s="3">
        <v>316</v>
      </c>
      <c r="B318">
        <f>Signals!B317</f>
        <v>3</v>
      </c>
      <c r="C318">
        <f>Signals!C317</f>
        <v>2</v>
      </c>
      <c r="D318">
        <f>Signals!F317</f>
        <v>0</v>
      </c>
      <c r="E318">
        <f>Signals!H317</f>
        <v>0</v>
      </c>
      <c r="F318">
        <f>Signals!I317</f>
        <v>0</v>
      </c>
      <c r="G318">
        <f>IF(Constants!$B$2=2,-B318,B318)</f>
        <v>3</v>
      </c>
      <c r="H318">
        <f>IF(Constants!$C$2=2,-C318,C318)</f>
        <v>2</v>
      </c>
      <c r="I318">
        <f t="shared" si="70"/>
        <v>3</v>
      </c>
      <c r="J318">
        <f t="shared" si="71"/>
        <v>2</v>
      </c>
      <c r="K318">
        <f t="shared" si="72"/>
        <v>1</v>
      </c>
      <c r="L318">
        <f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1200.5</v>
      </c>
      <c r="M318">
        <f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800.5</v>
      </c>
      <c r="N318">
        <f t="shared" si="73"/>
        <v>1200.5</v>
      </c>
      <c r="O318">
        <f t="shared" si="74"/>
        <v>800.5</v>
      </c>
      <c r="P318">
        <f>IF(I318&lt;&gt;0,(ABS(L318*Constants!$B$10)+50)/100,MAX(P317-ABS(N318*Constants!$B$4),0))</f>
        <v>0.62005</v>
      </c>
      <c r="Q318">
        <f>IF(J318&lt;&gt;0,(ABS(M318*Constants!$B$10)+50)/100,MAX(Q317-ABS(O318*Constants!$B$4),0))</f>
        <v>0.58005</v>
      </c>
      <c r="R318">
        <f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1200.5</v>
      </c>
      <c r="S318">
        <f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800.5</v>
      </c>
      <c r="T318">
        <f t="shared" si="75"/>
        <v>1200.5</v>
      </c>
      <c r="U318">
        <f t="shared" si="76"/>
        <v>800.5</v>
      </c>
      <c r="V318">
        <f>IF(I318&lt;&gt;0,(ABS(R318*Constants!$B$4)+50)/100,IF(R318=0,MAX((0-ABS(T318*Constants!$B$4)),0),(ABS(R318*Constants!$B$4)+50)/100))</f>
        <v>1501.125</v>
      </c>
      <c r="W318">
        <f>IF(J318&lt;&gt;0,(ABS(S318*Constants!$B$4)+50)/100,IF(S318=0,MAX((0-ABS(U318*Constants!$B$4)),0),(ABS(S318*Constants!$B$4)+50)/100))</f>
        <v>1001.125</v>
      </c>
      <c r="X318">
        <f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1200.5</v>
      </c>
      <c r="Y318">
        <f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800.5</v>
      </c>
      <c r="Z318">
        <f t="shared" si="77"/>
        <v>1200.5</v>
      </c>
      <c r="AA318">
        <f t="shared" si="78"/>
        <v>800.5</v>
      </c>
      <c r="AB318">
        <f>IF(I318&lt;&gt;0,(ABS(X318*Constants!$B$10)+50)/100,IF(X318=0,MAX((AB317-ABS(Z318*Constants!$B$4)),0),(ABS(X318*Constants!$B$4)+50)/100))</f>
        <v>0.62005</v>
      </c>
      <c r="AC318">
        <f>IF(J318&lt;&gt;0,(ABS(Y318*Constants!$B$10)+50)/100,IF(Y318=0,MAX((AC317-ABS(AA318*Constants!$B$4)),0),(ABS(Y318*Constants!$B$4)+50)/100))</f>
        <v>0.58005</v>
      </c>
      <c r="AD318">
        <f t="shared" si="79"/>
        <v>1001</v>
      </c>
      <c r="AE318">
        <f t="shared" si="80"/>
        <v>1200.5</v>
      </c>
      <c r="AF318">
        <f t="shared" si="81"/>
        <v>800.5</v>
      </c>
      <c r="AG318">
        <f>((Constants!$B$5*AG317)+Constants!$B$4*AD318+AH317)/(Constants!$B$5+Constants!$B$4)</f>
        <v>1001</v>
      </c>
      <c r="AH318">
        <f>((Constants!$B$5*AG317)+Constants!$B$4*AD318+AH317)-(Constants!$B$5+Constants!$B$4)*AG318</f>
        <v>0</v>
      </c>
      <c r="AI318">
        <f>((Constants!$B$5*AI317)+Constants!$B$4*AE318+AJ317)/(Constants!$B$5+Constants!$B$4)</f>
        <v>1200.5</v>
      </c>
      <c r="AJ318">
        <f>((Constants!$B$5*AI317)+Constants!$B$4*AE318+AJ317)-(Constants!$B$4+Constants!$B$5)*AI318</f>
        <v>0</v>
      </c>
      <c r="AK318">
        <f>((Constants!$B$5*AK317)+Constants!$B$4*AF318+AL317)/(Constants!$B$5+Constants!$B$4)</f>
        <v>800.5</v>
      </c>
      <c r="AL318">
        <f>((Constants!$B$5*AK317)+Constants!$B$4*AF318+AL317)-(Constants!$B$5+Constants!$B$4)*AK318</f>
        <v>0</v>
      </c>
      <c r="AM318">
        <f t="shared" si="82"/>
        <v>1</v>
      </c>
      <c r="AN318">
        <f t="shared" si="83"/>
        <v>1</v>
      </c>
      <c r="AO318">
        <f>(200000*(ABS(N318)-ABS(N316))+Constants!$B$7)/(2*Constants!$B$7)</f>
        <v>0.5</v>
      </c>
      <c r="AP318">
        <f>(200000*(ABS(O318)-ABS(O316))+Constants!$B$7)/(2*Constants!$B$7)</f>
        <v>0.5</v>
      </c>
      <c r="AQ318">
        <f t="shared" si="84"/>
        <v>1</v>
      </c>
      <c r="AR318">
        <f>(Constants!$B$3*Constants!$B$8*I318*K318+AS317)/(Constants!$B$9*Constants!$B$4)</f>
        <v>7.53982300884956</v>
      </c>
      <c r="AS318">
        <f>(Constants!$B$3*Constants!$B$8*I318*K318+AS317)-(AR318*Constants!$B$9*Constants!$B$4)</f>
        <v>0</v>
      </c>
      <c r="AT318">
        <f t="shared" si="85"/>
        <v>2382.58407079644</v>
      </c>
      <c r="AU318">
        <f t="array" ref="AU318">IF(SUMPRODUCT(--(SIGN(AN285:AN317)=SIGN(K286:K318)))=0,2,IF(AV317&gt;0,1,0))</f>
        <v>0</v>
      </c>
      <c r="AV318">
        <f>IF(AU318=2,ROUND(5*1000/Constants!$B$11,0),IF(AV317&gt;0,AV317-1,0))</f>
        <v>0</v>
      </c>
      <c r="AW318">
        <f t="shared" si="86"/>
        <v>316</v>
      </c>
      <c r="AX318">
        <f ca="1" t="array" ref="AX318">IF(AW318&gt;Constants!$B$12,2,IF(SUMPRODUCT(--(AX299:AX318=2))=0,0,1))</f>
        <v>2</v>
      </c>
      <c r="AZ318">
        <f t="array" ref="AZ318">IF(ABS(AG318)&gt;Constants!$B$13,2,IF(SUMPRODUCT(--(AZ298:AZ317=2))=0,0,1))</f>
        <v>0</v>
      </c>
    </row>
    <row r="319" spans="1:52">
      <c r="A319" s="3">
        <v>317</v>
      </c>
      <c r="B319">
        <f>Signals!B318</f>
        <v>3</v>
      </c>
      <c r="C319">
        <f>Signals!C318</f>
        <v>2</v>
      </c>
      <c r="D319">
        <f>Signals!F318</f>
        <v>0</v>
      </c>
      <c r="E319">
        <f>Signals!H318</f>
        <v>0</v>
      </c>
      <c r="F319">
        <f>Signals!I318</f>
        <v>0</v>
      </c>
      <c r="G319">
        <f>IF(Constants!$B$2=2,-B319,B319)</f>
        <v>3</v>
      </c>
      <c r="H319">
        <f>IF(Constants!$C$2=2,-C319,C319)</f>
        <v>2</v>
      </c>
      <c r="I319">
        <f t="shared" si="70"/>
        <v>3</v>
      </c>
      <c r="J319">
        <f t="shared" si="71"/>
        <v>2</v>
      </c>
      <c r="K319">
        <f t="shared" si="72"/>
        <v>1</v>
      </c>
      <c r="L319">
        <f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1200.5</v>
      </c>
      <c r="M319">
        <f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800.5</v>
      </c>
      <c r="N319">
        <f t="shared" si="73"/>
        <v>1200.5</v>
      </c>
      <c r="O319">
        <f t="shared" si="74"/>
        <v>800.5</v>
      </c>
      <c r="P319">
        <f>IF(I319&lt;&gt;0,(ABS(L319*Constants!$B$10)+50)/100,MAX(P318-ABS(N319*Constants!$B$4),0))</f>
        <v>0.62005</v>
      </c>
      <c r="Q319">
        <f>IF(J319&lt;&gt;0,(ABS(M319*Constants!$B$10)+50)/100,MAX(Q318-ABS(O319*Constants!$B$4),0))</f>
        <v>0.58005</v>
      </c>
      <c r="R319">
        <f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1200.5</v>
      </c>
      <c r="S319">
        <f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800.5</v>
      </c>
      <c r="T319">
        <f t="shared" si="75"/>
        <v>1200.5</v>
      </c>
      <c r="U319">
        <f t="shared" si="76"/>
        <v>800.5</v>
      </c>
      <c r="V319">
        <f>IF(I319&lt;&gt;0,(ABS(R319*Constants!$B$4)+50)/100,IF(R319=0,MAX((0-ABS(T319*Constants!$B$4)),0),(ABS(R319*Constants!$B$4)+50)/100))</f>
        <v>1501.125</v>
      </c>
      <c r="W319">
        <f>IF(J319&lt;&gt;0,(ABS(S319*Constants!$B$4)+50)/100,IF(S319=0,MAX((0-ABS(U319*Constants!$B$4)),0),(ABS(S319*Constants!$B$4)+50)/100))</f>
        <v>1001.125</v>
      </c>
      <c r="X319">
        <f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1200.5</v>
      </c>
      <c r="Y319">
        <f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800.5</v>
      </c>
      <c r="Z319">
        <f t="shared" si="77"/>
        <v>1200.5</v>
      </c>
      <c r="AA319">
        <f t="shared" si="78"/>
        <v>800.5</v>
      </c>
      <c r="AB319">
        <f>IF(I319&lt;&gt;0,(ABS(X319*Constants!$B$10)+50)/100,IF(X319=0,MAX((AB318-ABS(Z319*Constants!$B$4)),0),(ABS(X319*Constants!$B$4)+50)/100))</f>
        <v>0.62005</v>
      </c>
      <c r="AC319">
        <f>IF(J319&lt;&gt;0,(ABS(Y319*Constants!$B$10)+50)/100,IF(Y319=0,MAX((AC318-ABS(AA319*Constants!$B$4)),0),(ABS(Y319*Constants!$B$4)+50)/100))</f>
        <v>0.58005</v>
      </c>
      <c r="AD319">
        <f t="shared" si="79"/>
        <v>1001</v>
      </c>
      <c r="AE319">
        <f t="shared" si="80"/>
        <v>1200.5</v>
      </c>
      <c r="AF319">
        <f t="shared" si="81"/>
        <v>800.5</v>
      </c>
      <c r="AG319">
        <f>((Constants!$B$5*AG318)+Constants!$B$4*AD319+AH318)/(Constants!$B$5+Constants!$B$4)</f>
        <v>1001</v>
      </c>
      <c r="AH319">
        <f>((Constants!$B$5*AG318)+Constants!$B$4*AD319+AH318)-(Constants!$B$5+Constants!$B$4)*AG319</f>
        <v>0</v>
      </c>
      <c r="AI319">
        <f>((Constants!$B$5*AI318)+Constants!$B$4*AE319+AJ318)/(Constants!$B$5+Constants!$B$4)</f>
        <v>1200.5</v>
      </c>
      <c r="AJ319">
        <f>((Constants!$B$5*AI318)+Constants!$B$4*AE319+AJ318)-(Constants!$B$4+Constants!$B$5)*AI319</f>
        <v>0</v>
      </c>
      <c r="AK319">
        <f>((Constants!$B$5*AK318)+Constants!$B$4*AF319+AL318)/(Constants!$B$5+Constants!$B$4)</f>
        <v>800.5</v>
      </c>
      <c r="AL319">
        <f>((Constants!$B$5*AK318)+Constants!$B$4*AF319+AL318)-(Constants!$B$5+Constants!$B$4)*AK319</f>
        <v>0</v>
      </c>
      <c r="AM319">
        <f t="shared" si="82"/>
        <v>1</v>
      </c>
      <c r="AN319">
        <f t="shared" si="83"/>
        <v>1</v>
      </c>
      <c r="AO319">
        <f>(200000*(ABS(N319)-ABS(N317))+Constants!$B$7)/(2*Constants!$B$7)</f>
        <v>0.5</v>
      </c>
      <c r="AP319">
        <f>(200000*(ABS(O319)-ABS(O317))+Constants!$B$7)/(2*Constants!$B$7)</f>
        <v>0.5</v>
      </c>
      <c r="AQ319">
        <f t="shared" si="84"/>
        <v>1</v>
      </c>
      <c r="AR319">
        <f>(Constants!$B$3*Constants!$B$8*I319*K319+AS318)/(Constants!$B$9*Constants!$B$4)</f>
        <v>7.53982300884956</v>
      </c>
      <c r="AS319">
        <f>(Constants!$B$3*Constants!$B$8*I319*K319+AS318)-(AR319*Constants!$B$9*Constants!$B$4)</f>
        <v>0</v>
      </c>
      <c r="AT319">
        <f t="shared" si="85"/>
        <v>2390.12389380529</v>
      </c>
      <c r="AU319">
        <f t="array" ref="AU319">IF(SUMPRODUCT(--(SIGN(AN286:AN318)=SIGN(K287:K319)))=0,2,IF(AV318&gt;0,1,0))</f>
        <v>0</v>
      </c>
      <c r="AV319">
        <f>IF(AU319=2,ROUND(5*1000/Constants!$B$11,0),IF(AV318&gt;0,AV318-1,0))</f>
        <v>0</v>
      </c>
      <c r="AW319">
        <f t="shared" si="86"/>
        <v>317</v>
      </c>
      <c r="AX319">
        <f ca="1" t="array" ref="AX319">IF(AW319&gt;Constants!$B$12,2,IF(SUMPRODUCT(--(AX300:AX319=2))=0,0,1))</f>
        <v>2</v>
      </c>
      <c r="AZ319">
        <f t="array" ref="AZ319">IF(ABS(AG319)&gt;Constants!$B$13,2,IF(SUMPRODUCT(--(AZ299:AZ318=2))=0,0,1))</f>
        <v>0</v>
      </c>
    </row>
    <row r="320" spans="1:52">
      <c r="A320" s="3">
        <v>318</v>
      </c>
      <c r="B320">
        <f>Signals!B319</f>
        <v>3</v>
      </c>
      <c r="C320">
        <f>Signals!C319</f>
        <v>2</v>
      </c>
      <c r="D320">
        <f>Signals!F319</f>
        <v>0</v>
      </c>
      <c r="E320">
        <f>Signals!H319</f>
        <v>0</v>
      </c>
      <c r="F320">
        <f>Signals!I319</f>
        <v>0</v>
      </c>
      <c r="G320">
        <f>IF(Constants!$B$2=2,-B320,B320)</f>
        <v>3</v>
      </c>
      <c r="H320">
        <f>IF(Constants!$C$2=2,-C320,C320)</f>
        <v>2</v>
      </c>
      <c r="I320">
        <f t="shared" si="70"/>
        <v>3</v>
      </c>
      <c r="J320">
        <f t="shared" si="71"/>
        <v>2</v>
      </c>
      <c r="K320">
        <f t="shared" si="72"/>
        <v>1</v>
      </c>
      <c r="L320">
        <f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1200.5</v>
      </c>
      <c r="M320">
        <f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800.5</v>
      </c>
      <c r="N320">
        <f t="shared" si="73"/>
        <v>1200.5</v>
      </c>
      <c r="O320">
        <f t="shared" si="74"/>
        <v>800.5</v>
      </c>
      <c r="P320">
        <f>IF(I320&lt;&gt;0,(ABS(L320*Constants!$B$10)+50)/100,MAX(P319-ABS(N320*Constants!$B$4),0))</f>
        <v>0.62005</v>
      </c>
      <c r="Q320">
        <f>IF(J320&lt;&gt;0,(ABS(M320*Constants!$B$10)+50)/100,MAX(Q319-ABS(O320*Constants!$B$4),0))</f>
        <v>0.58005</v>
      </c>
      <c r="R320">
        <f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1200.5</v>
      </c>
      <c r="S320">
        <f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800.5</v>
      </c>
      <c r="T320">
        <f t="shared" si="75"/>
        <v>1200.5</v>
      </c>
      <c r="U320">
        <f t="shared" si="76"/>
        <v>800.5</v>
      </c>
      <c r="V320">
        <f>IF(I320&lt;&gt;0,(ABS(R320*Constants!$B$4)+50)/100,IF(R320=0,MAX((0-ABS(T320*Constants!$B$4)),0),(ABS(R320*Constants!$B$4)+50)/100))</f>
        <v>1501.125</v>
      </c>
      <c r="W320">
        <f>IF(J320&lt;&gt;0,(ABS(S320*Constants!$B$4)+50)/100,IF(S320=0,MAX((0-ABS(U320*Constants!$B$4)),0),(ABS(S320*Constants!$B$4)+50)/100))</f>
        <v>1001.125</v>
      </c>
      <c r="X320">
        <f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1200.5</v>
      </c>
      <c r="Y320">
        <f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800.5</v>
      </c>
      <c r="Z320">
        <f t="shared" si="77"/>
        <v>1200.5</v>
      </c>
      <c r="AA320">
        <f t="shared" si="78"/>
        <v>800.5</v>
      </c>
      <c r="AB320">
        <f>IF(I320&lt;&gt;0,(ABS(X320*Constants!$B$10)+50)/100,IF(X320=0,MAX((AB319-ABS(Z320*Constants!$B$4)),0),(ABS(X320*Constants!$B$4)+50)/100))</f>
        <v>0.62005</v>
      </c>
      <c r="AC320">
        <f>IF(J320&lt;&gt;0,(ABS(Y320*Constants!$B$10)+50)/100,IF(Y320=0,MAX((AC319-ABS(AA320*Constants!$B$4)),0),(ABS(Y320*Constants!$B$4)+50)/100))</f>
        <v>0.58005</v>
      </c>
      <c r="AD320">
        <f t="shared" si="79"/>
        <v>1001</v>
      </c>
      <c r="AE320">
        <f t="shared" si="80"/>
        <v>1200.5</v>
      </c>
      <c r="AF320">
        <f t="shared" si="81"/>
        <v>800.5</v>
      </c>
      <c r="AG320">
        <f>((Constants!$B$5*AG319)+Constants!$B$4*AD320+AH319)/(Constants!$B$5+Constants!$B$4)</f>
        <v>1001</v>
      </c>
      <c r="AH320">
        <f>((Constants!$B$5*AG319)+Constants!$B$4*AD320+AH319)-(Constants!$B$5+Constants!$B$4)*AG320</f>
        <v>0</v>
      </c>
      <c r="AI320">
        <f>((Constants!$B$5*AI319)+Constants!$B$4*AE320+AJ319)/(Constants!$B$5+Constants!$B$4)</f>
        <v>1200.5</v>
      </c>
      <c r="AJ320">
        <f>((Constants!$B$5*AI319)+Constants!$B$4*AE320+AJ319)-(Constants!$B$4+Constants!$B$5)*AI320</f>
        <v>0</v>
      </c>
      <c r="AK320">
        <f>((Constants!$B$5*AK319)+Constants!$B$4*AF320+AL319)/(Constants!$B$5+Constants!$B$4)</f>
        <v>800.5</v>
      </c>
      <c r="AL320">
        <f>((Constants!$B$5*AK319)+Constants!$B$4*AF320+AL319)-(Constants!$B$5+Constants!$B$4)*AK320</f>
        <v>0</v>
      </c>
      <c r="AM320">
        <f t="shared" si="82"/>
        <v>1</v>
      </c>
      <c r="AN320">
        <f t="shared" si="83"/>
        <v>1</v>
      </c>
      <c r="AO320">
        <f>(200000*(ABS(N320)-ABS(N318))+Constants!$B$7)/(2*Constants!$B$7)</f>
        <v>0.5</v>
      </c>
      <c r="AP320">
        <f>(200000*(ABS(O320)-ABS(O318))+Constants!$B$7)/(2*Constants!$B$7)</f>
        <v>0.5</v>
      </c>
      <c r="AQ320">
        <f t="shared" si="84"/>
        <v>1</v>
      </c>
      <c r="AR320">
        <f>(Constants!$B$3*Constants!$B$8*I320*K320+AS319)/(Constants!$B$9*Constants!$B$4)</f>
        <v>7.53982300884956</v>
      </c>
      <c r="AS320">
        <f>(Constants!$B$3*Constants!$B$8*I320*K320+AS319)-(AR320*Constants!$B$9*Constants!$B$4)</f>
        <v>0</v>
      </c>
      <c r="AT320">
        <f t="shared" si="85"/>
        <v>2397.66371681414</v>
      </c>
      <c r="AU320">
        <f t="array" ref="AU320">IF(SUMPRODUCT(--(SIGN(AN287:AN319)=SIGN(K288:K320)))=0,2,IF(AV319&gt;0,1,0))</f>
        <v>0</v>
      </c>
      <c r="AV320">
        <f>IF(AU320=2,ROUND(5*1000/Constants!$B$11,0),IF(AV319&gt;0,AV319-1,0))</f>
        <v>0</v>
      </c>
      <c r="AW320">
        <f t="shared" si="86"/>
        <v>318</v>
      </c>
      <c r="AX320">
        <f ca="1" t="array" ref="AX320">IF(AW320&gt;Constants!$B$12,2,IF(SUMPRODUCT(--(AX301:AX320=2))=0,0,1))</f>
        <v>2</v>
      </c>
      <c r="AZ320">
        <f t="array" ref="AZ320">IF(ABS(AG320)&gt;Constants!$B$13,2,IF(SUMPRODUCT(--(AZ300:AZ319=2))=0,0,1))</f>
        <v>0</v>
      </c>
    </row>
    <row r="321" spans="1:52">
      <c r="A321" s="3">
        <v>319</v>
      </c>
      <c r="B321">
        <f>Signals!B320</f>
        <v>3</v>
      </c>
      <c r="C321">
        <f>Signals!C320</f>
        <v>2</v>
      </c>
      <c r="D321">
        <f>Signals!F320</f>
        <v>0</v>
      </c>
      <c r="E321">
        <f>Signals!H320</f>
        <v>0</v>
      </c>
      <c r="F321">
        <f>Signals!I320</f>
        <v>0</v>
      </c>
      <c r="G321">
        <f>IF(Constants!$B$2=2,-B321,B321)</f>
        <v>3</v>
      </c>
      <c r="H321">
        <f>IF(Constants!$C$2=2,-C321,C321)</f>
        <v>2</v>
      </c>
      <c r="I321">
        <f t="shared" si="70"/>
        <v>3</v>
      </c>
      <c r="J321">
        <f t="shared" si="71"/>
        <v>2</v>
      </c>
      <c r="K321">
        <f t="shared" si="72"/>
        <v>1</v>
      </c>
      <c r="L321">
        <f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1200.5</v>
      </c>
      <c r="M321">
        <f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800.5</v>
      </c>
      <c r="N321">
        <f t="shared" si="73"/>
        <v>1200.5</v>
      </c>
      <c r="O321">
        <f t="shared" si="74"/>
        <v>800.5</v>
      </c>
      <c r="P321">
        <f>IF(I321&lt;&gt;0,(ABS(L321*Constants!$B$10)+50)/100,MAX(P320-ABS(N321*Constants!$B$4),0))</f>
        <v>0.62005</v>
      </c>
      <c r="Q321">
        <f>IF(J321&lt;&gt;0,(ABS(M321*Constants!$B$10)+50)/100,MAX(Q320-ABS(O321*Constants!$B$4),0))</f>
        <v>0.58005</v>
      </c>
      <c r="R321">
        <f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1200.5</v>
      </c>
      <c r="S321">
        <f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800.5</v>
      </c>
      <c r="T321">
        <f t="shared" si="75"/>
        <v>1200.5</v>
      </c>
      <c r="U321">
        <f t="shared" si="76"/>
        <v>800.5</v>
      </c>
      <c r="V321">
        <f>IF(I321&lt;&gt;0,(ABS(R321*Constants!$B$4)+50)/100,IF(R321=0,MAX((0-ABS(T321*Constants!$B$4)),0),(ABS(R321*Constants!$B$4)+50)/100))</f>
        <v>1501.125</v>
      </c>
      <c r="W321">
        <f>IF(J321&lt;&gt;0,(ABS(S321*Constants!$B$4)+50)/100,IF(S321=0,MAX((0-ABS(U321*Constants!$B$4)),0),(ABS(S321*Constants!$B$4)+50)/100))</f>
        <v>1001.125</v>
      </c>
      <c r="X321">
        <f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1200.5</v>
      </c>
      <c r="Y321">
        <f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800.5</v>
      </c>
      <c r="Z321">
        <f t="shared" si="77"/>
        <v>1200.5</v>
      </c>
      <c r="AA321">
        <f t="shared" si="78"/>
        <v>800.5</v>
      </c>
      <c r="AB321">
        <f>IF(I321&lt;&gt;0,(ABS(X321*Constants!$B$10)+50)/100,IF(X321=0,MAX((AB320-ABS(Z321*Constants!$B$4)),0),(ABS(X321*Constants!$B$4)+50)/100))</f>
        <v>0.62005</v>
      </c>
      <c r="AC321">
        <f>IF(J321&lt;&gt;0,(ABS(Y321*Constants!$B$10)+50)/100,IF(Y321=0,MAX((AC320-ABS(AA321*Constants!$B$4)),0),(ABS(Y321*Constants!$B$4)+50)/100))</f>
        <v>0.58005</v>
      </c>
      <c r="AD321">
        <f t="shared" si="79"/>
        <v>1001</v>
      </c>
      <c r="AE321">
        <f t="shared" si="80"/>
        <v>1200.5</v>
      </c>
      <c r="AF321">
        <f t="shared" si="81"/>
        <v>800.5</v>
      </c>
      <c r="AG321">
        <f>((Constants!$B$5*AG320)+Constants!$B$4*AD321+AH320)/(Constants!$B$5+Constants!$B$4)</f>
        <v>1001</v>
      </c>
      <c r="AH321">
        <f>((Constants!$B$5*AG320)+Constants!$B$4*AD321+AH320)-(Constants!$B$5+Constants!$B$4)*AG321</f>
        <v>0</v>
      </c>
      <c r="AI321">
        <f>((Constants!$B$5*AI320)+Constants!$B$4*AE321+AJ320)/(Constants!$B$5+Constants!$B$4)</f>
        <v>1200.5</v>
      </c>
      <c r="AJ321">
        <f>((Constants!$B$5*AI320)+Constants!$B$4*AE321+AJ320)-(Constants!$B$4+Constants!$B$5)*AI321</f>
        <v>0</v>
      </c>
      <c r="AK321">
        <f>((Constants!$B$5*AK320)+Constants!$B$4*AF321+AL320)/(Constants!$B$5+Constants!$B$4)</f>
        <v>800.5</v>
      </c>
      <c r="AL321">
        <f>((Constants!$B$5*AK320)+Constants!$B$4*AF321+AL320)-(Constants!$B$5+Constants!$B$4)*AK321</f>
        <v>0</v>
      </c>
      <c r="AM321">
        <f t="shared" si="82"/>
        <v>1</v>
      </c>
      <c r="AN321">
        <f t="shared" si="83"/>
        <v>1</v>
      </c>
      <c r="AO321">
        <f>(200000*(ABS(N321)-ABS(N319))+Constants!$B$7)/(2*Constants!$B$7)</f>
        <v>0.5</v>
      </c>
      <c r="AP321">
        <f>(200000*(ABS(O321)-ABS(O319))+Constants!$B$7)/(2*Constants!$B$7)</f>
        <v>0.5</v>
      </c>
      <c r="AQ321">
        <f t="shared" si="84"/>
        <v>1</v>
      </c>
      <c r="AR321">
        <f>(Constants!$B$3*Constants!$B$8*I321*K321+AS320)/(Constants!$B$9*Constants!$B$4)</f>
        <v>7.53982300884956</v>
      </c>
      <c r="AS321">
        <f>(Constants!$B$3*Constants!$B$8*I321*K321+AS320)-(AR321*Constants!$B$9*Constants!$B$4)</f>
        <v>0</v>
      </c>
      <c r="AT321">
        <f t="shared" si="85"/>
        <v>2405.20353982299</v>
      </c>
      <c r="AU321">
        <f t="array" ref="AU321">IF(SUMPRODUCT(--(SIGN(AN288:AN320)=SIGN(K289:K321)))=0,2,IF(AV320&gt;0,1,0))</f>
        <v>0</v>
      </c>
      <c r="AV321">
        <f>IF(AU321=2,ROUND(5*1000/Constants!$B$11,0),IF(AV320&gt;0,AV320-1,0))</f>
        <v>0</v>
      </c>
      <c r="AW321">
        <f t="shared" si="86"/>
        <v>319</v>
      </c>
      <c r="AX321">
        <f ca="1" t="array" ref="AX321">IF(AW321&gt;Constants!$B$12,2,IF(SUMPRODUCT(--(AX302:AX321=2))=0,0,1))</f>
        <v>2</v>
      </c>
      <c r="AZ321">
        <f t="array" ref="AZ321">IF(ABS(AG321)&gt;Constants!$B$13,2,IF(SUMPRODUCT(--(AZ301:AZ320=2))=0,0,1))</f>
        <v>0</v>
      </c>
    </row>
    <row r="322" spans="1:52">
      <c r="A322" s="3">
        <v>320</v>
      </c>
      <c r="B322">
        <f>Signals!B321</f>
        <v>3</v>
      </c>
      <c r="C322">
        <f>Signals!C321</f>
        <v>2</v>
      </c>
      <c r="D322">
        <f>Signals!F321</f>
        <v>0</v>
      </c>
      <c r="E322">
        <f>Signals!H321</f>
        <v>0</v>
      </c>
      <c r="F322">
        <f>Signals!I321</f>
        <v>0</v>
      </c>
      <c r="G322">
        <f>IF(Constants!$B$2=2,-B322,B322)</f>
        <v>3</v>
      </c>
      <c r="H322">
        <f>IF(Constants!$C$2=2,-C322,C322)</f>
        <v>2</v>
      </c>
      <c r="I322">
        <f t="shared" si="70"/>
        <v>3</v>
      </c>
      <c r="J322">
        <f t="shared" si="71"/>
        <v>2</v>
      </c>
      <c r="K322">
        <f t="shared" si="72"/>
        <v>1</v>
      </c>
      <c r="L322">
        <f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1200.5</v>
      </c>
      <c r="M322">
        <f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800.5</v>
      </c>
      <c r="N322">
        <f t="shared" si="73"/>
        <v>1200.5</v>
      </c>
      <c r="O322">
        <f t="shared" si="74"/>
        <v>800.5</v>
      </c>
      <c r="P322">
        <f>IF(I322&lt;&gt;0,(ABS(L322*Constants!$B$10)+50)/100,MAX(P321-ABS(N322*Constants!$B$4),0))</f>
        <v>0.62005</v>
      </c>
      <c r="Q322">
        <f>IF(J322&lt;&gt;0,(ABS(M322*Constants!$B$10)+50)/100,MAX(Q321-ABS(O322*Constants!$B$4),0))</f>
        <v>0.58005</v>
      </c>
      <c r="R322">
        <f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1200.5</v>
      </c>
      <c r="S322">
        <f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800.5</v>
      </c>
      <c r="T322">
        <f t="shared" si="75"/>
        <v>1200.5</v>
      </c>
      <c r="U322">
        <f t="shared" si="76"/>
        <v>800.5</v>
      </c>
      <c r="V322">
        <f>IF(I322&lt;&gt;0,(ABS(R322*Constants!$B$4)+50)/100,IF(R322=0,MAX((0-ABS(T322*Constants!$B$4)),0),(ABS(R322*Constants!$B$4)+50)/100))</f>
        <v>1501.125</v>
      </c>
      <c r="W322">
        <f>IF(J322&lt;&gt;0,(ABS(S322*Constants!$B$4)+50)/100,IF(S322=0,MAX((0-ABS(U322*Constants!$B$4)),0),(ABS(S322*Constants!$B$4)+50)/100))</f>
        <v>1001.125</v>
      </c>
      <c r="X322">
        <f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1200.5</v>
      </c>
      <c r="Y322">
        <f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800.5</v>
      </c>
      <c r="Z322">
        <f t="shared" si="77"/>
        <v>1200.5</v>
      </c>
      <c r="AA322">
        <f t="shared" si="78"/>
        <v>800.5</v>
      </c>
      <c r="AB322">
        <f>IF(I322&lt;&gt;0,(ABS(X322*Constants!$B$10)+50)/100,IF(X322=0,MAX((AB321-ABS(Z322*Constants!$B$4)),0),(ABS(X322*Constants!$B$4)+50)/100))</f>
        <v>0.62005</v>
      </c>
      <c r="AC322">
        <f>IF(J322&lt;&gt;0,(ABS(Y322*Constants!$B$10)+50)/100,IF(Y322=0,MAX((AC321-ABS(AA322*Constants!$B$4)),0),(ABS(Y322*Constants!$B$4)+50)/100))</f>
        <v>0.58005</v>
      </c>
      <c r="AD322">
        <f t="shared" si="79"/>
        <v>1001</v>
      </c>
      <c r="AE322">
        <f t="shared" si="80"/>
        <v>1200.5</v>
      </c>
      <c r="AF322">
        <f t="shared" si="81"/>
        <v>800.5</v>
      </c>
      <c r="AG322">
        <f>((Constants!$B$5*AG321)+Constants!$B$4*AD322+AH321)/(Constants!$B$5+Constants!$B$4)</f>
        <v>1001</v>
      </c>
      <c r="AH322">
        <f>((Constants!$B$5*AG321)+Constants!$B$4*AD322+AH321)-(Constants!$B$5+Constants!$B$4)*AG322</f>
        <v>0</v>
      </c>
      <c r="AI322">
        <f>((Constants!$B$5*AI321)+Constants!$B$4*AE322+AJ321)/(Constants!$B$5+Constants!$B$4)</f>
        <v>1200.5</v>
      </c>
      <c r="AJ322">
        <f>((Constants!$B$5*AI321)+Constants!$B$4*AE322+AJ321)-(Constants!$B$4+Constants!$B$5)*AI322</f>
        <v>0</v>
      </c>
      <c r="AK322">
        <f>((Constants!$B$5*AK321)+Constants!$B$4*AF322+AL321)/(Constants!$B$5+Constants!$B$4)</f>
        <v>800.5</v>
      </c>
      <c r="AL322">
        <f>((Constants!$B$5*AK321)+Constants!$B$4*AF322+AL321)-(Constants!$B$5+Constants!$B$4)*AK322</f>
        <v>0</v>
      </c>
      <c r="AM322">
        <f t="shared" si="82"/>
        <v>1</v>
      </c>
      <c r="AN322">
        <f t="shared" si="83"/>
        <v>1</v>
      </c>
      <c r="AO322">
        <f>(200000*(ABS(N322)-ABS(N320))+Constants!$B$7)/(2*Constants!$B$7)</f>
        <v>0.5</v>
      </c>
      <c r="AP322">
        <f>(200000*(ABS(O322)-ABS(O320))+Constants!$B$7)/(2*Constants!$B$7)</f>
        <v>0.5</v>
      </c>
      <c r="AQ322">
        <f t="shared" si="84"/>
        <v>1</v>
      </c>
      <c r="AR322">
        <f>(Constants!$B$3*Constants!$B$8*I322*K322+AS321)/(Constants!$B$9*Constants!$B$4)</f>
        <v>7.53982300884956</v>
      </c>
      <c r="AS322">
        <f>(Constants!$B$3*Constants!$B$8*I322*K322+AS321)-(AR322*Constants!$B$9*Constants!$B$4)</f>
        <v>0</v>
      </c>
      <c r="AT322">
        <f t="shared" si="85"/>
        <v>2412.74336283184</v>
      </c>
      <c r="AU322">
        <f t="array" ref="AU322">IF(SUMPRODUCT(--(SIGN(AN289:AN321)=SIGN(K290:K322)))=0,2,IF(AV321&gt;0,1,0))</f>
        <v>0</v>
      </c>
      <c r="AV322">
        <f>IF(AU322=2,ROUND(5*1000/Constants!$B$11,0),IF(AV321&gt;0,AV321-1,0))</f>
        <v>0</v>
      </c>
      <c r="AW322">
        <f t="shared" si="86"/>
        <v>320</v>
      </c>
      <c r="AX322">
        <f ca="1" t="array" ref="AX322">IF(AW322&gt;Constants!$B$12,2,IF(SUMPRODUCT(--(AX303:AX322=2))=0,0,1))</f>
        <v>2</v>
      </c>
      <c r="AZ322">
        <f t="array" ref="AZ322">IF(ABS(AG322)&gt;Constants!$B$13,2,IF(SUMPRODUCT(--(AZ302:AZ321=2))=0,0,1))</f>
        <v>0</v>
      </c>
    </row>
    <row r="323" spans="1:52">
      <c r="A323" s="3">
        <v>321</v>
      </c>
      <c r="B323">
        <f>Signals!B322</f>
        <v>3</v>
      </c>
      <c r="C323">
        <f>Signals!C322</f>
        <v>2</v>
      </c>
      <c r="D323">
        <f>Signals!F322</f>
        <v>0</v>
      </c>
      <c r="E323">
        <f>Signals!H322</f>
        <v>0</v>
      </c>
      <c r="F323">
        <f>Signals!I322</f>
        <v>0</v>
      </c>
      <c r="G323">
        <f>IF(Constants!$B$2=2,-B323,B323)</f>
        <v>3</v>
      </c>
      <c r="H323">
        <f>IF(Constants!$C$2=2,-C323,C323)</f>
        <v>2</v>
      </c>
      <c r="I323">
        <f t="shared" si="70"/>
        <v>3</v>
      </c>
      <c r="J323">
        <f t="shared" si="71"/>
        <v>2</v>
      </c>
      <c r="K323">
        <f t="shared" si="72"/>
        <v>1</v>
      </c>
      <c r="L323">
        <f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1200.5</v>
      </c>
      <c r="M323">
        <f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800.5</v>
      </c>
      <c r="N323">
        <f t="shared" si="73"/>
        <v>1200.5</v>
      </c>
      <c r="O323">
        <f t="shared" si="74"/>
        <v>800.5</v>
      </c>
      <c r="P323">
        <f>IF(I323&lt;&gt;0,(ABS(L323*Constants!$B$10)+50)/100,MAX(P322-ABS(N323*Constants!$B$4),0))</f>
        <v>0.62005</v>
      </c>
      <c r="Q323">
        <f>IF(J323&lt;&gt;0,(ABS(M323*Constants!$B$10)+50)/100,MAX(Q322-ABS(O323*Constants!$B$4),0))</f>
        <v>0.58005</v>
      </c>
      <c r="R323">
        <f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1200.5</v>
      </c>
      <c r="S323">
        <f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800.5</v>
      </c>
      <c r="T323">
        <f t="shared" si="75"/>
        <v>1200.5</v>
      </c>
      <c r="U323">
        <f t="shared" si="76"/>
        <v>800.5</v>
      </c>
      <c r="V323">
        <f>IF(I323&lt;&gt;0,(ABS(R323*Constants!$B$4)+50)/100,IF(R323=0,MAX((0-ABS(T323*Constants!$B$4)),0),(ABS(R323*Constants!$B$4)+50)/100))</f>
        <v>1501.125</v>
      </c>
      <c r="W323">
        <f>IF(J323&lt;&gt;0,(ABS(S323*Constants!$B$4)+50)/100,IF(S323=0,MAX((0-ABS(U323*Constants!$B$4)),0),(ABS(S323*Constants!$B$4)+50)/100))</f>
        <v>1001.125</v>
      </c>
      <c r="X323">
        <f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1200.5</v>
      </c>
      <c r="Y323">
        <f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800.5</v>
      </c>
      <c r="Z323">
        <f t="shared" si="77"/>
        <v>1200.5</v>
      </c>
      <c r="AA323">
        <f t="shared" si="78"/>
        <v>800.5</v>
      </c>
      <c r="AB323">
        <f>IF(I323&lt;&gt;0,(ABS(X323*Constants!$B$10)+50)/100,IF(X323=0,MAX((AB322-ABS(Z323*Constants!$B$4)),0),(ABS(X323*Constants!$B$4)+50)/100))</f>
        <v>0.62005</v>
      </c>
      <c r="AC323">
        <f>IF(J323&lt;&gt;0,(ABS(Y323*Constants!$B$10)+50)/100,IF(Y323=0,MAX((AC322-ABS(AA323*Constants!$B$4)),0),(ABS(Y323*Constants!$B$4)+50)/100))</f>
        <v>0.58005</v>
      </c>
      <c r="AD323">
        <f t="shared" si="79"/>
        <v>1001</v>
      </c>
      <c r="AE323">
        <f t="shared" si="80"/>
        <v>1200.5</v>
      </c>
      <c r="AF323">
        <f t="shared" si="81"/>
        <v>800.5</v>
      </c>
      <c r="AG323">
        <f>((Constants!$B$5*AG322)+Constants!$B$4*AD323+AH322)/(Constants!$B$5+Constants!$B$4)</f>
        <v>1001</v>
      </c>
      <c r="AH323">
        <f>((Constants!$B$5*AG322)+Constants!$B$4*AD323+AH322)-(Constants!$B$5+Constants!$B$4)*AG323</f>
        <v>0</v>
      </c>
      <c r="AI323">
        <f>((Constants!$B$5*AI322)+Constants!$B$4*AE323+AJ322)/(Constants!$B$5+Constants!$B$4)</f>
        <v>1200.5</v>
      </c>
      <c r="AJ323">
        <f>((Constants!$B$5*AI322)+Constants!$B$4*AE323+AJ322)-(Constants!$B$4+Constants!$B$5)*AI323</f>
        <v>0</v>
      </c>
      <c r="AK323">
        <f>((Constants!$B$5*AK322)+Constants!$B$4*AF323+AL322)/(Constants!$B$5+Constants!$B$4)</f>
        <v>800.5</v>
      </c>
      <c r="AL323">
        <f>((Constants!$B$5*AK322)+Constants!$B$4*AF323+AL322)-(Constants!$B$5+Constants!$B$4)*AK323</f>
        <v>0</v>
      </c>
      <c r="AM323">
        <f t="shared" si="82"/>
        <v>1</v>
      </c>
      <c r="AN323">
        <f t="shared" si="83"/>
        <v>1</v>
      </c>
      <c r="AO323">
        <f>(200000*(ABS(N323)-ABS(N321))+Constants!$B$7)/(2*Constants!$B$7)</f>
        <v>0.5</v>
      </c>
      <c r="AP323">
        <f>(200000*(ABS(O323)-ABS(O321))+Constants!$B$7)/(2*Constants!$B$7)</f>
        <v>0.5</v>
      </c>
      <c r="AQ323">
        <f t="shared" si="84"/>
        <v>1</v>
      </c>
      <c r="AR323">
        <f>(Constants!$B$3*Constants!$B$8*I323*K323+AS322)/(Constants!$B$9*Constants!$B$4)</f>
        <v>7.53982300884956</v>
      </c>
      <c r="AS323">
        <f>(Constants!$B$3*Constants!$B$8*I323*K323+AS322)-(AR323*Constants!$B$9*Constants!$B$4)</f>
        <v>0</v>
      </c>
      <c r="AT323">
        <f t="shared" si="85"/>
        <v>2420.28318584069</v>
      </c>
      <c r="AU323">
        <f t="array" ref="AU323">IF(SUMPRODUCT(--(SIGN(AN290:AN322)=SIGN(K291:K323)))=0,2,IF(AV322&gt;0,1,0))</f>
        <v>0</v>
      </c>
      <c r="AV323">
        <f>IF(AU323=2,ROUND(5*1000/Constants!$B$11,0),IF(AV322&gt;0,AV322-1,0))</f>
        <v>0</v>
      </c>
      <c r="AW323">
        <f t="shared" si="86"/>
        <v>321</v>
      </c>
      <c r="AX323">
        <f ca="1" t="array" ref="AX323">IF(AW323&gt;Constants!$B$12,2,IF(SUMPRODUCT(--(AX304:AX323=2))=0,0,1))</f>
        <v>2</v>
      </c>
      <c r="AZ323">
        <f t="array" ref="AZ323">IF(ABS(AG323)&gt;Constants!$B$13,2,IF(SUMPRODUCT(--(AZ303:AZ322=2))=0,0,1))</f>
        <v>0</v>
      </c>
    </row>
    <row r="324" spans="1:52">
      <c r="A324" s="3">
        <v>322</v>
      </c>
      <c r="B324">
        <f>Signals!B323</f>
        <v>3</v>
      </c>
      <c r="C324">
        <f>Signals!C323</f>
        <v>2</v>
      </c>
      <c r="D324">
        <f>Signals!F323</f>
        <v>0</v>
      </c>
      <c r="E324">
        <f>Signals!H323</f>
        <v>0</v>
      </c>
      <c r="F324">
        <f>Signals!I323</f>
        <v>0</v>
      </c>
      <c r="G324">
        <f>IF(Constants!$B$2=2,-B324,B324)</f>
        <v>3</v>
      </c>
      <c r="H324">
        <f>IF(Constants!$C$2=2,-C324,C324)</f>
        <v>2</v>
      </c>
      <c r="I324">
        <f t="shared" si="70"/>
        <v>3</v>
      </c>
      <c r="J324">
        <f t="shared" si="71"/>
        <v>2</v>
      </c>
      <c r="K324">
        <f t="shared" si="72"/>
        <v>1</v>
      </c>
      <c r="L324">
        <f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1200.5</v>
      </c>
      <c r="M324">
        <f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800.5</v>
      </c>
      <c r="N324">
        <f t="shared" si="73"/>
        <v>1200.5</v>
      </c>
      <c r="O324">
        <f t="shared" si="74"/>
        <v>800.5</v>
      </c>
      <c r="P324">
        <f>IF(I324&lt;&gt;0,(ABS(L324*Constants!$B$10)+50)/100,MAX(P323-ABS(N324*Constants!$B$4),0))</f>
        <v>0.62005</v>
      </c>
      <c r="Q324">
        <f>IF(J324&lt;&gt;0,(ABS(M324*Constants!$B$10)+50)/100,MAX(Q323-ABS(O324*Constants!$B$4),0))</f>
        <v>0.58005</v>
      </c>
      <c r="R324">
        <f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1200.5</v>
      </c>
      <c r="S324">
        <f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800.5</v>
      </c>
      <c r="T324">
        <f t="shared" si="75"/>
        <v>1200.5</v>
      </c>
      <c r="U324">
        <f t="shared" si="76"/>
        <v>800.5</v>
      </c>
      <c r="V324">
        <f>IF(I324&lt;&gt;0,(ABS(R324*Constants!$B$4)+50)/100,IF(R324=0,MAX((0-ABS(T324*Constants!$B$4)),0),(ABS(R324*Constants!$B$4)+50)/100))</f>
        <v>1501.125</v>
      </c>
      <c r="W324">
        <f>IF(J324&lt;&gt;0,(ABS(S324*Constants!$B$4)+50)/100,IF(S324=0,MAX((0-ABS(U324*Constants!$B$4)),0),(ABS(S324*Constants!$B$4)+50)/100))</f>
        <v>1001.125</v>
      </c>
      <c r="X324">
        <f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1200.5</v>
      </c>
      <c r="Y324">
        <f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800.5</v>
      </c>
      <c r="Z324">
        <f t="shared" si="77"/>
        <v>1200.5</v>
      </c>
      <c r="AA324">
        <f t="shared" si="78"/>
        <v>800.5</v>
      </c>
      <c r="AB324">
        <f>IF(I324&lt;&gt;0,(ABS(X324*Constants!$B$10)+50)/100,IF(X324=0,MAX((AB323-ABS(Z324*Constants!$B$4)),0),(ABS(X324*Constants!$B$4)+50)/100))</f>
        <v>0.62005</v>
      </c>
      <c r="AC324">
        <f>IF(J324&lt;&gt;0,(ABS(Y324*Constants!$B$10)+50)/100,IF(Y324=0,MAX((AC323-ABS(AA324*Constants!$B$4)),0),(ABS(Y324*Constants!$B$4)+50)/100))</f>
        <v>0.58005</v>
      </c>
      <c r="AD324">
        <f t="shared" si="79"/>
        <v>1001</v>
      </c>
      <c r="AE324">
        <f t="shared" si="80"/>
        <v>1200.5</v>
      </c>
      <c r="AF324">
        <f t="shared" si="81"/>
        <v>800.5</v>
      </c>
      <c r="AG324">
        <f>((Constants!$B$5*AG323)+Constants!$B$4*AD324+AH323)/(Constants!$B$5+Constants!$B$4)</f>
        <v>1001</v>
      </c>
      <c r="AH324">
        <f>((Constants!$B$5*AG323)+Constants!$B$4*AD324+AH323)-(Constants!$B$5+Constants!$B$4)*AG324</f>
        <v>0</v>
      </c>
      <c r="AI324">
        <f>((Constants!$B$5*AI323)+Constants!$B$4*AE324+AJ323)/(Constants!$B$5+Constants!$B$4)</f>
        <v>1200.5</v>
      </c>
      <c r="AJ324">
        <f>((Constants!$B$5*AI323)+Constants!$B$4*AE324+AJ323)-(Constants!$B$4+Constants!$B$5)*AI324</f>
        <v>0</v>
      </c>
      <c r="AK324">
        <f>((Constants!$B$5*AK323)+Constants!$B$4*AF324+AL323)/(Constants!$B$5+Constants!$B$4)</f>
        <v>800.5</v>
      </c>
      <c r="AL324">
        <f>((Constants!$B$5*AK323)+Constants!$B$4*AF324+AL323)-(Constants!$B$5+Constants!$B$4)*AK324</f>
        <v>0</v>
      </c>
      <c r="AM324">
        <f t="shared" si="82"/>
        <v>1</v>
      </c>
      <c r="AN324">
        <f t="shared" si="83"/>
        <v>1</v>
      </c>
      <c r="AO324">
        <f>(200000*(ABS(N324)-ABS(N322))+Constants!$B$7)/(2*Constants!$B$7)</f>
        <v>0.5</v>
      </c>
      <c r="AP324">
        <f>(200000*(ABS(O324)-ABS(O322))+Constants!$B$7)/(2*Constants!$B$7)</f>
        <v>0.5</v>
      </c>
      <c r="AQ324">
        <f t="shared" si="84"/>
        <v>1</v>
      </c>
      <c r="AR324">
        <f>(Constants!$B$3*Constants!$B$8*I324*K324+AS323)/(Constants!$B$9*Constants!$B$4)</f>
        <v>7.53982300884956</v>
      </c>
      <c r="AS324">
        <f>(Constants!$B$3*Constants!$B$8*I324*K324+AS323)-(AR324*Constants!$B$9*Constants!$B$4)</f>
        <v>0</v>
      </c>
      <c r="AT324">
        <f t="shared" si="85"/>
        <v>2427.82300884954</v>
      </c>
      <c r="AU324">
        <f t="array" ref="AU324">IF(SUMPRODUCT(--(SIGN(AN291:AN323)=SIGN(K292:K324)))=0,2,IF(AV323&gt;0,1,0))</f>
        <v>0</v>
      </c>
      <c r="AV324">
        <f>IF(AU324=2,ROUND(5*1000/Constants!$B$11,0),IF(AV323&gt;0,AV323-1,0))</f>
        <v>0</v>
      </c>
      <c r="AW324">
        <f t="shared" si="86"/>
        <v>322</v>
      </c>
      <c r="AX324">
        <f ca="1" t="array" ref="AX324">IF(AW324&gt;Constants!$B$12,2,IF(SUMPRODUCT(--(AX305:AX324=2))=0,0,1))</f>
        <v>2</v>
      </c>
      <c r="AZ324">
        <f t="array" ref="AZ324">IF(ABS(AG324)&gt;Constants!$B$13,2,IF(SUMPRODUCT(--(AZ304:AZ323=2))=0,0,1))</f>
        <v>0</v>
      </c>
    </row>
    <row r="325" spans="1:52">
      <c r="A325" s="3">
        <v>323</v>
      </c>
      <c r="B325">
        <f>Signals!B324</f>
        <v>3</v>
      </c>
      <c r="C325">
        <f>Signals!C324</f>
        <v>2</v>
      </c>
      <c r="D325">
        <f>Signals!F324</f>
        <v>0</v>
      </c>
      <c r="E325">
        <f>Signals!H324</f>
        <v>0</v>
      </c>
      <c r="F325">
        <f>Signals!I324</f>
        <v>0</v>
      </c>
      <c r="G325">
        <f>IF(Constants!$B$2=2,-B325,B325)</f>
        <v>3</v>
      </c>
      <c r="H325">
        <f>IF(Constants!$C$2=2,-C325,C325)</f>
        <v>2</v>
      </c>
      <c r="I325">
        <f t="shared" ref="I325:I388" si="87">IF(SIGN(G325+H325)=SIGN(AN324),G325,-G325)</f>
        <v>3</v>
      </c>
      <c r="J325">
        <f t="shared" ref="J325:J388" si="88">IF(SIGN(G325+H325)=SIGN(AN324),H325,-H325)</f>
        <v>2</v>
      </c>
      <c r="K325">
        <f t="shared" ref="K325:K388" si="89">IF(SIGN(G325+H325)=SIGN(AN324),1,-1)</f>
        <v>1</v>
      </c>
      <c r="L325">
        <f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1200.5</v>
      </c>
      <c r="M325">
        <f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800.5</v>
      </c>
      <c r="N325">
        <f t="shared" ref="N325:N388" si="90">IF(I325&lt;&gt;0,L325,IF(P324&gt;0,N324,0))</f>
        <v>1200.5</v>
      </c>
      <c r="O325">
        <f t="shared" ref="O325:O388" si="91">IF(J325&lt;&gt;0,M325,IF(Q324&gt;0,O324,0))</f>
        <v>800.5</v>
      </c>
      <c r="P325">
        <f>IF(I325&lt;&gt;0,(ABS(L325*Constants!$B$10)+50)/100,MAX(P324-ABS(N325*Constants!$B$4),0))</f>
        <v>0.62005</v>
      </c>
      <c r="Q325">
        <f>IF(J325&lt;&gt;0,(ABS(M325*Constants!$B$10)+50)/100,MAX(Q324-ABS(O325*Constants!$B$4),0))</f>
        <v>0.58005</v>
      </c>
      <c r="R325">
        <f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1200.5</v>
      </c>
      <c r="S325">
        <f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800.5</v>
      </c>
      <c r="T325">
        <f t="shared" ref="T325:T388" si="92">IF(I325&lt;&gt;0,R325,IF(V324&gt;0,MAX(T324,R325),R325))</f>
        <v>1200.5</v>
      </c>
      <c r="U325">
        <f t="shared" ref="U325:U388" si="93">IF(J325&lt;&gt;0,S325,IF(W324&gt;0,MAX(U324,S325),S325))</f>
        <v>800.5</v>
      </c>
      <c r="V325">
        <f>IF(I325&lt;&gt;0,(ABS(R325*Constants!$B$4)+50)/100,IF(R325=0,MAX((0-ABS(T325*Constants!$B$4)),0),(ABS(R325*Constants!$B$4)+50)/100))</f>
        <v>1501.125</v>
      </c>
      <c r="W325">
        <f>IF(J325&lt;&gt;0,(ABS(S325*Constants!$B$4)+50)/100,IF(S325=0,MAX((0-ABS(U325*Constants!$B$4)),0),(ABS(S325*Constants!$B$4)+50)/100))</f>
        <v>1001.125</v>
      </c>
      <c r="X325">
        <f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1200.5</v>
      </c>
      <c r="Y325">
        <f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800.5</v>
      </c>
      <c r="Z325">
        <f t="shared" ref="Z325:Z388" si="94">IF(I325&lt;&gt;0,X325,IF(AB324&gt;0,MIN(Z324,X325),X325))</f>
        <v>1200.5</v>
      </c>
      <c r="AA325">
        <f t="shared" ref="AA325:AA388" si="95">IF(J325&lt;&gt;0,Y325,IF(AC324&gt;0,MIN(AA324,Y325),Y325))</f>
        <v>800.5</v>
      </c>
      <c r="AB325">
        <f>IF(I325&lt;&gt;0,(ABS(X325*Constants!$B$10)+50)/100,IF(X325=0,MAX((AB324-ABS(Z325*Constants!$B$4)),0),(ABS(X325*Constants!$B$4)+50)/100))</f>
        <v>0.62005</v>
      </c>
      <c r="AC325">
        <f>IF(J325&lt;&gt;0,(ABS(Y325*Constants!$B$10)+50)/100,IF(Y325=0,MAX((AC324-ABS(AA325*Constants!$B$4)),0),(ABS(Y325*Constants!$B$4)+50)/100))</f>
        <v>0.58005</v>
      </c>
      <c r="AD325">
        <f t="shared" ref="AD325:AD388" si="96">IF(N325+O325&gt;=0,(1+N325+O325)/2,(N325+O325-1)/2)</f>
        <v>1001</v>
      </c>
      <c r="AE325">
        <f t="shared" ref="AE325:AE388" si="97">MAX(T325,U325)</f>
        <v>1200.5</v>
      </c>
      <c r="AF325">
        <f t="shared" ref="AF325:AF388" si="98">MIN(Z325,AA325)</f>
        <v>800.5</v>
      </c>
      <c r="AG325">
        <f>((Constants!$B$5*AG324)+Constants!$B$4*AD325+AH324)/(Constants!$B$5+Constants!$B$4)</f>
        <v>1001</v>
      </c>
      <c r="AH325">
        <f>((Constants!$B$5*AG324)+Constants!$B$4*AD325+AH324)-(Constants!$B$5+Constants!$B$4)*AG325</f>
        <v>0</v>
      </c>
      <c r="AI325">
        <f>((Constants!$B$5*AI324)+Constants!$B$4*AE325+AJ324)/(Constants!$B$5+Constants!$B$4)</f>
        <v>1200.5</v>
      </c>
      <c r="AJ325">
        <f>((Constants!$B$5*AI324)+Constants!$B$4*AE325+AJ324)-(Constants!$B$4+Constants!$B$5)*AI325</f>
        <v>0</v>
      </c>
      <c r="AK325">
        <f>((Constants!$B$5*AK324)+Constants!$B$4*AF325+AL324)/(Constants!$B$5+Constants!$B$4)</f>
        <v>800.5</v>
      </c>
      <c r="AL325">
        <f>((Constants!$B$5*AK324)+Constants!$B$4*AF325+AL324)-(Constants!$B$5+Constants!$B$4)*AK325</f>
        <v>0</v>
      </c>
      <c r="AM325">
        <f t="shared" ref="AM325:AM388" si="99">IF(AG325*K325&gt;0,1,IF(AG325*K325&lt;0,-1,0))</f>
        <v>1</v>
      </c>
      <c r="AN325">
        <f t="shared" ref="AN325:AN388" si="100">IF(SIGN(AI325)=SIGN(AK325),AM325,0)</f>
        <v>1</v>
      </c>
      <c r="AO325">
        <f>(200000*(ABS(N325)-ABS(N323))+Constants!$B$7)/(2*Constants!$B$7)</f>
        <v>0.5</v>
      </c>
      <c r="AP325">
        <f>(200000*(ABS(O325)-ABS(O323))+Constants!$B$7)/(2*Constants!$B$7)</f>
        <v>0.5</v>
      </c>
      <c r="AQ325">
        <f t="shared" ref="AQ325:AQ388" si="101">(1+AO325+AP325)/2</f>
        <v>1</v>
      </c>
      <c r="AR325">
        <f>(Constants!$B$3*Constants!$B$8*I325*K325+AS324)/(Constants!$B$9*Constants!$B$4)</f>
        <v>7.53982300884956</v>
      </c>
      <c r="AS325">
        <f>(Constants!$B$3*Constants!$B$8*I325*K325+AS324)-(AR325*Constants!$B$9*Constants!$B$4)</f>
        <v>0</v>
      </c>
      <c r="AT325">
        <f t="shared" ref="AT325:AT388" si="102">AR325+AT324</f>
        <v>2435.36283185839</v>
      </c>
      <c r="AU325">
        <f t="array" ref="AU325">IF(SUMPRODUCT(--(SIGN(AN292:AN324)=SIGN(K293:K325)))=0,2,IF(AV324&gt;0,1,0))</f>
        <v>0</v>
      </c>
      <c r="AV325">
        <f>IF(AU325=2,ROUND(5*1000/Constants!$B$11,0),IF(AV324&gt;0,AV324-1,0))</f>
        <v>0</v>
      </c>
      <c r="AW325">
        <f t="shared" ref="AW325:AW388" si="103">IF(I325&lt;&gt;J325,AW324+ABS(I325-J325),0)</f>
        <v>323</v>
      </c>
      <c r="AX325">
        <f ca="1" t="array" ref="AX325">IF(AW325&gt;Constants!$B$12,2,IF(SUMPRODUCT(--(AX306:AX325=2))=0,0,1))</f>
        <v>2</v>
      </c>
      <c r="AZ325">
        <f t="array" ref="AZ325">IF(ABS(AG325)&gt;Constants!$B$13,2,IF(SUMPRODUCT(--(AZ305:AZ324=2))=0,0,1))</f>
        <v>0</v>
      </c>
    </row>
    <row r="326" spans="1:52">
      <c r="A326" s="3">
        <v>324</v>
      </c>
      <c r="B326">
        <f>Signals!B325</f>
        <v>3</v>
      </c>
      <c r="C326">
        <f>Signals!C325</f>
        <v>2</v>
      </c>
      <c r="D326">
        <f>Signals!F325</f>
        <v>0</v>
      </c>
      <c r="E326">
        <f>Signals!H325</f>
        <v>0</v>
      </c>
      <c r="F326">
        <f>Signals!I325</f>
        <v>0</v>
      </c>
      <c r="G326">
        <f>IF(Constants!$B$2=2,-B326,B326)</f>
        <v>3</v>
      </c>
      <c r="H326">
        <f>IF(Constants!$C$2=2,-C326,C326)</f>
        <v>2</v>
      </c>
      <c r="I326">
        <f t="shared" si="87"/>
        <v>3</v>
      </c>
      <c r="J326">
        <f t="shared" si="88"/>
        <v>2</v>
      </c>
      <c r="K326">
        <f t="shared" si="89"/>
        <v>1</v>
      </c>
      <c r="L326">
        <f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1200.5</v>
      </c>
      <c r="M326">
        <f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800.5</v>
      </c>
      <c r="N326">
        <f t="shared" si="90"/>
        <v>1200.5</v>
      </c>
      <c r="O326">
        <f t="shared" si="91"/>
        <v>800.5</v>
      </c>
      <c r="P326">
        <f>IF(I326&lt;&gt;0,(ABS(L326*Constants!$B$10)+50)/100,MAX(P325-ABS(N326*Constants!$B$4),0))</f>
        <v>0.62005</v>
      </c>
      <c r="Q326">
        <f>IF(J326&lt;&gt;0,(ABS(M326*Constants!$B$10)+50)/100,MAX(Q325-ABS(O326*Constants!$B$4),0))</f>
        <v>0.58005</v>
      </c>
      <c r="R326">
        <f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1200.5</v>
      </c>
      <c r="S326">
        <f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800.5</v>
      </c>
      <c r="T326">
        <f t="shared" si="92"/>
        <v>1200.5</v>
      </c>
      <c r="U326">
        <f t="shared" si="93"/>
        <v>800.5</v>
      </c>
      <c r="V326">
        <f>IF(I326&lt;&gt;0,(ABS(R326*Constants!$B$4)+50)/100,IF(R326=0,MAX((0-ABS(T326*Constants!$B$4)),0),(ABS(R326*Constants!$B$4)+50)/100))</f>
        <v>1501.125</v>
      </c>
      <c r="W326">
        <f>IF(J326&lt;&gt;0,(ABS(S326*Constants!$B$4)+50)/100,IF(S326=0,MAX((0-ABS(U326*Constants!$B$4)),0),(ABS(S326*Constants!$B$4)+50)/100))</f>
        <v>1001.125</v>
      </c>
      <c r="X326">
        <f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1200.5</v>
      </c>
      <c r="Y326">
        <f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800.5</v>
      </c>
      <c r="Z326">
        <f t="shared" si="94"/>
        <v>1200.5</v>
      </c>
      <c r="AA326">
        <f t="shared" si="95"/>
        <v>800.5</v>
      </c>
      <c r="AB326">
        <f>IF(I326&lt;&gt;0,(ABS(X326*Constants!$B$10)+50)/100,IF(X326=0,MAX((AB325-ABS(Z326*Constants!$B$4)),0),(ABS(X326*Constants!$B$4)+50)/100))</f>
        <v>0.62005</v>
      </c>
      <c r="AC326">
        <f>IF(J326&lt;&gt;0,(ABS(Y326*Constants!$B$10)+50)/100,IF(Y326=0,MAX((AC325-ABS(AA326*Constants!$B$4)),0),(ABS(Y326*Constants!$B$4)+50)/100))</f>
        <v>0.58005</v>
      </c>
      <c r="AD326">
        <f t="shared" si="96"/>
        <v>1001</v>
      </c>
      <c r="AE326">
        <f t="shared" si="97"/>
        <v>1200.5</v>
      </c>
      <c r="AF326">
        <f t="shared" si="98"/>
        <v>800.5</v>
      </c>
      <c r="AG326">
        <f>((Constants!$B$5*AG325)+Constants!$B$4*AD326+AH325)/(Constants!$B$5+Constants!$B$4)</f>
        <v>1001</v>
      </c>
      <c r="AH326">
        <f>((Constants!$B$5*AG325)+Constants!$B$4*AD326+AH325)-(Constants!$B$5+Constants!$B$4)*AG326</f>
        <v>0</v>
      </c>
      <c r="AI326">
        <f>((Constants!$B$5*AI325)+Constants!$B$4*AE326+AJ325)/(Constants!$B$5+Constants!$B$4)</f>
        <v>1200.5</v>
      </c>
      <c r="AJ326">
        <f>((Constants!$B$5*AI325)+Constants!$B$4*AE326+AJ325)-(Constants!$B$4+Constants!$B$5)*AI326</f>
        <v>0</v>
      </c>
      <c r="AK326">
        <f>((Constants!$B$5*AK325)+Constants!$B$4*AF326+AL325)/(Constants!$B$5+Constants!$B$4)</f>
        <v>800.5</v>
      </c>
      <c r="AL326">
        <f>((Constants!$B$5*AK325)+Constants!$B$4*AF326+AL325)-(Constants!$B$5+Constants!$B$4)*AK326</f>
        <v>0</v>
      </c>
      <c r="AM326">
        <f t="shared" si="99"/>
        <v>1</v>
      </c>
      <c r="AN326">
        <f t="shared" si="100"/>
        <v>1</v>
      </c>
      <c r="AO326">
        <f>(200000*(ABS(N326)-ABS(N324))+Constants!$B$7)/(2*Constants!$B$7)</f>
        <v>0.5</v>
      </c>
      <c r="AP326">
        <f>(200000*(ABS(O326)-ABS(O324))+Constants!$B$7)/(2*Constants!$B$7)</f>
        <v>0.5</v>
      </c>
      <c r="AQ326">
        <f t="shared" si="101"/>
        <v>1</v>
      </c>
      <c r="AR326">
        <f>(Constants!$B$3*Constants!$B$8*I326*K326+AS325)/(Constants!$B$9*Constants!$B$4)</f>
        <v>7.53982300884956</v>
      </c>
      <c r="AS326">
        <f>(Constants!$B$3*Constants!$B$8*I326*K326+AS325)-(AR326*Constants!$B$9*Constants!$B$4)</f>
        <v>0</v>
      </c>
      <c r="AT326">
        <f t="shared" si="102"/>
        <v>2442.90265486724</v>
      </c>
      <c r="AU326">
        <f t="array" ref="AU326">IF(SUMPRODUCT(--(SIGN(AN293:AN325)=SIGN(K294:K326)))=0,2,IF(AV325&gt;0,1,0))</f>
        <v>0</v>
      </c>
      <c r="AV326">
        <f>IF(AU326=2,ROUND(5*1000/Constants!$B$11,0),IF(AV325&gt;0,AV325-1,0))</f>
        <v>0</v>
      </c>
      <c r="AW326">
        <f t="shared" si="103"/>
        <v>324</v>
      </c>
      <c r="AX326">
        <f ca="1" t="array" ref="AX326">IF(AW326&gt;Constants!$B$12,2,IF(SUMPRODUCT(--(AX307:AX326=2))=0,0,1))</f>
        <v>2</v>
      </c>
      <c r="AZ326">
        <f t="array" ref="AZ326">IF(ABS(AG326)&gt;Constants!$B$13,2,IF(SUMPRODUCT(--(AZ306:AZ325=2))=0,0,1))</f>
        <v>0</v>
      </c>
    </row>
    <row r="327" spans="1:52">
      <c r="A327" s="3">
        <v>325</v>
      </c>
      <c r="B327">
        <f>Signals!B326</f>
        <v>3</v>
      </c>
      <c r="C327">
        <f>Signals!C326</f>
        <v>2</v>
      </c>
      <c r="D327">
        <f>Signals!F326</f>
        <v>0</v>
      </c>
      <c r="E327">
        <f>Signals!H326</f>
        <v>0</v>
      </c>
      <c r="F327">
        <f>Signals!I326</f>
        <v>0</v>
      </c>
      <c r="G327">
        <f>IF(Constants!$B$2=2,-B327,B327)</f>
        <v>3</v>
      </c>
      <c r="H327">
        <f>IF(Constants!$C$2=2,-C327,C327)</f>
        <v>2</v>
      </c>
      <c r="I327">
        <f t="shared" si="87"/>
        <v>3</v>
      </c>
      <c r="J327">
        <f t="shared" si="88"/>
        <v>2</v>
      </c>
      <c r="K327">
        <f t="shared" si="89"/>
        <v>1</v>
      </c>
      <c r="L327">
        <f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1200.5</v>
      </c>
      <c r="M327">
        <f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800.5</v>
      </c>
      <c r="N327">
        <f t="shared" si="90"/>
        <v>1200.5</v>
      </c>
      <c r="O327">
        <f t="shared" si="91"/>
        <v>800.5</v>
      </c>
      <c r="P327">
        <f>IF(I327&lt;&gt;0,(ABS(L327*Constants!$B$10)+50)/100,MAX(P326-ABS(N327*Constants!$B$4),0))</f>
        <v>0.62005</v>
      </c>
      <c r="Q327">
        <f>IF(J327&lt;&gt;0,(ABS(M327*Constants!$B$10)+50)/100,MAX(Q326-ABS(O327*Constants!$B$4),0))</f>
        <v>0.58005</v>
      </c>
      <c r="R327">
        <f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1200.5</v>
      </c>
      <c r="S327">
        <f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800.5</v>
      </c>
      <c r="T327">
        <f t="shared" si="92"/>
        <v>1200.5</v>
      </c>
      <c r="U327">
        <f t="shared" si="93"/>
        <v>800.5</v>
      </c>
      <c r="V327">
        <f>IF(I327&lt;&gt;0,(ABS(R327*Constants!$B$4)+50)/100,IF(R327=0,MAX((0-ABS(T327*Constants!$B$4)),0),(ABS(R327*Constants!$B$4)+50)/100))</f>
        <v>1501.125</v>
      </c>
      <c r="W327">
        <f>IF(J327&lt;&gt;0,(ABS(S327*Constants!$B$4)+50)/100,IF(S327=0,MAX((0-ABS(U327*Constants!$B$4)),0),(ABS(S327*Constants!$B$4)+50)/100))</f>
        <v>1001.125</v>
      </c>
      <c r="X327">
        <f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1200.5</v>
      </c>
      <c r="Y327">
        <f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800.5</v>
      </c>
      <c r="Z327">
        <f t="shared" si="94"/>
        <v>1200.5</v>
      </c>
      <c r="AA327">
        <f t="shared" si="95"/>
        <v>800.5</v>
      </c>
      <c r="AB327">
        <f>IF(I327&lt;&gt;0,(ABS(X327*Constants!$B$10)+50)/100,IF(X327=0,MAX((AB326-ABS(Z327*Constants!$B$4)),0),(ABS(X327*Constants!$B$4)+50)/100))</f>
        <v>0.62005</v>
      </c>
      <c r="AC327">
        <f>IF(J327&lt;&gt;0,(ABS(Y327*Constants!$B$10)+50)/100,IF(Y327=0,MAX((AC326-ABS(AA327*Constants!$B$4)),0),(ABS(Y327*Constants!$B$4)+50)/100))</f>
        <v>0.58005</v>
      </c>
      <c r="AD327">
        <f t="shared" si="96"/>
        <v>1001</v>
      </c>
      <c r="AE327">
        <f t="shared" si="97"/>
        <v>1200.5</v>
      </c>
      <c r="AF327">
        <f t="shared" si="98"/>
        <v>800.5</v>
      </c>
      <c r="AG327">
        <f>((Constants!$B$5*AG326)+Constants!$B$4*AD327+AH326)/(Constants!$B$5+Constants!$B$4)</f>
        <v>1001</v>
      </c>
      <c r="AH327">
        <f>((Constants!$B$5*AG326)+Constants!$B$4*AD327+AH326)-(Constants!$B$5+Constants!$B$4)*AG327</f>
        <v>0</v>
      </c>
      <c r="AI327">
        <f>((Constants!$B$5*AI326)+Constants!$B$4*AE327+AJ326)/(Constants!$B$5+Constants!$B$4)</f>
        <v>1200.5</v>
      </c>
      <c r="AJ327">
        <f>((Constants!$B$5*AI326)+Constants!$B$4*AE327+AJ326)-(Constants!$B$4+Constants!$B$5)*AI327</f>
        <v>0</v>
      </c>
      <c r="AK327">
        <f>((Constants!$B$5*AK326)+Constants!$B$4*AF327+AL326)/(Constants!$B$5+Constants!$B$4)</f>
        <v>800.5</v>
      </c>
      <c r="AL327">
        <f>((Constants!$B$5*AK326)+Constants!$B$4*AF327+AL326)-(Constants!$B$5+Constants!$B$4)*AK327</f>
        <v>0</v>
      </c>
      <c r="AM327">
        <f t="shared" si="99"/>
        <v>1</v>
      </c>
      <c r="AN327">
        <f t="shared" si="100"/>
        <v>1</v>
      </c>
      <c r="AO327">
        <f>(200000*(ABS(N327)-ABS(N325))+Constants!$B$7)/(2*Constants!$B$7)</f>
        <v>0.5</v>
      </c>
      <c r="AP327">
        <f>(200000*(ABS(O327)-ABS(O325))+Constants!$B$7)/(2*Constants!$B$7)</f>
        <v>0.5</v>
      </c>
      <c r="AQ327">
        <f t="shared" si="101"/>
        <v>1</v>
      </c>
      <c r="AR327">
        <f>(Constants!$B$3*Constants!$B$8*I327*K327+AS326)/(Constants!$B$9*Constants!$B$4)</f>
        <v>7.53982300884956</v>
      </c>
      <c r="AS327">
        <f>(Constants!$B$3*Constants!$B$8*I327*K327+AS326)-(AR327*Constants!$B$9*Constants!$B$4)</f>
        <v>0</v>
      </c>
      <c r="AT327">
        <f t="shared" si="102"/>
        <v>2450.44247787609</v>
      </c>
      <c r="AU327">
        <f t="array" ref="AU327">IF(SUMPRODUCT(--(SIGN(AN294:AN326)=SIGN(K295:K327)))=0,2,IF(AV326&gt;0,1,0))</f>
        <v>0</v>
      </c>
      <c r="AV327">
        <f>IF(AU327=2,ROUND(5*1000/Constants!$B$11,0),IF(AV326&gt;0,AV326-1,0))</f>
        <v>0</v>
      </c>
      <c r="AW327">
        <f t="shared" si="103"/>
        <v>325</v>
      </c>
      <c r="AX327">
        <f ca="1" t="array" ref="AX327">IF(AW327&gt;Constants!$B$12,2,IF(SUMPRODUCT(--(AX308:AX327=2))=0,0,1))</f>
        <v>2</v>
      </c>
      <c r="AZ327">
        <f t="array" ref="AZ327">IF(ABS(AG327)&gt;Constants!$B$13,2,IF(SUMPRODUCT(--(AZ307:AZ326=2))=0,0,1))</f>
        <v>0</v>
      </c>
    </row>
    <row r="328" spans="1:52">
      <c r="A328" s="3">
        <v>326</v>
      </c>
      <c r="B328">
        <f>Signals!B327</f>
        <v>3</v>
      </c>
      <c r="C328">
        <f>Signals!C327</f>
        <v>2</v>
      </c>
      <c r="D328">
        <f>Signals!F327</f>
        <v>0</v>
      </c>
      <c r="E328">
        <f>Signals!H327</f>
        <v>0</v>
      </c>
      <c r="F328">
        <f>Signals!I327</f>
        <v>0</v>
      </c>
      <c r="G328">
        <f>IF(Constants!$B$2=2,-B328,B328)</f>
        <v>3</v>
      </c>
      <c r="H328">
        <f>IF(Constants!$C$2=2,-C328,C328)</f>
        <v>2</v>
      </c>
      <c r="I328">
        <f t="shared" si="87"/>
        <v>3</v>
      </c>
      <c r="J328">
        <f t="shared" si="88"/>
        <v>2</v>
      </c>
      <c r="K328">
        <f t="shared" si="89"/>
        <v>1</v>
      </c>
      <c r="L328">
        <f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1200.5</v>
      </c>
      <c r="M328">
        <f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800.5</v>
      </c>
      <c r="N328">
        <f t="shared" si="90"/>
        <v>1200.5</v>
      </c>
      <c r="O328">
        <f t="shared" si="91"/>
        <v>800.5</v>
      </c>
      <c r="P328">
        <f>IF(I328&lt;&gt;0,(ABS(L328*Constants!$B$10)+50)/100,MAX(P327-ABS(N328*Constants!$B$4),0))</f>
        <v>0.62005</v>
      </c>
      <c r="Q328">
        <f>IF(J328&lt;&gt;0,(ABS(M328*Constants!$B$10)+50)/100,MAX(Q327-ABS(O328*Constants!$B$4),0))</f>
        <v>0.58005</v>
      </c>
      <c r="R328">
        <f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1200.5</v>
      </c>
      <c r="S328">
        <f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800.5</v>
      </c>
      <c r="T328">
        <f t="shared" si="92"/>
        <v>1200.5</v>
      </c>
      <c r="U328">
        <f t="shared" si="93"/>
        <v>800.5</v>
      </c>
      <c r="V328">
        <f>IF(I328&lt;&gt;0,(ABS(R328*Constants!$B$4)+50)/100,IF(R328=0,MAX((0-ABS(T328*Constants!$B$4)),0),(ABS(R328*Constants!$B$4)+50)/100))</f>
        <v>1501.125</v>
      </c>
      <c r="W328">
        <f>IF(J328&lt;&gt;0,(ABS(S328*Constants!$B$4)+50)/100,IF(S328=0,MAX((0-ABS(U328*Constants!$B$4)),0),(ABS(S328*Constants!$B$4)+50)/100))</f>
        <v>1001.125</v>
      </c>
      <c r="X328">
        <f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1200.5</v>
      </c>
      <c r="Y328">
        <f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800.5</v>
      </c>
      <c r="Z328">
        <f t="shared" si="94"/>
        <v>1200.5</v>
      </c>
      <c r="AA328">
        <f t="shared" si="95"/>
        <v>800.5</v>
      </c>
      <c r="AB328">
        <f>IF(I328&lt;&gt;0,(ABS(X328*Constants!$B$10)+50)/100,IF(X328=0,MAX((AB327-ABS(Z328*Constants!$B$4)),0),(ABS(X328*Constants!$B$4)+50)/100))</f>
        <v>0.62005</v>
      </c>
      <c r="AC328">
        <f>IF(J328&lt;&gt;0,(ABS(Y328*Constants!$B$10)+50)/100,IF(Y328=0,MAX((AC327-ABS(AA328*Constants!$B$4)),0),(ABS(Y328*Constants!$B$4)+50)/100))</f>
        <v>0.58005</v>
      </c>
      <c r="AD328">
        <f t="shared" si="96"/>
        <v>1001</v>
      </c>
      <c r="AE328">
        <f t="shared" si="97"/>
        <v>1200.5</v>
      </c>
      <c r="AF328">
        <f t="shared" si="98"/>
        <v>800.5</v>
      </c>
      <c r="AG328">
        <f>((Constants!$B$5*AG327)+Constants!$B$4*AD328+AH327)/(Constants!$B$5+Constants!$B$4)</f>
        <v>1001</v>
      </c>
      <c r="AH328">
        <f>((Constants!$B$5*AG327)+Constants!$B$4*AD328+AH327)-(Constants!$B$5+Constants!$B$4)*AG328</f>
        <v>0</v>
      </c>
      <c r="AI328">
        <f>((Constants!$B$5*AI327)+Constants!$B$4*AE328+AJ327)/(Constants!$B$5+Constants!$B$4)</f>
        <v>1200.5</v>
      </c>
      <c r="AJ328">
        <f>((Constants!$B$5*AI327)+Constants!$B$4*AE328+AJ327)-(Constants!$B$4+Constants!$B$5)*AI328</f>
        <v>0</v>
      </c>
      <c r="AK328">
        <f>((Constants!$B$5*AK327)+Constants!$B$4*AF328+AL327)/(Constants!$B$5+Constants!$B$4)</f>
        <v>800.5</v>
      </c>
      <c r="AL328">
        <f>((Constants!$B$5*AK327)+Constants!$B$4*AF328+AL327)-(Constants!$B$5+Constants!$B$4)*AK328</f>
        <v>0</v>
      </c>
      <c r="AM328">
        <f t="shared" si="99"/>
        <v>1</v>
      </c>
      <c r="AN328">
        <f t="shared" si="100"/>
        <v>1</v>
      </c>
      <c r="AO328">
        <f>(200000*(ABS(N328)-ABS(N326))+Constants!$B$7)/(2*Constants!$B$7)</f>
        <v>0.5</v>
      </c>
      <c r="AP328">
        <f>(200000*(ABS(O328)-ABS(O326))+Constants!$B$7)/(2*Constants!$B$7)</f>
        <v>0.5</v>
      </c>
      <c r="AQ328">
        <f t="shared" si="101"/>
        <v>1</v>
      </c>
      <c r="AR328">
        <f>(Constants!$B$3*Constants!$B$8*I328*K328+AS327)/(Constants!$B$9*Constants!$B$4)</f>
        <v>7.53982300884956</v>
      </c>
      <c r="AS328">
        <f>(Constants!$B$3*Constants!$B$8*I328*K328+AS327)-(AR328*Constants!$B$9*Constants!$B$4)</f>
        <v>0</v>
      </c>
      <c r="AT328">
        <f t="shared" si="102"/>
        <v>2457.98230088494</v>
      </c>
      <c r="AU328">
        <f t="array" ref="AU328">IF(SUMPRODUCT(--(SIGN(AN295:AN327)=SIGN(K296:K328)))=0,2,IF(AV327&gt;0,1,0))</f>
        <v>0</v>
      </c>
      <c r="AV328">
        <f>IF(AU328=2,ROUND(5*1000/Constants!$B$11,0),IF(AV327&gt;0,AV327-1,0))</f>
        <v>0</v>
      </c>
      <c r="AW328">
        <f t="shared" si="103"/>
        <v>326</v>
      </c>
      <c r="AX328">
        <f ca="1" t="array" ref="AX328">IF(AW328&gt;Constants!$B$12,2,IF(SUMPRODUCT(--(AX309:AX328=2))=0,0,1))</f>
        <v>2</v>
      </c>
      <c r="AZ328">
        <f t="array" ref="AZ328">IF(ABS(AG328)&gt;Constants!$B$13,2,IF(SUMPRODUCT(--(AZ308:AZ327=2))=0,0,1))</f>
        <v>0</v>
      </c>
    </row>
    <row r="329" spans="1:52">
      <c r="A329" s="3">
        <v>327</v>
      </c>
      <c r="B329">
        <f>Signals!B328</f>
        <v>3</v>
      </c>
      <c r="C329">
        <f>Signals!C328</f>
        <v>2</v>
      </c>
      <c r="D329">
        <f>Signals!F328</f>
        <v>0</v>
      </c>
      <c r="E329">
        <f>Signals!H328</f>
        <v>0</v>
      </c>
      <c r="F329">
        <f>Signals!I328</f>
        <v>0</v>
      </c>
      <c r="G329">
        <f>IF(Constants!$B$2=2,-B329,B329)</f>
        <v>3</v>
      </c>
      <c r="H329">
        <f>IF(Constants!$C$2=2,-C329,C329)</f>
        <v>2</v>
      </c>
      <c r="I329">
        <f t="shared" si="87"/>
        <v>3</v>
      </c>
      <c r="J329">
        <f t="shared" si="88"/>
        <v>2</v>
      </c>
      <c r="K329">
        <f t="shared" si="89"/>
        <v>1</v>
      </c>
      <c r="L329">
        <f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1200.5</v>
      </c>
      <c r="M329">
        <f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800.5</v>
      </c>
      <c r="N329">
        <f t="shared" si="90"/>
        <v>1200.5</v>
      </c>
      <c r="O329">
        <f t="shared" si="91"/>
        <v>800.5</v>
      </c>
      <c r="P329">
        <f>IF(I329&lt;&gt;0,(ABS(L329*Constants!$B$10)+50)/100,MAX(P328-ABS(N329*Constants!$B$4),0))</f>
        <v>0.62005</v>
      </c>
      <c r="Q329">
        <f>IF(J329&lt;&gt;0,(ABS(M329*Constants!$B$10)+50)/100,MAX(Q328-ABS(O329*Constants!$B$4),0))</f>
        <v>0.58005</v>
      </c>
      <c r="R329">
        <f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1200.5</v>
      </c>
      <c r="S329">
        <f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800.5</v>
      </c>
      <c r="T329">
        <f t="shared" si="92"/>
        <v>1200.5</v>
      </c>
      <c r="U329">
        <f t="shared" si="93"/>
        <v>800.5</v>
      </c>
      <c r="V329">
        <f>IF(I329&lt;&gt;0,(ABS(R329*Constants!$B$4)+50)/100,IF(R329=0,MAX((0-ABS(T329*Constants!$B$4)),0),(ABS(R329*Constants!$B$4)+50)/100))</f>
        <v>1501.125</v>
      </c>
      <c r="W329">
        <f>IF(J329&lt;&gt;0,(ABS(S329*Constants!$B$4)+50)/100,IF(S329=0,MAX((0-ABS(U329*Constants!$B$4)),0),(ABS(S329*Constants!$B$4)+50)/100))</f>
        <v>1001.125</v>
      </c>
      <c r="X329">
        <f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1200.5</v>
      </c>
      <c r="Y329">
        <f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800.5</v>
      </c>
      <c r="Z329">
        <f t="shared" si="94"/>
        <v>1200.5</v>
      </c>
      <c r="AA329">
        <f t="shared" si="95"/>
        <v>800.5</v>
      </c>
      <c r="AB329">
        <f>IF(I329&lt;&gt;0,(ABS(X329*Constants!$B$10)+50)/100,IF(X329=0,MAX((AB328-ABS(Z329*Constants!$B$4)),0),(ABS(X329*Constants!$B$4)+50)/100))</f>
        <v>0.62005</v>
      </c>
      <c r="AC329">
        <f>IF(J329&lt;&gt;0,(ABS(Y329*Constants!$B$10)+50)/100,IF(Y329=0,MAX((AC328-ABS(AA329*Constants!$B$4)),0),(ABS(Y329*Constants!$B$4)+50)/100))</f>
        <v>0.58005</v>
      </c>
      <c r="AD329">
        <f t="shared" si="96"/>
        <v>1001</v>
      </c>
      <c r="AE329">
        <f t="shared" si="97"/>
        <v>1200.5</v>
      </c>
      <c r="AF329">
        <f t="shared" si="98"/>
        <v>800.5</v>
      </c>
      <c r="AG329">
        <f>((Constants!$B$5*AG328)+Constants!$B$4*AD329+AH328)/(Constants!$B$5+Constants!$B$4)</f>
        <v>1001</v>
      </c>
      <c r="AH329">
        <f>((Constants!$B$5*AG328)+Constants!$B$4*AD329+AH328)-(Constants!$B$5+Constants!$B$4)*AG329</f>
        <v>0</v>
      </c>
      <c r="AI329">
        <f>((Constants!$B$5*AI328)+Constants!$B$4*AE329+AJ328)/(Constants!$B$5+Constants!$B$4)</f>
        <v>1200.5</v>
      </c>
      <c r="AJ329">
        <f>((Constants!$B$5*AI328)+Constants!$B$4*AE329+AJ328)-(Constants!$B$4+Constants!$B$5)*AI329</f>
        <v>0</v>
      </c>
      <c r="AK329">
        <f>((Constants!$B$5*AK328)+Constants!$B$4*AF329+AL328)/(Constants!$B$5+Constants!$B$4)</f>
        <v>800.5</v>
      </c>
      <c r="AL329">
        <f>((Constants!$B$5*AK328)+Constants!$B$4*AF329+AL328)-(Constants!$B$5+Constants!$B$4)*AK329</f>
        <v>0</v>
      </c>
      <c r="AM329">
        <f t="shared" si="99"/>
        <v>1</v>
      </c>
      <c r="AN329">
        <f t="shared" si="100"/>
        <v>1</v>
      </c>
      <c r="AO329">
        <f>(200000*(ABS(N329)-ABS(N327))+Constants!$B$7)/(2*Constants!$B$7)</f>
        <v>0.5</v>
      </c>
      <c r="AP329">
        <f>(200000*(ABS(O329)-ABS(O327))+Constants!$B$7)/(2*Constants!$B$7)</f>
        <v>0.5</v>
      </c>
      <c r="AQ329">
        <f t="shared" si="101"/>
        <v>1</v>
      </c>
      <c r="AR329">
        <f>(Constants!$B$3*Constants!$B$8*I329*K329+AS328)/(Constants!$B$9*Constants!$B$4)</f>
        <v>7.53982300884956</v>
      </c>
      <c r="AS329">
        <f>(Constants!$B$3*Constants!$B$8*I329*K329+AS328)-(AR329*Constants!$B$9*Constants!$B$4)</f>
        <v>0</v>
      </c>
      <c r="AT329">
        <f t="shared" si="102"/>
        <v>2465.52212389379</v>
      </c>
      <c r="AU329">
        <f t="array" ref="AU329">IF(SUMPRODUCT(--(SIGN(AN296:AN328)=SIGN(K297:K329)))=0,2,IF(AV328&gt;0,1,0))</f>
        <v>0</v>
      </c>
      <c r="AV329">
        <f>IF(AU329=2,ROUND(5*1000/Constants!$B$11,0),IF(AV328&gt;0,AV328-1,0))</f>
        <v>0</v>
      </c>
      <c r="AW329">
        <f t="shared" si="103"/>
        <v>327</v>
      </c>
      <c r="AX329">
        <f ca="1" t="array" ref="AX329">IF(AW329&gt;Constants!$B$12,2,IF(SUMPRODUCT(--(AX310:AX329=2))=0,0,1))</f>
        <v>2</v>
      </c>
      <c r="AZ329">
        <f t="array" ref="AZ329">IF(ABS(AG329)&gt;Constants!$B$13,2,IF(SUMPRODUCT(--(AZ309:AZ328=2))=0,0,1))</f>
        <v>0</v>
      </c>
    </row>
    <row r="330" spans="1:52">
      <c r="A330" s="3">
        <v>328</v>
      </c>
      <c r="B330">
        <f>Signals!B329</f>
        <v>3</v>
      </c>
      <c r="C330">
        <f>Signals!C329</f>
        <v>2</v>
      </c>
      <c r="D330">
        <f>Signals!F329</f>
        <v>0</v>
      </c>
      <c r="E330">
        <f>Signals!H329</f>
        <v>0</v>
      </c>
      <c r="F330">
        <f>Signals!I329</f>
        <v>0</v>
      </c>
      <c r="G330">
        <f>IF(Constants!$B$2=2,-B330,B330)</f>
        <v>3</v>
      </c>
      <c r="H330">
        <f>IF(Constants!$C$2=2,-C330,C330)</f>
        <v>2</v>
      </c>
      <c r="I330">
        <f t="shared" si="87"/>
        <v>3</v>
      </c>
      <c r="J330">
        <f t="shared" si="88"/>
        <v>2</v>
      </c>
      <c r="K330">
        <f t="shared" si="89"/>
        <v>1</v>
      </c>
      <c r="L330">
        <f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1200.5</v>
      </c>
      <c r="M330">
        <f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800.5</v>
      </c>
      <c r="N330">
        <f t="shared" si="90"/>
        <v>1200.5</v>
      </c>
      <c r="O330">
        <f t="shared" si="91"/>
        <v>800.5</v>
      </c>
      <c r="P330">
        <f>IF(I330&lt;&gt;0,(ABS(L330*Constants!$B$10)+50)/100,MAX(P329-ABS(N330*Constants!$B$4),0))</f>
        <v>0.62005</v>
      </c>
      <c r="Q330">
        <f>IF(J330&lt;&gt;0,(ABS(M330*Constants!$B$10)+50)/100,MAX(Q329-ABS(O330*Constants!$B$4),0))</f>
        <v>0.58005</v>
      </c>
      <c r="R330">
        <f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1200.5</v>
      </c>
      <c r="S330">
        <f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800.5</v>
      </c>
      <c r="T330">
        <f t="shared" si="92"/>
        <v>1200.5</v>
      </c>
      <c r="U330">
        <f t="shared" si="93"/>
        <v>800.5</v>
      </c>
      <c r="V330">
        <f>IF(I330&lt;&gt;0,(ABS(R330*Constants!$B$4)+50)/100,IF(R330=0,MAX((0-ABS(T330*Constants!$B$4)),0),(ABS(R330*Constants!$B$4)+50)/100))</f>
        <v>1501.125</v>
      </c>
      <c r="W330">
        <f>IF(J330&lt;&gt;0,(ABS(S330*Constants!$B$4)+50)/100,IF(S330=0,MAX((0-ABS(U330*Constants!$B$4)),0),(ABS(S330*Constants!$B$4)+50)/100))</f>
        <v>1001.125</v>
      </c>
      <c r="X330">
        <f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1200.5</v>
      </c>
      <c r="Y330">
        <f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800.5</v>
      </c>
      <c r="Z330">
        <f t="shared" si="94"/>
        <v>1200.5</v>
      </c>
      <c r="AA330">
        <f t="shared" si="95"/>
        <v>800.5</v>
      </c>
      <c r="AB330">
        <f>IF(I330&lt;&gt;0,(ABS(X330*Constants!$B$10)+50)/100,IF(X330=0,MAX((AB329-ABS(Z330*Constants!$B$4)),0),(ABS(X330*Constants!$B$4)+50)/100))</f>
        <v>0.62005</v>
      </c>
      <c r="AC330">
        <f>IF(J330&lt;&gt;0,(ABS(Y330*Constants!$B$10)+50)/100,IF(Y330=0,MAX((AC329-ABS(AA330*Constants!$B$4)),0),(ABS(Y330*Constants!$B$4)+50)/100))</f>
        <v>0.58005</v>
      </c>
      <c r="AD330">
        <f t="shared" si="96"/>
        <v>1001</v>
      </c>
      <c r="AE330">
        <f t="shared" si="97"/>
        <v>1200.5</v>
      </c>
      <c r="AF330">
        <f t="shared" si="98"/>
        <v>800.5</v>
      </c>
      <c r="AG330">
        <f>((Constants!$B$5*AG329)+Constants!$B$4*AD330+AH329)/(Constants!$B$5+Constants!$B$4)</f>
        <v>1001</v>
      </c>
      <c r="AH330">
        <f>((Constants!$B$5*AG329)+Constants!$B$4*AD330+AH329)-(Constants!$B$5+Constants!$B$4)*AG330</f>
        <v>0</v>
      </c>
      <c r="AI330">
        <f>((Constants!$B$5*AI329)+Constants!$B$4*AE330+AJ329)/(Constants!$B$5+Constants!$B$4)</f>
        <v>1200.5</v>
      </c>
      <c r="AJ330">
        <f>((Constants!$B$5*AI329)+Constants!$B$4*AE330+AJ329)-(Constants!$B$4+Constants!$B$5)*AI330</f>
        <v>0</v>
      </c>
      <c r="AK330">
        <f>((Constants!$B$5*AK329)+Constants!$B$4*AF330+AL329)/(Constants!$B$5+Constants!$B$4)</f>
        <v>800.5</v>
      </c>
      <c r="AL330">
        <f>((Constants!$B$5*AK329)+Constants!$B$4*AF330+AL329)-(Constants!$B$5+Constants!$B$4)*AK330</f>
        <v>0</v>
      </c>
      <c r="AM330">
        <f t="shared" si="99"/>
        <v>1</v>
      </c>
      <c r="AN330">
        <f t="shared" si="100"/>
        <v>1</v>
      </c>
      <c r="AO330">
        <f>(200000*(ABS(N330)-ABS(N328))+Constants!$B$7)/(2*Constants!$B$7)</f>
        <v>0.5</v>
      </c>
      <c r="AP330">
        <f>(200000*(ABS(O330)-ABS(O328))+Constants!$B$7)/(2*Constants!$B$7)</f>
        <v>0.5</v>
      </c>
      <c r="AQ330">
        <f t="shared" si="101"/>
        <v>1</v>
      </c>
      <c r="AR330">
        <f>(Constants!$B$3*Constants!$B$8*I330*K330+AS329)/(Constants!$B$9*Constants!$B$4)</f>
        <v>7.53982300884956</v>
      </c>
      <c r="AS330">
        <f>(Constants!$B$3*Constants!$B$8*I330*K330+AS329)-(AR330*Constants!$B$9*Constants!$B$4)</f>
        <v>0</v>
      </c>
      <c r="AT330">
        <f t="shared" si="102"/>
        <v>2473.06194690264</v>
      </c>
      <c r="AU330">
        <f t="array" ref="AU330">IF(SUMPRODUCT(--(SIGN(AN297:AN329)=SIGN(K298:K330)))=0,2,IF(AV329&gt;0,1,0))</f>
        <v>0</v>
      </c>
      <c r="AV330">
        <f>IF(AU330=2,ROUND(5*1000/Constants!$B$11,0),IF(AV329&gt;0,AV329-1,0))</f>
        <v>0</v>
      </c>
      <c r="AW330">
        <f t="shared" si="103"/>
        <v>328</v>
      </c>
      <c r="AX330">
        <f ca="1" t="array" ref="AX330">IF(AW330&gt;Constants!$B$12,2,IF(SUMPRODUCT(--(AX311:AX330=2))=0,0,1))</f>
        <v>2</v>
      </c>
      <c r="AZ330">
        <f t="array" ref="AZ330">IF(ABS(AG330)&gt;Constants!$B$13,2,IF(SUMPRODUCT(--(AZ310:AZ329=2))=0,0,1))</f>
        <v>0</v>
      </c>
    </row>
    <row r="331" spans="1:52">
      <c r="A331" s="3">
        <v>329</v>
      </c>
      <c r="B331">
        <f>Signals!B330</f>
        <v>3</v>
      </c>
      <c r="C331">
        <f>Signals!C330</f>
        <v>2</v>
      </c>
      <c r="D331">
        <f>Signals!F330</f>
        <v>0</v>
      </c>
      <c r="E331">
        <f>Signals!H330</f>
        <v>0</v>
      </c>
      <c r="F331">
        <f>Signals!I330</f>
        <v>0</v>
      </c>
      <c r="G331">
        <f>IF(Constants!$B$2=2,-B331,B331)</f>
        <v>3</v>
      </c>
      <c r="H331">
        <f>IF(Constants!$C$2=2,-C331,C331)</f>
        <v>2</v>
      </c>
      <c r="I331">
        <f t="shared" si="87"/>
        <v>3</v>
      </c>
      <c r="J331">
        <f t="shared" si="88"/>
        <v>2</v>
      </c>
      <c r="K331">
        <f t="shared" si="89"/>
        <v>1</v>
      </c>
      <c r="L331">
        <f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1200.5</v>
      </c>
      <c r="M331">
        <f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800.5</v>
      </c>
      <c r="N331">
        <f t="shared" si="90"/>
        <v>1200.5</v>
      </c>
      <c r="O331">
        <f t="shared" si="91"/>
        <v>800.5</v>
      </c>
      <c r="P331">
        <f>IF(I331&lt;&gt;0,(ABS(L331*Constants!$B$10)+50)/100,MAX(P330-ABS(N331*Constants!$B$4),0))</f>
        <v>0.62005</v>
      </c>
      <c r="Q331">
        <f>IF(J331&lt;&gt;0,(ABS(M331*Constants!$B$10)+50)/100,MAX(Q330-ABS(O331*Constants!$B$4),0))</f>
        <v>0.58005</v>
      </c>
      <c r="R331">
        <f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1200.5</v>
      </c>
      <c r="S331">
        <f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800.5</v>
      </c>
      <c r="T331">
        <f t="shared" si="92"/>
        <v>1200.5</v>
      </c>
      <c r="U331">
        <f t="shared" si="93"/>
        <v>800.5</v>
      </c>
      <c r="V331">
        <f>IF(I331&lt;&gt;0,(ABS(R331*Constants!$B$4)+50)/100,IF(R331=0,MAX((0-ABS(T331*Constants!$B$4)),0),(ABS(R331*Constants!$B$4)+50)/100))</f>
        <v>1501.125</v>
      </c>
      <c r="W331">
        <f>IF(J331&lt;&gt;0,(ABS(S331*Constants!$B$4)+50)/100,IF(S331=0,MAX((0-ABS(U331*Constants!$B$4)),0),(ABS(S331*Constants!$B$4)+50)/100))</f>
        <v>1001.125</v>
      </c>
      <c r="X331">
        <f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1200.5</v>
      </c>
      <c r="Y331">
        <f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800.5</v>
      </c>
      <c r="Z331">
        <f t="shared" si="94"/>
        <v>1200.5</v>
      </c>
      <c r="AA331">
        <f t="shared" si="95"/>
        <v>800.5</v>
      </c>
      <c r="AB331">
        <f>IF(I331&lt;&gt;0,(ABS(X331*Constants!$B$10)+50)/100,IF(X331=0,MAX((AB330-ABS(Z331*Constants!$B$4)),0),(ABS(X331*Constants!$B$4)+50)/100))</f>
        <v>0.62005</v>
      </c>
      <c r="AC331">
        <f>IF(J331&lt;&gt;0,(ABS(Y331*Constants!$B$10)+50)/100,IF(Y331=0,MAX((AC330-ABS(AA331*Constants!$B$4)),0),(ABS(Y331*Constants!$B$4)+50)/100))</f>
        <v>0.58005</v>
      </c>
      <c r="AD331">
        <f t="shared" si="96"/>
        <v>1001</v>
      </c>
      <c r="AE331">
        <f t="shared" si="97"/>
        <v>1200.5</v>
      </c>
      <c r="AF331">
        <f t="shared" si="98"/>
        <v>800.5</v>
      </c>
      <c r="AG331">
        <f>((Constants!$B$5*AG330)+Constants!$B$4*AD331+AH330)/(Constants!$B$5+Constants!$B$4)</f>
        <v>1001</v>
      </c>
      <c r="AH331">
        <f>((Constants!$B$5*AG330)+Constants!$B$4*AD331+AH330)-(Constants!$B$5+Constants!$B$4)*AG331</f>
        <v>0</v>
      </c>
      <c r="AI331">
        <f>((Constants!$B$5*AI330)+Constants!$B$4*AE331+AJ330)/(Constants!$B$5+Constants!$B$4)</f>
        <v>1200.5</v>
      </c>
      <c r="AJ331">
        <f>((Constants!$B$5*AI330)+Constants!$B$4*AE331+AJ330)-(Constants!$B$4+Constants!$B$5)*AI331</f>
        <v>0</v>
      </c>
      <c r="AK331">
        <f>((Constants!$B$5*AK330)+Constants!$B$4*AF331+AL330)/(Constants!$B$5+Constants!$B$4)</f>
        <v>800.5</v>
      </c>
      <c r="AL331">
        <f>((Constants!$B$5*AK330)+Constants!$B$4*AF331+AL330)-(Constants!$B$5+Constants!$B$4)*AK331</f>
        <v>0</v>
      </c>
      <c r="AM331">
        <f t="shared" si="99"/>
        <v>1</v>
      </c>
      <c r="AN331">
        <f t="shared" si="100"/>
        <v>1</v>
      </c>
      <c r="AO331">
        <f>(200000*(ABS(N331)-ABS(N329))+Constants!$B$7)/(2*Constants!$B$7)</f>
        <v>0.5</v>
      </c>
      <c r="AP331">
        <f>(200000*(ABS(O331)-ABS(O329))+Constants!$B$7)/(2*Constants!$B$7)</f>
        <v>0.5</v>
      </c>
      <c r="AQ331">
        <f t="shared" si="101"/>
        <v>1</v>
      </c>
      <c r="AR331">
        <f>(Constants!$B$3*Constants!$B$8*I331*K331+AS330)/(Constants!$B$9*Constants!$B$4)</f>
        <v>7.53982300884956</v>
      </c>
      <c r="AS331">
        <f>(Constants!$B$3*Constants!$B$8*I331*K331+AS330)-(AR331*Constants!$B$9*Constants!$B$4)</f>
        <v>0</v>
      </c>
      <c r="AT331">
        <f t="shared" si="102"/>
        <v>2480.60176991149</v>
      </c>
      <c r="AU331">
        <f t="array" ref="AU331">IF(SUMPRODUCT(--(SIGN(AN298:AN330)=SIGN(K299:K331)))=0,2,IF(AV330&gt;0,1,0))</f>
        <v>0</v>
      </c>
      <c r="AV331">
        <f>IF(AU331=2,ROUND(5*1000/Constants!$B$11,0),IF(AV330&gt;0,AV330-1,0))</f>
        <v>0</v>
      </c>
      <c r="AW331">
        <f t="shared" si="103"/>
        <v>329</v>
      </c>
      <c r="AX331">
        <f ca="1" t="array" ref="AX331">IF(AW331&gt;Constants!$B$12,2,IF(SUMPRODUCT(--(AX312:AX331=2))=0,0,1))</f>
        <v>2</v>
      </c>
      <c r="AZ331">
        <f t="array" ref="AZ331">IF(ABS(AG331)&gt;Constants!$B$13,2,IF(SUMPRODUCT(--(AZ311:AZ330=2))=0,0,1))</f>
        <v>0</v>
      </c>
    </row>
    <row r="332" spans="1:52">
      <c r="A332" s="3">
        <v>330</v>
      </c>
      <c r="B332">
        <f>Signals!B331</f>
        <v>3</v>
      </c>
      <c r="C332">
        <f>Signals!C331</f>
        <v>2</v>
      </c>
      <c r="D332">
        <f>Signals!F331</f>
        <v>0</v>
      </c>
      <c r="E332">
        <f>Signals!H331</f>
        <v>0</v>
      </c>
      <c r="F332">
        <f>Signals!I331</f>
        <v>0</v>
      </c>
      <c r="G332">
        <f>IF(Constants!$B$2=2,-B332,B332)</f>
        <v>3</v>
      </c>
      <c r="H332">
        <f>IF(Constants!$C$2=2,-C332,C332)</f>
        <v>2</v>
      </c>
      <c r="I332">
        <f t="shared" si="87"/>
        <v>3</v>
      </c>
      <c r="J332">
        <f t="shared" si="88"/>
        <v>2</v>
      </c>
      <c r="K332">
        <f t="shared" si="89"/>
        <v>1</v>
      </c>
      <c r="L332">
        <f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1200.5</v>
      </c>
      <c r="M332">
        <f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800.5</v>
      </c>
      <c r="N332">
        <f t="shared" si="90"/>
        <v>1200.5</v>
      </c>
      <c r="O332">
        <f t="shared" si="91"/>
        <v>800.5</v>
      </c>
      <c r="P332">
        <f>IF(I332&lt;&gt;0,(ABS(L332*Constants!$B$10)+50)/100,MAX(P331-ABS(N332*Constants!$B$4),0))</f>
        <v>0.62005</v>
      </c>
      <c r="Q332">
        <f>IF(J332&lt;&gt;0,(ABS(M332*Constants!$B$10)+50)/100,MAX(Q331-ABS(O332*Constants!$B$4),0))</f>
        <v>0.58005</v>
      </c>
      <c r="R332">
        <f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1200.5</v>
      </c>
      <c r="S332">
        <f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800.5</v>
      </c>
      <c r="T332">
        <f t="shared" si="92"/>
        <v>1200.5</v>
      </c>
      <c r="U332">
        <f t="shared" si="93"/>
        <v>800.5</v>
      </c>
      <c r="V332">
        <f>IF(I332&lt;&gt;0,(ABS(R332*Constants!$B$4)+50)/100,IF(R332=0,MAX((0-ABS(T332*Constants!$B$4)),0),(ABS(R332*Constants!$B$4)+50)/100))</f>
        <v>1501.125</v>
      </c>
      <c r="W332">
        <f>IF(J332&lt;&gt;0,(ABS(S332*Constants!$B$4)+50)/100,IF(S332=0,MAX((0-ABS(U332*Constants!$B$4)),0),(ABS(S332*Constants!$B$4)+50)/100))</f>
        <v>1001.125</v>
      </c>
      <c r="X332">
        <f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1200.5</v>
      </c>
      <c r="Y332">
        <f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800.5</v>
      </c>
      <c r="Z332">
        <f t="shared" si="94"/>
        <v>1200.5</v>
      </c>
      <c r="AA332">
        <f t="shared" si="95"/>
        <v>800.5</v>
      </c>
      <c r="AB332">
        <f>IF(I332&lt;&gt;0,(ABS(X332*Constants!$B$10)+50)/100,IF(X332=0,MAX((AB331-ABS(Z332*Constants!$B$4)),0),(ABS(X332*Constants!$B$4)+50)/100))</f>
        <v>0.62005</v>
      </c>
      <c r="AC332">
        <f>IF(J332&lt;&gt;0,(ABS(Y332*Constants!$B$10)+50)/100,IF(Y332=0,MAX((AC331-ABS(AA332*Constants!$B$4)),0),(ABS(Y332*Constants!$B$4)+50)/100))</f>
        <v>0.58005</v>
      </c>
      <c r="AD332">
        <f t="shared" si="96"/>
        <v>1001</v>
      </c>
      <c r="AE332">
        <f t="shared" si="97"/>
        <v>1200.5</v>
      </c>
      <c r="AF332">
        <f t="shared" si="98"/>
        <v>800.5</v>
      </c>
      <c r="AG332">
        <f>((Constants!$B$5*AG331)+Constants!$B$4*AD332+AH331)/(Constants!$B$5+Constants!$B$4)</f>
        <v>1001</v>
      </c>
      <c r="AH332">
        <f>((Constants!$B$5*AG331)+Constants!$B$4*AD332+AH331)-(Constants!$B$5+Constants!$B$4)*AG332</f>
        <v>0</v>
      </c>
      <c r="AI332">
        <f>((Constants!$B$5*AI331)+Constants!$B$4*AE332+AJ331)/(Constants!$B$5+Constants!$B$4)</f>
        <v>1200.5</v>
      </c>
      <c r="AJ332">
        <f>((Constants!$B$5*AI331)+Constants!$B$4*AE332+AJ331)-(Constants!$B$4+Constants!$B$5)*AI332</f>
        <v>0</v>
      </c>
      <c r="AK332">
        <f>((Constants!$B$5*AK331)+Constants!$B$4*AF332+AL331)/(Constants!$B$5+Constants!$B$4)</f>
        <v>800.5</v>
      </c>
      <c r="AL332">
        <f>((Constants!$B$5*AK331)+Constants!$B$4*AF332+AL331)-(Constants!$B$5+Constants!$B$4)*AK332</f>
        <v>0</v>
      </c>
      <c r="AM332">
        <f t="shared" si="99"/>
        <v>1</v>
      </c>
      <c r="AN332">
        <f t="shared" si="100"/>
        <v>1</v>
      </c>
      <c r="AO332">
        <f>(200000*(ABS(N332)-ABS(N330))+Constants!$B$7)/(2*Constants!$B$7)</f>
        <v>0.5</v>
      </c>
      <c r="AP332">
        <f>(200000*(ABS(O332)-ABS(O330))+Constants!$B$7)/(2*Constants!$B$7)</f>
        <v>0.5</v>
      </c>
      <c r="AQ332">
        <f t="shared" si="101"/>
        <v>1</v>
      </c>
      <c r="AR332">
        <f>(Constants!$B$3*Constants!$B$8*I332*K332+AS331)/(Constants!$B$9*Constants!$B$4)</f>
        <v>7.53982300884956</v>
      </c>
      <c r="AS332">
        <f>(Constants!$B$3*Constants!$B$8*I332*K332+AS331)-(AR332*Constants!$B$9*Constants!$B$4)</f>
        <v>0</v>
      </c>
      <c r="AT332">
        <f t="shared" si="102"/>
        <v>2488.14159292033</v>
      </c>
      <c r="AU332">
        <f t="array" ref="AU332">IF(SUMPRODUCT(--(SIGN(AN299:AN331)=SIGN(K300:K332)))=0,2,IF(AV331&gt;0,1,0))</f>
        <v>0</v>
      </c>
      <c r="AV332">
        <f>IF(AU332=2,ROUND(5*1000/Constants!$B$11,0),IF(AV331&gt;0,AV331-1,0))</f>
        <v>0</v>
      </c>
      <c r="AW332">
        <f t="shared" si="103"/>
        <v>330</v>
      </c>
      <c r="AX332">
        <f ca="1" t="array" ref="AX332">IF(AW332&gt;Constants!$B$12,2,IF(SUMPRODUCT(--(AX313:AX332=2))=0,0,1))</f>
        <v>2</v>
      </c>
      <c r="AZ332">
        <f t="array" ref="AZ332">IF(ABS(AG332)&gt;Constants!$B$13,2,IF(SUMPRODUCT(--(AZ312:AZ331=2))=0,0,1))</f>
        <v>0</v>
      </c>
    </row>
    <row r="333" spans="1:52">
      <c r="A333" s="3">
        <v>331</v>
      </c>
      <c r="B333">
        <f>Signals!B332</f>
        <v>3</v>
      </c>
      <c r="C333">
        <f>Signals!C332</f>
        <v>2</v>
      </c>
      <c r="D333">
        <f>Signals!F332</f>
        <v>0</v>
      </c>
      <c r="E333">
        <f>Signals!H332</f>
        <v>0</v>
      </c>
      <c r="F333">
        <f>Signals!I332</f>
        <v>0</v>
      </c>
      <c r="G333">
        <f>IF(Constants!$B$2=2,-B333,B333)</f>
        <v>3</v>
      </c>
      <c r="H333">
        <f>IF(Constants!$C$2=2,-C333,C333)</f>
        <v>2</v>
      </c>
      <c r="I333">
        <f t="shared" si="87"/>
        <v>3</v>
      </c>
      <c r="J333">
        <f t="shared" si="88"/>
        <v>2</v>
      </c>
      <c r="K333">
        <f t="shared" si="89"/>
        <v>1</v>
      </c>
      <c r="L333">
        <f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1200.5</v>
      </c>
      <c r="M333">
        <f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800.5</v>
      </c>
      <c r="N333">
        <f t="shared" si="90"/>
        <v>1200.5</v>
      </c>
      <c r="O333">
        <f t="shared" si="91"/>
        <v>800.5</v>
      </c>
      <c r="P333">
        <f>IF(I333&lt;&gt;0,(ABS(L333*Constants!$B$10)+50)/100,MAX(P332-ABS(N333*Constants!$B$4),0))</f>
        <v>0.62005</v>
      </c>
      <c r="Q333">
        <f>IF(J333&lt;&gt;0,(ABS(M333*Constants!$B$10)+50)/100,MAX(Q332-ABS(O333*Constants!$B$4),0))</f>
        <v>0.58005</v>
      </c>
      <c r="R333">
        <f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1200.5</v>
      </c>
      <c r="S333">
        <f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800.5</v>
      </c>
      <c r="T333">
        <f t="shared" si="92"/>
        <v>1200.5</v>
      </c>
      <c r="U333">
        <f t="shared" si="93"/>
        <v>800.5</v>
      </c>
      <c r="V333">
        <f>IF(I333&lt;&gt;0,(ABS(R333*Constants!$B$4)+50)/100,IF(R333=0,MAX((0-ABS(T333*Constants!$B$4)),0),(ABS(R333*Constants!$B$4)+50)/100))</f>
        <v>1501.125</v>
      </c>
      <c r="W333">
        <f>IF(J333&lt;&gt;0,(ABS(S333*Constants!$B$4)+50)/100,IF(S333=0,MAX((0-ABS(U333*Constants!$B$4)),0),(ABS(S333*Constants!$B$4)+50)/100))</f>
        <v>1001.125</v>
      </c>
      <c r="X333">
        <f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1200.5</v>
      </c>
      <c r="Y333">
        <f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800.5</v>
      </c>
      <c r="Z333">
        <f t="shared" si="94"/>
        <v>1200.5</v>
      </c>
      <c r="AA333">
        <f t="shared" si="95"/>
        <v>800.5</v>
      </c>
      <c r="AB333">
        <f>IF(I333&lt;&gt;0,(ABS(X333*Constants!$B$10)+50)/100,IF(X333=0,MAX((AB332-ABS(Z333*Constants!$B$4)),0),(ABS(X333*Constants!$B$4)+50)/100))</f>
        <v>0.62005</v>
      </c>
      <c r="AC333">
        <f>IF(J333&lt;&gt;0,(ABS(Y333*Constants!$B$10)+50)/100,IF(Y333=0,MAX((AC332-ABS(AA333*Constants!$B$4)),0),(ABS(Y333*Constants!$B$4)+50)/100))</f>
        <v>0.58005</v>
      </c>
      <c r="AD333">
        <f t="shared" si="96"/>
        <v>1001</v>
      </c>
      <c r="AE333">
        <f t="shared" si="97"/>
        <v>1200.5</v>
      </c>
      <c r="AF333">
        <f t="shared" si="98"/>
        <v>800.5</v>
      </c>
      <c r="AG333">
        <f>((Constants!$B$5*AG332)+Constants!$B$4*AD333+AH332)/(Constants!$B$5+Constants!$B$4)</f>
        <v>1001</v>
      </c>
      <c r="AH333">
        <f>((Constants!$B$5*AG332)+Constants!$B$4*AD333+AH332)-(Constants!$B$5+Constants!$B$4)*AG333</f>
        <v>0</v>
      </c>
      <c r="AI333">
        <f>((Constants!$B$5*AI332)+Constants!$B$4*AE333+AJ332)/(Constants!$B$5+Constants!$B$4)</f>
        <v>1200.5</v>
      </c>
      <c r="AJ333">
        <f>((Constants!$B$5*AI332)+Constants!$B$4*AE333+AJ332)-(Constants!$B$4+Constants!$B$5)*AI333</f>
        <v>0</v>
      </c>
      <c r="AK333">
        <f>((Constants!$B$5*AK332)+Constants!$B$4*AF333+AL332)/(Constants!$B$5+Constants!$B$4)</f>
        <v>800.5</v>
      </c>
      <c r="AL333">
        <f>((Constants!$B$5*AK332)+Constants!$B$4*AF333+AL332)-(Constants!$B$5+Constants!$B$4)*AK333</f>
        <v>0</v>
      </c>
      <c r="AM333">
        <f t="shared" si="99"/>
        <v>1</v>
      </c>
      <c r="AN333">
        <f t="shared" si="100"/>
        <v>1</v>
      </c>
      <c r="AO333">
        <f>(200000*(ABS(N333)-ABS(N331))+Constants!$B$7)/(2*Constants!$B$7)</f>
        <v>0.5</v>
      </c>
      <c r="AP333">
        <f>(200000*(ABS(O333)-ABS(O331))+Constants!$B$7)/(2*Constants!$B$7)</f>
        <v>0.5</v>
      </c>
      <c r="AQ333">
        <f t="shared" si="101"/>
        <v>1</v>
      </c>
      <c r="AR333">
        <f>(Constants!$B$3*Constants!$B$8*I333*K333+AS332)/(Constants!$B$9*Constants!$B$4)</f>
        <v>7.53982300884956</v>
      </c>
      <c r="AS333">
        <f>(Constants!$B$3*Constants!$B$8*I333*K333+AS332)-(AR333*Constants!$B$9*Constants!$B$4)</f>
        <v>0</v>
      </c>
      <c r="AT333">
        <f t="shared" si="102"/>
        <v>2495.68141592918</v>
      </c>
      <c r="AU333">
        <f t="array" ref="AU333">IF(SUMPRODUCT(--(SIGN(AN300:AN332)=SIGN(K301:K333)))=0,2,IF(AV332&gt;0,1,0))</f>
        <v>0</v>
      </c>
      <c r="AV333">
        <f>IF(AU333=2,ROUND(5*1000/Constants!$B$11,0),IF(AV332&gt;0,AV332-1,0))</f>
        <v>0</v>
      </c>
      <c r="AW333">
        <f t="shared" si="103"/>
        <v>331</v>
      </c>
      <c r="AX333">
        <f ca="1" t="array" ref="AX333">IF(AW333&gt;Constants!$B$12,2,IF(SUMPRODUCT(--(AX314:AX333=2))=0,0,1))</f>
        <v>2</v>
      </c>
      <c r="AZ333">
        <f t="array" ref="AZ333">IF(ABS(AG333)&gt;Constants!$B$13,2,IF(SUMPRODUCT(--(AZ313:AZ332=2))=0,0,1))</f>
        <v>0</v>
      </c>
    </row>
    <row r="334" spans="1:52">
      <c r="A334" s="3">
        <v>332</v>
      </c>
      <c r="B334">
        <f>Signals!B333</f>
        <v>3</v>
      </c>
      <c r="C334">
        <f>Signals!C333</f>
        <v>2</v>
      </c>
      <c r="D334">
        <f>Signals!F333</f>
        <v>0</v>
      </c>
      <c r="E334">
        <f>Signals!H333</f>
        <v>0</v>
      </c>
      <c r="F334">
        <f>Signals!I333</f>
        <v>0</v>
      </c>
      <c r="G334">
        <f>IF(Constants!$B$2=2,-B334,B334)</f>
        <v>3</v>
      </c>
      <c r="H334">
        <f>IF(Constants!$C$2=2,-C334,C334)</f>
        <v>2</v>
      </c>
      <c r="I334">
        <f t="shared" si="87"/>
        <v>3</v>
      </c>
      <c r="J334">
        <f t="shared" si="88"/>
        <v>2</v>
      </c>
      <c r="K334">
        <f t="shared" si="89"/>
        <v>1</v>
      </c>
      <c r="L334">
        <f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1200.5</v>
      </c>
      <c r="M334">
        <f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800.5</v>
      </c>
      <c r="N334">
        <f t="shared" si="90"/>
        <v>1200.5</v>
      </c>
      <c r="O334">
        <f t="shared" si="91"/>
        <v>800.5</v>
      </c>
      <c r="P334">
        <f>IF(I334&lt;&gt;0,(ABS(L334*Constants!$B$10)+50)/100,MAX(P333-ABS(N334*Constants!$B$4),0))</f>
        <v>0.62005</v>
      </c>
      <c r="Q334">
        <f>IF(J334&lt;&gt;0,(ABS(M334*Constants!$B$10)+50)/100,MAX(Q333-ABS(O334*Constants!$B$4),0))</f>
        <v>0.58005</v>
      </c>
      <c r="R334">
        <f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1200.5</v>
      </c>
      <c r="S334">
        <f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800.5</v>
      </c>
      <c r="T334">
        <f t="shared" si="92"/>
        <v>1200.5</v>
      </c>
      <c r="U334">
        <f t="shared" si="93"/>
        <v>800.5</v>
      </c>
      <c r="V334">
        <f>IF(I334&lt;&gt;0,(ABS(R334*Constants!$B$4)+50)/100,IF(R334=0,MAX((0-ABS(T334*Constants!$B$4)),0),(ABS(R334*Constants!$B$4)+50)/100))</f>
        <v>1501.125</v>
      </c>
      <c r="W334">
        <f>IF(J334&lt;&gt;0,(ABS(S334*Constants!$B$4)+50)/100,IF(S334=0,MAX((0-ABS(U334*Constants!$B$4)),0),(ABS(S334*Constants!$B$4)+50)/100))</f>
        <v>1001.125</v>
      </c>
      <c r="X334">
        <f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1200.5</v>
      </c>
      <c r="Y334">
        <f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800.5</v>
      </c>
      <c r="Z334">
        <f t="shared" si="94"/>
        <v>1200.5</v>
      </c>
      <c r="AA334">
        <f t="shared" si="95"/>
        <v>800.5</v>
      </c>
      <c r="AB334">
        <f>IF(I334&lt;&gt;0,(ABS(X334*Constants!$B$10)+50)/100,IF(X334=0,MAX((AB333-ABS(Z334*Constants!$B$4)),0),(ABS(X334*Constants!$B$4)+50)/100))</f>
        <v>0.62005</v>
      </c>
      <c r="AC334">
        <f>IF(J334&lt;&gt;0,(ABS(Y334*Constants!$B$10)+50)/100,IF(Y334=0,MAX((AC333-ABS(AA334*Constants!$B$4)),0),(ABS(Y334*Constants!$B$4)+50)/100))</f>
        <v>0.58005</v>
      </c>
      <c r="AD334">
        <f t="shared" si="96"/>
        <v>1001</v>
      </c>
      <c r="AE334">
        <f t="shared" si="97"/>
        <v>1200.5</v>
      </c>
      <c r="AF334">
        <f t="shared" si="98"/>
        <v>800.5</v>
      </c>
      <c r="AG334">
        <f>((Constants!$B$5*AG333)+Constants!$B$4*AD334+AH333)/(Constants!$B$5+Constants!$B$4)</f>
        <v>1001</v>
      </c>
      <c r="AH334">
        <f>((Constants!$B$5*AG333)+Constants!$B$4*AD334+AH333)-(Constants!$B$5+Constants!$B$4)*AG334</f>
        <v>0</v>
      </c>
      <c r="AI334">
        <f>((Constants!$B$5*AI333)+Constants!$B$4*AE334+AJ333)/(Constants!$B$5+Constants!$B$4)</f>
        <v>1200.5</v>
      </c>
      <c r="AJ334">
        <f>((Constants!$B$5*AI333)+Constants!$B$4*AE334+AJ333)-(Constants!$B$4+Constants!$B$5)*AI334</f>
        <v>0</v>
      </c>
      <c r="AK334">
        <f>((Constants!$B$5*AK333)+Constants!$B$4*AF334+AL333)/(Constants!$B$5+Constants!$B$4)</f>
        <v>800.5</v>
      </c>
      <c r="AL334">
        <f>((Constants!$B$5*AK333)+Constants!$B$4*AF334+AL333)-(Constants!$B$5+Constants!$B$4)*AK334</f>
        <v>0</v>
      </c>
      <c r="AM334">
        <f t="shared" si="99"/>
        <v>1</v>
      </c>
      <c r="AN334">
        <f t="shared" si="100"/>
        <v>1</v>
      </c>
      <c r="AO334">
        <f>(200000*(ABS(N334)-ABS(N332))+Constants!$B$7)/(2*Constants!$B$7)</f>
        <v>0.5</v>
      </c>
      <c r="AP334">
        <f>(200000*(ABS(O334)-ABS(O332))+Constants!$B$7)/(2*Constants!$B$7)</f>
        <v>0.5</v>
      </c>
      <c r="AQ334">
        <f t="shared" si="101"/>
        <v>1</v>
      </c>
      <c r="AR334">
        <f>(Constants!$B$3*Constants!$B$8*I334*K334+AS333)/(Constants!$B$9*Constants!$B$4)</f>
        <v>7.53982300884956</v>
      </c>
      <c r="AS334">
        <f>(Constants!$B$3*Constants!$B$8*I334*K334+AS333)-(AR334*Constants!$B$9*Constants!$B$4)</f>
        <v>0</v>
      </c>
      <c r="AT334">
        <f t="shared" si="102"/>
        <v>2503.22123893803</v>
      </c>
      <c r="AU334">
        <f t="array" ref="AU334">IF(SUMPRODUCT(--(SIGN(AN301:AN333)=SIGN(K302:K334)))=0,2,IF(AV333&gt;0,1,0))</f>
        <v>0</v>
      </c>
      <c r="AV334">
        <f>IF(AU334=2,ROUND(5*1000/Constants!$B$11,0),IF(AV333&gt;0,AV333-1,0))</f>
        <v>0</v>
      </c>
      <c r="AW334">
        <f t="shared" si="103"/>
        <v>332</v>
      </c>
      <c r="AX334">
        <f ca="1" t="array" ref="AX334">IF(AW334&gt;Constants!$B$12,2,IF(SUMPRODUCT(--(AX315:AX334=2))=0,0,1))</f>
        <v>2</v>
      </c>
      <c r="AZ334">
        <f t="array" ref="AZ334">IF(ABS(AG334)&gt;Constants!$B$13,2,IF(SUMPRODUCT(--(AZ314:AZ333=2))=0,0,1))</f>
        <v>0</v>
      </c>
    </row>
    <row r="335" spans="1:52">
      <c r="A335" s="3">
        <v>333</v>
      </c>
      <c r="B335">
        <f>Signals!B334</f>
        <v>3</v>
      </c>
      <c r="C335">
        <f>Signals!C334</f>
        <v>2</v>
      </c>
      <c r="D335">
        <f>Signals!F334</f>
        <v>0</v>
      </c>
      <c r="E335">
        <f>Signals!H334</f>
        <v>0</v>
      </c>
      <c r="F335">
        <f>Signals!I334</f>
        <v>0</v>
      </c>
      <c r="G335">
        <f>IF(Constants!$B$2=2,-B335,B335)</f>
        <v>3</v>
      </c>
      <c r="H335">
        <f>IF(Constants!$C$2=2,-C335,C335)</f>
        <v>2</v>
      </c>
      <c r="I335">
        <f t="shared" si="87"/>
        <v>3</v>
      </c>
      <c r="J335">
        <f t="shared" si="88"/>
        <v>2</v>
      </c>
      <c r="K335">
        <f t="shared" si="89"/>
        <v>1</v>
      </c>
      <c r="L335">
        <f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1200.5</v>
      </c>
      <c r="M335">
        <f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800.5</v>
      </c>
      <c r="N335">
        <f t="shared" si="90"/>
        <v>1200.5</v>
      </c>
      <c r="O335">
        <f t="shared" si="91"/>
        <v>800.5</v>
      </c>
      <c r="P335">
        <f>IF(I335&lt;&gt;0,(ABS(L335*Constants!$B$10)+50)/100,MAX(P334-ABS(N335*Constants!$B$4),0))</f>
        <v>0.62005</v>
      </c>
      <c r="Q335">
        <f>IF(J335&lt;&gt;0,(ABS(M335*Constants!$B$10)+50)/100,MAX(Q334-ABS(O335*Constants!$B$4),0))</f>
        <v>0.58005</v>
      </c>
      <c r="R335">
        <f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1200.5</v>
      </c>
      <c r="S335">
        <f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800.5</v>
      </c>
      <c r="T335">
        <f t="shared" si="92"/>
        <v>1200.5</v>
      </c>
      <c r="U335">
        <f t="shared" si="93"/>
        <v>800.5</v>
      </c>
      <c r="V335">
        <f>IF(I335&lt;&gt;0,(ABS(R335*Constants!$B$4)+50)/100,IF(R335=0,MAX((0-ABS(T335*Constants!$B$4)),0),(ABS(R335*Constants!$B$4)+50)/100))</f>
        <v>1501.125</v>
      </c>
      <c r="W335">
        <f>IF(J335&lt;&gt;0,(ABS(S335*Constants!$B$4)+50)/100,IF(S335=0,MAX((0-ABS(U335*Constants!$B$4)),0),(ABS(S335*Constants!$B$4)+50)/100))</f>
        <v>1001.125</v>
      </c>
      <c r="X335">
        <f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1200.5</v>
      </c>
      <c r="Y335">
        <f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800.5</v>
      </c>
      <c r="Z335">
        <f t="shared" si="94"/>
        <v>1200.5</v>
      </c>
      <c r="AA335">
        <f t="shared" si="95"/>
        <v>800.5</v>
      </c>
      <c r="AB335">
        <f>IF(I335&lt;&gt;0,(ABS(X335*Constants!$B$10)+50)/100,IF(X335=0,MAX((AB334-ABS(Z335*Constants!$B$4)),0),(ABS(X335*Constants!$B$4)+50)/100))</f>
        <v>0.62005</v>
      </c>
      <c r="AC335">
        <f>IF(J335&lt;&gt;0,(ABS(Y335*Constants!$B$10)+50)/100,IF(Y335=0,MAX((AC334-ABS(AA335*Constants!$B$4)),0),(ABS(Y335*Constants!$B$4)+50)/100))</f>
        <v>0.58005</v>
      </c>
      <c r="AD335">
        <f t="shared" si="96"/>
        <v>1001</v>
      </c>
      <c r="AE335">
        <f t="shared" si="97"/>
        <v>1200.5</v>
      </c>
      <c r="AF335">
        <f t="shared" si="98"/>
        <v>800.5</v>
      </c>
      <c r="AG335">
        <f>((Constants!$B$5*AG334)+Constants!$B$4*AD335+AH334)/(Constants!$B$5+Constants!$B$4)</f>
        <v>1001</v>
      </c>
      <c r="AH335">
        <f>((Constants!$B$5*AG334)+Constants!$B$4*AD335+AH334)-(Constants!$B$5+Constants!$B$4)*AG335</f>
        <v>0</v>
      </c>
      <c r="AI335">
        <f>((Constants!$B$5*AI334)+Constants!$B$4*AE335+AJ334)/(Constants!$B$5+Constants!$B$4)</f>
        <v>1200.5</v>
      </c>
      <c r="AJ335">
        <f>((Constants!$B$5*AI334)+Constants!$B$4*AE335+AJ334)-(Constants!$B$4+Constants!$B$5)*AI335</f>
        <v>0</v>
      </c>
      <c r="AK335">
        <f>((Constants!$B$5*AK334)+Constants!$B$4*AF335+AL334)/(Constants!$B$5+Constants!$B$4)</f>
        <v>800.5</v>
      </c>
      <c r="AL335">
        <f>((Constants!$B$5*AK334)+Constants!$B$4*AF335+AL334)-(Constants!$B$5+Constants!$B$4)*AK335</f>
        <v>0</v>
      </c>
      <c r="AM335">
        <f t="shared" si="99"/>
        <v>1</v>
      </c>
      <c r="AN335">
        <f t="shared" si="100"/>
        <v>1</v>
      </c>
      <c r="AO335">
        <f>(200000*(ABS(N335)-ABS(N333))+Constants!$B$7)/(2*Constants!$B$7)</f>
        <v>0.5</v>
      </c>
      <c r="AP335">
        <f>(200000*(ABS(O335)-ABS(O333))+Constants!$B$7)/(2*Constants!$B$7)</f>
        <v>0.5</v>
      </c>
      <c r="AQ335">
        <f t="shared" si="101"/>
        <v>1</v>
      </c>
      <c r="AR335">
        <f>(Constants!$B$3*Constants!$B$8*I335*K335+AS334)/(Constants!$B$9*Constants!$B$4)</f>
        <v>7.53982300884956</v>
      </c>
      <c r="AS335">
        <f>(Constants!$B$3*Constants!$B$8*I335*K335+AS334)-(AR335*Constants!$B$9*Constants!$B$4)</f>
        <v>0</v>
      </c>
      <c r="AT335">
        <f t="shared" si="102"/>
        <v>2510.76106194688</v>
      </c>
      <c r="AU335">
        <f t="array" ref="AU335">IF(SUMPRODUCT(--(SIGN(AN302:AN334)=SIGN(K303:K335)))=0,2,IF(AV334&gt;0,1,0))</f>
        <v>0</v>
      </c>
      <c r="AV335">
        <f>IF(AU335=2,ROUND(5*1000/Constants!$B$11,0),IF(AV334&gt;0,AV334-1,0))</f>
        <v>0</v>
      </c>
      <c r="AW335">
        <f t="shared" si="103"/>
        <v>333</v>
      </c>
      <c r="AX335">
        <f ca="1" t="array" ref="AX335">IF(AW335&gt;Constants!$B$12,2,IF(SUMPRODUCT(--(AX316:AX335=2))=0,0,1))</f>
        <v>2</v>
      </c>
      <c r="AZ335">
        <f t="array" ref="AZ335">IF(ABS(AG335)&gt;Constants!$B$13,2,IF(SUMPRODUCT(--(AZ315:AZ334=2))=0,0,1))</f>
        <v>0</v>
      </c>
    </row>
    <row r="336" spans="1:52">
      <c r="A336" s="3">
        <v>334</v>
      </c>
      <c r="B336">
        <f>Signals!B335</f>
        <v>3</v>
      </c>
      <c r="C336">
        <f>Signals!C335</f>
        <v>2</v>
      </c>
      <c r="D336">
        <f>Signals!F335</f>
        <v>0</v>
      </c>
      <c r="E336">
        <f>Signals!H335</f>
        <v>0</v>
      </c>
      <c r="F336">
        <f>Signals!I335</f>
        <v>0</v>
      </c>
      <c r="G336">
        <f>IF(Constants!$B$2=2,-B336,B336)</f>
        <v>3</v>
      </c>
      <c r="H336">
        <f>IF(Constants!$C$2=2,-C336,C336)</f>
        <v>2</v>
      </c>
      <c r="I336">
        <f t="shared" si="87"/>
        <v>3</v>
      </c>
      <c r="J336">
        <f t="shared" si="88"/>
        <v>2</v>
      </c>
      <c r="K336">
        <f t="shared" si="89"/>
        <v>1</v>
      </c>
      <c r="L336">
        <f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1200.5</v>
      </c>
      <c r="M336">
        <f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800.5</v>
      </c>
      <c r="N336">
        <f t="shared" si="90"/>
        <v>1200.5</v>
      </c>
      <c r="O336">
        <f t="shared" si="91"/>
        <v>800.5</v>
      </c>
      <c r="P336">
        <f>IF(I336&lt;&gt;0,(ABS(L336*Constants!$B$10)+50)/100,MAX(P335-ABS(N336*Constants!$B$4),0))</f>
        <v>0.62005</v>
      </c>
      <c r="Q336">
        <f>IF(J336&lt;&gt;0,(ABS(M336*Constants!$B$10)+50)/100,MAX(Q335-ABS(O336*Constants!$B$4),0))</f>
        <v>0.58005</v>
      </c>
      <c r="R336">
        <f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1200.5</v>
      </c>
      <c r="S336">
        <f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800.5</v>
      </c>
      <c r="T336">
        <f t="shared" si="92"/>
        <v>1200.5</v>
      </c>
      <c r="U336">
        <f t="shared" si="93"/>
        <v>800.5</v>
      </c>
      <c r="V336">
        <f>IF(I336&lt;&gt;0,(ABS(R336*Constants!$B$4)+50)/100,IF(R336=0,MAX((0-ABS(T336*Constants!$B$4)),0),(ABS(R336*Constants!$B$4)+50)/100))</f>
        <v>1501.125</v>
      </c>
      <c r="W336">
        <f>IF(J336&lt;&gt;0,(ABS(S336*Constants!$B$4)+50)/100,IF(S336=0,MAX((0-ABS(U336*Constants!$B$4)),0),(ABS(S336*Constants!$B$4)+50)/100))</f>
        <v>1001.125</v>
      </c>
      <c r="X336">
        <f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1200.5</v>
      </c>
      <c r="Y336">
        <f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800.5</v>
      </c>
      <c r="Z336">
        <f t="shared" si="94"/>
        <v>1200.5</v>
      </c>
      <c r="AA336">
        <f t="shared" si="95"/>
        <v>800.5</v>
      </c>
      <c r="AB336">
        <f>IF(I336&lt;&gt;0,(ABS(X336*Constants!$B$10)+50)/100,IF(X336=0,MAX((AB335-ABS(Z336*Constants!$B$4)),0),(ABS(X336*Constants!$B$4)+50)/100))</f>
        <v>0.62005</v>
      </c>
      <c r="AC336">
        <f>IF(J336&lt;&gt;0,(ABS(Y336*Constants!$B$10)+50)/100,IF(Y336=0,MAX((AC335-ABS(AA336*Constants!$B$4)),0),(ABS(Y336*Constants!$B$4)+50)/100))</f>
        <v>0.58005</v>
      </c>
      <c r="AD336">
        <f t="shared" si="96"/>
        <v>1001</v>
      </c>
      <c r="AE336">
        <f t="shared" si="97"/>
        <v>1200.5</v>
      </c>
      <c r="AF336">
        <f t="shared" si="98"/>
        <v>800.5</v>
      </c>
      <c r="AG336">
        <f>((Constants!$B$5*AG335)+Constants!$B$4*AD336+AH335)/(Constants!$B$5+Constants!$B$4)</f>
        <v>1001</v>
      </c>
      <c r="AH336">
        <f>((Constants!$B$5*AG335)+Constants!$B$4*AD336+AH335)-(Constants!$B$5+Constants!$B$4)*AG336</f>
        <v>0</v>
      </c>
      <c r="AI336">
        <f>((Constants!$B$5*AI335)+Constants!$B$4*AE336+AJ335)/(Constants!$B$5+Constants!$B$4)</f>
        <v>1200.5</v>
      </c>
      <c r="AJ336">
        <f>((Constants!$B$5*AI335)+Constants!$B$4*AE336+AJ335)-(Constants!$B$4+Constants!$B$5)*AI336</f>
        <v>0</v>
      </c>
      <c r="AK336">
        <f>((Constants!$B$5*AK335)+Constants!$B$4*AF336+AL335)/(Constants!$B$5+Constants!$B$4)</f>
        <v>800.5</v>
      </c>
      <c r="AL336">
        <f>((Constants!$B$5*AK335)+Constants!$B$4*AF336+AL335)-(Constants!$B$5+Constants!$B$4)*AK336</f>
        <v>0</v>
      </c>
      <c r="AM336">
        <f t="shared" si="99"/>
        <v>1</v>
      </c>
      <c r="AN336">
        <f t="shared" si="100"/>
        <v>1</v>
      </c>
      <c r="AO336">
        <f>(200000*(ABS(N336)-ABS(N334))+Constants!$B$7)/(2*Constants!$B$7)</f>
        <v>0.5</v>
      </c>
      <c r="AP336">
        <f>(200000*(ABS(O336)-ABS(O334))+Constants!$B$7)/(2*Constants!$B$7)</f>
        <v>0.5</v>
      </c>
      <c r="AQ336">
        <f t="shared" si="101"/>
        <v>1</v>
      </c>
      <c r="AR336">
        <f>(Constants!$B$3*Constants!$B$8*I336*K336+AS335)/(Constants!$B$9*Constants!$B$4)</f>
        <v>7.53982300884956</v>
      </c>
      <c r="AS336">
        <f>(Constants!$B$3*Constants!$B$8*I336*K336+AS335)-(AR336*Constants!$B$9*Constants!$B$4)</f>
        <v>0</v>
      </c>
      <c r="AT336">
        <f t="shared" si="102"/>
        <v>2518.30088495573</v>
      </c>
      <c r="AU336">
        <f t="array" ref="AU336">IF(SUMPRODUCT(--(SIGN(AN303:AN335)=SIGN(K304:K336)))=0,2,IF(AV335&gt;0,1,0))</f>
        <v>0</v>
      </c>
      <c r="AV336">
        <f>IF(AU336=2,ROUND(5*1000/Constants!$B$11,0),IF(AV335&gt;0,AV335-1,0))</f>
        <v>0</v>
      </c>
      <c r="AW336">
        <f t="shared" si="103"/>
        <v>334</v>
      </c>
      <c r="AX336">
        <f ca="1" t="array" ref="AX336">IF(AW336&gt;Constants!$B$12,2,IF(SUMPRODUCT(--(AX317:AX336=2))=0,0,1))</f>
        <v>2</v>
      </c>
      <c r="AZ336">
        <f t="array" ref="AZ336">IF(ABS(AG336)&gt;Constants!$B$13,2,IF(SUMPRODUCT(--(AZ316:AZ335=2))=0,0,1))</f>
        <v>0</v>
      </c>
    </row>
    <row r="337" spans="1:52">
      <c r="A337" s="3">
        <v>335</v>
      </c>
      <c r="B337">
        <f>Signals!B336</f>
        <v>3</v>
      </c>
      <c r="C337">
        <f>Signals!C336</f>
        <v>2</v>
      </c>
      <c r="D337">
        <f>Signals!F336</f>
        <v>0</v>
      </c>
      <c r="E337">
        <f>Signals!H336</f>
        <v>0</v>
      </c>
      <c r="F337">
        <f>Signals!I336</f>
        <v>0</v>
      </c>
      <c r="G337">
        <f>IF(Constants!$B$2=2,-B337,B337)</f>
        <v>3</v>
      </c>
      <c r="H337">
        <f>IF(Constants!$C$2=2,-C337,C337)</f>
        <v>2</v>
      </c>
      <c r="I337">
        <f t="shared" si="87"/>
        <v>3</v>
      </c>
      <c r="J337">
        <f t="shared" si="88"/>
        <v>2</v>
      </c>
      <c r="K337">
        <f t="shared" si="89"/>
        <v>1</v>
      </c>
      <c r="L337">
        <f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1200.5</v>
      </c>
      <c r="M337">
        <f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800.5</v>
      </c>
      <c r="N337">
        <f t="shared" si="90"/>
        <v>1200.5</v>
      </c>
      <c r="O337">
        <f t="shared" si="91"/>
        <v>800.5</v>
      </c>
      <c r="P337">
        <f>IF(I337&lt;&gt;0,(ABS(L337*Constants!$B$10)+50)/100,MAX(P336-ABS(N337*Constants!$B$4),0))</f>
        <v>0.62005</v>
      </c>
      <c r="Q337">
        <f>IF(J337&lt;&gt;0,(ABS(M337*Constants!$B$10)+50)/100,MAX(Q336-ABS(O337*Constants!$B$4),0))</f>
        <v>0.58005</v>
      </c>
      <c r="R337">
        <f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1200.5</v>
      </c>
      <c r="S337">
        <f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800.5</v>
      </c>
      <c r="T337">
        <f t="shared" si="92"/>
        <v>1200.5</v>
      </c>
      <c r="U337">
        <f t="shared" si="93"/>
        <v>800.5</v>
      </c>
      <c r="V337">
        <f>IF(I337&lt;&gt;0,(ABS(R337*Constants!$B$4)+50)/100,IF(R337=0,MAX((0-ABS(T337*Constants!$B$4)),0),(ABS(R337*Constants!$B$4)+50)/100))</f>
        <v>1501.125</v>
      </c>
      <c r="W337">
        <f>IF(J337&lt;&gt;0,(ABS(S337*Constants!$B$4)+50)/100,IF(S337=0,MAX((0-ABS(U337*Constants!$B$4)),0),(ABS(S337*Constants!$B$4)+50)/100))</f>
        <v>1001.125</v>
      </c>
      <c r="X337">
        <f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1200.5</v>
      </c>
      <c r="Y337">
        <f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800.5</v>
      </c>
      <c r="Z337">
        <f t="shared" si="94"/>
        <v>1200.5</v>
      </c>
      <c r="AA337">
        <f t="shared" si="95"/>
        <v>800.5</v>
      </c>
      <c r="AB337">
        <f>IF(I337&lt;&gt;0,(ABS(X337*Constants!$B$10)+50)/100,IF(X337=0,MAX((AB336-ABS(Z337*Constants!$B$4)),0),(ABS(X337*Constants!$B$4)+50)/100))</f>
        <v>0.62005</v>
      </c>
      <c r="AC337">
        <f>IF(J337&lt;&gt;0,(ABS(Y337*Constants!$B$10)+50)/100,IF(Y337=0,MAX((AC336-ABS(AA337*Constants!$B$4)),0),(ABS(Y337*Constants!$B$4)+50)/100))</f>
        <v>0.58005</v>
      </c>
      <c r="AD337">
        <f t="shared" si="96"/>
        <v>1001</v>
      </c>
      <c r="AE337">
        <f t="shared" si="97"/>
        <v>1200.5</v>
      </c>
      <c r="AF337">
        <f t="shared" si="98"/>
        <v>800.5</v>
      </c>
      <c r="AG337">
        <f>((Constants!$B$5*AG336)+Constants!$B$4*AD337+AH336)/(Constants!$B$5+Constants!$B$4)</f>
        <v>1001</v>
      </c>
      <c r="AH337">
        <f>((Constants!$B$5*AG336)+Constants!$B$4*AD337+AH336)-(Constants!$B$5+Constants!$B$4)*AG337</f>
        <v>0</v>
      </c>
      <c r="AI337">
        <f>((Constants!$B$5*AI336)+Constants!$B$4*AE337+AJ336)/(Constants!$B$5+Constants!$B$4)</f>
        <v>1200.5</v>
      </c>
      <c r="AJ337">
        <f>((Constants!$B$5*AI336)+Constants!$B$4*AE337+AJ336)-(Constants!$B$4+Constants!$B$5)*AI337</f>
        <v>0</v>
      </c>
      <c r="AK337">
        <f>((Constants!$B$5*AK336)+Constants!$B$4*AF337+AL336)/(Constants!$B$5+Constants!$B$4)</f>
        <v>800.5</v>
      </c>
      <c r="AL337">
        <f>((Constants!$B$5*AK336)+Constants!$B$4*AF337+AL336)-(Constants!$B$5+Constants!$B$4)*AK337</f>
        <v>0</v>
      </c>
      <c r="AM337">
        <f t="shared" si="99"/>
        <v>1</v>
      </c>
      <c r="AN337">
        <f t="shared" si="100"/>
        <v>1</v>
      </c>
      <c r="AO337">
        <f>(200000*(ABS(N337)-ABS(N335))+Constants!$B$7)/(2*Constants!$B$7)</f>
        <v>0.5</v>
      </c>
      <c r="AP337">
        <f>(200000*(ABS(O337)-ABS(O335))+Constants!$B$7)/(2*Constants!$B$7)</f>
        <v>0.5</v>
      </c>
      <c r="AQ337">
        <f t="shared" si="101"/>
        <v>1</v>
      </c>
      <c r="AR337">
        <f>(Constants!$B$3*Constants!$B$8*I337*K337+AS336)/(Constants!$B$9*Constants!$B$4)</f>
        <v>7.53982300884956</v>
      </c>
      <c r="AS337">
        <f>(Constants!$B$3*Constants!$B$8*I337*K337+AS336)-(AR337*Constants!$B$9*Constants!$B$4)</f>
        <v>0</v>
      </c>
      <c r="AT337">
        <f t="shared" si="102"/>
        <v>2525.84070796458</v>
      </c>
      <c r="AU337">
        <f t="array" ref="AU337">IF(SUMPRODUCT(--(SIGN(AN304:AN336)=SIGN(K305:K337)))=0,2,IF(AV336&gt;0,1,0))</f>
        <v>0</v>
      </c>
      <c r="AV337">
        <f>IF(AU337=2,ROUND(5*1000/Constants!$B$11,0),IF(AV336&gt;0,AV336-1,0))</f>
        <v>0</v>
      </c>
      <c r="AW337">
        <f t="shared" si="103"/>
        <v>335</v>
      </c>
      <c r="AX337">
        <f ca="1" t="array" ref="AX337">IF(AW337&gt;Constants!$B$12,2,IF(SUMPRODUCT(--(AX318:AX337=2))=0,0,1))</f>
        <v>2</v>
      </c>
      <c r="AZ337">
        <f t="array" ref="AZ337">IF(ABS(AG337)&gt;Constants!$B$13,2,IF(SUMPRODUCT(--(AZ317:AZ336=2))=0,0,1))</f>
        <v>0</v>
      </c>
    </row>
    <row r="338" spans="1:52">
      <c r="A338" s="3">
        <v>336</v>
      </c>
      <c r="B338">
        <f>Signals!B337</f>
        <v>3</v>
      </c>
      <c r="C338">
        <f>Signals!C337</f>
        <v>2</v>
      </c>
      <c r="D338">
        <f>Signals!F337</f>
        <v>0</v>
      </c>
      <c r="E338">
        <f>Signals!H337</f>
        <v>0</v>
      </c>
      <c r="F338">
        <f>Signals!I337</f>
        <v>0</v>
      </c>
      <c r="G338">
        <f>IF(Constants!$B$2=2,-B338,B338)</f>
        <v>3</v>
      </c>
      <c r="H338">
        <f>IF(Constants!$C$2=2,-C338,C338)</f>
        <v>2</v>
      </c>
      <c r="I338">
        <f t="shared" si="87"/>
        <v>3</v>
      </c>
      <c r="J338">
        <f t="shared" si="88"/>
        <v>2</v>
      </c>
      <c r="K338">
        <f t="shared" si="89"/>
        <v>1</v>
      </c>
      <c r="L338">
        <f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1200.5</v>
      </c>
      <c r="M338">
        <f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800.5</v>
      </c>
      <c r="N338">
        <f t="shared" si="90"/>
        <v>1200.5</v>
      </c>
      <c r="O338">
        <f t="shared" si="91"/>
        <v>800.5</v>
      </c>
      <c r="P338">
        <f>IF(I338&lt;&gt;0,(ABS(L338*Constants!$B$10)+50)/100,MAX(P337-ABS(N338*Constants!$B$4),0))</f>
        <v>0.62005</v>
      </c>
      <c r="Q338">
        <f>IF(J338&lt;&gt;0,(ABS(M338*Constants!$B$10)+50)/100,MAX(Q337-ABS(O338*Constants!$B$4),0))</f>
        <v>0.58005</v>
      </c>
      <c r="R338">
        <f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1200.5</v>
      </c>
      <c r="S338">
        <f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800.5</v>
      </c>
      <c r="T338">
        <f t="shared" si="92"/>
        <v>1200.5</v>
      </c>
      <c r="U338">
        <f t="shared" si="93"/>
        <v>800.5</v>
      </c>
      <c r="V338">
        <f>IF(I338&lt;&gt;0,(ABS(R338*Constants!$B$4)+50)/100,IF(R338=0,MAX((0-ABS(T338*Constants!$B$4)),0),(ABS(R338*Constants!$B$4)+50)/100))</f>
        <v>1501.125</v>
      </c>
      <c r="W338">
        <f>IF(J338&lt;&gt;0,(ABS(S338*Constants!$B$4)+50)/100,IF(S338=0,MAX((0-ABS(U338*Constants!$B$4)),0),(ABS(S338*Constants!$B$4)+50)/100))</f>
        <v>1001.125</v>
      </c>
      <c r="X338">
        <f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1200.5</v>
      </c>
      <c r="Y338">
        <f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800.5</v>
      </c>
      <c r="Z338">
        <f t="shared" si="94"/>
        <v>1200.5</v>
      </c>
      <c r="AA338">
        <f t="shared" si="95"/>
        <v>800.5</v>
      </c>
      <c r="AB338">
        <f>IF(I338&lt;&gt;0,(ABS(X338*Constants!$B$10)+50)/100,IF(X338=0,MAX((AB337-ABS(Z338*Constants!$B$4)),0),(ABS(X338*Constants!$B$4)+50)/100))</f>
        <v>0.62005</v>
      </c>
      <c r="AC338">
        <f>IF(J338&lt;&gt;0,(ABS(Y338*Constants!$B$10)+50)/100,IF(Y338=0,MAX((AC337-ABS(AA338*Constants!$B$4)),0),(ABS(Y338*Constants!$B$4)+50)/100))</f>
        <v>0.58005</v>
      </c>
      <c r="AD338">
        <f t="shared" si="96"/>
        <v>1001</v>
      </c>
      <c r="AE338">
        <f t="shared" si="97"/>
        <v>1200.5</v>
      </c>
      <c r="AF338">
        <f t="shared" si="98"/>
        <v>800.5</v>
      </c>
      <c r="AG338">
        <f>((Constants!$B$5*AG337)+Constants!$B$4*AD338+AH337)/(Constants!$B$5+Constants!$B$4)</f>
        <v>1001</v>
      </c>
      <c r="AH338">
        <f>((Constants!$B$5*AG337)+Constants!$B$4*AD338+AH337)-(Constants!$B$5+Constants!$B$4)*AG338</f>
        <v>0</v>
      </c>
      <c r="AI338">
        <f>((Constants!$B$5*AI337)+Constants!$B$4*AE338+AJ337)/(Constants!$B$5+Constants!$B$4)</f>
        <v>1200.5</v>
      </c>
      <c r="AJ338">
        <f>((Constants!$B$5*AI337)+Constants!$B$4*AE338+AJ337)-(Constants!$B$4+Constants!$B$5)*AI338</f>
        <v>0</v>
      </c>
      <c r="AK338">
        <f>((Constants!$B$5*AK337)+Constants!$B$4*AF338+AL337)/(Constants!$B$5+Constants!$B$4)</f>
        <v>800.5</v>
      </c>
      <c r="AL338">
        <f>((Constants!$B$5*AK337)+Constants!$B$4*AF338+AL337)-(Constants!$B$5+Constants!$B$4)*AK338</f>
        <v>0</v>
      </c>
      <c r="AM338">
        <f t="shared" si="99"/>
        <v>1</v>
      </c>
      <c r="AN338">
        <f t="shared" si="100"/>
        <v>1</v>
      </c>
      <c r="AO338">
        <f>(200000*(ABS(N338)-ABS(N336))+Constants!$B$7)/(2*Constants!$B$7)</f>
        <v>0.5</v>
      </c>
      <c r="AP338">
        <f>(200000*(ABS(O338)-ABS(O336))+Constants!$B$7)/(2*Constants!$B$7)</f>
        <v>0.5</v>
      </c>
      <c r="AQ338">
        <f t="shared" si="101"/>
        <v>1</v>
      </c>
      <c r="AR338">
        <f>(Constants!$B$3*Constants!$B$8*I338*K338+AS337)/(Constants!$B$9*Constants!$B$4)</f>
        <v>7.53982300884956</v>
      </c>
      <c r="AS338">
        <f>(Constants!$B$3*Constants!$B$8*I338*K338+AS337)-(AR338*Constants!$B$9*Constants!$B$4)</f>
        <v>0</v>
      </c>
      <c r="AT338">
        <f t="shared" si="102"/>
        <v>2533.38053097343</v>
      </c>
      <c r="AU338">
        <f t="array" ref="AU338">IF(SUMPRODUCT(--(SIGN(AN305:AN337)=SIGN(K306:K338)))=0,2,IF(AV337&gt;0,1,0))</f>
        <v>0</v>
      </c>
      <c r="AV338">
        <f>IF(AU338=2,ROUND(5*1000/Constants!$B$11,0),IF(AV337&gt;0,AV337-1,0))</f>
        <v>0</v>
      </c>
      <c r="AW338">
        <f t="shared" si="103"/>
        <v>336</v>
      </c>
      <c r="AX338">
        <f ca="1" t="array" ref="AX338">IF(AW338&gt;Constants!$B$12,2,IF(SUMPRODUCT(--(AX319:AX338=2))=0,0,1))</f>
        <v>2</v>
      </c>
      <c r="AZ338">
        <f t="array" ref="AZ338">IF(ABS(AG338)&gt;Constants!$B$13,2,IF(SUMPRODUCT(--(AZ318:AZ337=2))=0,0,1))</f>
        <v>0</v>
      </c>
    </row>
    <row r="339" spans="1:52">
      <c r="A339" s="3">
        <v>337</v>
      </c>
      <c r="B339">
        <f>Signals!B338</f>
        <v>3</v>
      </c>
      <c r="C339">
        <f>Signals!C338</f>
        <v>2</v>
      </c>
      <c r="D339">
        <f>Signals!F338</f>
        <v>0</v>
      </c>
      <c r="E339">
        <f>Signals!H338</f>
        <v>0</v>
      </c>
      <c r="F339">
        <f>Signals!I338</f>
        <v>0</v>
      </c>
      <c r="G339">
        <f>IF(Constants!$B$2=2,-B339,B339)</f>
        <v>3</v>
      </c>
      <c r="H339">
        <f>IF(Constants!$C$2=2,-C339,C339)</f>
        <v>2</v>
      </c>
      <c r="I339">
        <f t="shared" si="87"/>
        <v>3</v>
      </c>
      <c r="J339">
        <f t="shared" si="88"/>
        <v>2</v>
      </c>
      <c r="K339">
        <f t="shared" si="89"/>
        <v>1</v>
      </c>
      <c r="L339">
        <f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1200.5</v>
      </c>
      <c r="M339">
        <f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800.5</v>
      </c>
      <c r="N339">
        <f t="shared" si="90"/>
        <v>1200.5</v>
      </c>
      <c r="O339">
        <f t="shared" si="91"/>
        <v>800.5</v>
      </c>
      <c r="P339">
        <f>IF(I339&lt;&gt;0,(ABS(L339*Constants!$B$10)+50)/100,MAX(P338-ABS(N339*Constants!$B$4),0))</f>
        <v>0.62005</v>
      </c>
      <c r="Q339">
        <f>IF(J339&lt;&gt;0,(ABS(M339*Constants!$B$10)+50)/100,MAX(Q338-ABS(O339*Constants!$B$4),0))</f>
        <v>0.58005</v>
      </c>
      <c r="R339">
        <f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1200.5</v>
      </c>
      <c r="S339">
        <f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800.5</v>
      </c>
      <c r="T339">
        <f t="shared" si="92"/>
        <v>1200.5</v>
      </c>
      <c r="U339">
        <f t="shared" si="93"/>
        <v>800.5</v>
      </c>
      <c r="V339">
        <f>IF(I339&lt;&gt;0,(ABS(R339*Constants!$B$4)+50)/100,IF(R339=0,MAX((0-ABS(T339*Constants!$B$4)),0),(ABS(R339*Constants!$B$4)+50)/100))</f>
        <v>1501.125</v>
      </c>
      <c r="W339">
        <f>IF(J339&lt;&gt;0,(ABS(S339*Constants!$B$4)+50)/100,IF(S339=0,MAX((0-ABS(U339*Constants!$B$4)),0),(ABS(S339*Constants!$B$4)+50)/100))</f>
        <v>1001.125</v>
      </c>
      <c r="X339">
        <f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1200.5</v>
      </c>
      <c r="Y339">
        <f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800.5</v>
      </c>
      <c r="Z339">
        <f t="shared" si="94"/>
        <v>1200.5</v>
      </c>
      <c r="AA339">
        <f t="shared" si="95"/>
        <v>800.5</v>
      </c>
      <c r="AB339">
        <f>IF(I339&lt;&gt;0,(ABS(X339*Constants!$B$10)+50)/100,IF(X339=0,MAX((AB338-ABS(Z339*Constants!$B$4)),0),(ABS(X339*Constants!$B$4)+50)/100))</f>
        <v>0.62005</v>
      </c>
      <c r="AC339">
        <f>IF(J339&lt;&gt;0,(ABS(Y339*Constants!$B$10)+50)/100,IF(Y339=0,MAX((AC338-ABS(AA339*Constants!$B$4)),0),(ABS(Y339*Constants!$B$4)+50)/100))</f>
        <v>0.58005</v>
      </c>
      <c r="AD339">
        <f t="shared" si="96"/>
        <v>1001</v>
      </c>
      <c r="AE339">
        <f t="shared" si="97"/>
        <v>1200.5</v>
      </c>
      <c r="AF339">
        <f t="shared" si="98"/>
        <v>800.5</v>
      </c>
      <c r="AG339">
        <f>((Constants!$B$5*AG338)+Constants!$B$4*AD339+AH338)/(Constants!$B$5+Constants!$B$4)</f>
        <v>1001</v>
      </c>
      <c r="AH339">
        <f>((Constants!$B$5*AG338)+Constants!$B$4*AD339+AH338)-(Constants!$B$5+Constants!$B$4)*AG339</f>
        <v>0</v>
      </c>
      <c r="AI339">
        <f>((Constants!$B$5*AI338)+Constants!$B$4*AE339+AJ338)/(Constants!$B$5+Constants!$B$4)</f>
        <v>1200.5</v>
      </c>
      <c r="AJ339">
        <f>((Constants!$B$5*AI338)+Constants!$B$4*AE339+AJ338)-(Constants!$B$4+Constants!$B$5)*AI339</f>
        <v>0</v>
      </c>
      <c r="AK339">
        <f>((Constants!$B$5*AK338)+Constants!$B$4*AF339+AL338)/(Constants!$B$5+Constants!$B$4)</f>
        <v>800.5</v>
      </c>
      <c r="AL339">
        <f>((Constants!$B$5*AK338)+Constants!$B$4*AF339+AL338)-(Constants!$B$5+Constants!$B$4)*AK339</f>
        <v>0</v>
      </c>
      <c r="AM339">
        <f t="shared" si="99"/>
        <v>1</v>
      </c>
      <c r="AN339">
        <f t="shared" si="100"/>
        <v>1</v>
      </c>
      <c r="AO339">
        <f>(200000*(ABS(N339)-ABS(N337))+Constants!$B$7)/(2*Constants!$B$7)</f>
        <v>0.5</v>
      </c>
      <c r="AP339">
        <f>(200000*(ABS(O339)-ABS(O337))+Constants!$B$7)/(2*Constants!$B$7)</f>
        <v>0.5</v>
      </c>
      <c r="AQ339">
        <f t="shared" si="101"/>
        <v>1</v>
      </c>
      <c r="AR339">
        <f>(Constants!$B$3*Constants!$B$8*I339*K339+AS338)/(Constants!$B$9*Constants!$B$4)</f>
        <v>7.53982300884956</v>
      </c>
      <c r="AS339">
        <f>(Constants!$B$3*Constants!$B$8*I339*K339+AS338)-(AR339*Constants!$B$9*Constants!$B$4)</f>
        <v>0</v>
      </c>
      <c r="AT339">
        <f t="shared" si="102"/>
        <v>2540.92035398228</v>
      </c>
      <c r="AU339">
        <f t="array" ref="AU339">IF(SUMPRODUCT(--(SIGN(AN306:AN338)=SIGN(K307:K339)))=0,2,IF(AV338&gt;0,1,0))</f>
        <v>0</v>
      </c>
      <c r="AV339">
        <f>IF(AU339=2,ROUND(5*1000/Constants!$B$11,0),IF(AV338&gt;0,AV338-1,0))</f>
        <v>0</v>
      </c>
      <c r="AW339">
        <f t="shared" si="103"/>
        <v>337</v>
      </c>
      <c r="AX339">
        <f ca="1" t="array" ref="AX339">IF(AW339&gt;Constants!$B$12,2,IF(SUMPRODUCT(--(AX320:AX339=2))=0,0,1))</f>
        <v>2</v>
      </c>
      <c r="AZ339">
        <f t="array" ref="AZ339">IF(ABS(AG339)&gt;Constants!$B$13,2,IF(SUMPRODUCT(--(AZ319:AZ338=2))=0,0,1))</f>
        <v>0</v>
      </c>
    </row>
    <row r="340" spans="1:52">
      <c r="A340" s="3">
        <v>338</v>
      </c>
      <c r="B340">
        <f>Signals!B339</f>
        <v>3</v>
      </c>
      <c r="C340">
        <f>Signals!C339</f>
        <v>2</v>
      </c>
      <c r="D340">
        <f>Signals!F339</f>
        <v>0</v>
      </c>
      <c r="E340">
        <f>Signals!H339</f>
        <v>0</v>
      </c>
      <c r="F340">
        <f>Signals!I339</f>
        <v>0</v>
      </c>
      <c r="G340">
        <f>IF(Constants!$B$2=2,-B340,B340)</f>
        <v>3</v>
      </c>
      <c r="H340">
        <f>IF(Constants!$C$2=2,-C340,C340)</f>
        <v>2</v>
      </c>
      <c r="I340">
        <f t="shared" si="87"/>
        <v>3</v>
      </c>
      <c r="J340">
        <f t="shared" si="88"/>
        <v>2</v>
      </c>
      <c r="K340">
        <f t="shared" si="89"/>
        <v>1</v>
      </c>
      <c r="L340">
        <f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1200.5</v>
      </c>
      <c r="M340">
        <f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800.5</v>
      </c>
      <c r="N340">
        <f t="shared" si="90"/>
        <v>1200.5</v>
      </c>
      <c r="O340">
        <f t="shared" si="91"/>
        <v>800.5</v>
      </c>
      <c r="P340">
        <f>IF(I340&lt;&gt;0,(ABS(L340*Constants!$B$10)+50)/100,MAX(P339-ABS(N340*Constants!$B$4),0))</f>
        <v>0.62005</v>
      </c>
      <c r="Q340">
        <f>IF(J340&lt;&gt;0,(ABS(M340*Constants!$B$10)+50)/100,MAX(Q339-ABS(O340*Constants!$B$4),0))</f>
        <v>0.58005</v>
      </c>
      <c r="R340">
        <f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1200.5</v>
      </c>
      <c r="S340">
        <f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800.5</v>
      </c>
      <c r="T340">
        <f t="shared" si="92"/>
        <v>1200.5</v>
      </c>
      <c r="U340">
        <f t="shared" si="93"/>
        <v>800.5</v>
      </c>
      <c r="V340">
        <f>IF(I340&lt;&gt;0,(ABS(R340*Constants!$B$4)+50)/100,IF(R340=0,MAX((0-ABS(T340*Constants!$B$4)),0),(ABS(R340*Constants!$B$4)+50)/100))</f>
        <v>1501.125</v>
      </c>
      <c r="W340">
        <f>IF(J340&lt;&gt;0,(ABS(S340*Constants!$B$4)+50)/100,IF(S340=0,MAX((0-ABS(U340*Constants!$B$4)),0),(ABS(S340*Constants!$B$4)+50)/100))</f>
        <v>1001.125</v>
      </c>
      <c r="X340">
        <f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1200.5</v>
      </c>
      <c r="Y340">
        <f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800.5</v>
      </c>
      <c r="Z340">
        <f t="shared" si="94"/>
        <v>1200.5</v>
      </c>
      <c r="AA340">
        <f t="shared" si="95"/>
        <v>800.5</v>
      </c>
      <c r="AB340">
        <f>IF(I340&lt;&gt;0,(ABS(X340*Constants!$B$10)+50)/100,IF(X340=0,MAX((AB339-ABS(Z340*Constants!$B$4)),0),(ABS(X340*Constants!$B$4)+50)/100))</f>
        <v>0.62005</v>
      </c>
      <c r="AC340">
        <f>IF(J340&lt;&gt;0,(ABS(Y340*Constants!$B$10)+50)/100,IF(Y340=0,MAX((AC339-ABS(AA340*Constants!$B$4)),0),(ABS(Y340*Constants!$B$4)+50)/100))</f>
        <v>0.58005</v>
      </c>
      <c r="AD340">
        <f t="shared" si="96"/>
        <v>1001</v>
      </c>
      <c r="AE340">
        <f t="shared" si="97"/>
        <v>1200.5</v>
      </c>
      <c r="AF340">
        <f t="shared" si="98"/>
        <v>800.5</v>
      </c>
      <c r="AG340">
        <f>((Constants!$B$5*AG339)+Constants!$B$4*AD340+AH339)/(Constants!$B$5+Constants!$B$4)</f>
        <v>1001</v>
      </c>
      <c r="AH340">
        <f>((Constants!$B$5*AG339)+Constants!$B$4*AD340+AH339)-(Constants!$B$5+Constants!$B$4)*AG340</f>
        <v>0</v>
      </c>
      <c r="AI340">
        <f>((Constants!$B$5*AI339)+Constants!$B$4*AE340+AJ339)/(Constants!$B$5+Constants!$B$4)</f>
        <v>1200.5</v>
      </c>
      <c r="AJ340">
        <f>((Constants!$B$5*AI339)+Constants!$B$4*AE340+AJ339)-(Constants!$B$4+Constants!$B$5)*AI340</f>
        <v>0</v>
      </c>
      <c r="AK340">
        <f>((Constants!$B$5*AK339)+Constants!$B$4*AF340+AL339)/(Constants!$B$5+Constants!$B$4)</f>
        <v>800.5</v>
      </c>
      <c r="AL340">
        <f>((Constants!$B$5*AK339)+Constants!$B$4*AF340+AL339)-(Constants!$B$5+Constants!$B$4)*AK340</f>
        <v>0</v>
      </c>
      <c r="AM340">
        <f t="shared" si="99"/>
        <v>1</v>
      </c>
      <c r="AN340">
        <f t="shared" si="100"/>
        <v>1</v>
      </c>
      <c r="AO340">
        <f>(200000*(ABS(N340)-ABS(N338))+Constants!$B$7)/(2*Constants!$B$7)</f>
        <v>0.5</v>
      </c>
      <c r="AP340">
        <f>(200000*(ABS(O340)-ABS(O338))+Constants!$B$7)/(2*Constants!$B$7)</f>
        <v>0.5</v>
      </c>
      <c r="AQ340">
        <f t="shared" si="101"/>
        <v>1</v>
      </c>
      <c r="AR340">
        <f>(Constants!$B$3*Constants!$B$8*I340*K340+AS339)/(Constants!$B$9*Constants!$B$4)</f>
        <v>7.53982300884956</v>
      </c>
      <c r="AS340">
        <f>(Constants!$B$3*Constants!$B$8*I340*K340+AS339)-(AR340*Constants!$B$9*Constants!$B$4)</f>
        <v>0</v>
      </c>
      <c r="AT340">
        <f t="shared" si="102"/>
        <v>2548.46017699113</v>
      </c>
      <c r="AU340">
        <f t="array" ref="AU340">IF(SUMPRODUCT(--(SIGN(AN307:AN339)=SIGN(K308:K340)))=0,2,IF(AV339&gt;0,1,0))</f>
        <v>0</v>
      </c>
      <c r="AV340">
        <f>IF(AU340=2,ROUND(5*1000/Constants!$B$11,0),IF(AV339&gt;0,AV339-1,0))</f>
        <v>0</v>
      </c>
      <c r="AW340">
        <f t="shared" si="103"/>
        <v>338</v>
      </c>
      <c r="AX340">
        <f ca="1" t="array" ref="AX340">IF(AW340&gt;Constants!$B$12,2,IF(SUMPRODUCT(--(AX321:AX340=2))=0,0,1))</f>
        <v>2</v>
      </c>
      <c r="AZ340">
        <f t="array" ref="AZ340">IF(ABS(AG340)&gt;Constants!$B$13,2,IF(SUMPRODUCT(--(AZ320:AZ339=2))=0,0,1))</f>
        <v>0</v>
      </c>
    </row>
    <row r="341" spans="1:52">
      <c r="A341" s="3">
        <v>339</v>
      </c>
      <c r="B341">
        <f>Signals!B340</f>
        <v>3</v>
      </c>
      <c r="C341">
        <f>Signals!C340</f>
        <v>2</v>
      </c>
      <c r="D341">
        <f>Signals!F340</f>
        <v>0</v>
      </c>
      <c r="E341">
        <f>Signals!H340</f>
        <v>0</v>
      </c>
      <c r="F341">
        <f>Signals!I340</f>
        <v>0</v>
      </c>
      <c r="G341">
        <f>IF(Constants!$B$2=2,-B341,B341)</f>
        <v>3</v>
      </c>
      <c r="H341">
        <f>IF(Constants!$C$2=2,-C341,C341)</f>
        <v>2</v>
      </c>
      <c r="I341">
        <f t="shared" si="87"/>
        <v>3</v>
      </c>
      <c r="J341">
        <f t="shared" si="88"/>
        <v>2</v>
      </c>
      <c r="K341">
        <f t="shared" si="89"/>
        <v>1</v>
      </c>
      <c r="L341">
        <f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1200.5</v>
      </c>
      <c r="M341">
        <f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800.5</v>
      </c>
      <c r="N341">
        <f t="shared" si="90"/>
        <v>1200.5</v>
      </c>
      <c r="O341">
        <f t="shared" si="91"/>
        <v>800.5</v>
      </c>
      <c r="P341">
        <f>IF(I341&lt;&gt;0,(ABS(L341*Constants!$B$10)+50)/100,MAX(P340-ABS(N341*Constants!$B$4),0))</f>
        <v>0.62005</v>
      </c>
      <c r="Q341">
        <f>IF(J341&lt;&gt;0,(ABS(M341*Constants!$B$10)+50)/100,MAX(Q340-ABS(O341*Constants!$B$4),0))</f>
        <v>0.58005</v>
      </c>
      <c r="R341">
        <f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1200.5</v>
      </c>
      <c r="S341">
        <f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800.5</v>
      </c>
      <c r="T341">
        <f t="shared" si="92"/>
        <v>1200.5</v>
      </c>
      <c r="U341">
        <f t="shared" si="93"/>
        <v>800.5</v>
      </c>
      <c r="V341">
        <f>IF(I341&lt;&gt;0,(ABS(R341*Constants!$B$4)+50)/100,IF(R341=0,MAX((0-ABS(T341*Constants!$B$4)),0),(ABS(R341*Constants!$B$4)+50)/100))</f>
        <v>1501.125</v>
      </c>
      <c r="W341">
        <f>IF(J341&lt;&gt;0,(ABS(S341*Constants!$B$4)+50)/100,IF(S341=0,MAX((0-ABS(U341*Constants!$B$4)),0),(ABS(S341*Constants!$B$4)+50)/100))</f>
        <v>1001.125</v>
      </c>
      <c r="X341">
        <f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1200.5</v>
      </c>
      <c r="Y341">
        <f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800.5</v>
      </c>
      <c r="Z341">
        <f t="shared" si="94"/>
        <v>1200.5</v>
      </c>
      <c r="AA341">
        <f t="shared" si="95"/>
        <v>800.5</v>
      </c>
      <c r="AB341">
        <f>IF(I341&lt;&gt;0,(ABS(X341*Constants!$B$10)+50)/100,IF(X341=0,MAX((AB340-ABS(Z341*Constants!$B$4)),0),(ABS(X341*Constants!$B$4)+50)/100))</f>
        <v>0.62005</v>
      </c>
      <c r="AC341">
        <f>IF(J341&lt;&gt;0,(ABS(Y341*Constants!$B$10)+50)/100,IF(Y341=0,MAX((AC340-ABS(AA341*Constants!$B$4)),0),(ABS(Y341*Constants!$B$4)+50)/100))</f>
        <v>0.58005</v>
      </c>
      <c r="AD341">
        <f t="shared" si="96"/>
        <v>1001</v>
      </c>
      <c r="AE341">
        <f t="shared" si="97"/>
        <v>1200.5</v>
      </c>
      <c r="AF341">
        <f t="shared" si="98"/>
        <v>800.5</v>
      </c>
      <c r="AG341">
        <f>((Constants!$B$5*AG340)+Constants!$B$4*AD341+AH340)/(Constants!$B$5+Constants!$B$4)</f>
        <v>1001</v>
      </c>
      <c r="AH341">
        <f>((Constants!$B$5*AG340)+Constants!$B$4*AD341+AH340)-(Constants!$B$5+Constants!$B$4)*AG341</f>
        <v>0</v>
      </c>
      <c r="AI341">
        <f>((Constants!$B$5*AI340)+Constants!$B$4*AE341+AJ340)/(Constants!$B$5+Constants!$B$4)</f>
        <v>1200.5</v>
      </c>
      <c r="AJ341">
        <f>((Constants!$B$5*AI340)+Constants!$B$4*AE341+AJ340)-(Constants!$B$4+Constants!$B$5)*AI341</f>
        <v>0</v>
      </c>
      <c r="AK341">
        <f>((Constants!$B$5*AK340)+Constants!$B$4*AF341+AL340)/(Constants!$B$5+Constants!$B$4)</f>
        <v>800.5</v>
      </c>
      <c r="AL341">
        <f>((Constants!$B$5*AK340)+Constants!$B$4*AF341+AL340)-(Constants!$B$5+Constants!$B$4)*AK341</f>
        <v>0</v>
      </c>
      <c r="AM341">
        <f t="shared" si="99"/>
        <v>1</v>
      </c>
      <c r="AN341">
        <f t="shared" si="100"/>
        <v>1</v>
      </c>
      <c r="AO341">
        <f>(200000*(ABS(N341)-ABS(N339))+Constants!$B$7)/(2*Constants!$B$7)</f>
        <v>0.5</v>
      </c>
      <c r="AP341">
        <f>(200000*(ABS(O341)-ABS(O339))+Constants!$B$7)/(2*Constants!$B$7)</f>
        <v>0.5</v>
      </c>
      <c r="AQ341">
        <f t="shared" si="101"/>
        <v>1</v>
      </c>
      <c r="AR341">
        <f>(Constants!$B$3*Constants!$B$8*I341*K341+AS340)/(Constants!$B$9*Constants!$B$4)</f>
        <v>7.53982300884956</v>
      </c>
      <c r="AS341">
        <f>(Constants!$B$3*Constants!$B$8*I341*K341+AS340)-(AR341*Constants!$B$9*Constants!$B$4)</f>
        <v>0</v>
      </c>
      <c r="AT341">
        <f t="shared" si="102"/>
        <v>2555.99999999998</v>
      </c>
      <c r="AU341">
        <f t="array" ref="AU341">IF(SUMPRODUCT(--(SIGN(AN308:AN340)=SIGN(K309:K341)))=0,2,IF(AV340&gt;0,1,0))</f>
        <v>0</v>
      </c>
      <c r="AV341">
        <f>IF(AU341=2,ROUND(5*1000/Constants!$B$11,0),IF(AV340&gt;0,AV340-1,0))</f>
        <v>0</v>
      </c>
      <c r="AW341">
        <f t="shared" si="103"/>
        <v>339</v>
      </c>
      <c r="AX341">
        <f ca="1" t="array" ref="AX341">IF(AW341&gt;Constants!$B$12,2,IF(SUMPRODUCT(--(AX322:AX341=2))=0,0,1))</f>
        <v>2</v>
      </c>
      <c r="AZ341">
        <f t="array" ref="AZ341">IF(ABS(AG341)&gt;Constants!$B$13,2,IF(SUMPRODUCT(--(AZ321:AZ340=2))=0,0,1))</f>
        <v>0</v>
      </c>
    </row>
    <row r="342" spans="1:52">
      <c r="A342" s="3">
        <v>340</v>
      </c>
      <c r="B342">
        <f>Signals!B341</f>
        <v>3</v>
      </c>
      <c r="C342">
        <f>Signals!C341</f>
        <v>2</v>
      </c>
      <c r="D342">
        <f>Signals!F341</f>
        <v>0</v>
      </c>
      <c r="E342">
        <f>Signals!H341</f>
        <v>0</v>
      </c>
      <c r="F342">
        <f>Signals!I341</f>
        <v>0</v>
      </c>
      <c r="G342">
        <f>IF(Constants!$B$2=2,-B342,B342)</f>
        <v>3</v>
      </c>
      <c r="H342">
        <f>IF(Constants!$C$2=2,-C342,C342)</f>
        <v>2</v>
      </c>
      <c r="I342">
        <f t="shared" si="87"/>
        <v>3</v>
      </c>
      <c r="J342">
        <f t="shared" si="88"/>
        <v>2</v>
      </c>
      <c r="K342">
        <f t="shared" si="89"/>
        <v>1</v>
      </c>
      <c r="L342">
        <f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1200.5</v>
      </c>
      <c r="M342">
        <f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800.5</v>
      </c>
      <c r="N342">
        <f t="shared" si="90"/>
        <v>1200.5</v>
      </c>
      <c r="O342">
        <f t="shared" si="91"/>
        <v>800.5</v>
      </c>
      <c r="P342">
        <f>IF(I342&lt;&gt;0,(ABS(L342*Constants!$B$10)+50)/100,MAX(P341-ABS(N342*Constants!$B$4),0))</f>
        <v>0.62005</v>
      </c>
      <c r="Q342">
        <f>IF(J342&lt;&gt;0,(ABS(M342*Constants!$B$10)+50)/100,MAX(Q341-ABS(O342*Constants!$B$4),0))</f>
        <v>0.58005</v>
      </c>
      <c r="R342">
        <f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1200.5</v>
      </c>
      <c r="S342">
        <f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800.5</v>
      </c>
      <c r="T342">
        <f t="shared" si="92"/>
        <v>1200.5</v>
      </c>
      <c r="U342">
        <f t="shared" si="93"/>
        <v>800.5</v>
      </c>
      <c r="V342">
        <f>IF(I342&lt;&gt;0,(ABS(R342*Constants!$B$4)+50)/100,IF(R342=0,MAX((0-ABS(T342*Constants!$B$4)),0),(ABS(R342*Constants!$B$4)+50)/100))</f>
        <v>1501.125</v>
      </c>
      <c r="W342">
        <f>IF(J342&lt;&gt;0,(ABS(S342*Constants!$B$4)+50)/100,IF(S342=0,MAX((0-ABS(U342*Constants!$B$4)),0),(ABS(S342*Constants!$B$4)+50)/100))</f>
        <v>1001.125</v>
      </c>
      <c r="X342">
        <f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1200.5</v>
      </c>
      <c r="Y342">
        <f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800.5</v>
      </c>
      <c r="Z342">
        <f t="shared" si="94"/>
        <v>1200.5</v>
      </c>
      <c r="AA342">
        <f t="shared" si="95"/>
        <v>800.5</v>
      </c>
      <c r="AB342">
        <f>IF(I342&lt;&gt;0,(ABS(X342*Constants!$B$10)+50)/100,IF(X342=0,MAX((AB341-ABS(Z342*Constants!$B$4)),0),(ABS(X342*Constants!$B$4)+50)/100))</f>
        <v>0.62005</v>
      </c>
      <c r="AC342">
        <f>IF(J342&lt;&gt;0,(ABS(Y342*Constants!$B$10)+50)/100,IF(Y342=0,MAX((AC341-ABS(AA342*Constants!$B$4)),0),(ABS(Y342*Constants!$B$4)+50)/100))</f>
        <v>0.58005</v>
      </c>
      <c r="AD342">
        <f t="shared" si="96"/>
        <v>1001</v>
      </c>
      <c r="AE342">
        <f t="shared" si="97"/>
        <v>1200.5</v>
      </c>
      <c r="AF342">
        <f t="shared" si="98"/>
        <v>800.5</v>
      </c>
      <c r="AG342">
        <f>((Constants!$B$5*AG341)+Constants!$B$4*AD342+AH341)/(Constants!$B$5+Constants!$B$4)</f>
        <v>1001</v>
      </c>
      <c r="AH342">
        <f>((Constants!$B$5*AG341)+Constants!$B$4*AD342+AH341)-(Constants!$B$5+Constants!$B$4)*AG342</f>
        <v>0</v>
      </c>
      <c r="AI342">
        <f>((Constants!$B$5*AI341)+Constants!$B$4*AE342+AJ341)/(Constants!$B$5+Constants!$B$4)</f>
        <v>1200.5</v>
      </c>
      <c r="AJ342">
        <f>((Constants!$B$5*AI341)+Constants!$B$4*AE342+AJ341)-(Constants!$B$4+Constants!$B$5)*AI342</f>
        <v>0</v>
      </c>
      <c r="AK342">
        <f>((Constants!$B$5*AK341)+Constants!$B$4*AF342+AL341)/(Constants!$B$5+Constants!$B$4)</f>
        <v>800.5</v>
      </c>
      <c r="AL342">
        <f>((Constants!$B$5*AK341)+Constants!$B$4*AF342+AL341)-(Constants!$B$5+Constants!$B$4)*AK342</f>
        <v>0</v>
      </c>
      <c r="AM342">
        <f t="shared" si="99"/>
        <v>1</v>
      </c>
      <c r="AN342">
        <f t="shared" si="100"/>
        <v>1</v>
      </c>
      <c r="AO342">
        <f>(200000*(ABS(N342)-ABS(N340))+Constants!$B$7)/(2*Constants!$B$7)</f>
        <v>0.5</v>
      </c>
      <c r="AP342">
        <f>(200000*(ABS(O342)-ABS(O340))+Constants!$B$7)/(2*Constants!$B$7)</f>
        <v>0.5</v>
      </c>
      <c r="AQ342">
        <f t="shared" si="101"/>
        <v>1</v>
      </c>
      <c r="AR342">
        <f>(Constants!$B$3*Constants!$B$8*I342*K342+AS341)/(Constants!$B$9*Constants!$B$4)</f>
        <v>7.53982300884956</v>
      </c>
      <c r="AS342">
        <f>(Constants!$B$3*Constants!$B$8*I342*K342+AS341)-(AR342*Constants!$B$9*Constants!$B$4)</f>
        <v>0</v>
      </c>
      <c r="AT342">
        <f t="shared" si="102"/>
        <v>2563.53982300883</v>
      </c>
      <c r="AU342">
        <f t="array" ref="AU342">IF(SUMPRODUCT(--(SIGN(AN309:AN341)=SIGN(K310:K342)))=0,2,IF(AV341&gt;0,1,0))</f>
        <v>0</v>
      </c>
      <c r="AV342">
        <f>IF(AU342=2,ROUND(5*1000/Constants!$B$11,0),IF(AV341&gt;0,AV341-1,0))</f>
        <v>0</v>
      </c>
      <c r="AW342">
        <f t="shared" si="103"/>
        <v>340</v>
      </c>
      <c r="AX342">
        <f ca="1" t="array" ref="AX342">IF(AW342&gt;Constants!$B$12,2,IF(SUMPRODUCT(--(AX323:AX342=2))=0,0,1))</f>
        <v>2</v>
      </c>
      <c r="AZ342">
        <f t="array" ref="AZ342">IF(ABS(AG342)&gt;Constants!$B$13,2,IF(SUMPRODUCT(--(AZ322:AZ341=2))=0,0,1))</f>
        <v>0</v>
      </c>
    </row>
    <row r="343" spans="1:52">
      <c r="A343" s="3">
        <v>341</v>
      </c>
      <c r="B343">
        <f>Signals!B342</f>
        <v>3</v>
      </c>
      <c r="C343">
        <f>Signals!C342</f>
        <v>2</v>
      </c>
      <c r="D343">
        <f>Signals!F342</f>
        <v>0</v>
      </c>
      <c r="E343">
        <f>Signals!H342</f>
        <v>0</v>
      </c>
      <c r="F343">
        <f>Signals!I342</f>
        <v>0</v>
      </c>
      <c r="G343">
        <f>IF(Constants!$B$2=2,-B343,B343)</f>
        <v>3</v>
      </c>
      <c r="H343">
        <f>IF(Constants!$C$2=2,-C343,C343)</f>
        <v>2</v>
      </c>
      <c r="I343">
        <f t="shared" si="87"/>
        <v>3</v>
      </c>
      <c r="J343">
        <f t="shared" si="88"/>
        <v>2</v>
      </c>
      <c r="K343">
        <f t="shared" si="89"/>
        <v>1</v>
      </c>
      <c r="L343">
        <f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1200.5</v>
      </c>
      <c r="M343">
        <f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800.5</v>
      </c>
      <c r="N343">
        <f t="shared" si="90"/>
        <v>1200.5</v>
      </c>
      <c r="O343">
        <f t="shared" si="91"/>
        <v>800.5</v>
      </c>
      <c r="P343">
        <f>IF(I343&lt;&gt;0,(ABS(L343*Constants!$B$10)+50)/100,MAX(P342-ABS(N343*Constants!$B$4),0))</f>
        <v>0.62005</v>
      </c>
      <c r="Q343">
        <f>IF(J343&lt;&gt;0,(ABS(M343*Constants!$B$10)+50)/100,MAX(Q342-ABS(O343*Constants!$B$4),0))</f>
        <v>0.58005</v>
      </c>
      <c r="R343">
        <f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1200.5</v>
      </c>
      <c r="S343">
        <f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800.5</v>
      </c>
      <c r="T343">
        <f t="shared" si="92"/>
        <v>1200.5</v>
      </c>
      <c r="U343">
        <f t="shared" si="93"/>
        <v>800.5</v>
      </c>
      <c r="V343">
        <f>IF(I343&lt;&gt;0,(ABS(R343*Constants!$B$4)+50)/100,IF(R343=0,MAX((0-ABS(T343*Constants!$B$4)),0),(ABS(R343*Constants!$B$4)+50)/100))</f>
        <v>1501.125</v>
      </c>
      <c r="W343">
        <f>IF(J343&lt;&gt;0,(ABS(S343*Constants!$B$4)+50)/100,IF(S343=0,MAX((0-ABS(U343*Constants!$B$4)),0),(ABS(S343*Constants!$B$4)+50)/100))</f>
        <v>1001.125</v>
      </c>
      <c r="X343">
        <f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1200.5</v>
      </c>
      <c r="Y343">
        <f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800.5</v>
      </c>
      <c r="Z343">
        <f t="shared" si="94"/>
        <v>1200.5</v>
      </c>
      <c r="AA343">
        <f t="shared" si="95"/>
        <v>800.5</v>
      </c>
      <c r="AB343">
        <f>IF(I343&lt;&gt;0,(ABS(X343*Constants!$B$10)+50)/100,IF(X343=0,MAX((AB342-ABS(Z343*Constants!$B$4)),0),(ABS(X343*Constants!$B$4)+50)/100))</f>
        <v>0.62005</v>
      </c>
      <c r="AC343">
        <f>IF(J343&lt;&gt;0,(ABS(Y343*Constants!$B$10)+50)/100,IF(Y343=0,MAX((AC342-ABS(AA343*Constants!$B$4)),0),(ABS(Y343*Constants!$B$4)+50)/100))</f>
        <v>0.58005</v>
      </c>
      <c r="AD343">
        <f t="shared" si="96"/>
        <v>1001</v>
      </c>
      <c r="AE343">
        <f t="shared" si="97"/>
        <v>1200.5</v>
      </c>
      <c r="AF343">
        <f t="shared" si="98"/>
        <v>800.5</v>
      </c>
      <c r="AG343">
        <f>((Constants!$B$5*AG342)+Constants!$B$4*AD343+AH342)/(Constants!$B$5+Constants!$B$4)</f>
        <v>1001</v>
      </c>
      <c r="AH343">
        <f>((Constants!$B$5*AG342)+Constants!$B$4*AD343+AH342)-(Constants!$B$5+Constants!$B$4)*AG343</f>
        <v>0</v>
      </c>
      <c r="AI343">
        <f>((Constants!$B$5*AI342)+Constants!$B$4*AE343+AJ342)/(Constants!$B$5+Constants!$B$4)</f>
        <v>1200.5</v>
      </c>
      <c r="AJ343">
        <f>((Constants!$B$5*AI342)+Constants!$B$4*AE343+AJ342)-(Constants!$B$4+Constants!$B$5)*AI343</f>
        <v>0</v>
      </c>
      <c r="AK343">
        <f>((Constants!$B$5*AK342)+Constants!$B$4*AF343+AL342)/(Constants!$B$5+Constants!$B$4)</f>
        <v>800.5</v>
      </c>
      <c r="AL343">
        <f>((Constants!$B$5*AK342)+Constants!$B$4*AF343+AL342)-(Constants!$B$5+Constants!$B$4)*AK343</f>
        <v>0</v>
      </c>
      <c r="AM343">
        <f t="shared" si="99"/>
        <v>1</v>
      </c>
      <c r="AN343">
        <f t="shared" si="100"/>
        <v>1</v>
      </c>
      <c r="AO343">
        <f>(200000*(ABS(N343)-ABS(N341))+Constants!$B$7)/(2*Constants!$B$7)</f>
        <v>0.5</v>
      </c>
      <c r="AP343">
        <f>(200000*(ABS(O343)-ABS(O341))+Constants!$B$7)/(2*Constants!$B$7)</f>
        <v>0.5</v>
      </c>
      <c r="AQ343">
        <f t="shared" si="101"/>
        <v>1</v>
      </c>
      <c r="AR343">
        <f>(Constants!$B$3*Constants!$B$8*I343*K343+AS342)/(Constants!$B$9*Constants!$B$4)</f>
        <v>7.53982300884956</v>
      </c>
      <c r="AS343">
        <f>(Constants!$B$3*Constants!$B$8*I343*K343+AS342)-(AR343*Constants!$B$9*Constants!$B$4)</f>
        <v>0</v>
      </c>
      <c r="AT343">
        <f t="shared" si="102"/>
        <v>2571.07964601768</v>
      </c>
      <c r="AU343">
        <f t="array" ref="AU343">IF(SUMPRODUCT(--(SIGN(AN310:AN342)=SIGN(K311:K343)))=0,2,IF(AV342&gt;0,1,0))</f>
        <v>0</v>
      </c>
      <c r="AV343">
        <f>IF(AU343=2,ROUND(5*1000/Constants!$B$11,0),IF(AV342&gt;0,AV342-1,0))</f>
        <v>0</v>
      </c>
      <c r="AW343">
        <f t="shared" si="103"/>
        <v>341</v>
      </c>
      <c r="AX343">
        <f ca="1" t="array" ref="AX343">IF(AW343&gt;Constants!$B$12,2,IF(SUMPRODUCT(--(AX324:AX343=2))=0,0,1))</f>
        <v>2</v>
      </c>
      <c r="AZ343">
        <f t="array" ref="AZ343">IF(ABS(AG343)&gt;Constants!$B$13,2,IF(SUMPRODUCT(--(AZ323:AZ342=2))=0,0,1))</f>
        <v>0</v>
      </c>
    </row>
    <row r="344" spans="1:52">
      <c r="A344" s="3">
        <v>342</v>
      </c>
      <c r="B344">
        <f>Signals!B343</f>
        <v>3</v>
      </c>
      <c r="C344">
        <f>Signals!C343</f>
        <v>2</v>
      </c>
      <c r="D344">
        <f>Signals!F343</f>
        <v>0</v>
      </c>
      <c r="E344">
        <f>Signals!H343</f>
        <v>0</v>
      </c>
      <c r="F344">
        <f>Signals!I343</f>
        <v>0</v>
      </c>
      <c r="G344">
        <f>IF(Constants!$B$2=2,-B344,B344)</f>
        <v>3</v>
      </c>
      <c r="H344">
        <f>IF(Constants!$C$2=2,-C344,C344)</f>
        <v>2</v>
      </c>
      <c r="I344">
        <f t="shared" si="87"/>
        <v>3</v>
      </c>
      <c r="J344">
        <f t="shared" si="88"/>
        <v>2</v>
      </c>
      <c r="K344">
        <f t="shared" si="89"/>
        <v>1</v>
      </c>
      <c r="L344">
        <f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1200.5</v>
      </c>
      <c r="M344">
        <f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800.5</v>
      </c>
      <c r="N344">
        <f t="shared" si="90"/>
        <v>1200.5</v>
      </c>
      <c r="O344">
        <f t="shared" si="91"/>
        <v>800.5</v>
      </c>
      <c r="P344">
        <f>IF(I344&lt;&gt;0,(ABS(L344*Constants!$B$10)+50)/100,MAX(P343-ABS(N344*Constants!$B$4),0))</f>
        <v>0.62005</v>
      </c>
      <c r="Q344">
        <f>IF(J344&lt;&gt;0,(ABS(M344*Constants!$B$10)+50)/100,MAX(Q343-ABS(O344*Constants!$B$4),0))</f>
        <v>0.58005</v>
      </c>
      <c r="R344">
        <f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1200.5</v>
      </c>
      <c r="S344">
        <f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800.5</v>
      </c>
      <c r="T344">
        <f t="shared" si="92"/>
        <v>1200.5</v>
      </c>
      <c r="U344">
        <f t="shared" si="93"/>
        <v>800.5</v>
      </c>
      <c r="V344">
        <f>IF(I344&lt;&gt;0,(ABS(R344*Constants!$B$4)+50)/100,IF(R344=0,MAX((0-ABS(T344*Constants!$B$4)),0),(ABS(R344*Constants!$B$4)+50)/100))</f>
        <v>1501.125</v>
      </c>
      <c r="W344">
        <f>IF(J344&lt;&gt;0,(ABS(S344*Constants!$B$4)+50)/100,IF(S344=0,MAX((0-ABS(U344*Constants!$B$4)),0),(ABS(S344*Constants!$B$4)+50)/100))</f>
        <v>1001.125</v>
      </c>
      <c r="X344">
        <f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1200.5</v>
      </c>
      <c r="Y344">
        <f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800.5</v>
      </c>
      <c r="Z344">
        <f t="shared" si="94"/>
        <v>1200.5</v>
      </c>
      <c r="AA344">
        <f t="shared" si="95"/>
        <v>800.5</v>
      </c>
      <c r="AB344">
        <f>IF(I344&lt;&gt;0,(ABS(X344*Constants!$B$10)+50)/100,IF(X344=0,MAX((AB343-ABS(Z344*Constants!$B$4)),0),(ABS(X344*Constants!$B$4)+50)/100))</f>
        <v>0.62005</v>
      </c>
      <c r="AC344">
        <f>IF(J344&lt;&gt;0,(ABS(Y344*Constants!$B$10)+50)/100,IF(Y344=0,MAX((AC343-ABS(AA344*Constants!$B$4)),0),(ABS(Y344*Constants!$B$4)+50)/100))</f>
        <v>0.58005</v>
      </c>
      <c r="AD344">
        <f t="shared" si="96"/>
        <v>1001</v>
      </c>
      <c r="AE344">
        <f t="shared" si="97"/>
        <v>1200.5</v>
      </c>
      <c r="AF344">
        <f t="shared" si="98"/>
        <v>800.5</v>
      </c>
      <c r="AG344">
        <f>((Constants!$B$5*AG343)+Constants!$B$4*AD344+AH343)/(Constants!$B$5+Constants!$B$4)</f>
        <v>1001</v>
      </c>
      <c r="AH344">
        <f>((Constants!$B$5*AG343)+Constants!$B$4*AD344+AH343)-(Constants!$B$5+Constants!$B$4)*AG344</f>
        <v>0</v>
      </c>
      <c r="AI344">
        <f>((Constants!$B$5*AI343)+Constants!$B$4*AE344+AJ343)/(Constants!$B$5+Constants!$B$4)</f>
        <v>1200.5</v>
      </c>
      <c r="AJ344">
        <f>((Constants!$B$5*AI343)+Constants!$B$4*AE344+AJ343)-(Constants!$B$4+Constants!$B$5)*AI344</f>
        <v>0</v>
      </c>
      <c r="AK344">
        <f>((Constants!$B$5*AK343)+Constants!$B$4*AF344+AL343)/(Constants!$B$5+Constants!$B$4)</f>
        <v>800.5</v>
      </c>
      <c r="AL344">
        <f>((Constants!$B$5*AK343)+Constants!$B$4*AF344+AL343)-(Constants!$B$5+Constants!$B$4)*AK344</f>
        <v>0</v>
      </c>
      <c r="AM344">
        <f t="shared" si="99"/>
        <v>1</v>
      </c>
      <c r="AN344">
        <f t="shared" si="100"/>
        <v>1</v>
      </c>
      <c r="AO344">
        <f>(200000*(ABS(N344)-ABS(N342))+Constants!$B$7)/(2*Constants!$B$7)</f>
        <v>0.5</v>
      </c>
      <c r="AP344">
        <f>(200000*(ABS(O344)-ABS(O342))+Constants!$B$7)/(2*Constants!$B$7)</f>
        <v>0.5</v>
      </c>
      <c r="AQ344">
        <f t="shared" si="101"/>
        <v>1</v>
      </c>
      <c r="AR344">
        <f>(Constants!$B$3*Constants!$B$8*I344*K344+AS343)/(Constants!$B$9*Constants!$B$4)</f>
        <v>7.53982300884956</v>
      </c>
      <c r="AS344">
        <f>(Constants!$B$3*Constants!$B$8*I344*K344+AS343)-(AR344*Constants!$B$9*Constants!$B$4)</f>
        <v>0</v>
      </c>
      <c r="AT344">
        <f t="shared" si="102"/>
        <v>2578.61946902653</v>
      </c>
      <c r="AU344">
        <f t="array" ref="AU344">IF(SUMPRODUCT(--(SIGN(AN311:AN343)=SIGN(K312:K344)))=0,2,IF(AV343&gt;0,1,0))</f>
        <v>0</v>
      </c>
      <c r="AV344">
        <f>IF(AU344=2,ROUND(5*1000/Constants!$B$11,0),IF(AV343&gt;0,AV343-1,0))</f>
        <v>0</v>
      </c>
      <c r="AW344">
        <f t="shared" si="103"/>
        <v>342</v>
      </c>
      <c r="AX344">
        <f ca="1" t="array" ref="AX344">IF(AW344&gt;Constants!$B$12,2,IF(SUMPRODUCT(--(AX325:AX344=2))=0,0,1))</f>
        <v>2</v>
      </c>
      <c r="AZ344">
        <f t="array" ref="AZ344">IF(ABS(AG344)&gt;Constants!$B$13,2,IF(SUMPRODUCT(--(AZ324:AZ343=2))=0,0,1))</f>
        <v>0</v>
      </c>
    </row>
    <row r="345" spans="1:52">
      <c r="A345" s="3">
        <v>343</v>
      </c>
      <c r="B345">
        <f>Signals!B344</f>
        <v>3</v>
      </c>
      <c r="C345">
        <f>Signals!C344</f>
        <v>2</v>
      </c>
      <c r="D345">
        <f>Signals!F344</f>
        <v>0</v>
      </c>
      <c r="E345">
        <f>Signals!H344</f>
        <v>0</v>
      </c>
      <c r="F345">
        <f>Signals!I344</f>
        <v>0</v>
      </c>
      <c r="G345">
        <f>IF(Constants!$B$2=2,-B345,B345)</f>
        <v>3</v>
      </c>
      <c r="H345">
        <f>IF(Constants!$C$2=2,-C345,C345)</f>
        <v>2</v>
      </c>
      <c r="I345">
        <f t="shared" si="87"/>
        <v>3</v>
      </c>
      <c r="J345">
        <f t="shared" si="88"/>
        <v>2</v>
      </c>
      <c r="K345">
        <f t="shared" si="89"/>
        <v>1</v>
      </c>
      <c r="L345">
        <f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1200.5</v>
      </c>
      <c r="M345">
        <f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800.5</v>
      </c>
      <c r="N345">
        <f t="shared" si="90"/>
        <v>1200.5</v>
      </c>
      <c r="O345">
        <f t="shared" si="91"/>
        <v>800.5</v>
      </c>
      <c r="P345">
        <f>IF(I345&lt;&gt;0,(ABS(L345*Constants!$B$10)+50)/100,MAX(P344-ABS(N345*Constants!$B$4),0))</f>
        <v>0.62005</v>
      </c>
      <c r="Q345">
        <f>IF(J345&lt;&gt;0,(ABS(M345*Constants!$B$10)+50)/100,MAX(Q344-ABS(O345*Constants!$B$4),0))</f>
        <v>0.58005</v>
      </c>
      <c r="R345">
        <f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1200.5</v>
      </c>
      <c r="S345">
        <f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800.5</v>
      </c>
      <c r="T345">
        <f t="shared" si="92"/>
        <v>1200.5</v>
      </c>
      <c r="U345">
        <f t="shared" si="93"/>
        <v>800.5</v>
      </c>
      <c r="V345">
        <f>IF(I345&lt;&gt;0,(ABS(R345*Constants!$B$4)+50)/100,IF(R345=0,MAX((0-ABS(T345*Constants!$B$4)),0),(ABS(R345*Constants!$B$4)+50)/100))</f>
        <v>1501.125</v>
      </c>
      <c r="W345">
        <f>IF(J345&lt;&gt;0,(ABS(S345*Constants!$B$4)+50)/100,IF(S345=0,MAX((0-ABS(U345*Constants!$B$4)),0),(ABS(S345*Constants!$B$4)+50)/100))</f>
        <v>1001.125</v>
      </c>
      <c r="X345">
        <f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1200.5</v>
      </c>
      <c r="Y345">
        <f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800.5</v>
      </c>
      <c r="Z345">
        <f t="shared" si="94"/>
        <v>1200.5</v>
      </c>
      <c r="AA345">
        <f t="shared" si="95"/>
        <v>800.5</v>
      </c>
      <c r="AB345">
        <f>IF(I345&lt;&gt;0,(ABS(X345*Constants!$B$10)+50)/100,IF(X345=0,MAX((AB344-ABS(Z345*Constants!$B$4)),0),(ABS(X345*Constants!$B$4)+50)/100))</f>
        <v>0.62005</v>
      </c>
      <c r="AC345">
        <f>IF(J345&lt;&gt;0,(ABS(Y345*Constants!$B$10)+50)/100,IF(Y345=0,MAX((AC344-ABS(AA345*Constants!$B$4)),0),(ABS(Y345*Constants!$B$4)+50)/100))</f>
        <v>0.58005</v>
      </c>
      <c r="AD345">
        <f t="shared" si="96"/>
        <v>1001</v>
      </c>
      <c r="AE345">
        <f t="shared" si="97"/>
        <v>1200.5</v>
      </c>
      <c r="AF345">
        <f t="shared" si="98"/>
        <v>800.5</v>
      </c>
      <c r="AG345">
        <f>((Constants!$B$5*AG344)+Constants!$B$4*AD345+AH344)/(Constants!$B$5+Constants!$B$4)</f>
        <v>1001</v>
      </c>
      <c r="AH345">
        <f>((Constants!$B$5*AG344)+Constants!$B$4*AD345+AH344)-(Constants!$B$5+Constants!$B$4)*AG345</f>
        <v>0</v>
      </c>
      <c r="AI345">
        <f>((Constants!$B$5*AI344)+Constants!$B$4*AE345+AJ344)/(Constants!$B$5+Constants!$B$4)</f>
        <v>1200.5</v>
      </c>
      <c r="AJ345">
        <f>((Constants!$B$5*AI344)+Constants!$B$4*AE345+AJ344)-(Constants!$B$4+Constants!$B$5)*AI345</f>
        <v>0</v>
      </c>
      <c r="AK345">
        <f>((Constants!$B$5*AK344)+Constants!$B$4*AF345+AL344)/(Constants!$B$5+Constants!$B$4)</f>
        <v>800.5</v>
      </c>
      <c r="AL345">
        <f>((Constants!$B$5*AK344)+Constants!$B$4*AF345+AL344)-(Constants!$B$5+Constants!$B$4)*AK345</f>
        <v>0</v>
      </c>
      <c r="AM345">
        <f t="shared" si="99"/>
        <v>1</v>
      </c>
      <c r="AN345">
        <f t="shared" si="100"/>
        <v>1</v>
      </c>
      <c r="AO345">
        <f>(200000*(ABS(N345)-ABS(N343))+Constants!$B$7)/(2*Constants!$B$7)</f>
        <v>0.5</v>
      </c>
      <c r="AP345">
        <f>(200000*(ABS(O345)-ABS(O343))+Constants!$B$7)/(2*Constants!$B$7)</f>
        <v>0.5</v>
      </c>
      <c r="AQ345">
        <f t="shared" si="101"/>
        <v>1</v>
      </c>
      <c r="AR345">
        <f>(Constants!$B$3*Constants!$B$8*I345*K345+AS344)/(Constants!$B$9*Constants!$B$4)</f>
        <v>7.53982300884956</v>
      </c>
      <c r="AS345">
        <f>(Constants!$B$3*Constants!$B$8*I345*K345+AS344)-(AR345*Constants!$B$9*Constants!$B$4)</f>
        <v>0</v>
      </c>
      <c r="AT345">
        <f t="shared" si="102"/>
        <v>2586.15929203538</v>
      </c>
      <c r="AU345">
        <f t="array" ref="AU345">IF(SUMPRODUCT(--(SIGN(AN312:AN344)=SIGN(K313:K345)))=0,2,IF(AV344&gt;0,1,0))</f>
        <v>0</v>
      </c>
      <c r="AV345">
        <f>IF(AU345=2,ROUND(5*1000/Constants!$B$11,0),IF(AV344&gt;0,AV344-1,0))</f>
        <v>0</v>
      </c>
      <c r="AW345">
        <f t="shared" si="103"/>
        <v>343</v>
      </c>
      <c r="AX345">
        <f ca="1" t="array" ref="AX345">IF(AW345&gt;Constants!$B$12,2,IF(SUMPRODUCT(--(AX326:AX345=2))=0,0,1))</f>
        <v>2</v>
      </c>
      <c r="AZ345">
        <f t="array" ref="AZ345">IF(ABS(AG345)&gt;Constants!$B$13,2,IF(SUMPRODUCT(--(AZ325:AZ344=2))=0,0,1))</f>
        <v>0</v>
      </c>
    </row>
    <row r="346" spans="1:52">
      <c r="A346" s="3">
        <v>344</v>
      </c>
      <c r="B346">
        <f>Signals!B345</f>
        <v>3</v>
      </c>
      <c r="C346">
        <f>Signals!C345</f>
        <v>2</v>
      </c>
      <c r="D346">
        <f>Signals!F345</f>
        <v>0</v>
      </c>
      <c r="E346">
        <f>Signals!H345</f>
        <v>0</v>
      </c>
      <c r="F346">
        <f>Signals!I345</f>
        <v>0</v>
      </c>
      <c r="G346">
        <f>IF(Constants!$B$2=2,-B346,B346)</f>
        <v>3</v>
      </c>
      <c r="H346">
        <f>IF(Constants!$C$2=2,-C346,C346)</f>
        <v>2</v>
      </c>
      <c r="I346">
        <f t="shared" si="87"/>
        <v>3</v>
      </c>
      <c r="J346">
        <f t="shared" si="88"/>
        <v>2</v>
      </c>
      <c r="K346">
        <f t="shared" si="89"/>
        <v>1</v>
      </c>
      <c r="L346">
        <f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1200.5</v>
      </c>
      <c r="M346">
        <f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800.5</v>
      </c>
      <c r="N346">
        <f t="shared" si="90"/>
        <v>1200.5</v>
      </c>
      <c r="O346">
        <f t="shared" si="91"/>
        <v>800.5</v>
      </c>
      <c r="P346">
        <f>IF(I346&lt;&gt;0,(ABS(L346*Constants!$B$10)+50)/100,MAX(P345-ABS(N346*Constants!$B$4),0))</f>
        <v>0.62005</v>
      </c>
      <c r="Q346">
        <f>IF(J346&lt;&gt;0,(ABS(M346*Constants!$B$10)+50)/100,MAX(Q345-ABS(O346*Constants!$B$4),0))</f>
        <v>0.58005</v>
      </c>
      <c r="R346">
        <f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1200.5</v>
      </c>
      <c r="S346">
        <f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800.5</v>
      </c>
      <c r="T346">
        <f t="shared" si="92"/>
        <v>1200.5</v>
      </c>
      <c r="U346">
        <f t="shared" si="93"/>
        <v>800.5</v>
      </c>
      <c r="V346">
        <f>IF(I346&lt;&gt;0,(ABS(R346*Constants!$B$4)+50)/100,IF(R346=0,MAX((0-ABS(T346*Constants!$B$4)),0),(ABS(R346*Constants!$B$4)+50)/100))</f>
        <v>1501.125</v>
      </c>
      <c r="W346">
        <f>IF(J346&lt;&gt;0,(ABS(S346*Constants!$B$4)+50)/100,IF(S346=0,MAX((0-ABS(U346*Constants!$B$4)),0),(ABS(S346*Constants!$B$4)+50)/100))</f>
        <v>1001.125</v>
      </c>
      <c r="X346">
        <f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1200.5</v>
      </c>
      <c r="Y346">
        <f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800.5</v>
      </c>
      <c r="Z346">
        <f t="shared" si="94"/>
        <v>1200.5</v>
      </c>
      <c r="AA346">
        <f t="shared" si="95"/>
        <v>800.5</v>
      </c>
      <c r="AB346">
        <f>IF(I346&lt;&gt;0,(ABS(X346*Constants!$B$10)+50)/100,IF(X346=0,MAX((AB345-ABS(Z346*Constants!$B$4)),0),(ABS(X346*Constants!$B$4)+50)/100))</f>
        <v>0.62005</v>
      </c>
      <c r="AC346">
        <f>IF(J346&lt;&gt;0,(ABS(Y346*Constants!$B$10)+50)/100,IF(Y346=0,MAX((AC345-ABS(AA346*Constants!$B$4)),0),(ABS(Y346*Constants!$B$4)+50)/100))</f>
        <v>0.58005</v>
      </c>
      <c r="AD346">
        <f t="shared" si="96"/>
        <v>1001</v>
      </c>
      <c r="AE346">
        <f t="shared" si="97"/>
        <v>1200.5</v>
      </c>
      <c r="AF346">
        <f t="shared" si="98"/>
        <v>800.5</v>
      </c>
      <c r="AG346">
        <f>((Constants!$B$5*AG345)+Constants!$B$4*AD346+AH345)/(Constants!$B$5+Constants!$B$4)</f>
        <v>1001</v>
      </c>
      <c r="AH346">
        <f>((Constants!$B$5*AG345)+Constants!$B$4*AD346+AH345)-(Constants!$B$5+Constants!$B$4)*AG346</f>
        <v>0</v>
      </c>
      <c r="AI346">
        <f>((Constants!$B$5*AI345)+Constants!$B$4*AE346+AJ345)/(Constants!$B$5+Constants!$B$4)</f>
        <v>1200.5</v>
      </c>
      <c r="AJ346">
        <f>((Constants!$B$5*AI345)+Constants!$B$4*AE346+AJ345)-(Constants!$B$4+Constants!$B$5)*AI346</f>
        <v>0</v>
      </c>
      <c r="AK346">
        <f>((Constants!$B$5*AK345)+Constants!$B$4*AF346+AL345)/(Constants!$B$5+Constants!$B$4)</f>
        <v>800.5</v>
      </c>
      <c r="AL346">
        <f>((Constants!$B$5*AK345)+Constants!$B$4*AF346+AL345)-(Constants!$B$5+Constants!$B$4)*AK346</f>
        <v>0</v>
      </c>
      <c r="AM346">
        <f t="shared" si="99"/>
        <v>1</v>
      </c>
      <c r="AN346">
        <f t="shared" si="100"/>
        <v>1</v>
      </c>
      <c r="AO346">
        <f>(200000*(ABS(N346)-ABS(N344))+Constants!$B$7)/(2*Constants!$B$7)</f>
        <v>0.5</v>
      </c>
      <c r="AP346">
        <f>(200000*(ABS(O346)-ABS(O344))+Constants!$B$7)/(2*Constants!$B$7)</f>
        <v>0.5</v>
      </c>
      <c r="AQ346">
        <f t="shared" si="101"/>
        <v>1</v>
      </c>
      <c r="AR346">
        <f>(Constants!$B$3*Constants!$B$8*I346*K346+AS345)/(Constants!$B$9*Constants!$B$4)</f>
        <v>7.53982300884956</v>
      </c>
      <c r="AS346">
        <f>(Constants!$B$3*Constants!$B$8*I346*K346+AS345)-(AR346*Constants!$B$9*Constants!$B$4)</f>
        <v>0</v>
      </c>
      <c r="AT346">
        <f t="shared" si="102"/>
        <v>2593.69911504423</v>
      </c>
      <c r="AU346">
        <f t="array" ref="AU346">IF(SUMPRODUCT(--(SIGN(AN313:AN345)=SIGN(K314:K346)))=0,2,IF(AV345&gt;0,1,0))</f>
        <v>0</v>
      </c>
      <c r="AV346">
        <f>IF(AU346=2,ROUND(5*1000/Constants!$B$11,0),IF(AV345&gt;0,AV345-1,0))</f>
        <v>0</v>
      </c>
      <c r="AW346">
        <f t="shared" si="103"/>
        <v>344</v>
      </c>
      <c r="AX346">
        <f ca="1" t="array" ref="AX346">IF(AW346&gt;Constants!$B$12,2,IF(SUMPRODUCT(--(AX327:AX346=2))=0,0,1))</f>
        <v>2</v>
      </c>
      <c r="AZ346">
        <f t="array" ref="AZ346">IF(ABS(AG346)&gt;Constants!$B$13,2,IF(SUMPRODUCT(--(AZ326:AZ345=2))=0,0,1))</f>
        <v>0</v>
      </c>
    </row>
    <row r="347" spans="1:52">
      <c r="A347" s="3">
        <v>345</v>
      </c>
      <c r="B347">
        <f>Signals!B346</f>
        <v>3</v>
      </c>
      <c r="C347">
        <f>Signals!C346</f>
        <v>2</v>
      </c>
      <c r="D347">
        <f>Signals!F346</f>
        <v>0</v>
      </c>
      <c r="E347">
        <f>Signals!H346</f>
        <v>0</v>
      </c>
      <c r="F347">
        <f>Signals!I346</f>
        <v>0</v>
      </c>
      <c r="G347">
        <f>IF(Constants!$B$2=2,-B347,B347)</f>
        <v>3</v>
      </c>
      <c r="H347">
        <f>IF(Constants!$C$2=2,-C347,C347)</f>
        <v>2</v>
      </c>
      <c r="I347">
        <f t="shared" si="87"/>
        <v>3</v>
      </c>
      <c r="J347">
        <f t="shared" si="88"/>
        <v>2</v>
      </c>
      <c r="K347">
        <f t="shared" si="89"/>
        <v>1</v>
      </c>
      <c r="L347">
        <f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1200.5</v>
      </c>
      <c r="M347">
        <f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800.5</v>
      </c>
      <c r="N347">
        <f t="shared" si="90"/>
        <v>1200.5</v>
      </c>
      <c r="O347">
        <f t="shared" si="91"/>
        <v>800.5</v>
      </c>
      <c r="P347">
        <f>IF(I347&lt;&gt;0,(ABS(L347*Constants!$B$10)+50)/100,MAX(P346-ABS(N347*Constants!$B$4),0))</f>
        <v>0.62005</v>
      </c>
      <c r="Q347">
        <f>IF(J347&lt;&gt;0,(ABS(M347*Constants!$B$10)+50)/100,MAX(Q346-ABS(O347*Constants!$B$4),0))</f>
        <v>0.58005</v>
      </c>
      <c r="R347">
        <f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1200.5</v>
      </c>
      <c r="S347">
        <f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800.5</v>
      </c>
      <c r="T347">
        <f t="shared" si="92"/>
        <v>1200.5</v>
      </c>
      <c r="U347">
        <f t="shared" si="93"/>
        <v>800.5</v>
      </c>
      <c r="V347">
        <f>IF(I347&lt;&gt;0,(ABS(R347*Constants!$B$4)+50)/100,IF(R347=0,MAX((0-ABS(T347*Constants!$B$4)),0),(ABS(R347*Constants!$B$4)+50)/100))</f>
        <v>1501.125</v>
      </c>
      <c r="W347">
        <f>IF(J347&lt;&gt;0,(ABS(S347*Constants!$B$4)+50)/100,IF(S347=0,MAX((0-ABS(U347*Constants!$B$4)),0),(ABS(S347*Constants!$B$4)+50)/100))</f>
        <v>1001.125</v>
      </c>
      <c r="X347">
        <f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1200.5</v>
      </c>
      <c r="Y347">
        <f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800.5</v>
      </c>
      <c r="Z347">
        <f t="shared" si="94"/>
        <v>1200.5</v>
      </c>
      <c r="AA347">
        <f t="shared" si="95"/>
        <v>800.5</v>
      </c>
      <c r="AB347">
        <f>IF(I347&lt;&gt;0,(ABS(X347*Constants!$B$10)+50)/100,IF(X347=0,MAX((AB346-ABS(Z347*Constants!$B$4)),0),(ABS(X347*Constants!$B$4)+50)/100))</f>
        <v>0.62005</v>
      </c>
      <c r="AC347">
        <f>IF(J347&lt;&gt;0,(ABS(Y347*Constants!$B$10)+50)/100,IF(Y347=0,MAX((AC346-ABS(AA347*Constants!$B$4)),0),(ABS(Y347*Constants!$B$4)+50)/100))</f>
        <v>0.58005</v>
      </c>
      <c r="AD347">
        <f t="shared" si="96"/>
        <v>1001</v>
      </c>
      <c r="AE347">
        <f t="shared" si="97"/>
        <v>1200.5</v>
      </c>
      <c r="AF347">
        <f t="shared" si="98"/>
        <v>800.5</v>
      </c>
      <c r="AG347">
        <f>((Constants!$B$5*AG346)+Constants!$B$4*AD347+AH346)/(Constants!$B$5+Constants!$B$4)</f>
        <v>1001</v>
      </c>
      <c r="AH347">
        <f>((Constants!$B$5*AG346)+Constants!$B$4*AD347+AH346)-(Constants!$B$5+Constants!$B$4)*AG347</f>
        <v>0</v>
      </c>
      <c r="AI347">
        <f>((Constants!$B$5*AI346)+Constants!$B$4*AE347+AJ346)/(Constants!$B$5+Constants!$B$4)</f>
        <v>1200.5</v>
      </c>
      <c r="AJ347">
        <f>((Constants!$B$5*AI346)+Constants!$B$4*AE347+AJ346)-(Constants!$B$4+Constants!$B$5)*AI347</f>
        <v>0</v>
      </c>
      <c r="AK347">
        <f>((Constants!$B$5*AK346)+Constants!$B$4*AF347+AL346)/(Constants!$B$5+Constants!$B$4)</f>
        <v>800.5</v>
      </c>
      <c r="AL347">
        <f>((Constants!$B$5*AK346)+Constants!$B$4*AF347+AL346)-(Constants!$B$5+Constants!$B$4)*AK347</f>
        <v>0</v>
      </c>
      <c r="AM347">
        <f t="shared" si="99"/>
        <v>1</v>
      </c>
      <c r="AN347">
        <f t="shared" si="100"/>
        <v>1</v>
      </c>
      <c r="AO347">
        <f>(200000*(ABS(N347)-ABS(N345))+Constants!$B$7)/(2*Constants!$B$7)</f>
        <v>0.5</v>
      </c>
      <c r="AP347">
        <f>(200000*(ABS(O347)-ABS(O345))+Constants!$B$7)/(2*Constants!$B$7)</f>
        <v>0.5</v>
      </c>
      <c r="AQ347">
        <f t="shared" si="101"/>
        <v>1</v>
      </c>
      <c r="AR347">
        <f>(Constants!$B$3*Constants!$B$8*I347*K347+AS346)/(Constants!$B$9*Constants!$B$4)</f>
        <v>7.53982300884956</v>
      </c>
      <c r="AS347">
        <f>(Constants!$B$3*Constants!$B$8*I347*K347+AS346)-(AR347*Constants!$B$9*Constants!$B$4)</f>
        <v>0</v>
      </c>
      <c r="AT347">
        <f t="shared" si="102"/>
        <v>2601.23893805308</v>
      </c>
      <c r="AU347">
        <f t="array" ref="AU347">IF(SUMPRODUCT(--(SIGN(AN314:AN346)=SIGN(K315:K347)))=0,2,IF(AV346&gt;0,1,0))</f>
        <v>0</v>
      </c>
      <c r="AV347">
        <f>IF(AU347=2,ROUND(5*1000/Constants!$B$11,0),IF(AV346&gt;0,AV346-1,0))</f>
        <v>0</v>
      </c>
      <c r="AW347">
        <f t="shared" si="103"/>
        <v>345</v>
      </c>
      <c r="AX347">
        <f ca="1" t="array" ref="AX347">IF(AW347&gt;Constants!$B$12,2,IF(SUMPRODUCT(--(AX328:AX347=2))=0,0,1))</f>
        <v>2</v>
      </c>
      <c r="AZ347">
        <f t="array" ref="AZ347">IF(ABS(AG347)&gt;Constants!$B$13,2,IF(SUMPRODUCT(--(AZ327:AZ346=2))=0,0,1))</f>
        <v>0</v>
      </c>
    </row>
    <row r="348" spans="1:52">
      <c r="A348" s="3">
        <v>346</v>
      </c>
      <c r="B348">
        <f>Signals!B347</f>
        <v>3</v>
      </c>
      <c r="C348">
        <f>Signals!C347</f>
        <v>2</v>
      </c>
      <c r="D348">
        <f>Signals!F347</f>
        <v>0</v>
      </c>
      <c r="E348">
        <f>Signals!H347</f>
        <v>0</v>
      </c>
      <c r="F348">
        <f>Signals!I347</f>
        <v>0</v>
      </c>
      <c r="G348">
        <f>IF(Constants!$B$2=2,-B348,B348)</f>
        <v>3</v>
      </c>
      <c r="H348">
        <f>IF(Constants!$C$2=2,-C348,C348)</f>
        <v>2</v>
      </c>
      <c r="I348">
        <f t="shared" si="87"/>
        <v>3</v>
      </c>
      <c r="J348">
        <f t="shared" si="88"/>
        <v>2</v>
      </c>
      <c r="K348">
        <f t="shared" si="89"/>
        <v>1</v>
      </c>
      <c r="L348">
        <f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1200.5</v>
      </c>
      <c r="M348">
        <f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800.5</v>
      </c>
      <c r="N348">
        <f t="shared" si="90"/>
        <v>1200.5</v>
      </c>
      <c r="O348">
        <f t="shared" si="91"/>
        <v>800.5</v>
      </c>
      <c r="P348">
        <f>IF(I348&lt;&gt;0,(ABS(L348*Constants!$B$10)+50)/100,MAX(P347-ABS(N348*Constants!$B$4),0))</f>
        <v>0.62005</v>
      </c>
      <c r="Q348">
        <f>IF(J348&lt;&gt;0,(ABS(M348*Constants!$B$10)+50)/100,MAX(Q347-ABS(O348*Constants!$B$4),0))</f>
        <v>0.58005</v>
      </c>
      <c r="R348">
        <f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1200.5</v>
      </c>
      <c r="S348">
        <f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800.5</v>
      </c>
      <c r="T348">
        <f t="shared" si="92"/>
        <v>1200.5</v>
      </c>
      <c r="U348">
        <f t="shared" si="93"/>
        <v>800.5</v>
      </c>
      <c r="V348">
        <f>IF(I348&lt;&gt;0,(ABS(R348*Constants!$B$4)+50)/100,IF(R348=0,MAX((0-ABS(T348*Constants!$B$4)),0),(ABS(R348*Constants!$B$4)+50)/100))</f>
        <v>1501.125</v>
      </c>
      <c r="W348">
        <f>IF(J348&lt;&gt;0,(ABS(S348*Constants!$B$4)+50)/100,IF(S348=0,MAX((0-ABS(U348*Constants!$B$4)),0),(ABS(S348*Constants!$B$4)+50)/100))</f>
        <v>1001.125</v>
      </c>
      <c r="X348">
        <f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1200.5</v>
      </c>
      <c r="Y348">
        <f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800.5</v>
      </c>
      <c r="Z348">
        <f t="shared" si="94"/>
        <v>1200.5</v>
      </c>
      <c r="AA348">
        <f t="shared" si="95"/>
        <v>800.5</v>
      </c>
      <c r="AB348">
        <f>IF(I348&lt;&gt;0,(ABS(X348*Constants!$B$10)+50)/100,IF(X348=0,MAX((AB347-ABS(Z348*Constants!$B$4)),0),(ABS(X348*Constants!$B$4)+50)/100))</f>
        <v>0.62005</v>
      </c>
      <c r="AC348">
        <f>IF(J348&lt;&gt;0,(ABS(Y348*Constants!$B$10)+50)/100,IF(Y348=0,MAX((AC347-ABS(AA348*Constants!$B$4)),0),(ABS(Y348*Constants!$B$4)+50)/100))</f>
        <v>0.58005</v>
      </c>
      <c r="AD348">
        <f t="shared" si="96"/>
        <v>1001</v>
      </c>
      <c r="AE348">
        <f t="shared" si="97"/>
        <v>1200.5</v>
      </c>
      <c r="AF348">
        <f t="shared" si="98"/>
        <v>800.5</v>
      </c>
      <c r="AG348">
        <f>((Constants!$B$5*AG347)+Constants!$B$4*AD348+AH347)/(Constants!$B$5+Constants!$B$4)</f>
        <v>1001</v>
      </c>
      <c r="AH348">
        <f>((Constants!$B$5*AG347)+Constants!$B$4*AD348+AH347)-(Constants!$B$5+Constants!$B$4)*AG348</f>
        <v>0</v>
      </c>
      <c r="AI348">
        <f>((Constants!$B$5*AI347)+Constants!$B$4*AE348+AJ347)/(Constants!$B$5+Constants!$B$4)</f>
        <v>1200.5</v>
      </c>
      <c r="AJ348">
        <f>((Constants!$B$5*AI347)+Constants!$B$4*AE348+AJ347)-(Constants!$B$4+Constants!$B$5)*AI348</f>
        <v>0</v>
      </c>
      <c r="AK348">
        <f>((Constants!$B$5*AK347)+Constants!$B$4*AF348+AL347)/(Constants!$B$5+Constants!$B$4)</f>
        <v>800.5</v>
      </c>
      <c r="AL348">
        <f>((Constants!$B$5*AK347)+Constants!$B$4*AF348+AL347)-(Constants!$B$5+Constants!$B$4)*AK348</f>
        <v>0</v>
      </c>
      <c r="AM348">
        <f t="shared" si="99"/>
        <v>1</v>
      </c>
      <c r="AN348">
        <f t="shared" si="100"/>
        <v>1</v>
      </c>
      <c r="AO348">
        <f>(200000*(ABS(N348)-ABS(N346))+Constants!$B$7)/(2*Constants!$B$7)</f>
        <v>0.5</v>
      </c>
      <c r="AP348">
        <f>(200000*(ABS(O348)-ABS(O346))+Constants!$B$7)/(2*Constants!$B$7)</f>
        <v>0.5</v>
      </c>
      <c r="AQ348">
        <f t="shared" si="101"/>
        <v>1</v>
      </c>
      <c r="AR348">
        <f>(Constants!$B$3*Constants!$B$8*I348*K348+AS347)/(Constants!$B$9*Constants!$B$4)</f>
        <v>7.53982300884956</v>
      </c>
      <c r="AS348">
        <f>(Constants!$B$3*Constants!$B$8*I348*K348+AS347)-(AR348*Constants!$B$9*Constants!$B$4)</f>
        <v>0</v>
      </c>
      <c r="AT348">
        <f t="shared" si="102"/>
        <v>2608.77876106193</v>
      </c>
      <c r="AU348">
        <f t="array" ref="AU348">IF(SUMPRODUCT(--(SIGN(AN315:AN347)=SIGN(K316:K348)))=0,2,IF(AV347&gt;0,1,0))</f>
        <v>0</v>
      </c>
      <c r="AV348">
        <f>IF(AU348=2,ROUND(5*1000/Constants!$B$11,0),IF(AV347&gt;0,AV347-1,0))</f>
        <v>0</v>
      </c>
      <c r="AW348">
        <f t="shared" si="103"/>
        <v>346</v>
      </c>
      <c r="AX348">
        <f ca="1" t="array" ref="AX348">IF(AW348&gt;Constants!$B$12,2,IF(SUMPRODUCT(--(AX329:AX348=2))=0,0,1))</f>
        <v>2</v>
      </c>
      <c r="AZ348">
        <f t="array" ref="AZ348">IF(ABS(AG348)&gt;Constants!$B$13,2,IF(SUMPRODUCT(--(AZ328:AZ347=2))=0,0,1))</f>
        <v>0</v>
      </c>
    </row>
    <row r="349" spans="1:52">
      <c r="A349" s="3">
        <v>347</v>
      </c>
      <c r="B349">
        <f>Signals!B348</f>
        <v>3</v>
      </c>
      <c r="C349">
        <f>Signals!C348</f>
        <v>2</v>
      </c>
      <c r="D349">
        <f>Signals!F348</f>
        <v>0</v>
      </c>
      <c r="E349">
        <f>Signals!H348</f>
        <v>0</v>
      </c>
      <c r="F349">
        <f>Signals!I348</f>
        <v>0</v>
      </c>
      <c r="G349">
        <f>IF(Constants!$B$2=2,-B349,B349)</f>
        <v>3</v>
      </c>
      <c r="H349">
        <f>IF(Constants!$C$2=2,-C349,C349)</f>
        <v>2</v>
      </c>
      <c r="I349">
        <f t="shared" si="87"/>
        <v>3</v>
      </c>
      <c r="J349">
        <f t="shared" si="88"/>
        <v>2</v>
      </c>
      <c r="K349">
        <f t="shared" si="89"/>
        <v>1</v>
      </c>
      <c r="L349">
        <f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1200.5</v>
      </c>
      <c r="M349">
        <f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800.5</v>
      </c>
      <c r="N349">
        <f t="shared" si="90"/>
        <v>1200.5</v>
      </c>
      <c r="O349">
        <f t="shared" si="91"/>
        <v>800.5</v>
      </c>
      <c r="P349">
        <f>IF(I349&lt;&gt;0,(ABS(L349*Constants!$B$10)+50)/100,MAX(P348-ABS(N349*Constants!$B$4),0))</f>
        <v>0.62005</v>
      </c>
      <c r="Q349">
        <f>IF(J349&lt;&gt;0,(ABS(M349*Constants!$B$10)+50)/100,MAX(Q348-ABS(O349*Constants!$B$4),0))</f>
        <v>0.58005</v>
      </c>
      <c r="R349">
        <f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1200.5</v>
      </c>
      <c r="S349">
        <f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800.5</v>
      </c>
      <c r="T349">
        <f t="shared" si="92"/>
        <v>1200.5</v>
      </c>
      <c r="U349">
        <f t="shared" si="93"/>
        <v>800.5</v>
      </c>
      <c r="V349">
        <f>IF(I349&lt;&gt;0,(ABS(R349*Constants!$B$4)+50)/100,IF(R349=0,MAX((0-ABS(T349*Constants!$B$4)),0),(ABS(R349*Constants!$B$4)+50)/100))</f>
        <v>1501.125</v>
      </c>
      <c r="W349">
        <f>IF(J349&lt;&gt;0,(ABS(S349*Constants!$B$4)+50)/100,IF(S349=0,MAX((0-ABS(U349*Constants!$B$4)),0),(ABS(S349*Constants!$B$4)+50)/100))</f>
        <v>1001.125</v>
      </c>
      <c r="X349">
        <f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1200.5</v>
      </c>
      <c r="Y349">
        <f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800.5</v>
      </c>
      <c r="Z349">
        <f t="shared" si="94"/>
        <v>1200.5</v>
      </c>
      <c r="AA349">
        <f t="shared" si="95"/>
        <v>800.5</v>
      </c>
      <c r="AB349">
        <f>IF(I349&lt;&gt;0,(ABS(X349*Constants!$B$10)+50)/100,IF(X349=0,MAX((AB348-ABS(Z349*Constants!$B$4)),0),(ABS(X349*Constants!$B$4)+50)/100))</f>
        <v>0.62005</v>
      </c>
      <c r="AC349">
        <f>IF(J349&lt;&gt;0,(ABS(Y349*Constants!$B$10)+50)/100,IF(Y349=0,MAX((AC348-ABS(AA349*Constants!$B$4)),0),(ABS(Y349*Constants!$B$4)+50)/100))</f>
        <v>0.58005</v>
      </c>
      <c r="AD349">
        <f t="shared" si="96"/>
        <v>1001</v>
      </c>
      <c r="AE349">
        <f t="shared" si="97"/>
        <v>1200.5</v>
      </c>
      <c r="AF349">
        <f t="shared" si="98"/>
        <v>800.5</v>
      </c>
      <c r="AG349">
        <f>((Constants!$B$5*AG348)+Constants!$B$4*AD349+AH348)/(Constants!$B$5+Constants!$B$4)</f>
        <v>1001</v>
      </c>
      <c r="AH349">
        <f>((Constants!$B$5*AG348)+Constants!$B$4*AD349+AH348)-(Constants!$B$5+Constants!$B$4)*AG349</f>
        <v>0</v>
      </c>
      <c r="AI349">
        <f>((Constants!$B$5*AI348)+Constants!$B$4*AE349+AJ348)/(Constants!$B$5+Constants!$B$4)</f>
        <v>1200.5</v>
      </c>
      <c r="AJ349">
        <f>((Constants!$B$5*AI348)+Constants!$B$4*AE349+AJ348)-(Constants!$B$4+Constants!$B$5)*AI349</f>
        <v>0</v>
      </c>
      <c r="AK349">
        <f>((Constants!$B$5*AK348)+Constants!$B$4*AF349+AL348)/(Constants!$B$5+Constants!$B$4)</f>
        <v>800.5</v>
      </c>
      <c r="AL349">
        <f>((Constants!$B$5*AK348)+Constants!$B$4*AF349+AL348)-(Constants!$B$5+Constants!$B$4)*AK349</f>
        <v>0</v>
      </c>
      <c r="AM349">
        <f t="shared" si="99"/>
        <v>1</v>
      </c>
      <c r="AN349">
        <f t="shared" si="100"/>
        <v>1</v>
      </c>
      <c r="AO349">
        <f>(200000*(ABS(N349)-ABS(N347))+Constants!$B$7)/(2*Constants!$B$7)</f>
        <v>0.5</v>
      </c>
      <c r="AP349">
        <f>(200000*(ABS(O349)-ABS(O347))+Constants!$B$7)/(2*Constants!$B$7)</f>
        <v>0.5</v>
      </c>
      <c r="AQ349">
        <f t="shared" si="101"/>
        <v>1</v>
      </c>
      <c r="AR349">
        <f>(Constants!$B$3*Constants!$B$8*I349*K349+AS348)/(Constants!$B$9*Constants!$B$4)</f>
        <v>7.53982300884956</v>
      </c>
      <c r="AS349">
        <f>(Constants!$B$3*Constants!$B$8*I349*K349+AS348)-(AR349*Constants!$B$9*Constants!$B$4)</f>
        <v>0</v>
      </c>
      <c r="AT349">
        <f t="shared" si="102"/>
        <v>2616.31858407078</v>
      </c>
      <c r="AU349">
        <f t="array" ref="AU349">IF(SUMPRODUCT(--(SIGN(AN316:AN348)=SIGN(K317:K349)))=0,2,IF(AV348&gt;0,1,0))</f>
        <v>0</v>
      </c>
      <c r="AV349">
        <f>IF(AU349=2,ROUND(5*1000/Constants!$B$11,0),IF(AV348&gt;0,AV348-1,0))</f>
        <v>0</v>
      </c>
      <c r="AW349">
        <f t="shared" si="103"/>
        <v>347</v>
      </c>
      <c r="AX349">
        <f ca="1" t="array" ref="AX349">IF(AW349&gt;Constants!$B$12,2,IF(SUMPRODUCT(--(AX330:AX349=2))=0,0,1))</f>
        <v>2</v>
      </c>
      <c r="AZ349">
        <f t="array" ref="AZ349">IF(ABS(AG349)&gt;Constants!$B$13,2,IF(SUMPRODUCT(--(AZ329:AZ348=2))=0,0,1))</f>
        <v>0</v>
      </c>
    </row>
    <row r="350" spans="1:52">
      <c r="A350" s="3">
        <v>348</v>
      </c>
      <c r="B350">
        <f>Signals!B349</f>
        <v>3</v>
      </c>
      <c r="C350">
        <f>Signals!C349</f>
        <v>2</v>
      </c>
      <c r="D350">
        <f>Signals!F349</f>
        <v>0</v>
      </c>
      <c r="E350">
        <f>Signals!H349</f>
        <v>0</v>
      </c>
      <c r="F350">
        <f>Signals!I349</f>
        <v>0</v>
      </c>
      <c r="G350">
        <f>IF(Constants!$B$2=2,-B350,B350)</f>
        <v>3</v>
      </c>
      <c r="H350">
        <f>IF(Constants!$C$2=2,-C350,C350)</f>
        <v>2</v>
      </c>
      <c r="I350">
        <f t="shared" si="87"/>
        <v>3</v>
      </c>
      <c r="J350">
        <f t="shared" si="88"/>
        <v>2</v>
      </c>
      <c r="K350">
        <f t="shared" si="89"/>
        <v>1</v>
      </c>
      <c r="L350">
        <f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1200.5</v>
      </c>
      <c r="M350">
        <f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800.5</v>
      </c>
      <c r="N350">
        <f t="shared" si="90"/>
        <v>1200.5</v>
      </c>
      <c r="O350">
        <f t="shared" si="91"/>
        <v>800.5</v>
      </c>
      <c r="P350">
        <f>IF(I350&lt;&gt;0,(ABS(L350*Constants!$B$10)+50)/100,MAX(P349-ABS(N350*Constants!$B$4),0))</f>
        <v>0.62005</v>
      </c>
      <c r="Q350">
        <f>IF(J350&lt;&gt;0,(ABS(M350*Constants!$B$10)+50)/100,MAX(Q349-ABS(O350*Constants!$B$4),0))</f>
        <v>0.58005</v>
      </c>
      <c r="R350">
        <f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1200.5</v>
      </c>
      <c r="S350">
        <f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800.5</v>
      </c>
      <c r="T350">
        <f t="shared" si="92"/>
        <v>1200.5</v>
      </c>
      <c r="U350">
        <f t="shared" si="93"/>
        <v>800.5</v>
      </c>
      <c r="V350">
        <f>IF(I350&lt;&gt;0,(ABS(R350*Constants!$B$4)+50)/100,IF(R350=0,MAX((0-ABS(T350*Constants!$B$4)),0),(ABS(R350*Constants!$B$4)+50)/100))</f>
        <v>1501.125</v>
      </c>
      <c r="W350">
        <f>IF(J350&lt;&gt;0,(ABS(S350*Constants!$B$4)+50)/100,IF(S350=0,MAX((0-ABS(U350*Constants!$B$4)),0),(ABS(S350*Constants!$B$4)+50)/100))</f>
        <v>1001.125</v>
      </c>
      <c r="X350">
        <f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1200.5</v>
      </c>
      <c r="Y350">
        <f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800.5</v>
      </c>
      <c r="Z350">
        <f t="shared" si="94"/>
        <v>1200.5</v>
      </c>
      <c r="AA350">
        <f t="shared" si="95"/>
        <v>800.5</v>
      </c>
      <c r="AB350">
        <f>IF(I350&lt;&gt;0,(ABS(X350*Constants!$B$10)+50)/100,IF(X350=0,MAX((AB349-ABS(Z350*Constants!$B$4)),0),(ABS(X350*Constants!$B$4)+50)/100))</f>
        <v>0.62005</v>
      </c>
      <c r="AC350">
        <f>IF(J350&lt;&gt;0,(ABS(Y350*Constants!$B$10)+50)/100,IF(Y350=0,MAX((AC349-ABS(AA350*Constants!$B$4)),0),(ABS(Y350*Constants!$B$4)+50)/100))</f>
        <v>0.58005</v>
      </c>
      <c r="AD350">
        <f t="shared" si="96"/>
        <v>1001</v>
      </c>
      <c r="AE350">
        <f t="shared" si="97"/>
        <v>1200.5</v>
      </c>
      <c r="AF350">
        <f t="shared" si="98"/>
        <v>800.5</v>
      </c>
      <c r="AG350">
        <f>((Constants!$B$5*AG349)+Constants!$B$4*AD350+AH349)/(Constants!$B$5+Constants!$B$4)</f>
        <v>1001</v>
      </c>
      <c r="AH350">
        <f>((Constants!$B$5*AG349)+Constants!$B$4*AD350+AH349)-(Constants!$B$5+Constants!$B$4)*AG350</f>
        <v>0</v>
      </c>
      <c r="AI350">
        <f>((Constants!$B$5*AI349)+Constants!$B$4*AE350+AJ349)/(Constants!$B$5+Constants!$B$4)</f>
        <v>1200.5</v>
      </c>
      <c r="AJ350">
        <f>((Constants!$B$5*AI349)+Constants!$B$4*AE350+AJ349)-(Constants!$B$4+Constants!$B$5)*AI350</f>
        <v>0</v>
      </c>
      <c r="AK350">
        <f>((Constants!$B$5*AK349)+Constants!$B$4*AF350+AL349)/(Constants!$B$5+Constants!$B$4)</f>
        <v>800.5</v>
      </c>
      <c r="AL350">
        <f>((Constants!$B$5*AK349)+Constants!$B$4*AF350+AL349)-(Constants!$B$5+Constants!$B$4)*AK350</f>
        <v>0</v>
      </c>
      <c r="AM350">
        <f t="shared" si="99"/>
        <v>1</v>
      </c>
      <c r="AN350">
        <f t="shared" si="100"/>
        <v>1</v>
      </c>
      <c r="AO350">
        <f>(200000*(ABS(N350)-ABS(N348))+Constants!$B$7)/(2*Constants!$B$7)</f>
        <v>0.5</v>
      </c>
      <c r="AP350">
        <f>(200000*(ABS(O350)-ABS(O348))+Constants!$B$7)/(2*Constants!$B$7)</f>
        <v>0.5</v>
      </c>
      <c r="AQ350">
        <f t="shared" si="101"/>
        <v>1</v>
      </c>
      <c r="AR350">
        <f>(Constants!$B$3*Constants!$B$8*I350*K350+AS349)/(Constants!$B$9*Constants!$B$4)</f>
        <v>7.53982300884956</v>
      </c>
      <c r="AS350">
        <f>(Constants!$B$3*Constants!$B$8*I350*K350+AS349)-(AR350*Constants!$B$9*Constants!$B$4)</f>
        <v>0</v>
      </c>
      <c r="AT350">
        <f t="shared" si="102"/>
        <v>2623.85840707963</v>
      </c>
      <c r="AU350">
        <f t="array" ref="AU350">IF(SUMPRODUCT(--(SIGN(AN317:AN349)=SIGN(K318:K350)))=0,2,IF(AV349&gt;0,1,0))</f>
        <v>0</v>
      </c>
      <c r="AV350">
        <f>IF(AU350=2,ROUND(5*1000/Constants!$B$11,0),IF(AV349&gt;0,AV349-1,0))</f>
        <v>0</v>
      </c>
      <c r="AW350">
        <f t="shared" si="103"/>
        <v>348</v>
      </c>
      <c r="AX350">
        <f ca="1" t="array" ref="AX350">IF(AW350&gt;Constants!$B$12,2,IF(SUMPRODUCT(--(AX331:AX350=2))=0,0,1))</f>
        <v>2</v>
      </c>
      <c r="AZ350">
        <f t="array" ref="AZ350">IF(ABS(AG350)&gt;Constants!$B$13,2,IF(SUMPRODUCT(--(AZ330:AZ349=2))=0,0,1))</f>
        <v>0</v>
      </c>
    </row>
    <row r="351" spans="1:52">
      <c r="A351" s="3">
        <v>349</v>
      </c>
      <c r="B351">
        <f>Signals!B350</f>
        <v>3</v>
      </c>
      <c r="C351">
        <f>Signals!C350</f>
        <v>2</v>
      </c>
      <c r="D351">
        <f>Signals!F350</f>
        <v>0</v>
      </c>
      <c r="E351">
        <f>Signals!H350</f>
        <v>0</v>
      </c>
      <c r="F351">
        <f>Signals!I350</f>
        <v>0</v>
      </c>
      <c r="G351">
        <f>IF(Constants!$B$2=2,-B351,B351)</f>
        <v>3</v>
      </c>
      <c r="H351">
        <f>IF(Constants!$C$2=2,-C351,C351)</f>
        <v>2</v>
      </c>
      <c r="I351">
        <f t="shared" si="87"/>
        <v>3</v>
      </c>
      <c r="J351">
        <f t="shared" si="88"/>
        <v>2</v>
      </c>
      <c r="K351">
        <f t="shared" si="89"/>
        <v>1</v>
      </c>
      <c r="L351">
        <f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1200.5</v>
      </c>
      <c r="M351">
        <f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800.5</v>
      </c>
      <c r="N351">
        <f t="shared" si="90"/>
        <v>1200.5</v>
      </c>
      <c r="O351">
        <f t="shared" si="91"/>
        <v>800.5</v>
      </c>
      <c r="P351">
        <f>IF(I351&lt;&gt;0,(ABS(L351*Constants!$B$10)+50)/100,MAX(P350-ABS(N351*Constants!$B$4),0))</f>
        <v>0.62005</v>
      </c>
      <c r="Q351">
        <f>IF(J351&lt;&gt;0,(ABS(M351*Constants!$B$10)+50)/100,MAX(Q350-ABS(O351*Constants!$B$4),0))</f>
        <v>0.58005</v>
      </c>
      <c r="R351">
        <f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1200.5</v>
      </c>
      <c r="S351">
        <f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800.5</v>
      </c>
      <c r="T351">
        <f t="shared" si="92"/>
        <v>1200.5</v>
      </c>
      <c r="U351">
        <f t="shared" si="93"/>
        <v>800.5</v>
      </c>
      <c r="V351">
        <f>IF(I351&lt;&gt;0,(ABS(R351*Constants!$B$4)+50)/100,IF(R351=0,MAX((0-ABS(T351*Constants!$B$4)),0),(ABS(R351*Constants!$B$4)+50)/100))</f>
        <v>1501.125</v>
      </c>
      <c r="W351">
        <f>IF(J351&lt;&gt;0,(ABS(S351*Constants!$B$4)+50)/100,IF(S351=0,MAX((0-ABS(U351*Constants!$B$4)),0),(ABS(S351*Constants!$B$4)+50)/100))</f>
        <v>1001.125</v>
      </c>
      <c r="X351">
        <f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1200.5</v>
      </c>
      <c r="Y351">
        <f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800.5</v>
      </c>
      <c r="Z351">
        <f t="shared" si="94"/>
        <v>1200.5</v>
      </c>
      <c r="AA351">
        <f t="shared" si="95"/>
        <v>800.5</v>
      </c>
      <c r="AB351">
        <f>IF(I351&lt;&gt;0,(ABS(X351*Constants!$B$10)+50)/100,IF(X351=0,MAX((AB350-ABS(Z351*Constants!$B$4)),0),(ABS(X351*Constants!$B$4)+50)/100))</f>
        <v>0.62005</v>
      </c>
      <c r="AC351">
        <f>IF(J351&lt;&gt;0,(ABS(Y351*Constants!$B$10)+50)/100,IF(Y351=0,MAX((AC350-ABS(AA351*Constants!$B$4)),0),(ABS(Y351*Constants!$B$4)+50)/100))</f>
        <v>0.58005</v>
      </c>
      <c r="AD351">
        <f t="shared" si="96"/>
        <v>1001</v>
      </c>
      <c r="AE351">
        <f t="shared" si="97"/>
        <v>1200.5</v>
      </c>
      <c r="AF351">
        <f t="shared" si="98"/>
        <v>800.5</v>
      </c>
      <c r="AG351">
        <f>((Constants!$B$5*AG350)+Constants!$B$4*AD351+AH350)/(Constants!$B$5+Constants!$B$4)</f>
        <v>1001</v>
      </c>
      <c r="AH351">
        <f>((Constants!$B$5*AG350)+Constants!$B$4*AD351+AH350)-(Constants!$B$5+Constants!$B$4)*AG351</f>
        <v>0</v>
      </c>
      <c r="AI351">
        <f>((Constants!$B$5*AI350)+Constants!$B$4*AE351+AJ350)/(Constants!$B$5+Constants!$B$4)</f>
        <v>1200.5</v>
      </c>
      <c r="AJ351">
        <f>((Constants!$B$5*AI350)+Constants!$B$4*AE351+AJ350)-(Constants!$B$4+Constants!$B$5)*AI351</f>
        <v>0</v>
      </c>
      <c r="AK351">
        <f>((Constants!$B$5*AK350)+Constants!$B$4*AF351+AL350)/(Constants!$B$5+Constants!$B$4)</f>
        <v>800.5</v>
      </c>
      <c r="AL351">
        <f>((Constants!$B$5*AK350)+Constants!$B$4*AF351+AL350)-(Constants!$B$5+Constants!$B$4)*AK351</f>
        <v>0</v>
      </c>
      <c r="AM351">
        <f t="shared" si="99"/>
        <v>1</v>
      </c>
      <c r="AN351">
        <f t="shared" si="100"/>
        <v>1</v>
      </c>
      <c r="AO351">
        <f>(200000*(ABS(N351)-ABS(N349))+Constants!$B$7)/(2*Constants!$B$7)</f>
        <v>0.5</v>
      </c>
      <c r="AP351">
        <f>(200000*(ABS(O351)-ABS(O349))+Constants!$B$7)/(2*Constants!$B$7)</f>
        <v>0.5</v>
      </c>
      <c r="AQ351">
        <f t="shared" si="101"/>
        <v>1</v>
      </c>
      <c r="AR351">
        <f>(Constants!$B$3*Constants!$B$8*I351*K351+AS350)/(Constants!$B$9*Constants!$B$4)</f>
        <v>7.53982300884956</v>
      </c>
      <c r="AS351">
        <f>(Constants!$B$3*Constants!$B$8*I351*K351+AS350)-(AR351*Constants!$B$9*Constants!$B$4)</f>
        <v>0</v>
      </c>
      <c r="AT351">
        <f t="shared" si="102"/>
        <v>2631.39823008847</v>
      </c>
      <c r="AU351">
        <f t="array" ref="AU351">IF(SUMPRODUCT(--(SIGN(AN318:AN350)=SIGN(K319:K351)))=0,2,IF(AV350&gt;0,1,0))</f>
        <v>0</v>
      </c>
      <c r="AV351">
        <f>IF(AU351=2,ROUND(5*1000/Constants!$B$11,0),IF(AV350&gt;0,AV350-1,0))</f>
        <v>0</v>
      </c>
      <c r="AW351">
        <f t="shared" si="103"/>
        <v>349</v>
      </c>
      <c r="AX351">
        <f ca="1" t="array" ref="AX351">IF(AW351&gt;Constants!$B$12,2,IF(SUMPRODUCT(--(AX332:AX351=2))=0,0,1))</f>
        <v>2</v>
      </c>
      <c r="AZ351">
        <f t="array" ref="AZ351">IF(ABS(AG351)&gt;Constants!$B$13,2,IF(SUMPRODUCT(--(AZ331:AZ350=2))=0,0,1))</f>
        <v>0</v>
      </c>
    </row>
    <row r="352" spans="1:52">
      <c r="A352" s="3">
        <v>350</v>
      </c>
      <c r="B352">
        <f>Signals!B351</f>
        <v>3</v>
      </c>
      <c r="C352">
        <f>Signals!C351</f>
        <v>2</v>
      </c>
      <c r="D352">
        <f>Signals!F351</f>
        <v>0</v>
      </c>
      <c r="E352">
        <f>Signals!H351</f>
        <v>0</v>
      </c>
      <c r="F352">
        <f>Signals!I351</f>
        <v>0</v>
      </c>
      <c r="G352">
        <f>IF(Constants!$B$2=2,-B352,B352)</f>
        <v>3</v>
      </c>
      <c r="H352">
        <f>IF(Constants!$C$2=2,-C352,C352)</f>
        <v>2</v>
      </c>
      <c r="I352">
        <f t="shared" si="87"/>
        <v>3</v>
      </c>
      <c r="J352">
        <f t="shared" si="88"/>
        <v>2</v>
      </c>
      <c r="K352">
        <f t="shared" si="89"/>
        <v>1</v>
      </c>
      <c r="L352">
        <f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1200.5</v>
      </c>
      <c r="M352">
        <f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800.5</v>
      </c>
      <c r="N352">
        <f t="shared" si="90"/>
        <v>1200.5</v>
      </c>
      <c r="O352">
        <f t="shared" si="91"/>
        <v>800.5</v>
      </c>
      <c r="P352">
        <f>IF(I352&lt;&gt;0,(ABS(L352*Constants!$B$10)+50)/100,MAX(P351-ABS(N352*Constants!$B$4),0))</f>
        <v>0.62005</v>
      </c>
      <c r="Q352">
        <f>IF(J352&lt;&gt;0,(ABS(M352*Constants!$B$10)+50)/100,MAX(Q351-ABS(O352*Constants!$B$4),0))</f>
        <v>0.58005</v>
      </c>
      <c r="R352">
        <f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1200.5</v>
      </c>
      <c r="S352">
        <f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800.5</v>
      </c>
      <c r="T352">
        <f t="shared" si="92"/>
        <v>1200.5</v>
      </c>
      <c r="U352">
        <f t="shared" si="93"/>
        <v>800.5</v>
      </c>
      <c r="V352">
        <f>IF(I352&lt;&gt;0,(ABS(R352*Constants!$B$4)+50)/100,IF(R352=0,MAX((0-ABS(T352*Constants!$B$4)),0),(ABS(R352*Constants!$B$4)+50)/100))</f>
        <v>1501.125</v>
      </c>
      <c r="W352">
        <f>IF(J352&lt;&gt;0,(ABS(S352*Constants!$B$4)+50)/100,IF(S352=0,MAX((0-ABS(U352*Constants!$B$4)),0),(ABS(S352*Constants!$B$4)+50)/100))</f>
        <v>1001.125</v>
      </c>
      <c r="X352">
        <f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1200.5</v>
      </c>
      <c r="Y352">
        <f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800.5</v>
      </c>
      <c r="Z352">
        <f t="shared" si="94"/>
        <v>1200.5</v>
      </c>
      <c r="AA352">
        <f t="shared" si="95"/>
        <v>800.5</v>
      </c>
      <c r="AB352">
        <f>IF(I352&lt;&gt;0,(ABS(X352*Constants!$B$10)+50)/100,IF(X352=0,MAX((AB351-ABS(Z352*Constants!$B$4)),0),(ABS(X352*Constants!$B$4)+50)/100))</f>
        <v>0.62005</v>
      </c>
      <c r="AC352">
        <f>IF(J352&lt;&gt;0,(ABS(Y352*Constants!$B$10)+50)/100,IF(Y352=0,MAX((AC351-ABS(AA352*Constants!$B$4)),0),(ABS(Y352*Constants!$B$4)+50)/100))</f>
        <v>0.58005</v>
      </c>
      <c r="AD352">
        <f t="shared" si="96"/>
        <v>1001</v>
      </c>
      <c r="AE352">
        <f t="shared" si="97"/>
        <v>1200.5</v>
      </c>
      <c r="AF352">
        <f t="shared" si="98"/>
        <v>800.5</v>
      </c>
      <c r="AG352">
        <f>((Constants!$B$5*AG351)+Constants!$B$4*AD352+AH351)/(Constants!$B$5+Constants!$B$4)</f>
        <v>1001</v>
      </c>
      <c r="AH352">
        <f>((Constants!$B$5*AG351)+Constants!$B$4*AD352+AH351)-(Constants!$B$5+Constants!$B$4)*AG352</f>
        <v>0</v>
      </c>
      <c r="AI352">
        <f>((Constants!$B$5*AI351)+Constants!$B$4*AE352+AJ351)/(Constants!$B$5+Constants!$B$4)</f>
        <v>1200.5</v>
      </c>
      <c r="AJ352">
        <f>((Constants!$B$5*AI351)+Constants!$B$4*AE352+AJ351)-(Constants!$B$4+Constants!$B$5)*AI352</f>
        <v>0</v>
      </c>
      <c r="AK352">
        <f>((Constants!$B$5*AK351)+Constants!$B$4*AF352+AL351)/(Constants!$B$5+Constants!$B$4)</f>
        <v>800.5</v>
      </c>
      <c r="AL352">
        <f>((Constants!$B$5*AK351)+Constants!$B$4*AF352+AL351)-(Constants!$B$5+Constants!$B$4)*AK352</f>
        <v>0</v>
      </c>
      <c r="AM352">
        <f t="shared" si="99"/>
        <v>1</v>
      </c>
      <c r="AN352">
        <f t="shared" si="100"/>
        <v>1</v>
      </c>
      <c r="AO352">
        <f>(200000*(ABS(N352)-ABS(N350))+Constants!$B$7)/(2*Constants!$B$7)</f>
        <v>0.5</v>
      </c>
      <c r="AP352">
        <f>(200000*(ABS(O352)-ABS(O350))+Constants!$B$7)/(2*Constants!$B$7)</f>
        <v>0.5</v>
      </c>
      <c r="AQ352">
        <f t="shared" si="101"/>
        <v>1</v>
      </c>
      <c r="AR352">
        <f>(Constants!$B$3*Constants!$B$8*I352*K352+AS351)/(Constants!$B$9*Constants!$B$4)</f>
        <v>7.53982300884956</v>
      </c>
      <c r="AS352">
        <f>(Constants!$B$3*Constants!$B$8*I352*K352+AS351)-(AR352*Constants!$B$9*Constants!$B$4)</f>
        <v>0</v>
      </c>
      <c r="AT352">
        <f t="shared" si="102"/>
        <v>2638.93805309732</v>
      </c>
      <c r="AU352">
        <f t="array" ref="AU352">IF(SUMPRODUCT(--(SIGN(AN319:AN351)=SIGN(K320:K352)))=0,2,IF(AV351&gt;0,1,0))</f>
        <v>0</v>
      </c>
      <c r="AV352">
        <f>IF(AU352=2,ROUND(5*1000/Constants!$B$11,0),IF(AV351&gt;0,AV351-1,0))</f>
        <v>0</v>
      </c>
      <c r="AW352">
        <f t="shared" si="103"/>
        <v>350</v>
      </c>
      <c r="AX352">
        <f ca="1" t="array" ref="AX352">IF(AW352&gt;Constants!$B$12,2,IF(SUMPRODUCT(--(AX333:AX352=2))=0,0,1))</f>
        <v>2</v>
      </c>
      <c r="AZ352">
        <f t="array" ref="AZ352">IF(ABS(AG352)&gt;Constants!$B$13,2,IF(SUMPRODUCT(--(AZ332:AZ351=2))=0,0,1))</f>
        <v>0</v>
      </c>
    </row>
    <row r="353" spans="1:52">
      <c r="A353" s="3">
        <v>351</v>
      </c>
      <c r="B353">
        <f>Signals!B352</f>
        <v>3</v>
      </c>
      <c r="C353">
        <f>Signals!C352</f>
        <v>2</v>
      </c>
      <c r="D353">
        <f>Signals!F352</f>
        <v>0</v>
      </c>
      <c r="E353">
        <f>Signals!H352</f>
        <v>0</v>
      </c>
      <c r="F353">
        <f>Signals!I352</f>
        <v>0</v>
      </c>
      <c r="G353">
        <f>IF(Constants!$B$2=2,-B353,B353)</f>
        <v>3</v>
      </c>
      <c r="H353">
        <f>IF(Constants!$C$2=2,-C353,C353)</f>
        <v>2</v>
      </c>
      <c r="I353">
        <f t="shared" si="87"/>
        <v>3</v>
      </c>
      <c r="J353">
        <f t="shared" si="88"/>
        <v>2</v>
      </c>
      <c r="K353">
        <f t="shared" si="89"/>
        <v>1</v>
      </c>
      <c r="L353">
        <f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1200.5</v>
      </c>
      <c r="M353">
        <f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800.5</v>
      </c>
      <c r="N353">
        <f t="shared" si="90"/>
        <v>1200.5</v>
      </c>
      <c r="O353">
        <f t="shared" si="91"/>
        <v>800.5</v>
      </c>
      <c r="P353">
        <f>IF(I353&lt;&gt;0,(ABS(L353*Constants!$B$10)+50)/100,MAX(P352-ABS(N353*Constants!$B$4),0))</f>
        <v>0.62005</v>
      </c>
      <c r="Q353">
        <f>IF(J353&lt;&gt;0,(ABS(M353*Constants!$B$10)+50)/100,MAX(Q352-ABS(O353*Constants!$B$4),0))</f>
        <v>0.58005</v>
      </c>
      <c r="R353">
        <f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1200.5</v>
      </c>
      <c r="S353">
        <f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800.5</v>
      </c>
      <c r="T353">
        <f t="shared" si="92"/>
        <v>1200.5</v>
      </c>
      <c r="U353">
        <f t="shared" si="93"/>
        <v>800.5</v>
      </c>
      <c r="V353">
        <f>IF(I353&lt;&gt;0,(ABS(R353*Constants!$B$4)+50)/100,IF(R353=0,MAX((0-ABS(T353*Constants!$B$4)),0),(ABS(R353*Constants!$B$4)+50)/100))</f>
        <v>1501.125</v>
      </c>
      <c r="W353">
        <f>IF(J353&lt;&gt;0,(ABS(S353*Constants!$B$4)+50)/100,IF(S353=0,MAX((0-ABS(U353*Constants!$B$4)),0),(ABS(S353*Constants!$B$4)+50)/100))</f>
        <v>1001.125</v>
      </c>
      <c r="X353">
        <f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1200.5</v>
      </c>
      <c r="Y353">
        <f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800.5</v>
      </c>
      <c r="Z353">
        <f t="shared" si="94"/>
        <v>1200.5</v>
      </c>
      <c r="AA353">
        <f t="shared" si="95"/>
        <v>800.5</v>
      </c>
      <c r="AB353">
        <f>IF(I353&lt;&gt;0,(ABS(X353*Constants!$B$10)+50)/100,IF(X353=0,MAX((AB352-ABS(Z353*Constants!$B$4)),0),(ABS(X353*Constants!$B$4)+50)/100))</f>
        <v>0.62005</v>
      </c>
      <c r="AC353">
        <f>IF(J353&lt;&gt;0,(ABS(Y353*Constants!$B$10)+50)/100,IF(Y353=0,MAX((AC352-ABS(AA353*Constants!$B$4)),0),(ABS(Y353*Constants!$B$4)+50)/100))</f>
        <v>0.58005</v>
      </c>
      <c r="AD353">
        <f t="shared" si="96"/>
        <v>1001</v>
      </c>
      <c r="AE353">
        <f t="shared" si="97"/>
        <v>1200.5</v>
      </c>
      <c r="AF353">
        <f t="shared" si="98"/>
        <v>800.5</v>
      </c>
      <c r="AG353">
        <f>((Constants!$B$5*AG352)+Constants!$B$4*AD353+AH352)/(Constants!$B$5+Constants!$B$4)</f>
        <v>1001</v>
      </c>
      <c r="AH353">
        <f>((Constants!$B$5*AG352)+Constants!$B$4*AD353+AH352)-(Constants!$B$5+Constants!$B$4)*AG353</f>
        <v>0</v>
      </c>
      <c r="AI353">
        <f>((Constants!$B$5*AI352)+Constants!$B$4*AE353+AJ352)/(Constants!$B$5+Constants!$B$4)</f>
        <v>1200.5</v>
      </c>
      <c r="AJ353">
        <f>((Constants!$B$5*AI352)+Constants!$B$4*AE353+AJ352)-(Constants!$B$4+Constants!$B$5)*AI353</f>
        <v>0</v>
      </c>
      <c r="AK353">
        <f>((Constants!$B$5*AK352)+Constants!$B$4*AF353+AL352)/(Constants!$B$5+Constants!$B$4)</f>
        <v>800.5</v>
      </c>
      <c r="AL353">
        <f>((Constants!$B$5*AK352)+Constants!$B$4*AF353+AL352)-(Constants!$B$5+Constants!$B$4)*AK353</f>
        <v>0</v>
      </c>
      <c r="AM353">
        <f t="shared" si="99"/>
        <v>1</v>
      </c>
      <c r="AN353">
        <f t="shared" si="100"/>
        <v>1</v>
      </c>
      <c r="AO353">
        <f>(200000*(ABS(N353)-ABS(N351))+Constants!$B$7)/(2*Constants!$B$7)</f>
        <v>0.5</v>
      </c>
      <c r="AP353">
        <f>(200000*(ABS(O353)-ABS(O351))+Constants!$B$7)/(2*Constants!$B$7)</f>
        <v>0.5</v>
      </c>
      <c r="AQ353">
        <f t="shared" si="101"/>
        <v>1</v>
      </c>
      <c r="AR353">
        <f>(Constants!$B$3*Constants!$B$8*I353*K353+AS352)/(Constants!$B$9*Constants!$B$4)</f>
        <v>7.53982300884956</v>
      </c>
      <c r="AS353">
        <f>(Constants!$B$3*Constants!$B$8*I353*K353+AS352)-(AR353*Constants!$B$9*Constants!$B$4)</f>
        <v>0</v>
      </c>
      <c r="AT353">
        <f t="shared" si="102"/>
        <v>2646.47787610617</v>
      </c>
      <c r="AU353">
        <f t="array" ref="AU353">IF(SUMPRODUCT(--(SIGN(AN320:AN352)=SIGN(K321:K353)))=0,2,IF(AV352&gt;0,1,0))</f>
        <v>0</v>
      </c>
      <c r="AV353">
        <f>IF(AU353=2,ROUND(5*1000/Constants!$B$11,0),IF(AV352&gt;0,AV352-1,0))</f>
        <v>0</v>
      </c>
      <c r="AW353">
        <f t="shared" si="103"/>
        <v>351</v>
      </c>
      <c r="AX353">
        <f ca="1" t="array" ref="AX353">IF(AW353&gt;Constants!$B$12,2,IF(SUMPRODUCT(--(AX334:AX353=2))=0,0,1))</f>
        <v>2</v>
      </c>
      <c r="AZ353">
        <f t="array" ref="AZ353">IF(ABS(AG353)&gt;Constants!$B$13,2,IF(SUMPRODUCT(--(AZ333:AZ352=2))=0,0,1))</f>
        <v>0</v>
      </c>
    </row>
    <row r="354" spans="1:52">
      <c r="A354" s="3">
        <v>352</v>
      </c>
      <c r="B354">
        <f>Signals!B353</f>
        <v>3</v>
      </c>
      <c r="C354">
        <f>Signals!C353</f>
        <v>2</v>
      </c>
      <c r="D354">
        <f>Signals!F353</f>
        <v>0</v>
      </c>
      <c r="E354">
        <f>Signals!H353</f>
        <v>0</v>
      </c>
      <c r="F354">
        <f>Signals!I353</f>
        <v>0</v>
      </c>
      <c r="G354">
        <f>IF(Constants!$B$2=2,-B354,B354)</f>
        <v>3</v>
      </c>
      <c r="H354">
        <f>IF(Constants!$C$2=2,-C354,C354)</f>
        <v>2</v>
      </c>
      <c r="I354">
        <f t="shared" si="87"/>
        <v>3</v>
      </c>
      <c r="J354">
        <f t="shared" si="88"/>
        <v>2</v>
      </c>
      <c r="K354">
        <f t="shared" si="89"/>
        <v>1</v>
      </c>
      <c r="L354">
        <f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1200.5</v>
      </c>
      <c r="M354">
        <f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800.5</v>
      </c>
      <c r="N354">
        <f t="shared" si="90"/>
        <v>1200.5</v>
      </c>
      <c r="O354">
        <f t="shared" si="91"/>
        <v>800.5</v>
      </c>
      <c r="P354">
        <f>IF(I354&lt;&gt;0,(ABS(L354*Constants!$B$10)+50)/100,MAX(P353-ABS(N354*Constants!$B$4),0))</f>
        <v>0.62005</v>
      </c>
      <c r="Q354">
        <f>IF(J354&lt;&gt;0,(ABS(M354*Constants!$B$10)+50)/100,MAX(Q353-ABS(O354*Constants!$B$4),0))</f>
        <v>0.58005</v>
      </c>
      <c r="R354">
        <f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1200.5</v>
      </c>
      <c r="S354">
        <f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800.5</v>
      </c>
      <c r="T354">
        <f t="shared" si="92"/>
        <v>1200.5</v>
      </c>
      <c r="U354">
        <f t="shared" si="93"/>
        <v>800.5</v>
      </c>
      <c r="V354">
        <f>IF(I354&lt;&gt;0,(ABS(R354*Constants!$B$4)+50)/100,IF(R354=0,MAX((0-ABS(T354*Constants!$B$4)),0),(ABS(R354*Constants!$B$4)+50)/100))</f>
        <v>1501.125</v>
      </c>
      <c r="W354">
        <f>IF(J354&lt;&gt;0,(ABS(S354*Constants!$B$4)+50)/100,IF(S354=0,MAX((0-ABS(U354*Constants!$B$4)),0),(ABS(S354*Constants!$B$4)+50)/100))</f>
        <v>1001.125</v>
      </c>
      <c r="X354">
        <f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1200.5</v>
      </c>
      <c r="Y354">
        <f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800.5</v>
      </c>
      <c r="Z354">
        <f t="shared" si="94"/>
        <v>1200.5</v>
      </c>
      <c r="AA354">
        <f t="shared" si="95"/>
        <v>800.5</v>
      </c>
      <c r="AB354">
        <f>IF(I354&lt;&gt;0,(ABS(X354*Constants!$B$10)+50)/100,IF(X354=0,MAX((AB353-ABS(Z354*Constants!$B$4)),0),(ABS(X354*Constants!$B$4)+50)/100))</f>
        <v>0.62005</v>
      </c>
      <c r="AC354">
        <f>IF(J354&lt;&gt;0,(ABS(Y354*Constants!$B$10)+50)/100,IF(Y354=0,MAX((AC353-ABS(AA354*Constants!$B$4)),0),(ABS(Y354*Constants!$B$4)+50)/100))</f>
        <v>0.58005</v>
      </c>
      <c r="AD354">
        <f t="shared" si="96"/>
        <v>1001</v>
      </c>
      <c r="AE354">
        <f t="shared" si="97"/>
        <v>1200.5</v>
      </c>
      <c r="AF354">
        <f t="shared" si="98"/>
        <v>800.5</v>
      </c>
      <c r="AG354">
        <f>((Constants!$B$5*AG353)+Constants!$B$4*AD354+AH353)/(Constants!$B$5+Constants!$B$4)</f>
        <v>1001</v>
      </c>
      <c r="AH354">
        <f>((Constants!$B$5*AG353)+Constants!$B$4*AD354+AH353)-(Constants!$B$5+Constants!$B$4)*AG354</f>
        <v>0</v>
      </c>
      <c r="AI354">
        <f>((Constants!$B$5*AI353)+Constants!$B$4*AE354+AJ353)/(Constants!$B$5+Constants!$B$4)</f>
        <v>1200.5</v>
      </c>
      <c r="AJ354">
        <f>((Constants!$B$5*AI353)+Constants!$B$4*AE354+AJ353)-(Constants!$B$4+Constants!$B$5)*AI354</f>
        <v>0</v>
      </c>
      <c r="AK354">
        <f>((Constants!$B$5*AK353)+Constants!$B$4*AF354+AL353)/(Constants!$B$5+Constants!$B$4)</f>
        <v>800.5</v>
      </c>
      <c r="AL354">
        <f>((Constants!$B$5*AK353)+Constants!$B$4*AF354+AL353)-(Constants!$B$5+Constants!$B$4)*AK354</f>
        <v>0</v>
      </c>
      <c r="AM354">
        <f t="shared" si="99"/>
        <v>1</v>
      </c>
      <c r="AN354">
        <f t="shared" si="100"/>
        <v>1</v>
      </c>
      <c r="AO354">
        <f>(200000*(ABS(N354)-ABS(N352))+Constants!$B$7)/(2*Constants!$B$7)</f>
        <v>0.5</v>
      </c>
      <c r="AP354">
        <f>(200000*(ABS(O354)-ABS(O352))+Constants!$B$7)/(2*Constants!$B$7)</f>
        <v>0.5</v>
      </c>
      <c r="AQ354">
        <f t="shared" si="101"/>
        <v>1</v>
      </c>
      <c r="AR354">
        <f>(Constants!$B$3*Constants!$B$8*I354*K354+AS353)/(Constants!$B$9*Constants!$B$4)</f>
        <v>7.53982300884956</v>
      </c>
      <c r="AS354">
        <f>(Constants!$B$3*Constants!$B$8*I354*K354+AS353)-(AR354*Constants!$B$9*Constants!$B$4)</f>
        <v>0</v>
      </c>
      <c r="AT354">
        <f t="shared" si="102"/>
        <v>2654.01769911502</v>
      </c>
      <c r="AU354">
        <f t="array" ref="AU354">IF(SUMPRODUCT(--(SIGN(AN321:AN353)=SIGN(K322:K354)))=0,2,IF(AV353&gt;0,1,0))</f>
        <v>0</v>
      </c>
      <c r="AV354">
        <f>IF(AU354=2,ROUND(5*1000/Constants!$B$11,0),IF(AV353&gt;0,AV353-1,0))</f>
        <v>0</v>
      </c>
      <c r="AW354">
        <f t="shared" si="103"/>
        <v>352</v>
      </c>
      <c r="AX354">
        <f ca="1" t="array" ref="AX354">IF(AW354&gt;Constants!$B$12,2,IF(SUMPRODUCT(--(AX335:AX354=2))=0,0,1))</f>
        <v>2</v>
      </c>
      <c r="AZ354">
        <f t="array" ref="AZ354">IF(ABS(AG354)&gt;Constants!$B$13,2,IF(SUMPRODUCT(--(AZ334:AZ353=2))=0,0,1))</f>
        <v>0</v>
      </c>
    </row>
    <row r="355" spans="1:52">
      <c r="A355" s="3">
        <v>353</v>
      </c>
      <c r="B355">
        <f>Signals!B354</f>
        <v>3</v>
      </c>
      <c r="C355">
        <f>Signals!C354</f>
        <v>2</v>
      </c>
      <c r="D355">
        <f>Signals!F354</f>
        <v>0</v>
      </c>
      <c r="E355">
        <f>Signals!H354</f>
        <v>0</v>
      </c>
      <c r="F355">
        <f>Signals!I354</f>
        <v>0</v>
      </c>
      <c r="G355">
        <f>IF(Constants!$B$2=2,-B355,B355)</f>
        <v>3</v>
      </c>
      <c r="H355">
        <f>IF(Constants!$C$2=2,-C355,C355)</f>
        <v>2</v>
      </c>
      <c r="I355">
        <f t="shared" si="87"/>
        <v>3</v>
      </c>
      <c r="J355">
        <f t="shared" si="88"/>
        <v>2</v>
      </c>
      <c r="K355">
        <f t="shared" si="89"/>
        <v>1</v>
      </c>
      <c r="L355">
        <f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1200.5</v>
      </c>
      <c r="M355">
        <f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800.5</v>
      </c>
      <c r="N355">
        <f t="shared" si="90"/>
        <v>1200.5</v>
      </c>
      <c r="O355">
        <f t="shared" si="91"/>
        <v>800.5</v>
      </c>
      <c r="P355">
        <f>IF(I355&lt;&gt;0,(ABS(L355*Constants!$B$10)+50)/100,MAX(P354-ABS(N355*Constants!$B$4),0))</f>
        <v>0.62005</v>
      </c>
      <c r="Q355">
        <f>IF(J355&lt;&gt;0,(ABS(M355*Constants!$B$10)+50)/100,MAX(Q354-ABS(O355*Constants!$B$4),0))</f>
        <v>0.58005</v>
      </c>
      <c r="R355">
        <f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1200.5</v>
      </c>
      <c r="S355">
        <f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800.5</v>
      </c>
      <c r="T355">
        <f t="shared" si="92"/>
        <v>1200.5</v>
      </c>
      <c r="U355">
        <f t="shared" si="93"/>
        <v>800.5</v>
      </c>
      <c r="V355">
        <f>IF(I355&lt;&gt;0,(ABS(R355*Constants!$B$4)+50)/100,IF(R355=0,MAX((0-ABS(T355*Constants!$B$4)),0),(ABS(R355*Constants!$B$4)+50)/100))</f>
        <v>1501.125</v>
      </c>
      <c r="W355">
        <f>IF(J355&lt;&gt;0,(ABS(S355*Constants!$B$4)+50)/100,IF(S355=0,MAX((0-ABS(U355*Constants!$B$4)),0),(ABS(S355*Constants!$B$4)+50)/100))</f>
        <v>1001.125</v>
      </c>
      <c r="X355">
        <f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1200.5</v>
      </c>
      <c r="Y355">
        <f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800.5</v>
      </c>
      <c r="Z355">
        <f t="shared" si="94"/>
        <v>1200.5</v>
      </c>
      <c r="AA355">
        <f t="shared" si="95"/>
        <v>800.5</v>
      </c>
      <c r="AB355">
        <f>IF(I355&lt;&gt;0,(ABS(X355*Constants!$B$10)+50)/100,IF(X355=0,MAX((AB354-ABS(Z355*Constants!$B$4)),0),(ABS(X355*Constants!$B$4)+50)/100))</f>
        <v>0.62005</v>
      </c>
      <c r="AC355">
        <f>IF(J355&lt;&gt;0,(ABS(Y355*Constants!$B$10)+50)/100,IF(Y355=0,MAX((AC354-ABS(AA355*Constants!$B$4)),0),(ABS(Y355*Constants!$B$4)+50)/100))</f>
        <v>0.58005</v>
      </c>
      <c r="AD355">
        <f t="shared" si="96"/>
        <v>1001</v>
      </c>
      <c r="AE355">
        <f t="shared" si="97"/>
        <v>1200.5</v>
      </c>
      <c r="AF355">
        <f t="shared" si="98"/>
        <v>800.5</v>
      </c>
      <c r="AG355">
        <f>((Constants!$B$5*AG354)+Constants!$B$4*AD355+AH354)/(Constants!$B$5+Constants!$B$4)</f>
        <v>1001</v>
      </c>
      <c r="AH355">
        <f>((Constants!$B$5*AG354)+Constants!$B$4*AD355+AH354)-(Constants!$B$5+Constants!$B$4)*AG355</f>
        <v>0</v>
      </c>
      <c r="AI355">
        <f>((Constants!$B$5*AI354)+Constants!$B$4*AE355+AJ354)/(Constants!$B$5+Constants!$B$4)</f>
        <v>1200.5</v>
      </c>
      <c r="AJ355">
        <f>((Constants!$B$5*AI354)+Constants!$B$4*AE355+AJ354)-(Constants!$B$4+Constants!$B$5)*AI355</f>
        <v>0</v>
      </c>
      <c r="AK355">
        <f>((Constants!$B$5*AK354)+Constants!$B$4*AF355+AL354)/(Constants!$B$5+Constants!$B$4)</f>
        <v>800.5</v>
      </c>
      <c r="AL355">
        <f>((Constants!$B$5*AK354)+Constants!$B$4*AF355+AL354)-(Constants!$B$5+Constants!$B$4)*AK355</f>
        <v>0</v>
      </c>
      <c r="AM355">
        <f t="shared" si="99"/>
        <v>1</v>
      </c>
      <c r="AN355">
        <f t="shared" si="100"/>
        <v>1</v>
      </c>
      <c r="AO355">
        <f>(200000*(ABS(N355)-ABS(N353))+Constants!$B$7)/(2*Constants!$B$7)</f>
        <v>0.5</v>
      </c>
      <c r="AP355">
        <f>(200000*(ABS(O355)-ABS(O353))+Constants!$B$7)/(2*Constants!$B$7)</f>
        <v>0.5</v>
      </c>
      <c r="AQ355">
        <f t="shared" si="101"/>
        <v>1</v>
      </c>
      <c r="AR355">
        <f>(Constants!$B$3*Constants!$B$8*I355*K355+AS354)/(Constants!$B$9*Constants!$B$4)</f>
        <v>7.53982300884956</v>
      </c>
      <c r="AS355">
        <f>(Constants!$B$3*Constants!$B$8*I355*K355+AS354)-(AR355*Constants!$B$9*Constants!$B$4)</f>
        <v>0</v>
      </c>
      <c r="AT355">
        <f t="shared" si="102"/>
        <v>2661.55752212387</v>
      </c>
      <c r="AU355">
        <f t="array" ref="AU355">IF(SUMPRODUCT(--(SIGN(AN322:AN354)=SIGN(K323:K355)))=0,2,IF(AV354&gt;0,1,0))</f>
        <v>0</v>
      </c>
      <c r="AV355">
        <f>IF(AU355=2,ROUND(5*1000/Constants!$B$11,0),IF(AV354&gt;0,AV354-1,0))</f>
        <v>0</v>
      </c>
      <c r="AW355">
        <f t="shared" si="103"/>
        <v>353</v>
      </c>
      <c r="AX355">
        <f ca="1" t="array" ref="AX355">IF(AW355&gt;Constants!$B$12,2,IF(SUMPRODUCT(--(AX336:AX355=2))=0,0,1))</f>
        <v>2</v>
      </c>
      <c r="AZ355">
        <f t="array" ref="AZ355">IF(ABS(AG355)&gt;Constants!$B$13,2,IF(SUMPRODUCT(--(AZ335:AZ354=2))=0,0,1))</f>
        <v>0</v>
      </c>
    </row>
    <row r="356" spans="1:52">
      <c r="A356" s="3">
        <v>354</v>
      </c>
      <c r="B356">
        <f>Signals!B355</f>
        <v>3</v>
      </c>
      <c r="C356">
        <f>Signals!C355</f>
        <v>2</v>
      </c>
      <c r="D356">
        <f>Signals!F355</f>
        <v>0</v>
      </c>
      <c r="E356">
        <f>Signals!H355</f>
        <v>0</v>
      </c>
      <c r="F356">
        <f>Signals!I355</f>
        <v>0</v>
      </c>
      <c r="G356">
        <f>IF(Constants!$B$2=2,-B356,B356)</f>
        <v>3</v>
      </c>
      <c r="H356">
        <f>IF(Constants!$C$2=2,-C356,C356)</f>
        <v>2</v>
      </c>
      <c r="I356">
        <f t="shared" si="87"/>
        <v>3</v>
      </c>
      <c r="J356">
        <f t="shared" si="88"/>
        <v>2</v>
      </c>
      <c r="K356">
        <f t="shared" si="89"/>
        <v>1</v>
      </c>
      <c r="L356">
        <f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1200.5</v>
      </c>
      <c r="M356">
        <f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800.5</v>
      </c>
      <c r="N356">
        <f t="shared" si="90"/>
        <v>1200.5</v>
      </c>
      <c r="O356">
        <f t="shared" si="91"/>
        <v>800.5</v>
      </c>
      <c r="P356">
        <f>IF(I356&lt;&gt;0,(ABS(L356*Constants!$B$10)+50)/100,MAX(P355-ABS(N356*Constants!$B$4),0))</f>
        <v>0.62005</v>
      </c>
      <c r="Q356">
        <f>IF(J356&lt;&gt;0,(ABS(M356*Constants!$B$10)+50)/100,MAX(Q355-ABS(O356*Constants!$B$4),0))</f>
        <v>0.58005</v>
      </c>
      <c r="R356">
        <f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1200.5</v>
      </c>
      <c r="S356">
        <f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800.5</v>
      </c>
      <c r="T356">
        <f t="shared" si="92"/>
        <v>1200.5</v>
      </c>
      <c r="U356">
        <f t="shared" si="93"/>
        <v>800.5</v>
      </c>
      <c r="V356">
        <f>IF(I356&lt;&gt;0,(ABS(R356*Constants!$B$4)+50)/100,IF(R356=0,MAX((0-ABS(T356*Constants!$B$4)),0),(ABS(R356*Constants!$B$4)+50)/100))</f>
        <v>1501.125</v>
      </c>
      <c r="W356">
        <f>IF(J356&lt;&gt;0,(ABS(S356*Constants!$B$4)+50)/100,IF(S356=0,MAX((0-ABS(U356*Constants!$B$4)),0),(ABS(S356*Constants!$B$4)+50)/100))</f>
        <v>1001.125</v>
      </c>
      <c r="X356">
        <f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1200.5</v>
      </c>
      <c r="Y356">
        <f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800.5</v>
      </c>
      <c r="Z356">
        <f t="shared" si="94"/>
        <v>1200.5</v>
      </c>
      <c r="AA356">
        <f t="shared" si="95"/>
        <v>800.5</v>
      </c>
      <c r="AB356">
        <f>IF(I356&lt;&gt;0,(ABS(X356*Constants!$B$10)+50)/100,IF(X356=0,MAX((AB355-ABS(Z356*Constants!$B$4)),0),(ABS(X356*Constants!$B$4)+50)/100))</f>
        <v>0.62005</v>
      </c>
      <c r="AC356">
        <f>IF(J356&lt;&gt;0,(ABS(Y356*Constants!$B$10)+50)/100,IF(Y356=0,MAX((AC355-ABS(AA356*Constants!$B$4)),0),(ABS(Y356*Constants!$B$4)+50)/100))</f>
        <v>0.58005</v>
      </c>
      <c r="AD356">
        <f t="shared" si="96"/>
        <v>1001</v>
      </c>
      <c r="AE356">
        <f t="shared" si="97"/>
        <v>1200.5</v>
      </c>
      <c r="AF356">
        <f t="shared" si="98"/>
        <v>800.5</v>
      </c>
      <c r="AG356">
        <f>((Constants!$B$5*AG355)+Constants!$B$4*AD356+AH355)/(Constants!$B$5+Constants!$B$4)</f>
        <v>1001</v>
      </c>
      <c r="AH356">
        <f>((Constants!$B$5*AG355)+Constants!$B$4*AD356+AH355)-(Constants!$B$5+Constants!$B$4)*AG356</f>
        <v>0</v>
      </c>
      <c r="AI356">
        <f>((Constants!$B$5*AI355)+Constants!$B$4*AE356+AJ355)/(Constants!$B$5+Constants!$B$4)</f>
        <v>1200.5</v>
      </c>
      <c r="AJ356">
        <f>((Constants!$B$5*AI355)+Constants!$B$4*AE356+AJ355)-(Constants!$B$4+Constants!$B$5)*AI356</f>
        <v>0</v>
      </c>
      <c r="AK356">
        <f>((Constants!$B$5*AK355)+Constants!$B$4*AF356+AL355)/(Constants!$B$5+Constants!$B$4)</f>
        <v>800.5</v>
      </c>
      <c r="AL356">
        <f>((Constants!$B$5*AK355)+Constants!$B$4*AF356+AL355)-(Constants!$B$5+Constants!$B$4)*AK356</f>
        <v>0</v>
      </c>
      <c r="AM356">
        <f t="shared" si="99"/>
        <v>1</v>
      </c>
      <c r="AN356">
        <f t="shared" si="100"/>
        <v>1</v>
      </c>
      <c r="AO356">
        <f>(200000*(ABS(N356)-ABS(N354))+Constants!$B$7)/(2*Constants!$B$7)</f>
        <v>0.5</v>
      </c>
      <c r="AP356">
        <f>(200000*(ABS(O356)-ABS(O354))+Constants!$B$7)/(2*Constants!$B$7)</f>
        <v>0.5</v>
      </c>
      <c r="AQ356">
        <f t="shared" si="101"/>
        <v>1</v>
      </c>
      <c r="AR356">
        <f>(Constants!$B$3*Constants!$B$8*I356*K356+AS355)/(Constants!$B$9*Constants!$B$4)</f>
        <v>7.53982300884956</v>
      </c>
      <c r="AS356">
        <f>(Constants!$B$3*Constants!$B$8*I356*K356+AS355)-(AR356*Constants!$B$9*Constants!$B$4)</f>
        <v>0</v>
      </c>
      <c r="AT356">
        <f t="shared" si="102"/>
        <v>2669.09734513272</v>
      </c>
      <c r="AU356">
        <f t="array" ref="AU356">IF(SUMPRODUCT(--(SIGN(AN323:AN355)=SIGN(K324:K356)))=0,2,IF(AV355&gt;0,1,0))</f>
        <v>0</v>
      </c>
      <c r="AV356">
        <f>IF(AU356=2,ROUND(5*1000/Constants!$B$11,0),IF(AV355&gt;0,AV355-1,0))</f>
        <v>0</v>
      </c>
      <c r="AW356">
        <f t="shared" si="103"/>
        <v>354</v>
      </c>
      <c r="AX356">
        <f ca="1" t="array" ref="AX356">IF(AW356&gt;Constants!$B$12,2,IF(SUMPRODUCT(--(AX337:AX356=2))=0,0,1))</f>
        <v>2</v>
      </c>
      <c r="AZ356">
        <f t="array" ref="AZ356">IF(ABS(AG356)&gt;Constants!$B$13,2,IF(SUMPRODUCT(--(AZ336:AZ355=2))=0,0,1))</f>
        <v>0</v>
      </c>
    </row>
    <row r="357" spans="1:52">
      <c r="A357" s="3">
        <v>355</v>
      </c>
      <c r="B357">
        <f>Signals!B356</f>
        <v>3</v>
      </c>
      <c r="C357">
        <f>Signals!C356</f>
        <v>2</v>
      </c>
      <c r="D357">
        <f>Signals!F356</f>
        <v>0</v>
      </c>
      <c r="E357">
        <f>Signals!H356</f>
        <v>0</v>
      </c>
      <c r="F357">
        <f>Signals!I356</f>
        <v>0</v>
      </c>
      <c r="G357">
        <f>IF(Constants!$B$2=2,-B357,B357)</f>
        <v>3</v>
      </c>
      <c r="H357">
        <f>IF(Constants!$C$2=2,-C357,C357)</f>
        <v>2</v>
      </c>
      <c r="I357">
        <f t="shared" si="87"/>
        <v>3</v>
      </c>
      <c r="J357">
        <f t="shared" si="88"/>
        <v>2</v>
      </c>
      <c r="K357">
        <f t="shared" si="89"/>
        <v>1</v>
      </c>
      <c r="L357">
        <f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1200.5</v>
      </c>
      <c r="M357">
        <f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800.5</v>
      </c>
      <c r="N357">
        <f t="shared" si="90"/>
        <v>1200.5</v>
      </c>
      <c r="O357">
        <f t="shared" si="91"/>
        <v>800.5</v>
      </c>
      <c r="P357">
        <f>IF(I357&lt;&gt;0,(ABS(L357*Constants!$B$10)+50)/100,MAX(P356-ABS(N357*Constants!$B$4),0))</f>
        <v>0.62005</v>
      </c>
      <c r="Q357">
        <f>IF(J357&lt;&gt;0,(ABS(M357*Constants!$B$10)+50)/100,MAX(Q356-ABS(O357*Constants!$B$4),0))</f>
        <v>0.58005</v>
      </c>
      <c r="R357">
        <f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1200.5</v>
      </c>
      <c r="S357">
        <f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800.5</v>
      </c>
      <c r="T357">
        <f t="shared" si="92"/>
        <v>1200.5</v>
      </c>
      <c r="U357">
        <f t="shared" si="93"/>
        <v>800.5</v>
      </c>
      <c r="V357">
        <f>IF(I357&lt;&gt;0,(ABS(R357*Constants!$B$4)+50)/100,IF(R357=0,MAX((0-ABS(T357*Constants!$B$4)),0),(ABS(R357*Constants!$B$4)+50)/100))</f>
        <v>1501.125</v>
      </c>
      <c r="W357">
        <f>IF(J357&lt;&gt;0,(ABS(S357*Constants!$B$4)+50)/100,IF(S357=0,MAX((0-ABS(U357*Constants!$B$4)),0),(ABS(S357*Constants!$B$4)+50)/100))</f>
        <v>1001.125</v>
      </c>
      <c r="X357">
        <f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1200.5</v>
      </c>
      <c r="Y357">
        <f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800.5</v>
      </c>
      <c r="Z357">
        <f t="shared" si="94"/>
        <v>1200.5</v>
      </c>
      <c r="AA357">
        <f t="shared" si="95"/>
        <v>800.5</v>
      </c>
      <c r="AB357">
        <f>IF(I357&lt;&gt;0,(ABS(X357*Constants!$B$10)+50)/100,IF(X357=0,MAX((AB356-ABS(Z357*Constants!$B$4)),0),(ABS(X357*Constants!$B$4)+50)/100))</f>
        <v>0.62005</v>
      </c>
      <c r="AC357">
        <f>IF(J357&lt;&gt;0,(ABS(Y357*Constants!$B$10)+50)/100,IF(Y357=0,MAX((AC356-ABS(AA357*Constants!$B$4)),0),(ABS(Y357*Constants!$B$4)+50)/100))</f>
        <v>0.58005</v>
      </c>
      <c r="AD357">
        <f t="shared" si="96"/>
        <v>1001</v>
      </c>
      <c r="AE357">
        <f t="shared" si="97"/>
        <v>1200.5</v>
      </c>
      <c r="AF357">
        <f t="shared" si="98"/>
        <v>800.5</v>
      </c>
      <c r="AG357">
        <f>((Constants!$B$5*AG356)+Constants!$B$4*AD357+AH356)/(Constants!$B$5+Constants!$B$4)</f>
        <v>1001</v>
      </c>
      <c r="AH357">
        <f>((Constants!$B$5*AG356)+Constants!$B$4*AD357+AH356)-(Constants!$B$5+Constants!$B$4)*AG357</f>
        <v>0</v>
      </c>
      <c r="AI357">
        <f>((Constants!$B$5*AI356)+Constants!$B$4*AE357+AJ356)/(Constants!$B$5+Constants!$B$4)</f>
        <v>1200.5</v>
      </c>
      <c r="AJ357">
        <f>((Constants!$B$5*AI356)+Constants!$B$4*AE357+AJ356)-(Constants!$B$4+Constants!$B$5)*AI357</f>
        <v>0</v>
      </c>
      <c r="AK357">
        <f>((Constants!$B$5*AK356)+Constants!$B$4*AF357+AL356)/(Constants!$B$5+Constants!$B$4)</f>
        <v>800.5</v>
      </c>
      <c r="AL357">
        <f>((Constants!$B$5*AK356)+Constants!$B$4*AF357+AL356)-(Constants!$B$5+Constants!$B$4)*AK357</f>
        <v>0</v>
      </c>
      <c r="AM357">
        <f t="shared" si="99"/>
        <v>1</v>
      </c>
      <c r="AN357">
        <f t="shared" si="100"/>
        <v>1</v>
      </c>
      <c r="AO357">
        <f>(200000*(ABS(N357)-ABS(N355))+Constants!$B$7)/(2*Constants!$B$7)</f>
        <v>0.5</v>
      </c>
      <c r="AP357">
        <f>(200000*(ABS(O357)-ABS(O355))+Constants!$B$7)/(2*Constants!$B$7)</f>
        <v>0.5</v>
      </c>
      <c r="AQ357">
        <f t="shared" si="101"/>
        <v>1</v>
      </c>
      <c r="AR357">
        <f>(Constants!$B$3*Constants!$B$8*I357*K357+AS356)/(Constants!$B$9*Constants!$B$4)</f>
        <v>7.53982300884956</v>
      </c>
      <c r="AS357">
        <f>(Constants!$B$3*Constants!$B$8*I357*K357+AS356)-(AR357*Constants!$B$9*Constants!$B$4)</f>
        <v>0</v>
      </c>
      <c r="AT357">
        <f t="shared" si="102"/>
        <v>2676.63716814157</v>
      </c>
      <c r="AU357">
        <f t="array" ref="AU357">IF(SUMPRODUCT(--(SIGN(AN324:AN356)=SIGN(K325:K357)))=0,2,IF(AV356&gt;0,1,0))</f>
        <v>0</v>
      </c>
      <c r="AV357">
        <f>IF(AU357=2,ROUND(5*1000/Constants!$B$11,0),IF(AV356&gt;0,AV356-1,0))</f>
        <v>0</v>
      </c>
      <c r="AW357">
        <f t="shared" si="103"/>
        <v>355</v>
      </c>
      <c r="AX357">
        <f ca="1" t="array" ref="AX357">IF(AW357&gt;Constants!$B$12,2,IF(SUMPRODUCT(--(AX338:AX357=2))=0,0,1))</f>
        <v>2</v>
      </c>
      <c r="AZ357">
        <f t="array" ref="AZ357">IF(ABS(AG357)&gt;Constants!$B$13,2,IF(SUMPRODUCT(--(AZ337:AZ356=2))=0,0,1))</f>
        <v>0</v>
      </c>
    </row>
    <row r="358" spans="1:52">
      <c r="A358" s="3">
        <v>356</v>
      </c>
      <c r="B358">
        <f>Signals!B357</f>
        <v>3</v>
      </c>
      <c r="C358">
        <f>Signals!C357</f>
        <v>2</v>
      </c>
      <c r="D358">
        <f>Signals!F357</f>
        <v>0</v>
      </c>
      <c r="E358">
        <f>Signals!H357</f>
        <v>0</v>
      </c>
      <c r="F358">
        <f>Signals!I357</f>
        <v>0</v>
      </c>
      <c r="G358">
        <f>IF(Constants!$B$2=2,-B358,B358)</f>
        <v>3</v>
      </c>
      <c r="H358">
        <f>IF(Constants!$C$2=2,-C358,C358)</f>
        <v>2</v>
      </c>
      <c r="I358">
        <f t="shared" si="87"/>
        <v>3</v>
      </c>
      <c r="J358">
        <f t="shared" si="88"/>
        <v>2</v>
      </c>
      <c r="K358">
        <f t="shared" si="89"/>
        <v>1</v>
      </c>
      <c r="L358">
        <f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1200.5</v>
      </c>
      <c r="M358">
        <f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800.5</v>
      </c>
      <c r="N358">
        <f t="shared" si="90"/>
        <v>1200.5</v>
      </c>
      <c r="O358">
        <f t="shared" si="91"/>
        <v>800.5</v>
      </c>
      <c r="P358">
        <f>IF(I358&lt;&gt;0,(ABS(L358*Constants!$B$10)+50)/100,MAX(P357-ABS(N358*Constants!$B$4),0))</f>
        <v>0.62005</v>
      </c>
      <c r="Q358">
        <f>IF(J358&lt;&gt;0,(ABS(M358*Constants!$B$10)+50)/100,MAX(Q357-ABS(O358*Constants!$B$4),0))</f>
        <v>0.58005</v>
      </c>
      <c r="R358">
        <f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1200.5</v>
      </c>
      <c r="S358">
        <f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800.5</v>
      </c>
      <c r="T358">
        <f t="shared" si="92"/>
        <v>1200.5</v>
      </c>
      <c r="U358">
        <f t="shared" si="93"/>
        <v>800.5</v>
      </c>
      <c r="V358">
        <f>IF(I358&lt;&gt;0,(ABS(R358*Constants!$B$4)+50)/100,IF(R358=0,MAX((0-ABS(T358*Constants!$B$4)),0),(ABS(R358*Constants!$B$4)+50)/100))</f>
        <v>1501.125</v>
      </c>
      <c r="W358">
        <f>IF(J358&lt;&gt;0,(ABS(S358*Constants!$B$4)+50)/100,IF(S358=0,MAX((0-ABS(U358*Constants!$B$4)),0),(ABS(S358*Constants!$B$4)+50)/100))</f>
        <v>1001.125</v>
      </c>
      <c r="X358">
        <f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1200.5</v>
      </c>
      <c r="Y358">
        <f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800.5</v>
      </c>
      <c r="Z358">
        <f t="shared" si="94"/>
        <v>1200.5</v>
      </c>
      <c r="AA358">
        <f t="shared" si="95"/>
        <v>800.5</v>
      </c>
      <c r="AB358">
        <f>IF(I358&lt;&gt;0,(ABS(X358*Constants!$B$10)+50)/100,IF(X358=0,MAX((AB357-ABS(Z358*Constants!$B$4)),0),(ABS(X358*Constants!$B$4)+50)/100))</f>
        <v>0.62005</v>
      </c>
      <c r="AC358">
        <f>IF(J358&lt;&gt;0,(ABS(Y358*Constants!$B$10)+50)/100,IF(Y358=0,MAX((AC357-ABS(AA358*Constants!$B$4)),0),(ABS(Y358*Constants!$B$4)+50)/100))</f>
        <v>0.58005</v>
      </c>
      <c r="AD358">
        <f t="shared" si="96"/>
        <v>1001</v>
      </c>
      <c r="AE358">
        <f t="shared" si="97"/>
        <v>1200.5</v>
      </c>
      <c r="AF358">
        <f t="shared" si="98"/>
        <v>800.5</v>
      </c>
      <c r="AG358">
        <f>((Constants!$B$5*AG357)+Constants!$B$4*AD358+AH357)/(Constants!$B$5+Constants!$B$4)</f>
        <v>1001</v>
      </c>
      <c r="AH358">
        <f>((Constants!$B$5*AG357)+Constants!$B$4*AD358+AH357)-(Constants!$B$5+Constants!$B$4)*AG358</f>
        <v>0</v>
      </c>
      <c r="AI358">
        <f>((Constants!$B$5*AI357)+Constants!$B$4*AE358+AJ357)/(Constants!$B$5+Constants!$B$4)</f>
        <v>1200.5</v>
      </c>
      <c r="AJ358">
        <f>((Constants!$B$5*AI357)+Constants!$B$4*AE358+AJ357)-(Constants!$B$4+Constants!$B$5)*AI358</f>
        <v>0</v>
      </c>
      <c r="AK358">
        <f>((Constants!$B$5*AK357)+Constants!$B$4*AF358+AL357)/(Constants!$B$5+Constants!$B$4)</f>
        <v>800.5</v>
      </c>
      <c r="AL358">
        <f>((Constants!$B$5*AK357)+Constants!$B$4*AF358+AL357)-(Constants!$B$5+Constants!$B$4)*AK358</f>
        <v>0</v>
      </c>
      <c r="AM358">
        <f t="shared" si="99"/>
        <v>1</v>
      </c>
      <c r="AN358">
        <f t="shared" si="100"/>
        <v>1</v>
      </c>
      <c r="AO358">
        <f>(200000*(ABS(N358)-ABS(N356))+Constants!$B$7)/(2*Constants!$B$7)</f>
        <v>0.5</v>
      </c>
      <c r="AP358">
        <f>(200000*(ABS(O358)-ABS(O356))+Constants!$B$7)/(2*Constants!$B$7)</f>
        <v>0.5</v>
      </c>
      <c r="AQ358">
        <f t="shared" si="101"/>
        <v>1</v>
      </c>
      <c r="AR358">
        <f>(Constants!$B$3*Constants!$B$8*I358*K358+AS357)/(Constants!$B$9*Constants!$B$4)</f>
        <v>7.53982300884956</v>
      </c>
      <c r="AS358">
        <f>(Constants!$B$3*Constants!$B$8*I358*K358+AS357)-(AR358*Constants!$B$9*Constants!$B$4)</f>
        <v>0</v>
      </c>
      <c r="AT358">
        <f t="shared" si="102"/>
        <v>2684.17699115042</v>
      </c>
      <c r="AU358">
        <f t="array" ref="AU358">IF(SUMPRODUCT(--(SIGN(AN325:AN357)=SIGN(K326:K358)))=0,2,IF(AV357&gt;0,1,0))</f>
        <v>0</v>
      </c>
      <c r="AV358">
        <f>IF(AU358=2,ROUND(5*1000/Constants!$B$11,0),IF(AV357&gt;0,AV357-1,0))</f>
        <v>0</v>
      </c>
      <c r="AW358">
        <f t="shared" si="103"/>
        <v>356</v>
      </c>
      <c r="AX358">
        <f ca="1" t="array" ref="AX358">IF(AW358&gt;Constants!$B$12,2,IF(SUMPRODUCT(--(AX339:AX358=2))=0,0,1))</f>
        <v>2</v>
      </c>
      <c r="AZ358">
        <f t="array" ref="AZ358">IF(ABS(AG358)&gt;Constants!$B$13,2,IF(SUMPRODUCT(--(AZ338:AZ357=2))=0,0,1))</f>
        <v>0</v>
      </c>
    </row>
    <row r="359" spans="1:52">
      <c r="A359" s="3">
        <v>357</v>
      </c>
      <c r="B359">
        <f>Signals!B358</f>
        <v>3</v>
      </c>
      <c r="C359">
        <f>Signals!C358</f>
        <v>2</v>
      </c>
      <c r="D359">
        <f>Signals!F358</f>
        <v>0</v>
      </c>
      <c r="E359">
        <f>Signals!H358</f>
        <v>0</v>
      </c>
      <c r="F359">
        <f>Signals!I358</f>
        <v>0</v>
      </c>
      <c r="G359">
        <f>IF(Constants!$B$2=2,-B359,B359)</f>
        <v>3</v>
      </c>
      <c r="H359">
        <f>IF(Constants!$C$2=2,-C359,C359)</f>
        <v>2</v>
      </c>
      <c r="I359">
        <f t="shared" si="87"/>
        <v>3</v>
      </c>
      <c r="J359">
        <f t="shared" si="88"/>
        <v>2</v>
      </c>
      <c r="K359">
        <f t="shared" si="89"/>
        <v>1</v>
      </c>
      <c r="L359">
        <f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1200.5</v>
      </c>
      <c r="M359">
        <f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800.5</v>
      </c>
      <c r="N359">
        <f t="shared" si="90"/>
        <v>1200.5</v>
      </c>
      <c r="O359">
        <f t="shared" si="91"/>
        <v>800.5</v>
      </c>
      <c r="P359">
        <f>IF(I359&lt;&gt;0,(ABS(L359*Constants!$B$10)+50)/100,MAX(P358-ABS(N359*Constants!$B$4),0))</f>
        <v>0.62005</v>
      </c>
      <c r="Q359">
        <f>IF(J359&lt;&gt;0,(ABS(M359*Constants!$B$10)+50)/100,MAX(Q358-ABS(O359*Constants!$B$4),0))</f>
        <v>0.58005</v>
      </c>
      <c r="R359">
        <f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1200.5</v>
      </c>
      <c r="S359">
        <f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800.5</v>
      </c>
      <c r="T359">
        <f t="shared" si="92"/>
        <v>1200.5</v>
      </c>
      <c r="U359">
        <f t="shared" si="93"/>
        <v>800.5</v>
      </c>
      <c r="V359">
        <f>IF(I359&lt;&gt;0,(ABS(R359*Constants!$B$4)+50)/100,IF(R359=0,MAX((0-ABS(T359*Constants!$B$4)),0),(ABS(R359*Constants!$B$4)+50)/100))</f>
        <v>1501.125</v>
      </c>
      <c r="W359">
        <f>IF(J359&lt;&gt;0,(ABS(S359*Constants!$B$4)+50)/100,IF(S359=0,MAX((0-ABS(U359*Constants!$B$4)),0),(ABS(S359*Constants!$B$4)+50)/100))</f>
        <v>1001.125</v>
      </c>
      <c r="X359">
        <f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1200.5</v>
      </c>
      <c r="Y359">
        <f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800.5</v>
      </c>
      <c r="Z359">
        <f t="shared" si="94"/>
        <v>1200.5</v>
      </c>
      <c r="AA359">
        <f t="shared" si="95"/>
        <v>800.5</v>
      </c>
      <c r="AB359">
        <f>IF(I359&lt;&gt;0,(ABS(X359*Constants!$B$10)+50)/100,IF(X359=0,MAX((AB358-ABS(Z359*Constants!$B$4)),0),(ABS(X359*Constants!$B$4)+50)/100))</f>
        <v>0.62005</v>
      </c>
      <c r="AC359">
        <f>IF(J359&lt;&gt;0,(ABS(Y359*Constants!$B$10)+50)/100,IF(Y359=0,MAX((AC358-ABS(AA359*Constants!$B$4)),0),(ABS(Y359*Constants!$B$4)+50)/100))</f>
        <v>0.58005</v>
      </c>
      <c r="AD359">
        <f t="shared" si="96"/>
        <v>1001</v>
      </c>
      <c r="AE359">
        <f t="shared" si="97"/>
        <v>1200.5</v>
      </c>
      <c r="AF359">
        <f t="shared" si="98"/>
        <v>800.5</v>
      </c>
      <c r="AG359">
        <f>((Constants!$B$5*AG358)+Constants!$B$4*AD359+AH358)/(Constants!$B$5+Constants!$B$4)</f>
        <v>1001</v>
      </c>
      <c r="AH359">
        <f>((Constants!$B$5*AG358)+Constants!$B$4*AD359+AH358)-(Constants!$B$5+Constants!$B$4)*AG359</f>
        <v>0</v>
      </c>
      <c r="AI359">
        <f>((Constants!$B$5*AI358)+Constants!$B$4*AE359+AJ358)/(Constants!$B$5+Constants!$B$4)</f>
        <v>1200.5</v>
      </c>
      <c r="AJ359">
        <f>((Constants!$B$5*AI358)+Constants!$B$4*AE359+AJ358)-(Constants!$B$4+Constants!$B$5)*AI359</f>
        <v>0</v>
      </c>
      <c r="AK359">
        <f>((Constants!$B$5*AK358)+Constants!$B$4*AF359+AL358)/(Constants!$B$5+Constants!$B$4)</f>
        <v>800.5</v>
      </c>
      <c r="AL359">
        <f>((Constants!$B$5*AK358)+Constants!$B$4*AF359+AL358)-(Constants!$B$5+Constants!$B$4)*AK359</f>
        <v>0</v>
      </c>
      <c r="AM359">
        <f t="shared" si="99"/>
        <v>1</v>
      </c>
      <c r="AN359">
        <f t="shared" si="100"/>
        <v>1</v>
      </c>
      <c r="AO359">
        <f>(200000*(ABS(N359)-ABS(N357))+Constants!$B$7)/(2*Constants!$B$7)</f>
        <v>0.5</v>
      </c>
      <c r="AP359">
        <f>(200000*(ABS(O359)-ABS(O357))+Constants!$B$7)/(2*Constants!$B$7)</f>
        <v>0.5</v>
      </c>
      <c r="AQ359">
        <f t="shared" si="101"/>
        <v>1</v>
      </c>
      <c r="AR359">
        <f>(Constants!$B$3*Constants!$B$8*I359*K359+AS358)/(Constants!$B$9*Constants!$B$4)</f>
        <v>7.53982300884956</v>
      </c>
      <c r="AS359">
        <f>(Constants!$B$3*Constants!$B$8*I359*K359+AS358)-(AR359*Constants!$B$9*Constants!$B$4)</f>
        <v>0</v>
      </c>
      <c r="AT359">
        <f t="shared" si="102"/>
        <v>2691.71681415927</v>
      </c>
      <c r="AU359">
        <f t="array" ref="AU359">IF(SUMPRODUCT(--(SIGN(AN326:AN358)=SIGN(K327:K359)))=0,2,IF(AV358&gt;0,1,0))</f>
        <v>0</v>
      </c>
      <c r="AV359">
        <f>IF(AU359=2,ROUND(5*1000/Constants!$B$11,0),IF(AV358&gt;0,AV358-1,0))</f>
        <v>0</v>
      </c>
      <c r="AW359">
        <f t="shared" si="103"/>
        <v>357</v>
      </c>
      <c r="AX359">
        <f ca="1" t="array" ref="AX359">IF(AW359&gt;Constants!$B$12,2,IF(SUMPRODUCT(--(AX340:AX359=2))=0,0,1))</f>
        <v>2</v>
      </c>
      <c r="AZ359">
        <f t="array" ref="AZ359">IF(ABS(AG359)&gt;Constants!$B$13,2,IF(SUMPRODUCT(--(AZ339:AZ358=2))=0,0,1))</f>
        <v>0</v>
      </c>
    </row>
    <row r="360" spans="1:52">
      <c r="A360" s="3">
        <v>358</v>
      </c>
      <c r="B360">
        <f>Signals!B359</f>
        <v>3</v>
      </c>
      <c r="C360">
        <f>Signals!C359</f>
        <v>2</v>
      </c>
      <c r="D360">
        <f>Signals!F359</f>
        <v>0</v>
      </c>
      <c r="E360">
        <f>Signals!H359</f>
        <v>0</v>
      </c>
      <c r="F360">
        <f>Signals!I359</f>
        <v>0</v>
      </c>
      <c r="G360">
        <f>IF(Constants!$B$2=2,-B360,B360)</f>
        <v>3</v>
      </c>
      <c r="H360">
        <f>IF(Constants!$C$2=2,-C360,C360)</f>
        <v>2</v>
      </c>
      <c r="I360">
        <f t="shared" si="87"/>
        <v>3</v>
      </c>
      <c r="J360">
        <f t="shared" si="88"/>
        <v>2</v>
      </c>
      <c r="K360">
        <f t="shared" si="89"/>
        <v>1</v>
      </c>
      <c r="L360">
        <f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1200.5</v>
      </c>
      <c r="M360">
        <f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800.5</v>
      </c>
      <c r="N360">
        <f t="shared" si="90"/>
        <v>1200.5</v>
      </c>
      <c r="O360">
        <f t="shared" si="91"/>
        <v>800.5</v>
      </c>
      <c r="P360">
        <f>IF(I360&lt;&gt;0,(ABS(L360*Constants!$B$10)+50)/100,MAX(P359-ABS(N360*Constants!$B$4),0))</f>
        <v>0.62005</v>
      </c>
      <c r="Q360">
        <f>IF(J360&lt;&gt;0,(ABS(M360*Constants!$B$10)+50)/100,MAX(Q359-ABS(O360*Constants!$B$4),0))</f>
        <v>0.58005</v>
      </c>
      <c r="R360">
        <f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1200.5</v>
      </c>
      <c r="S360">
        <f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800.5</v>
      </c>
      <c r="T360">
        <f t="shared" si="92"/>
        <v>1200.5</v>
      </c>
      <c r="U360">
        <f t="shared" si="93"/>
        <v>800.5</v>
      </c>
      <c r="V360">
        <f>IF(I360&lt;&gt;0,(ABS(R360*Constants!$B$4)+50)/100,IF(R360=0,MAX((0-ABS(T360*Constants!$B$4)),0),(ABS(R360*Constants!$B$4)+50)/100))</f>
        <v>1501.125</v>
      </c>
      <c r="W360">
        <f>IF(J360&lt;&gt;0,(ABS(S360*Constants!$B$4)+50)/100,IF(S360=0,MAX((0-ABS(U360*Constants!$B$4)),0),(ABS(S360*Constants!$B$4)+50)/100))</f>
        <v>1001.125</v>
      </c>
      <c r="X360">
        <f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1200.5</v>
      </c>
      <c r="Y360">
        <f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800.5</v>
      </c>
      <c r="Z360">
        <f t="shared" si="94"/>
        <v>1200.5</v>
      </c>
      <c r="AA360">
        <f t="shared" si="95"/>
        <v>800.5</v>
      </c>
      <c r="AB360">
        <f>IF(I360&lt;&gt;0,(ABS(X360*Constants!$B$10)+50)/100,IF(X360=0,MAX((AB359-ABS(Z360*Constants!$B$4)),0),(ABS(X360*Constants!$B$4)+50)/100))</f>
        <v>0.62005</v>
      </c>
      <c r="AC360">
        <f>IF(J360&lt;&gt;0,(ABS(Y360*Constants!$B$10)+50)/100,IF(Y360=0,MAX((AC359-ABS(AA360*Constants!$B$4)),0),(ABS(Y360*Constants!$B$4)+50)/100))</f>
        <v>0.58005</v>
      </c>
      <c r="AD360">
        <f t="shared" si="96"/>
        <v>1001</v>
      </c>
      <c r="AE360">
        <f t="shared" si="97"/>
        <v>1200.5</v>
      </c>
      <c r="AF360">
        <f t="shared" si="98"/>
        <v>800.5</v>
      </c>
      <c r="AG360">
        <f>((Constants!$B$5*AG359)+Constants!$B$4*AD360+AH359)/(Constants!$B$5+Constants!$B$4)</f>
        <v>1001</v>
      </c>
      <c r="AH360">
        <f>((Constants!$B$5*AG359)+Constants!$B$4*AD360+AH359)-(Constants!$B$5+Constants!$B$4)*AG360</f>
        <v>0</v>
      </c>
      <c r="AI360">
        <f>((Constants!$B$5*AI359)+Constants!$B$4*AE360+AJ359)/(Constants!$B$5+Constants!$B$4)</f>
        <v>1200.5</v>
      </c>
      <c r="AJ360">
        <f>((Constants!$B$5*AI359)+Constants!$B$4*AE360+AJ359)-(Constants!$B$4+Constants!$B$5)*AI360</f>
        <v>0</v>
      </c>
      <c r="AK360">
        <f>((Constants!$B$5*AK359)+Constants!$B$4*AF360+AL359)/(Constants!$B$5+Constants!$B$4)</f>
        <v>800.5</v>
      </c>
      <c r="AL360">
        <f>((Constants!$B$5*AK359)+Constants!$B$4*AF360+AL359)-(Constants!$B$5+Constants!$B$4)*AK360</f>
        <v>0</v>
      </c>
      <c r="AM360">
        <f t="shared" si="99"/>
        <v>1</v>
      </c>
      <c r="AN360">
        <f t="shared" si="100"/>
        <v>1</v>
      </c>
      <c r="AO360">
        <f>(200000*(ABS(N360)-ABS(N358))+Constants!$B$7)/(2*Constants!$B$7)</f>
        <v>0.5</v>
      </c>
      <c r="AP360">
        <f>(200000*(ABS(O360)-ABS(O358))+Constants!$B$7)/(2*Constants!$B$7)</f>
        <v>0.5</v>
      </c>
      <c r="AQ360">
        <f t="shared" si="101"/>
        <v>1</v>
      </c>
      <c r="AR360">
        <f>(Constants!$B$3*Constants!$B$8*I360*K360+AS359)/(Constants!$B$9*Constants!$B$4)</f>
        <v>7.53982300884956</v>
      </c>
      <c r="AS360">
        <f>(Constants!$B$3*Constants!$B$8*I360*K360+AS359)-(AR360*Constants!$B$9*Constants!$B$4)</f>
        <v>0</v>
      </c>
      <c r="AT360">
        <f t="shared" si="102"/>
        <v>2699.25663716812</v>
      </c>
      <c r="AU360">
        <f t="array" ref="AU360">IF(SUMPRODUCT(--(SIGN(AN327:AN359)=SIGN(K328:K360)))=0,2,IF(AV359&gt;0,1,0))</f>
        <v>0</v>
      </c>
      <c r="AV360">
        <f>IF(AU360=2,ROUND(5*1000/Constants!$B$11,0),IF(AV359&gt;0,AV359-1,0))</f>
        <v>0</v>
      </c>
      <c r="AW360">
        <f t="shared" si="103"/>
        <v>358</v>
      </c>
      <c r="AX360">
        <f ca="1" t="array" ref="AX360">IF(AW360&gt;Constants!$B$12,2,IF(SUMPRODUCT(--(AX341:AX360=2))=0,0,1))</f>
        <v>2</v>
      </c>
      <c r="AZ360">
        <f t="array" ref="AZ360">IF(ABS(AG360)&gt;Constants!$B$13,2,IF(SUMPRODUCT(--(AZ340:AZ359=2))=0,0,1))</f>
        <v>0</v>
      </c>
    </row>
    <row r="361" spans="1:52">
      <c r="A361" s="3">
        <v>359</v>
      </c>
      <c r="B361">
        <f>Signals!B360</f>
        <v>3</v>
      </c>
      <c r="C361">
        <f>Signals!C360</f>
        <v>2</v>
      </c>
      <c r="D361">
        <f>Signals!F360</f>
        <v>0</v>
      </c>
      <c r="E361">
        <f>Signals!H360</f>
        <v>0</v>
      </c>
      <c r="F361">
        <f>Signals!I360</f>
        <v>0</v>
      </c>
      <c r="G361">
        <f>IF(Constants!$B$2=2,-B361,B361)</f>
        <v>3</v>
      </c>
      <c r="H361">
        <f>IF(Constants!$C$2=2,-C361,C361)</f>
        <v>2</v>
      </c>
      <c r="I361">
        <f t="shared" si="87"/>
        <v>3</v>
      </c>
      <c r="J361">
        <f t="shared" si="88"/>
        <v>2</v>
      </c>
      <c r="K361">
        <f t="shared" si="89"/>
        <v>1</v>
      </c>
      <c r="L361">
        <f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1200.5</v>
      </c>
      <c r="M361">
        <f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800.5</v>
      </c>
      <c r="N361">
        <f t="shared" si="90"/>
        <v>1200.5</v>
      </c>
      <c r="O361">
        <f t="shared" si="91"/>
        <v>800.5</v>
      </c>
      <c r="P361">
        <f>IF(I361&lt;&gt;0,(ABS(L361*Constants!$B$10)+50)/100,MAX(P360-ABS(N361*Constants!$B$4),0))</f>
        <v>0.62005</v>
      </c>
      <c r="Q361">
        <f>IF(J361&lt;&gt;0,(ABS(M361*Constants!$B$10)+50)/100,MAX(Q360-ABS(O361*Constants!$B$4),0))</f>
        <v>0.58005</v>
      </c>
      <c r="R361">
        <f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1200.5</v>
      </c>
      <c r="S361">
        <f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800.5</v>
      </c>
      <c r="T361">
        <f t="shared" si="92"/>
        <v>1200.5</v>
      </c>
      <c r="U361">
        <f t="shared" si="93"/>
        <v>800.5</v>
      </c>
      <c r="V361">
        <f>IF(I361&lt;&gt;0,(ABS(R361*Constants!$B$4)+50)/100,IF(R361=0,MAX((0-ABS(T361*Constants!$B$4)),0),(ABS(R361*Constants!$B$4)+50)/100))</f>
        <v>1501.125</v>
      </c>
      <c r="W361">
        <f>IF(J361&lt;&gt;0,(ABS(S361*Constants!$B$4)+50)/100,IF(S361=0,MAX((0-ABS(U361*Constants!$B$4)),0),(ABS(S361*Constants!$B$4)+50)/100))</f>
        <v>1001.125</v>
      </c>
      <c r="X361">
        <f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1200.5</v>
      </c>
      <c r="Y361">
        <f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800.5</v>
      </c>
      <c r="Z361">
        <f t="shared" si="94"/>
        <v>1200.5</v>
      </c>
      <c r="AA361">
        <f t="shared" si="95"/>
        <v>800.5</v>
      </c>
      <c r="AB361">
        <f>IF(I361&lt;&gt;0,(ABS(X361*Constants!$B$10)+50)/100,IF(X361=0,MAX((AB360-ABS(Z361*Constants!$B$4)),0),(ABS(X361*Constants!$B$4)+50)/100))</f>
        <v>0.62005</v>
      </c>
      <c r="AC361">
        <f>IF(J361&lt;&gt;0,(ABS(Y361*Constants!$B$10)+50)/100,IF(Y361=0,MAX((AC360-ABS(AA361*Constants!$B$4)),0),(ABS(Y361*Constants!$B$4)+50)/100))</f>
        <v>0.58005</v>
      </c>
      <c r="AD361">
        <f t="shared" si="96"/>
        <v>1001</v>
      </c>
      <c r="AE361">
        <f t="shared" si="97"/>
        <v>1200.5</v>
      </c>
      <c r="AF361">
        <f t="shared" si="98"/>
        <v>800.5</v>
      </c>
      <c r="AG361">
        <f>((Constants!$B$5*AG360)+Constants!$B$4*AD361+AH360)/(Constants!$B$5+Constants!$B$4)</f>
        <v>1001</v>
      </c>
      <c r="AH361">
        <f>((Constants!$B$5*AG360)+Constants!$B$4*AD361+AH360)-(Constants!$B$5+Constants!$B$4)*AG361</f>
        <v>0</v>
      </c>
      <c r="AI361">
        <f>((Constants!$B$5*AI360)+Constants!$B$4*AE361+AJ360)/(Constants!$B$5+Constants!$B$4)</f>
        <v>1200.5</v>
      </c>
      <c r="AJ361">
        <f>((Constants!$B$5*AI360)+Constants!$B$4*AE361+AJ360)-(Constants!$B$4+Constants!$B$5)*AI361</f>
        <v>0</v>
      </c>
      <c r="AK361">
        <f>((Constants!$B$5*AK360)+Constants!$B$4*AF361+AL360)/(Constants!$B$5+Constants!$B$4)</f>
        <v>800.5</v>
      </c>
      <c r="AL361">
        <f>((Constants!$B$5*AK360)+Constants!$B$4*AF361+AL360)-(Constants!$B$5+Constants!$B$4)*AK361</f>
        <v>0</v>
      </c>
      <c r="AM361">
        <f t="shared" si="99"/>
        <v>1</v>
      </c>
      <c r="AN361">
        <f t="shared" si="100"/>
        <v>1</v>
      </c>
      <c r="AO361">
        <f>(200000*(ABS(N361)-ABS(N359))+Constants!$B$7)/(2*Constants!$B$7)</f>
        <v>0.5</v>
      </c>
      <c r="AP361">
        <f>(200000*(ABS(O361)-ABS(O359))+Constants!$B$7)/(2*Constants!$B$7)</f>
        <v>0.5</v>
      </c>
      <c r="AQ361">
        <f t="shared" si="101"/>
        <v>1</v>
      </c>
      <c r="AR361">
        <f>(Constants!$B$3*Constants!$B$8*I361*K361+AS360)/(Constants!$B$9*Constants!$B$4)</f>
        <v>7.53982300884956</v>
      </c>
      <c r="AS361">
        <f>(Constants!$B$3*Constants!$B$8*I361*K361+AS360)-(AR361*Constants!$B$9*Constants!$B$4)</f>
        <v>0</v>
      </c>
      <c r="AT361">
        <f t="shared" si="102"/>
        <v>2706.79646017697</v>
      </c>
      <c r="AU361">
        <f t="array" ref="AU361">IF(SUMPRODUCT(--(SIGN(AN328:AN360)=SIGN(K329:K361)))=0,2,IF(AV360&gt;0,1,0))</f>
        <v>0</v>
      </c>
      <c r="AV361">
        <f>IF(AU361=2,ROUND(5*1000/Constants!$B$11,0),IF(AV360&gt;0,AV360-1,0))</f>
        <v>0</v>
      </c>
      <c r="AW361">
        <f t="shared" si="103"/>
        <v>359</v>
      </c>
      <c r="AX361">
        <f ca="1" t="array" ref="AX361">IF(AW361&gt;Constants!$B$12,2,IF(SUMPRODUCT(--(AX342:AX361=2))=0,0,1))</f>
        <v>2</v>
      </c>
      <c r="AZ361">
        <f t="array" ref="AZ361">IF(ABS(AG361)&gt;Constants!$B$13,2,IF(SUMPRODUCT(--(AZ341:AZ360=2))=0,0,1))</f>
        <v>0</v>
      </c>
    </row>
    <row r="362" spans="1:52">
      <c r="A362" s="3">
        <v>360</v>
      </c>
      <c r="B362">
        <f>Signals!B361</f>
        <v>3</v>
      </c>
      <c r="C362">
        <f>Signals!C361</f>
        <v>2</v>
      </c>
      <c r="D362">
        <f>Signals!F361</f>
        <v>0</v>
      </c>
      <c r="E362">
        <f>Signals!H361</f>
        <v>0</v>
      </c>
      <c r="F362">
        <f>Signals!I361</f>
        <v>0</v>
      </c>
      <c r="G362">
        <f>IF(Constants!$B$2=2,-B362,B362)</f>
        <v>3</v>
      </c>
      <c r="H362">
        <f>IF(Constants!$C$2=2,-C362,C362)</f>
        <v>2</v>
      </c>
      <c r="I362">
        <f t="shared" si="87"/>
        <v>3</v>
      </c>
      <c r="J362">
        <f t="shared" si="88"/>
        <v>2</v>
      </c>
      <c r="K362">
        <f t="shared" si="89"/>
        <v>1</v>
      </c>
      <c r="L362">
        <f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1200.5</v>
      </c>
      <c r="M362">
        <f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800.5</v>
      </c>
      <c r="N362">
        <f t="shared" si="90"/>
        <v>1200.5</v>
      </c>
      <c r="O362">
        <f t="shared" si="91"/>
        <v>800.5</v>
      </c>
      <c r="P362">
        <f>IF(I362&lt;&gt;0,(ABS(L362*Constants!$B$10)+50)/100,MAX(P361-ABS(N362*Constants!$B$4),0))</f>
        <v>0.62005</v>
      </c>
      <c r="Q362">
        <f>IF(J362&lt;&gt;0,(ABS(M362*Constants!$B$10)+50)/100,MAX(Q361-ABS(O362*Constants!$B$4),0))</f>
        <v>0.58005</v>
      </c>
      <c r="R362">
        <f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1200.5</v>
      </c>
      <c r="S362">
        <f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800.5</v>
      </c>
      <c r="T362">
        <f t="shared" si="92"/>
        <v>1200.5</v>
      </c>
      <c r="U362">
        <f t="shared" si="93"/>
        <v>800.5</v>
      </c>
      <c r="V362">
        <f>IF(I362&lt;&gt;0,(ABS(R362*Constants!$B$4)+50)/100,IF(R362=0,MAX((0-ABS(T362*Constants!$B$4)),0),(ABS(R362*Constants!$B$4)+50)/100))</f>
        <v>1501.125</v>
      </c>
      <c r="W362">
        <f>IF(J362&lt;&gt;0,(ABS(S362*Constants!$B$4)+50)/100,IF(S362=0,MAX((0-ABS(U362*Constants!$B$4)),0),(ABS(S362*Constants!$B$4)+50)/100))</f>
        <v>1001.125</v>
      </c>
      <c r="X362">
        <f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1200.5</v>
      </c>
      <c r="Y362">
        <f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800.5</v>
      </c>
      <c r="Z362">
        <f t="shared" si="94"/>
        <v>1200.5</v>
      </c>
      <c r="AA362">
        <f t="shared" si="95"/>
        <v>800.5</v>
      </c>
      <c r="AB362">
        <f>IF(I362&lt;&gt;0,(ABS(X362*Constants!$B$10)+50)/100,IF(X362=0,MAX((AB361-ABS(Z362*Constants!$B$4)),0),(ABS(X362*Constants!$B$4)+50)/100))</f>
        <v>0.62005</v>
      </c>
      <c r="AC362">
        <f>IF(J362&lt;&gt;0,(ABS(Y362*Constants!$B$10)+50)/100,IF(Y362=0,MAX((AC361-ABS(AA362*Constants!$B$4)),0),(ABS(Y362*Constants!$B$4)+50)/100))</f>
        <v>0.58005</v>
      </c>
      <c r="AD362">
        <f t="shared" si="96"/>
        <v>1001</v>
      </c>
      <c r="AE362">
        <f t="shared" si="97"/>
        <v>1200.5</v>
      </c>
      <c r="AF362">
        <f t="shared" si="98"/>
        <v>800.5</v>
      </c>
      <c r="AG362">
        <f>((Constants!$B$5*AG361)+Constants!$B$4*AD362+AH361)/(Constants!$B$5+Constants!$B$4)</f>
        <v>1001</v>
      </c>
      <c r="AH362">
        <f>((Constants!$B$5*AG361)+Constants!$B$4*AD362+AH361)-(Constants!$B$5+Constants!$B$4)*AG362</f>
        <v>0</v>
      </c>
      <c r="AI362">
        <f>((Constants!$B$5*AI361)+Constants!$B$4*AE362+AJ361)/(Constants!$B$5+Constants!$B$4)</f>
        <v>1200.5</v>
      </c>
      <c r="AJ362">
        <f>((Constants!$B$5*AI361)+Constants!$B$4*AE362+AJ361)-(Constants!$B$4+Constants!$B$5)*AI362</f>
        <v>0</v>
      </c>
      <c r="AK362">
        <f>((Constants!$B$5*AK361)+Constants!$B$4*AF362+AL361)/(Constants!$B$5+Constants!$B$4)</f>
        <v>800.5</v>
      </c>
      <c r="AL362">
        <f>((Constants!$B$5*AK361)+Constants!$B$4*AF362+AL361)-(Constants!$B$5+Constants!$B$4)*AK362</f>
        <v>0</v>
      </c>
      <c r="AM362">
        <f t="shared" si="99"/>
        <v>1</v>
      </c>
      <c r="AN362">
        <f t="shared" si="100"/>
        <v>1</v>
      </c>
      <c r="AO362">
        <f>(200000*(ABS(N362)-ABS(N360))+Constants!$B$7)/(2*Constants!$B$7)</f>
        <v>0.5</v>
      </c>
      <c r="AP362">
        <f>(200000*(ABS(O362)-ABS(O360))+Constants!$B$7)/(2*Constants!$B$7)</f>
        <v>0.5</v>
      </c>
      <c r="AQ362">
        <f t="shared" si="101"/>
        <v>1</v>
      </c>
      <c r="AR362">
        <f>(Constants!$B$3*Constants!$B$8*I362*K362+AS361)/(Constants!$B$9*Constants!$B$4)</f>
        <v>7.53982300884956</v>
      </c>
      <c r="AS362">
        <f>(Constants!$B$3*Constants!$B$8*I362*K362+AS361)-(AR362*Constants!$B$9*Constants!$B$4)</f>
        <v>0</v>
      </c>
      <c r="AT362">
        <f t="shared" si="102"/>
        <v>2714.33628318582</v>
      </c>
      <c r="AU362">
        <f t="array" ref="AU362">IF(SUMPRODUCT(--(SIGN(AN329:AN361)=SIGN(K330:K362)))=0,2,IF(AV361&gt;0,1,0))</f>
        <v>0</v>
      </c>
      <c r="AV362">
        <f>IF(AU362=2,ROUND(5*1000/Constants!$B$11,0),IF(AV361&gt;0,AV361-1,0))</f>
        <v>0</v>
      </c>
      <c r="AW362">
        <f t="shared" si="103"/>
        <v>360</v>
      </c>
      <c r="AX362">
        <f ca="1" t="array" ref="AX362">IF(AW362&gt;Constants!$B$12,2,IF(SUMPRODUCT(--(AX343:AX362=2))=0,0,1))</f>
        <v>2</v>
      </c>
      <c r="AZ362">
        <f t="array" ref="AZ362">IF(ABS(AG362)&gt;Constants!$B$13,2,IF(SUMPRODUCT(--(AZ342:AZ361=2))=0,0,1))</f>
        <v>0</v>
      </c>
    </row>
    <row r="363" spans="1:52">
      <c r="A363" s="3">
        <v>361</v>
      </c>
      <c r="B363">
        <f>Signals!B362</f>
        <v>3</v>
      </c>
      <c r="C363">
        <f>Signals!C362</f>
        <v>2</v>
      </c>
      <c r="D363">
        <f>Signals!F362</f>
        <v>0</v>
      </c>
      <c r="E363">
        <f>Signals!H362</f>
        <v>0</v>
      </c>
      <c r="F363">
        <f>Signals!I362</f>
        <v>0</v>
      </c>
      <c r="G363">
        <f>IF(Constants!$B$2=2,-B363,B363)</f>
        <v>3</v>
      </c>
      <c r="H363">
        <f>IF(Constants!$C$2=2,-C363,C363)</f>
        <v>2</v>
      </c>
      <c r="I363">
        <f t="shared" si="87"/>
        <v>3</v>
      </c>
      <c r="J363">
        <f t="shared" si="88"/>
        <v>2</v>
      </c>
      <c r="K363">
        <f t="shared" si="89"/>
        <v>1</v>
      </c>
      <c r="L363">
        <f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1200.5</v>
      </c>
      <c r="M363">
        <f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800.5</v>
      </c>
      <c r="N363">
        <f t="shared" si="90"/>
        <v>1200.5</v>
      </c>
      <c r="O363">
        <f t="shared" si="91"/>
        <v>800.5</v>
      </c>
      <c r="P363">
        <f>IF(I363&lt;&gt;0,(ABS(L363*Constants!$B$10)+50)/100,MAX(P362-ABS(N363*Constants!$B$4),0))</f>
        <v>0.62005</v>
      </c>
      <c r="Q363">
        <f>IF(J363&lt;&gt;0,(ABS(M363*Constants!$B$10)+50)/100,MAX(Q362-ABS(O363*Constants!$B$4),0))</f>
        <v>0.58005</v>
      </c>
      <c r="R363">
        <f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1200.5</v>
      </c>
      <c r="S363">
        <f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800.5</v>
      </c>
      <c r="T363">
        <f t="shared" si="92"/>
        <v>1200.5</v>
      </c>
      <c r="U363">
        <f t="shared" si="93"/>
        <v>800.5</v>
      </c>
      <c r="V363">
        <f>IF(I363&lt;&gt;0,(ABS(R363*Constants!$B$4)+50)/100,IF(R363=0,MAX((0-ABS(T363*Constants!$B$4)),0),(ABS(R363*Constants!$B$4)+50)/100))</f>
        <v>1501.125</v>
      </c>
      <c r="W363">
        <f>IF(J363&lt;&gt;0,(ABS(S363*Constants!$B$4)+50)/100,IF(S363=0,MAX((0-ABS(U363*Constants!$B$4)),0),(ABS(S363*Constants!$B$4)+50)/100))</f>
        <v>1001.125</v>
      </c>
      <c r="X363">
        <f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1200.5</v>
      </c>
      <c r="Y363">
        <f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800.5</v>
      </c>
      <c r="Z363">
        <f t="shared" si="94"/>
        <v>1200.5</v>
      </c>
      <c r="AA363">
        <f t="shared" si="95"/>
        <v>800.5</v>
      </c>
      <c r="AB363">
        <f>IF(I363&lt;&gt;0,(ABS(X363*Constants!$B$10)+50)/100,IF(X363=0,MAX((AB362-ABS(Z363*Constants!$B$4)),0),(ABS(X363*Constants!$B$4)+50)/100))</f>
        <v>0.62005</v>
      </c>
      <c r="AC363">
        <f>IF(J363&lt;&gt;0,(ABS(Y363*Constants!$B$10)+50)/100,IF(Y363=0,MAX((AC362-ABS(AA363*Constants!$B$4)),0),(ABS(Y363*Constants!$B$4)+50)/100))</f>
        <v>0.58005</v>
      </c>
      <c r="AD363">
        <f t="shared" si="96"/>
        <v>1001</v>
      </c>
      <c r="AE363">
        <f t="shared" si="97"/>
        <v>1200.5</v>
      </c>
      <c r="AF363">
        <f t="shared" si="98"/>
        <v>800.5</v>
      </c>
      <c r="AG363">
        <f>((Constants!$B$5*AG362)+Constants!$B$4*AD363+AH362)/(Constants!$B$5+Constants!$B$4)</f>
        <v>1001</v>
      </c>
      <c r="AH363">
        <f>((Constants!$B$5*AG362)+Constants!$B$4*AD363+AH362)-(Constants!$B$5+Constants!$B$4)*AG363</f>
        <v>0</v>
      </c>
      <c r="AI363">
        <f>((Constants!$B$5*AI362)+Constants!$B$4*AE363+AJ362)/(Constants!$B$5+Constants!$B$4)</f>
        <v>1200.5</v>
      </c>
      <c r="AJ363">
        <f>((Constants!$B$5*AI362)+Constants!$B$4*AE363+AJ362)-(Constants!$B$4+Constants!$B$5)*AI363</f>
        <v>0</v>
      </c>
      <c r="AK363">
        <f>((Constants!$B$5*AK362)+Constants!$B$4*AF363+AL362)/(Constants!$B$5+Constants!$B$4)</f>
        <v>800.5</v>
      </c>
      <c r="AL363">
        <f>((Constants!$B$5*AK362)+Constants!$B$4*AF363+AL362)-(Constants!$B$5+Constants!$B$4)*AK363</f>
        <v>0</v>
      </c>
      <c r="AM363">
        <f t="shared" si="99"/>
        <v>1</v>
      </c>
      <c r="AN363">
        <f t="shared" si="100"/>
        <v>1</v>
      </c>
      <c r="AO363">
        <f>(200000*(ABS(N363)-ABS(N361))+Constants!$B$7)/(2*Constants!$B$7)</f>
        <v>0.5</v>
      </c>
      <c r="AP363">
        <f>(200000*(ABS(O363)-ABS(O361))+Constants!$B$7)/(2*Constants!$B$7)</f>
        <v>0.5</v>
      </c>
      <c r="AQ363">
        <f t="shared" si="101"/>
        <v>1</v>
      </c>
      <c r="AR363">
        <f>(Constants!$B$3*Constants!$B$8*I363*K363+AS362)/(Constants!$B$9*Constants!$B$4)</f>
        <v>7.53982300884956</v>
      </c>
      <c r="AS363">
        <f>(Constants!$B$3*Constants!$B$8*I363*K363+AS362)-(AR363*Constants!$B$9*Constants!$B$4)</f>
        <v>0</v>
      </c>
      <c r="AT363">
        <f t="shared" si="102"/>
        <v>2721.87610619467</v>
      </c>
      <c r="AU363">
        <f t="array" ref="AU363">IF(SUMPRODUCT(--(SIGN(AN330:AN362)=SIGN(K331:K363)))=0,2,IF(AV362&gt;0,1,0))</f>
        <v>0</v>
      </c>
      <c r="AV363">
        <f>IF(AU363=2,ROUND(5*1000/Constants!$B$11,0),IF(AV362&gt;0,AV362-1,0))</f>
        <v>0</v>
      </c>
      <c r="AW363">
        <f t="shared" si="103"/>
        <v>361</v>
      </c>
      <c r="AX363">
        <f ca="1" t="array" ref="AX363">IF(AW363&gt;Constants!$B$12,2,IF(SUMPRODUCT(--(AX344:AX363=2))=0,0,1))</f>
        <v>2</v>
      </c>
      <c r="AZ363">
        <f t="array" ref="AZ363">IF(ABS(AG363)&gt;Constants!$B$13,2,IF(SUMPRODUCT(--(AZ343:AZ362=2))=0,0,1))</f>
        <v>0</v>
      </c>
    </row>
    <row r="364" spans="1:52">
      <c r="A364" s="3">
        <v>362</v>
      </c>
      <c r="B364">
        <f>Signals!B363</f>
        <v>3</v>
      </c>
      <c r="C364">
        <f>Signals!C363</f>
        <v>2</v>
      </c>
      <c r="D364">
        <f>Signals!F363</f>
        <v>0</v>
      </c>
      <c r="E364">
        <f>Signals!H363</f>
        <v>0</v>
      </c>
      <c r="F364">
        <f>Signals!I363</f>
        <v>0</v>
      </c>
      <c r="G364">
        <f>IF(Constants!$B$2=2,-B364,B364)</f>
        <v>3</v>
      </c>
      <c r="H364">
        <f>IF(Constants!$C$2=2,-C364,C364)</f>
        <v>2</v>
      </c>
      <c r="I364">
        <f t="shared" si="87"/>
        <v>3</v>
      </c>
      <c r="J364">
        <f t="shared" si="88"/>
        <v>2</v>
      </c>
      <c r="K364">
        <f t="shared" si="89"/>
        <v>1</v>
      </c>
      <c r="L364">
        <f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1200.5</v>
      </c>
      <c r="M364">
        <f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800.5</v>
      </c>
      <c r="N364">
        <f t="shared" si="90"/>
        <v>1200.5</v>
      </c>
      <c r="O364">
        <f t="shared" si="91"/>
        <v>800.5</v>
      </c>
      <c r="P364">
        <f>IF(I364&lt;&gt;0,(ABS(L364*Constants!$B$10)+50)/100,MAX(P363-ABS(N364*Constants!$B$4),0))</f>
        <v>0.62005</v>
      </c>
      <c r="Q364">
        <f>IF(J364&lt;&gt;0,(ABS(M364*Constants!$B$10)+50)/100,MAX(Q363-ABS(O364*Constants!$B$4),0))</f>
        <v>0.58005</v>
      </c>
      <c r="R364">
        <f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1200.5</v>
      </c>
      <c r="S364">
        <f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800.5</v>
      </c>
      <c r="T364">
        <f t="shared" si="92"/>
        <v>1200.5</v>
      </c>
      <c r="U364">
        <f t="shared" si="93"/>
        <v>800.5</v>
      </c>
      <c r="V364">
        <f>IF(I364&lt;&gt;0,(ABS(R364*Constants!$B$4)+50)/100,IF(R364=0,MAX((0-ABS(T364*Constants!$B$4)),0),(ABS(R364*Constants!$B$4)+50)/100))</f>
        <v>1501.125</v>
      </c>
      <c r="W364">
        <f>IF(J364&lt;&gt;0,(ABS(S364*Constants!$B$4)+50)/100,IF(S364=0,MAX((0-ABS(U364*Constants!$B$4)),0),(ABS(S364*Constants!$B$4)+50)/100))</f>
        <v>1001.125</v>
      </c>
      <c r="X364">
        <f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1200.5</v>
      </c>
      <c r="Y364">
        <f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800.5</v>
      </c>
      <c r="Z364">
        <f t="shared" si="94"/>
        <v>1200.5</v>
      </c>
      <c r="AA364">
        <f t="shared" si="95"/>
        <v>800.5</v>
      </c>
      <c r="AB364">
        <f>IF(I364&lt;&gt;0,(ABS(X364*Constants!$B$10)+50)/100,IF(X364=0,MAX((AB363-ABS(Z364*Constants!$B$4)),0),(ABS(X364*Constants!$B$4)+50)/100))</f>
        <v>0.62005</v>
      </c>
      <c r="AC364">
        <f>IF(J364&lt;&gt;0,(ABS(Y364*Constants!$B$10)+50)/100,IF(Y364=0,MAX((AC363-ABS(AA364*Constants!$B$4)),0),(ABS(Y364*Constants!$B$4)+50)/100))</f>
        <v>0.58005</v>
      </c>
      <c r="AD364">
        <f t="shared" si="96"/>
        <v>1001</v>
      </c>
      <c r="AE364">
        <f t="shared" si="97"/>
        <v>1200.5</v>
      </c>
      <c r="AF364">
        <f t="shared" si="98"/>
        <v>800.5</v>
      </c>
      <c r="AG364">
        <f>((Constants!$B$5*AG363)+Constants!$B$4*AD364+AH363)/(Constants!$B$5+Constants!$B$4)</f>
        <v>1001</v>
      </c>
      <c r="AH364">
        <f>((Constants!$B$5*AG363)+Constants!$B$4*AD364+AH363)-(Constants!$B$5+Constants!$B$4)*AG364</f>
        <v>0</v>
      </c>
      <c r="AI364">
        <f>((Constants!$B$5*AI363)+Constants!$B$4*AE364+AJ363)/(Constants!$B$5+Constants!$B$4)</f>
        <v>1200.5</v>
      </c>
      <c r="AJ364">
        <f>((Constants!$B$5*AI363)+Constants!$B$4*AE364+AJ363)-(Constants!$B$4+Constants!$B$5)*AI364</f>
        <v>0</v>
      </c>
      <c r="AK364">
        <f>((Constants!$B$5*AK363)+Constants!$B$4*AF364+AL363)/(Constants!$B$5+Constants!$B$4)</f>
        <v>800.5</v>
      </c>
      <c r="AL364">
        <f>((Constants!$B$5*AK363)+Constants!$B$4*AF364+AL363)-(Constants!$B$5+Constants!$B$4)*AK364</f>
        <v>0</v>
      </c>
      <c r="AM364">
        <f t="shared" si="99"/>
        <v>1</v>
      </c>
      <c r="AN364">
        <f t="shared" si="100"/>
        <v>1</v>
      </c>
      <c r="AO364">
        <f>(200000*(ABS(N364)-ABS(N362))+Constants!$B$7)/(2*Constants!$B$7)</f>
        <v>0.5</v>
      </c>
      <c r="AP364">
        <f>(200000*(ABS(O364)-ABS(O362))+Constants!$B$7)/(2*Constants!$B$7)</f>
        <v>0.5</v>
      </c>
      <c r="AQ364">
        <f t="shared" si="101"/>
        <v>1</v>
      </c>
      <c r="AR364">
        <f>(Constants!$B$3*Constants!$B$8*I364*K364+AS363)/(Constants!$B$9*Constants!$B$4)</f>
        <v>7.53982300884956</v>
      </c>
      <c r="AS364">
        <f>(Constants!$B$3*Constants!$B$8*I364*K364+AS363)-(AR364*Constants!$B$9*Constants!$B$4)</f>
        <v>0</v>
      </c>
      <c r="AT364">
        <f t="shared" si="102"/>
        <v>2729.41592920352</v>
      </c>
      <c r="AU364">
        <f t="array" ref="AU364">IF(SUMPRODUCT(--(SIGN(AN331:AN363)=SIGN(K332:K364)))=0,2,IF(AV363&gt;0,1,0))</f>
        <v>0</v>
      </c>
      <c r="AV364">
        <f>IF(AU364=2,ROUND(5*1000/Constants!$B$11,0),IF(AV363&gt;0,AV363-1,0))</f>
        <v>0</v>
      </c>
      <c r="AW364">
        <f t="shared" si="103"/>
        <v>362</v>
      </c>
      <c r="AX364">
        <f ca="1" t="array" ref="AX364">IF(AW364&gt;Constants!$B$12,2,IF(SUMPRODUCT(--(AX345:AX364=2))=0,0,1))</f>
        <v>2</v>
      </c>
      <c r="AZ364">
        <f t="array" ref="AZ364">IF(ABS(AG364)&gt;Constants!$B$13,2,IF(SUMPRODUCT(--(AZ344:AZ363=2))=0,0,1))</f>
        <v>0</v>
      </c>
    </row>
    <row r="365" spans="1:52">
      <c r="A365" s="3">
        <v>363</v>
      </c>
      <c r="B365">
        <f>Signals!B364</f>
        <v>3</v>
      </c>
      <c r="C365">
        <f>Signals!C364</f>
        <v>2</v>
      </c>
      <c r="D365">
        <f>Signals!F364</f>
        <v>0</v>
      </c>
      <c r="E365">
        <f>Signals!H364</f>
        <v>0</v>
      </c>
      <c r="F365">
        <f>Signals!I364</f>
        <v>0</v>
      </c>
      <c r="G365">
        <f>IF(Constants!$B$2=2,-B365,B365)</f>
        <v>3</v>
      </c>
      <c r="H365">
        <f>IF(Constants!$C$2=2,-C365,C365)</f>
        <v>2</v>
      </c>
      <c r="I365">
        <f t="shared" si="87"/>
        <v>3</v>
      </c>
      <c r="J365">
        <f t="shared" si="88"/>
        <v>2</v>
      </c>
      <c r="K365">
        <f t="shared" si="89"/>
        <v>1</v>
      </c>
      <c r="L365">
        <f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1200.5</v>
      </c>
      <c r="M365">
        <f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800.5</v>
      </c>
      <c r="N365">
        <f t="shared" si="90"/>
        <v>1200.5</v>
      </c>
      <c r="O365">
        <f t="shared" si="91"/>
        <v>800.5</v>
      </c>
      <c r="P365">
        <f>IF(I365&lt;&gt;0,(ABS(L365*Constants!$B$10)+50)/100,MAX(P364-ABS(N365*Constants!$B$4),0))</f>
        <v>0.62005</v>
      </c>
      <c r="Q365">
        <f>IF(J365&lt;&gt;0,(ABS(M365*Constants!$B$10)+50)/100,MAX(Q364-ABS(O365*Constants!$B$4),0))</f>
        <v>0.58005</v>
      </c>
      <c r="R365">
        <f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1200.5</v>
      </c>
      <c r="S365">
        <f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800.5</v>
      </c>
      <c r="T365">
        <f t="shared" si="92"/>
        <v>1200.5</v>
      </c>
      <c r="U365">
        <f t="shared" si="93"/>
        <v>800.5</v>
      </c>
      <c r="V365">
        <f>IF(I365&lt;&gt;0,(ABS(R365*Constants!$B$4)+50)/100,IF(R365=0,MAX((0-ABS(T365*Constants!$B$4)),0),(ABS(R365*Constants!$B$4)+50)/100))</f>
        <v>1501.125</v>
      </c>
      <c r="W365">
        <f>IF(J365&lt;&gt;0,(ABS(S365*Constants!$B$4)+50)/100,IF(S365=0,MAX((0-ABS(U365*Constants!$B$4)),0),(ABS(S365*Constants!$B$4)+50)/100))</f>
        <v>1001.125</v>
      </c>
      <c r="X365">
        <f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1200.5</v>
      </c>
      <c r="Y365">
        <f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800.5</v>
      </c>
      <c r="Z365">
        <f t="shared" si="94"/>
        <v>1200.5</v>
      </c>
      <c r="AA365">
        <f t="shared" si="95"/>
        <v>800.5</v>
      </c>
      <c r="AB365">
        <f>IF(I365&lt;&gt;0,(ABS(X365*Constants!$B$10)+50)/100,IF(X365=0,MAX((AB364-ABS(Z365*Constants!$B$4)),0),(ABS(X365*Constants!$B$4)+50)/100))</f>
        <v>0.62005</v>
      </c>
      <c r="AC365">
        <f>IF(J365&lt;&gt;0,(ABS(Y365*Constants!$B$10)+50)/100,IF(Y365=0,MAX((AC364-ABS(AA365*Constants!$B$4)),0),(ABS(Y365*Constants!$B$4)+50)/100))</f>
        <v>0.58005</v>
      </c>
      <c r="AD365">
        <f t="shared" si="96"/>
        <v>1001</v>
      </c>
      <c r="AE365">
        <f t="shared" si="97"/>
        <v>1200.5</v>
      </c>
      <c r="AF365">
        <f t="shared" si="98"/>
        <v>800.5</v>
      </c>
      <c r="AG365">
        <f>((Constants!$B$5*AG364)+Constants!$B$4*AD365+AH364)/(Constants!$B$5+Constants!$B$4)</f>
        <v>1001</v>
      </c>
      <c r="AH365">
        <f>((Constants!$B$5*AG364)+Constants!$B$4*AD365+AH364)-(Constants!$B$5+Constants!$B$4)*AG365</f>
        <v>0</v>
      </c>
      <c r="AI365">
        <f>((Constants!$B$5*AI364)+Constants!$B$4*AE365+AJ364)/(Constants!$B$5+Constants!$B$4)</f>
        <v>1200.5</v>
      </c>
      <c r="AJ365">
        <f>((Constants!$B$5*AI364)+Constants!$B$4*AE365+AJ364)-(Constants!$B$4+Constants!$B$5)*AI365</f>
        <v>0</v>
      </c>
      <c r="AK365">
        <f>((Constants!$B$5*AK364)+Constants!$B$4*AF365+AL364)/(Constants!$B$5+Constants!$B$4)</f>
        <v>800.5</v>
      </c>
      <c r="AL365">
        <f>((Constants!$B$5*AK364)+Constants!$B$4*AF365+AL364)-(Constants!$B$5+Constants!$B$4)*AK365</f>
        <v>0</v>
      </c>
      <c r="AM365">
        <f t="shared" si="99"/>
        <v>1</v>
      </c>
      <c r="AN365">
        <f t="shared" si="100"/>
        <v>1</v>
      </c>
      <c r="AO365">
        <f>(200000*(ABS(N365)-ABS(N363))+Constants!$B$7)/(2*Constants!$B$7)</f>
        <v>0.5</v>
      </c>
      <c r="AP365">
        <f>(200000*(ABS(O365)-ABS(O363))+Constants!$B$7)/(2*Constants!$B$7)</f>
        <v>0.5</v>
      </c>
      <c r="AQ365">
        <f t="shared" si="101"/>
        <v>1</v>
      </c>
      <c r="AR365">
        <f>(Constants!$B$3*Constants!$B$8*I365*K365+AS364)/(Constants!$B$9*Constants!$B$4)</f>
        <v>7.53982300884956</v>
      </c>
      <c r="AS365">
        <f>(Constants!$B$3*Constants!$B$8*I365*K365+AS364)-(AR365*Constants!$B$9*Constants!$B$4)</f>
        <v>0</v>
      </c>
      <c r="AT365">
        <f t="shared" si="102"/>
        <v>2736.95575221237</v>
      </c>
      <c r="AU365">
        <f t="array" ref="AU365">IF(SUMPRODUCT(--(SIGN(AN332:AN364)=SIGN(K333:K365)))=0,2,IF(AV364&gt;0,1,0))</f>
        <v>0</v>
      </c>
      <c r="AV365">
        <f>IF(AU365=2,ROUND(5*1000/Constants!$B$11,0),IF(AV364&gt;0,AV364-1,0))</f>
        <v>0</v>
      </c>
      <c r="AW365">
        <f t="shared" si="103"/>
        <v>363</v>
      </c>
      <c r="AX365">
        <f ca="1" t="array" ref="AX365">IF(AW365&gt;Constants!$B$12,2,IF(SUMPRODUCT(--(AX346:AX365=2))=0,0,1))</f>
        <v>2</v>
      </c>
      <c r="AZ365">
        <f t="array" ref="AZ365">IF(ABS(AG365)&gt;Constants!$B$13,2,IF(SUMPRODUCT(--(AZ345:AZ364=2))=0,0,1))</f>
        <v>0</v>
      </c>
    </row>
    <row r="366" spans="1:52">
      <c r="A366" s="3">
        <v>364</v>
      </c>
      <c r="B366">
        <f>Signals!B365</f>
        <v>3</v>
      </c>
      <c r="C366">
        <f>Signals!C365</f>
        <v>2</v>
      </c>
      <c r="D366">
        <f>Signals!F365</f>
        <v>0</v>
      </c>
      <c r="E366">
        <f>Signals!H365</f>
        <v>0</v>
      </c>
      <c r="F366">
        <f>Signals!I365</f>
        <v>0</v>
      </c>
      <c r="G366">
        <f>IF(Constants!$B$2=2,-B366,B366)</f>
        <v>3</v>
      </c>
      <c r="H366">
        <f>IF(Constants!$C$2=2,-C366,C366)</f>
        <v>2</v>
      </c>
      <c r="I366">
        <f t="shared" si="87"/>
        <v>3</v>
      </c>
      <c r="J366">
        <f t="shared" si="88"/>
        <v>2</v>
      </c>
      <c r="K366">
        <f t="shared" si="89"/>
        <v>1</v>
      </c>
      <c r="L366">
        <f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1200.5</v>
      </c>
      <c r="M366">
        <f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800.5</v>
      </c>
      <c r="N366">
        <f t="shared" si="90"/>
        <v>1200.5</v>
      </c>
      <c r="O366">
        <f t="shared" si="91"/>
        <v>800.5</v>
      </c>
      <c r="P366">
        <f>IF(I366&lt;&gt;0,(ABS(L366*Constants!$B$10)+50)/100,MAX(P365-ABS(N366*Constants!$B$4),0))</f>
        <v>0.62005</v>
      </c>
      <c r="Q366">
        <f>IF(J366&lt;&gt;0,(ABS(M366*Constants!$B$10)+50)/100,MAX(Q365-ABS(O366*Constants!$B$4),0))</f>
        <v>0.58005</v>
      </c>
      <c r="R366">
        <f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1200.5</v>
      </c>
      <c r="S366">
        <f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800.5</v>
      </c>
      <c r="T366">
        <f t="shared" si="92"/>
        <v>1200.5</v>
      </c>
      <c r="U366">
        <f t="shared" si="93"/>
        <v>800.5</v>
      </c>
      <c r="V366">
        <f>IF(I366&lt;&gt;0,(ABS(R366*Constants!$B$4)+50)/100,IF(R366=0,MAX((0-ABS(T366*Constants!$B$4)),0),(ABS(R366*Constants!$B$4)+50)/100))</f>
        <v>1501.125</v>
      </c>
      <c r="W366">
        <f>IF(J366&lt;&gt;0,(ABS(S366*Constants!$B$4)+50)/100,IF(S366=0,MAX((0-ABS(U366*Constants!$B$4)),0),(ABS(S366*Constants!$B$4)+50)/100))</f>
        <v>1001.125</v>
      </c>
      <c r="X366">
        <f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1200.5</v>
      </c>
      <c r="Y366">
        <f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800.5</v>
      </c>
      <c r="Z366">
        <f t="shared" si="94"/>
        <v>1200.5</v>
      </c>
      <c r="AA366">
        <f t="shared" si="95"/>
        <v>800.5</v>
      </c>
      <c r="AB366">
        <f>IF(I366&lt;&gt;0,(ABS(X366*Constants!$B$10)+50)/100,IF(X366=0,MAX((AB365-ABS(Z366*Constants!$B$4)),0),(ABS(X366*Constants!$B$4)+50)/100))</f>
        <v>0.62005</v>
      </c>
      <c r="AC366">
        <f>IF(J366&lt;&gt;0,(ABS(Y366*Constants!$B$10)+50)/100,IF(Y366=0,MAX((AC365-ABS(AA366*Constants!$B$4)),0),(ABS(Y366*Constants!$B$4)+50)/100))</f>
        <v>0.58005</v>
      </c>
      <c r="AD366">
        <f t="shared" si="96"/>
        <v>1001</v>
      </c>
      <c r="AE366">
        <f t="shared" si="97"/>
        <v>1200.5</v>
      </c>
      <c r="AF366">
        <f t="shared" si="98"/>
        <v>800.5</v>
      </c>
      <c r="AG366">
        <f>((Constants!$B$5*AG365)+Constants!$B$4*AD366+AH365)/(Constants!$B$5+Constants!$B$4)</f>
        <v>1001</v>
      </c>
      <c r="AH366">
        <f>((Constants!$B$5*AG365)+Constants!$B$4*AD366+AH365)-(Constants!$B$5+Constants!$B$4)*AG366</f>
        <v>0</v>
      </c>
      <c r="AI366">
        <f>((Constants!$B$5*AI365)+Constants!$B$4*AE366+AJ365)/(Constants!$B$5+Constants!$B$4)</f>
        <v>1200.5</v>
      </c>
      <c r="AJ366">
        <f>((Constants!$B$5*AI365)+Constants!$B$4*AE366+AJ365)-(Constants!$B$4+Constants!$B$5)*AI366</f>
        <v>0</v>
      </c>
      <c r="AK366">
        <f>((Constants!$B$5*AK365)+Constants!$B$4*AF366+AL365)/(Constants!$B$5+Constants!$B$4)</f>
        <v>800.5</v>
      </c>
      <c r="AL366">
        <f>((Constants!$B$5*AK365)+Constants!$B$4*AF366+AL365)-(Constants!$B$5+Constants!$B$4)*AK366</f>
        <v>0</v>
      </c>
      <c r="AM366">
        <f t="shared" si="99"/>
        <v>1</v>
      </c>
      <c r="AN366">
        <f t="shared" si="100"/>
        <v>1</v>
      </c>
      <c r="AO366">
        <f>(200000*(ABS(N366)-ABS(N364))+Constants!$B$7)/(2*Constants!$B$7)</f>
        <v>0.5</v>
      </c>
      <c r="AP366">
        <f>(200000*(ABS(O366)-ABS(O364))+Constants!$B$7)/(2*Constants!$B$7)</f>
        <v>0.5</v>
      </c>
      <c r="AQ366">
        <f t="shared" si="101"/>
        <v>1</v>
      </c>
      <c r="AR366">
        <f>(Constants!$B$3*Constants!$B$8*I366*K366+AS365)/(Constants!$B$9*Constants!$B$4)</f>
        <v>7.53982300884956</v>
      </c>
      <c r="AS366">
        <f>(Constants!$B$3*Constants!$B$8*I366*K366+AS365)-(AR366*Constants!$B$9*Constants!$B$4)</f>
        <v>0</v>
      </c>
      <c r="AT366">
        <f t="shared" si="102"/>
        <v>2744.49557522122</v>
      </c>
      <c r="AU366">
        <f t="array" ref="AU366">IF(SUMPRODUCT(--(SIGN(AN333:AN365)=SIGN(K334:K366)))=0,2,IF(AV365&gt;0,1,0))</f>
        <v>0</v>
      </c>
      <c r="AV366">
        <f>IF(AU366=2,ROUND(5*1000/Constants!$B$11,0),IF(AV365&gt;0,AV365-1,0))</f>
        <v>0</v>
      </c>
      <c r="AW366">
        <f t="shared" si="103"/>
        <v>364</v>
      </c>
      <c r="AX366">
        <f ca="1" t="array" ref="AX366">IF(AW366&gt;Constants!$B$12,2,IF(SUMPRODUCT(--(AX347:AX366=2))=0,0,1))</f>
        <v>2</v>
      </c>
      <c r="AZ366">
        <f t="array" ref="AZ366">IF(ABS(AG366)&gt;Constants!$B$13,2,IF(SUMPRODUCT(--(AZ346:AZ365=2))=0,0,1))</f>
        <v>0</v>
      </c>
    </row>
    <row r="367" spans="1:52">
      <c r="A367" s="3">
        <v>365</v>
      </c>
      <c r="B367">
        <f>Signals!B366</f>
        <v>3</v>
      </c>
      <c r="C367">
        <f>Signals!C366</f>
        <v>2</v>
      </c>
      <c r="D367">
        <f>Signals!F366</f>
        <v>0</v>
      </c>
      <c r="E367">
        <f>Signals!H366</f>
        <v>0</v>
      </c>
      <c r="F367">
        <f>Signals!I366</f>
        <v>0</v>
      </c>
      <c r="G367">
        <f>IF(Constants!$B$2=2,-B367,B367)</f>
        <v>3</v>
      </c>
      <c r="H367">
        <f>IF(Constants!$C$2=2,-C367,C367)</f>
        <v>2</v>
      </c>
      <c r="I367">
        <f t="shared" si="87"/>
        <v>3</v>
      </c>
      <c r="J367">
        <f t="shared" si="88"/>
        <v>2</v>
      </c>
      <c r="K367">
        <f t="shared" si="89"/>
        <v>1</v>
      </c>
      <c r="L367">
        <f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1200.5</v>
      </c>
      <c r="M367">
        <f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800.5</v>
      </c>
      <c r="N367">
        <f t="shared" si="90"/>
        <v>1200.5</v>
      </c>
      <c r="O367">
        <f t="shared" si="91"/>
        <v>800.5</v>
      </c>
      <c r="P367">
        <f>IF(I367&lt;&gt;0,(ABS(L367*Constants!$B$10)+50)/100,MAX(P366-ABS(N367*Constants!$B$4),0))</f>
        <v>0.62005</v>
      </c>
      <c r="Q367">
        <f>IF(J367&lt;&gt;0,(ABS(M367*Constants!$B$10)+50)/100,MAX(Q366-ABS(O367*Constants!$B$4),0))</f>
        <v>0.58005</v>
      </c>
      <c r="R367">
        <f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1200.5</v>
      </c>
      <c r="S367">
        <f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800.5</v>
      </c>
      <c r="T367">
        <f t="shared" si="92"/>
        <v>1200.5</v>
      </c>
      <c r="U367">
        <f t="shared" si="93"/>
        <v>800.5</v>
      </c>
      <c r="V367">
        <f>IF(I367&lt;&gt;0,(ABS(R367*Constants!$B$4)+50)/100,IF(R367=0,MAX((0-ABS(T367*Constants!$B$4)),0),(ABS(R367*Constants!$B$4)+50)/100))</f>
        <v>1501.125</v>
      </c>
      <c r="W367">
        <f>IF(J367&lt;&gt;0,(ABS(S367*Constants!$B$4)+50)/100,IF(S367=0,MAX((0-ABS(U367*Constants!$B$4)),0),(ABS(S367*Constants!$B$4)+50)/100))</f>
        <v>1001.125</v>
      </c>
      <c r="X367">
        <f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1200.5</v>
      </c>
      <c r="Y367">
        <f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800.5</v>
      </c>
      <c r="Z367">
        <f t="shared" si="94"/>
        <v>1200.5</v>
      </c>
      <c r="AA367">
        <f t="shared" si="95"/>
        <v>800.5</v>
      </c>
      <c r="AB367">
        <f>IF(I367&lt;&gt;0,(ABS(X367*Constants!$B$10)+50)/100,IF(X367=0,MAX((AB366-ABS(Z367*Constants!$B$4)),0),(ABS(X367*Constants!$B$4)+50)/100))</f>
        <v>0.62005</v>
      </c>
      <c r="AC367">
        <f>IF(J367&lt;&gt;0,(ABS(Y367*Constants!$B$10)+50)/100,IF(Y367=0,MAX((AC366-ABS(AA367*Constants!$B$4)),0),(ABS(Y367*Constants!$B$4)+50)/100))</f>
        <v>0.58005</v>
      </c>
      <c r="AD367">
        <f t="shared" si="96"/>
        <v>1001</v>
      </c>
      <c r="AE367">
        <f t="shared" si="97"/>
        <v>1200.5</v>
      </c>
      <c r="AF367">
        <f t="shared" si="98"/>
        <v>800.5</v>
      </c>
      <c r="AG367">
        <f>((Constants!$B$5*AG366)+Constants!$B$4*AD367+AH366)/(Constants!$B$5+Constants!$B$4)</f>
        <v>1001</v>
      </c>
      <c r="AH367">
        <f>((Constants!$B$5*AG366)+Constants!$B$4*AD367+AH366)-(Constants!$B$5+Constants!$B$4)*AG367</f>
        <v>0</v>
      </c>
      <c r="AI367">
        <f>((Constants!$B$5*AI366)+Constants!$B$4*AE367+AJ366)/(Constants!$B$5+Constants!$B$4)</f>
        <v>1200.5</v>
      </c>
      <c r="AJ367">
        <f>((Constants!$B$5*AI366)+Constants!$B$4*AE367+AJ366)-(Constants!$B$4+Constants!$B$5)*AI367</f>
        <v>0</v>
      </c>
      <c r="AK367">
        <f>((Constants!$B$5*AK366)+Constants!$B$4*AF367+AL366)/(Constants!$B$5+Constants!$B$4)</f>
        <v>800.5</v>
      </c>
      <c r="AL367">
        <f>((Constants!$B$5*AK366)+Constants!$B$4*AF367+AL366)-(Constants!$B$5+Constants!$B$4)*AK367</f>
        <v>0</v>
      </c>
      <c r="AM367">
        <f t="shared" si="99"/>
        <v>1</v>
      </c>
      <c r="AN367">
        <f t="shared" si="100"/>
        <v>1</v>
      </c>
      <c r="AO367">
        <f>(200000*(ABS(N367)-ABS(N365))+Constants!$B$7)/(2*Constants!$B$7)</f>
        <v>0.5</v>
      </c>
      <c r="AP367">
        <f>(200000*(ABS(O367)-ABS(O365))+Constants!$B$7)/(2*Constants!$B$7)</f>
        <v>0.5</v>
      </c>
      <c r="AQ367">
        <f t="shared" si="101"/>
        <v>1</v>
      </c>
      <c r="AR367">
        <f>(Constants!$B$3*Constants!$B$8*I367*K367+AS366)/(Constants!$B$9*Constants!$B$4)</f>
        <v>7.53982300884956</v>
      </c>
      <c r="AS367">
        <f>(Constants!$B$3*Constants!$B$8*I367*K367+AS366)-(AR367*Constants!$B$9*Constants!$B$4)</f>
        <v>0</v>
      </c>
      <c r="AT367">
        <f t="shared" si="102"/>
        <v>2752.03539823007</v>
      </c>
      <c r="AU367">
        <f t="array" ref="AU367">IF(SUMPRODUCT(--(SIGN(AN334:AN366)=SIGN(K335:K367)))=0,2,IF(AV366&gt;0,1,0))</f>
        <v>0</v>
      </c>
      <c r="AV367">
        <f>IF(AU367=2,ROUND(5*1000/Constants!$B$11,0),IF(AV366&gt;0,AV366-1,0))</f>
        <v>0</v>
      </c>
      <c r="AW367">
        <f t="shared" si="103"/>
        <v>365</v>
      </c>
      <c r="AX367">
        <f ca="1" t="array" ref="AX367">IF(AW367&gt;Constants!$B$12,2,IF(SUMPRODUCT(--(AX348:AX367=2))=0,0,1))</f>
        <v>2</v>
      </c>
      <c r="AZ367">
        <f t="array" ref="AZ367">IF(ABS(AG367)&gt;Constants!$B$13,2,IF(SUMPRODUCT(--(AZ347:AZ366=2))=0,0,1))</f>
        <v>0</v>
      </c>
    </row>
    <row r="368" spans="1:52">
      <c r="A368" s="3">
        <v>366</v>
      </c>
      <c r="B368">
        <f>Signals!B367</f>
        <v>3</v>
      </c>
      <c r="C368">
        <f>Signals!C367</f>
        <v>2</v>
      </c>
      <c r="D368">
        <f>Signals!F367</f>
        <v>0</v>
      </c>
      <c r="E368">
        <f>Signals!H367</f>
        <v>0</v>
      </c>
      <c r="F368">
        <f>Signals!I367</f>
        <v>0</v>
      </c>
      <c r="G368">
        <f>IF(Constants!$B$2=2,-B368,B368)</f>
        <v>3</v>
      </c>
      <c r="H368">
        <f>IF(Constants!$C$2=2,-C368,C368)</f>
        <v>2</v>
      </c>
      <c r="I368">
        <f t="shared" si="87"/>
        <v>3</v>
      </c>
      <c r="J368">
        <f t="shared" si="88"/>
        <v>2</v>
      </c>
      <c r="K368">
        <f t="shared" si="89"/>
        <v>1</v>
      </c>
      <c r="L368">
        <f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1200.5</v>
      </c>
      <c r="M368">
        <f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800.5</v>
      </c>
      <c r="N368">
        <f t="shared" si="90"/>
        <v>1200.5</v>
      </c>
      <c r="O368">
        <f t="shared" si="91"/>
        <v>800.5</v>
      </c>
      <c r="P368">
        <f>IF(I368&lt;&gt;0,(ABS(L368*Constants!$B$10)+50)/100,MAX(P367-ABS(N368*Constants!$B$4),0))</f>
        <v>0.62005</v>
      </c>
      <c r="Q368">
        <f>IF(J368&lt;&gt;0,(ABS(M368*Constants!$B$10)+50)/100,MAX(Q367-ABS(O368*Constants!$B$4),0))</f>
        <v>0.58005</v>
      </c>
      <c r="R368">
        <f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1200.5</v>
      </c>
      <c r="S368">
        <f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800.5</v>
      </c>
      <c r="T368">
        <f t="shared" si="92"/>
        <v>1200.5</v>
      </c>
      <c r="U368">
        <f t="shared" si="93"/>
        <v>800.5</v>
      </c>
      <c r="V368">
        <f>IF(I368&lt;&gt;0,(ABS(R368*Constants!$B$4)+50)/100,IF(R368=0,MAX((0-ABS(T368*Constants!$B$4)),0),(ABS(R368*Constants!$B$4)+50)/100))</f>
        <v>1501.125</v>
      </c>
      <c r="W368">
        <f>IF(J368&lt;&gt;0,(ABS(S368*Constants!$B$4)+50)/100,IF(S368=0,MAX((0-ABS(U368*Constants!$B$4)),0),(ABS(S368*Constants!$B$4)+50)/100))</f>
        <v>1001.125</v>
      </c>
      <c r="X368">
        <f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1200.5</v>
      </c>
      <c r="Y368">
        <f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800.5</v>
      </c>
      <c r="Z368">
        <f t="shared" si="94"/>
        <v>1200.5</v>
      </c>
      <c r="AA368">
        <f t="shared" si="95"/>
        <v>800.5</v>
      </c>
      <c r="AB368">
        <f>IF(I368&lt;&gt;0,(ABS(X368*Constants!$B$10)+50)/100,IF(X368=0,MAX((AB367-ABS(Z368*Constants!$B$4)),0),(ABS(X368*Constants!$B$4)+50)/100))</f>
        <v>0.62005</v>
      </c>
      <c r="AC368">
        <f>IF(J368&lt;&gt;0,(ABS(Y368*Constants!$B$10)+50)/100,IF(Y368=0,MAX((AC367-ABS(AA368*Constants!$B$4)),0),(ABS(Y368*Constants!$B$4)+50)/100))</f>
        <v>0.58005</v>
      </c>
      <c r="AD368">
        <f t="shared" si="96"/>
        <v>1001</v>
      </c>
      <c r="AE368">
        <f t="shared" si="97"/>
        <v>1200.5</v>
      </c>
      <c r="AF368">
        <f t="shared" si="98"/>
        <v>800.5</v>
      </c>
      <c r="AG368">
        <f>((Constants!$B$5*AG367)+Constants!$B$4*AD368+AH367)/(Constants!$B$5+Constants!$B$4)</f>
        <v>1001</v>
      </c>
      <c r="AH368">
        <f>((Constants!$B$5*AG367)+Constants!$B$4*AD368+AH367)-(Constants!$B$5+Constants!$B$4)*AG368</f>
        <v>0</v>
      </c>
      <c r="AI368">
        <f>((Constants!$B$5*AI367)+Constants!$B$4*AE368+AJ367)/(Constants!$B$5+Constants!$B$4)</f>
        <v>1200.5</v>
      </c>
      <c r="AJ368">
        <f>((Constants!$B$5*AI367)+Constants!$B$4*AE368+AJ367)-(Constants!$B$4+Constants!$B$5)*AI368</f>
        <v>0</v>
      </c>
      <c r="AK368">
        <f>((Constants!$B$5*AK367)+Constants!$B$4*AF368+AL367)/(Constants!$B$5+Constants!$B$4)</f>
        <v>800.5</v>
      </c>
      <c r="AL368">
        <f>((Constants!$B$5*AK367)+Constants!$B$4*AF368+AL367)-(Constants!$B$5+Constants!$B$4)*AK368</f>
        <v>0</v>
      </c>
      <c r="AM368">
        <f t="shared" si="99"/>
        <v>1</v>
      </c>
      <c r="AN368">
        <f t="shared" si="100"/>
        <v>1</v>
      </c>
      <c r="AO368">
        <f>(200000*(ABS(N368)-ABS(N366))+Constants!$B$7)/(2*Constants!$B$7)</f>
        <v>0.5</v>
      </c>
      <c r="AP368">
        <f>(200000*(ABS(O368)-ABS(O366))+Constants!$B$7)/(2*Constants!$B$7)</f>
        <v>0.5</v>
      </c>
      <c r="AQ368">
        <f t="shared" si="101"/>
        <v>1</v>
      </c>
      <c r="AR368">
        <f>(Constants!$B$3*Constants!$B$8*I368*K368+AS367)/(Constants!$B$9*Constants!$B$4)</f>
        <v>7.53982300884956</v>
      </c>
      <c r="AS368">
        <f>(Constants!$B$3*Constants!$B$8*I368*K368+AS367)-(AR368*Constants!$B$9*Constants!$B$4)</f>
        <v>0</v>
      </c>
      <c r="AT368">
        <f t="shared" si="102"/>
        <v>2759.57522123892</v>
      </c>
      <c r="AU368">
        <f t="array" ref="AU368">IF(SUMPRODUCT(--(SIGN(AN335:AN367)=SIGN(K336:K368)))=0,2,IF(AV367&gt;0,1,0))</f>
        <v>0</v>
      </c>
      <c r="AV368">
        <f>IF(AU368=2,ROUND(5*1000/Constants!$B$11,0),IF(AV367&gt;0,AV367-1,0))</f>
        <v>0</v>
      </c>
      <c r="AW368">
        <f t="shared" si="103"/>
        <v>366</v>
      </c>
      <c r="AX368">
        <f ca="1" t="array" ref="AX368">IF(AW368&gt;Constants!$B$12,2,IF(SUMPRODUCT(--(AX349:AX368=2))=0,0,1))</f>
        <v>2</v>
      </c>
      <c r="AZ368">
        <f t="array" ref="AZ368">IF(ABS(AG368)&gt;Constants!$B$13,2,IF(SUMPRODUCT(--(AZ348:AZ367=2))=0,0,1))</f>
        <v>0</v>
      </c>
    </row>
    <row r="369" spans="1:52">
      <c r="A369" s="3">
        <v>367</v>
      </c>
      <c r="B369">
        <f>Signals!B368</f>
        <v>3</v>
      </c>
      <c r="C369">
        <f>Signals!C368</f>
        <v>2</v>
      </c>
      <c r="D369">
        <f>Signals!F368</f>
        <v>0</v>
      </c>
      <c r="E369">
        <f>Signals!H368</f>
        <v>0</v>
      </c>
      <c r="F369">
        <f>Signals!I368</f>
        <v>0</v>
      </c>
      <c r="G369">
        <f>IF(Constants!$B$2=2,-B369,B369)</f>
        <v>3</v>
      </c>
      <c r="H369">
        <f>IF(Constants!$C$2=2,-C369,C369)</f>
        <v>2</v>
      </c>
      <c r="I369">
        <f t="shared" si="87"/>
        <v>3</v>
      </c>
      <c r="J369">
        <f t="shared" si="88"/>
        <v>2</v>
      </c>
      <c r="K369">
        <f t="shared" si="89"/>
        <v>1</v>
      </c>
      <c r="L369">
        <f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1200.5</v>
      </c>
      <c r="M369">
        <f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800.5</v>
      </c>
      <c r="N369">
        <f t="shared" si="90"/>
        <v>1200.5</v>
      </c>
      <c r="O369">
        <f t="shared" si="91"/>
        <v>800.5</v>
      </c>
      <c r="P369">
        <f>IF(I369&lt;&gt;0,(ABS(L369*Constants!$B$10)+50)/100,MAX(P368-ABS(N369*Constants!$B$4),0))</f>
        <v>0.62005</v>
      </c>
      <c r="Q369">
        <f>IF(J369&lt;&gt;0,(ABS(M369*Constants!$B$10)+50)/100,MAX(Q368-ABS(O369*Constants!$B$4),0))</f>
        <v>0.58005</v>
      </c>
      <c r="R369">
        <f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1200.5</v>
      </c>
      <c r="S369">
        <f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800.5</v>
      </c>
      <c r="T369">
        <f t="shared" si="92"/>
        <v>1200.5</v>
      </c>
      <c r="U369">
        <f t="shared" si="93"/>
        <v>800.5</v>
      </c>
      <c r="V369">
        <f>IF(I369&lt;&gt;0,(ABS(R369*Constants!$B$4)+50)/100,IF(R369=0,MAX((0-ABS(T369*Constants!$B$4)),0),(ABS(R369*Constants!$B$4)+50)/100))</f>
        <v>1501.125</v>
      </c>
      <c r="W369">
        <f>IF(J369&lt;&gt;0,(ABS(S369*Constants!$B$4)+50)/100,IF(S369=0,MAX((0-ABS(U369*Constants!$B$4)),0),(ABS(S369*Constants!$B$4)+50)/100))</f>
        <v>1001.125</v>
      </c>
      <c r="X369">
        <f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1200.5</v>
      </c>
      <c r="Y369">
        <f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800.5</v>
      </c>
      <c r="Z369">
        <f t="shared" si="94"/>
        <v>1200.5</v>
      </c>
      <c r="AA369">
        <f t="shared" si="95"/>
        <v>800.5</v>
      </c>
      <c r="AB369">
        <f>IF(I369&lt;&gt;0,(ABS(X369*Constants!$B$10)+50)/100,IF(X369=0,MAX((AB368-ABS(Z369*Constants!$B$4)),0),(ABS(X369*Constants!$B$4)+50)/100))</f>
        <v>0.62005</v>
      </c>
      <c r="AC369">
        <f>IF(J369&lt;&gt;0,(ABS(Y369*Constants!$B$10)+50)/100,IF(Y369=0,MAX((AC368-ABS(AA369*Constants!$B$4)),0),(ABS(Y369*Constants!$B$4)+50)/100))</f>
        <v>0.58005</v>
      </c>
      <c r="AD369">
        <f t="shared" si="96"/>
        <v>1001</v>
      </c>
      <c r="AE369">
        <f t="shared" si="97"/>
        <v>1200.5</v>
      </c>
      <c r="AF369">
        <f t="shared" si="98"/>
        <v>800.5</v>
      </c>
      <c r="AG369">
        <f>((Constants!$B$5*AG368)+Constants!$B$4*AD369+AH368)/(Constants!$B$5+Constants!$B$4)</f>
        <v>1001</v>
      </c>
      <c r="AH369">
        <f>((Constants!$B$5*AG368)+Constants!$B$4*AD369+AH368)-(Constants!$B$5+Constants!$B$4)*AG369</f>
        <v>0</v>
      </c>
      <c r="AI369">
        <f>((Constants!$B$5*AI368)+Constants!$B$4*AE369+AJ368)/(Constants!$B$5+Constants!$B$4)</f>
        <v>1200.5</v>
      </c>
      <c r="AJ369">
        <f>((Constants!$B$5*AI368)+Constants!$B$4*AE369+AJ368)-(Constants!$B$4+Constants!$B$5)*AI369</f>
        <v>0</v>
      </c>
      <c r="AK369">
        <f>((Constants!$B$5*AK368)+Constants!$B$4*AF369+AL368)/(Constants!$B$5+Constants!$B$4)</f>
        <v>800.5</v>
      </c>
      <c r="AL369">
        <f>((Constants!$B$5*AK368)+Constants!$B$4*AF369+AL368)-(Constants!$B$5+Constants!$B$4)*AK369</f>
        <v>0</v>
      </c>
      <c r="AM369">
        <f t="shared" si="99"/>
        <v>1</v>
      </c>
      <c r="AN369">
        <f t="shared" si="100"/>
        <v>1</v>
      </c>
      <c r="AO369">
        <f>(200000*(ABS(N369)-ABS(N367))+Constants!$B$7)/(2*Constants!$B$7)</f>
        <v>0.5</v>
      </c>
      <c r="AP369">
        <f>(200000*(ABS(O369)-ABS(O367))+Constants!$B$7)/(2*Constants!$B$7)</f>
        <v>0.5</v>
      </c>
      <c r="AQ369">
        <f t="shared" si="101"/>
        <v>1</v>
      </c>
      <c r="AR369">
        <f>(Constants!$B$3*Constants!$B$8*I369*K369+AS368)/(Constants!$B$9*Constants!$B$4)</f>
        <v>7.53982300884956</v>
      </c>
      <c r="AS369">
        <f>(Constants!$B$3*Constants!$B$8*I369*K369+AS368)-(AR369*Constants!$B$9*Constants!$B$4)</f>
        <v>0</v>
      </c>
      <c r="AT369">
        <f t="shared" si="102"/>
        <v>2767.11504424776</v>
      </c>
      <c r="AU369">
        <f t="array" ref="AU369">IF(SUMPRODUCT(--(SIGN(AN336:AN368)=SIGN(K337:K369)))=0,2,IF(AV368&gt;0,1,0))</f>
        <v>0</v>
      </c>
      <c r="AV369">
        <f>IF(AU369=2,ROUND(5*1000/Constants!$B$11,0),IF(AV368&gt;0,AV368-1,0))</f>
        <v>0</v>
      </c>
      <c r="AW369">
        <f t="shared" si="103"/>
        <v>367</v>
      </c>
      <c r="AX369">
        <f ca="1" t="array" ref="AX369">IF(AW369&gt;Constants!$B$12,2,IF(SUMPRODUCT(--(AX350:AX369=2))=0,0,1))</f>
        <v>2</v>
      </c>
      <c r="AZ369">
        <f t="array" ref="AZ369">IF(ABS(AG369)&gt;Constants!$B$13,2,IF(SUMPRODUCT(--(AZ349:AZ368=2))=0,0,1))</f>
        <v>0</v>
      </c>
    </row>
    <row r="370" spans="1:52">
      <c r="A370" s="3">
        <v>368</v>
      </c>
      <c r="B370">
        <f>Signals!B369</f>
        <v>3</v>
      </c>
      <c r="C370">
        <f>Signals!C369</f>
        <v>2</v>
      </c>
      <c r="D370">
        <f>Signals!F369</f>
        <v>0</v>
      </c>
      <c r="E370">
        <f>Signals!H369</f>
        <v>0</v>
      </c>
      <c r="F370">
        <f>Signals!I369</f>
        <v>0</v>
      </c>
      <c r="G370">
        <f>IF(Constants!$B$2=2,-B370,B370)</f>
        <v>3</v>
      </c>
      <c r="H370">
        <f>IF(Constants!$C$2=2,-C370,C370)</f>
        <v>2</v>
      </c>
      <c r="I370">
        <f t="shared" si="87"/>
        <v>3</v>
      </c>
      <c r="J370">
        <f t="shared" si="88"/>
        <v>2</v>
      </c>
      <c r="K370">
        <f t="shared" si="89"/>
        <v>1</v>
      </c>
      <c r="L370">
        <f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1200.5</v>
      </c>
      <c r="M370">
        <f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800.5</v>
      </c>
      <c r="N370">
        <f t="shared" si="90"/>
        <v>1200.5</v>
      </c>
      <c r="O370">
        <f t="shared" si="91"/>
        <v>800.5</v>
      </c>
      <c r="P370">
        <f>IF(I370&lt;&gt;0,(ABS(L370*Constants!$B$10)+50)/100,MAX(P369-ABS(N370*Constants!$B$4),0))</f>
        <v>0.62005</v>
      </c>
      <c r="Q370">
        <f>IF(J370&lt;&gt;0,(ABS(M370*Constants!$B$10)+50)/100,MAX(Q369-ABS(O370*Constants!$B$4),0))</f>
        <v>0.58005</v>
      </c>
      <c r="R370">
        <f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1200.5</v>
      </c>
      <c r="S370">
        <f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800.5</v>
      </c>
      <c r="T370">
        <f t="shared" si="92"/>
        <v>1200.5</v>
      </c>
      <c r="U370">
        <f t="shared" si="93"/>
        <v>800.5</v>
      </c>
      <c r="V370">
        <f>IF(I370&lt;&gt;0,(ABS(R370*Constants!$B$4)+50)/100,IF(R370=0,MAX((0-ABS(T370*Constants!$B$4)),0),(ABS(R370*Constants!$B$4)+50)/100))</f>
        <v>1501.125</v>
      </c>
      <c r="W370">
        <f>IF(J370&lt;&gt;0,(ABS(S370*Constants!$B$4)+50)/100,IF(S370=0,MAX((0-ABS(U370*Constants!$B$4)),0),(ABS(S370*Constants!$B$4)+50)/100))</f>
        <v>1001.125</v>
      </c>
      <c r="X370">
        <f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1200.5</v>
      </c>
      <c r="Y370">
        <f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800.5</v>
      </c>
      <c r="Z370">
        <f t="shared" si="94"/>
        <v>1200.5</v>
      </c>
      <c r="AA370">
        <f t="shared" si="95"/>
        <v>800.5</v>
      </c>
      <c r="AB370">
        <f>IF(I370&lt;&gt;0,(ABS(X370*Constants!$B$10)+50)/100,IF(X370=0,MAX((AB369-ABS(Z370*Constants!$B$4)),0),(ABS(X370*Constants!$B$4)+50)/100))</f>
        <v>0.62005</v>
      </c>
      <c r="AC370">
        <f>IF(J370&lt;&gt;0,(ABS(Y370*Constants!$B$10)+50)/100,IF(Y370=0,MAX((AC369-ABS(AA370*Constants!$B$4)),0),(ABS(Y370*Constants!$B$4)+50)/100))</f>
        <v>0.58005</v>
      </c>
      <c r="AD370">
        <f t="shared" si="96"/>
        <v>1001</v>
      </c>
      <c r="AE370">
        <f t="shared" si="97"/>
        <v>1200.5</v>
      </c>
      <c r="AF370">
        <f t="shared" si="98"/>
        <v>800.5</v>
      </c>
      <c r="AG370">
        <f>((Constants!$B$5*AG369)+Constants!$B$4*AD370+AH369)/(Constants!$B$5+Constants!$B$4)</f>
        <v>1001</v>
      </c>
      <c r="AH370">
        <f>((Constants!$B$5*AG369)+Constants!$B$4*AD370+AH369)-(Constants!$B$5+Constants!$B$4)*AG370</f>
        <v>0</v>
      </c>
      <c r="AI370">
        <f>((Constants!$B$5*AI369)+Constants!$B$4*AE370+AJ369)/(Constants!$B$5+Constants!$B$4)</f>
        <v>1200.5</v>
      </c>
      <c r="AJ370">
        <f>((Constants!$B$5*AI369)+Constants!$B$4*AE370+AJ369)-(Constants!$B$4+Constants!$B$5)*AI370</f>
        <v>0</v>
      </c>
      <c r="AK370">
        <f>((Constants!$B$5*AK369)+Constants!$B$4*AF370+AL369)/(Constants!$B$5+Constants!$B$4)</f>
        <v>800.5</v>
      </c>
      <c r="AL370">
        <f>((Constants!$B$5*AK369)+Constants!$B$4*AF370+AL369)-(Constants!$B$5+Constants!$B$4)*AK370</f>
        <v>0</v>
      </c>
      <c r="AM370">
        <f t="shared" si="99"/>
        <v>1</v>
      </c>
      <c r="AN370">
        <f t="shared" si="100"/>
        <v>1</v>
      </c>
      <c r="AO370">
        <f>(200000*(ABS(N370)-ABS(N368))+Constants!$B$7)/(2*Constants!$B$7)</f>
        <v>0.5</v>
      </c>
      <c r="AP370">
        <f>(200000*(ABS(O370)-ABS(O368))+Constants!$B$7)/(2*Constants!$B$7)</f>
        <v>0.5</v>
      </c>
      <c r="AQ370">
        <f t="shared" si="101"/>
        <v>1</v>
      </c>
      <c r="AR370">
        <f>(Constants!$B$3*Constants!$B$8*I370*K370+AS369)/(Constants!$B$9*Constants!$B$4)</f>
        <v>7.53982300884956</v>
      </c>
      <c r="AS370">
        <f>(Constants!$B$3*Constants!$B$8*I370*K370+AS369)-(AR370*Constants!$B$9*Constants!$B$4)</f>
        <v>0</v>
      </c>
      <c r="AT370">
        <f t="shared" si="102"/>
        <v>2774.65486725661</v>
      </c>
      <c r="AU370">
        <f t="array" ref="AU370">IF(SUMPRODUCT(--(SIGN(AN337:AN369)=SIGN(K338:K370)))=0,2,IF(AV369&gt;0,1,0))</f>
        <v>0</v>
      </c>
      <c r="AV370">
        <f>IF(AU370=2,ROUND(5*1000/Constants!$B$11,0),IF(AV369&gt;0,AV369-1,0))</f>
        <v>0</v>
      </c>
      <c r="AW370">
        <f t="shared" si="103"/>
        <v>368</v>
      </c>
      <c r="AX370">
        <f ca="1" t="array" ref="AX370">IF(AW370&gt;Constants!$B$12,2,IF(SUMPRODUCT(--(AX351:AX370=2))=0,0,1))</f>
        <v>2</v>
      </c>
      <c r="AZ370">
        <f t="array" ref="AZ370">IF(ABS(AG370)&gt;Constants!$B$13,2,IF(SUMPRODUCT(--(AZ350:AZ369=2))=0,0,1))</f>
        <v>0</v>
      </c>
    </row>
    <row r="371" spans="1:52">
      <c r="A371" s="3">
        <v>369</v>
      </c>
      <c r="B371">
        <f>Signals!B370</f>
        <v>3</v>
      </c>
      <c r="C371">
        <f>Signals!C370</f>
        <v>2</v>
      </c>
      <c r="D371">
        <f>Signals!F370</f>
        <v>0</v>
      </c>
      <c r="E371">
        <f>Signals!H370</f>
        <v>0</v>
      </c>
      <c r="F371">
        <f>Signals!I370</f>
        <v>0</v>
      </c>
      <c r="G371">
        <f>IF(Constants!$B$2=2,-B371,B371)</f>
        <v>3</v>
      </c>
      <c r="H371">
        <f>IF(Constants!$C$2=2,-C371,C371)</f>
        <v>2</v>
      </c>
      <c r="I371">
        <f t="shared" si="87"/>
        <v>3</v>
      </c>
      <c r="J371">
        <f t="shared" si="88"/>
        <v>2</v>
      </c>
      <c r="K371">
        <f t="shared" si="89"/>
        <v>1</v>
      </c>
      <c r="L371">
        <f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1200.5</v>
      </c>
      <c r="M371">
        <f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800.5</v>
      </c>
      <c r="N371">
        <f t="shared" si="90"/>
        <v>1200.5</v>
      </c>
      <c r="O371">
        <f t="shared" si="91"/>
        <v>800.5</v>
      </c>
      <c r="P371">
        <f>IF(I371&lt;&gt;0,(ABS(L371*Constants!$B$10)+50)/100,MAX(P370-ABS(N371*Constants!$B$4),0))</f>
        <v>0.62005</v>
      </c>
      <c r="Q371">
        <f>IF(J371&lt;&gt;0,(ABS(M371*Constants!$B$10)+50)/100,MAX(Q370-ABS(O371*Constants!$B$4),0))</f>
        <v>0.58005</v>
      </c>
      <c r="R371">
        <f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1200.5</v>
      </c>
      <c r="S371">
        <f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800.5</v>
      </c>
      <c r="T371">
        <f t="shared" si="92"/>
        <v>1200.5</v>
      </c>
      <c r="U371">
        <f t="shared" si="93"/>
        <v>800.5</v>
      </c>
      <c r="V371">
        <f>IF(I371&lt;&gt;0,(ABS(R371*Constants!$B$4)+50)/100,IF(R371=0,MAX((0-ABS(T371*Constants!$B$4)),0),(ABS(R371*Constants!$B$4)+50)/100))</f>
        <v>1501.125</v>
      </c>
      <c r="W371">
        <f>IF(J371&lt;&gt;0,(ABS(S371*Constants!$B$4)+50)/100,IF(S371=0,MAX((0-ABS(U371*Constants!$B$4)),0),(ABS(S371*Constants!$B$4)+50)/100))</f>
        <v>1001.125</v>
      </c>
      <c r="X371">
        <f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1200.5</v>
      </c>
      <c r="Y371">
        <f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800.5</v>
      </c>
      <c r="Z371">
        <f t="shared" si="94"/>
        <v>1200.5</v>
      </c>
      <c r="AA371">
        <f t="shared" si="95"/>
        <v>800.5</v>
      </c>
      <c r="AB371">
        <f>IF(I371&lt;&gt;0,(ABS(X371*Constants!$B$10)+50)/100,IF(X371=0,MAX((AB370-ABS(Z371*Constants!$B$4)),0),(ABS(X371*Constants!$B$4)+50)/100))</f>
        <v>0.62005</v>
      </c>
      <c r="AC371">
        <f>IF(J371&lt;&gt;0,(ABS(Y371*Constants!$B$10)+50)/100,IF(Y371=0,MAX((AC370-ABS(AA371*Constants!$B$4)),0),(ABS(Y371*Constants!$B$4)+50)/100))</f>
        <v>0.58005</v>
      </c>
      <c r="AD371">
        <f t="shared" si="96"/>
        <v>1001</v>
      </c>
      <c r="AE371">
        <f t="shared" si="97"/>
        <v>1200.5</v>
      </c>
      <c r="AF371">
        <f t="shared" si="98"/>
        <v>800.5</v>
      </c>
      <c r="AG371">
        <f>((Constants!$B$5*AG370)+Constants!$B$4*AD371+AH370)/(Constants!$B$5+Constants!$B$4)</f>
        <v>1001</v>
      </c>
      <c r="AH371">
        <f>((Constants!$B$5*AG370)+Constants!$B$4*AD371+AH370)-(Constants!$B$5+Constants!$B$4)*AG371</f>
        <v>0</v>
      </c>
      <c r="AI371">
        <f>((Constants!$B$5*AI370)+Constants!$B$4*AE371+AJ370)/(Constants!$B$5+Constants!$B$4)</f>
        <v>1200.5</v>
      </c>
      <c r="AJ371">
        <f>((Constants!$B$5*AI370)+Constants!$B$4*AE371+AJ370)-(Constants!$B$4+Constants!$B$5)*AI371</f>
        <v>0</v>
      </c>
      <c r="AK371">
        <f>((Constants!$B$5*AK370)+Constants!$B$4*AF371+AL370)/(Constants!$B$5+Constants!$B$4)</f>
        <v>800.5</v>
      </c>
      <c r="AL371">
        <f>((Constants!$B$5*AK370)+Constants!$B$4*AF371+AL370)-(Constants!$B$5+Constants!$B$4)*AK371</f>
        <v>0</v>
      </c>
      <c r="AM371">
        <f t="shared" si="99"/>
        <v>1</v>
      </c>
      <c r="AN371">
        <f t="shared" si="100"/>
        <v>1</v>
      </c>
      <c r="AO371">
        <f>(200000*(ABS(N371)-ABS(N369))+Constants!$B$7)/(2*Constants!$B$7)</f>
        <v>0.5</v>
      </c>
      <c r="AP371">
        <f>(200000*(ABS(O371)-ABS(O369))+Constants!$B$7)/(2*Constants!$B$7)</f>
        <v>0.5</v>
      </c>
      <c r="AQ371">
        <f t="shared" si="101"/>
        <v>1</v>
      </c>
      <c r="AR371">
        <f>(Constants!$B$3*Constants!$B$8*I371*K371+AS370)/(Constants!$B$9*Constants!$B$4)</f>
        <v>7.53982300884956</v>
      </c>
      <c r="AS371">
        <f>(Constants!$B$3*Constants!$B$8*I371*K371+AS370)-(AR371*Constants!$B$9*Constants!$B$4)</f>
        <v>0</v>
      </c>
      <c r="AT371">
        <f t="shared" si="102"/>
        <v>2782.19469026546</v>
      </c>
      <c r="AU371">
        <f t="array" ref="AU371">IF(SUMPRODUCT(--(SIGN(AN338:AN370)=SIGN(K339:K371)))=0,2,IF(AV370&gt;0,1,0))</f>
        <v>0</v>
      </c>
      <c r="AV371">
        <f>IF(AU371=2,ROUND(5*1000/Constants!$B$11,0),IF(AV370&gt;0,AV370-1,0))</f>
        <v>0</v>
      </c>
      <c r="AW371">
        <f t="shared" si="103"/>
        <v>369</v>
      </c>
      <c r="AX371">
        <f ca="1" t="array" ref="AX371">IF(AW371&gt;Constants!$B$12,2,IF(SUMPRODUCT(--(AX352:AX371=2))=0,0,1))</f>
        <v>2</v>
      </c>
      <c r="AZ371">
        <f t="array" ref="AZ371">IF(ABS(AG371)&gt;Constants!$B$13,2,IF(SUMPRODUCT(--(AZ351:AZ370=2))=0,0,1))</f>
        <v>0</v>
      </c>
    </row>
    <row r="372" spans="1:52">
      <c r="A372" s="3">
        <v>370</v>
      </c>
      <c r="B372">
        <f>Signals!B371</f>
        <v>3</v>
      </c>
      <c r="C372">
        <f>Signals!C371</f>
        <v>2</v>
      </c>
      <c r="D372">
        <f>Signals!F371</f>
        <v>0</v>
      </c>
      <c r="E372">
        <f>Signals!H371</f>
        <v>0</v>
      </c>
      <c r="F372">
        <f>Signals!I371</f>
        <v>0</v>
      </c>
      <c r="G372">
        <f>IF(Constants!$B$2=2,-B372,B372)</f>
        <v>3</v>
      </c>
      <c r="H372">
        <f>IF(Constants!$C$2=2,-C372,C372)</f>
        <v>2</v>
      </c>
      <c r="I372">
        <f t="shared" si="87"/>
        <v>3</v>
      </c>
      <c r="J372">
        <f t="shared" si="88"/>
        <v>2</v>
      </c>
      <c r="K372">
        <f t="shared" si="89"/>
        <v>1</v>
      </c>
      <c r="L372">
        <f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1200.5</v>
      </c>
      <c r="M372">
        <f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800.5</v>
      </c>
      <c r="N372">
        <f t="shared" si="90"/>
        <v>1200.5</v>
      </c>
      <c r="O372">
        <f t="shared" si="91"/>
        <v>800.5</v>
      </c>
      <c r="P372">
        <f>IF(I372&lt;&gt;0,(ABS(L372*Constants!$B$10)+50)/100,MAX(P371-ABS(N372*Constants!$B$4),0))</f>
        <v>0.62005</v>
      </c>
      <c r="Q372">
        <f>IF(J372&lt;&gt;0,(ABS(M372*Constants!$B$10)+50)/100,MAX(Q371-ABS(O372*Constants!$B$4),0))</f>
        <v>0.58005</v>
      </c>
      <c r="R372">
        <f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1200.5</v>
      </c>
      <c r="S372">
        <f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800.5</v>
      </c>
      <c r="T372">
        <f t="shared" si="92"/>
        <v>1200.5</v>
      </c>
      <c r="U372">
        <f t="shared" si="93"/>
        <v>800.5</v>
      </c>
      <c r="V372">
        <f>IF(I372&lt;&gt;0,(ABS(R372*Constants!$B$4)+50)/100,IF(R372=0,MAX((0-ABS(T372*Constants!$B$4)),0),(ABS(R372*Constants!$B$4)+50)/100))</f>
        <v>1501.125</v>
      </c>
      <c r="W372">
        <f>IF(J372&lt;&gt;0,(ABS(S372*Constants!$B$4)+50)/100,IF(S372=0,MAX((0-ABS(U372*Constants!$B$4)),0),(ABS(S372*Constants!$B$4)+50)/100))</f>
        <v>1001.125</v>
      </c>
      <c r="X372">
        <f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1200.5</v>
      </c>
      <c r="Y372">
        <f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800.5</v>
      </c>
      <c r="Z372">
        <f t="shared" si="94"/>
        <v>1200.5</v>
      </c>
      <c r="AA372">
        <f t="shared" si="95"/>
        <v>800.5</v>
      </c>
      <c r="AB372">
        <f>IF(I372&lt;&gt;0,(ABS(X372*Constants!$B$10)+50)/100,IF(X372=0,MAX((AB371-ABS(Z372*Constants!$B$4)),0),(ABS(X372*Constants!$B$4)+50)/100))</f>
        <v>0.62005</v>
      </c>
      <c r="AC372">
        <f>IF(J372&lt;&gt;0,(ABS(Y372*Constants!$B$10)+50)/100,IF(Y372=0,MAX((AC371-ABS(AA372*Constants!$B$4)),0),(ABS(Y372*Constants!$B$4)+50)/100))</f>
        <v>0.58005</v>
      </c>
      <c r="AD372">
        <f t="shared" si="96"/>
        <v>1001</v>
      </c>
      <c r="AE372">
        <f t="shared" si="97"/>
        <v>1200.5</v>
      </c>
      <c r="AF372">
        <f t="shared" si="98"/>
        <v>800.5</v>
      </c>
      <c r="AG372">
        <f>((Constants!$B$5*AG371)+Constants!$B$4*AD372+AH371)/(Constants!$B$5+Constants!$B$4)</f>
        <v>1001</v>
      </c>
      <c r="AH372">
        <f>((Constants!$B$5*AG371)+Constants!$B$4*AD372+AH371)-(Constants!$B$5+Constants!$B$4)*AG372</f>
        <v>0</v>
      </c>
      <c r="AI372">
        <f>((Constants!$B$5*AI371)+Constants!$B$4*AE372+AJ371)/(Constants!$B$5+Constants!$B$4)</f>
        <v>1200.5</v>
      </c>
      <c r="AJ372">
        <f>((Constants!$B$5*AI371)+Constants!$B$4*AE372+AJ371)-(Constants!$B$4+Constants!$B$5)*AI372</f>
        <v>0</v>
      </c>
      <c r="AK372">
        <f>((Constants!$B$5*AK371)+Constants!$B$4*AF372+AL371)/(Constants!$B$5+Constants!$B$4)</f>
        <v>800.5</v>
      </c>
      <c r="AL372">
        <f>((Constants!$B$5*AK371)+Constants!$B$4*AF372+AL371)-(Constants!$B$5+Constants!$B$4)*AK372</f>
        <v>0</v>
      </c>
      <c r="AM372">
        <f t="shared" si="99"/>
        <v>1</v>
      </c>
      <c r="AN372">
        <f t="shared" si="100"/>
        <v>1</v>
      </c>
      <c r="AO372">
        <f>(200000*(ABS(N372)-ABS(N370))+Constants!$B$7)/(2*Constants!$B$7)</f>
        <v>0.5</v>
      </c>
      <c r="AP372">
        <f>(200000*(ABS(O372)-ABS(O370))+Constants!$B$7)/(2*Constants!$B$7)</f>
        <v>0.5</v>
      </c>
      <c r="AQ372">
        <f t="shared" si="101"/>
        <v>1</v>
      </c>
      <c r="AR372">
        <f>(Constants!$B$3*Constants!$B$8*I372*K372+AS371)/(Constants!$B$9*Constants!$B$4)</f>
        <v>7.53982300884956</v>
      </c>
      <c r="AS372">
        <f>(Constants!$B$3*Constants!$B$8*I372*K372+AS371)-(AR372*Constants!$B$9*Constants!$B$4)</f>
        <v>0</v>
      </c>
      <c r="AT372">
        <f t="shared" si="102"/>
        <v>2789.73451327431</v>
      </c>
      <c r="AU372">
        <f t="array" ref="AU372">IF(SUMPRODUCT(--(SIGN(AN339:AN371)=SIGN(K340:K372)))=0,2,IF(AV371&gt;0,1,0))</f>
        <v>0</v>
      </c>
      <c r="AV372">
        <f>IF(AU372=2,ROUND(5*1000/Constants!$B$11,0),IF(AV371&gt;0,AV371-1,0))</f>
        <v>0</v>
      </c>
      <c r="AW372">
        <f t="shared" si="103"/>
        <v>370</v>
      </c>
      <c r="AX372">
        <f ca="1" t="array" ref="AX372">IF(AW372&gt;Constants!$B$12,2,IF(SUMPRODUCT(--(AX353:AX372=2))=0,0,1))</f>
        <v>2</v>
      </c>
      <c r="AZ372">
        <f t="array" ref="AZ372">IF(ABS(AG372)&gt;Constants!$B$13,2,IF(SUMPRODUCT(--(AZ352:AZ371=2))=0,0,1))</f>
        <v>0</v>
      </c>
    </row>
    <row r="373" spans="1:52">
      <c r="A373" s="3">
        <v>371</v>
      </c>
      <c r="B373">
        <f>Signals!B372</f>
        <v>3</v>
      </c>
      <c r="C373">
        <f>Signals!C372</f>
        <v>2</v>
      </c>
      <c r="D373">
        <f>Signals!F372</f>
        <v>0</v>
      </c>
      <c r="E373">
        <f>Signals!H372</f>
        <v>0</v>
      </c>
      <c r="F373">
        <f>Signals!I372</f>
        <v>0</v>
      </c>
      <c r="G373">
        <f>IF(Constants!$B$2=2,-B373,B373)</f>
        <v>3</v>
      </c>
      <c r="H373">
        <f>IF(Constants!$C$2=2,-C373,C373)</f>
        <v>2</v>
      </c>
      <c r="I373">
        <f t="shared" si="87"/>
        <v>3</v>
      </c>
      <c r="J373">
        <f t="shared" si="88"/>
        <v>2</v>
      </c>
      <c r="K373">
        <f t="shared" si="89"/>
        <v>1</v>
      </c>
      <c r="L373">
        <f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1200.5</v>
      </c>
      <c r="M373">
        <f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800.5</v>
      </c>
      <c r="N373">
        <f t="shared" si="90"/>
        <v>1200.5</v>
      </c>
      <c r="O373">
        <f t="shared" si="91"/>
        <v>800.5</v>
      </c>
      <c r="P373">
        <f>IF(I373&lt;&gt;0,(ABS(L373*Constants!$B$10)+50)/100,MAX(P372-ABS(N373*Constants!$B$4),0))</f>
        <v>0.62005</v>
      </c>
      <c r="Q373">
        <f>IF(J373&lt;&gt;0,(ABS(M373*Constants!$B$10)+50)/100,MAX(Q372-ABS(O373*Constants!$B$4),0))</f>
        <v>0.58005</v>
      </c>
      <c r="R373">
        <f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1200.5</v>
      </c>
      <c r="S373">
        <f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800.5</v>
      </c>
      <c r="T373">
        <f t="shared" si="92"/>
        <v>1200.5</v>
      </c>
      <c r="U373">
        <f t="shared" si="93"/>
        <v>800.5</v>
      </c>
      <c r="V373">
        <f>IF(I373&lt;&gt;0,(ABS(R373*Constants!$B$4)+50)/100,IF(R373=0,MAX((0-ABS(T373*Constants!$B$4)),0),(ABS(R373*Constants!$B$4)+50)/100))</f>
        <v>1501.125</v>
      </c>
      <c r="W373">
        <f>IF(J373&lt;&gt;0,(ABS(S373*Constants!$B$4)+50)/100,IF(S373=0,MAX((0-ABS(U373*Constants!$B$4)),0),(ABS(S373*Constants!$B$4)+50)/100))</f>
        <v>1001.125</v>
      </c>
      <c r="X373">
        <f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1200.5</v>
      </c>
      <c r="Y373">
        <f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800.5</v>
      </c>
      <c r="Z373">
        <f t="shared" si="94"/>
        <v>1200.5</v>
      </c>
      <c r="AA373">
        <f t="shared" si="95"/>
        <v>800.5</v>
      </c>
      <c r="AB373">
        <f>IF(I373&lt;&gt;0,(ABS(X373*Constants!$B$10)+50)/100,IF(X373=0,MAX((AB372-ABS(Z373*Constants!$B$4)),0),(ABS(X373*Constants!$B$4)+50)/100))</f>
        <v>0.62005</v>
      </c>
      <c r="AC373">
        <f>IF(J373&lt;&gt;0,(ABS(Y373*Constants!$B$10)+50)/100,IF(Y373=0,MAX((AC372-ABS(AA373*Constants!$B$4)),0),(ABS(Y373*Constants!$B$4)+50)/100))</f>
        <v>0.58005</v>
      </c>
      <c r="AD373">
        <f t="shared" si="96"/>
        <v>1001</v>
      </c>
      <c r="AE373">
        <f t="shared" si="97"/>
        <v>1200.5</v>
      </c>
      <c r="AF373">
        <f t="shared" si="98"/>
        <v>800.5</v>
      </c>
      <c r="AG373">
        <f>((Constants!$B$5*AG372)+Constants!$B$4*AD373+AH372)/(Constants!$B$5+Constants!$B$4)</f>
        <v>1001</v>
      </c>
      <c r="AH373">
        <f>((Constants!$B$5*AG372)+Constants!$B$4*AD373+AH372)-(Constants!$B$5+Constants!$B$4)*AG373</f>
        <v>0</v>
      </c>
      <c r="AI373">
        <f>((Constants!$B$5*AI372)+Constants!$B$4*AE373+AJ372)/(Constants!$B$5+Constants!$B$4)</f>
        <v>1200.5</v>
      </c>
      <c r="AJ373">
        <f>((Constants!$B$5*AI372)+Constants!$B$4*AE373+AJ372)-(Constants!$B$4+Constants!$B$5)*AI373</f>
        <v>0</v>
      </c>
      <c r="AK373">
        <f>((Constants!$B$5*AK372)+Constants!$B$4*AF373+AL372)/(Constants!$B$5+Constants!$B$4)</f>
        <v>800.5</v>
      </c>
      <c r="AL373">
        <f>((Constants!$B$5*AK372)+Constants!$B$4*AF373+AL372)-(Constants!$B$5+Constants!$B$4)*AK373</f>
        <v>0</v>
      </c>
      <c r="AM373">
        <f t="shared" si="99"/>
        <v>1</v>
      </c>
      <c r="AN373">
        <f t="shared" si="100"/>
        <v>1</v>
      </c>
      <c r="AO373">
        <f>(200000*(ABS(N373)-ABS(N371))+Constants!$B$7)/(2*Constants!$B$7)</f>
        <v>0.5</v>
      </c>
      <c r="AP373">
        <f>(200000*(ABS(O373)-ABS(O371))+Constants!$B$7)/(2*Constants!$B$7)</f>
        <v>0.5</v>
      </c>
      <c r="AQ373">
        <f t="shared" si="101"/>
        <v>1</v>
      </c>
      <c r="AR373">
        <f>(Constants!$B$3*Constants!$B$8*I373*K373+AS372)/(Constants!$B$9*Constants!$B$4)</f>
        <v>7.53982300884956</v>
      </c>
      <c r="AS373">
        <f>(Constants!$B$3*Constants!$B$8*I373*K373+AS372)-(AR373*Constants!$B$9*Constants!$B$4)</f>
        <v>0</v>
      </c>
      <c r="AT373">
        <f t="shared" si="102"/>
        <v>2797.27433628316</v>
      </c>
      <c r="AU373">
        <f t="array" ref="AU373">IF(SUMPRODUCT(--(SIGN(AN340:AN372)=SIGN(K341:K373)))=0,2,IF(AV372&gt;0,1,0))</f>
        <v>0</v>
      </c>
      <c r="AV373">
        <f>IF(AU373=2,ROUND(5*1000/Constants!$B$11,0),IF(AV372&gt;0,AV372-1,0))</f>
        <v>0</v>
      </c>
      <c r="AW373">
        <f t="shared" si="103"/>
        <v>371</v>
      </c>
      <c r="AX373">
        <f ca="1" t="array" ref="AX373">IF(AW373&gt;Constants!$B$12,2,IF(SUMPRODUCT(--(AX354:AX373=2))=0,0,1))</f>
        <v>2</v>
      </c>
      <c r="AZ373">
        <f t="array" ref="AZ373">IF(ABS(AG373)&gt;Constants!$B$13,2,IF(SUMPRODUCT(--(AZ353:AZ372=2))=0,0,1))</f>
        <v>0</v>
      </c>
    </row>
    <row r="374" spans="1:52">
      <c r="A374" s="3">
        <v>372</v>
      </c>
      <c r="B374">
        <f>Signals!B373</f>
        <v>3</v>
      </c>
      <c r="C374">
        <f>Signals!C373</f>
        <v>2</v>
      </c>
      <c r="D374">
        <f>Signals!F373</f>
        <v>0</v>
      </c>
      <c r="E374">
        <f>Signals!H373</f>
        <v>0</v>
      </c>
      <c r="F374">
        <f>Signals!I373</f>
        <v>0</v>
      </c>
      <c r="G374">
        <f>IF(Constants!$B$2=2,-B374,B374)</f>
        <v>3</v>
      </c>
      <c r="H374">
        <f>IF(Constants!$C$2=2,-C374,C374)</f>
        <v>2</v>
      </c>
      <c r="I374">
        <f t="shared" si="87"/>
        <v>3</v>
      </c>
      <c r="J374">
        <f t="shared" si="88"/>
        <v>2</v>
      </c>
      <c r="K374">
        <f t="shared" si="89"/>
        <v>1</v>
      </c>
      <c r="L374">
        <f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1200.5</v>
      </c>
      <c r="M374">
        <f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800.5</v>
      </c>
      <c r="N374">
        <f t="shared" si="90"/>
        <v>1200.5</v>
      </c>
      <c r="O374">
        <f t="shared" si="91"/>
        <v>800.5</v>
      </c>
      <c r="P374">
        <f>IF(I374&lt;&gt;0,(ABS(L374*Constants!$B$10)+50)/100,MAX(P373-ABS(N374*Constants!$B$4),0))</f>
        <v>0.62005</v>
      </c>
      <c r="Q374">
        <f>IF(J374&lt;&gt;0,(ABS(M374*Constants!$B$10)+50)/100,MAX(Q373-ABS(O374*Constants!$B$4),0))</f>
        <v>0.58005</v>
      </c>
      <c r="R374">
        <f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1200.5</v>
      </c>
      <c r="S374">
        <f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800.5</v>
      </c>
      <c r="T374">
        <f t="shared" si="92"/>
        <v>1200.5</v>
      </c>
      <c r="U374">
        <f t="shared" si="93"/>
        <v>800.5</v>
      </c>
      <c r="V374">
        <f>IF(I374&lt;&gt;0,(ABS(R374*Constants!$B$4)+50)/100,IF(R374=0,MAX((0-ABS(T374*Constants!$B$4)),0),(ABS(R374*Constants!$B$4)+50)/100))</f>
        <v>1501.125</v>
      </c>
      <c r="W374">
        <f>IF(J374&lt;&gt;0,(ABS(S374*Constants!$B$4)+50)/100,IF(S374=0,MAX((0-ABS(U374*Constants!$B$4)),0),(ABS(S374*Constants!$B$4)+50)/100))</f>
        <v>1001.125</v>
      </c>
      <c r="X374">
        <f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1200.5</v>
      </c>
      <c r="Y374">
        <f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800.5</v>
      </c>
      <c r="Z374">
        <f t="shared" si="94"/>
        <v>1200.5</v>
      </c>
      <c r="AA374">
        <f t="shared" si="95"/>
        <v>800.5</v>
      </c>
      <c r="AB374">
        <f>IF(I374&lt;&gt;0,(ABS(X374*Constants!$B$10)+50)/100,IF(X374=0,MAX((AB373-ABS(Z374*Constants!$B$4)),0),(ABS(X374*Constants!$B$4)+50)/100))</f>
        <v>0.62005</v>
      </c>
      <c r="AC374">
        <f>IF(J374&lt;&gt;0,(ABS(Y374*Constants!$B$10)+50)/100,IF(Y374=0,MAX((AC373-ABS(AA374*Constants!$B$4)),0),(ABS(Y374*Constants!$B$4)+50)/100))</f>
        <v>0.58005</v>
      </c>
      <c r="AD374">
        <f t="shared" si="96"/>
        <v>1001</v>
      </c>
      <c r="AE374">
        <f t="shared" si="97"/>
        <v>1200.5</v>
      </c>
      <c r="AF374">
        <f t="shared" si="98"/>
        <v>800.5</v>
      </c>
      <c r="AG374">
        <f>((Constants!$B$5*AG373)+Constants!$B$4*AD374+AH373)/(Constants!$B$5+Constants!$B$4)</f>
        <v>1001</v>
      </c>
      <c r="AH374">
        <f>((Constants!$B$5*AG373)+Constants!$B$4*AD374+AH373)-(Constants!$B$5+Constants!$B$4)*AG374</f>
        <v>0</v>
      </c>
      <c r="AI374">
        <f>((Constants!$B$5*AI373)+Constants!$B$4*AE374+AJ373)/(Constants!$B$5+Constants!$B$4)</f>
        <v>1200.5</v>
      </c>
      <c r="AJ374">
        <f>((Constants!$B$5*AI373)+Constants!$B$4*AE374+AJ373)-(Constants!$B$4+Constants!$B$5)*AI374</f>
        <v>0</v>
      </c>
      <c r="AK374">
        <f>((Constants!$B$5*AK373)+Constants!$B$4*AF374+AL373)/(Constants!$B$5+Constants!$B$4)</f>
        <v>800.5</v>
      </c>
      <c r="AL374">
        <f>((Constants!$B$5*AK373)+Constants!$B$4*AF374+AL373)-(Constants!$B$5+Constants!$B$4)*AK374</f>
        <v>0</v>
      </c>
      <c r="AM374">
        <f t="shared" si="99"/>
        <v>1</v>
      </c>
      <c r="AN374">
        <f t="shared" si="100"/>
        <v>1</v>
      </c>
      <c r="AO374">
        <f>(200000*(ABS(N374)-ABS(N372))+Constants!$B$7)/(2*Constants!$B$7)</f>
        <v>0.5</v>
      </c>
      <c r="AP374">
        <f>(200000*(ABS(O374)-ABS(O372))+Constants!$B$7)/(2*Constants!$B$7)</f>
        <v>0.5</v>
      </c>
      <c r="AQ374">
        <f t="shared" si="101"/>
        <v>1</v>
      </c>
      <c r="AR374">
        <f>(Constants!$B$3*Constants!$B$8*I374*K374+AS373)/(Constants!$B$9*Constants!$B$4)</f>
        <v>7.53982300884956</v>
      </c>
      <c r="AS374">
        <f>(Constants!$B$3*Constants!$B$8*I374*K374+AS373)-(AR374*Constants!$B$9*Constants!$B$4)</f>
        <v>0</v>
      </c>
      <c r="AT374">
        <f t="shared" si="102"/>
        <v>2804.81415929201</v>
      </c>
      <c r="AU374">
        <f t="array" ref="AU374">IF(SUMPRODUCT(--(SIGN(AN341:AN373)=SIGN(K342:K374)))=0,2,IF(AV373&gt;0,1,0))</f>
        <v>0</v>
      </c>
      <c r="AV374">
        <f>IF(AU374=2,ROUND(5*1000/Constants!$B$11,0),IF(AV373&gt;0,AV373-1,0))</f>
        <v>0</v>
      </c>
      <c r="AW374">
        <f t="shared" si="103"/>
        <v>372</v>
      </c>
      <c r="AX374">
        <f ca="1" t="array" ref="AX374">IF(AW374&gt;Constants!$B$12,2,IF(SUMPRODUCT(--(AX355:AX374=2))=0,0,1))</f>
        <v>2</v>
      </c>
      <c r="AZ374">
        <f t="array" ref="AZ374">IF(ABS(AG374)&gt;Constants!$B$13,2,IF(SUMPRODUCT(--(AZ354:AZ373=2))=0,0,1))</f>
        <v>0</v>
      </c>
    </row>
    <row r="375" spans="1:52">
      <c r="A375" s="3">
        <v>373</v>
      </c>
      <c r="B375">
        <f>Signals!B374</f>
        <v>3</v>
      </c>
      <c r="C375">
        <f>Signals!C374</f>
        <v>2</v>
      </c>
      <c r="D375">
        <f>Signals!F374</f>
        <v>0</v>
      </c>
      <c r="E375">
        <f>Signals!H374</f>
        <v>0</v>
      </c>
      <c r="F375">
        <f>Signals!I374</f>
        <v>0</v>
      </c>
      <c r="G375">
        <f>IF(Constants!$B$2=2,-B375,B375)</f>
        <v>3</v>
      </c>
      <c r="H375">
        <f>IF(Constants!$C$2=2,-C375,C375)</f>
        <v>2</v>
      </c>
      <c r="I375">
        <f t="shared" si="87"/>
        <v>3</v>
      </c>
      <c r="J375">
        <f t="shared" si="88"/>
        <v>2</v>
      </c>
      <c r="K375">
        <f t="shared" si="89"/>
        <v>1</v>
      </c>
      <c r="L375">
        <f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1200.5</v>
      </c>
      <c r="M375">
        <f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800.5</v>
      </c>
      <c r="N375">
        <f t="shared" si="90"/>
        <v>1200.5</v>
      </c>
      <c r="O375">
        <f t="shared" si="91"/>
        <v>800.5</v>
      </c>
      <c r="P375">
        <f>IF(I375&lt;&gt;0,(ABS(L375*Constants!$B$10)+50)/100,MAX(P374-ABS(N375*Constants!$B$4),0))</f>
        <v>0.62005</v>
      </c>
      <c r="Q375">
        <f>IF(J375&lt;&gt;0,(ABS(M375*Constants!$B$10)+50)/100,MAX(Q374-ABS(O375*Constants!$B$4),0))</f>
        <v>0.58005</v>
      </c>
      <c r="R375">
        <f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1200.5</v>
      </c>
      <c r="S375">
        <f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800.5</v>
      </c>
      <c r="T375">
        <f t="shared" si="92"/>
        <v>1200.5</v>
      </c>
      <c r="U375">
        <f t="shared" si="93"/>
        <v>800.5</v>
      </c>
      <c r="V375">
        <f>IF(I375&lt;&gt;0,(ABS(R375*Constants!$B$4)+50)/100,IF(R375=0,MAX((0-ABS(T375*Constants!$B$4)),0),(ABS(R375*Constants!$B$4)+50)/100))</f>
        <v>1501.125</v>
      </c>
      <c r="W375">
        <f>IF(J375&lt;&gt;0,(ABS(S375*Constants!$B$4)+50)/100,IF(S375=0,MAX((0-ABS(U375*Constants!$B$4)),0),(ABS(S375*Constants!$B$4)+50)/100))</f>
        <v>1001.125</v>
      </c>
      <c r="X375">
        <f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1200.5</v>
      </c>
      <c r="Y375">
        <f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800.5</v>
      </c>
      <c r="Z375">
        <f t="shared" si="94"/>
        <v>1200.5</v>
      </c>
      <c r="AA375">
        <f t="shared" si="95"/>
        <v>800.5</v>
      </c>
      <c r="AB375">
        <f>IF(I375&lt;&gt;0,(ABS(X375*Constants!$B$10)+50)/100,IF(X375=0,MAX((AB374-ABS(Z375*Constants!$B$4)),0),(ABS(X375*Constants!$B$4)+50)/100))</f>
        <v>0.62005</v>
      </c>
      <c r="AC375">
        <f>IF(J375&lt;&gt;0,(ABS(Y375*Constants!$B$10)+50)/100,IF(Y375=0,MAX((AC374-ABS(AA375*Constants!$B$4)),0),(ABS(Y375*Constants!$B$4)+50)/100))</f>
        <v>0.58005</v>
      </c>
      <c r="AD375">
        <f t="shared" si="96"/>
        <v>1001</v>
      </c>
      <c r="AE375">
        <f t="shared" si="97"/>
        <v>1200.5</v>
      </c>
      <c r="AF375">
        <f t="shared" si="98"/>
        <v>800.5</v>
      </c>
      <c r="AG375">
        <f>((Constants!$B$5*AG374)+Constants!$B$4*AD375+AH374)/(Constants!$B$5+Constants!$B$4)</f>
        <v>1001</v>
      </c>
      <c r="AH375">
        <f>((Constants!$B$5*AG374)+Constants!$B$4*AD375+AH374)-(Constants!$B$5+Constants!$B$4)*AG375</f>
        <v>0</v>
      </c>
      <c r="AI375">
        <f>((Constants!$B$5*AI374)+Constants!$B$4*AE375+AJ374)/(Constants!$B$5+Constants!$B$4)</f>
        <v>1200.5</v>
      </c>
      <c r="AJ375">
        <f>((Constants!$B$5*AI374)+Constants!$B$4*AE375+AJ374)-(Constants!$B$4+Constants!$B$5)*AI375</f>
        <v>0</v>
      </c>
      <c r="AK375">
        <f>((Constants!$B$5*AK374)+Constants!$B$4*AF375+AL374)/(Constants!$B$5+Constants!$B$4)</f>
        <v>800.5</v>
      </c>
      <c r="AL375">
        <f>((Constants!$B$5*AK374)+Constants!$B$4*AF375+AL374)-(Constants!$B$5+Constants!$B$4)*AK375</f>
        <v>0</v>
      </c>
      <c r="AM375">
        <f t="shared" si="99"/>
        <v>1</v>
      </c>
      <c r="AN375">
        <f t="shared" si="100"/>
        <v>1</v>
      </c>
      <c r="AO375">
        <f>(200000*(ABS(N375)-ABS(N373))+Constants!$B$7)/(2*Constants!$B$7)</f>
        <v>0.5</v>
      </c>
      <c r="AP375">
        <f>(200000*(ABS(O375)-ABS(O373))+Constants!$B$7)/(2*Constants!$B$7)</f>
        <v>0.5</v>
      </c>
      <c r="AQ375">
        <f t="shared" si="101"/>
        <v>1</v>
      </c>
      <c r="AR375">
        <f>(Constants!$B$3*Constants!$B$8*I375*K375+AS374)/(Constants!$B$9*Constants!$B$4)</f>
        <v>7.53982300884956</v>
      </c>
      <c r="AS375">
        <f>(Constants!$B$3*Constants!$B$8*I375*K375+AS374)-(AR375*Constants!$B$9*Constants!$B$4)</f>
        <v>0</v>
      </c>
      <c r="AT375">
        <f t="shared" si="102"/>
        <v>2812.35398230086</v>
      </c>
      <c r="AU375">
        <f t="array" ref="AU375">IF(SUMPRODUCT(--(SIGN(AN342:AN374)=SIGN(K343:K375)))=0,2,IF(AV374&gt;0,1,0))</f>
        <v>0</v>
      </c>
      <c r="AV375">
        <f>IF(AU375=2,ROUND(5*1000/Constants!$B$11,0),IF(AV374&gt;0,AV374-1,0))</f>
        <v>0</v>
      </c>
      <c r="AW375">
        <f t="shared" si="103"/>
        <v>373</v>
      </c>
      <c r="AX375">
        <f ca="1" t="array" ref="AX375">IF(AW375&gt;Constants!$B$12,2,IF(SUMPRODUCT(--(AX356:AX375=2))=0,0,1))</f>
        <v>2</v>
      </c>
      <c r="AZ375">
        <f t="array" ref="AZ375">IF(ABS(AG375)&gt;Constants!$B$13,2,IF(SUMPRODUCT(--(AZ355:AZ374=2))=0,0,1))</f>
        <v>0</v>
      </c>
    </row>
    <row r="376" spans="1:52">
      <c r="A376" s="3">
        <v>374</v>
      </c>
      <c r="B376">
        <f>Signals!B375</f>
        <v>3</v>
      </c>
      <c r="C376">
        <f>Signals!C375</f>
        <v>2</v>
      </c>
      <c r="D376">
        <f>Signals!F375</f>
        <v>0</v>
      </c>
      <c r="E376">
        <f>Signals!H375</f>
        <v>0</v>
      </c>
      <c r="F376">
        <f>Signals!I375</f>
        <v>0</v>
      </c>
      <c r="G376">
        <f>IF(Constants!$B$2=2,-B376,B376)</f>
        <v>3</v>
      </c>
      <c r="H376">
        <f>IF(Constants!$C$2=2,-C376,C376)</f>
        <v>2</v>
      </c>
      <c r="I376">
        <f t="shared" si="87"/>
        <v>3</v>
      </c>
      <c r="J376">
        <f t="shared" si="88"/>
        <v>2</v>
      </c>
      <c r="K376">
        <f t="shared" si="89"/>
        <v>1</v>
      </c>
      <c r="L376">
        <f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1200.5</v>
      </c>
      <c r="M376">
        <f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800.5</v>
      </c>
      <c r="N376">
        <f t="shared" si="90"/>
        <v>1200.5</v>
      </c>
      <c r="O376">
        <f t="shared" si="91"/>
        <v>800.5</v>
      </c>
      <c r="P376">
        <f>IF(I376&lt;&gt;0,(ABS(L376*Constants!$B$10)+50)/100,MAX(P375-ABS(N376*Constants!$B$4),0))</f>
        <v>0.62005</v>
      </c>
      <c r="Q376">
        <f>IF(J376&lt;&gt;0,(ABS(M376*Constants!$B$10)+50)/100,MAX(Q375-ABS(O376*Constants!$B$4),0))</f>
        <v>0.58005</v>
      </c>
      <c r="R376">
        <f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1200.5</v>
      </c>
      <c r="S376">
        <f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800.5</v>
      </c>
      <c r="T376">
        <f t="shared" si="92"/>
        <v>1200.5</v>
      </c>
      <c r="U376">
        <f t="shared" si="93"/>
        <v>800.5</v>
      </c>
      <c r="V376">
        <f>IF(I376&lt;&gt;0,(ABS(R376*Constants!$B$4)+50)/100,IF(R376=0,MAX((0-ABS(T376*Constants!$B$4)),0),(ABS(R376*Constants!$B$4)+50)/100))</f>
        <v>1501.125</v>
      </c>
      <c r="W376">
        <f>IF(J376&lt;&gt;0,(ABS(S376*Constants!$B$4)+50)/100,IF(S376=0,MAX((0-ABS(U376*Constants!$B$4)),0),(ABS(S376*Constants!$B$4)+50)/100))</f>
        <v>1001.125</v>
      </c>
      <c r="X376">
        <f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1200.5</v>
      </c>
      <c r="Y376">
        <f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800.5</v>
      </c>
      <c r="Z376">
        <f t="shared" si="94"/>
        <v>1200.5</v>
      </c>
      <c r="AA376">
        <f t="shared" si="95"/>
        <v>800.5</v>
      </c>
      <c r="AB376">
        <f>IF(I376&lt;&gt;0,(ABS(X376*Constants!$B$10)+50)/100,IF(X376=0,MAX((AB375-ABS(Z376*Constants!$B$4)),0),(ABS(X376*Constants!$B$4)+50)/100))</f>
        <v>0.62005</v>
      </c>
      <c r="AC376">
        <f>IF(J376&lt;&gt;0,(ABS(Y376*Constants!$B$10)+50)/100,IF(Y376=0,MAX((AC375-ABS(AA376*Constants!$B$4)),0),(ABS(Y376*Constants!$B$4)+50)/100))</f>
        <v>0.58005</v>
      </c>
      <c r="AD376">
        <f t="shared" si="96"/>
        <v>1001</v>
      </c>
      <c r="AE376">
        <f t="shared" si="97"/>
        <v>1200.5</v>
      </c>
      <c r="AF376">
        <f t="shared" si="98"/>
        <v>800.5</v>
      </c>
      <c r="AG376">
        <f>((Constants!$B$5*AG375)+Constants!$B$4*AD376+AH375)/(Constants!$B$5+Constants!$B$4)</f>
        <v>1001</v>
      </c>
      <c r="AH376">
        <f>((Constants!$B$5*AG375)+Constants!$B$4*AD376+AH375)-(Constants!$B$5+Constants!$B$4)*AG376</f>
        <v>0</v>
      </c>
      <c r="AI376">
        <f>((Constants!$B$5*AI375)+Constants!$B$4*AE376+AJ375)/(Constants!$B$5+Constants!$B$4)</f>
        <v>1200.5</v>
      </c>
      <c r="AJ376">
        <f>((Constants!$B$5*AI375)+Constants!$B$4*AE376+AJ375)-(Constants!$B$4+Constants!$B$5)*AI376</f>
        <v>0</v>
      </c>
      <c r="AK376">
        <f>((Constants!$B$5*AK375)+Constants!$B$4*AF376+AL375)/(Constants!$B$5+Constants!$B$4)</f>
        <v>800.5</v>
      </c>
      <c r="AL376">
        <f>((Constants!$B$5*AK375)+Constants!$B$4*AF376+AL375)-(Constants!$B$5+Constants!$B$4)*AK376</f>
        <v>0</v>
      </c>
      <c r="AM376">
        <f t="shared" si="99"/>
        <v>1</v>
      </c>
      <c r="AN376">
        <f t="shared" si="100"/>
        <v>1</v>
      </c>
      <c r="AO376">
        <f>(200000*(ABS(N376)-ABS(N374))+Constants!$B$7)/(2*Constants!$B$7)</f>
        <v>0.5</v>
      </c>
      <c r="AP376">
        <f>(200000*(ABS(O376)-ABS(O374))+Constants!$B$7)/(2*Constants!$B$7)</f>
        <v>0.5</v>
      </c>
      <c r="AQ376">
        <f t="shared" si="101"/>
        <v>1</v>
      </c>
      <c r="AR376">
        <f>(Constants!$B$3*Constants!$B$8*I376*K376+AS375)/(Constants!$B$9*Constants!$B$4)</f>
        <v>7.53982300884956</v>
      </c>
      <c r="AS376">
        <f>(Constants!$B$3*Constants!$B$8*I376*K376+AS375)-(AR376*Constants!$B$9*Constants!$B$4)</f>
        <v>0</v>
      </c>
      <c r="AT376">
        <f t="shared" si="102"/>
        <v>2819.89380530971</v>
      </c>
      <c r="AU376">
        <f t="array" ref="AU376">IF(SUMPRODUCT(--(SIGN(AN343:AN375)=SIGN(K344:K376)))=0,2,IF(AV375&gt;0,1,0))</f>
        <v>0</v>
      </c>
      <c r="AV376">
        <f>IF(AU376=2,ROUND(5*1000/Constants!$B$11,0),IF(AV375&gt;0,AV375-1,0))</f>
        <v>0</v>
      </c>
      <c r="AW376">
        <f t="shared" si="103"/>
        <v>374</v>
      </c>
      <c r="AX376">
        <f ca="1" t="array" ref="AX376">IF(AW376&gt;Constants!$B$12,2,IF(SUMPRODUCT(--(AX357:AX376=2))=0,0,1))</f>
        <v>2</v>
      </c>
      <c r="AZ376">
        <f t="array" ref="AZ376">IF(ABS(AG376)&gt;Constants!$B$13,2,IF(SUMPRODUCT(--(AZ356:AZ375=2))=0,0,1))</f>
        <v>0</v>
      </c>
    </row>
    <row r="377" spans="1:52">
      <c r="A377" s="3">
        <v>375</v>
      </c>
      <c r="B377">
        <f>Signals!B376</f>
        <v>3</v>
      </c>
      <c r="C377">
        <f>Signals!C376</f>
        <v>2</v>
      </c>
      <c r="D377">
        <f>Signals!F376</f>
        <v>0</v>
      </c>
      <c r="E377">
        <f>Signals!H376</f>
        <v>0</v>
      </c>
      <c r="F377">
        <f>Signals!I376</f>
        <v>0</v>
      </c>
      <c r="G377">
        <f>IF(Constants!$B$2=2,-B377,B377)</f>
        <v>3</v>
      </c>
      <c r="H377">
        <f>IF(Constants!$C$2=2,-C377,C377)</f>
        <v>2</v>
      </c>
      <c r="I377">
        <f t="shared" si="87"/>
        <v>3</v>
      </c>
      <c r="J377">
        <f t="shared" si="88"/>
        <v>2</v>
      </c>
      <c r="K377">
        <f t="shared" si="89"/>
        <v>1</v>
      </c>
      <c r="L377">
        <f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1200.5</v>
      </c>
      <c r="M377">
        <f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800.5</v>
      </c>
      <c r="N377">
        <f t="shared" si="90"/>
        <v>1200.5</v>
      </c>
      <c r="O377">
        <f t="shared" si="91"/>
        <v>800.5</v>
      </c>
      <c r="P377">
        <f>IF(I377&lt;&gt;0,(ABS(L377*Constants!$B$10)+50)/100,MAX(P376-ABS(N377*Constants!$B$4),0))</f>
        <v>0.62005</v>
      </c>
      <c r="Q377">
        <f>IF(J377&lt;&gt;0,(ABS(M377*Constants!$B$10)+50)/100,MAX(Q376-ABS(O377*Constants!$B$4),0))</f>
        <v>0.58005</v>
      </c>
      <c r="R377">
        <f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1200.5</v>
      </c>
      <c r="S377">
        <f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800.5</v>
      </c>
      <c r="T377">
        <f t="shared" si="92"/>
        <v>1200.5</v>
      </c>
      <c r="U377">
        <f t="shared" si="93"/>
        <v>800.5</v>
      </c>
      <c r="V377">
        <f>IF(I377&lt;&gt;0,(ABS(R377*Constants!$B$4)+50)/100,IF(R377=0,MAX((0-ABS(T377*Constants!$B$4)),0),(ABS(R377*Constants!$B$4)+50)/100))</f>
        <v>1501.125</v>
      </c>
      <c r="W377">
        <f>IF(J377&lt;&gt;0,(ABS(S377*Constants!$B$4)+50)/100,IF(S377=0,MAX((0-ABS(U377*Constants!$B$4)),0),(ABS(S377*Constants!$B$4)+50)/100))</f>
        <v>1001.125</v>
      </c>
      <c r="X377">
        <f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1200.5</v>
      </c>
      <c r="Y377">
        <f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800.5</v>
      </c>
      <c r="Z377">
        <f t="shared" si="94"/>
        <v>1200.5</v>
      </c>
      <c r="AA377">
        <f t="shared" si="95"/>
        <v>800.5</v>
      </c>
      <c r="AB377">
        <f>IF(I377&lt;&gt;0,(ABS(X377*Constants!$B$10)+50)/100,IF(X377=0,MAX((AB376-ABS(Z377*Constants!$B$4)),0),(ABS(X377*Constants!$B$4)+50)/100))</f>
        <v>0.62005</v>
      </c>
      <c r="AC377">
        <f>IF(J377&lt;&gt;0,(ABS(Y377*Constants!$B$10)+50)/100,IF(Y377=0,MAX((AC376-ABS(AA377*Constants!$B$4)),0),(ABS(Y377*Constants!$B$4)+50)/100))</f>
        <v>0.58005</v>
      </c>
      <c r="AD377">
        <f t="shared" si="96"/>
        <v>1001</v>
      </c>
      <c r="AE377">
        <f t="shared" si="97"/>
        <v>1200.5</v>
      </c>
      <c r="AF377">
        <f t="shared" si="98"/>
        <v>800.5</v>
      </c>
      <c r="AG377">
        <f>((Constants!$B$5*AG376)+Constants!$B$4*AD377+AH376)/(Constants!$B$5+Constants!$B$4)</f>
        <v>1001</v>
      </c>
      <c r="AH377">
        <f>((Constants!$B$5*AG376)+Constants!$B$4*AD377+AH376)-(Constants!$B$5+Constants!$B$4)*AG377</f>
        <v>0</v>
      </c>
      <c r="AI377">
        <f>((Constants!$B$5*AI376)+Constants!$B$4*AE377+AJ376)/(Constants!$B$5+Constants!$B$4)</f>
        <v>1200.5</v>
      </c>
      <c r="AJ377">
        <f>((Constants!$B$5*AI376)+Constants!$B$4*AE377+AJ376)-(Constants!$B$4+Constants!$B$5)*AI377</f>
        <v>0</v>
      </c>
      <c r="AK377">
        <f>((Constants!$B$5*AK376)+Constants!$B$4*AF377+AL376)/(Constants!$B$5+Constants!$B$4)</f>
        <v>800.5</v>
      </c>
      <c r="AL377">
        <f>((Constants!$B$5*AK376)+Constants!$B$4*AF377+AL376)-(Constants!$B$5+Constants!$B$4)*AK377</f>
        <v>0</v>
      </c>
      <c r="AM377">
        <f t="shared" si="99"/>
        <v>1</v>
      </c>
      <c r="AN377">
        <f t="shared" si="100"/>
        <v>1</v>
      </c>
      <c r="AO377">
        <f>(200000*(ABS(N377)-ABS(N375))+Constants!$B$7)/(2*Constants!$B$7)</f>
        <v>0.5</v>
      </c>
      <c r="AP377">
        <f>(200000*(ABS(O377)-ABS(O375))+Constants!$B$7)/(2*Constants!$B$7)</f>
        <v>0.5</v>
      </c>
      <c r="AQ377">
        <f t="shared" si="101"/>
        <v>1</v>
      </c>
      <c r="AR377">
        <f>(Constants!$B$3*Constants!$B$8*I377*K377+AS376)/(Constants!$B$9*Constants!$B$4)</f>
        <v>7.53982300884956</v>
      </c>
      <c r="AS377">
        <f>(Constants!$B$3*Constants!$B$8*I377*K377+AS376)-(AR377*Constants!$B$9*Constants!$B$4)</f>
        <v>0</v>
      </c>
      <c r="AT377">
        <f t="shared" si="102"/>
        <v>2827.43362831856</v>
      </c>
      <c r="AU377">
        <f t="array" ref="AU377">IF(SUMPRODUCT(--(SIGN(AN344:AN376)=SIGN(K345:K377)))=0,2,IF(AV376&gt;0,1,0))</f>
        <v>0</v>
      </c>
      <c r="AV377">
        <f>IF(AU377=2,ROUND(5*1000/Constants!$B$11,0),IF(AV376&gt;0,AV376-1,0))</f>
        <v>0</v>
      </c>
      <c r="AW377">
        <f t="shared" si="103"/>
        <v>375</v>
      </c>
      <c r="AX377">
        <f ca="1" t="array" ref="AX377">IF(AW377&gt;Constants!$B$12,2,IF(SUMPRODUCT(--(AX358:AX377=2))=0,0,1))</f>
        <v>2</v>
      </c>
      <c r="AZ377">
        <f t="array" ref="AZ377">IF(ABS(AG377)&gt;Constants!$B$13,2,IF(SUMPRODUCT(--(AZ357:AZ376=2))=0,0,1))</f>
        <v>0</v>
      </c>
    </row>
    <row r="378" spans="1:52">
      <c r="A378" s="3">
        <v>376</v>
      </c>
      <c r="B378">
        <f>Signals!B377</f>
        <v>3</v>
      </c>
      <c r="C378">
        <f>Signals!C377</f>
        <v>2</v>
      </c>
      <c r="D378">
        <f>Signals!F377</f>
        <v>0</v>
      </c>
      <c r="E378">
        <f>Signals!H377</f>
        <v>0</v>
      </c>
      <c r="F378">
        <f>Signals!I377</f>
        <v>0</v>
      </c>
      <c r="G378">
        <f>IF(Constants!$B$2=2,-B378,B378)</f>
        <v>3</v>
      </c>
      <c r="H378">
        <f>IF(Constants!$C$2=2,-C378,C378)</f>
        <v>2</v>
      </c>
      <c r="I378">
        <f t="shared" si="87"/>
        <v>3</v>
      </c>
      <c r="J378">
        <f t="shared" si="88"/>
        <v>2</v>
      </c>
      <c r="K378">
        <f t="shared" si="89"/>
        <v>1</v>
      </c>
      <c r="L378">
        <f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1200.5</v>
      </c>
      <c r="M378">
        <f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800.5</v>
      </c>
      <c r="N378">
        <f t="shared" si="90"/>
        <v>1200.5</v>
      </c>
      <c r="O378">
        <f t="shared" si="91"/>
        <v>800.5</v>
      </c>
      <c r="P378">
        <f>IF(I378&lt;&gt;0,(ABS(L378*Constants!$B$10)+50)/100,MAX(P377-ABS(N378*Constants!$B$4),0))</f>
        <v>0.62005</v>
      </c>
      <c r="Q378">
        <f>IF(J378&lt;&gt;0,(ABS(M378*Constants!$B$10)+50)/100,MAX(Q377-ABS(O378*Constants!$B$4),0))</f>
        <v>0.58005</v>
      </c>
      <c r="R378">
        <f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1200.5</v>
      </c>
      <c r="S378">
        <f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800.5</v>
      </c>
      <c r="T378">
        <f t="shared" si="92"/>
        <v>1200.5</v>
      </c>
      <c r="U378">
        <f t="shared" si="93"/>
        <v>800.5</v>
      </c>
      <c r="V378">
        <f>IF(I378&lt;&gt;0,(ABS(R378*Constants!$B$4)+50)/100,IF(R378=0,MAX((0-ABS(T378*Constants!$B$4)),0),(ABS(R378*Constants!$B$4)+50)/100))</f>
        <v>1501.125</v>
      </c>
      <c r="W378">
        <f>IF(J378&lt;&gt;0,(ABS(S378*Constants!$B$4)+50)/100,IF(S378=0,MAX((0-ABS(U378*Constants!$B$4)),0),(ABS(S378*Constants!$B$4)+50)/100))</f>
        <v>1001.125</v>
      </c>
      <c r="X378">
        <f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1200.5</v>
      </c>
      <c r="Y378">
        <f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800.5</v>
      </c>
      <c r="Z378">
        <f t="shared" si="94"/>
        <v>1200.5</v>
      </c>
      <c r="AA378">
        <f t="shared" si="95"/>
        <v>800.5</v>
      </c>
      <c r="AB378">
        <f>IF(I378&lt;&gt;0,(ABS(X378*Constants!$B$10)+50)/100,IF(X378=0,MAX((AB377-ABS(Z378*Constants!$B$4)),0),(ABS(X378*Constants!$B$4)+50)/100))</f>
        <v>0.62005</v>
      </c>
      <c r="AC378">
        <f>IF(J378&lt;&gt;0,(ABS(Y378*Constants!$B$10)+50)/100,IF(Y378=0,MAX((AC377-ABS(AA378*Constants!$B$4)),0),(ABS(Y378*Constants!$B$4)+50)/100))</f>
        <v>0.58005</v>
      </c>
      <c r="AD378">
        <f t="shared" si="96"/>
        <v>1001</v>
      </c>
      <c r="AE378">
        <f t="shared" si="97"/>
        <v>1200.5</v>
      </c>
      <c r="AF378">
        <f t="shared" si="98"/>
        <v>800.5</v>
      </c>
      <c r="AG378">
        <f>((Constants!$B$5*AG377)+Constants!$B$4*AD378+AH377)/(Constants!$B$5+Constants!$B$4)</f>
        <v>1001</v>
      </c>
      <c r="AH378">
        <f>((Constants!$B$5*AG377)+Constants!$B$4*AD378+AH377)-(Constants!$B$5+Constants!$B$4)*AG378</f>
        <v>0</v>
      </c>
      <c r="AI378">
        <f>((Constants!$B$5*AI377)+Constants!$B$4*AE378+AJ377)/(Constants!$B$5+Constants!$B$4)</f>
        <v>1200.5</v>
      </c>
      <c r="AJ378">
        <f>((Constants!$B$5*AI377)+Constants!$B$4*AE378+AJ377)-(Constants!$B$4+Constants!$B$5)*AI378</f>
        <v>0</v>
      </c>
      <c r="AK378">
        <f>((Constants!$B$5*AK377)+Constants!$B$4*AF378+AL377)/(Constants!$B$5+Constants!$B$4)</f>
        <v>800.5</v>
      </c>
      <c r="AL378">
        <f>((Constants!$B$5*AK377)+Constants!$B$4*AF378+AL377)-(Constants!$B$5+Constants!$B$4)*AK378</f>
        <v>0</v>
      </c>
      <c r="AM378">
        <f t="shared" si="99"/>
        <v>1</v>
      </c>
      <c r="AN378">
        <f t="shared" si="100"/>
        <v>1</v>
      </c>
      <c r="AO378">
        <f>(200000*(ABS(N378)-ABS(N376))+Constants!$B$7)/(2*Constants!$B$7)</f>
        <v>0.5</v>
      </c>
      <c r="AP378">
        <f>(200000*(ABS(O378)-ABS(O376))+Constants!$B$7)/(2*Constants!$B$7)</f>
        <v>0.5</v>
      </c>
      <c r="AQ378">
        <f t="shared" si="101"/>
        <v>1</v>
      </c>
      <c r="AR378">
        <f>(Constants!$B$3*Constants!$B$8*I378*K378+AS377)/(Constants!$B$9*Constants!$B$4)</f>
        <v>7.53982300884956</v>
      </c>
      <c r="AS378">
        <f>(Constants!$B$3*Constants!$B$8*I378*K378+AS377)-(AR378*Constants!$B$9*Constants!$B$4)</f>
        <v>0</v>
      </c>
      <c r="AT378">
        <f t="shared" si="102"/>
        <v>2834.97345132741</v>
      </c>
      <c r="AU378">
        <f t="array" ref="AU378">IF(SUMPRODUCT(--(SIGN(AN345:AN377)=SIGN(K346:K378)))=0,2,IF(AV377&gt;0,1,0))</f>
        <v>0</v>
      </c>
      <c r="AV378">
        <f>IF(AU378=2,ROUND(5*1000/Constants!$B$11,0),IF(AV377&gt;0,AV377-1,0))</f>
        <v>0</v>
      </c>
      <c r="AW378">
        <f t="shared" si="103"/>
        <v>376</v>
      </c>
      <c r="AX378">
        <f ca="1" t="array" ref="AX378">IF(AW378&gt;Constants!$B$12,2,IF(SUMPRODUCT(--(AX359:AX378=2))=0,0,1))</f>
        <v>2</v>
      </c>
      <c r="AZ378">
        <f t="array" ref="AZ378">IF(ABS(AG378)&gt;Constants!$B$13,2,IF(SUMPRODUCT(--(AZ358:AZ377=2))=0,0,1))</f>
        <v>0</v>
      </c>
    </row>
    <row r="379" spans="1:52">
      <c r="A379" s="3">
        <v>377</v>
      </c>
      <c r="B379">
        <f>Signals!B378</f>
        <v>3</v>
      </c>
      <c r="C379">
        <f>Signals!C378</f>
        <v>2</v>
      </c>
      <c r="D379">
        <f>Signals!F378</f>
        <v>0</v>
      </c>
      <c r="E379">
        <f>Signals!H378</f>
        <v>0</v>
      </c>
      <c r="F379">
        <f>Signals!I378</f>
        <v>0</v>
      </c>
      <c r="G379">
        <f>IF(Constants!$B$2=2,-B379,B379)</f>
        <v>3</v>
      </c>
      <c r="H379">
        <f>IF(Constants!$C$2=2,-C379,C379)</f>
        <v>2</v>
      </c>
      <c r="I379">
        <f t="shared" si="87"/>
        <v>3</v>
      </c>
      <c r="J379">
        <f t="shared" si="88"/>
        <v>2</v>
      </c>
      <c r="K379">
        <f t="shared" si="89"/>
        <v>1</v>
      </c>
      <c r="L379">
        <f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1200.5</v>
      </c>
      <c r="M379">
        <f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800.5</v>
      </c>
      <c r="N379">
        <f t="shared" si="90"/>
        <v>1200.5</v>
      </c>
      <c r="O379">
        <f t="shared" si="91"/>
        <v>800.5</v>
      </c>
      <c r="P379">
        <f>IF(I379&lt;&gt;0,(ABS(L379*Constants!$B$10)+50)/100,MAX(P378-ABS(N379*Constants!$B$4),0))</f>
        <v>0.62005</v>
      </c>
      <c r="Q379">
        <f>IF(J379&lt;&gt;0,(ABS(M379*Constants!$B$10)+50)/100,MAX(Q378-ABS(O379*Constants!$B$4),0))</f>
        <v>0.58005</v>
      </c>
      <c r="R379">
        <f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1200.5</v>
      </c>
      <c r="S379">
        <f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800.5</v>
      </c>
      <c r="T379">
        <f t="shared" si="92"/>
        <v>1200.5</v>
      </c>
      <c r="U379">
        <f t="shared" si="93"/>
        <v>800.5</v>
      </c>
      <c r="V379">
        <f>IF(I379&lt;&gt;0,(ABS(R379*Constants!$B$4)+50)/100,IF(R379=0,MAX((0-ABS(T379*Constants!$B$4)),0),(ABS(R379*Constants!$B$4)+50)/100))</f>
        <v>1501.125</v>
      </c>
      <c r="W379">
        <f>IF(J379&lt;&gt;0,(ABS(S379*Constants!$B$4)+50)/100,IF(S379=0,MAX((0-ABS(U379*Constants!$B$4)),0),(ABS(S379*Constants!$B$4)+50)/100))</f>
        <v>1001.125</v>
      </c>
      <c r="X379">
        <f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1200.5</v>
      </c>
      <c r="Y379">
        <f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800.5</v>
      </c>
      <c r="Z379">
        <f t="shared" si="94"/>
        <v>1200.5</v>
      </c>
      <c r="AA379">
        <f t="shared" si="95"/>
        <v>800.5</v>
      </c>
      <c r="AB379">
        <f>IF(I379&lt;&gt;0,(ABS(X379*Constants!$B$10)+50)/100,IF(X379=0,MAX((AB378-ABS(Z379*Constants!$B$4)),0),(ABS(X379*Constants!$B$4)+50)/100))</f>
        <v>0.62005</v>
      </c>
      <c r="AC379">
        <f>IF(J379&lt;&gt;0,(ABS(Y379*Constants!$B$10)+50)/100,IF(Y379=0,MAX((AC378-ABS(AA379*Constants!$B$4)),0),(ABS(Y379*Constants!$B$4)+50)/100))</f>
        <v>0.58005</v>
      </c>
      <c r="AD379">
        <f t="shared" si="96"/>
        <v>1001</v>
      </c>
      <c r="AE379">
        <f t="shared" si="97"/>
        <v>1200.5</v>
      </c>
      <c r="AF379">
        <f t="shared" si="98"/>
        <v>800.5</v>
      </c>
      <c r="AG379">
        <f>((Constants!$B$5*AG378)+Constants!$B$4*AD379+AH378)/(Constants!$B$5+Constants!$B$4)</f>
        <v>1001</v>
      </c>
      <c r="AH379">
        <f>((Constants!$B$5*AG378)+Constants!$B$4*AD379+AH378)-(Constants!$B$5+Constants!$B$4)*AG379</f>
        <v>0</v>
      </c>
      <c r="AI379">
        <f>((Constants!$B$5*AI378)+Constants!$B$4*AE379+AJ378)/(Constants!$B$5+Constants!$B$4)</f>
        <v>1200.5</v>
      </c>
      <c r="AJ379">
        <f>((Constants!$B$5*AI378)+Constants!$B$4*AE379+AJ378)-(Constants!$B$4+Constants!$B$5)*AI379</f>
        <v>0</v>
      </c>
      <c r="AK379">
        <f>((Constants!$B$5*AK378)+Constants!$B$4*AF379+AL378)/(Constants!$B$5+Constants!$B$4)</f>
        <v>800.5</v>
      </c>
      <c r="AL379">
        <f>((Constants!$B$5*AK378)+Constants!$B$4*AF379+AL378)-(Constants!$B$5+Constants!$B$4)*AK379</f>
        <v>0</v>
      </c>
      <c r="AM379">
        <f t="shared" si="99"/>
        <v>1</v>
      </c>
      <c r="AN379">
        <f t="shared" si="100"/>
        <v>1</v>
      </c>
      <c r="AO379">
        <f>(200000*(ABS(N379)-ABS(N377))+Constants!$B$7)/(2*Constants!$B$7)</f>
        <v>0.5</v>
      </c>
      <c r="AP379">
        <f>(200000*(ABS(O379)-ABS(O377))+Constants!$B$7)/(2*Constants!$B$7)</f>
        <v>0.5</v>
      </c>
      <c r="AQ379">
        <f t="shared" si="101"/>
        <v>1</v>
      </c>
      <c r="AR379">
        <f>(Constants!$B$3*Constants!$B$8*I379*K379+AS378)/(Constants!$B$9*Constants!$B$4)</f>
        <v>7.53982300884956</v>
      </c>
      <c r="AS379">
        <f>(Constants!$B$3*Constants!$B$8*I379*K379+AS378)-(AR379*Constants!$B$9*Constants!$B$4)</f>
        <v>0</v>
      </c>
      <c r="AT379">
        <f t="shared" si="102"/>
        <v>2842.51327433626</v>
      </c>
      <c r="AU379">
        <f t="array" ref="AU379">IF(SUMPRODUCT(--(SIGN(AN346:AN378)=SIGN(K347:K379)))=0,2,IF(AV378&gt;0,1,0))</f>
        <v>0</v>
      </c>
      <c r="AV379">
        <f>IF(AU379=2,ROUND(5*1000/Constants!$B$11,0),IF(AV378&gt;0,AV378-1,0))</f>
        <v>0</v>
      </c>
      <c r="AW379">
        <f t="shared" si="103"/>
        <v>377</v>
      </c>
      <c r="AX379">
        <f ca="1" t="array" ref="AX379">IF(AW379&gt;Constants!$B$12,2,IF(SUMPRODUCT(--(AX360:AX379=2))=0,0,1))</f>
        <v>2</v>
      </c>
      <c r="AZ379">
        <f t="array" ref="AZ379">IF(ABS(AG379)&gt;Constants!$B$13,2,IF(SUMPRODUCT(--(AZ359:AZ378=2))=0,0,1))</f>
        <v>0</v>
      </c>
    </row>
    <row r="380" spans="1:52">
      <c r="A380" s="3">
        <v>378</v>
      </c>
      <c r="B380">
        <f>Signals!B379</f>
        <v>3</v>
      </c>
      <c r="C380">
        <f>Signals!C379</f>
        <v>2</v>
      </c>
      <c r="D380">
        <f>Signals!F379</f>
        <v>0</v>
      </c>
      <c r="E380">
        <f>Signals!H379</f>
        <v>0</v>
      </c>
      <c r="F380">
        <f>Signals!I379</f>
        <v>0</v>
      </c>
      <c r="G380">
        <f>IF(Constants!$B$2=2,-B380,B380)</f>
        <v>3</v>
      </c>
      <c r="H380">
        <f>IF(Constants!$C$2=2,-C380,C380)</f>
        <v>2</v>
      </c>
      <c r="I380">
        <f t="shared" si="87"/>
        <v>3</v>
      </c>
      <c r="J380">
        <f t="shared" si="88"/>
        <v>2</v>
      </c>
      <c r="K380">
        <f t="shared" si="89"/>
        <v>1</v>
      </c>
      <c r="L380">
        <f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1200.5</v>
      </c>
      <c r="M380">
        <f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800.5</v>
      </c>
      <c r="N380">
        <f t="shared" si="90"/>
        <v>1200.5</v>
      </c>
      <c r="O380">
        <f t="shared" si="91"/>
        <v>800.5</v>
      </c>
      <c r="P380">
        <f>IF(I380&lt;&gt;0,(ABS(L380*Constants!$B$10)+50)/100,MAX(P379-ABS(N380*Constants!$B$4),0))</f>
        <v>0.62005</v>
      </c>
      <c r="Q380">
        <f>IF(J380&lt;&gt;0,(ABS(M380*Constants!$B$10)+50)/100,MAX(Q379-ABS(O380*Constants!$B$4),0))</f>
        <v>0.58005</v>
      </c>
      <c r="R380">
        <f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1200.5</v>
      </c>
      <c r="S380">
        <f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800.5</v>
      </c>
      <c r="T380">
        <f t="shared" si="92"/>
        <v>1200.5</v>
      </c>
      <c r="U380">
        <f t="shared" si="93"/>
        <v>800.5</v>
      </c>
      <c r="V380">
        <f>IF(I380&lt;&gt;0,(ABS(R380*Constants!$B$4)+50)/100,IF(R380=0,MAX((0-ABS(T380*Constants!$B$4)),0),(ABS(R380*Constants!$B$4)+50)/100))</f>
        <v>1501.125</v>
      </c>
      <c r="W380">
        <f>IF(J380&lt;&gt;0,(ABS(S380*Constants!$B$4)+50)/100,IF(S380=0,MAX((0-ABS(U380*Constants!$B$4)),0),(ABS(S380*Constants!$B$4)+50)/100))</f>
        <v>1001.125</v>
      </c>
      <c r="X380">
        <f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1200.5</v>
      </c>
      <c r="Y380">
        <f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800.5</v>
      </c>
      <c r="Z380">
        <f t="shared" si="94"/>
        <v>1200.5</v>
      </c>
      <c r="AA380">
        <f t="shared" si="95"/>
        <v>800.5</v>
      </c>
      <c r="AB380">
        <f>IF(I380&lt;&gt;0,(ABS(X380*Constants!$B$10)+50)/100,IF(X380=0,MAX((AB379-ABS(Z380*Constants!$B$4)),0),(ABS(X380*Constants!$B$4)+50)/100))</f>
        <v>0.62005</v>
      </c>
      <c r="AC380">
        <f>IF(J380&lt;&gt;0,(ABS(Y380*Constants!$B$10)+50)/100,IF(Y380=0,MAX((AC379-ABS(AA380*Constants!$B$4)),0),(ABS(Y380*Constants!$B$4)+50)/100))</f>
        <v>0.58005</v>
      </c>
      <c r="AD380">
        <f t="shared" si="96"/>
        <v>1001</v>
      </c>
      <c r="AE380">
        <f t="shared" si="97"/>
        <v>1200.5</v>
      </c>
      <c r="AF380">
        <f t="shared" si="98"/>
        <v>800.5</v>
      </c>
      <c r="AG380">
        <f>((Constants!$B$5*AG379)+Constants!$B$4*AD380+AH379)/(Constants!$B$5+Constants!$B$4)</f>
        <v>1001</v>
      </c>
      <c r="AH380">
        <f>((Constants!$B$5*AG379)+Constants!$B$4*AD380+AH379)-(Constants!$B$5+Constants!$B$4)*AG380</f>
        <v>0</v>
      </c>
      <c r="AI380">
        <f>((Constants!$B$5*AI379)+Constants!$B$4*AE380+AJ379)/(Constants!$B$5+Constants!$B$4)</f>
        <v>1200.5</v>
      </c>
      <c r="AJ380">
        <f>((Constants!$B$5*AI379)+Constants!$B$4*AE380+AJ379)-(Constants!$B$4+Constants!$B$5)*AI380</f>
        <v>0</v>
      </c>
      <c r="AK380">
        <f>((Constants!$B$5*AK379)+Constants!$B$4*AF380+AL379)/(Constants!$B$5+Constants!$B$4)</f>
        <v>800.5</v>
      </c>
      <c r="AL380">
        <f>((Constants!$B$5*AK379)+Constants!$B$4*AF380+AL379)-(Constants!$B$5+Constants!$B$4)*AK380</f>
        <v>0</v>
      </c>
      <c r="AM380">
        <f t="shared" si="99"/>
        <v>1</v>
      </c>
      <c r="AN380">
        <f t="shared" si="100"/>
        <v>1</v>
      </c>
      <c r="AO380">
        <f>(200000*(ABS(N380)-ABS(N378))+Constants!$B$7)/(2*Constants!$B$7)</f>
        <v>0.5</v>
      </c>
      <c r="AP380">
        <f>(200000*(ABS(O380)-ABS(O378))+Constants!$B$7)/(2*Constants!$B$7)</f>
        <v>0.5</v>
      </c>
      <c r="AQ380">
        <f t="shared" si="101"/>
        <v>1</v>
      </c>
      <c r="AR380">
        <f>(Constants!$B$3*Constants!$B$8*I380*K380+AS379)/(Constants!$B$9*Constants!$B$4)</f>
        <v>7.53982300884956</v>
      </c>
      <c r="AS380">
        <f>(Constants!$B$3*Constants!$B$8*I380*K380+AS379)-(AR380*Constants!$B$9*Constants!$B$4)</f>
        <v>0</v>
      </c>
      <c r="AT380">
        <f t="shared" si="102"/>
        <v>2850.05309734511</v>
      </c>
      <c r="AU380">
        <f t="array" ref="AU380">IF(SUMPRODUCT(--(SIGN(AN347:AN379)=SIGN(K348:K380)))=0,2,IF(AV379&gt;0,1,0))</f>
        <v>0</v>
      </c>
      <c r="AV380">
        <f>IF(AU380=2,ROUND(5*1000/Constants!$B$11,0),IF(AV379&gt;0,AV379-1,0))</f>
        <v>0</v>
      </c>
      <c r="AW380">
        <f t="shared" si="103"/>
        <v>378</v>
      </c>
      <c r="AX380">
        <f ca="1" t="array" ref="AX380">IF(AW380&gt;Constants!$B$12,2,IF(SUMPRODUCT(--(AX361:AX380=2))=0,0,1))</f>
        <v>2</v>
      </c>
      <c r="AZ380">
        <f t="array" ref="AZ380">IF(ABS(AG380)&gt;Constants!$B$13,2,IF(SUMPRODUCT(--(AZ360:AZ379=2))=0,0,1))</f>
        <v>0</v>
      </c>
    </row>
    <row r="381" spans="1:52">
      <c r="A381" s="3">
        <v>379</v>
      </c>
      <c r="B381">
        <f>Signals!B380</f>
        <v>3</v>
      </c>
      <c r="C381">
        <f>Signals!C380</f>
        <v>2</v>
      </c>
      <c r="D381">
        <f>Signals!F380</f>
        <v>0</v>
      </c>
      <c r="E381">
        <f>Signals!H380</f>
        <v>0</v>
      </c>
      <c r="F381">
        <f>Signals!I380</f>
        <v>0</v>
      </c>
      <c r="G381">
        <f>IF(Constants!$B$2=2,-B381,B381)</f>
        <v>3</v>
      </c>
      <c r="H381">
        <f>IF(Constants!$C$2=2,-C381,C381)</f>
        <v>2</v>
      </c>
      <c r="I381">
        <f t="shared" si="87"/>
        <v>3</v>
      </c>
      <c r="J381">
        <f t="shared" si="88"/>
        <v>2</v>
      </c>
      <c r="K381">
        <f t="shared" si="89"/>
        <v>1</v>
      </c>
      <c r="L381">
        <f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1200.5</v>
      </c>
      <c r="M381">
        <f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800.5</v>
      </c>
      <c r="N381">
        <f t="shared" si="90"/>
        <v>1200.5</v>
      </c>
      <c r="O381">
        <f t="shared" si="91"/>
        <v>800.5</v>
      </c>
      <c r="P381">
        <f>IF(I381&lt;&gt;0,(ABS(L381*Constants!$B$10)+50)/100,MAX(P380-ABS(N381*Constants!$B$4),0))</f>
        <v>0.62005</v>
      </c>
      <c r="Q381">
        <f>IF(J381&lt;&gt;0,(ABS(M381*Constants!$B$10)+50)/100,MAX(Q380-ABS(O381*Constants!$B$4),0))</f>
        <v>0.58005</v>
      </c>
      <c r="R381">
        <f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1200.5</v>
      </c>
      <c r="S381">
        <f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800.5</v>
      </c>
      <c r="T381">
        <f t="shared" si="92"/>
        <v>1200.5</v>
      </c>
      <c r="U381">
        <f t="shared" si="93"/>
        <v>800.5</v>
      </c>
      <c r="V381">
        <f>IF(I381&lt;&gt;0,(ABS(R381*Constants!$B$4)+50)/100,IF(R381=0,MAX((0-ABS(T381*Constants!$B$4)),0),(ABS(R381*Constants!$B$4)+50)/100))</f>
        <v>1501.125</v>
      </c>
      <c r="W381">
        <f>IF(J381&lt;&gt;0,(ABS(S381*Constants!$B$4)+50)/100,IF(S381=0,MAX((0-ABS(U381*Constants!$B$4)),0),(ABS(S381*Constants!$B$4)+50)/100))</f>
        <v>1001.125</v>
      </c>
      <c r="X381">
        <f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1200.5</v>
      </c>
      <c r="Y381">
        <f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800.5</v>
      </c>
      <c r="Z381">
        <f t="shared" si="94"/>
        <v>1200.5</v>
      </c>
      <c r="AA381">
        <f t="shared" si="95"/>
        <v>800.5</v>
      </c>
      <c r="AB381">
        <f>IF(I381&lt;&gt;0,(ABS(X381*Constants!$B$10)+50)/100,IF(X381=0,MAX((AB380-ABS(Z381*Constants!$B$4)),0),(ABS(X381*Constants!$B$4)+50)/100))</f>
        <v>0.62005</v>
      </c>
      <c r="AC381">
        <f>IF(J381&lt;&gt;0,(ABS(Y381*Constants!$B$10)+50)/100,IF(Y381=0,MAX((AC380-ABS(AA381*Constants!$B$4)),0),(ABS(Y381*Constants!$B$4)+50)/100))</f>
        <v>0.58005</v>
      </c>
      <c r="AD381">
        <f t="shared" si="96"/>
        <v>1001</v>
      </c>
      <c r="AE381">
        <f t="shared" si="97"/>
        <v>1200.5</v>
      </c>
      <c r="AF381">
        <f t="shared" si="98"/>
        <v>800.5</v>
      </c>
      <c r="AG381">
        <f>((Constants!$B$5*AG380)+Constants!$B$4*AD381+AH380)/(Constants!$B$5+Constants!$B$4)</f>
        <v>1001</v>
      </c>
      <c r="AH381">
        <f>((Constants!$B$5*AG380)+Constants!$B$4*AD381+AH380)-(Constants!$B$5+Constants!$B$4)*AG381</f>
        <v>0</v>
      </c>
      <c r="AI381">
        <f>((Constants!$B$5*AI380)+Constants!$B$4*AE381+AJ380)/(Constants!$B$5+Constants!$B$4)</f>
        <v>1200.5</v>
      </c>
      <c r="AJ381">
        <f>((Constants!$B$5*AI380)+Constants!$B$4*AE381+AJ380)-(Constants!$B$4+Constants!$B$5)*AI381</f>
        <v>0</v>
      </c>
      <c r="AK381">
        <f>((Constants!$B$5*AK380)+Constants!$B$4*AF381+AL380)/(Constants!$B$5+Constants!$B$4)</f>
        <v>800.5</v>
      </c>
      <c r="AL381">
        <f>((Constants!$B$5*AK380)+Constants!$B$4*AF381+AL380)-(Constants!$B$5+Constants!$B$4)*AK381</f>
        <v>0</v>
      </c>
      <c r="AM381">
        <f t="shared" si="99"/>
        <v>1</v>
      </c>
      <c r="AN381">
        <f t="shared" si="100"/>
        <v>1</v>
      </c>
      <c r="AO381">
        <f>(200000*(ABS(N381)-ABS(N379))+Constants!$B$7)/(2*Constants!$B$7)</f>
        <v>0.5</v>
      </c>
      <c r="AP381">
        <f>(200000*(ABS(O381)-ABS(O379))+Constants!$B$7)/(2*Constants!$B$7)</f>
        <v>0.5</v>
      </c>
      <c r="AQ381">
        <f t="shared" si="101"/>
        <v>1</v>
      </c>
      <c r="AR381">
        <f>(Constants!$B$3*Constants!$B$8*I381*K381+AS380)/(Constants!$B$9*Constants!$B$4)</f>
        <v>7.53982300884956</v>
      </c>
      <c r="AS381">
        <f>(Constants!$B$3*Constants!$B$8*I381*K381+AS380)-(AR381*Constants!$B$9*Constants!$B$4)</f>
        <v>0</v>
      </c>
      <c r="AT381">
        <f t="shared" si="102"/>
        <v>2857.59292035396</v>
      </c>
      <c r="AU381">
        <f t="array" ref="AU381">IF(SUMPRODUCT(--(SIGN(AN348:AN380)=SIGN(K349:K381)))=0,2,IF(AV380&gt;0,1,0))</f>
        <v>0</v>
      </c>
      <c r="AV381">
        <f>IF(AU381=2,ROUND(5*1000/Constants!$B$11,0),IF(AV380&gt;0,AV380-1,0))</f>
        <v>0</v>
      </c>
      <c r="AW381">
        <f t="shared" si="103"/>
        <v>379</v>
      </c>
      <c r="AX381">
        <f ca="1" t="array" ref="AX381">IF(AW381&gt;Constants!$B$12,2,IF(SUMPRODUCT(--(AX362:AX381=2))=0,0,1))</f>
        <v>2</v>
      </c>
      <c r="AZ381">
        <f t="array" ref="AZ381">IF(ABS(AG381)&gt;Constants!$B$13,2,IF(SUMPRODUCT(--(AZ361:AZ380=2))=0,0,1))</f>
        <v>0</v>
      </c>
    </row>
    <row r="382" spans="1:52">
      <c r="A382" s="3">
        <v>380</v>
      </c>
      <c r="B382">
        <f>Signals!B381</f>
        <v>3</v>
      </c>
      <c r="C382">
        <f>Signals!C381</f>
        <v>2</v>
      </c>
      <c r="D382">
        <f>Signals!F381</f>
        <v>0</v>
      </c>
      <c r="E382">
        <f>Signals!H381</f>
        <v>0</v>
      </c>
      <c r="F382">
        <f>Signals!I381</f>
        <v>0</v>
      </c>
      <c r="G382">
        <f>IF(Constants!$B$2=2,-B382,B382)</f>
        <v>3</v>
      </c>
      <c r="H382">
        <f>IF(Constants!$C$2=2,-C382,C382)</f>
        <v>2</v>
      </c>
      <c r="I382">
        <f t="shared" si="87"/>
        <v>3</v>
      </c>
      <c r="J382">
        <f t="shared" si="88"/>
        <v>2</v>
      </c>
      <c r="K382">
        <f t="shared" si="89"/>
        <v>1</v>
      </c>
      <c r="L382">
        <f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1200.5</v>
      </c>
      <c r="M382">
        <f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800.5</v>
      </c>
      <c r="N382">
        <f t="shared" si="90"/>
        <v>1200.5</v>
      </c>
      <c r="O382">
        <f t="shared" si="91"/>
        <v>800.5</v>
      </c>
      <c r="P382">
        <f>IF(I382&lt;&gt;0,(ABS(L382*Constants!$B$10)+50)/100,MAX(P381-ABS(N382*Constants!$B$4),0))</f>
        <v>0.62005</v>
      </c>
      <c r="Q382">
        <f>IF(J382&lt;&gt;0,(ABS(M382*Constants!$B$10)+50)/100,MAX(Q381-ABS(O382*Constants!$B$4),0))</f>
        <v>0.58005</v>
      </c>
      <c r="R382">
        <f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1200.5</v>
      </c>
      <c r="S382">
        <f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800.5</v>
      </c>
      <c r="T382">
        <f t="shared" si="92"/>
        <v>1200.5</v>
      </c>
      <c r="U382">
        <f t="shared" si="93"/>
        <v>800.5</v>
      </c>
      <c r="V382">
        <f>IF(I382&lt;&gt;0,(ABS(R382*Constants!$B$4)+50)/100,IF(R382=0,MAX((0-ABS(T382*Constants!$B$4)),0),(ABS(R382*Constants!$B$4)+50)/100))</f>
        <v>1501.125</v>
      </c>
      <c r="W382">
        <f>IF(J382&lt;&gt;0,(ABS(S382*Constants!$B$4)+50)/100,IF(S382=0,MAX((0-ABS(U382*Constants!$B$4)),0),(ABS(S382*Constants!$B$4)+50)/100))</f>
        <v>1001.125</v>
      </c>
      <c r="X382">
        <f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1200.5</v>
      </c>
      <c r="Y382">
        <f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800.5</v>
      </c>
      <c r="Z382">
        <f t="shared" si="94"/>
        <v>1200.5</v>
      </c>
      <c r="AA382">
        <f t="shared" si="95"/>
        <v>800.5</v>
      </c>
      <c r="AB382">
        <f>IF(I382&lt;&gt;0,(ABS(X382*Constants!$B$10)+50)/100,IF(X382=0,MAX((AB381-ABS(Z382*Constants!$B$4)),0),(ABS(X382*Constants!$B$4)+50)/100))</f>
        <v>0.62005</v>
      </c>
      <c r="AC382">
        <f>IF(J382&lt;&gt;0,(ABS(Y382*Constants!$B$10)+50)/100,IF(Y382=0,MAX((AC381-ABS(AA382*Constants!$B$4)),0),(ABS(Y382*Constants!$B$4)+50)/100))</f>
        <v>0.58005</v>
      </c>
      <c r="AD382">
        <f t="shared" si="96"/>
        <v>1001</v>
      </c>
      <c r="AE382">
        <f t="shared" si="97"/>
        <v>1200.5</v>
      </c>
      <c r="AF382">
        <f t="shared" si="98"/>
        <v>800.5</v>
      </c>
      <c r="AG382">
        <f>((Constants!$B$5*AG381)+Constants!$B$4*AD382+AH381)/(Constants!$B$5+Constants!$B$4)</f>
        <v>1001</v>
      </c>
      <c r="AH382">
        <f>((Constants!$B$5*AG381)+Constants!$B$4*AD382+AH381)-(Constants!$B$5+Constants!$B$4)*AG382</f>
        <v>0</v>
      </c>
      <c r="AI382">
        <f>((Constants!$B$5*AI381)+Constants!$B$4*AE382+AJ381)/(Constants!$B$5+Constants!$B$4)</f>
        <v>1200.5</v>
      </c>
      <c r="AJ382">
        <f>((Constants!$B$5*AI381)+Constants!$B$4*AE382+AJ381)-(Constants!$B$4+Constants!$B$5)*AI382</f>
        <v>0</v>
      </c>
      <c r="AK382">
        <f>((Constants!$B$5*AK381)+Constants!$B$4*AF382+AL381)/(Constants!$B$5+Constants!$B$4)</f>
        <v>800.5</v>
      </c>
      <c r="AL382">
        <f>((Constants!$B$5*AK381)+Constants!$B$4*AF382+AL381)-(Constants!$B$5+Constants!$B$4)*AK382</f>
        <v>0</v>
      </c>
      <c r="AM382">
        <f t="shared" si="99"/>
        <v>1</v>
      </c>
      <c r="AN382">
        <f t="shared" si="100"/>
        <v>1</v>
      </c>
      <c r="AO382">
        <f>(200000*(ABS(N382)-ABS(N380))+Constants!$B$7)/(2*Constants!$B$7)</f>
        <v>0.5</v>
      </c>
      <c r="AP382">
        <f>(200000*(ABS(O382)-ABS(O380))+Constants!$B$7)/(2*Constants!$B$7)</f>
        <v>0.5</v>
      </c>
      <c r="AQ382">
        <f t="shared" si="101"/>
        <v>1</v>
      </c>
      <c r="AR382">
        <f>(Constants!$B$3*Constants!$B$8*I382*K382+AS381)/(Constants!$B$9*Constants!$B$4)</f>
        <v>7.53982300884956</v>
      </c>
      <c r="AS382">
        <f>(Constants!$B$3*Constants!$B$8*I382*K382+AS381)-(AR382*Constants!$B$9*Constants!$B$4)</f>
        <v>0</v>
      </c>
      <c r="AT382">
        <f t="shared" si="102"/>
        <v>2865.13274336281</v>
      </c>
      <c r="AU382">
        <f t="array" ref="AU382">IF(SUMPRODUCT(--(SIGN(AN349:AN381)=SIGN(K350:K382)))=0,2,IF(AV381&gt;0,1,0))</f>
        <v>0</v>
      </c>
      <c r="AV382">
        <f>IF(AU382=2,ROUND(5*1000/Constants!$B$11,0),IF(AV381&gt;0,AV381-1,0))</f>
        <v>0</v>
      </c>
      <c r="AW382">
        <f t="shared" si="103"/>
        <v>380</v>
      </c>
      <c r="AX382">
        <f ca="1" t="array" ref="AX382">IF(AW382&gt;Constants!$B$12,2,IF(SUMPRODUCT(--(AX363:AX382=2))=0,0,1))</f>
        <v>2</v>
      </c>
      <c r="AZ382">
        <f t="array" ref="AZ382">IF(ABS(AG382)&gt;Constants!$B$13,2,IF(SUMPRODUCT(--(AZ362:AZ381=2))=0,0,1))</f>
        <v>0</v>
      </c>
    </row>
    <row r="383" spans="1:52">
      <c r="A383" s="3">
        <v>381</v>
      </c>
      <c r="B383">
        <f>Signals!B382</f>
        <v>3</v>
      </c>
      <c r="C383">
        <f>Signals!C382</f>
        <v>2</v>
      </c>
      <c r="D383">
        <f>Signals!F382</f>
        <v>0</v>
      </c>
      <c r="E383">
        <f>Signals!H382</f>
        <v>0</v>
      </c>
      <c r="F383">
        <f>Signals!I382</f>
        <v>0</v>
      </c>
      <c r="G383">
        <f>IF(Constants!$B$2=2,-B383,B383)</f>
        <v>3</v>
      </c>
      <c r="H383">
        <f>IF(Constants!$C$2=2,-C383,C383)</f>
        <v>2</v>
      </c>
      <c r="I383">
        <f t="shared" si="87"/>
        <v>3</v>
      </c>
      <c r="J383">
        <f t="shared" si="88"/>
        <v>2</v>
      </c>
      <c r="K383">
        <f t="shared" si="89"/>
        <v>1</v>
      </c>
      <c r="L383">
        <f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1200.5</v>
      </c>
      <c r="M383">
        <f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800.5</v>
      </c>
      <c r="N383">
        <f t="shared" si="90"/>
        <v>1200.5</v>
      </c>
      <c r="O383">
        <f t="shared" si="91"/>
        <v>800.5</v>
      </c>
      <c r="P383">
        <f>IF(I383&lt;&gt;0,(ABS(L383*Constants!$B$10)+50)/100,MAX(P382-ABS(N383*Constants!$B$4),0))</f>
        <v>0.62005</v>
      </c>
      <c r="Q383">
        <f>IF(J383&lt;&gt;0,(ABS(M383*Constants!$B$10)+50)/100,MAX(Q382-ABS(O383*Constants!$B$4),0))</f>
        <v>0.58005</v>
      </c>
      <c r="R383">
        <f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1200.5</v>
      </c>
      <c r="S383">
        <f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800.5</v>
      </c>
      <c r="T383">
        <f t="shared" si="92"/>
        <v>1200.5</v>
      </c>
      <c r="U383">
        <f t="shared" si="93"/>
        <v>800.5</v>
      </c>
      <c r="V383">
        <f>IF(I383&lt;&gt;0,(ABS(R383*Constants!$B$4)+50)/100,IF(R383=0,MAX((0-ABS(T383*Constants!$B$4)),0),(ABS(R383*Constants!$B$4)+50)/100))</f>
        <v>1501.125</v>
      </c>
      <c r="W383">
        <f>IF(J383&lt;&gt;0,(ABS(S383*Constants!$B$4)+50)/100,IF(S383=0,MAX((0-ABS(U383*Constants!$B$4)),0),(ABS(S383*Constants!$B$4)+50)/100))</f>
        <v>1001.125</v>
      </c>
      <c r="X383">
        <f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1200.5</v>
      </c>
      <c r="Y383">
        <f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800.5</v>
      </c>
      <c r="Z383">
        <f t="shared" si="94"/>
        <v>1200.5</v>
      </c>
      <c r="AA383">
        <f t="shared" si="95"/>
        <v>800.5</v>
      </c>
      <c r="AB383">
        <f>IF(I383&lt;&gt;0,(ABS(X383*Constants!$B$10)+50)/100,IF(X383=0,MAX((AB382-ABS(Z383*Constants!$B$4)),0),(ABS(X383*Constants!$B$4)+50)/100))</f>
        <v>0.62005</v>
      </c>
      <c r="AC383">
        <f>IF(J383&lt;&gt;0,(ABS(Y383*Constants!$B$10)+50)/100,IF(Y383=0,MAX((AC382-ABS(AA383*Constants!$B$4)),0),(ABS(Y383*Constants!$B$4)+50)/100))</f>
        <v>0.58005</v>
      </c>
      <c r="AD383">
        <f t="shared" si="96"/>
        <v>1001</v>
      </c>
      <c r="AE383">
        <f t="shared" si="97"/>
        <v>1200.5</v>
      </c>
      <c r="AF383">
        <f t="shared" si="98"/>
        <v>800.5</v>
      </c>
      <c r="AG383">
        <f>((Constants!$B$5*AG382)+Constants!$B$4*AD383+AH382)/(Constants!$B$5+Constants!$B$4)</f>
        <v>1001</v>
      </c>
      <c r="AH383">
        <f>((Constants!$B$5*AG382)+Constants!$B$4*AD383+AH382)-(Constants!$B$5+Constants!$B$4)*AG383</f>
        <v>0</v>
      </c>
      <c r="AI383">
        <f>((Constants!$B$5*AI382)+Constants!$B$4*AE383+AJ382)/(Constants!$B$5+Constants!$B$4)</f>
        <v>1200.5</v>
      </c>
      <c r="AJ383">
        <f>((Constants!$B$5*AI382)+Constants!$B$4*AE383+AJ382)-(Constants!$B$4+Constants!$B$5)*AI383</f>
        <v>0</v>
      </c>
      <c r="AK383">
        <f>((Constants!$B$5*AK382)+Constants!$B$4*AF383+AL382)/(Constants!$B$5+Constants!$B$4)</f>
        <v>800.5</v>
      </c>
      <c r="AL383">
        <f>((Constants!$B$5*AK382)+Constants!$B$4*AF383+AL382)-(Constants!$B$5+Constants!$B$4)*AK383</f>
        <v>0</v>
      </c>
      <c r="AM383">
        <f t="shared" si="99"/>
        <v>1</v>
      </c>
      <c r="AN383">
        <f t="shared" si="100"/>
        <v>1</v>
      </c>
      <c r="AO383">
        <f>(200000*(ABS(N383)-ABS(N381))+Constants!$B$7)/(2*Constants!$B$7)</f>
        <v>0.5</v>
      </c>
      <c r="AP383">
        <f>(200000*(ABS(O383)-ABS(O381))+Constants!$B$7)/(2*Constants!$B$7)</f>
        <v>0.5</v>
      </c>
      <c r="AQ383">
        <f t="shared" si="101"/>
        <v>1</v>
      </c>
      <c r="AR383">
        <f>(Constants!$B$3*Constants!$B$8*I383*K383+AS382)/(Constants!$B$9*Constants!$B$4)</f>
        <v>7.53982300884956</v>
      </c>
      <c r="AS383">
        <f>(Constants!$B$3*Constants!$B$8*I383*K383+AS382)-(AR383*Constants!$B$9*Constants!$B$4)</f>
        <v>0</v>
      </c>
      <c r="AT383">
        <f t="shared" si="102"/>
        <v>2872.67256637166</v>
      </c>
      <c r="AU383">
        <f t="array" ref="AU383">IF(SUMPRODUCT(--(SIGN(AN350:AN382)=SIGN(K351:K383)))=0,2,IF(AV382&gt;0,1,0))</f>
        <v>0</v>
      </c>
      <c r="AV383">
        <f>IF(AU383=2,ROUND(5*1000/Constants!$B$11,0),IF(AV382&gt;0,AV382-1,0))</f>
        <v>0</v>
      </c>
      <c r="AW383">
        <f t="shared" si="103"/>
        <v>381</v>
      </c>
      <c r="AX383">
        <f ca="1" t="array" ref="AX383">IF(AW383&gt;Constants!$B$12,2,IF(SUMPRODUCT(--(AX364:AX383=2))=0,0,1))</f>
        <v>2</v>
      </c>
      <c r="AZ383">
        <f t="array" ref="AZ383">IF(ABS(AG383)&gt;Constants!$B$13,2,IF(SUMPRODUCT(--(AZ363:AZ382=2))=0,0,1))</f>
        <v>0</v>
      </c>
    </row>
    <row r="384" spans="1:52">
      <c r="A384" s="3">
        <v>382</v>
      </c>
      <c r="B384">
        <f>Signals!B383</f>
        <v>3</v>
      </c>
      <c r="C384">
        <f>Signals!C383</f>
        <v>2</v>
      </c>
      <c r="D384">
        <f>Signals!F383</f>
        <v>0</v>
      </c>
      <c r="E384">
        <f>Signals!H383</f>
        <v>0</v>
      </c>
      <c r="F384">
        <f>Signals!I383</f>
        <v>0</v>
      </c>
      <c r="G384">
        <f>IF(Constants!$B$2=2,-B384,B384)</f>
        <v>3</v>
      </c>
      <c r="H384">
        <f>IF(Constants!$C$2=2,-C384,C384)</f>
        <v>2</v>
      </c>
      <c r="I384">
        <f t="shared" si="87"/>
        <v>3</v>
      </c>
      <c r="J384">
        <f t="shared" si="88"/>
        <v>2</v>
      </c>
      <c r="K384">
        <f t="shared" si="89"/>
        <v>1</v>
      </c>
      <c r="L384">
        <f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1200.5</v>
      </c>
      <c r="M384">
        <f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800.5</v>
      </c>
      <c r="N384">
        <f t="shared" si="90"/>
        <v>1200.5</v>
      </c>
      <c r="O384">
        <f t="shared" si="91"/>
        <v>800.5</v>
      </c>
      <c r="P384">
        <f>IF(I384&lt;&gt;0,(ABS(L384*Constants!$B$10)+50)/100,MAX(P383-ABS(N384*Constants!$B$4),0))</f>
        <v>0.62005</v>
      </c>
      <c r="Q384">
        <f>IF(J384&lt;&gt;0,(ABS(M384*Constants!$B$10)+50)/100,MAX(Q383-ABS(O384*Constants!$B$4),0))</f>
        <v>0.58005</v>
      </c>
      <c r="R384">
        <f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1200.5</v>
      </c>
      <c r="S384">
        <f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800.5</v>
      </c>
      <c r="T384">
        <f t="shared" si="92"/>
        <v>1200.5</v>
      </c>
      <c r="U384">
        <f t="shared" si="93"/>
        <v>800.5</v>
      </c>
      <c r="V384">
        <f>IF(I384&lt;&gt;0,(ABS(R384*Constants!$B$4)+50)/100,IF(R384=0,MAX((0-ABS(T384*Constants!$B$4)),0),(ABS(R384*Constants!$B$4)+50)/100))</f>
        <v>1501.125</v>
      </c>
      <c r="W384">
        <f>IF(J384&lt;&gt;0,(ABS(S384*Constants!$B$4)+50)/100,IF(S384=0,MAX((0-ABS(U384*Constants!$B$4)),0),(ABS(S384*Constants!$B$4)+50)/100))</f>
        <v>1001.125</v>
      </c>
      <c r="X384">
        <f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1200.5</v>
      </c>
      <c r="Y384">
        <f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800.5</v>
      </c>
      <c r="Z384">
        <f t="shared" si="94"/>
        <v>1200.5</v>
      </c>
      <c r="AA384">
        <f t="shared" si="95"/>
        <v>800.5</v>
      </c>
      <c r="AB384">
        <f>IF(I384&lt;&gt;0,(ABS(X384*Constants!$B$10)+50)/100,IF(X384=0,MAX((AB383-ABS(Z384*Constants!$B$4)),0),(ABS(X384*Constants!$B$4)+50)/100))</f>
        <v>0.62005</v>
      </c>
      <c r="AC384">
        <f>IF(J384&lt;&gt;0,(ABS(Y384*Constants!$B$10)+50)/100,IF(Y384=0,MAX((AC383-ABS(AA384*Constants!$B$4)),0),(ABS(Y384*Constants!$B$4)+50)/100))</f>
        <v>0.58005</v>
      </c>
      <c r="AD384">
        <f t="shared" si="96"/>
        <v>1001</v>
      </c>
      <c r="AE384">
        <f t="shared" si="97"/>
        <v>1200.5</v>
      </c>
      <c r="AF384">
        <f t="shared" si="98"/>
        <v>800.5</v>
      </c>
      <c r="AG384">
        <f>((Constants!$B$5*AG383)+Constants!$B$4*AD384+AH383)/(Constants!$B$5+Constants!$B$4)</f>
        <v>1001</v>
      </c>
      <c r="AH384">
        <f>((Constants!$B$5*AG383)+Constants!$B$4*AD384+AH383)-(Constants!$B$5+Constants!$B$4)*AG384</f>
        <v>0</v>
      </c>
      <c r="AI384">
        <f>((Constants!$B$5*AI383)+Constants!$B$4*AE384+AJ383)/(Constants!$B$5+Constants!$B$4)</f>
        <v>1200.5</v>
      </c>
      <c r="AJ384">
        <f>((Constants!$B$5*AI383)+Constants!$B$4*AE384+AJ383)-(Constants!$B$4+Constants!$B$5)*AI384</f>
        <v>0</v>
      </c>
      <c r="AK384">
        <f>((Constants!$B$5*AK383)+Constants!$B$4*AF384+AL383)/(Constants!$B$5+Constants!$B$4)</f>
        <v>800.5</v>
      </c>
      <c r="AL384">
        <f>((Constants!$B$5*AK383)+Constants!$B$4*AF384+AL383)-(Constants!$B$5+Constants!$B$4)*AK384</f>
        <v>0</v>
      </c>
      <c r="AM384">
        <f t="shared" si="99"/>
        <v>1</v>
      </c>
      <c r="AN384">
        <f t="shared" si="100"/>
        <v>1</v>
      </c>
      <c r="AO384">
        <f>(200000*(ABS(N384)-ABS(N382))+Constants!$B$7)/(2*Constants!$B$7)</f>
        <v>0.5</v>
      </c>
      <c r="AP384">
        <f>(200000*(ABS(O384)-ABS(O382))+Constants!$B$7)/(2*Constants!$B$7)</f>
        <v>0.5</v>
      </c>
      <c r="AQ384">
        <f t="shared" si="101"/>
        <v>1</v>
      </c>
      <c r="AR384">
        <f>(Constants!$B$3*Constants!$B$8*I384*K384+AS383)/(Constants!$B$9*Constants!$B$4)</f>
        <v>7.53982300884956</v>
      </c>
      <c r="AS384">
        <f>(Constants!$B$3*Constants!$B$8*I384*K384+AS383)-(AR384*Constants!$B$9*Constants!$B$4)</f>
        <v>0</v>
      </c>
      <c r="AT384">
        <f t="shared" si="102"/>
        <v>2880.21238938051</v>
      </c>
      <c r="AU384">
        <f t="array" ref="AU384">IF(SUMPRODUCT(--(SIGN(AN351:AN383)=SIGN(K352:K384)))=0,2,IF(AV383&gt;0,1,0))</f>
        <v>0</v>
      </c>
      <c r="AV384">
        <f>IF(AU384=2,ROUND(5*1000/Constants!$B$11,0),IF(AV383&gt;0,AV383-1,0))</f>
        <v>0</v>
      </c>
      <c r="AW384">
        <f t="shared" si="103"/>
        <v>382</v>
      </c>
      <c r="AX384">
        <f ca="1" t="array" ref="AX384">IF(AW384&gt;Constants!$B$12,2,IF(SUMPRODUCT(--(AX365:AX384=2))=0,0,1))</f>
        <v>2</v>
      </c>
      <c r="AZ384">
        <f t="array" ref="AZ384">IF(ABS(AG384)&gt;Constants!$B$13,2,IF(SUMPRODUCT(--(AZ364:AZ383=2))=0,0,1))</f>
        <v>0</v>
      </c>
    </row>
    <row r="385" spans="1:52">
      <c r="A385" s="3">
        <v>383</v>
      </c>
      <c r="B385">
        <f>Signals!B384</f>
        <v>3</v>
      </c>
      <c r="C385">
        <f>Signals!C384</f>
        <v>2</v>
      </c>
      <c r="D385">
        <f>Signals!F384</f>
        <v>0</v>
      </c>
      <c r="E385">
        <f>Signals!H384</f>
        <v>0</v>
      </c>
      <c r="F385">
        <f>Signals!I384</f>
        <v>0</v>
      </c>
      <c r="G385">
        <f>IF(Constants!$B$2=2,-B385,B385)</f>
        <v>3</v>
      </c>
      <c r="H385">
        <f>IF(Constants!$C$2=2,-C385,C385)</f>
        <v>2</v>
      </c>
      <c r="I385">
        <f t="shared" si="87"/>
        <v>3</v>
      </c>
      <c r="J385">
        <f t="shared" si="88"/>
        <v>2</v>
      </c>
      <c r="K385">
        <f t="shared" si="89"/>
        <v>1</v>
      </c>
      <c r="L385">
        <f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1200.5</v>
      </c>
      <c r="M385">
        <f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800.5</v>
      </c>
      <c r="N385">
        <f t="shared" si="90"/>
        <v>1200.5</v>
      </c>
      <c r="O385">
        <f t="shared" si="91"/>
        <v>800.5</v>
      </c>
      <c r="P385">
        <f>IF(I385&lt;&gt;0,(ABS(L385*Constants!$B$10)+50)/100,MAX(P384-ABS(N385*Constants!$B$4),0))</f>
        <v>0.62005</v>
      </c>
      <c r="Q385">
        <f>IF(J385&lt;&gt;0,(ABS(M385*Constants!$B$10)+50)/100,MAX(Q384-ABS(O385*Constants!$B$4),0))</f>
        <v>0.58005</v>
      </c>
      <c r="R385">
        <f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1200.5</v>
      </c>
      <c r="S385">
        <f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800.5</v>
      </c>
      <c r="T385">
        <f t="shared" si="92"/>
        <v>1200.5</v>
      </c>
      <c r="U385">
        <f t="shared" si="93"/>
        <v>800.5</v>
      </c>
      <c r="V385">
        <f>IF(I385&lt;&gt;0,(ABS(R385*Constants!$B$4)+50)/100,IF(R385=0,MAX((0-ABS(T385*Constants!$B$4)),0),(ABS(R385*Constants!$B$4)+50)/100))</f>
        <v>1501.125</v>
      </c>
      <c r="W385">
        <f>IF(J385&lt;&gt;0,(ABS(S385*Constants!$B$4)+50)/100,IF(S385=0,MAX((0-ABS(U385*Constants!$B$4)),0),(ABS(S385*Constants!$B$4)+50)/100))</f>
        <v>1001.125</v>
      </c>
      <c r="X385">
        <f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1200.5</v>
      </c>
      <c r="Y385">
        <f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800.5</v>
      </c>
      <c r="Z385">
        <f t="shared" si="94"/>
        <v>1200.5</v>
      </c>
      <c r="AA385">
        <f t="shared" si="95"/>
        <v>800.5</v>
      </c>
      <c r="AB385">
        <f>IF(I385&lt;&gt;0,(ABS(X385*Constants!$B$10)+50)/100,IF(X385=0,MAX((AB384-ABS(Z385*Constants!$B$4)),0),(ABS(X385*Constants!$B$4)+50)/100))</f>
        <v>0.62005</v>
      </c>
      <c r="AC385">
        <f>IF(J385&lt;&gt;0,(ABS(Y385*Constants!$B$10)+50)/100,IF(Y385=0,MAX((AC384-ABS(AA385*Constants!$B$4)),0),(ABS(Y385*Constants!$B$4)+50)/100))</f>
        <v>0.58005</v>
      </c>
      <c r="AD385">
        <f t="shared" si="96"/>
        <v>1001</v>
      </c>
      <c r="AE385">
        <f t="shared" si="97"/>
        <v>1200.5</v>
      </c>
      <c r="AF385">
        <f t="shared" si="98"/>
        <v>800.5</v>
      </c>
      <c r="AG385">
        <f>((Constants!$B$5*AG384)+Constants!$B$4*AD385+AH384)/(Constants!$B$5+Constants!$B$4)</f>
        <v>1001</v>
      </c>
      <c r="AH385">
        <f>((Constants!$B$5*AG384)+Constants!$B$4*AD385+AH384)-(Constants!$B$5+Constants!$B$4)*AG385</f>
        <v>0</v>
      </c>
      <c r="AI385">
        <f>((Constants!$B$5*AI384)+Constants!$B$4*AE385+AJ384)/(Constants!$B$5+Constants!$B$4)</f>
        <v>1200.5</v>
      </c>
      <c r="AJ385">
        <f>((Constants!$B$5*AI384)+Constants!$B$4*AE385+AJ384)-(Constants!$B$4+Constants!$B$5)*AI385</f>
        <v>0</v>
      </c>
      <c r="AK385">
        <f>((Constants!$B$5*AK384)+Constants!$B$4*AF385+AL384)/(Constants!$B$5+Constants!$B$4)</f>
        <v>800.5</v>
      </c>
      <c r="AL385">
        <f>((Constants!$B$5*AK384)+Constants!$B$4*AF385+AL384)-(Constants!$B$5+Constants!$B$4)*AK385</f>
        <v>0</v>
      </c>
      <c r="AM385">
        <f t="shared" si="99"/>
        <v>1</v>
      </c>
      <c r="AN385">
        <f t="shared" si="100"/>
        <v>1</v>
      </c>
      <c r="AO385">
        <f>(200000*(ABS(N385)-ABS(N383))+Constants!$B$7)/(2*Constants!$B$7)</f>
        <v>0.5</v>
      </c>
      <c r="AP385">
        <f>(200000*(ABS(O385)-ABS(O383))+Constants!$B$7)/(2*Constants!$B$7)</f>
        <v>0.5</v>
      </c>
      <c r="AQ385">
        <f t="shared" si="101"/>
        <v>1</v>
      </c>
      <c r="AR385">
        <f>(Constants!$B$3*Constants!$B$8*I385*K385+AS384)/(Constants!$B$9*Constants!$B$4)</f>
        <v>7.53982300884956</v>
      </c>
      <c r="AS385">
        <f>(Constants!$B$3*Constants!$B$8*I385*K385+AS384)-(AR385*Constants!$B$9*Constants!$B$4)</f>
        <v>0</v>
      </c>
      <c r="AT385">
        <f t="shared" si="102"/>
        <v>2887.75221238936</v>
      </c>
      <c r="AU385">
        <f t="array" ref="AU385">IF(SUMPRODUCT(--(SIGN(AN352:AN384)=SIGN(K353:K385)))=0,2,IF(AV384&gt;0,1,0))</f>
        <v>0</v>
      </c>
      <c r="AV385">
        <f>IF(AU385=2,ROUND(5*1000/Constants!$B$11,0),IF(AV384&gt;0,AV384-1,0))</f>
        <v>0</v>
      </c>
      <c r="AW385">
        <f t="shared" si="103"/>
        <v>383</v>
      </c>
      <c r="AX385">
        <f ca="1" t="array" ref="AX385">IF(AW385&gt;Constants!$B$12,2,IF(SUMPRODUCT(--(AX366:AX385=2))=0,0,1))</f>
        <v>2</v>
      </c>
      <c r="AZ385">
        <f t="array" ref="AZ385">IF(ABS(AG385)&gt;Constants!$B$13,2,IF(SUMPRODUCT(--(AZ365:AZ384=2))=0,0,1))</f>
        <v>0</v>
      </c>
    </row>
    <row r="386" spans="1:52">
      <c r="A386" s="3">
        <v>384</v>
      </c>
      <c r="B386">
        <f>Signals!B385</f>
        <v>3</v>
      </c>
      <c r="C386">
        <f>Signals!C385</f>
        <v>2</v>
      </c>
      <c r="D386">
        <f>Signals!F385</f>
        <v>0</v>
      </c>
      <c r="E386">
        <f>Signals!H385</f>
        <v>0</v>
      </c>
      <c r="F386">
        <f>Signals!I385</f>
        <v>0</v>
      </c>
      <c r="G386">
        <f>IF(Constants!$B$2=2,-B386,B386)</f>
        <v>3</v>
      </c>
      <c r="H386">
        <f>IF(Constants!$C$2=2,-C386,C386)</f>
        <v>2</v>
      </c>
      <c r="I386">
        <f t="shared" si="87"/>
        <v>3</v>
      </c>
      <c r="J386">
        <f t="shared" si="88"/>
        <v>2</v>
      </c>
      <c r="K386">
        <f t="shared" si="89"/>
        <v>1</v>
      </c>
      <c r="L386">
        <f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1200.5</v>
      </c>
      <c r="M386">
        <f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800.5</v>
      </c>
      <c r="N386">
        <f t="shared" si="90"/>
        <v>1200.5</v>
      </c>
      <c r="O386">
        <f t="shared" si="91"/>
        <v>800.5</v>
      </c>
      <c r="P386">
        <f>IF(I386&lt;&gt;0,(ABS(L386*Constants!$B$10)+50)/100,MAX(P385-ABS(N386*Constants!$B$4),0))</f>
        <v>0.62005</v>
      </c>
      <c r="Q386">
        <f>IF(J386&lt;&gt;0,(ABS(M386*Constants!$B$10)+50)/100,MAX(Q385-ABS(O386*Constants!$B$4),0))</f>
        <v>0.58005</v>
      </c>
      <c r="R386">
        <f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1200.5</v>
      </c>
      <c r="S386">
        <f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800.5</v>
      </c>
      <c r="T386">
        <f t="shared" si="92"/>
        <v>1200.5</v>
      </c>
      <c r="U386">
        <f t="shared" si="93"/>
        <v>800.5</v>
      </c>
      <c r="V386">
        <f>IF(I386&lt;&gt;0,(ABS(R386*Constants!$B$4)+50)/100,IF(R386=0,MAX((0-ABS(T386*Constants!$B$4)),0),(ABS(R386*Constants!$B$4)+50)/100))</f>
        <v>1501.125</v>
      </c>
      <c r="W386">
        <f>IF(J386&lt;&gt;0,(ABS(S386*Constants!$B$4)+50)/100,IF(S386=0,MAX((0-ABS(U386*Constants!$B$4)),0),(ABS(S386*Constants!$B$4)+50)/100))</f>
        <v>1001.125</v>
      </c>
      <c r="X386">
        <f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1200.5</v>
      </c>
      <c r="Y386">
        <f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800.5</v>
      </c>
      <c r="Z386">
        <f t="shared" si="94"/>
        <v>1200.5</v>
      </c>
      <c r="AA386">
        <f t="shared" si="95"/>
        <v>800.5</v>
      </c>
      <c r="AB386">
        <f>IF(I386&lt;&gt;0,(ABS(X386*Constants!$B$10)+50)/100,IF(X386=0,MAX((AB385-ABS(Z386*Constants!$B$4)),0),(ABS(X386*Constants!$B$4)+50)/100))</f>
        <v>0.62005</v>
      </c>
      <c r="AC386">
        <f>IF(J386&lt;&gt;0,(ABS(Y386*Constants!$B$10)+50)/100,IF(Y386=0,MAX((AC385-ABS(AA386*Constants!$B$4)),0),(ABS(Y386*Constants!$B$4)+50)/100))</f>
        <v>0.58005</v>
      </c>
      <c r="AD386">
        <f t="shared" si="96"/>
        <v>1001</v>
      </c>
      <c r="AE386">
        <f t="shared" si="97"/>
        <v>1200.5</v>
      </c>
      <c r="AF386">
        <f t="shared" si="98"/>
        <v>800.5</v>
      </c>
      <c r="AG386">
        <f>((Constants!$B$5*AG385)+Constants!$B$4*AD386+AH385)/(Constants!$B$5+Constants!$B$4)</f>
        <v>1001</v>
      </c>
      <c r="AH386">
        <f>((Constants!$B$5*AG385)+Constants!$B$4*AD386+AH385)-(Constants!$B$5+Constants!$B$4)*AG386</f>
        <v>0</v>
      </c>
      <c r="AI386">
        <f>((Constants!$B$5*AI385)+Constants!$B$4*AE386+AJ385)/(Constants!$B$5+Constants!$B$4)</f>
        <v>1200.5</v>
      </c>
      <c r="AJ386">
        <f>((Constants!$B$5*AI385)+Constants!$B$4*AE386+AJ385)-(Constants!$B$4+Constants!$B$5)*AI386</f>
        <v>0</v>
      </c>
      <c r="AK386">
        <f>((Constants!$B$5*AK385)+Constants!$B$4*AF386+AL385)/(Constants!$B$5+Constants!$B$4)</f>
        <v>800.5</v>
      </c>
      <c r="AL386">
        <f>((Constants!$B$5*AK385)+Constants!$B$4*AF386+AL385)-(Constants!$B$5+Constants!$B$4)*AK386</f>
        <v>0</v>
      </c>
      <c r="AM386">
        <f t="shared" si="99"/>
        <v>1</v>
      </c>
      <c r="AN386">
        <f t="shared" si="100"/>
        <v>1</v>
      </c>
      <c r="AO386">
        <f>(200000*(ABS(N386)-ABS(N384))+Constants!$B$7)/(2*Constants!$B$7)</f>
        <v>0.5</v>
      </c>
      <c r="AP386">
        <f>(200000*(ABS(O386)-ABS(O384))+Constants!$B$7)/(2*Constants!$B$7)</f>
        <v>0.5</v>
      </c>
      <c r="AQ386">
        <f t="shared" si="101"/>
        <v>1</v>
      </c>
      <c r="AR386">
        <f>(Constants!$B$3*Constants!$B$8*I386*K386+AS385)/(Constants!$B$9*Constants!$B$4)</f>
        <v>7.53982300884956</v>
      </c>
      <c r="AS386">
        <f>(Constants!$B$3*Constants!$B$8*I386*K386+AS385)-(AR386*Constants!$B$9*Constants!$B$4)</f>
        <v>0</v>
      </c>
      <c r="AT386">
        <f t="shared" si="102"/>
        <v>2895.29203539821</v>
      </c>
      <c r="AU386">
        <f t="array" ref="AU386">IF(SUMPRODUCT(--(SIGN(AN353:AN385)=SIGN(K354:K386)))=0,2,IF(AV385&gt;0,1,0))</f>
        <v>0</v>
      </c>
      <c r="AV386">
        <f>IF(AU386=2,ROUND(5*1000/Constants!$B$11,0),IF(AV385&gt;0,AV385-1,0))</f>
        <v>0</v>
      </c>
      <c r="AW386">
        <f t="shared" si="103"/>
        <v>384</v>
      </c>
      <c r="AX386">
        <f ca="1" t="array" ref="AX386">IF(AW386&gt;Constants!$B$12,2,IF(SUMPRODUCT(--(AX367:AX386=2))=0,0,1))</f>
        <v>2</v>
      </c>
      <c r="AZ386">
        <f t="array" ref="AZ386">IF(ABS(AG386)&gt;Constants!$B$13,2,IF(SUMPRODUCT(--(AZ366:AZ385=2))=0,0,1))</f>
        <v>0</v>
      </c>
    </row>
    <row r="387" spans="1:52">
      <c r="A387" s="3">
        <v>385</v>
      </c>
      <c r="B387">
        <f>Signals!B386</f>
        <v>3</v>
      </c>
      <c r="C387">
        <f>Signals!C386</f>
        <v>2</v>
      </c>
      <c r="D387">
        <f>Signals!F386</f>
        <v>0</v>
      </c>
      <c r="E387">
        <f>Signals!H386</f>
        <v>0</v>
      </c>
      <c r="F387">
        <f>Signals!I386</f>
        <v>0</v>
      </c>
      <c r="G387">
        <f>IF(Constants!$B$2=2,-B387,B387)</f>
        <v>3</v>
      </c>
      <c r="H387">
        <f>IF(Constants!$C$2=2,-C387,C387)</f>
        <v>2</v>
      </c>
      <c r="I387">
        <f t="shared" si="87"/>
        <v>3</v>
      </c>
      <c r="J387">
        <f t="shared" si="88"/>
        <v>2</v>
      </c>
      <c r="K387">
        <f t="shared" si="89"/>
        <v>1</v>
      </c>
      <c r="L387">
        <f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1200.5</v>
      </c>
      <c r="M387">
        <f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800.5</v>
      </c>
      <c r="N387">
        <f t="shared" si="90"/>
        <v>1200.5</v>
      </c>
      <c r="O387">
        <f t="shared" si="91"/>
        <v>800.5</v>
      </c>
      <c r="P387">
        <f>IF(I387&lt;&gt;0,(ABS(L387*Constants!$B$10)+50)/100,MAX(P386-ABS(N387*Constants!$B$4),0))</f>
        <v>0.62005</v>
      </c>
      <c r="Q387">
        <f>IF(J387&lt;&gt;0,(ABS(M387*Constants!$B$10)+50)/100,MAX(Q386-ABS(O387*Constants!$B$4),0))</f>
        <v>0.58005</v>
      </c>
      <c r="R387">
        <f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1200.5</v>
      </c>
      <c r="S387">
        <f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800.5</v>
      </c>
      <c r="T387">
        <f t="shared" si="92"/>
        <v>1200.5</v>
      </c>
      <c r="U387">
        <f t="shared" si="93"/>
        <v>800.5</v>
      </c>
      <c r="V387">
        <f>IF(I387&lt;&gt;0,(ABS(R387*Constants!$B$4)+50)/100,IF(R387=0,MAX((0-ABS(T387*Constants!$B$4)),0),(ABS(R387*Constants!$B$4)+50)/100))</f>
        <v>1501.125</v>
      </c>
      <c r="W387">
        <f>IF(J387&lt;&gt;0,(ABS(S387*Constants!$B$4)+50)/100,IF(S387=0,MAX((0-ABS(U387*Constants!$B$4)),0),(ABS(S387*Constants!$B$4)+50)/100))</f>
        <v>1001.125</v>
      </c>
      <c r="X387">
        <f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1200.5</v>
      </c>
      <c r="Y387">
        <f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800.5</v>
      </c>
      <c r="Z387">
        <f t="shared" si="94"/>
        <v>1200.5</v>
      </c>
      <c r="AA387">
        <f t="shared" si="95"/>
        <v>800.5</v>
      </c>
      <c r="AB387">
        <f>IF(I387&lt;&gt;0,(ABS(X387*Constants!$B$10)+50)/100,IF(X387=0,MAX((AB386-ABS(Z387*Constants!$B$4)),0),(ABS(X387*Constants!$B$4)+50)/100))</f>
        <v>0.62005</v>
      </c>
      <c r="AC387">
        <f>IF(J387&lt;&gt;0,(ABS(Y387*Constants!$B$10)+50)/100,IF(Y387=0,MAX((AC386-ABS(AA387*Constants!$B$4)),0),(ABS(Y387*Constants!$B$4)+50)/100))</f>
        <v>0.58005</v>
      </c>
      <c r="AD387">
        <f t="shared" si="96"/>
        <v>1001</v>
      </c>
      <c r="AE387">
        <f t="shared" si="97"/>
        <v>1200.5</v>
      </c>
      <c r="AF387">
        <f t="shared" si="98"/>
        <v>800.5</v>
      </c>
      <c r="AG387">
        <f>((Constants!$B$5*AG386)+Constants!$B$4*AD387+AH386)/(Constants!$B$5+Constants!$B$4)</f>
        <v>1001</v>
      </c>
      <c r="AH387">
        <f>((Constants!$B$5*AG386)+Constants!$B$4*AD387+AH386)-(Constants!$B$5+Constants!$B$4)*AG387</f>
        <v>0</v>
      </c>
      <c r="AI387">
        <f>((Constants!$B$5*AI386)+Constants!$B$4*AE387+AJ386)/(Constants!$B$5+Constants!$B$4)</f>
        <v>1200.5</v>
      </c>
      <c r="AJ387">
        <f>((Constants!$B$5*AI386)+Constants!$B$4*AE387+AJ386)-(Constants!$B$4+Constants!$B$5)*AI387</f>
        <v>0</v>
      </c>
      <c r="AK387">
        <f>((Constants!$B$5*AK386)+Constants!$B$4*AF387+AL386)/(Constants!$B$5+Constants!$B$4)</f>
        <v>800.5</v>
      </c>
      <c r="AL387">
        <f>((Constants!$B$5*AK386)+Constants!$B$4*AF387+AL386)-(Constants!$B$5+Constants!$B$4)*AK387</f>
        <v>0</v>
      </c>
      <c r="AM387">
        <f t="shared" si="99"/>
        <v>1</v>
      </c>
      <c r="AN387">
        <f t="shared" si="100"/>
        <v>1</v>
      </c>
      <c r="AO387">
        <f>(200000*(ABS(N387)-ABS(N385))+Constants!$B$7)/(2*Constants!$B$7)</f>
        <v>0.5</v>
      </c>
      <c r="AP387">
        <f>(200000*(ABS(O387)-ABS(O385))+Constants!$B$7)/(2*Constants!$B$7)</f>
        <v>0.5</v>
      </c>
      <c r="AQ387">
        <f t="shared" si="101"/>
        <v>1</v>
      </c>
      <c r="AR387">
        <f>(Constants!$B$3*Constants!$B$8*I387*K387+AS386)/(Constants!$B$9*Constants!$B$4)</f>
        <v>7.53982300884956</v>
      </c>
      <c r="AS387">
        <f>(Constants!$B$3*Constants!$B$8*I387*K387+AS386)-(AR387*Constants!$B$9*Constants!$B$4)</f>
        <v>0</v>
      </c>
      <c r="AT387">
        <f t="shared" si="102"/>
        <v>2902.83185840705</v>
      </c>
      <c r="AU387">
        <f t="array" ref="AU387">IF(SUMPRODUCT(--(SIGN(AN354:AN386)=SIGN(K355:K387)))=0,2,IF(AV386&gt;0,1,0))</f>
        <v>0</v>
      </c>
      <c r="AV387">
        <f>IF(AU387=2,ROUND(5*1000/Constants!$B$11,0),IF(AV386&gt;0,AV386-1,0))</f>
        <v>0</v>
      </c>
      <c r="AW387">
        <f t="shared" si="103"/>
        <v>385</v>
      </c>
      <c r="AX387">
        <f ca="1" t="array" ref="AX387">IF(AW387&gt;Constants!$B$12,2,IF(SUMPRODUCT(--(AX368:AX387=2))=0,0,1))</f>
        <v>2</v>
      </c>
      <c r="AZ387">
        <f t="array" ref="AZ387">IF(ABS(AG387)&gt;Constants!$B$13,2,IF(SUMPRODUCT(--(AZ367:AZ386=2))=0,0,1))</f>
        <v>0</v>
      </c>
    </row>
    <row r="388" spans="1:52">
      <c r="A388" s="3">
        <v>386</v>
      </c>
      <c r="B388">
        <f>Signals!B387</f>
        <v>3</v>
      </c>
      <c r="C388">
        <f>Signals!C387</f>
        <v>2</v>
      </c>
      <c r="D388">
        <f>Signals!F387</f>
        <v>0</v>
      </c>
      <c r="E388">
        <f>Signals!H387</f>
        <v>0</v>
      </c>
      <c r="F388">
        <f>Signals!I387</f>
        <v>0</v>
      </c>
      <c r="G388">
        <f>IF(Constants!$B$2=2,-B388,B388)</f>
        <v>3</v>
      </c>
      <c r="H388">
        <f>IF(Constants!$C$2=2,-C388,C388)</f>
        <v>2</v>
      </c>
      <c r="I388">
        <f t="shared" si="87"/>
        <v>3</v>
      </c>
      <c r="J388">
        <f t="shared" si="88"/>
        <v>2</v>
      </c>
      <c r="K388">
        <f t="shared" si="89"/>
        <v>1</v>
      </c>
      <c r="L388">
        <f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1200.5</v>
      </c>
      <c r="M388">
        <f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800.5</v>
      </c>
      <c r="N388">
        <f t="shared" si="90"/>
        <v>1200.5</v>
      </c>
      <c r="O388">
        <f t="shared" si="91"/>
        <v>800.5</v>
      </c>
      <c r="P388">
        <f>IF(I388&lt;&gt;0,(ABS(L388*Constants!$B$10)+50)/100,MAX(P387-ABS(N388*Constants!$B$4),0))</f>
        <v>0.62005</v>
      </c>
      <c r="Q388">
        <f>IF(J388&lt;&gt;0,(ABS(M388*Constants!$B$10)+50)/100,MAX(Q387-ABS(O388*Constants!$B$4),0))</f>
        <v>0.58005</v>
      </c>
      <c r="R388">
        <f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1200.5</v>
      </c>
      <c r="S388">
        <f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800.5</v>
      </c>
      <c r="T388">
        <f t="shared" si="92"/>
        <v>1200.5</v>
      </c>
      <c r="U388">
        <f t="shared" si="93"/>
        <v>800.5</v>
      </c>
      <c r="V388">
        <f>IF(I388&lt;&gt;0,(ABS(R388*Constants!$B$4)+50)/100,IF(R388=0,MAX((0-ABS(T388*Constants!$B$4)),0),(ABS(R388*Constants!$B$4)+50)/100))</f>
        <v>1501.125</v>
      </c>
      <c r="W388">
        <f>IF(J388&lt;&gt;0,(ABS(S388*Constants!$B$4)+50)/100,IF(S388=0,MAX((0-ABS(U388*Constants!$B$4)),0),(ABS(S388*Constants!$B$4)+50)/100))</f>
        <v>1001.125</v>
      </c>
      <c r="X388">
        <f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1200.5</v>
      </c>
      <c r="Y388">
        <f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800.5</v>
      </c>
      <c r="Z388">
        <f t="shared" si="94"/>
        <v>1200.5</v>
      </c>
      <c r="AA388">
        <f t="shared" si="95"/>
        <v>800.5</v>
      </c>
      <c r="AB388">
        <f>IF(I388&lt;&gt;0,(ABS(X388*Constants!$B$10)+50)/100,IF(X388=0,MAX((AB387-ABS(Z388*Constants!$B$4)),0),(ABS(X388*Constants!$B$4)+50)/100))</f>
        <v>0.62005</v>
      </c>
      <c r="AC388">
        <f>IF(J388&lt;&gt;0,(ABS(Y388*Constants!$B$10)+50)/100,IF(Y388=0,MAX((AC387-ABS(AA388*Constants!$B$4)),0),(ABS(Y388*Constants!$B$4)+50)/100))</f>
        <v>0.58005</v>
      </c>
      <c r="AD388">
        <f t="shared" si="96"/>
        <v>1001</v>
      </c>
      <c r="AE388">
        <f t="shared" si="97"/>
        <v>1200.5</v>
      </c>
      <c r="AF388">
        <f t="shared" si="98"/>
        <v>800.5</v>
      </c>
      <c r="AG388">
        <f>((Constants!$B$5*AG387)+Constants!$B$4*AD388+AH387)/(Constants!$B$5+Constants!$B$4)</f>
        <v>1001</v>
      </c>
      <c r="AH388">
        <f>((Constants!$B$5*AG387)+Constants!$B$4*AD388+AH387)-(Constants!$B$5+Constants!$B$4)*AG388</f>
        <v>0</v>
      </c>
      <c r="AI388">
        <f>((Constants!$B$5*AI387)+Constants!$B$4*AE388+AJ387)/(Constants!$B$5+Constants!$B$4)</f>
        <v>1200.5</v>
      </c>
      <c r="AJ388">
        <f>((Constants!$B$5*AI387)+Constants!$B$4*AE388+AJ387)-(Constants!$B$4+Constants!$B$5)*AI388</f>
        <v>0</v>
      </c>
      <c r="AK388">
        <f>((Constants!$B$5*AK387)+Constants!$B$4*AF388+AL387)/(Constants!$B$5+Constants!$B$4)</f>
        <v>800.5</v>
      </c>
      <c r="AL388">
        <f>((Constants!$B$5*AK387)+Constants!$B$4*AF388+AL387)-(Constants!$B$5+Constants!$B$4)*AK388</f>
        <v>0</v>
      </c>
      <c r="AM388">
        <f t="shared" si="99"/>
        <v>1</v>
      </c>
      <c r="AN388">
        <f t="shared" si="100"/>
        <v>1</v>
      </c>
      <c r="AO388">
        <f>(200000*(ABS(N388)-ABS(N386))+Constants!$B$7)/(2*Constants!$B$7)</f>
        <v>0.5</v>
      </c>
      <c r="AP388">
        <f>(200000*(ABS(O388)-ABS(O386))+Constants!$B$7)/(2*Constants!$B$7)</f>
        <v>0.5</v>
      </c>
      <c r="AQ388">
        <f t="shared" si="101"/>
        <v>1</v>
      </c>
      <c r="AR388">
        <f>(Constants!$B$3*Constants!$B$8*I388*K388+AS387)/(Constants!$B$9*Constants!$B$4)</f>
        <v>7.53982300884956</v>
      </c>
      <c r="AS388">
        <f>(Constants!$B$3*Constants!$B$8*I388*K388+AS387)-(AR388*Constants!$B$9*Constants!$B$4)</f>
        <v>0</v>
      </c>
      <c r="AT388">
        <f t="shared" si="102"/>
        <v>2910.3716814159</v>
      </c>
      <c r="AU388">
        <f t="array" ref="AU388">IF(SUMPRODUCT(--(SIGN(AN355:AN387)=SIGN(K356:K388)))=0,2,IF(AV387&gt;0,1,0))</f>
        <v>0</v>
      </c>
      <c r="AV388">
        <f>IF(AU388=2,ROUND(5*1000/Constants!$B$11,0),IF(AV387&gt;0,AV387-1,0))</f>
        <v>0</v>
      </c>
      <c r="AW388">
        <f t="shared" si="103"/>
        <v>386</v>
      </c>
      <c r="AX388">
        <f ca="1" t="array" ref="AX388">IF(AW388&gt;Constants!$B$12,2,IF(SUMPRODUCT(--(AX369:AX388=2))=0,0,1))</f>
        <v>2</v>
      </c>
      <c r="AZ388">
        <f t="array" ref="AZ388">IF(ABS(AG388)&gt;Constants!$B$13,2,IF(SUMPRODUCT(--(AZ368:AZ387=2))=0,0,1))</f>
        <v>0</v>
      </c>
    </row>
    <row r="389" spans="1:52">
      <c r="A389" s="3">
        <v>387</v>
      </c>
      <c r="B389">
        <f>Signals!B388</f>
        <v>3</v>
      </c>
      <c r="C389">
        <f>Signals!C388</f>
        <v>2</v>
      </c>
      <c r="D389">
        <f>Signals!F388</f>
        <v>0</v>
      </c>
      <c r="E389">
        <f>Signals!H388</f>
        <v>0</v>
      </c>
      <c r="F389">
        <f>Signals!I388</f>
        <v>0</v>
      </c>
      <c r="G389">
        <f>IF(Constants!$B$2=2,-B389,B389)</f>
        <v>3</v>
      </c>
      <c r="H389">
        <f>IF(Constants!$C$2=2,-C389,C389)</f>
        <v>2</v>
      </c>
      <c r="I389">
        <f t="shared" ref="I389:I452" si="104">IF(SIGN(G389+H389)=SIGN(AN388),G389,-G389)</f>
        <v>3</v>
      </c>
      <c r="J389">
        <f t="shared" ref="J389:J452" si="105">IF(SIGN(G389+H389)=SIGN(AN388),H389,-H389)</f>
        <v>2</v>
      </c>
      <c r="K389">
        <f t="shared" ref="K389:K452" si="106">IF(SIGN(G389+H389)=SIGN(AN388),1,-1)</f>
        <v>1</v>
      </c>
      <c r="L389">
        <f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1200.5</v>
      </c>
      <c r="M389">
        <f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800.5</v>
      </c>
      <c r="N389">
        <f t="shared" ref="N389:N452" si="107">IF(I389&lt;&gt;0,L389,IF(P388&gt;0,N388,0))</f>
        <v>1200.5</v>
      </c>
      <c r="O389">
        <f t="shared" ref="O389:O452" si="108">IF(J389&lt;&gt;0,M389,IF(Q388&gt;0,O388,0))</f>
        <v>800.5</v>
      </c>
      <c r="P389">
        <f>IF(I389&lt;&gt;0,(ABS(L389*Constants!$B$10)+50)/100,MAX(P388-ABS(N389*Constants!$B$4),0))</f>
        <v>0.62005</v>
      </c>
      <c r="Q389">
        <f>IF(J389&lt;&gt;0,(ABS(M389*Constants!$B$10)+50)/100,MAX(Q388-ABS(O389*Constants!$B$4),0))</f>
        <v>0.58005</v>
      </c>
      <c r="R389">
        <f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1200.5</v>
      </c>
      <c r="S389">
        <f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800.5</v>
      </c>
      <c r="T389">
        <f t="shared" ref="T389:T452" si="109">IF(I389&lt;&gt;0,R389,IF(V388&gt;0,MAX(T388,R389),R389))</f>
        <v>1200.5</v>
      </c>
      <c r="U389">
        <f t="shared" ref="U389:U452" si="110">IF(J389&lt;&gt;0,S389,IF(W388&gt;0,MAX(U388,S389),S389))</f>
        <v>800.5</v>
      </c>
      <c r="V389">
        <f>IF(I389&lt;&gt;0,(ABS(R389*Constants!$B$4)+50)/100,IF(R389=0,MAX((0-ABS(T389*Constants!$B$4)),0),(ABS(R389*Constants!$B$4)+50)/100))</f>
        <v>1501.125</v>
      </c>
      <c r="W389">
        <f>IF(J389&lt;&gt;0,(ABS(S389*Constants!$B$4)+50)/100,IF(S389=0,MAX((0-ABS(U389*Constants!$B$4)),0),(ABS(S389*Constants!$B$4)+50)/100))</f>
        <v>1001.125</v>
      </c>
      <c r="X389">
        <f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1200.5</v>
      </c>
      <c r="Y389">
        <f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800.5</v>
      </c>
      <c r="Z389">
        <f t="shared" ref="Z389:Z452" si="111">IF(I389&lt;&gt;0,X389,IF(AB388&gt;0,MIN(Z388,X389),X389))</f>
        <v>1200.5</v>
      </c>
      <c r="AA389">
        <f t="shared" ref="AA389:AA452" si="112">IF(J389&lt;&gt;0,Y389,IF(AC388&gt;0,MIN(AA388,Y389),Y389))</f>
        <v>800.5</v>
      </c>
      <c r="AB389">
        <f>IF(I389&lt;&gt;0,(ABS(X389*Constants!$B$10)+50)/100,IF(X389=0,MAX((AB388-ABS(Z389*Constants!$B$4)),0),(ABS(X389*Constants!$B$4)+50)/100))</f>
        <v>0.62005</v>
      </c>
      <c r="AC389">
        <f>IF(J389&lt;&gt;0,(ABS(Y389*Constants!$B$10)+50)/100,IF(Y389=0,MAX((AC388-ABS(AA389*Constants!$B$4)),0),(ABS(Y389*Constants!$B$4)+50)/100))</f>
        <v>0.58005</v>
      </c>
      <c r="AD389">
        <f t="shared" ref="AD389:AD452" si="113">IF(N389+O389&gt;=0,(1+N389+O389)/2,(N389+O389-1)/2)</f>
        <v>1001</v>
      </c>
      <c r="AE389">
        <f t="shared" ref="AE389:AE452" si="114">MAX(T389,U389)</f>
        <v>1200.5</v>
      </c>
      <c r="AF389">
        <f t="shared" ref="AF389:AF452" si="115">MIN(Z389,AA389)</f>
        <v>800.5</v>
      </c>
      <c r="AG389">
        <f>((Constants!$B$5*AG388)+Constants!$B$4*AD389+AH388)/(Constants!$B$5+Constants!$B$4)</f>
        <v>1001</v>
      </c>
      <c r="AH389">
        <f>((Constants!$B$5*AG388)+Constants!$B$4*AD389+AH388)-(Constants!$B$5+Constants!$B$4)*AG389</f>
        <v>0</v>
      </c>
      <c r="AI389">
        <f>((Constants!$B$5*AI388)+Constants!$B$4*AE389+AJ388)/(Constants!$B$5+Constants!$B$4)</f>
        <v>1200.5</v>
      </c>
      <c r="AJ389">
        <f>((Constants!$B$5*AI388)+Constants!$B$4*AE389+AJ388)-(Constants!$B$4+Constants!$B$5)*AI389</f>
        <v>0</v>
      </c>
      <c r="AK389">
        <f>((Constants!$B$5*AK388)+Constants!$B$4*AF389+AL388)/(Constants!$B$5+Constants!$B$4)</f>
        <v>800.5</v>
      </c>
      <c r="AL389">
        <f>((Constants!$B$5*AK388)+Constants!$B$4*AF389+AL388)-(Constants!$B$5+Constants!$B$4)*AK389</f>
        <v>0</v>
      </c>
      <c r="AM389">
        <f t="shared" ref="AM389:AM452" si="116">IF(AG389*K389&gt;0,1,IF(AG389*K389&lt;0,-1,0))</f>
        <v>1</v>
      </c>
      <c r="AN389">
        <f t="shared" ref="AN389:AN452" si="117">IF(SIGN(AI389)=SIGN(AK389),AM389,0)</f>
        <v>1</v>
      </c>
      <c r="AO389">
        <f>(200000*(ABS(N389)-ABS(N387))+Constants!$B$7)/(2*Constants!$B$7)</f>
        <v>0.5</v>
      </c>
      <c r="AP389">
        <f>(200000*(ABS(O389)-ABS(O387))+Constants!$B$7)/(2*Constants!$B$7)</f>
        <v>0.5</v>
      </c>
      <c r="AQ389">
        <f t="shared" ref="AQ389:AQ452" si="118">(1+AO389+AP389)/2</f>
        <v>1</v>
      </c>
      <c r="AR389">
        <f>(Constants!$B$3*Constants!$B$8*I389*K389+AS388)/(Constants!$B$9*Constants!$B$4)</f>
        <v>7.53982300884956</v>
      </c>
      <c r="AS389">
        <f>(Constants!$B$3*Constants!$B$8*I389*K389+AS388)-(AR389*Constants!$B$9*Constants!$B$4)</f>
        <v>0</v>
      </c>
      <c r="AT389">
        <f t="shared" ref="AT389:AT452" si="119">AR389+AT388</f>
        <v>2917.91150442475</v>
      </c>
      <c r="AU389">
        <f t="array" ref="AU389">IF(SUMPRODUCT(--(SIGN(AN356:AN388)=SIGN(K357:K389)))=0,2,IF(AV388&gt;0,1,0))</f>
        <v>0</v>
      </c>
      <c r="AV389">
        <f>IF(AU389=2,ROUND(5*1000/Constants!$B$11,0),IF(AV388&gt;0,AV388-1,0))</f>
        <v>0</v>
      </c>
      <c r="AW389">
        <f t="shared" ref="AW389:AW452" si="120">IF(I389&lt;&gt;J389,AW388+ABS(I389-J389),0)</f>
        <v>387</v>
      </c>
      <c r="AX389">
        <f ca="1" t="array" ref="AX389">IF(AW389&gt;Constants!$B$12,2,IF(SUMPRODUCT(--(AX370:AX389=2))=0,0,1))</f>
        <v>2</v>
      </c>
      <c r="AZ389">
        <f t="array" ref="AZ389">IF(ABS(AG389)&gt;Constants!$B$13,2,IF(SUMPRODUCT(--(AZ369:AZ388=2))=0,0,1))</f>
        <v>0</v>
      </c>
    </row>
    <row r="390" spans="1:52">
      <c r="A390" s="3">
        <v>388</v>
      </c>
      <c r="B390">
        <f>Signals!B389</f>
        <v>3</v>
      </c>
      <c r="C390">
        <f>Signals!C389</f>
        <v>2</v>
      </c>
      <c r="D390">
        <f>Signals!F389</f>
        <v>0</v>
      </c>
      <c r="E390">
        <f>Signals!H389</f>
        <v>0</v>
      </c>
      <c r="F390">
        <f>Signals!I389</f>
        <v>0</v>
      </c>
      <c r="G390">
        <f>IF(Constants!$B$2=2,-B390,B390)</f>
        <v>3</v>
      </c>
      <c r="H390">
        <f>IF(Constants!$C$2=2,-C390,C390)</f>
        <v>2</v>
      </c>
      <c r="I390">
        <f t="shared" si="104"/>
        <v>3</v>
      </c>
      <c r="J390">
        <f t="shared" si="105"/>
        <v>2</v>
      </c>
      <c r="K390">
        <f t="shared" si="106"/>
        <v>1</v>
      </c>
      <c r="L390">
        <f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1200.5</v>
      </c>
      <c r="M390">
        <f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800.5</v>
      </c>
      <c r="N390">
        <f t="shared" si="107"/>
        <v>1200.5</v>
      </c>
      <c r="O390">
        <f t="shared" si="108"/>
        <v>800.5</v>
      </c>
      <c r="P390">
        <f>IF(I390&lt;&gt;0,(ABS(L390*Constants!$B$10)+50)/100,MAX(P389-ABS(N390*Constants!$B$4),0))</f>
        <v>0.62005</v>
      </c>
      <c r="Q390">
        <f>IF(J390&lt;&gt;0,(ABS(M390*Constants!$B$10)+50)/100,MAX(Q389-ABS(O390*Constants!$B$4),0))</f>
        <v>0.58005</v>
      </c>
      <c r="R390">
        <f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1200.5</v>
      </c>
      <c r="S390">
        <f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800.5</v>
      </c>
      <c r="T390">
        <f t="shared" si="109"/>
        <v>1200.5</v>
      </c>
      <c r="U390">
        <f t="shared" si="110"/>
        <v>800.5</v>
      </c>
      <c r="V390">
        <f>IF(I390&lt;&gt;0,(ABS(R390*Constants!$B$4)+50)/100,IF(R390=0,MAX((0-ABS(T390*Constants!$B$4)),0),(ABS(R390*Constants!$B$4)+50)/100))</f>
        <v>1501.125</v>
      </c>
      <c r="W390">
        <f>IF(J390&lt;&gt;0,(ABS(S390*Constants!$B$4)+50)/100,IF(S390=0,MAX((0-ABS(U390*Constants!$B$4)),0),(ABS(S390*Constants!$B$4)+50)/100))</f>
        <v>1001.125</v>
      </c>
      <c r="X390">
        <f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1200.5</v>
      </c>
      <c r="Y390">
        <f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800.5</v>
      </c>
      <c r="Z390">
        <f t="shared" si="111"/>
        <v>1200.5</v>
      </c>
      <c r="AA390">
        <f t="shared" si="112"/>
        <v>800.5</v>
      </c>
      <c r="AB390">
        <f>IF(I390&lt;&gt;0,(ABS(X390*Constants!$B$10)+50)/100,IF(X390=0,MAX((AB389-ABS(Z390*Constants!$B$4)),0),(ABS(X390*Constants!$B$4)+50)/100))</f>
        <v>0.62005</v>
      </c>
      <c r="AC390">
        <f>IF(J390&lt;&gt;0,(ABS(Y390*Constants!$B$10)+50)/100,IF(Y390=0,MAX((AC389-ABS(AA390*Constants!$B$4)),0),(ABS(Y390*Constants!$B$4)+50)/100))</f>
        <v>0.58005</v>
      </c>
      <c r="AD390">
        <f t="shared" si="113"/>
        <v>1001</v>
      </c>
      <c r="AE390">
        <f t="shared" si="114"/>
        <v>1200.5</v>
      </c>
      <c r="AF390">
        <f t="shared" si="115"/>
        <v>800.5</v>
      </c>
      <c r="AG390">
        <f>((Constants!$B$5*AG389)+Constants!$B$4*AD390+AH389)/(Constants!$B$5+Constants!$B$4)</f>
        <v>1001</v>
      </c>
      <c r="AH390">
        <f>((Constants!$B$5*AG389)+Constants!$B$4*AD390+AH389)-(Constants!$B$5+Constants!$B$4)*AG390</f>
        <v>0</v>
      </c>
      <c r="AI390">
        <f>((Constants!$B$5*AI389)+Constants!$B$4*AE390+AJ389)/(Constants!$B$5+Constants!$B$4)</f>
        <v>1200.5</v>
      </c>
      <c r="AJ390">
        <f>((Constants!$B$5*AI389)+Constants!$B$4*AE390+AJ389)-(Constants!$B$4+Constants!$B$5)*AI390</f>
        <v>0</v>
      </c>
      <c r="AK390">
        <f>((Constants!$B$5*AK389)+Constants!$B$4*AF390+AL389)/(Constants!$B$5+Constants!$B$4)</f>
        <v>800.5</v>
      </c>
      <c r="AL390">
        <f>((Constants!$B$5*AK389)+Constants!$B$4*AF390+AL389)-(Constants!$B$5+Constants!$B$4)*AK390</f>
        <v>0</v>
      </c>
      <c r="AM390">
        <f t="shared" si="116"/>
        <v>1</v>
      </c>
      <c r="AN390">
        <f t="shared" si="117"/>
        <v>1</v>
      </c>
      <c r="AO390">
        <f>(200000*(ABS(N390)-ABS(N388))+Constants!$B$7)/(2*Constants!$B$7)</f>
        <v>0.5</v>
      </c>
      <c r="AP390">
        <f>(200000*(ABS(O390)-ABS(O388))+Constants!$B$7)/(2*Constants!$B$7)</f>
        <v>0.5</v>
      </c>
      <c r="AQ390">
        <f t="shared" si="118"/>
        <v>1</v>
      </c>
      <c r="AR390">
        <f>(Constants!$B$3*Constants!$B$8*I390*K390+AS389)/(Constants!$B$9*Constants!$B$4)</f>
        <v>7.53982300884956</v>
      </c>
      <c r="AS390">
        <f>(Constants!$B$3*Constants!$B$8*I390*K390+AS389)-(AR390*Constants!$B$9*Constants!$B$4)</f>
        <v>0</v>
      </c>
      <c r="AT390">
        <f t="shared" si="119"/>
        <v>2925.4513274336</v>
      </c>
      <c r="AU390">
        <f t="array" ref="AU390">IF(SUMPRODUCT(--(SIGN(AN357:AN389)=SIGN(K358:K390)))=0,2,IF(AV389&gt;0,1,0))</f>
        <v>0</v>
      </c>
      <c r="AV390">
        <f>IF(AU390=2,ROUND(5*1000/Constants!$B$11,0),IF(AV389&gt;0,AV389-1,0))</f>
        <v>0</v>
      </c>
      <c r="AW390">
        <f t="shared" si="120"/>
        <v>388</v>
      </c>
      <c r="AX390">
        <f ca="1" t="array" ref="AX390">IF(AW390&gt;Constants!$B$12,2,IF(SUMPRODUCT(--(AX371:AX390=2))=0,0,1))</f>
        <v>2</v>
      </c>
      <c r="AZ390">
        <f t="array" ref="AZ390">IF(ABS(AG390)&gt;Constants!$B$13,2,IF(SUMPRODUCT(--(AZ370:AZ389=2))=0,0,1))</f>
        <v>0</v>
      </c>
    </row>
    <row r="391" spans="1:52">
      <c r="A391" s="3">
        <v>389</v>
      </c>
      <c r="B391">
        <f>Signals!B390</f>
        <v>3</v>
      </c>
      <c r="C391">
        <f>Signals!C390</f>
        <v>2</v>
      </c>
      <c r="D391">
        <f>Signals!F390</f>
        <v>0</v>
      </c>
      <c r="E391">
        <f>Signals!H390</f>
        <v>0</v>
      </c>
      <c r="F391">
        <f>Signals!I390</f>
        <v>0</v>
      </c>
      <c r="G391">
        <f>IF(Constants!$B$2=2,-B391,B391)</f>
        <v>3</v>
      </c>
      <c r="H391">
        <f>IF(Constants!$C$2=2,-C391,C391)</f>
        <v>2</v>
      </c>
      <c r="I391">
        <f t="shared" si="104"/>
        <v>3</v>
      </c>
      <c r="J391">
        <f t="shared" si="105"/>
        <v>2</v>
      </c>
      <c r="K391">
        <f t="shared" si="106"/>
        <v>1</v>
      </c>
      <c r="L391">
        <f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1200.5</v>
      </c>
      <c r="M391">
        <f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800.5</v>
      </c>
      <c r="N391">
        <f t="shared" si="107"/>
        <v>1200.5</v>
      </c>
      <c r="O391">
        <f t="shared" si="108"/>
        <v>800.5</v>
      </c>
      <c r="P391">
        <f>IF(I391&lt;&gt;0,(ABS(L391*Constants!$B$10)+50)/100,MAX(P390-ABS(N391*Constants!$B$4),0))</f>
        <v>0.62005</v>
      </c>
      <c r="Q391">
        <f>IF(J391&lt;&gt;0,(ABS(M391*Constants!$B$10)+50)/100,MAX(Q390-ABS(O391*Constants!$B$4),0))</f>
        <v>0.58005</v>
      </c>
      <c r="R391">
        <f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1200.5</v>
      </c>
      <c r="S391">
        <f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800.5</v>
      </c>
      <c r="T391">
        <f t="shared" si="109"/>
        <v>1200.5</v>
      </c>
      <c r="U391">
        <f t="shared" si="110"/>
        <v>800.5</v>
      </c>
      <c r="V391">
        <f>IF(I391&lt;&gt;0,(ABS(R391*Constants!$B$4)+50)/100,IF(R391=0,MAX((0-ABS(T391*Constants!$B$4)),0),(ABS(R391*Constants!$B$4)+50)/100))</f>
        <v>1501.125</v>
      </c>
      <c r="W391">
        <f>IF(J391&lt;&gt;0,(ABS(S391*Constants!$B$4)+50)/100,IF(S391=0,MAX((0-ABS(U391*Constants!$B$4)),0),(ABS(S391*Constants!$B$4)+50)/100))</f>
        <v>1001.125</v>
      </c>
      <c r="X391">
        <f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1200.5</v>
      </c>
      <c r="Y391">
        <f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800.5</v>
      </c>
      <c r="Z391">
        <f t="shared" si="111"/>
        <v>1200.5</v>
      </c>
      <c r="AA391">
        <f t="shared" si="112"/>
        <v>800.5</v>
      </c>
      <c r="AB391">
        <f>IF(I391&lt;&gt;0,(ABS(X391*Constants!$B$10)+50)/100,IF(X391=0,MAX((AB390-ABS(Z391*Constants!$B$4)),0),(ABS(X391*Constants!$B$4)+50)/100))</f>
        <v>0.62005</v>
      </c>
      <c r="AC391">
        <f>IF(J391&lt;&gt;0,(ABS(Y391*Constants!$B$10)+50)/100,IF(Y391=0,MAX((AC390-ABS(AA391*Constants!$B$4)),0),(ABS(Y391*Constants!$B$4)+50)/100))</f>
        <v>0.58005</v>
      </c>
      <c r="AD391">
        <f t="shared" si="113"/>
        <v>1001</v>
      </c>
      <c r="AE391">
        <f t="shared" si="114"/>
        <v>1200.5</v>
      </c>
      <c r="AF391">
        <f t="shared" si="115"/>
        <v>800.5</v>
      </c>
      <c r="AG391">
        <f>((Constants!$B$5*AG390)+Constants!$B$4*AD391+AH390)/(Constants!$B$5+Constants!$B$4)</f>
        <v>1001</v>
      </c>
      <c r="AH391">
        <f>((Constants!$B$5*AG390)+Constants!$B$4*AD391+AH390)-(Constants!$B$5+Constants!$B$4)*AG391</f>
        <v>0</v>
      </c>
      <c r="AI391">
        <f>((Constants!$B$5*AI390)+Constants!$B$4*AE391+AJ390)/(Constants!$B$5+Constants!$B$4)</f>
        <v>1200.5</v>
      </c>
      <c r="AJ391">
        <f>((Constants!$B$5*AI390)+Constants!$B$4*AE391+AJ390)-(Constants!$B$4+Constants!$B$5)*AI391</f>
        <v>0</v>
      </c>
      <c r="AK391">
        <f>((Constants!$B$5*AK390)+Constants!$B$4*AF391+AL390)/(Constants!$B$5+Constants!$B$4)</f>
        <v>800.5</v>
      </c>
      <c r="AL391">
        <f>((Constants!$B$5*AK390)+Constants!$B$4*AF391+AL390)-(Constants!$B$5+Constants!$B$4)*AK391</f>
        <v>0</v>
      </c>
      <c r="AM391">
        <f t="shared" si="116"/>
        <v>1</v>
      </c>
      <c r="AN391">
        <f t="shared" si="117"/>
        <v>1</v>
      </c>
      <c r="AO391">
        <f>(200000*(ABS(N391)-ABS(N389))+Constants!$B$7)/(2*Constants!$B$7)</f>
        <v>0.5</v>
      </c>
      <c r="AP391">
        <f>(200000*(ABS(O391)-ABS(O389))+Constants!$B$7)/(2*Constants!$B$7)</f>
        <v>0.5</v>
      </c>
      <c r="AQ391">
        <f t="shared" si="118"/>
        <v>1</v>
      </c>
      <c r="AR391">
        <f>(Constants!$B$3*Constants!$B$8*I391*K391+AS390)/(Constants!$B$9*Constants!$B$4)</f>
        <v>7.53982300884956</v>
      </c>
      <c r="AS391">
        <f>(Constants!$B$3*Constants!$B$8*I391*K391+AS390)-(AR391*Constants!$B$9*Constants!$B$4)</f>
        <v>0</v>
      </c>
      <c r="AT391">
        <f t="shared" si="119"/>
        <v>2932.99115044245</v>
      </c>
      <c r="AU391">
        <f t="array" ref="AU391">IF(SUMPRODUCT(--(SIGN(AN358:AN390)=SIGN(K359:K391)))=0,2,IF(AV390&gt;0,1,0))</f>
        <v>0</v>
      </c>
      <c r="AV391">
        <f>IF(AU391=2,ROUND(5*1000/Constants!$B$11,0),IF(AV390&gt;0,AV390-1,0))</f>
        <v>0</v>
      </c>
      <c r="AW391">
        <f t="shared" si="120"/>
        <v>389</v>
      </c>
      <c r="AX391">
        <f ca="1" t="array" ref="AX391">IF(AW391&gt;Constants!$B$12,2,IF(SUMPRODUCT(--(AX372:AX391=2))=0,0,1))</f>
        <v>2</v>
      </c>
      <c r="AZ391">
        <f t="array" ref="AZ391">IF(ABS(AG391)&gt;Constants!$B$13,2,IF(SUMPRODUCT(--(AZ371:AZ390=2))=0,0,1))</f>
        <v>0</v>
      </c>
    </row>
    <row r="392" spans="1:52">
      <c r="A392" s="3">
        <v>390</v>
      </c>
      <c r="B392">
        <f>Signals!B391</f>
        <v>3</v>
      </c>
      <c r="C392">
        <f>Signals!C391</f>
        <v>2</v>
      </c>
      <c r="D392">
        <f>Signals!F391</f>
        <v>0</v>
      </c>
      <c r="E392">
        <f>Signals!H391</f>
        <v>0</v>
      </c>
      <c r="F392">
        <f>Signals!I391</f>
        <v>0</v>
      </c>
      <c r="G392">
        <f>IF(Constants!$B$2=2,-B392,B392)</f>
        <v>3</v>
      </c>
      <c r="H392">
        <f>IF(Constants!$C$2=2,-C392,C392)</f>
        <v>2</v>
      </c>
      <c r="I392">
        <f t="shared" si="104"/>
        <v>3</v>
      </c>
      <c r="J392">
        <f t="shared" si="105"/>
        <v>2</v>
      </c>
      <c r="K392">
        <f t="shared" si="106"/>
        <v>1</v>
      </c>
      <c r="L392">
        <f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1200.5</v>
      </c>
      <c r="M392">
        <f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800.5</v>
      </c>
      <c r="N392">
        <f t="shared" si="107"/>
        <v>1200.5</v>
      </c>
      <c r="O392">
        <f t="shared" si="108"/>
        <v>800.5</v>
      </c>
      <c r="P392">
        <f>IF(I392&lt;&gt;0,(ABS(L392*Constants!$B$10)+50)/100,MAX(P391-ABS(N392*Constants!$B$4),0))</f>
        <v>0.62005</v>
      </c>
      <c r="Q392">
        <f>IF(J392&lt;&gt;0,(ABS(M392*Constants!$B$10)+50)/100,MAX(Q391-ABS(O392*Constants!$B$4),0))</f>
        <v>0.58005</v>
      </c>
      <c r="R392">
        <f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1200.5</v>
      </c>
      <c r="S392">
        <f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800.5</v>
      </c>
      <c r="T392">
        <f t="shared" si="109"/>
        <v>1200.5</v>
      </c>
      <c r="U392">
        <f t="shared" si="110"/>
        <v>800.5</v>
      </c>
      <c r="V392">
        <f>IF(I392&lt;&gt;0,(ABS(R392*Constants!$B$4)+50)/100,IF(R392=0,MAX((0-ABS(T392*Constants!$B$4)),0),(ABS(R392*Constants!$B$4)+50)/100))</f>
        <v>1501.125</v>
      </c>
      <c r="W392">
        <f>IF(J392&lt;&gt;0,(ABS(S392*Constants!$B$4)+50)/100,IF(S392=0,MAX((0-ABS(U392*Constants!$B$4)),0),(ABS(S392*Constants!$B$4)+50)/100))</f>
        <v>1001.125</v>
      </c>
      <c r="X392">
        <f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1200.5</v>
      </c>
      <c r="Y392">
        <f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800.5</v>
      </c>
      <c r="Z392">
        <f t="shared" si="111"/>
        <v>1200.5</v>
      </c>
      <c r="AA392">
        <f t="shared" si="112"/>
        <v>800.5</v>
      </c>
      <c r="AB392">
        <f>IF(I392&lt;&gt;0,(ABS(X392*Constants!$B$10)+50)/100,IF(X392=0,MAX((AB391-ABS(Z392*Constants!$B$4)),0),(ABS(X392*Constants!$B$4)+50)/100))</f>
        <v>0.62005</v>
      </c>
      <c r="AC392">
        <f>IF(J392&lt;&gt;0,(ABS(Y392*Constants!$B$10)+50)/100,IF(Y392=0,MAX((AC391-ABS(AA392*Constants!$B$4)),0),(ABS(Y392*Constants!$B$4)+50)/100))</f>
        <v>0.58005</v>
      </c>
      <c r="AD392">
        <f t="shared" si="113"/>
        <v>1001</v>
      </c>
      <c r="AE392">
        <f t="shared" si="114"/>
        <v>1200.5</v>
      </c>
      <c r="AF392">
        <f t="shared" si="115"/>
        <v>800.5</v>
      </c>
      <c r="AG392">
        <f>((Constants!$B$5*AG391)+Constants!$B$4*AD392+AH391)/(Constants!$B$5+Constants!$B$4)</f>
        <v>1001</v>
      </c>
      <c r="AH392">
        <f>((Constants!$B$5*AG391)+Constants!$B$4*AD392+AH391)-(Constants!$B$5+Constants!$B$4)*AG392</f>
        <v>0</v>
      </c>
      <c r="AI392">
        <f>((Constants!$B$5*AI391)+Constants!$B$4*AE392+AJ391)/(Constants!$B$5+Constants!$B$4)</f>
        <v>1200.5</v>
      </c>
      <c r="AJ392">
        <f>((Constants!$B$5*AI391)+Constants!$B$4*AE392+AJ391)-(Constants!$B$4+Constants!$B$5)*AI392</f>
        <v>0</v>
      </c>
      <c r="AK392">
        <f>((Constants!$B$5*AK391)+Constants!$B$4*AF392+AL391)/(Constants!$B$5+Constants!$B$4)</f>
        <v>800.5</v>
      </c>
      <c r="AL392">
        <f>((Constants!$B$5*AK391)+Constants!$B$4*AF392+AL391)-(Constants!$B$5+Constants!$B$4)*AK392</f>
        <v>0</v>
      </c>
      <c r="AM392">
        <f t="shared" si="116"/>
        <v>1</v>
      </c>
      <c r="AN392">
        <f t="shared" si="117"/>
        <v>1</v>
      </c>
      <c r="AO392">
        <f>(200000*(ABS(N392)-ABS(N390))+Constants!$B$7)/(2*Constants!$B$7)</f>
        <v>0.5</v>
      </c>
      <c r="AP392">
        <f>(200000*(ABS(O392)-ABS(O390))+Constants!$B$7)/(2*Constants!$B$7)</f>
        <v>0.5</v>
      </c>
      <c r="AQ392">
        <f t="shared" si="118"/>
        <v>1</v>
      </c>
      <c r="AR392">
        <f>(Constants!$B$3*Constants!$B$8*I392*K392+AS391)/(Constants!$B$9*Constants!$B$4)</f>
        <v>7.53982300884956</v>
      </c>
      <c r="AS392">
        <f>(Constants!$B$3*Constants!$B$8*I392*K392+AS391)-(AR392*Constants!$B$9*Constants!$B$4)</f>
        <v>0</v>
      </c>
      <c r="AT392">
        <f t="shared" si="119"/>
        <v>2940.5309734513</v>
      </c>
      <c r="AU392">
        <f t="array" ref="AU392">IF(SUMPRODUCT(--(SIGN(AN359:AN391)=SIGN(K360:K392)))=0,2,IF(AV391&gt;0,1,0))</f>
        <v>0</v>
      </c>
      <c r="AV392">
        <f>IF(AU392=2,ROUND(5*1000/Constants!$B$11,0),IF(AV391&gt;0,AV391-1,0))</f>
        <v>0</v>
      </c>
      <c r="AW392">
        <f t="shared" si="120"/>
        <v>390</v>
      </c>
      <c r="AX392">
        <f ca="1" t="array" ref="AX392">IF(AW392&gt;Constants!$B$12,2,IF(SUMPRODUCT(--(AX373:AX392=2))=0,0,1))</f>
        <v>2</v>
      </c>
      <c r="AZ392">
        <f t="array" ref="AZ392">IF(ABS(AG392)&gt;Constants!$B$13,2,IF(SUMPRODUCT(--(AZ372:AZ391=2))=0,0,1))</f>
        <v>0</v>
      </c>
    </row>
    <row r="393" spans="1:52">
      <c r="A393" s="3">
        <v>391</v>
      </c>
      <c r="B393">
        <f>Signals!B392</f>
        <v>3</v>
      </c>
      <c r="C393">
        <f>Signals!C392</f>
        <v>2</v>
      </c>
      <c r="D393">
        <f>Signals!F392</f>
        <v>0</v>
      </c>
      <c r="E393">
        <f>Signals!H392</f>
        <v>0</v>
      </c>
      <c r="F393">
        <f>Signals!I392</f>
        <v>0</v>
      </c>
      <c r="G393">
        <f>IF(Constants!$B$2=2,-B393,B393)</f>
        <v>3</v>
      </c>
      <c r="H393">
        <f>IF(Constants!$C$2=2,-C393,C393)</f>
        <v>2</v>
      </c>
      <c r="I393">
        <f t="shared" si="104"/>
        <v>3</v>
      </c>
      <c r="J393">
        <f t="shared" si="105"/>
        <v>2</v>
      </c>
      <c r="K393">
        <f t="shared" si="106"/>
        <v>1</v>
      </c>
      <c r="L393">
        <f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1200.5</v>
      </c>
      <c r="M393">
        <f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800.5</v>
      </c>
      <c r="N393">
        <f t="shared" si="107"/>
        <v>1200.5</v>
      </c>
      <c r="O393">
        <f t="shared" si="108"/>
        <v>800.5</v>
      </c>
      <c r="P393">
        <f>IF(I393&lt;&gt;0,(ABS(L393*Constants!$B$10)+50)/100,MAX(P392-ABS(N393*Constants!$B$4),0))</f>
        <v>0.62005</v>
      </c>
      <c r="Q393">
        <f>IF(J393&lt;&gt;0,(ABS(M393*Constants!$B$10)+50)/100,MAX(Q392-ABS(O393*Constants!$B$4),0))</f>
        <v>0.58005</v>
      </c>
      <c r="R393">
        <f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1200.5</v>
      </c>
      <c r="S393">
        <f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800.5</v>
      </c>
      <c r="T393">
        <f t="shared" si="109"/>
        <v>1200.5</v>
      </c>
      <c r="U393">
        <f t="shared" si="110"/>
        <v>800.5</v>
      </c>
      <c r="V393">
        <f>IF(I393&lt;&gt;0,(ABS(R393*Constants!$B$4)+50)/100,IF(R393=0,MAX((0-ABS(T393*Constants!$B$4)),0),(ABS(R393*Constants!$B$4)+50)/100))</f>
        <v>1501.125</v>
      </c>
      <c r="W393">
        <f>IF(J393&lt;&gt;0,(ABS(S393*Constants!$B$4)+50)/100,IF(S393=0,MAX((0-ABS(U393*Constants!$B$4)),0),(ABS(S393*Constants!$B$4)+50)/100))</f>
        <v>1001.125</v>
      </c>
      <c r="X393">
        <f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1200.5</v>
      </c>
      <c r="Y393">
        <f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800.5</v>
      </c>
      <c r="Z393">
        <f t="shared" si="111"/>
        <v>1200.5</v>
      </c>
      <c r="AA393">
        <f t="shared" si="112"/>
        <v>800.5</v>
      </c>
      <c r="AB393">
        <f>IF(I393&lt;&gt;0,(ABS(X393*Constants!$B$10)+50)/100,IF(X393=0,MAX((AB392-ABS(Z393*Constants!$B$4)),0),(ABS(X393*Constants!$B$4)+50)/100))</f>
        <v>0.62005</v>
      </c>
      <c r="AC393">
        <f>IF(J393&lt;&gt;0,(ABS(Y393*Constants!$B$10)+50)/100,IF(Y393=0,MAX((AC392-ABS(AA393*Constants!$B$4)),0),(ABS(Y393*Constants!$B$4)+50)/100))</f>
        <v>0.58005</v>
      </c>
      <c r="AD393">
        <f t="shared" si="113"/>
        <v>1001</v>
      </c>
      <c r="AE393">
        <f t="shared" si="114"/>
        <v>1200.5</v>
      </c>
      <c r="AF393">
        <f t="shared" si="115"/>
        <v>800.5</v>
      </c>
      <c r="AG393">
        <f>((Constants!$B$5*AG392)+Constants!$B$4*AD393+AH392)/(Constants!$B$5+Constants!$B$4)</f>
        <v>1001</v>
      </c>
      <c r="AH393">
        <f>((Constants!$B$5*AG392)+Constants!$B$4*AD393+AH392)-(Constants!$B$5+Constants!$B$4)*AG393</f>
        <v>0</v>
      </c>
      <c r="AI393">
        <f>((Constants!$B$5*AI392)+Constants!$B$4*AE393+AJ392)/(Constants!$B$5+Constants!$B$4)</f>
        <v>1200.5</v>
      </c>
      <c r="AJ393">
        <f>((Constants!$B$5*AI392)+Constants!$B$4*AE393+AJ392)-(Constants!$B$4+Constants!$B$5)*AI393</f>
        <v>0</v>
      </c>
      <c r="AK393">
        <f>((Constants!$B$5*AK392)+Constants!$B$4*AF393+AL392)/(Constants!$B$5+Constants!$B$4)</f>
        <v>800.5</v>
      </c>
      <c r="AL393">
        <f>((Constants!$B$5*AK392)+Constants!$B$4*AF393+AL392)-(Constants!$B$5+Constants!$B$4)*AK393</f>
        <v>0</v>
      </c>
      <c r="AM393">
        <f t="shared" si="116"/>
        <v>1</v>
      </c>
      <c r="AN393">
        <f t="shared" si="117"/>
        <v>1</v>
      </c>
      <c r="AO393">
        <f>(200000*(ABS(N393)-ABS(N391))+Constants!$B$7)/(2*Constants!$B$7)</f>
        <v>0.5</v>
      </c>
      <c r="AP393">
        <f>(200000*(ABS(O393)-ABS(O391))+Constants!$B$7)/(2*Constants!$B$7)</f>
        <v>0.5</v>
      </c>
      <c r="AQ393">
        <f t="shared" si="118"/>
        <v>1</v>
      </c>
      <c r="AR393">
        <f>(Constants!$B$3*Constants!$B$8*I393*K393+AS392)/(Constants!$B$9*Constants!$B$4)</f>
        <v>7.53982300884956</v>
      </c>
      <c r="AS393">
        <f>(Constants!$B$3*Constants!$B$8*I393*K393+AS392)-(AR393*Constants!$B$9*Constants!$B$4)</f>
        <v>0</v>
      </c>
      <c r="AT393">
        <f t="shared" si="119"/>
        <v>2948.07079646015</v>
      </c>
      <c r="AU393">
        <f t="array" ref="AU393">IF(SUMPRODUCT(--(SIGN(AN360:AN392)=SIGN(K361:K393)))=0,2,IF(AV392&gt;0,1,0))</f>
        <v>0</v>
      </c>
      <c r="AV393">
        <f>IF(AU393=2,ROUND(5*1000/Constants!$B$11,0),IF(AV392&gt;0,AV392-1,0))</f>
        <v>0</v>
      </c>
      <c r="AW393">
        <f t="shared" si="120"/>
        <v>391</v>
      </c>
      <c r="AX393">
        <f ca="1" t="array" ref="AX393">IF(AW393&gt;Constants!$B$12,2,IF(SUMPRODUCT(--(AX374:AX393=2))=0,0,1))</f>
        <v>2</v>
      </c>
      <c r="AZ393">
        <f t="array" ref="AZ393">IF(ABS(AG393)&gt;Constants!$B$13,2,IF(SUMPRODUCT(--(AZ373:AZ392=2))=0,0,1))</f>
        <v>0</v>
      </c>
    </row>
    <row r="394" spans="1:52">
      <c r="A394" s="3">
        <v>392</v>
      </c>
      <c r="B394">
        <f>Signals!B393</f>
        <v>3</v>
      </c>
      <c r="C394">
        <f>Signals!C393</f>
        <v>2</v>
      </c>
      <c r="D394">
        <f>Signals!F393</f>
        <v>0</v>
      </c>
      <c r="E394">
        <f>Signals!H393</f>
        <v>0</v>
      </c>
      <c r="F394">
        <f>Signals!I393</f>
        <v>0</v>
      </c>
      <c r="G394">
        <f>IF(Constants!$B$2=2,-B394,B394)</f>
        <v>3</v>
      </c>
      <c r="H394">
        <f>IF(Constants!$C$2=2,-C394,C394)</f>
        <v>2</v>
      </c>
      <c r="I394">
        <f t="shared" si="104"/>
        <v>3</v>
      </c>
      <c r="J394">
        <f t="shared" si="105"/>
        <v>2</v>
      </c>
      <c r="K394">
        <f t="shared" si="106"/>
        <v>1</v>
      </c>
      <c r="L394">
        <f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1200.5</v>
      </c>
      <c r="M394">
        <f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800.5</v>
      </c>
      <c r="N394">
        <f t="shared" si="107"/>
        <v>1200.5</v>
      </c>
      <c r="O394">
        <f t="shared" si="108"/>
        <v>800.5</v>
      </c>
      <c r="P394">
        <f>IF(I394&lt;&gt;0,(ABS(L394*Constants!$B$10)+50)/100,MAX(P393-ABS(N394*Constants!$B$4),0))</f>
        <v>0.62005</v>
      </c>
      <c r="Q394">
        <f>IF(J394&lt;&gt;0,(ABS(M394*Constants!$B$10)+50)/100,MAX(Q393-ABS(O394*Constants!$B$4),0))</f>
        <v>0.58005</v>
      </c>
      <c r="R394">
        <f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1200.5</v>
      </c>
      <c r="S394">
        <f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800.5</v>
      </c>
      <c r="T394">
        <f t="shared" si="109"/>
        <v>1200.5</v>
      </c>
      <c r="U394">
        <f t="shared" si="110"/>
        <v>800.5</v>
      </c>
      <c r="V394">
        <f>IF(I394&lt;&gt;0,(ABS(R394*Constants!$B$4)+50)/100,IF(R394=0,MAX((0-ABS(T394*Constants!$B$4)),0),(ABS(R394*Constants!$B$4)+50)/100))</f>
        <v>1501.125</v>
      </c>
      <c r="W394">
        <f>IF(J394&lt;&gt;0,(ABS(S394*Constants!$B$4)+50)/100,IF(S394=0,MAX((0-ABS(U394*Constants!$B$4)),0),(ABS(S394*Constants!$B$4)+50)/100))</f>
        <v>1001.125</v>
      </c>
      <c r="X394">
        <f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1200.5</v>
      </c>
      <c r="Y394">
        <f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800.5</v>
      </c>
      <c r="Z394">
        <f t="shared" si="111"/>
        <v>1200.5</v>
      </c>
      <c r="AA394">
        <f t="shared" si="112"/>
        <v>800.5</v>
      </c>
      <c r="AB394">
        <f>IF(I394&lt;&gt;0,(ABS(X394*Constants!$B$10)+50)/100,IF(X394=0,MAX((AB393-ABS(Z394*Constants!$B$4)),0),(ABS(X394*Constants!$B$4)+50)/100))</f>
        <v>0.62005</v>
      </c>
      <c r="AC394">
        <f>IF(J394&lt;&gt;0,(ABS(Y394*Constants!$B$10)+50)/100,IF(Y394=0,MAX((AC393-ABS(AA394*Constants!$B$4)),0),(ABS(Y394*Constants!$B$4)+50)/100))</f>
        <v>0.58005</v>
      </c>
      <c r="AD394">
        <f t="shared" si="113"/>
        <v>1001</v>
      </c>
      <c r="AE394">
        <f t="shared" si="114"/>
        <v>1200.5</v>
      </c>
      <c r="AF394">
        <f t="shared" si="115"/>
        <v>800.5</v>
      </c>
      <c r="AG394">
        <f>((Constants!$B$5*AG393)+Constants!$B$4*AD394+AH393)/(Constants!$B$5+Constants!$B$4)</f>
        <v>1001</v>
      </c>
      <c r="AH394">
        <f>((Constants!$B$5*AG393)+Constants!$B$4*AD394+AH393)-(Constants!$B$5+Constants!$B$4)*AG394</f>
        <v>0</v>
      </c>
      <c r="AI394">
        <f>((Constants!$B$5*AI393)+Constants!$B$4*AE394+AJ393)/(Constants!$B$5+Constants!$B$4)</f>
        <v>1200.5</v>
      </c>
      <c r="AJ394">
        <f>((Constants!$B$5*AI393)+Constants!$B$4*AE394+AJ393)-(Constants!$B$4+Constants!$B$5)*AI394</f>
        <v>0</v>
      </c>
      <c r="AK394">
        <f>((Constants!$B$5*AK393)+Constants!$B$4*AF394+AL393)/(Constants!$B$5+Constants!$B$4)</f>
        <v>800.5</v>
      </c>
      <c r="AL394">
        <f>((Constants!$B$5*AK393)+Constants!$B$4*AF394+AL393)-(Constants!$B$5+Constants!$B$4)*AK394</f>
        <v>0</v>
      </c>
      <c r="AM394">
        <f t="shared" si="116"/>
        <v>1</v>
      </c>
      <c r="AN394">
        <f t="shared" si="117"/>
        <v>1</v>
      </c>
      <c r="AO394">
        <f>(200000*(ABS(N394)-ABS(N392))+Constants!$B$7)/(2*Constants!$B$7)</f>
        <v>0.5</v>
      </c>
      <c r="AP394">
        <f>(200000*(ABS(O394)-ABS(O392))+Constants!$B$7)/(2*Constants!$B$7)</f>
        <v>0.5</v>
      </c>
      <c r="AQ394">
        <f t="shared" si="118"/>
        <v>1</v>
      </c>
      <c r="AR394">
        <f>(Constants!$B$3*Constants!$B$8*I394*K394+AS393)/(Constants!$B$9*Constants!$B$4)</f>
        <v>7.53982300884956</v>
      </c>
      <c r="AS394">
        <f>(Constants!$B$3*Constants!$B$8*I394*K394+AS393)-(AR394*Constants!$B$9*Constants!$B$4)</f>
        <v>0</v>
      </c>
      <c r="AT394">
        <f t="shared" si="119"/>
        <v>2955.610619469</v>
      </c>
      <c r="AU394">
        <f t="array" ref="AU394">IF(SUMPRODUCT(--(SIGN(AN361:AN393)=SIGN(K362:K394)))=0,2,IF(AV393&gt;0,1,0))</f>
        <v>0</v>
      </c>
      <c r="AV394">
        <f>IF(AU394=2,ROUND(5*1000/Constants!$B$11,0),IF(AV393&gt;0,AV393-1,0))</f>
        <v>0</v>
      </c>
      <c r="AW394">
        <f t="shared" si="120"/>
        <v>392</v>
      </c>
      <c r="AX394">
        <f ca="1" t="array" ref="AX394">IF(AW394&gt;Constants!$B$12,2,IF(SUMPRODUCT(--(AX375:AX394=2))=0,0,1))</f>
        <v>2</v>
      </c>
      <c r="AZ394">
        <f t="array" ref="AZ394">IF(ABS(AG394)&gt;Constants!$B$13,2,IF(SUMPRODUCT(--(AZ374:AZ393=2))=0,0,1))</f>
        <v>0</v>
      </c>
    </row>
    <row r="395" spans="1:52">
      <c r="A395" s="3">
        <v>393</v>
      </c>
      <c r="B395">
        <f>Signals!B394</f>
        <v>3</v>
      </c>
      <c r="C395">
        <f>Signals!C394</f>
        <v>2</v>
      </c>
      <c r="D395">
        <f>Signals!F394</f>
        <v>0</v>
      </c>
      <c r="E395">
        <f>Signals!H394</f>
        <v>0</v>
      </c>
      <c r="F395">
        <f>Signals!I394</f>
        <v>0</v>
      </c>
      <c r="G395">
        <f>IF(Constants!$B$2=2,-B395,B395)</f>
        <v>3</v>
      </c>
      <c r="H395">
        <f>IF(Constants!$C$2=2,-C395,C395)</f>
        <v>2</v>
      </c>
      <c r="I395">
        <f t="shared" si="104"/>
        <v>3</v>
      </c>
      <c r="J395">
        <f t="shared" si="105"/>
        <v>2</v>
      </c>
      <c r="K395">
        <f t="shared" si="106"/>
        <v>1</v>
      </c>
      <c r="L395">
        <f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1200.5</v>
      </c>
      <c r="M395">
        <f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800.5</v>
      </c>
      <c r="N395">
        <f t="shared" si="107"/>
        <v>1200.5</v>
      </c>
      <c r="O395">
        <f t="shared" si="108"/>
        <v>800.5</v>
      </c>
      <c r="P395">
        <f>IF(I395&lt;&gt;0,(ABS(L395*Constants!$B$10)+50)/100,MAX(P394-ABS(N395*Constants!$B$4),0))</f>
        <v>0.62005</v>
      </c>
      <c r="Q395">
        <f>IF(J395&lt;&gt;0,(ABS(M395*Constants!$B$10)+50)/100,MAX(Q394-ABS(O395*Constants!$B$4),0))</f>
        <v>0.58005</v>
      </c>
      <c r="R395">
        <f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1200.5</v>
      </c>
      <c r="S395">
        <f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800.5</v>
      </c>
      <c r="T395">
        <f t="shared" si="109"/>
        <v>1200.5</v>
      </c>
      <c r="U395">
        <f t="shared" si="110"/>
        <v>800.5</v>
      </c>
      <c r="V395">
        <f>IF(I395&lt;&gt;0,(ABS(R395*Constants!$B$4)+50)/100,IF(R395=0,MAX((0-ABS(T395*Constants!$B$4)),0),(ABS(R395*Constants!$B$4)+50)/100))</f>
        <v>1501.125</v>
      </c>
      <c r="W395">
        <f>IF(J395&lt;&gt;0,(ABS(S395*Constants!$B$4)+50)/100,IF(S395=0,MAX((0-ABS(U395*Constants!$B$4)),0),(ABS(S395*Constants!$B$4)+50)/100))</f>
        <v>1001.125</v>
      </c>
      <c r="X395">
        <f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1200.5</v>
      </c>
      <c r="Y395">
        <f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800.5</v>
      </c>
      <c r="Z395">
        <f t="shared" si="111"/>
        <v>1200.5</v>
      </c>
      <c r="AA395">
        <f t="shared" si="112"/>
        <v>800.5</v>
      </c>
      <c r="AB395">
        <f>IF(I395&lt;&gt;0,(ABS(X395*Constants!$B$10)+50)/100,IF(X395=0,MAX((AB394-ABS(Z395*Constants!$B$4)),0),(ABS(X395*Constants!$B$4)+50)/100))</f>
        <v>0.62005</v>
      </c>
      <c r="AC395">
        <f>IF(J395&lt;&gt;0,(ABS(Y395*Constants!$B$10)+50)/100,IF(Y395=0,MAX((AC394-ABS(AA395*Constants!$B$4)),0),(ABS(Y395*Constants!$B$4)+50)/100))</f>
        <v>0.58005</v>
      </c>
      <c r="AD395">
        <f t="shared" si="113"/>
        <v>1001</v>
      </c>
      <c r="AE395">
        <f t="shared" si="114"/>
        <v>1200.5</v>
      </c>
      <c r="AF395">
        <f t="shared" si="115"/>
        <v>800.5</v>
      </c>
      <c r="AG395">
        <f>((Constants!$B$5*AG394)+Constants!$B$4*AD395+AH394)/(Constants!$B$5+Constants!$B$4)</f>
        <v>1001</v>
      </c>
      <c r="AH395">
        <f>((Constants!$B$5*AG394)+Constants!$B$4*AD395+AH394)-(Constants!$B$5+Constants!$B$4)*AG395</f>
        <v>0</v>
      </c>
      <c r="AI395">
        <f>((Constants!$B$5*AI394)+Constants!$B$4*AE395+AJ394)/(Constants!$B$5+Constants!$B$4)</f>
        <v>1200.5</v>
      </c>
      <c r="AJ395">
        <f>((Constants!$B$5*AI394)+Constants!$B$4*AE395+AJ394)-(Constants!$B$4+Constants!$B$5)*AI395</f>
        <v>0</v>
      </c>
      <c r="AK395">
        <f>((Constants!$B$5*AK394)+Constants!$B$4*AF395+AL394)/(Constants!$B$5+Constants!$B$4)</f>
        <v>800.5</v>
      </c>
      <c r="AL395">
        <f>((Constants!$B$5*AK394)+Constants!$B$4*AF395+AL394)-(Constants!$B$5+Constants!$B$4)*AK395</f>
        <v>0</v>
      </c>
      <c r="AM395">
        <f t="shared" si="116"/>
        <v>1</v>
      </c>
      <c r="AN395">
        <f t="shared" si="117"/>
        <v>1</v>
      </c>
      <c r="AO395">
        <f>(200000*(ABS(N395)-ABS(N393))+Constants!$B$7)/(2*Constants!$B$7)</f>
        <v>0.5</v>
      </c>
      <c r="AP395">
        <f>(200000*(ABS(O395)-ABS(O393))+Constants!$B$7)/(2*Constants!$B$7)</f>
        <v>0.5</v>
      </c>
      <c r="AQ395">
        <f t="shared" si="118"/>
        <v>1</v>
      </c>
      <c r="AR395">
        <f>(Constants!$B$3*Constants!$B$8*I395*K395+AS394)/(Constants!$B$9*Constants!$B$4)</f>
        <v>7.53982300884956</v>
      </c>
      <c r="AS395">
        <f>(Constants!$B$3*Constants!$B$8*I395*K395+AS394)-(AR395*Constants!$B$9*Constants!$B$4)</f>
        <v>0</v>
      </c>
      <c r="AT395">
        <f t="shared" si="119"/>
        <v>2963.15044247785</v>
      </c>
      <c r="AU395">
        <f t="array" ref="AU395">IF(SUMPRODUCT(--(SIGN(AN362:AN394)=SIGN(K363:K395)))=0,2,IF(AV394&gt;0,1,0))</f>
        <v>0</v>
      </c>
      <c r="AV395">
        <f>IF(AU395=2,ROUND(5*1000/Constants!$B$11,0),IF(AV394&gt;0,AV394-1,0))</f>
        <v>0</v>
      </c>
      <c r="AW395">
        <f t="shared" si="120"/>
        <v>393</v>
      </c>
      <c r="AX395">
        <f ca="1" t="array" ref="AX395">IF(AW395&gt;Constants!$B$12,2,IF(SUMPRODUCT(--(AX376:AX395=2))=0,0,1))</f>
        <v>2</v>
      </c>
      <c r="AZ395">
        <f t="array" ref="AZ395">IF(ABS(AG395)&gt;Constants!$B$13,2,IF(SUMPRODUCT(--(AZ375:AZ394=2))=0,0,1))</f>
        <v>0</v>
      </c>
    </row>
    <row r="396" spans="1:52">
      <c r="A396" s="3">
        <v>394</v>
      </c>
      <c r="B396">
        <f>Signals!B395</f>
        <v>3</v>
      </c>
      <c r="C396">
        <f>Signals!C395</f>
        <v>2</v>
      </c>
      <c r="D396">
        <f>Signals!F395</f>
        <v>0</v>
      </c>
      <c r="E396">
        <f>Signals!H395</f>
        <v>0</v>
      </c>
      <c r="F396">
        <f>Signals!I395</f>
        <v>0</v>
      </c>
      <c r="G396">
        <f>IF(Constants!$B$2=2,-B396,B396)</f>
        <v>3</v>
      </c>
      <c r="H396">
        <f>IF(Constants!$C$2=2,-C396,C396)</f>
        <v>2</v>
      </c>
      <c r="I396">
        <f t="shared" si="104"/>
        <v>3</v>
      </c>
      <c r="J396">
        <f t="shared" si="105"/>
        <v>2</v>
      </c>
      <c r="K396">
        <f t="shared" si="106"/>
        <v>1</v>
      </c>
      <c r="L396">
        <f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1200.5</v>
      </c>
      <c r="M396">
        <f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800.5</v>
      </c>
      <c r="N396">
        <f t="shared" si="107"/>
        <v>1200.5</v>
      </c>
      <c r="O396">
        <f t="shared" si="108"/>
        <v>800.5</v>
      </c>
      <c r="P396">
        <f>IF(I396&lt;&gt;0,(ABS(L396*Constants!$B$10)+50)/100,MAX(P395-ABS(N396*Constants!$B$4),0))</f>
        <v>0.62005</v>
      </c>
      <c r="Q396">
        <f>IF(J396&lt;&gt;0,(ABS(M396*Constants!$B$10)+50)/100,MAX(Q395-ABS(O396*Constants!$B$4),0))</f>
        <v>0.58005</v>
      </c>
      <c r="R396">
        <f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1200.5</v>
      </c>
      <c r="S396">
        <f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800.5</v>
      </c>
      <c r="T396">
        <f t="shared" si="109"/>
        <v>1200.5</v>
      </c>
      <c r="U396">
        <f t="shared" si="110"/>
        <v>800.5</v>
      </c>
      <c r="V396">
        <f>IF(I396&lt;&gt;0,(ABS(R396*Constants!$B$4)+50)/100,IF(R396=0,MAX((0-ABS(T396*Constants!$B$4)),0),(ABS(R396*Constants!$B$4)+50)/100))</f>
        <v>1501.125</v>
      </c>
      <c r="W396">
        <f>IF(J396&lt;&gt;0,(ABS(S396*Constants!$B$4)+50)/100,IF(S396=0,MAX((0-ABS(U396*Constants!$B$4)),0),(ABS(S396*Constants!$B$4)+50)/100))</f>
        <v>1001.125</v>
      </c>
      <c r="X396">
        <f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1200.5</v>
      </c>
      <c r="Y396">
        <f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800.5</v>
      </c>
      <c r="Z396">
        <f t="shared" si="111"/>
        <v>1200.5</v>
      </c>
      <c r="AA396">
        <f t="shared" si="112"/>
        <v>800.5</v>
      </c>
      <c r="AB396">
        <f>IF(I396&lt;&gt;0,(ABS(X396*Constants!$B$10)+50)/100,IF(X396=0,MAX((AB395-ABS(Z396*Constants!$B$4)),0),(ABS(X396*Constants!$B$4)+50)/100))</f>
        <v>0.62005</v>
      </c>
      <c r="AC396">
        <f>IF(J396&lt;&gt;0,(ABS(Y396*Constants!$B$10)+50)/100,IF(Y396=0,MAX((AC395-ABS(AA396*Constants!$B$4)),0),(ABS(Y396*Constants!$B$4)+50)/100))</f>
        <v>0.58005</v>
      </c>
      <c r="AD396">
        <f t="shared" si="113"/>
        <v>1001</v>
      </c>
      <c r="AE396">
        <f t="shared" si="114"/>
        <v>1200.5</v>
      </c>
      <c r="AF396">
        <f t="shared" si="115"/>
        <v>800.5</v>
      </c>
      <c r="AG396">
        <f>((Constants!$B$5*AG395)+Constants!$B$4*AD396+AH395)/(Constants!$B$5+Constants!$B$4)</f>
        <v>1001</v>
      </c>
      <c r="AH396">
        <f>((Constants!$B$5*AG395)+Constants!$B$4*AD396+AH395)-(Constants!$B$5+Constants!$B$4)*AG396</f>
        <v>0</v>
      </c>
      <c r="AI396">
        <f>((Constants!$B$5*AI395)+Constants!$B$4*AE396+AJ395)/(Constants!$B$5+Constants!$B$4)</f>
        <v>1200.5</v>
      </c>
      <c r="AJ396">
        <f>((Constants!$B$5*AI395)+Constants!$B$4*AE396+AJ395)-(Constants!$B$4+Constants!$B$5)*AI396</f>
        <v>0</v>
      </c>
      <c r="AK396">
        <f>((Constants!$B$5*AK395)+Constants!$B$4*AF396+AL395)/(Constants!$B$5+Constants!$B$4)</f>
        <v>800.5</v>
      </c>
      <c r="AL396">
        <f>((Constants!$B$5*AK395)+Constants!$B$4*AF396+AL395)-(Constants!$B$5+Constants!$B$4)*AK396</f>
        <v>0</v>
      </c>
      <c r="AM396">
        <f t="shared" si="116"/>
        <v>1</v>
      </c>
      <c r="AN396">
        <f t="shared" si="117"/>
        <v>1</v>
      </c>
      <c r="AO396">
        <f>(200000*(ABS(N396)-ABS(N394))+Constants!$B$7)/(2*Constants!$B$7)</f>
        <v>0.5</v>
      </c>
      <c r="AP396">
        <f>(200000*(ABS(O396)-ABS(O394))+Constants!$B$7)/(2*Constants!$B$7)</f>
        <v>0.5</v>
      </c>
      <c r="AQ396">
        <f t="shared" si="118"/>
        <v>1</v>
      </c>
      <c r="AR396">
        <f>(Constants!$B$3*Constants!$B$8*I396*K396+AS395)/(Constants!$B$9*Constants!$B$4)</f>
        <v>7.53982300884956</v>
      </c>
      <c r="AS396">
        <f>(Constants!$B$3*Constants!$B$8*I396*K396+AS395)-(AR396*Constants!$B$9*Constants!$B$4)</f>
        <v>0</v>
      </c>
      <c r="AT396">
        <f t="shared" si="119"/>
        <v>2970.6902654867</v>
      </c>
      <c r="AU396">
        <f t="array" ref="AU396">IF(SUMPRODUCT(--(SIGN(AN363:AN395)=SIGN(K364:K396)))=0,2,IF(AV395&gt;0,1,0))</f>
        <v>0</v>
      </c>
      <c r="AV396">
        <f>IF(AU396=2,ROUND(5*1000/Constants!$B$11,0),IF(AV395&gt;0,AV395-1,0))</f>
        <v>0</v>
      </c>
      <c r="AW396">
        <f t="shared" si="120"/>
        <v>394</v>
      </c>
      <c r="AX396">
        <f ca="1" t="array" ref="AX396">IF(AW396&gt;Constants!$B$12,2,IF(SUMPRODUCT(--(AX377:AX396=2))=0,0,1))</f>
        <v>2</v>
      </c>
      <c r="AZ396">
        <f t="array" ref="AZ396">IF(ABS(AG396)&gt;Constants!$B$13,2,IF(SUMPRODUCT(--(AZ376:AZ395=2))=0,0,1))</f>
        <v>0</v>
      </c>
    </row>
    <row r="397" spans="1:52">
      <c r="A397" s="3">
        <v>395</v>
      </c>
      <c r="B397">
        <f>Signals!B396</f>
        <v>3</v>
      </c>
      <c r="C397">
        <f>Signals!C396</f>
        <v>2</v>
      </c>
      <c r="D397">
        <f>Signals!F396</f>
        <v>0</v>
      </c>
      <c r="E397">
        <f>Signals!H396</f>
        <v>0</v>
      </c>
      <c r="F397">
        <f>Signals!I396</f>
        <v>0</v>
      </c>
      <c r="G397">
        <f>IF(Constants!$B$2=2,-B397,B397)</f>
        <v>3</v>
      </c>
      <c r="H397">
        <f>IF(Constants!$C$2=2,-C397,C397)</f>
        <v>2</v>
      </c>
      <c r="I397">
        <f t="shared" si="104"/>
        <v>3</v>
      </c>
      <c r="J397">
        <f t="shared" si="105"/>
        <v>2</v>
      </c>
      <c r="K397">
        <f t="shared" si="106"/>
        <v>1</v>
      </c>
      <c r="L397">
        <f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1200.5</v>
      </c>
      <c r="M397">
        <f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800.5</v>
      </c>
      <c r="N397">
        <f t="shared" si="107"/>
        <v>1200.5</v>
      </c>
      <c r="O397">
        <f t="shared" si="108"/>
        <v>800.5</v>
      </c>
      <c r="P397">
        <f>IF(I397&lt;&gt;0,(ABS(L397*Constants!$B$10)+50)/100,MAX(P396-ABS(N397*Constants!$B$4),0))</f>
        <v>0.62005</v>
      </c>
      <c r="Q397">
        <f>IF(J397&lt;&gt;0,(ABS(M397*Constants!$B$10)+50)/100,MAX(Q396-ABS(O397*Constants!$B$4),0))</f>
        <v>0.58005</v>
      </c>
      <c r="R397">
        <f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1200.5</v>
      </c>
      <c r="S397">
        <f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800.5</v>
      </c>
      <c r="T397">
        <f t="shared" si="109"/>
        <v>1200.5</v>
      </c>
      <c r="U397">
        <f t="shared" si="110"/>
        <v>800.5</v>
      </c>
      <c r="V397">
        <f>IF(I397&lt;&gt;0,(ABS(R397*Constants!$B$4)+50)/100,IF(R397=0,MAX((0-ABS(T397*Constants!$B$4)),0),(ABS(R397*Constants!$B$4)+50)/100))</f>
        <v>1501.125</v>
      </c>
      <c r="W397">
        <f>IF(J397&lt;&gt;0,(ABS(S397*Constants!$B$4)+50)/100,IF(S397=0,MAX((0-ABS(U397*Constants!$B$4)),0),(ABS(S397*Constants!$B$4)+50)/100))</f>
        <v>1001.125</v>
      </c>
      <c r="X397">
        <f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1200.5</v>
      </c>
      <c r="Y397">
        <f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800.5</v>
      </c>
      <c r="Z397">
        <f t="shared" si="111"/>
        <v>1200.5</v>
      </c>
      <c r="AA397">
        <f t="shared" si="112"/>
        <v>800.5</v>
      </c>
      <c r="AB397">
        <f>IF(I397&lt;&gt;0,(ABS(X397*Constants!$B$10)+50)/100,IF(X397=0,MAX((AB396-ABS(Z397*Constants!$B$4)),0),(ABS(X397*Constants!$B$4)+50)/100))</f>
        <v>0.62005</v>
      </c>
      <c r="AC397">
        <f>IF(J397&lt;&gt;0,(ABS(Y397*Constants!$B$10)+50)/100,IF(Y397=0,MAX((AC396-ABS(AA397*Constants!$B$4)),0),(ABS(Y397*Constants!$B$4)+50)/100))</f>
        <v>0.58005</v>
      </c>
      <c r="AD397">
        <f t="shared" si="113"/>
        <v>1001</v>
      </c>
      <c r="AE397">
        <f t="shared" si="114"/>
        <v>1200.5</v>
      </c>
      <c r="AF397">
        <f t="shared" si="115"/>
        <v>800.5</v>
      </c>
      <c r="AG397">
        <f>((Constants!$B$5*AG396)+Constants!$B$4*AD397+AH396)/(Constants!$B$5+Constants!$B$4)</f>
        <v>1001</v>
      </c>
      <c r="AH397">
        <f>((Constants!$B$5*AG396)+Constants!$B$4*AD397+AH396)-(Constants!$B$5+Constants!$B$4)*AG397</f>
        <v>0</v>
      </c>
      <c r="AI397">
        <f>((Constants!$B$5*AI396)+Constants!$B$4*AE397+AJ396)/(Constants!$B$5+Constants!$B$4)</f>
        <v>1200.5</v>
      </c>
      <c r="AJ397">
        <f>((Constants!$B$5*AI396)+Constants!$B$4*AE397+AJ396)-(Constants!$B$4+Constants!$B$5)*AI397</f>
        <v>0</v>
      </c>
      <c r="AK397">
        <f>((Constants!$B$5*AK396)+Constants!$B$4*AF397+AL396)/(Constants!$B$5+Constants!$B$4)</f>
        <v>800.5</v>
      </c>
      <c r="AL397">
        <f>((Constants!$B$5*AK396)+Constants!$B$4*AF397+AL396)-(Constants!$B$5+Constants!$B$4)*AK397</f>
        <v>0</v>
      </c>
      <c r="AM397">
        <f t="shared" si="116"/>
        <v>1</v>
      </c>
      <c r="AN397">
        <f t="shared" si="117"/>
        <v>1</v>
      </c>
      <c r="AO397">
        <f>(200000*(ABS(N397)-ABS(N395))+Constants!$B$7)/(2*Constants!$B$7)</f>
        <v>0.5</v>
      </c>
      <c r="AP397">
        <f>(200000*(ABS(O397)-ABS(O395))+Constants!$B$7)/(2*Constants!$B$7)</f>
        <v>0.5</v>
      </c>
      <c r="AQ397">
        <f t="shared" si="118"/>
        <v>1</v>
      </c>
      <c r="AR397">
        <f>(Constants!$B$3*Constants!$B$8*I397*K397+AS396)/(Constants!$B$9*Constants!$B$4)</f>
        <v>7.53982300884956</v>
      </c>
      <c r="AS397">
        <f>(Constants!$B$3*Constants!$B$8*I397*K397+AS396)-(AR397*Constants!$B$9*Constants!$B$4)</f>
        <v>0</v>
      </c>
      <c r="AT397">
        <f t="shared" si="119"/>
        <v>2978.23008849555</v>
      </c>
      <c r="AU397">
        <f t="array" ref="AU397">IF(SUMPRODUCT(--(SIGN(AN364:AN396)=SIGN(K365:K397)))=0,2,IF(AV396&gt;0,1,0))</f>
        <v>0</v>
      </c>
      <c r="AV397">
        <f>IF(AU397=2,ROUND(5*1000/Constants!$B$11,0),IF(AV396&gt;0,AV396-1,0))</f>
        <v>0</v>
      </c>
      <c r="AW397">
        <f t="shared" si="120"/>
        <v>395</v>
      </c>
      <c r="AX397">
        <f ca="1" t="array" ref="AX397">IF(AW397&gt;Constants!$B$12,2,IF(SUMPRODUCT(--(AX378:AX397=2))=0,0,1))</f>
        <v>2</v>
      </c>
      <c r="AZ397">
        <f t="array" ref="AZ397">IF(ABS(AG397)&gt;Constants!$B$13,2,IF(SUMPRODUCT(--(AZ377:AZ396=2))=0,0,1))</f>
        <v>0</v>
      </c>
    </row>
    <row r="398" spans="1:52">
      <c r="A398" s="3">
        <v>396</v>
      </c>
      <c r="B398">
        <f>Signals!B397</f>
        <v>3</v>
      </c>
      <c r="C398">
        <f>Signals!C397</f>
        <v>2</v>
      </c>
      <c r="D398">
        <f>Signals!F397</f>
        <v>0</v>
      </c>
      <c r="E398">
        <f>Signals!H397</f>
        <v>0</v>
      </c>
      <c r="F398">
        <f>Signals!I397</f>
        <v>0</v>
      </c>
      <c r="G398">
        <f>IF(Constants!$B$2=2,-B398,B398)</f>
        <v>3</v>
      </c>
      <c r="H398">
        <f>IF(Constants!$C$2=2,-C398,C398)</f>
        <v>2</v>
      </c>
      <c r="I398">
        <f t="shared" si="104"/>
        <v>3</v>
      </c>
      <c r="J398">
        <f t="shared" si="105"/>
        <v>2</v>
      </c>
      <c r="K398">
        <f t="shared" si="106"/>
        <v>1</v>
      </c>
      <c r="L398">
        <f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1200.5</v>
      </c>
      <c r="M398">
        <f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800.5</v>
      </c>
      <c r="N398">
        <f t="shared" si="107"/>
        <v>1200.5</v>
      </c>
      <c r="O398">
        <f t="shared" si="108"/>
        <v>800.5</v>
      </c>
      <c r="P398">
        <f>IF(I398&lt;&gt;0,(ABS(L398*Constants!$B$10)+50)/100,MAX(P397-ABS(N398*Constants!$B$4),0))</f>
        <v>0.62005</v>
      </c>
      <c r="Q398">
        <f>IF(J398&lt;&gt;0,(ABS(M398*Constants!$B$10)+50)/100,MAX(Q397-ABS(O398*Constants!$B$4),0))</f>
        <v>0.58005</v>
      </c>
      <c r="R398">
        <f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1200.5</v>
      </c>
      <c r="S398">
        <f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800.5</v>
      </c>
      <c r="T398">
        <f t="shared" si="109"/>
        <v>1200.5</v>
      </c>
      <c r="U398">
        <f t="shared" si="110"/>
        <v>800.5</v>
      </c>
      <c r="V398">
        <f>IF(I398&lt;&gt;0,(ABS(R398*Constants!$B$4)+50)/100,IF(R398=0,MAX((0-ABS(T398*Constants!$B$4)),0),(ABS(R398*Constants!$B$4)+50)/100))</f>
        <v>1501.125</v>
      </c>
      <c r="W398">
        <f>IF(J398&lt;&gt;0,(ABS(S398*Constants!$B$4)+50)/100,IF(S398=0,MAX((0-ABS(U398*Constants!$B$4)),0),(ABS(S398*Constants!$B$4)+50)/100))</f>
        <v>1001.125</v>
      </c>
      <c r="X398">
        <f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1200.5</v>
      </c>
      <c r="Y398">
        <f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800.5</v>
      </c>
      <c r="Z398">
        <f t="shared" si="111"/>
        <v>1200.5</v>
      </c>
      <c r="AA398">
        <f t="shared" si="112"/>
        <v>800.5</v>
      </c>
      <c r="AB398">
        <f>IF(I398&lt;&gt;0,(ABS(X398*Constants!$B$10)+50)/100,IF(X398=0,MAX((AB397-ABS(Z398*Constants!$B$4)),0),(ABS(X398*Constants!$B$4)+50)/100))</f>
        <v>0.62005</v>
      </c>
      <c r="AC398">
        <f>IF(J398&lt;&gt;0,(ABS(Y398*Constants!$B$10)+50)/100,IF(Y398=0,MAX((AC397-ABS(AA398*Constants!$B$4)),0),(ABS(Y398*Constants!$B$4)+50)/100))</f>
        <v>0.58005</v>
      </c>
      <c r="AD398">
        <f t="shared" si="113"/>
        <v>1001</v>
      </c>
      <c r="AE398">
        <f t="shared" si="114"/>
        <v>1200.5</v>
      </c>
      <c r="AF398">
        <f t="shared" si="115"/>
        <v>800.5</v>
      </c>
      <c r="AG398">
        <f>((Constants!$B$5*AG397)+Constants!$B$4*AD398+AH397)/(Constants!$B$5+Constants!$B$4)</f>
        <v>1001</v>
      </c>
      <c r="AH398">
        <f>((Constants!$B$5*AG397)+Constants!$B$4*AD398+AH397)-(Constants!$B$5+Constants!$B$4)*AG398</f>
        <v>0</v>
      </c>
      <c r="AI398">
        <f>((Constants!$B$5*AI397)+Constants!$B$4*AE398+AJ397)/(Constants!$B$5+Constants!$B$4)</f>
        <v>1200.5</v>
      </c>
      <c r="AJ398">
        <f>((Constants!$B$5*AI397)+Constants!$B$4*AE398+AJ397)-(Constants!$B$4+Constants!$B$5)*AI398</f>
        <v>0</v>
      </c>
      <c r="AK398">
        <f>((Constants!$B$5*AK397)+Constants!$B$4*AF398+AL397)/(Constants!$B$5+Constants!$B$4)</f>
        <v>800.5</v>
      </c>
      <c r="AL398">
        <f>((Constants!$B$5*AK397)+Constants!$B$4*AF398+AL397)-(Constants!$B$5+Constants!$B$4)*AK398</f>
        <v>0</v>
      </c>
      <c r="AM398">
        <f t="shared" si="116"/>
        <v>1</v>
      </c>
      <c r="AN398">
        <f t="shared" si="117"/>
        <v>1</v>
      </c>
      <c r="AO398">
        <f>(200000*(ABS(N398)-ABS(N396))+Constants!$B$7)/(2*Constants!$B$7)</f>
        <v>0.5</v>
      </c>
      <c r="AP398">
        <f>(200000*(ABS(O398)-ABS(O396))+Constants!$B$7)/(2*Constants!$B$7)</f>
        <v>0.5</v>
      </c>
      <c r="AQ398">
        <f t="shared" si="118"/>
        <v>1</v>
      </c>
      <c r="AR398">
        <f>(Constants!$B$3*Constants!$B$8*I398*K398+AS397)/(Constants!$B$9*Constants!$B$4)</f>
        <v>7.53982300884956</v>
      </c>
      <c r="AS398">
        <f>(Constants!$B$3*Constants!$B$8*I398*K398+AS397)-(AR398*Constants!$B$9*Constants!$B$4)</f>
        <v>0</v>
      </c>
      <c r="AT398">
        <f t="shared" si="119"/>
        <v>2985.7699115044</v>
      </c>
      <c r="AU398">
        <f t="array" ref="AU398">IF(SUMPRODUCT(--(SIGN(AN365:AN397)=SIGN(K366:K398)))=0,2,IF(AV397&gt;0,1,0))</f>
        <v>0</v>
      </c>
      <c r="AV398">
        <f>IF(AU398=2,ROUND(5*1000/Constants!$B$11,0),IF(AV397&gt;0,AV397-1,0))</f>
        <v>0</v>
      </c>
      <c r="AW398">
        <f t="shared" si="120"/>
        <v>396</v>
      </c>
      <c r="AX398">
        <f ca="1" t="array" ref="AX398">IF(AW398&gt;Constants!$B$12,2,IF(SUMPRODUCT(--(AX379:AX398=2))=0,0,1))</f>
        <v>2</v>
      </c>
      <c r="AZ398">
        <f t="array" ref="AZ398">IF(ABS(AG398)&gt;Constants!$B$13,2,IF(SUMPRODUCT(--(AZ378:AZ397=2))=0,0,1))</f>
        <v>0</v>
      </c>
    </row>
    <row r="399" spans="1:52">
      <c r="A399" s="3">
        <v>397</v>
      </c>
      <c r="B399">
        <f>Signals!B398</f>
        <v>3</v>
      </c>
      <c r="C399">
        <f>Signals!C398</f>
        <v>2</v>
      </c>
      <c r="D399">
        <f>Signals!F398</f>
        <v>0</v>
      </c>
      <c r="E399">
        <f>Signals!H398</f>
        <v>0</v>
      </c>
      <c r="F399">
        <f>Signals!I398</f>
        <v>0</v>
      </c>
      <c r="G399">
        <f>IF(Constants!$B$2=2,-B399,B399)</f>
        <v>3</v>
      </c>
      <c r="H399">
        <f>IF(Constants!$C$2=2,-C399,C399)</f>
        <v>2</v>
      </c>
      <c r="I399">
        <f t="shared" si="104"/>
        <v>3</v>
      </c>
      <c r="J399">
        <f t="shared" si="105"/>
        <v>2</v>
      </c>
      <c r="K399">
        <f t="shared" si="106"/>
        <v>1</v>
      </c>
      <c r="L399">
        <f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1200.5</v>
      </c>
      <c r="M399">
        <f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800.5</v>
      </c>
      <c r="N399">
        <f t="shared" si="107"/>
        <v>1200.5</v>
      </c>
      <c r="O399">
        <f t="shared" si="108"/>
        <v>800.5</v>
      </c>
      <c r="P399">
        <f>IF(I399&lt;&gt;0,(ABS(L399*Constants!$B$10)+50)/100,MAX(P398-ABS(N399*Constants!$B$4),0))</f>
        <v>0.62005</v>
      </c>
      <c r="Q399">
        <f>IF(J399&lt;&gt;0,(ABS(M399*Constants!$B$10)+50)/100,MAX(Q398-ABS(O399*Constants!$B$4),0))</f>
        <v>0.58005</v>
      </c>
      <c r="R399">
        <f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1200.5</v>
      </c>
      <c r="S399">
        <f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800.5</v>
      </c>
      <c r="T399">
        <f t="shared" si="109"/>
        <v>1200.5</v>
      </c>
      <c r="U399">
        <f t="shared" si="110"/>
        <v>800.5</v>
      </c>
      <c r="V399">
        <f>IF(I399&lt;&gt;0,(ABS(R399*Constants!$B$4)+50)/100,IF(R399=0,MAX((0-ABS(T399*Constants!$B$4)),0),(ABS(R399*Constants!$B$4)+50)/100))</f>
        <v>1501.125</v>
      </c>
      <c r="W399">
        <f>IF(J399&lt;&gt;0,(ABS(S399*Constants!$B$4)+50)/100,IF(S399=0,MAX((0-ABS(U399*Constants!$B$4)),0),(ABS(S399*Constants!$B$4)+50)/100))</f>
        <v>1001.125</v>
      </c>
      <c r="X399">
        <f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1200.5</v>
      </c>
      <c r="Y399">
        <f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800.5</v>
      </c>
      <c r="Z399">
        <f t="shared" si="111"/>
        <v>1200.5</v>
      </c>
      <c r="AA399">
        <f t="shared" si="112"/>
        <v>800.5</v>
      </c>
      <c r="AB399">
        <f>IF(I399&lt;&gt;0,(ABS(X399*Constants!$B$10)+50)/100,IF(X399=0,MAX((AB398-ABS(Z399*Constants!$B$4)),0),(ABS(X399*Constants!$B$4)+50)/100))</f>
        <v>0.62005</v>
      </c>
      <c r="AC399">
        <f>IF(J399&lt;&gt;0,(ABS(Y399*Constants!$B$10)+50)/100,IF(Y399=0,MAX((AC398-ABS(AA399*Constants!$B$4)),0),(ABS(Y399*Constants!$B$4)+50)/100))</f>
        <v>0.58005</v>
      </c>
      <c r="AD399">
        <f t="shared" si="113"/>
        <v>1001</v>
      </c>
      <c r="AE399">
        <f t="shared" si="114"/>
        <v>1200.5</v>
      </c>
      <c r="AF399">
        <f t="shared" si="115"/>
        <v>800.5</v>
      </c>
      <c r="AG399">
        <f>((Constants!$B$5*AG398)+Constants!$B$4*AD399+AH398)/(Constants!$B$5+Constants!$B$4)</f>
        <v>1001</v>
      </c>
      <c r="AH399">
        <f>((Constants!$B$5*AG398)+Constants!$B$4*AD399+AH398)-(Constants!$B$5+Constants!$B$4)*AG399</f>
        <v>0</v>
      </c>
      <c r="AI399">
        <f>((Constants!$B$5*AI398)+Constants!$B$4*AE399+AJ398)/(Constants!$B$5+Constants!$B$4)</f>
        <v>1200.5</v>
      </c>
      <c r="AJ399">
        <f>((Constants!$B$5*AI398)+Constants!$B$4*AE399+AJ398)-(Constants!$B$4+Constants!$B$5)*AI399</f>
        <v>0</v>
      </c>
      <c r="AK399">
        <f>((Constants!$B$5*AK398)+Constants!$B$4*AF399+AL398)/(Constants!$B$5+Constants!$B$4)</f>
        <v>800.5</v>
      </c>
      <c r="AL399">
        <f>((Constants!$B$5*AK398)+Constants!$B$4*AF399+AL398)-(Constants!$B$5+Constants!$B$4)*AK399</f>
        <v>0</v>
      </c>
      <c r="AM399">
        <f t="shared" si="116"/>
        <v>1</v>
      </c>
      <c r="AN399">
        <f t="shared" si="117"/>
        <v>1</v>
      </c>
      <c r="AO399">
        <f>(200000*(ABS(N399)-ABS(N397))+Constants!$B$7)/(2*Constants!$B$7)</f>
        <v>0.5</v>
      </c>
      <c r="AP399">
        <f>(200000*(ABS(O399)-ABS(O397))+Constants!$B$7)/(2*Constants!$B$7)</f>
        <v>0.5</v>
      </c>
      <c r="AQ399">
        <f t="shared" si="118"/>
        <v>1</v>
      </c>
      <c r="AR399">
        <f>(Constants!$B$3*Constants!$B$8*I399*K399+AS398)/(Constants!$B$9*Constants!$B$4)</f>
        <v>7.53982300884956</v>
      </c>
      <c r="AS399">
        <f>(Constants!$B$3*Constants!$B$8*I399*K399+AS398)-(AR399*Constants!$B$9*Constants!$B$4)</f>
        <v>0</v>
      </c>
      <c r="AT399">
        <f t="shared" si="119"/>
        <v>2993.30973451325</v>
      </c>
      <c r="AU399">
        <f t="array" ref="AU399">IF(SUMPRODUCT(--(SIGN(AN366:AN398)=SIGN(K367:K399)))=0,2,IF(AV398&gt;0,1,0))</f>
        <v>0</v>
      </c>
      <c r="AV399">
        <f>IF(AU399=2,ROUND(5*1000/Constants!$B$11,0),IF(AV398&gt;0,AV398-1,0))</f>
        <v>0</v>
      </c>
      <c r="AW399">
        <f t="shared" si="120"/>
        <v>397</v>
      </c>
      <c r="AX399">
        <f ca="1" t="array" ref="AX399">IF(AW399&gt;Constants!$B$12,2,IF(SUMPRODUCT(--(AX380:AX399=2))=0,0,1))</f>
        <v>2</v>
      </c>
      <c r="AZ399">
        <f t="array" ref="AZ399">IF(ABS(AG399)&gt;Constants!$B$13,2,IF(SUMPRODUCT(--(AZ379:AZ398=2))=0,0,1))</f>
        <v>0</v>
      </c>
    </row>
    <row r="400" spans="1:52">
      <c r="A400" s="3">
        <v>398</v>
      </c>
      <c r="B400">
        <f>Signals!B399</f>
        <v>3</v>
      </c>
      <c r="C400">
        <f>Signals!C399</f>
        <v>2</v>
      </c>
      <c r="D400">
        <f>Signals!F399</f>
        <v>0</v>
      </c>
      <c r="E400">
        <f>Signals!H399</f>
        <v>0</v>
      </c>
      <c r="F400">
        <f>Signals!I399</f>
        <v>0</v>
      </c>
      <c r="G400">
        <f>IF(Constants!$B$2=2,-B400,B400)</f>
        <v>3</v>
      </c>
      <c r="H400">
        <f>IF(Constants!$C$2=2,-C400,C400)</f>
        <v>2</v>
      </c>
      <c r="I400">
        <f t="shared" si="104"/>
        <v>3</v>
      </c>
      <c r="J400">
        <f t="shared" si="105"/>
        <v>2</v>
      </c>
      <c r="K400">
        <f t="shared" si="106"/>
        <v>1</v>
      </c>
      <c r="L400">
        <f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1200.5</v>
      </c>
      <c r="M400">
        <f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800.5</v>
      </c>
      <c r="N400">
        <f t="shared" si="107"/>
        <v>1200.5</v>
      </c>
      <c r="O400">
        <f t="shared" si="108"/>
        <v>800.5</v>
      </c>
      <c r="P400">
        <f>IF(I400&lt;&gt;0,(ABS(L400*Constants!$B$10)+50)/100,MAX(P399-ABS(N400*Constants!$B$4),0))</f>
        <v>0.62005</v>
      </c>
      <c r="Q400">
        <f>IF(J400&lt;&gt;0,(ABS(M400*Constants!$B$10)+50)/100,MAX(Q399-ABS(O400*Constants!$B$4),0))</f>
        <v>0.58005</v>
      </c>
      <c r="R400">
        <f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1200.5</v>
      </c>
      <c r="S400">
        <f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800.5</v>
      </c>
      <c r="T400">
        <f t="shared" si="109"/>
        <v>1200.5</v>
      </c>
      <c r="U400">
        <f t="shared" si="110"/>
        <v>800.5</v>
      </c>
      <c r="V400">
        <f>IF(I400&lt;&gt;0,(ABS(R400*Constants!$B$4)+50)/100,IF(R400=0,MAX((0-ABS(T400*Constants!$B$4)),0),(ABS(R400*Constants!$B$4)+50)/100))</f>
        <v>1501.125</v>
      </c>
      <c r="W400">
        <f>IF(J400&lt;&gt;0,(ABS(S400*Constants!$B$4)+50)/100,IF(S400=0,MAX((0-ABS(U400*Constants!$B$4)),0),(ABS(S400*Constants!$B$4)+50)/100))</f>
        <v>1001.125</v>
      </c>
      <c r="X400">
        <f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1200.5</v>
      </c>
      <c r="Y400">
        <f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800.5</v>
      </c>
      <c r="Z400">
        <f t="shared" si="111"/>
        <v>1200.5</v>
      </c>
      <c r="AA400">
        <f t="shared" si="112"/>
        <v>800.5</v>
      </c>
      <c r="AB400">
        <f>IF(I400&lt;&gt;0,(ABS(X400*Constants!$B$10)+50)/100,IF(X400=0,MAX((AB399-ABS(Z400*Constants!$B$4)),0),(ABS(X400*Constants!$B$4)+50)/100))</f>
        <v>0.62005</v>
      </c>
      <c r="AC400">
        <f>IF(J400&lt;&gt;0,(ABS(Y400*Constants!$B$10)+50)/100,IF(Y400=0,MAX((AC399-ABS(AA400*Constants!$B$4)),0),(ABS(Y400*Constants!$B$4)+50)/100))</f>
        <v>0.58005</v>
      </c>
      <c r="AD400">
        <f t="shared" si="113"/>
        <v>1001</v>
      </c>
      <c r="AE400">
        <f t="shared" si="114"/>
        <v>1200.5</v>
      </c>
      <c r="AF400">
        <f t="shared" si="115"/>
        <v>800.5</v>
      </c>
      <c r="AG400">
        <f>((Constants!$B$5*AG399)+Constants!$B$4*AD400+AH399)/(Constants!$B$5+Constants!$B$4)</f>
        <v>1001</v>
      </c>
      <c r="AH400">
        <f>((Constants!$B$5*AG399)+Constants!$B$4*AD400+AH399)-(Constants!$B$5+Constants!$B$4)*AG400</f>
        <v>0</v>
      </c>
      <c r="AI400">
        <f>((Constants!$B$5*AI399)+Constants!$B$4*AE400+AJ399)/(Constants!$B$5+Constants!$B$4)</f>
        <v>1200.5</v>
      </c>
      <c r="AJ400">
        <f>((Constants!$B$5*AI399)+Constants!$B$4*AE400+AJ399)-(Constants!$B$4+Constants!$B$5)*AI400</f>
        <v>0</v>
      </c>
      <c r="AK400">
        <f>((Constants!$B$5*AK399)+Constants!$B$4*AF400+AL399)/(Constants!$B$5+Constants!$B$4)</f>
        <v>800.5</v>
      </c>
      <c r="AL400">
        <f>((Constants!$B$5*AK399)+Constants!$B$4*AF400+AL399)-(Constants!$B$5+Constants!$B$4)*AK400</f>
        <v>0</v>
      </c>
      <c r="AM400">
        <f t="shared" si="116"/>
        <v>1</v>
      </c>
      <c r="AN400">
        <f t="shared" si="117"/>
        <v>1</v>
      </c>
      <c r="AO400">
        <f>(200000*(ABS(N400)-ABS(N398))+Constants!$B$7)/(2*Constants!$B$7)</f>
        <v>0.5</v>
      </c>
      <c r="AP400">
        <f>(200000*(ABS(O400)-ABS(O398))+Constants!$B$7)/(2*Constants!$B$7)</f>
        <v>0.5</v>
      </c>
      <c r="AQ400">
        <f t="shared" si="118"/>
        <v>1</v>
      </c>
      <c r="AR400">
        <f>(Constants!$B$3*Constants!$B$8*I400*K400+AS399)/(Constants!$B$9*Constants!$B$4)</f>
        <v>7.53982300884956</v>
      </c>
      <c r="AS400">
        <f>(Constants!$B$3*Constants!$B$8*I400*K400+AS399)-(AR400*Constants!$B$9*Constants!$B$4)</f>
        <v>0</v>
      </c>
      <c r="AT400">
        <f t="shared" si="119"/>
        <v>3000.8495575221</v>
      </c>
      <c r="AU400">
        <f t="array" ref="AU400">IF(SUMPRODUCT(--(SIGN(AN367:AN399)=SIGN(K368:K400)))=0,2,IF(AV399&gt;0,1,0))</f>
        <v>0</v>
      </c>
      <c r="AV400">
        <f>IF(AU400=2,ROUND(5*1000/Constants!$B$11,0),IF(AV399&gt;0,AV399-1,0))</f>
        <v>0</v>
      </c>
      <c r="AW400">
        <f t="shared" si="120"/>
        <v>398</v>
      </c>
      <c r="AX400">
        <f ca="1" t="array" ref="AX400">IF(AW400&gt;Constants!$B$12,2,IF(SUMPRODUCT(--(AX381:AX400=2))=0,0,1))</f>
        <v>2</v>
      </c>
      <c r="AZ400">
        <f t="array" ref="AZ400">IF(ABS(AG400)&gt;Constants!$B$13,2,IF(SUMPRODUCT(--(AZ380:AZ399=2))=0,0,1))</f>
        <v>0</v>
      </c>
    </row>
    <row r="401" spans="1:52">
      <c r="A401" s="3">
        <v>399</v>
      </c>
      <c r="B401">
        <f>Signals!B400</f>
        <v>3</v>
      </c>
      <c r="C401">
        <f>Signals!C400</f>
        <v>2</v>
      </c>
      <c r="D401">
        <f>Signals!F400</f>
        <v>0</v>
      </c>
      <c r="E401">
        <f>Signals!H400</f>
        <v>0</v>
      </c>
      <c r="F401">
        <f>Signals!I400</f>
        <v>0</v>
      </c>
      <c r="G401">
        <f>IF(Constants!$B$2=2,-B401,B401)</f>
        <v>3</v>
      </c>
      <c r="H401">
        <f>IF(Constants!$C$2=2,-C401,C401)</f>
        <v>2</v>
      </c>
      <c r="I401">
        <f t="shared" si="104"/>
        <v>3</v>
      </c>
      <c r="J401">
        <f t="shared" si="105"/>
        <v>2</v>
      </c>
      <c r="K401">
        <f t="shared" si="106"/>
        <v>1</v>
      </c>
      <c r="L401">
        <f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1200.5</v>
      </c>
      <c r="M401">
        <f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800.5</v>
      </c>
      <c r="N401">
        <f t="shared" si="107"/>
        <v>1200.5</v>
      </c>
      <c r="O401">
        <f t="shared" si="108"/>
        <v>800.5</v>
      </c>
      <c r="P401">
        <f>IF(I401&lt;&gt;0,(ABS(L401*Constants!$B$10)+50)/100,MAX(P400-ABS(N401*Constants!$B$4),0))</f>
        <v>0.62005</v>
      </c>
      <c r="Q401">
        <f>IF(J401&lt;&gt;0,(ABS(M401*Constants!$B$10)+50)/100,MAX(Q400-ABS(O401*Constants!$B$4),0))</f>
        <v>0.58005</v>
      </c>
      <c r="R401">
        <f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1200.5</v>
      </c>
      <c r="S401">
        <f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800.5</v>
      </c>
      <c r="T401">
        <f t="shared" si="109"/>
        <v>1200.5</v>
      </c>
      <c r="U401">
        <f t="shared" si="110"/>
        <v>800.5</v>
      </c>
      <c r="V401">
        <f>IF(I401&lt;&gt;0,(ABS(R401*Constants!$B$4)+50)/100,IF(R401=0,MAX((0-ABS(T401*Constants!$B$4)),0),(ABS(R401*Constants!$B$4)+50)/100))</f>
        <v>1501.125</v>
      </c>
      <c r="W401">
        <f>IF(J401&lt;&gt;0,(ABS(S401*Constants!$B$4)+50)/100,IF(S401=0,MAX((0-ABS(U401*Constants!$B$4)),0),(ABS(S401*Constants!$B$4)+50)/100))</f>
        <v>1001.125</v>
      </c>
      <c r="X401">
        <f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1200.5</v>
      </c>
      <c r="Y401">
        <f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800.5</v>
      </c>
      <c r="Z401">
        <f t="shared" si="111"/>
        <v>1200.5</v>
      </c>
      <c r="AA401">
        <f t="shared" si="112"/>
        <v>800.5</v>
      </c>
      <c r="AB401">
        <f>IF(I401&lt;&gt;0,(ABS(X401*Constants!$B$10)+50)/100,IF(X401=0,MAX((AB400-ABS(Z401*Constants!$B$4)),0),(ABS(X401*Constants!$B$4)+50)/100))</f>
        <v>0.62005</v>
      </c>
      <c r="AC401">
        <f>IF(J401&lt;&gt;0,(ABS(Y401*Constants!$B$10)+50)/100,IF(Y401=0,MAX((AC400-ABS(AA401*Constants!$B$4)),0),(ABS(Y401*Constants!$B$4)+50)/100))</f>
        <v>0.58005</v>
      </c>
      <c r="AD401">
        <f t="shared" si="113"/>
        <v>1001</v>
      </c>
      <c r="AE401">
        <f t="shared" si="114"/>
        <v>1200.5</v>
      </c>
      <c r="AF401">
        <f t="shared" si="115"/>
        <v>800.5</v>
      </c>
      <c r="AG401">
        <f>((Constants!$B$5*AG400)+Constants!$B$4*AD401+AH400)/(Constants!$B$5+Constants!$B$4)</f>
        <v>1001</v>
      </c>
      <c r="AH401">
        <f>((Constants!$B$5*AG400)+Constants!$B$4*AD401+AH400)-(Constants!$B$5+Constants!$B$4)*AG401</f>
        <v>0</v>
      </c>
      <c r="AI401">
        <f>((Constants!$B$5*AI400)+Constants!$B$4*AE401+AJ400)/(Constants!$B$5+Constants!$B$4)</f>
        <v>1200.5</v>
      </c>
      <c r="AJ401">
        <f>((Constants!$B$5*AI400)+Constants!$B$4*AE401+AJ400)-(Constants!$B$4+Constants!$B$5)*AI401</f>
        <v>0</v>
      </c>
      <c r="AK401">
        <f>((Constants!$B$5*AK400)+Constants!$B$4*AF401+AL400)/(Constants!$B$5+Constants!$B$4)</f>
        <v>800.5</v>
      </c>
      <c r="AL401">
        <f>((Constants!$B$5*AK400)+Constants!$B$4*AF401+AL400)-(Constants!$B$5+Constants!$B$4)*AK401</f>
        <v>0</v>
      </c>
      <c r="AM401">
        <f t="shared" si="116"/>
        <v>1</v>
      </c>
      <c r="AN401">
        <f t="shared" si="117"/>
        <v>1</v>
      </c>
      <c r="AO401">
        <f>(200000*(ABS(N401)-ABS(N399))+Constants!$B$7)/(2*Constants!$B$7)</f>
        <v>0.5</v>
      </c>
      <c r="AP401">
        <f>(200000*(ABS(O401)-ABS(O399))+Constants!$B$7)/(2*Constants!$B$7)</f>
        <v>0.5</v>
      </c>
      <c r="AQ401">
        <f t="shared" si="118"/>
        <v>1</v>
      </c>
      <c r="AR401">
        <f>(Constants!$B$3*Constants!$B$8*I401*K401+AS400)/(Constants!$B$9*Constants!$B$4)</f>
        <v>7.53982300884956</v>
      </c>
      <c r="AS401">
        <f>(Constants!$B$3*Constants!$B$8*I401*K401+AS400)-(AR401*Constants!$B$9*Constants!$B$4)</f>
        <v>0</v>
      </c>
      <c r="AT401">
        <f t="shared" si="119"/>
        <v>3008.38938053095</v>
      </c>
      <c r="AU401">
        <f t="array" ref="AU401">IF(SUMPRODUCT(--(SIGN(AN368:AN400)=SIGN(K369:K401)))=0,2,IF(AV400&gt;0,1,0))</f>
        <v>0</v>
      </c>
      <c r="AV401">
        <f>IF(AU401=2,ROUND(5*1000/Constants!$B$11,0),IF(AV400&gt;0,AV400-1,0))</f>
        <v>0</v>
      </c>
      <c r="AW401">
        <f t="shared" si="120"/>
        <v>399</v>
      </c>
      <c r="AX401">
        <f ca="1" t="array" ref="AX401">IF(AW401&gt;Constants!$B$12,2,IF(SUMPRODUCT(--(AX382:AX401=2))=0,0,1))</f>
        <v>2</v>
      </c>
      <c r="AZ401">
        <f t="array" ref="AZ401">IF(ABS(AG401)&gt;Constants!$B$13,2,IF(SUMPRODUCT(--(AZ381:AZ400=2))=0,0,1))</f>
        <v>0</v>
      </c>
    </row>
    <row r="402" spans="1:52">
      <c r="A402" s="3">
        <v>400</v>
      </c>
      <c r="B402">
        <f>Signals!B401</f>
        <v>3</v>
      </c>
      <c r="C402">
        <f>Signals!C401</f>
        <v>2</v>
      </c>
      <c r="D402">
        <f>Signals!F401</f>
        <v>0</v>
      </c>
      <c r="E402">
        <f>Signals!H401</f>
        <v>0</v>
      </c>
      <c r="F402">
        <f>Signals!I401</f>
        <v>0</v>
      </c>
      <c r="G402">
        <f>IF(Constants!$B$2=2,-B402,B402)</f>
        <v>3</v>
      </c>
      <c r="H402">
        <f>IF(Constants!$C$2=2,-C402,C402)</f>
        <v>2</v>
      </c>
      <c r="I402">
        <f t="shared" si="104"/>
        <v>3</v>
      </c>
      <c r="J402">
        <f t="shared" si="105"/>
        <v>2</v>
      </c>
      <c r="K402">
        <f t="shared" si="106"/>
        <v>1</v>
      </c>
      <c r="L402">
        <f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1200.5</v>
      </c>
      <c r="M402">
        <f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800.5</v>
      </c>
      <c r="N402">
        <f t="shared" si="107"/>
        <v>1200.5</v>
      </c>
      <c r="O402">
        <f t="shared" si="108"/>
        <v>800.5</v>
      </c>
      <c r="P402">
        <f>IF(I402&lt;&gt;0,(ABS(L402*Constants!$B$10)+50)/100,MAX(P401-ABS(N402*Constants!$B$4),0))</f>
        <v>0.62005</v>
      </c>
      <c r="Q402">
        <f>IF(J402&lt;&gt;0,(ABS(M402*Constants!$B$10)+50)/100,MAX(Q401-ABS(O402*Constants!$B$4),0))</f>
        <v>0.58005</v>
      </c>
      <c r="R402">
        <f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1200.5</v>
      </c>
      <c r="S402">
        <f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800.5</v>
      </c>
      <c r="T402">
        <f t="shared" si="109"/>
        <v>1200.5</v>
      </c>
      <c r="U402">
        <f t="shared" si="110"/>
        <v>800.5</v>
      </c>
      <c r="V402">
        <f>IF(I402&lt;&gt;0,(ABS(R402*Constants!$B$4)+50)/100,IF(R402=0,MAX((0-ABS(T402*Constants!$B$4)),0),(ABS(R402*Constants!$B$4)+50)/100))</f>
        <v>1501.125</v>
      </c>
      <c r="W402">
        <f>IF(J402&lt;&gt;0,(ABS(S402*Constants!$B$4)+50)/100,IF(S402=0,MAX((0-ABS(U402*Constants!$B$4)),0),(ABS(S402*Constants!$B$4)+50)/100))</f>
        <v>1001.125</v>
      </c>
      <c r="X402">
        <f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1200.5</v>
      </c>
      <c r="Y402">
        <f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800.5</v>
      </c>
      <c r="Z402">
        <f t="shared" si="111"/>
        <v>1200.5</v>
      </c>
      <c r="AA402">
        <f t="shared" si="112"/>
        <v>800.5</v>
      </c>
      <c r="AB402">
        <f>IF(I402&lt;&gt;0,(ABS(X402*Constants!$B$10)+50)/100,IF(X402=0,MAX((AB401-ABS(Z402*Constants!$B$4)),0),(ABS(X402*Constants!$B$4)+50)/100))</f>
        <v>0.62005</v>
      </c>
      <c r="AC402">
        <f>IF(J402&lt;&gt;0,(ABS(Y402*Constants!$B$10)+50)/100,IF(Y402=0,MAX((AC401-ABS(AA402*Constants!$B$4)),0),(ABS(Y402*Constants!$B$4)+50)/100))</f>
        <v>0.58005</v>
      </c>
      <c r="AD402">
        <f t="shared" si="113"/>
        <v>1001</v>
      </c>
      <c r="AE402">
        <f t="shared" si="114"/>
        <v>1200.5</v>
      </c>
      <c r="AF402">
        <f t="shared" si="115"/>
        <v>800.5</v>
      </c>
      <c r="AG402">
        <f>((Constants!$B$5*AG401)+Constants!$B$4*AD402+AH401)/(Constants!$B$5+Constants!$B$4)</f>
        <v>1001</v>
      </c>
      <c r="AH402">
        <f>((Constants!$B$5*AG401)+Constants!$B$4*AD402+AH401)-(Constants!$B$5+Constants!$B$4)*AG402</f>
        <v>0</v>
      </c>
      <c r="AI402">
        <f>((Constants!$B$5*AI401)+Constants!$B$4*AE402+AJ401)/(Constants!$B$5+Constants!$B$4)</f>
        <v>1200.5</v>
      </c>
      <c r="AJ402">
        <f>((Constants!$B$5*AI401)+Constants!$B$4*AE402+AJ401)-(Constants!$B$4+Constants!$B$5)*AI402</f>
        <v>0</v>
      </c>
      <c r="AK402">
        <f>((Constants!$B$5*AK401)+Constants!$B$4*AF402+AL401)/(Constants!$B$5+Constants!$B$4)</f>
        <v>800.5</v>
      </c>
      <c r="AL402">
        <f>((Constants!$B$5*AK401)+Constants!$B$4*AF402+AL401)-(Constants!$B$5+Constants!$B$4)*AK402</f>
        <v>0</v>
      </c>
      <c r="AM402">
        <f t="shared" si="116"/>
        <v>1</v>
      </c>
      <c r="AN402">
        <f t="shared" si="117"/>
        <v>1</v>
      </c>
      <c r="AO402">
        <f>(200000*(ABS(N402)-ABS(N400))+Constants!$B$7)/(2*Constants!$B$7)</f>
        <v>0.5</v>
      </c>
      <c r="AP402">
        <f>(200000*(ABS(O402)-ABS(O400))+Constants!$B$7)/(2*Constants!$B$7)</f>
        <v>0.5</v>
      </c>
      <c r="AQ402">
        <f t="shared" si="118"/>
        <v>1</v>
      </c>
      <c r="AR402">
        <f>(Constants!$B$3*Constants!$B$8*I402*K402+AS401)/(Constants!$B$9*Constants!$B$4)</f>
        <v>7.53982300884956</v>
      </c>
      <c r="AS402">
        <f>(Constants!$B$3*Constants!$B$8*I402*K402+AS401)-(AR402*Constants!$B$9*Constants!$B$4)</f>
        <v>0</v>
      </c>
      <c r="AT402">
        <f t="shared" si="119"/>
        <v>3015.9292035398</v>
      </c>
      <c r="AU402">
        <f t="array" ref="AU402">IF(SUMPRODUCT(--(SIGN(AN369:AN401)=SIGN(K370:K402)))=0,2,IF(AV401&gt;0,1,0))</f>
        <v>0</v>
      </c>
      <c r="AV402">
        <f>IF(AU402=2,ROUND(5*1000/Constants!$B$11,0),IF(AV401&gt;0,AV401-1,0))</f>
        <v>0</v>
      </c>
      <c r="AW402">
        <f t="shared" si="120"/>
        <v>400</v>
      </c>
      <c r="AX402">
        <f ca="1" t="array" ref="AX402">IF(AW402&gt;Constants!$B$12,2,IF(SUMPRODUCT(--(AX383:AX402=2))=0,0,1))</f>
        <v>2</v>
      </c>
      <c r="AZ402">
        <f t="array" ref="AZ402">IF(ABS(AG402)&gt;Constants!$B$13,2,IF(SUMPRODUCT(--(AZ382:AZ401=2))=0,0,1))</f>
        <v>0</v>
      </c>
    </row>
    <row r="403" spans="1:52">
      <c r="A403" s="3">
        <v>401</v>
      </c>
      <c r="B403">
        <f>Signals!B402</f>
        <v>3</v>
      </c>
      <c r="C403">
        <f>Signals!C402</f>
        <v>2</v>
      </c>
      <c r="D403">
        <f>Signals!F402</f>
        <v>0</v>
      </c>
      <c r="E403">
        <f>Signals!H402</f>
        <v>0</v>
      </c>
      <c r="F403">
        <f>Signals!I402</f>
        <v>0</v>
      </c>
      <c r="G403">
        <f>IF(Constants!$B$2=2,-B403,B403)</f>
        <v>3</v>
      </c>
      <c r="H403">
        <f>IF(Constants!$C$2=2,-C403,C403)</f>
        <v>2</v>
      </c>
      <c r="I403">
        <f t="shared" si="104"/>
        <v>3</v>
      </c>
      <c r="J403">
        <f t="shared" si="105"/>
        <v>2</v>
      </c>
      <c r="K403">
        <f t="shared" si="106"/>
        <v>1</v>
      </c>
      <c r="L403">
        <f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1200.5</v>
      </c>
      <c r="M403">
        <f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800.5</v>
      </c>
      <c r="N403">
        <f t="shared" si="107"/>
        <v>1200.5</v>
      </c>
      <c r="O403">
        <f t="shared" si="108"/>
        <v>800.5</v>
      </c>
      <c r="P403">
        <f>IF(I403&lt;&gt;0,(ABS(L403*Constants!$B$10)+50)/100,MAX(P402-ABS(N403*Constants!$B$4),0))</f>
        <v>0.62005</v>
      </c>
      <c r="Q403">
        <f>IF(J403&lt;&gt;0,(ABS(M403*Constants!$B$10)+50)/100,MAX(Q402-ABS(O403*Constants!$B$4),0))</f>
        <v>0.58005</v>
      </c>
      <c r="R403">
        <f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1200.5</v>
      </c>
      <c r="S403">
        <f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800.5</v>
      </c>
      <c r="T403">
        <f t="shared" si="109"/>
        <v>1200.5</v>
      </c>
      <c r="U403">
        <f t="shared" si="110"/>
        <v>800.5</v>
      </c>
      <c r="V403">
        <f>IF(I403&lt;&gt;0,(ABS(R403*Constants!$B$4)+50)/100,IF(R403=0,MAX((0-ABS(T403*Constants!$B$4)),0),(ABS(R403*Constants!$B$4)+50)/100))</f>
        <v>1501.125</v>
      </c>
      <c r="W403">
        <f>IF(J403&lt;&gt;0,(ABS(S403*Constants!$B$4)+50)/100,IF(S403=0,MAX((0-ABS(U403*Constants!$B$4)),0),(ABS(S403*Constants!$B$4)+50)/100))</f>
        <v>1001.125</v>
      </c>
      <c r="X403">
        <f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1200.5</v>
      </c>
      <c r="Y403">
        <f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800.5</v>
      </c>
      <c r="Z403">
        <f t="shared" si="111"/>
        <v>1200.5</v>
      </c>
      <c r="AA403">
        <f t="shared" si="112"/>
        <v>800.5</v>
      </c>
      <c r="AB403">
        <f>IF(I403&lt;&gt;0,(ABS(X403*Constants!$B$10)+50)/100,IF(X403=0,MAX((AB402-ABS(Z403*Constants!$B$4)),0),(ABS(X403*Constants!$B$4)+50)/100))</f>
        <v>0.62005</v>
      </c>
      <c r="AC403">
        <f>IF(J403&lt;&gt;0,(ABS(Y403*Constants!$B$10)+50)/100,IF(Y403=0,MAX((AC402-ABS(AA403*Constants!$B$4)),0),(ABS(Y403*Constants!$B$4)+50)/100))</f>
        <v>0.58005</v>
      </c>
      <c r="AD403">
        <f t="shared" si="113"/>
        <v>1001</v>
      </c>
      <c r="AE403">
        <f t="shared" si="114"/>
        <v>1200.5</v>
      </c>
      <c r="AF403">
        <f t="shared" si="115"/>
        <v>800.5</v>
      </c>
      <c r="AG403">
        <f>((Constants!$B$5*AG402)+Constants!$B$4*AD403+AH402)/(Constants!$B$5+Constants!$B$4)</f>
        <v>1001</v>
      </c>
      <c r="AH403">
        <f>((Constants!$B$5*AG402)+Constants!$B$4*AD403+AH402)-(Constants!$B$5+Constants!$B$4)*AG403</f>
        <v>0</v>
      </c>
      <c r="AI403">
        <f>((Constants!$B$5*AI402)+Constants!$B$4*AE403+AJ402)/(Constants!$B$5+Constants!$B$4)</f>
        <v>1200.5</v>
      </c>
      <c r="AJ403">
        <f>((Constants!$B$5*AI402)+Constants!$B$4*AE403+AJ402)-(Constants!$B$4+Constants!$B$5)*AI403</f>
        <v>0</v>
      </c>
      <c r="AK403">
        <f>((Constants!$B$5*AK402)+Constants!$B$4*AF403+AL402)/(Constants!$B$5+Constants!$B$4)</f>
        <v>800.5</v>
      </c>
      <c r="AL403">
        <f>((Constants!$B$5*AK402)+Constants!$B$4*AF403+AL402)-(Constants!$B$5+Constants!$B$4)*AK403</f>
        <v>0</v>
      </c>
      <c r="AM403">
        <f t="shared" si="116"/>
        <v>1</v>
      </c>
      <c r="AN403">
        <f t="shared" si="117"/>
        <v>1</v>
      </c>
      <c r="AO403">
        <f>(200000*(ABS(N403)-ABS(N401))+Constants!$B$7)/(2*Constants!$B$7)</f>
        <v>0.5</v>
      </c>
      <c r="AP403">
        <f>(200000*(ABS(O403)-ABS(O401))+Constants!$B$7)/(2*Constants!$B$7)</f>
        <v>0.5</v>
      </c>
      <c r="AQ403">
        <f t="shared" si="118"/>
        <v>1</v>
      </c>
      <c r="AR403">
        <f>(Constants!$B$3*Constants!$B$8*I403*K403+AS402)/(Constants!$B$9*Constants!$B$4)</f>
        <v>7.53982300884956</v>
      </c>
      <c r="AS403">
        <f>(Constants!$B$3*Constants!$B$8*I403*K403+AS402)-(AR403*Constants!$B$9*Constants!$B$4)</f>
        <v>0</v>
      </c>
      <c r="AT403">
        <f t="shared" si="119"/>
        <v>3023.46902654865</v>
      </c>
      <c r="AU403">
        <f t="array" ref="AU403">IF(SUMPRODUCT(--(SIGN(AN370:AN402)=SIGN(K371:K403)))=0,2,IF(AV402&gt;0,1,0))</f>
        <v>0</v>
      </c>
      <c r="AV403">
        <f>IF(AU403=2,ROUND(5*1000/Constants!$B$11,0),IF(AV402&gt;0,AV402-1,0))</f>
        <v>0</v>
      </c>
      <c r="AW403">
        <f t="shared" si="120"/>
        <v>401</v>
      </c>
      <c r="AX403">
        <f ca="1" t="array" ref="AX403">IF(AW403&gt;Constants!$B$12,2,IF(SUMPRODUCT(--(AX384:AX403=2))=0,0,1))</f>
        <v>2</v>
      </c>
      <c r="AZ403">
        <f t="array" ref="AZ403">IF(ABS(AG403)&gt;Constants!$B$13,2,IF(SUMPRODUCT(--(AZ383:AZ402=2))=0,0,1))</f>
        <v>0</v>
      </c>
    </row>
    <row r="404" spans="1:52">
      <c r="A404" s="3">
        <v>402</v>
      </c>
      <c r="B404">
        <f>Signals!B403</f>
        <v>3</v>
      </c>
      <c r="C404">
        <f>Signals!C403</f>
        <v>2</v>
      </c>
      <c r="D404">
        <f>Signals!F403</f>
        <v>0</v>
      </c>
      <c r="E404">
        <f>Signals!H403</f>
        <v>0</v>
      </c>
      <c r="F404">
        <f>Signals!I403</f>
        <v>0</v>
      </c>
      <c r="G404">
        <f>IF(Constants!$B$2=2,-B404,B404)</f>
        <v>3</v>
      </c>
      <c r="H404">
        <f>IF(Constants!$C$2=2,-C404,C404)</f>
        <v>2</v>
      </c>
      <c r="I404">
        <f t="shared" si="104"/>
        <v>3</v>
      </c>
      <c r="J404">
        <f t="shared" si="105"/>
        <v>2</v>
      </c>
      <c r="K404">
        <f t="shared" si="106"/>
        <v>1</v>
      </c>
      <c r="L404">
        <f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1200.5</v>
      </c>
      <c r="M404">
        <f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800.5</v>
      </c>
      <c r="N404">
        <f t="shared" si="107"/>
        <v>1200.5</v>
      </c>
      <c r="O404">
        <f t="shared" si="108"/>
        <v>800.5</v>
      </c>
      <c r="P404">
        <f>IF(I404&lt;&gt;0,(ABS(L404*Constants!$B$10)+50)/100,MAX(P403-ABS(N404*Constants!$B$4),0))</f>
        <v>0.62005</v>
      </c>
      <c r="Q404">
        <f>IF(J404&lt;&gt;0,(ABS(M404*Constants!$B$10)+50)/100,MAX(Q403-ABS(O404*Constants!$B$4),0))</f>
        <v>0.58005</v>
      </c>
      <c r="R404">
        <f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1200.5</v>
      </c>
      <c r="S404">
        <f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800.5</v>
      </c>
      <c r="T404">
        <f t="shared" si="109"/>
        <v>1200.5</v>
      </c>
      <c r="U404">
        <f t="shared" si="110"/>
        <v>800.5</v>
      </c>
      <c r="V404">
        <f>IF(I404&lt;&gt;0,(ABS(R404*Constants!$B$4)+50)/100,IF(R404=0,MAX((0-ABS(T404*Constants!$B$4)),0),(ABS(R404*Constants!$B$4)+50)/100))</f>
        <v>1501.125</v>
      </c>
      <c r="W404">
        <f>IF(J404&lt;&gt;0,(ABS(S404*Constants!$B$4)+50)/100,IF(S404=0,MAX((0-ABS(U404*Constants!$B$4)),0),(ABS(S404*Constants!$B$4)+50)/100))</f>
        <v>1001.125</v>
      </c>
      <c r="X404">
        <f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1200.5</v>
      </c>
      <c r="Y404">
        <f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800.5</v>
      </c>
      <c r="Z404">
        <f t="shared" si="111"/>
        <v>1200.5</v>
      </c>
      <c r="AA404">
        <f t="shared" si="112"/>
        <v>800.5</v>
      </c>
      <c r="AB404">
        <f>IF(I404&lt;&gt;0,(ABS(X404*Constants!$B$10)+50)/100,IF(X404=0,MAX((AB403-ABS(Z404*Constants!$B$4)),0),(ABS(X404*Constants!$B$4)+50)/100))</f>
        <v>0.62005</v>
      </c>
      <c r="AC404">
        <f>IF(J404&lt;&gt;0,(ABS(Y404*Constants!$B$10)+50)/100,IF(Y404=0,MAX((AC403-ABS(AA404*Constants!$B$4)),0),(ABS(Y404*Constants!$B$4)+50)/100))</f>
        <v>0.58005</v>
      </c>
      <c r="AD404">
        <f t="shared" si="113"/>
        <v>1001</v>
      </c>
      <c r="AE404">
        <f t="shared" si="114"/>
        <v>1200.5</v>
      </c>
      <c r="AF404">
        <f t="shared" si="115"/>
        <v>800.5</v>
      </c>
      <c r="AG404">
        <f>((Constants!$B$5*AG403)+Constants!$B$4*AD404+AH403)/(Constants!$B$5+Constants!$B$4)</f>
        <v>1001</v>
      </c>
      <c r="AH404">
        <f>((Constants!$B$5*AG403)+Constants!$B$4*AD404+AH403)-(Constants!$B$5+Constants!$B$4)*AG404</f>
        <v>0</v>
      </c>
      <c r="AI404">
        <f>((Constants!$B$5*AI403)+Constants!$B$4*AE404+AJ403)/(Constants!$B$5+Constants!$B$4)</f>
        <v>1200.5</v>
      </c>
      <c r="AJ404">
        <f>((Constants!$B$5*AI403)+Constants!$B$4*AE404+AJ403)-(Constants!$B$4+Constants!$B$5)*AI404</f>
        <v>0</v>
      </c>
      <c r="AK404">
        <f>((Constants!$B$5*AK403)+Constants!$B$4*AF404+AL403)/(Constants!$B$5+Constants!$B$4)</f>
        <v>800.5</v>
      </c>
      <c r="AL404">
        <f>((Constants!$B$5*AK403)+Constants!$B$4*AF404+AL403)-(Constants!$B$5+Constants!$B$4)*AK404</f>
        <v>0</v>
      </c>
      <c r="AM404">
        <f t="shared" si="116"/>
        <v>1</v>
      </c>
      <c r="AN404">
        <f t="shared" si="117"/>
        <v>1</v>
      </c>
      <c r="AO404">
        <f>(200000*(ABS(N404)-ABS(N402))+Constants!$B$7)/(2*Constants!$B$7)</f>
        <v>0.5</v>
      </c>
      <c r="AP404">
        <f>(200000*(ABS(O404)-ABS(O402))+Constants!$B$7)/(2*Constants!$B$7)</f>
        <v>0.5</v>
      </c>
      <c r="AQ404">
        <f t="shared" si="118"/>
        <v>1</v>
      </c>
      <c r="AR404">
        <f>(Constants!$B$3*Constants!$B$8*I404*K404+AS403)/(Constants!$B$9*Constants!$B$4)</f>
        <v>7.53982300884956</v>
      </c>
      <c r="AS404">
        <f>(Constants!$B$3*Constants!$B$8*I404*K404+AS403)-(AR404*Constants!$B$9*Constants!$B$4)</f>
        <v>0</v>
      </c>
      <c r="AT404">
        <f t="shared" si="119"/>
        <v>3031.0088495575</v>
      </c>
      <c r="AU404">
        <f t="array" ref="AU404">IF(SUMPRODUCT(--(SIGN(AN371:AN403)=SIGN(K372:K404)))=0,2,IF(AV403&gt;0,1,0))</f>
        <v>0</v>
      </c>
      <c r="AV404">
        <f>IF(AU404=2,ROUND(5*1000/Constants!$B$11,0),IF(AV403&gt;0,AV403-1,0))</f>
        <v>0</v>
      </c>
      <c r="AW404">
        <f t="shared" si="120"/>
        <v>402</v>
      </c>
      <c r="AX404">
        <f ca="1" t="array" ref="AX404">IF(AW404&gt;Constants!$B$12,2,IF(SUMPRODUCT(--(AX385:AX404=2))=0,0,1))</f>
        <v>2</v>
      </c>
      <c r="AZ404">
        <f t="array" ref="AZ404">IF(ABS(AG404)&gt;Constants!$B$13,2,IF(SUMPRODUCT(--(AZ384:AZ403=2))=0,0,1))</f>
        <v>0</v>
      </c>
    </row>
    <row r="405" spans="1:52">
      <c r="A405" s="3">
        <v>403</v>
      </c>
      <c r="B405">
        <f>Signals!B404</f>
        <v>3</v>
      </c>
      <c r="C405">
        <f>Signals!C404</f>
        <v>2</v>
      </c>
      <c r="D405">
        <f>Signals!F404</f>
        <v>0</v>
      </c>
      <c r="E405">
        <f>Signals!H404</f>
        <v>0</v>
      </c>
      <c r="F405">
        <f>Signals!I404</f>
        <v>0</v>
      </c>
      <c r="G405">
        <f>IF(Constants!$B$2=2,-B405,B405)</f>
        <v>3</v>
      </c>
      <c r="H405">
        <f>IF(Constants!$C$2=2,-C405,C405)</f>
        <v>2</v>
      </c>
      <c r="I405">
        <f t="shared" si="104"/>
        <v>3</v>
      </c>
      <c r="J405">
        <f t="shared" si="105"/>
        <v>2</v>
      </c>
      <c r="K405">
        <f t="shared" si="106"/>
        <v>1</v>
      </c>
      <c r="L405">
        <f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1200.5</v>
      </c>
      <c r="M405">
        <f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800.5</v>
      </c>
      <c r="N405">
        <f t="shared" si="107"/>
        <v>1200.5</v>
      </c>
      <c r="O405">
        <f t="shared" si="108"/>
        <v>800.5</v>
      </c>
      <c r="P405">
        <f>IF(I405&lt;&gt;0,(ABS(L405*Constants!$B$10)+50)/100,MAX(P404-ABS(N405*Constants!$B$4),0))</f>
        <v>0.62005</v>
      </c>
      <c r="Q405">
        <f>IF(J405&lt;&gt;0,(ABS(M405*Constants!$B$10)+50)/100,MAX(Q404-ABS(O405*Constants!$B$4),0))</f>
        <v>0.58005</v>
      </c>
      <c r="R405">
        <f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1200.5</v>
      </c>
      <c r="S405">
        <f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800.5</v>
      </c>
      <c r="T405">
        <f t="shared" si="109"/>
        <v>1200.5</v>
      </c>
      <c r="U405">
        <f t="shared" si="110"/>
        <v>800.5</v>
      </c>
      <c r="V405">
        <f>IF(I405&lt;&gt;0,(ABS(R405*Constants!$B$4)+50)/100,IF(R405=0,MAX((0-ABS(T405*Constants!$B$4)),0),(ABS(R405*Constants!$B$4)+50)/100))</f>
        <v>1501.125</v>
      </c>
      <c r="W405">
        <f>IF(J405&lt;&gt;0,(ABS(S405*Constants!$B$4)+50)/100,IF(S405=0,MAX((0-ABS(U405*Constants!$B$4)),0),(ABS(S405*Constants!$B$4)+50)/100))</f>
        <v>1001.125</v>
      </c>
      <c r="X405">
        <f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1200.5</v>
      </c>
      <c r="Y405">
        <f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800.5</v>
      </c>
      <c r="Z405">
        <f t="shared" si="111"/>
        <v>1200.5</v>
      </c>
      <c r="AA405">
        <f t="shared" si="112"/>
        <v>800.5</v>
      </c>
      <c r="AB405">
        <f>IF(I405&lt;&gt;0,(ABS(X405*Constants!$B$10)+50)/100,IF(X405=0,MAX((AB404-ABS(Z405*Constants!$B$4)),0),(ABS(X405*Constants!$B$4)+50)/100))</f>
        <v>0.62005</v>
      </c>
      <c r="AC405">
        <f>IF(J405&lt;&gt;0,(ABS(Y405*Constants!$B$10)+50)/100,IF(Y405=0,MAX((AC404-ABS(AA405*Constants!$B$4)),0),(ABS(Y405*Constants!$B$4)+50)/100))</f>
        <v>0.58005</v>
      </c>
      <c r="AD405">
        <f t="shared" si="113"/>
        <v>1001</v>
      </c>
      <c r="AE405">
        <f t="shared" si="114"/>
        <v>1200.5</v>
      </c>
      <c r="AF405">
        <f t="shared" si="115"/>
        <v>800.5</v>
      </c>
      <c r="AG405">
        <f>((Constants!$B$5*AG404)+Constants!$B$4*AD405+AH404)/(Constants!$B$5+Constants!$B$4)</f>
        <v>1001</v>
      </c>
      <c r="AH405">
        <f>((Constants!$B$5*AG404)+Constants!$B$4*AD405+AH404)-(Constants!$B$5+Constants!$B$4)*AG405</f>
        <v>0</v>
      </c>
      <c r="AI405">
        <f>((Constants!$B$5*AI404)+Constants!$B$4*AE405+AJ404)/(Constants!$B$5+Constants!$B$4)</f>
        <v>1200.5</v>
      </c>
      <c r="AJ405">
        <f>((Constants!$B$5*AI404)+Constants!$B$4*AE405+AJ404)-(Constants!$B$4+Constants!$B$5)*AI405</f>
        <v>0</v>
      </c>
      <c r="AK405">
        <f>((Constants!$B$5*AK404)+Constants!$B$4*AF405+AL404)/(Constants!$B$5+Constants!$B$4)</f>
        <v>800.5</v>
      </c>
      <c r="AL405">
        <f>((Constants!$B$5*AK404)+Constants!$B$4*AF405+AL404)-(Constants!$B$5+Constants!$B$4)*AK405</f>
        <v>0</v>
      </c>
      <c r="AM405">
        <f t="shared" si="116"/>
        <v>1</v>
      </c>
      <c r="AN405">
        <f t="shared" si="117"/>
        <v>1</v>
      </c>
      <c r="AO405">
        <f>(200000*(ABS(N405)-ABS(N403))+Constants!$B$7)/(2*Constants!$B$7)</f>
        <v>0.5</v>
      </c>
      <c r="AP405">
        <f>(200000*(ABS(O405)-ABS(O403))+Constants!$B$7)/(2*Constants!$B$7)</f>
        <v>0.5</v>
      </c>
      <c r="AQ405">
        <f t="shared" si="118"/>
        <v>1</v>
      </c>
      <c r="AR405">
        <f>(Constants!$B$3*Constants!$B$8*I405*K405+AS404)/(Constants!$B$9*Constants!$B$4)</f>
        <v>7.53982300884956</v>
      </c>
      <c r="AS405">
        <f>(Constants!$B$3*Constants!$B$8*I405*K405+AS404)-(AR405*Constants!$B$9*Constants!$B$4)</f>
        <v>0</v>
      </c>
      <c r="AT405">
        <f t="shared" si="119"/>
        <v>3038.54867256634</v>
      </c>
      <c r="AU405">
        <f t="array" ref="AU405">IF(SUMPRODUCT(--(SIGN(AN372:AN404)=SIGN(K373:K405)))=0,2,IF(AV404&gt;0,1,0))</f>
        <v>0</v>
      </c>
      <c r="AV405">
        <f>IF(AU405=2,ROUND(5*1000/Constants!$B$11,0),IF(AV404&gt;0,AV404-1,0))</f>
        <v>0</v>
      </c>
      <c r="AW405">
        <f t="shared" si="120"/>
        <v>403</v>
      </c>
      <c r="AX405">
        <f ca="1" t="array" ref="AX405">IF(AW405&gt;Constants!$B$12,2,IF(SUMPRODUCT(--(AX386:AX405=2))=0,0,1))</f>
        <v>2</v>
      </c>
      <c r="AZ405">
        <f t="array" ref="AZ405">IF(ABS(AG405)&gt;Constants!$B$13,2,IF(SUMPRODUCT(--(AZ385:AZ404=2))=0,0,1))</f>
        <v>0</v>
      </c>
    </row>
    <row r="406" spans="1:52">
      <c r="A406" s="3">
        <v>404</v>
      </c>
      <c r="B406">
        <f>Signals!B405</f>
        <v>3</v>
      </c>
      <c r="C406">
        <f>Signals!C405</f>
        <v>2</v>
      </c>
      <c r="D406">
        <f>Signals!F405</f>
        <v>0</v>
      </c>
      <c r="E406">
        <f>Signals!H405</f>
        <v>0</v>
      </c>
      <c r="F406">
        <f>Signals!I405</f>
        <v>0</v>
      </c>
      <c r="G406">
        <f>IF(Constants!$B$2=2,-B406,B406)</f>
        <v>3</v>
      </c>
      <c r="H406">
        <f>IF(Constants!$C$2=2,-C406,C406)</f>
        <v>2</v>
      </c>
      <c r="I406">
        <f t="shared" si="104"/>
        <v>3</v>
      </c>
      <c r="J406">
        <f t="shared" si="105"/>
        <v>2</v>
      </c>
      <c r="K406">
        <f t="shared" si="106"/>
        <v>1</v>
      </c>
      <c r="L406">
        <f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1200.5</v>
      </c>
      <c r="M406">
        <f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800.5</v>
      </c>
      <c r="N406">
        <f t="shared" si="107"/>
        <v>1200.5</v>
      </c>
      <c r="O406">
        <f t="shared" si="108"/>
        <v>800.5</v>
      </c>
      <c r="P406">
        <f>IF(I406&lt;&gt;0,(ABS(L406*Constants!$B$10)+50)/100,MAX(P405-ABS(N406*Constants!$B$4),0))</f>
        <v>0.62005</v>
      </c>
      <c r="Q406">
        <f>IF(J406&lt;&gt;0,(ABS(M406*Constants!$B$10)+50)/100,MAX(Q405-ABS(O406*Constants!$B$4),0))</f>
        <v>0.58005</v>
      </c>
      <c r="R406">
        <f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1200.5</v>
      </c>
      <c r="S406">
        <f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800.5</v>
      </c>
      <c r="T406">
        <f t="shared" si="109"/>
        <v>1200.5</v>
      </c>
      <c r="U406">
        <f t="shared" si="110"/>
        <v>800.5</v>
      </c>
      <c r="V406">
        <f>IF(I406&lt;&gt;0,(ABS(R406*Constants!$B$4)+50)/100,IF(R406=0,MAX((0-ABS(T406*Constants!$B$4)),0),(ABS(R406*Constants!$B$4)+50)/100))</f>
        <v>1501.125</v>
      </c>
      <c r="W406">
        <f>IF(J406&lt;&gt;0,(ABS(S406*Constants!$B$4)+50)/100,IF(S406=0,MAX((0-ABS(U406*Constants!$B$4)),0),(ABS(S406*Constants!$B$4)+50)/100))</f>
        <v>1001.125</v>
      </c>
      <c r="X406">
        <f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1200.5</v>
      </c>
      <c r="Y406">
        <f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800.5</v>
      </c>
      <c r="Z406">
        <f t="shared" si="111"/>
        <v>1200.5</v>
      </c>
      <c r="AA406">
        <f t="shared" si="112"/>
        <v>800.5</v>
      </c>
      <c r="AB406">
        <f>IF(I406&lt;&gt;0,(ABS(X406*Constants!$B$10)+50)/100,IF(X406=0,MAX((AB405-ABS(Z406*Constants!$B$4)),0),(ABS(X406*Constants!$B$4)+50)/100))</f>
        <v>0.62005</v>
      </c>
      <c r="AC406">
        <f>IF(J406&lt;&gt;0,(ABS(Y406*Constants!$B$10)+50)/100,IF(Y406=0,MAX((AC405-ABS(AA406*Constants!$B$4)),0),(ABS(Y406*Constants!$B$4)+50)/100))</f>
        <v>0.58005</v>
      </c>
      <c r="AD406">
        <f t="shared" si="113"/>
        <v>1001</v>
      </c>
      <c r="AE406">
        <f t="shared" si="114"/>
        <v>1200.5</v>
      </c>
      <c r="AF406">
        <f t="shared" si="115"/>
        <v>800.5</v>
      </c>
      <c r="AG406">
        <f>((Constants!$B$5*AG405)+Constants!$B$4*AD406+AH405)/(Constants!$B$5+Constants!$B$4)</f>
        <v>1001</v>
      </c>
      <c r="AH406">
        <f>((Constants!$B$5*AG405)+Constants!$B$4*AD406+AH405)-(Constants!$B$5+Constants!$B$4)*AG406</f>
        <v>0</v>
      </c>
      <c r="AI406">
        <f>((Constants!$B$5*AI405)+Constants!$B$4*AE406+AJ405)/(Constants!$B$5+Constants!$B$4)</f>
        <v>1200.5</v>
      </c>
      <c r="AJ406">
        <f>((Constants!$B$5*AI405)+Constants!$B$4*AE406+AJ405)-(Constants!$B$4+Constants!$B$5)*AI406</f>
        <v>0</v>
      </c>
      <c r="AK406">
        <f>((Constants!$B$5*AK405)+Constants!$B$4*AF406+AL405)/(Constants!$B$5+Constants!$B$4)</f>
        <v>800.5</v>
      </c>
      <c r="AL406">
        <f>((Constants!$B$5*AK405)+Constants!$B$4*AF406+AL405)-(Constants!$B$5+Constants!$B$4)*AK406</f>
        <v>0</v>
      </c>
      <c r="AM406">
        <f t="shared" si="116"/>
        <v>1</v>
      </c>
      <c r="AN406">
        <f t="shared" si="117"/>
        <v>1</v>
      </c>
      <c r="AO406">
        <f>(200000*(ABS(N406)-ABS(N404))+Constants!$B$7)/(2*Constants!$B$7)</f>
        <v>0.5</v>
      </c>
      <c r="AP406">
        <f>(200000*(ABS(O406)-ABS(O404))+Constants!$B$7)/(2*Constants!$B$7)</f>
        <v>0.5</v>
      </c>
      <c r="AQ406">
        <f t="shared" si="118"/>
        <v>1</v>
      </c>
      <c r="AR406">
        <f>(Constants!$B$3*Constants!$B$8*I406*K406+AS405)/(Constants!$B$9*Constants!$B$4)</f>
        <v>7.53982300884956</v>
      </c>
      <c r="AS406">
        <f>(Constants!$B$3*Constants!$B$8*I406*K406+AS405)-(AR406*Constants!$B$9*Constants!$B$4)</f>
        <v>0</v>
      </c>
      <c r="AT406">
        <f t="shared" si="119"/>
        <v>3046.08849557519</v>
      </c>
      <c r="AU406">
        <f t="array" ref="AU406">IF(SUMPRODUCT(--(SIGN(AN373:AN405)=SIGN(K374:K406)))=0,2,IF(AV405&gt;0,1,0))</f>
        <v>0</v>
      </c>
      <c r="AV406">
        <f>IF(AU406=2,ROUND(5*1000/Constants!$B$11,0),IF(AV405&gt;0,AV405-1,0))</f>
        <v>0</v>
      </c>
      <c r="AW406">
        <f t="shared" si="120"/>
        <v>404</v>
      </c>
      <c r="AX406">
        <f ca="1" t="array" ref="AX406">IF(AW406&gt;Constants!$B$12,2,IF(SUMPRODUCT(--(AX387:AX406=2))=0,0,1))</f>
        <v>2</v>
      </c>
      <c r="AZ406">
        <f t="array" ref="AZ406">IF(ABS(AG406)&gt;Constants!$B$13,2,IF(SUMPRODUCT(--(AZ386:AZ405=2))=0,0,1))</f>
        <v>0</v>
      </c>
    </row>
    <row r="407" spans="1:52">
      <c r="A407" s="3">
        <v>405</v>
      </c>
      <c r="B407">
        <f>Signals!B406</f>
        <v>3</v>
      </c>
      <c r="C407">
        <f>Signals!C406</f>
        <v>2</v>
      </c>
      <c r="D407">
        <f>Signals!F406</f>
        <v>0</v>
      </c>
      <c r="E407">
        <f>Signals!H406</f>
        <v>0</v>
      </c>
      <c r="F407">
        <f>Signals!I406</f>
        <v>0</v>
      </c>
      <c r="G407">
        <f>IF(Constants!$B$2=2,-B407,B407)</f>
        <v>3</v>
      </c>
      <c r="H407">
        <f>IF(Constants!$C$2=2,-C407,C407)</f>
        <v>2</v>
      </c>
      <c r="I407">
        <f t="shared" si="104"/>
        <v>3</v>
      </c>
      <c r="J407">
        <f t="shared" si="105"/>
        <v>2</v>
      </c>
      <c r="K407">
        <f t="shared" si="106"/>
        <v>1</v>
      </c>
      <c r="L407">
        <f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1200.5</v>
      </c>
      <c r="M407">
        <f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800.5</v>
      </c>
      <c r="N407">
        <f t="shared" si="107"/>
        <v>1200.5</v>
      </c>
      <c r="O407">
        <f t="shared" si="108"/>
        <v>800.5</v>
      </c>
      <c r="P407">
        <f>IF(I407&lt;&gt;0,(ABS(L407*Constants!$B$10)+50)/100,MAX(P406-ABS(N407*Constants!$B$4),0))</f>
        <v>0.62005</v>
      </c>
      <c r="Q407">
        <f>IF(J407&lt;&gt;0,(ABS(M407*Constants!$B$10)+50)/100,MAX(Q406-ABS(O407*Constants!$B$4),0))</f>
        <v>0.58005</v>
      </c>
      <c r="R407">
        <f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1200.5</v>
      </c>
      <c r="S407">
        <f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800.5</v>
      </c>
      <c r="T407">
        <f t="shared" si="109"/>
        <v>1200.5</v>
      </c>
      <c r="U407">
        <f t="shared" si="110"/>
        <v>800.5</v>
      </c>
      <c r="V407">
        <f>IF(I407&lt;&gt;0,(ABS(R407*Constants!$B$4)+50)/100,IF(R407=0,MAX((0-ABS(T407*Constants!$B$4)),0),(ABS(R407*Constants!$B$4)+50)/100))</f>
        <v>1501.125</v>
      </c>
      <c r="W407">
        <f>IF(J407&lt;&gt;0,(ABS(S407*Constants!$B$4)+50)/100,IF(S407=0,MAX((0-ABS(U407*Constants!$B$4)),0),(ABS(S407*Constants!$B$4)+50)/100))</f>
        <v>1001.125</v>
      </c>
      <c r="X407">
        <f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1200.5</v>
      </c>
      <c r="Y407">
        <f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800.5</v>
      </c>
      <c r="Z407">
        <f t="shared" si="111"/>
        <v>1200.5</v>
      </c>
      <c r="AA407">
        <f t="shared" si="112"/>
        <v>800.5</v>
      </c>
      <c r="AB407">
        <f>IF(I407&lt;&gt;0,(ABS(X407*Constants!$B$10)+50)/100,IF(X407=0,MAX((AB406-ABS(Z407*Constants!$B$4)),0),(ABS(X407*Constants!$B$4)+50)/100))</f>
        <v>0.62005</v>
      </c>
      <c r="AC407">
        <f>IF(J407&lt;&gt;0,(ABS(Y407*Constants!$B$10)+50)/100,IF(Y407=0,MAX((AC406-ABS(AA407*Constants!$B$4)),0),(ABS(Y407*Constants!$B$4)+50)/100))</f>
        <v>0.58005</v>
      </c>
      <c r="AD407">
        <f t="shared" si="113"/>
        <v>1001</v>
      </c>
      <c r="AE407">
        <f t="shared" si="114"/>
        <v>1200.5</v>
      </c>
      <c r="AF407">
        <f t="shared" si="115"/>
        <v>800.5</v>
      </c>
      <c r="AG407">
        <f>((Constants!$B$5*AG406)+Constants!$B$4*AD407+AH406)/(Constants!$B$5+Constants!$B$4)</f>
        <v>1001</v>
      </c>
      <c r="AH407">
        <f>((Constants!$B$5*AG406)+Constants!$B$4*AD407+AH406)-(Constants!$B$5+Constants!$B$4)*AG407</f>
        <v>0</v>
      </c>
      <c r="AI407">
        <f>((Constants!$B$5*AI406)+Constants!$B$4*AE407+AJ406)/(Constants!$B$5+Constants!$B$4)</f>
        <v>1200.5</v>
      </c>
      <c r="AJ407">
        <f>((Constants!$B$5*AI406)+Constants!$B$4*AE407+AJ406)-(Constants!$B$4+Constants!$B$5)*AI407</f>
        <v>0</v>
      </c>
      <c r="AK407">
        <f>((Constants!$B$5*AK406)+Constants!$B$4*AF407+AL406)/(Constants!$B$5+Constants!$B$4)</f>
        <v>800.5</v>
      </c>
      <c r="AL407">
        <f>((Constants!$B$5*AK406)+Constants!$B$4*AF407+AL406)-(Constants!$B$5+Constants!$B$4)*AK407</f>
        <v>0</v>
      </c>
      <c r="AM407">
        <f t="shared" si="116"/>
        <v>1</v>
      </c>
      <c r="AN407">
        <f t="shared" si="117"/>
        <v>1</v>
      </c>
      <c r="AO407">
        <f>(200000*(ABS(N407)-ABS(N405))+Constants!$B$7)/(2*Constants!$B$7)</f>
        <v>0.5</v>
      </c>
      <c r="AP407">
        <f>(200000*(ABS(O407)-ABS(O405))+Constants!$B$7)/(2*Constants!$B$7)</f>
        <v>0.5</v>
      </c>
      <c r="AQ407">
        <f t="shared" si="118"/>
        <v>1</v>
      </c>
      <c r="AR407">
        <f>(Constants!$B$3*Constants!$B$8*I407*K407+AS406)/(Constants!$B$9*Constants!$B$4)</f>
        <v>7.53982300884956</v>
      </c>
      <c r="AS407">
        <f>(Constants!$B$3*Constants!$B$8*I407*K407+AS406)-(AR407*Constants!$B$9*Constants!$B$4)</f>
        <v>0</v>
      </c>
      <c r="AT407">
        <f t="shared" si="119"/>
        <v>3053.62831858404</v>
      </c>
      <c r="AU407">
        <f t="array" ref="AU407">IF(SUMPRODUCT(--(SIGN(AN374:AN406)=SIGN(K375:K407)))=0,2,IF(AV406&gt;0,1,0))</f>
        <v>0</v>
      </c>
      <c r="AV407">
        <f>IF(AU407=2,ROUND(5*1000/Constants!$B$11,0),IF(AV406&gt;0,AV406-1,0))</f>
        <v>0</v>
      </c>
      <c r="AW407">
        <f t="shared" si="120"/>
        <v>405</v>
      </c>
      <c r="AX407">
        <f ca="1" t="array" ref="AX407">IF(AW407&gt;Constants!$B$12,2,IF(SUMPRODUCT(--(AX388:AX407=2))=0,0,1))</f>
        <v>2</v>
      </c>
      <c r="AZ407">
        <f t="array" ref="AZ407">IF(ABS(AG407)&gt;Constants!$B$13,2,IF(SUMPRODUCT(--(AZ387:AZ406=2))=0,0,1))</f>
        <v>0</v>
      </c>
    </row>
    <row r="408" spans="1:52">
      <c r="A408" s="3">
        <v>406</v>
      </c>
      <c r="B408">
        <f>Signals!B407</f>
        <v>3</v>
      </c>
      <c r="C408">
        <f>Signals!C407</f>
        <v>2</v>
      </c>
      <c r="D408">
        <f>Signals!F407</f>
        <v>0</v>
      </c>
      <c r="E408">
        <f>Signals!H407</f>
        <v>0</v>
      </c>
      <c r="F408">
        <f>Signals!I407</f>
        <v>0</v>
      </c>
      <c r="G408">
        <f>IF(Constants!$B$2=2,-B408,B408)</f>
        <v>3</v>
      </c>
      <c r="H408">
        <f>IF(Constants!$C$2=2,-C408,C408)</f>
        <v>2</v>
      </c>
      <c r="I408">
        <f t="shared" si="104"/>
        <v>3</v>
      </c>
      <c r="J408">
        <f t="shared" si="105"/>
        <v>2</v>
      </c>
      <c r="K408">
        <f t="shared" si="106"/>
        <v>1</v>
      </c>
      <c r="L408">
        <f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1200.5</v>
      </c>
      <c r="M408">
        <f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800.5</v>
      </c>
      <c r="N408">
        <f t="shared" si="107"/>
        <v>1200.5</v>
      </c>
      <c r="O408">
        <f t="shared" si="108"/>
        <v>800.5</v>
      </c>
      <c r="P408">
        <f>IF(I408&lt;&gt;0,(ABS(L408*Constants!$B$10)+50)/100,MAX(P407-ABS(N408*Constants!$B$4),0))</f>
        <v>0.62005</v>
      </c>
      <c r="Q408">
        <f>IF(J408&lt;&gt;0,(ABS(M408*Constants!$B$10)+50)/100,MAX(Q407-ABS(O408*Constants!$B$4),0))</f>
        <v>0.58005</v>
      </c>
      <c r="R408">
        <f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1200.5</v>
      </c>
      <c r="S408">
        <f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800.5</v>
      </c>
      <c r="T408">
        <f t="shared" si="109"/>
        <v>1200.5</v>
      </c>
      <c r="U408">
        <f t="shared" si="110"/>
        <v>800.5</v>
      </c>
      <c r="V408">
        <f>IF(I408&lt;&gt;0,(ABS(R408*Constants!$B$4)+50)/100,IF(R408=0,MAX((0-ABS(T408*Constants!$B$4)),0),(ABS(R408*Constants!$B$4)+50)/100))</f>
        <v>1501.125</v>
      </c>
      <c r="W408">
        <f>IF(J408&lt;&gt;0,(ABS(S408*Constants!$B$4)+50)/100,IF(S408=0,MAX((0-ABS(U408*Constants!$B$4)),0),(ABS(S408*Constants!$B$4)+50)/100))</f>
        <v>1001.125</v>
      </c>
      <c r="X408">
        <f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1200.5</v>
      </c>
      <c r="Y408">
        <f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800.5</v>
      </c>
      <c r="Z408">
        <f t="shared" si="111"/>
        <v>1200.5</v>
      </c>
      <c r="AA408">
        <f t="shared" si="112"/>
        <v>800.5</v>
      </c>
      <c r="AB408">
        <f>IF(I408&lt;&gt;0,(ABS(X408*Constants!$B$10)+50)/100,IF(X408=0,MAX((AB407-ABS(Z408*Constants!$B$4)),0),(ABS(X408*Constants!$B$4)+50)/100))</f>
        <v>0.62005</v>
      </c>
      <c r="AC408">
        <f>IF(J408&lt;&gt;0,(ABS(Y408*Constants!$B$10)+50)/100,IF(Y408=0,MAX((AC407-ABS(AA408*Constants!$B$4)),0),(ABS(Y408*Constants!$B$4)+50)/100))</f>
        <v>0.58005</v>
      </c>
      <c r="AD408">
        <f t="shared" si="113"/>
        <v>1001</v>
      </c>
      <c r="AE408">
        <f t="shared" si="114"/>
        <v>1200.5</v>
      </c>
      <c r="AF408">
        <f t="shared" si="115"/>
        <v>800.5</v>
      </c>
      <c r="AG408">
        <f>((Constants!$B$5*AG407)+Constants!$B$4*AD408+AH407)/(Constants!$B$5+Constants!$B$4)</f>
        <v>1001</v>
      </c>
      <c r="AH408">
        <f>((Constants!$B$5*AG407)+Constants!$B$4*AD408+AH407)-(Constants!$B$5+Constants!$B$4)*AG408</f>
        <v>0</v>
      </c>
      <c r="AI408">
        <f>((Constants!$B$5*AI407)+Constants!$B$4*AE408+AJ407)/(Constants!$B$5+Constants!$B$4)</f>
        <v>1200.5</v>
      </c>
      <c r="AJ408">
        <f>((Constants!$B$5*AI407)+Constants!$B$4*AE408+AJ407)-(Constants!$B$4+Constants!$B$5)*AI408</f>
        <v>0</v>
      </c>
      <c r="AK408">
        <f>((Constants!$B$5*AK407)+Constants!$B$4*AF408+AL407)/(Constants!$B$5+Constants!$B$4)</f>
        <v>800.5</v>
      </c>
      <c r="AL408">
        <f>((Constants!$B$5*AK407)+Constants!$B$4*AF408+AL407)-(Constants!$B$5+Constants!$B$4)*AK408</f>
        <v>0</v>
      </c>
      <c r="AM408">
        <f t="shared" si="116"/>
        <v>1</v>
      </c>
      <c r="AN408">
        <f t="shared" si="117"/>
        <v>1</v>
      </c>
      <c r="AO408">
        <f>(200000*(ABS(N408)-ABS(N406))+Constants!$B$7)/(2*Constants!$B$7)</f>
        <v>0.5</v>
      </c>
      <c r="AP408">
        <f>(200000*(ABS(O408)-ABS(O406))+Constants!$B$7)/(2*Constants!$B$7)</f>
        <v>0.5</v>
      </c>
      <c r="AQ408">
        <f t="shared" si="118"/>
        <v>1</v>
      </c>
      <c r="AR408">
        <f>(Constants!$B$3*Constants!$B$8*I408*K408+AS407)/(Constants!$B$9*Constants!$B$4)</f>
        <v>7.53982300884956</v>
      </c>
      <c r="AS408">
        <f>(Constants!$B$3*Constants!$B$8*I408*K408+AS407)-(AR408*Constants!$B$9*Constants!$B$4)</f>
        <v>0</v>
      </c>
      <c r="AT408">
        <f t="shared" si="119"/>
        <v>3061.16814159289</v>
      </c>
      <c r="AU408">
        <f t="array" ref="AU408">IF(SUMPRODUCT(--(SIGN(AN375:AN407)=SIGN(K376:K408)))=0,2,IF(AV407&gt;0,1,0))</f>
        <v>0</v>
      </c>
      <c r="AV408">
        <f>IF(AU408=2,ROUND(5*1000/Constants!$B$11,0),IF(AV407&gt;0,AV407-1,0))</f>
        <v>0</v>
      </c>
      <c r="AW408">
        <f t="shared" si="120"/>
        <v>406</v>
      </c>
      <c r="AX408">
        <f ca="1" t="array" ref="AX408">IF(AW408&gt;Constants!$B$12,2,IF(SUMPRODUCT(--(AX389:AX408=2))=0,0,1))</f>
        <v>2</v>
      </c>
      <c r="AZ408">
        <f t="array" ref="AZ408">IF(ABS(AG408)&gt;Constants!$B$13,2,IF(SUMPRODUCT(--(AZ388:AZ407=2))=0,0,1))</f>
        <v>0</v>
      </c>
    </row>
    <row r="409" spans="1:52">
      <c r="A409" s="3">
        <v>407</v>
      </c>
      <c r="B409">
        <f>Signals!B408</f>
        <v>3</v>
      </c>
      <c r="C409">
        <f>Signals!C408</f>
        <v>2</v>
      </c>
      <c r="D409">
        <f>Signals!F408</f>
        <v>0</v>
      </c>
      <c r="E409">
        <f>Signals!H408</f>
        <v>0</v>
      </c>
      <c r="F409">
        <f>Signals!I408</f>
        <v>0</v>
      </c>
      <c r="G409">
        <f>IF(Constants!$B$2=2,-B409,B409)</f>
        <v>3</v>
      </c>
      <c r="H409">
        <f>IF(Constants!$C$2=2,-C409,C409)</f>
        <v>2</v>
      </c>
      <c r="I409">
        <f t="shared" si="104"/>
        <v>3</v>
      </c>
      <c r="J409">
        <f t="shared" si="105"/>
        <v>2</v>
      </c>
      <c r="K409">
        <f t="shared" si="106"/>
        <v>1</v>
      </c>
      <c r="L409">
        <f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1200.5</v>
      </c>
      <c r="M409">
        <f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800.5</v>
      </c>
      <c r="N409">
        <f t="shared" si="107"/>
        <v>1200.5</v>
      </c>
      <c r="O409">
        <f t="shared" si="108"/>
        <v>800.5</v>
      </c>
      <c r="P409">
        <f>IF(I409&lt;&gt;0,(ABS(L409*Constants!$B$10)+50)/100,MAX(P408-ABS(N409*Constants!$B$4),0))</f>
        <v>0.62005</v>
      </c>
      <c r="Q409">
        <f>IF(J409&lt;&gt;0,(ABS(M409*Constants!$B$10)+50)/100,MAX(Q408-ABS(O409*Constants!$B$4),0))</f>
        <v>0.58005</v>
      </c>
      <c r="R409">
        <f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1200.5</v>
      </c>
      <c r="S409">
        <f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800.5</v>
      </c>
      <c r="T409">
        <f t="shared" si="109"/>
        <v>1200.5</v>
      </c>
      <c r="U409">
        <f t="shared" si="110"/>
        <v>800.5</v>
      </c>
      <c r="V409">
        <f>IF(I409&lt;&gt;0,(ABS(R409*Constants!$B$4)+50)/100,IF(R409=0,MAX((0-ABS(T409*Constants!$B$4)),0),(ABS(R409*Constants!$B$4)+50)/100))</f>
        <v>1501.125</v>
      </c>
      <c r="W409">
        <f>IF(J409&lt;&gt;0,(ABS(S409*Constants!$B$4)+50)/100,IF(S409=0,MAX((0-ABS(U409*Constants!$B$4)),0),(ABS(S409*Constants!$B$4)+50)/100))</f>
        <v>1001.125</v>
      </c>
      <c r="X409">
        <f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1200.5</v>
      </c>
      <c r="Y409">
        <f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800.5</v>
      </c>
      <c r="Z409">
        <f t="shared" si="111"/>
        <v>1200.5</v>
      </c>
      <c r="AA409">
        <f t="shared" si="112"/>
        <v>800.5</v>
      </c>
      <c r="AB409">
        <f>IF(I409&lt;&gt;0,(ABS(X409*Constants!$B$10)+50)/100,IF(X409=0,MAX((AB408-ABS(Z409*Constants!$B$4)),0),(ABS(X409*Constants!$B$4)+50)/100))</f>
        <v>0.62005</v>
      </c>
      <c r="AC409">
        <f>IF(J409&lt;&gt;0,(ABS(Y409*Constants!$B$10)+50)/100,IF(Y409=0,MAX((AC408-ABS(AA409*Constants!$B$4)),0),(ABS(Y409*Constants!$B$4)+50)/100))</f>
        <v>0.58005</v>
      </c>
      <c r="AD409">
        <f t="shared" si="113"/>
        <v>1001</v>
      </c>
      <c r="AE409">
        <f t="shared" si="114"/>
        <v>1200.5</v>
      </c>
      <c r="AF409">
        <f t="shared" si="115"/>
        <v>800.5</v>
      </c>
      <c r="AG409">
        <f>((Constants!$B$5*AG408)+Constants!$B$4*AD409+AH408)/(Constants!$B$5+Constants!$B$4)</f>
        <v>1001</v>
      </c>
      <c r="AH409">
        <f>((Constants!$B$5*AG408)+Constants!$B$4*AD409+AH408)-(Constants!$B$5+Constants!$B$4)*AG409</f>
        <v>0</v>
      </c>
      <c r="AI409">
        <f>((Constants!$B$5*AI408)+Constants!$B$4*AE409+AJ408)/(Constants!$B$5+Constants!$B$4)</f>
        <v>1200.5</v>
      </c>
      <c r="AJ409">
        <f>((Constants!$B$5*AI408)+Constants!$B$4*AE409+AJ408)-(Constants!$B$4+Constants!$B$5)*AI409</f>
        <v>0</v>
      </c>
      <c r="AK409">
        <f>((Constants!$B$5*AK408)+Constants!$B$4*AF409+AL408)/(Constants!$B$5+Constants!$B$4)</f>
        <v>800.5</v>
      </c>
      <c r="AL409">
        <f>((Constants!$B$5*AK408)+Constants!$B$4*AF409+AL408)-(Constants!$B$5+Constants!$B$4)*AK409</f>
        <v>0</v>
      </c>
      <c r="AM409">
        <f t="shared" si="116"/>
        <v>1</v>
      </c>
      <c r="AN409">
        <f t="shared" si="117"/>
        <v>1</v>
      </c>
      <c r="AO409">
        <f>(200000*(ABS(N409)-ABS(N407))+Constants!$B$7)/(2*Constants!$B$7)</f>
        <v>0.5</v>
      </c>
      <c r="AP409">
        <f>(200000*(ABS(O409)-ABS(O407))+Constants!$B$7)/(2*Constants!$B$7)</f>
        <v>0.5</v>
      </c>
      <c r="AQ409">
        <f t="shared" si="118"/>
        <v>1</v>
      </c>
      <c r="AR409">
        <f>(Constants!$B$3*Constants!$B$8*I409*K409+AS408)/(Constants!$B$9*Constants!$B$4)</f>
        <v>7.53982300884956</v>
      </c>
      <c r="AS409">
        <f>(Constants!$B$3*Constants!$B$8*I409*K409+AS408)-(AR409*Constants!$B$9*Constants!$B$4)</f>
        <v>0</v>
      </c>
      <c r="AT409">
        <f t="shared" si="119"/>
        <v>3068.70796460174</v>
      </c>
      <c r="AU409">
        <f t="array" ref="AU409">IF(SUMPRODUCT(--(SIGN(AN376:AN408)=SIGN(K377:K409)))=0,2,IF(AV408&gt;0,1,0))</f>
        <v>0</v>
      </c>
      <c r="AV409">
        <f>IF(AU409=2,ROUND(5*1000/Constants!$B$11,0),IF(AV408&gt;0,AV408-1,0))</f>
        <v>0</v>
      </c>
      <c r="AW409">
        <f t="shared" si="120"/>
        <v>407</v>
      </c>
      <c r="AX409">
        <f ca="1" t="array" ref="AX409">IF(AW409&gt;Constants!$B$12,2,IF(SUMPRODUCT(--(AX390:AX409=2))=0,0,1))</f>
        <v>2</v>
      </c>
      <c r="AZ409">
        <f t="array" ref="AZ409">IF(ABS(AG409)&gt;Constants!$B$13,2,IF(SUMPRODUCT(--(AZ389:AZ408=2))=0,0,1))</f>
        <v>0</v>
      </c>
    </row>
    <row r="410" spans="1:52">
      <c r="A410" s="3">
        <v>408</v>
      </c>
      <c r="B410">
        <f>Signals!B409</f>
        <v>3</v>
      </c>
      <c r="C410">
        <f>Signals!C409</f>
        <v>2</v>
      </c>
      <c r="D410">
        <f>Signals!F409</f>
        <v>0</v>
      </c>
      <c r="E410">
        <f>Signals!H409</f>
        <v>0</v>
      </c>
      <c r="F410">
        <f>Signals!I409</f>
        <v>0</v>
      </c>
      <c r="G410">
        <f>IF(Constants!$B$2=2,-B410,B410)</f>
        <v>3</v>
      </c>
      <c r="H410">
        <f>IF(Constants!$C$2=2,-C410,C410)</f>
        <v>2</v>
      </c>
      <c r="I410">
        <f t="shared" si="104"/>
        <v>3</v>
      </c>
      <c r="J410">
        <f t="shared" si="105"/>
        <v>2</v>
      </c>
      <c r="K410">
        <f t="shared" si="106"/>
        <v>1</v>
      </c>
      <c r="L410">
        <f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1200.5</v>
      </c>
      <c r="M410">
        <f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800.5</v>
      </c>
      <c r="N410">
        <f t="shared" si="107"/>
        <v>1200.5</v>
      </c>
      <c r="O410">
        <f t="shared" si="108"/>
        <v>800.5</v>
      </c>
      <c r="P410">
        <f>IF(I410&lt;&gt;0,(ABS(L410*Constants!$B$10)+50)/100,MAX(P409-ABS(N410*Constants!$B$4),0))</f>
        <v>0.62005</v>
      </c>
      <c r="Q410">
        <f>IF(J410&lt;&gt;0,(ABS(M410*Constants!$B$10)+50)/100,MAX(Q409-ABS(O410*Constants!$B$4),0))</f>
        <v>0.58005</v>
      </c>
      <c r="R410">
        <f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1200.5</v>
      </c>
      <c r="S410">
        <f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800.5</v>
      </c>
      <c r="T410">
        <f t="shared" si="109"/>
        <v>1200.5</v>
      </c>
      <c r="U410">
        <f t="shared" si="110"/>
        <v>800.5</v>
      </c>
      <c r="V410">
        <f>IF(I410&lt;&gt;0,(ABS(R410*Constants!$B$4)+50)/100,IF(R410=0,MAX((0-ABS(T410*Constants!$B$4)),0),(ABS(R410*Constants!$B$4)+50)/100))</f>
        <v>1501.125</v>
      </c>
      <c r="W410">
        <f>IF(J410&lt;&gt;0,(ABS(S410*Constants!$B$4)+50)/100,IF(S410=0,MAX((0-ABS(U410*Constants!$B$4)),0),(ABS(S410*Constants!$B$4)+50)/100))</f>
        <v>1001.125</v>
      </c>
      <c r="X410">
        <f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1200.5</v>
      </c>
      <c r="Y410">
        <f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800.5</v>
      </c>
      <c r="Z410">
        <f t="shared" si="111"/>
        <v>1200.5</v>
      </c>
      <c r="AA410">
        <f t="shared" si="112"/>
        <v>800.5</v>
      </c>
      <c r="AB410">
        <f>IF(I410&lt;&gt;0,(ABS(X410*Constants!$B$10)+50)/100,IF(X410=0,MAX((AB409-ABS(Z410*Constants!$B$4)),0),(ABS(X410*Constants!$B$4)+50)/100))</f>
        <v>0.62005</v>
      </c>
      <c r="AC410">
        <f>IF(J410&lt;&gt;0,(ABS(Y410*Constants!$B$10)+50)/100,IF(Y410=0,MAX((AC409-ABS(AA410*Constants!$B$4)),0),(ABS(Y410*Constants!$B$4)+50)/100))</f>
        <v>0.58005</v>
      </c>
      <c r="AD410">
        <f t="shared" si="113"/>
        <v>1001</v>
      </c>
      <c r="AE410">
        <f t="shared" si="114"/>
        <v>1200.5</v>
      </c>
      <c r="AF410">
        <f t="shared" si="115"/>
        <v>800.5</v>
      </c>
      <c r="AG410">
        <f>((Constants!$B$5*AG409)+Constants!$B$4*AD410+AH409)/(Constants!$B$5+Constants!$B$4)</f>
        <v>1001</v>
      </c>
      <c r="AH410">
        <f>((Constants!$B$5*AG409)+Constants!$B$4*AD410+AH409)-(Constants!$B$5+Constants!$B$4)*AG410</f>
        <v>0</v>
      </c>
      <c r="AI410">
        <f>((Constants!$B$5*AI409)+Constants!$B$4*AE410+AJ409)/(Constants!$B$5+Constants!$B$4)</f>
        <v>1200.5</v>
      </c>
      <c r="AJ410">
        <f>((Constants!$B$5*AI409)+Constants!$B$4*AE410+AJ409)-(Constants!$B$4+Constants!$B$5)*AI410</f>
        <v>0</v>
      </c>
      <c r="AK410">
        <f>((Constants!$B$5*AK409)+Constants!$B$4*AF410+AL409)/(Constants!$B$5+Constants!$B$4)</f>
        <v>800.5</v>
      </c>
      <c r="AL410">
        <f>((Constants!$B$5*AK409)+Constants!$B$4*AF410+AL409)-(Constants!$B$5+Constants!$B$4)*AK410</f>
        <v>0</v>
      </c>
      <c r="AM410">
        <f t="shared" si="116"/>
        <v>1</v>
      </c>
      <c r="AN410">
        <f t="shared" si="117"/>
        <v>1</v>
      </c>
      <c r="AO410">
        <f>(200000*(ABS(N410)-ABS(N408))+Constants!$B$7)/(2*Constants!$B$7)</f>
        <v>0.5</v>
      </c>
      <c r="AP410">
        <f>(200000*(ABS(O410)-ABS(O408))+Constants!$B$7)/(2*Constants!$B$7)</f>
        <v>0.5</v>
      </c>
      <c r="AQ410">
        <f t="shared" si="118"/>
        <v>1</v>
      </c>
      <c r="AR410">
        <f>(Constants!$B$3*Constants!$B$8*I410*K410+AS409)/(Constants!$B$9*Constants!$B$4)</f>
        <v>7.53982300884956</v>
      </c>
      <c r="AS410">
        <f>(Constants!$B$3*Constants!$B$8*I410*K410+AS409)-(AR410*Constants!$B$9*Constants!$B$4)</f>
        <v>0</v>
      </c>
      <c r="AT410">
        <f t="shared" si="119"/>
        <v>3076.24778761059</v>
      </c>
      <c r="AU410">
        <f t="array" ref="AU410">IF(SUMPRODUCT(--(SIGN(AN377:AN409)=SIGN(K378:K410)))=0,2,IF(AV409&gt;0,1,0))</f>
        <v>0</v>
      </c>
      <c r="AV410">
        <f>IF(AU410=2,ROUND(5*1000/Constants!$B$11,0),IF(AV409&gt;0,AV409-1,0))</f>
        <v>0</v>
      </c>
      <c r="AW410">
        <f t="shared" si="120"/>
        <v>408</v>
      </c>
      <c r="AX410">
        <f ca="1" t="array" ref="AX410">IF(AW410&gt;Constants!$B$12,2,IF(SUMPRODUCT(--(AX391:AX410=2))=0,0,1))</f>
        <v>2</v>
      </c>
      <c r="AZ410">
        <f t="array" ref="AZ410">IF(ABS(AG410)&gt;Constants!$B$13,2,IF(SUMPRODUCT(--(AZ390:AZ409=2))=0,0,1))</f>
        <v>0</v>
      </c>
    </row>
    <row r="411" spans="1:52">
      <c r="A411" s="3">
        <v>409</v>
      </c>
      <c r="B411">
        <f>Signals!B410</f>
        <v>3</v>
      </c>
      <c r="C411">
        <f>Signals!C410</f>
        <v>2</v>
      </c>
      <c r="D411">
        <f>Signals!F410</f>
        <v>0</v>
      </c>
      <c r="E411">
        <f>Signals!H410</f>
        <v>0</v>
      </c>
      <c r="F411">
        <f>Signals!I410</f>
        <v>0</v>
      </c>
      <c r="G411">
        <f>IF(Constants!$B$2=2,-B411,B411)</f>
        <v>3</v>
      </c>
      <c r="H411">
        <f>IF(Constants!$C$2=2,-C411,C411)</f>
        <v>2</v>
      </c>
      <c r="I411">
        <f t="shared" si="104"/>
        <v>3</v>
      </c>
      <c r="J411">
        <f t="shared" si="105"/>
        <v>2</v>
      </c>
      <c r="K411">
        <f t="shared" si="106"/>
        <v>1</v>
      </c>
      <c r="L411">
        <f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1200.5</v>
      </c>
      <c r="M411">
        <f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800.5</v>
      </c>
      <c r="N411">
        <f t="shared" si="107"/>
        <v>1200.5</v>
      </c>
      <c r="O411">
        <f t="shared" si="108"/>
        <v>800.5</v>
      </c>
      <c r="P411">
        <f>IF(I411&lt;&gt;0,(ABS(L411*Constants!$B$10)+50)/100,MAX(P410-ABS(N411*Constants!$B$4),0))</f>
        <v>0.62005</v>
      </c>
      <c r="Q411">
        <f>IF(J411&lt;&gt;0,(ABS(M411*Constants!$B$10)+50)/100,MAX(Q410-ABS(O411*Constants!$B$4),0))</f>
        <v>0.58005</v>
      </c>
      <c r="R411">
        <f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1200.5</v>
      </c>
      <c r="S411">
        <f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800.5</v>
      </c>
      <c r="T411">
        <f t="shared" si="109"/>
        <v>1200.5</v>
      </c>
      <c r="U411">
        <f t="shared" si="110"/>
        <v>800.5</v>
      </c>
      <c r="V411">
        <f>IF(I411&lt;&gt;0,(ABS(R411*Constants!$B$4)+50)/100,IF(R411=0,MAX((0-ABS(T411*Constants!$B$4)),0),(ABS(R411*Constants!$B$4)+50)/100))</f>
        <v>1501.125</v>
      </c>
      <c r="W411">
        <f>IF(J411&lt;&gt;0,(ABS(S411*Constants!$B$4)+50)/100,IF(S411=0,MAX((0-ABS(U411*Constants!$B$4)),0),(ABS(S411*Constants!$B$4)+50)/100))</f>
        <v>1001.125</v>
      </c>
      <c r="X411">
        <f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1200.5</v>
      </c>
      <c r="Y411">
        <f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800.5</v>
      </c>
      <c r="Z411">
        <f t="shared" si="111"/>
        <v>1200.5</v>
      </c>
      <c r="AA411">
        <f t="shared" si="112"/>
        <v>800.5</v>
      </c>
      <c r="AB411">
        <f>IF(I411&lt;&gt;0,(ABS(X411*Constants!$B$10)+50)/100,IF(X411=0,MAX((AB410-ABS(Z411*Constants!$B$4)),0),(ABS(X411*Constants!$B$4)+50)/100))</f>
        <v>0.62005</v>
      </c>
      <c r="AC411">
        <f>IF(J411&lt;&gt;0,(ABS(Y411*Constants!$B$10)+50)/100,IF(Y411=0,MAX((AC410-ABS(AA411*Constants!$B$4)),0),(ABS(Y411*Constants!$B$4)+50)/100))</f>
        <v>0.58005</v>
      </c>
      <c r="AD411">
        <f t="shared" si="113"/>
        <v>1001</v>
      </c>
      <c r="AE411">
        <f t="shared" si="114"/>
        <v>1200.5</v>
      </c>
      <c r="AF411">
        <f t="shared" si="115"/>
        <v>800.5</v>
      </c>
      <c r="AG411">
        <f>((Constants!$B$5*AG410)+Constants!$B$4*AD411+AH410)/(Constants!$B$5+Constants!$B$4)</f>
        <v>1001</v>
      </c>
      <c r="AH411">
        <f>((Constants!$B$5*AG410)+Constants!$B$4*AD411+AH410)-(Constants!$B$5+Constants!$B$4)*AG411</f>
        <v>0</v>
      </c>
      <c r="AI411">
        <f>((Constants!$B$5*AI410)+Constants!$B$4*AE411+AJ410)/(Constants!$B$5+Constants!$B$4)</f>
        <v>1200.5</v>
      </c>
      <c r="AJ411">
        <f>((Constants!$B$5*AI410)+Constants!$B$4*AE411+AJ410)-(Constants!$B$4+Constants!$B$5)*AI411</f>
        <v>0</v>
      </c>
      <c r="AK411">
        <f>((Constants!$B$5*AK410)+Constants!$B$4*AF411+AL410)/(Constants!$B$5+Constants!$B$4)</f>
        <v>800.5</v>
      </c>
      <c r="AL411">
        <f>((Constants!$B$5*AK410)+Constants!$B$4*AF411+AL410)-(Constants!$B$5+Constants!$B$4)*AK411</f>
        <v>0</v>
      </c>
      <c r="AM411">
        <f t="shared" si="116"/>
        <v>1</v>
      </c>
      <c r="AN411">
        <f t="shared" si="117"/>
        <v>1</v>
      </c>
      <c r="AO411">
        <f>(200000*(ABS(N411)-ABS(N409))+Constants!$B$7)/(2*Constants!$B$7)</f>
        <v>0.5</v>
      </c>
      <c r="AP411">
        <f>(200000*(ABS(O411)-ABS(O409))+Constants!$B$7)/(2*Constants!$B$7)</f>
        <v>0.5</v>
      </c>
      <c r="AQ411">
        <f t="shared" si="118"/>
        <v>1</v>
      </c>
      <c r="AR411">
        <f>(Constants!$B$3*Constants!$B$8*I411*K411+AS410)/(Constants!$B$9*Constants!$B$4)</f>
        <v>7.53982300884956</v>
      </c>
      <c r="AS411">
        <f>(Constants!$B$3*Constants!$B$8*I411*K411+AS410)-(AR411*Constants!$B$9*Constants!$B$4)</f>
        <v>0</v>
      </c>
      <c r="AT411">
        <f t="shared" si="119"/>
        <v>3083.78761061944</v>
      </c>
      <c r="AU411">
        <f t="array" ref="AU411">IF(SUMPRODUCT(--(SIGN(AN378:AN410)=SIGN(K379:K411)))=0,2,IF(AV410&gt;0,1,0))</f>
        <v>0</v>
      </c>
      <c r="AV411">
        <f>IF(AU411=2,ROUND(5*1000/Constants!$B$11,0),IF(AV410&gt;0,AV410-1,0))</f>
        <v>0</v>
      </c>
      <c r="AW411">
        <f t="shared" si="120"/>
        <v>409</v>
      </c>
      <c r="AX411">
        <f ca="1" t="array" ref="AX411">IF(AW411&gt;Constants!$B$12,2,IF(SUMPRODUCT(--(AX392:AX411=2))=0,0,1))</f>
        <v>2</v>
      </c>
      <c r="AZ411">
        <f t="array" ref="AZ411">IF(ABS(AG411)&gt;Constants!$B$13,2,IF(SUMPRODUCT(--(AZ391:AZ410=2))=0,0,1))</f>
        <v>0</v>
      </c>
    </row>
    <row r="412" spans="1:52">
      <c r="A412" s="3">
        <v>410</v>
      </c>
      <c r="B412">
        <f>Signals!B411</f>
        <v>3</v>
      </c>
      <c r="C412">
        <f>Signals!C411</f>
        <v>2</v>
      </c>
      <c r="D412">
        <f>Signals!F411</f>
        <v>0</v>
      </c>
      <c r="E412">
        <f>Signals!H411</f>
        <v>0</v>
      </c>
      <c r="F412">
        <f>Signals!I411</f>
        <v>0</v>
      </c>
      <c r="G412">
        <f>IF(Constants!$B$2=2,-B412,B412)</f>
        <v>3</v>
      </c>
      <c r="H412">
        <f>IF(Constants!$C$2=2,-C412,C412)</f>
        <v>2</v>
      </c>
      <c r="I412">
        <f t="shared" si="104"/>
        <v>3</v>
      </c>
      <c r="J412">
        <f t="shared" si="105"/>
        <v>2</v>
      </c>
      <c r="K412">
        <f t="shared" si="106"/>
        <v>1</v>
      </c>
      <c r="L412">
        <f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1200.5</v>
      </c>
      <c r="M412">
        <f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800.5</v>
      </c>
      <c r="N412">
        <f t="shared" si="107"/>
        <v>1200.5</v>
      </c>
      <c r="O412">
        <f t="shared" si="108"/>
        <v>800.5</v>
      </c>
      <c r="P412">
        <f>IF(I412&lt;&gt;0,(ABS(L412*Constants!$B$10)+50)/100,MAX(P411-ABS(N412*Constants!$B$4),0))</f>
        <v>0.62005</v>
      </c>
      <c r="Q412">
        <f>IF(J412&lt;&gt;0,(ABS(M412*Constants!$B$10)+50)/100,MAX(Q411-ABS(O412*Constants!$B$4),0))</f>
        <v>0.58005</v>
      </c>
      <c r="R412">
        <f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1200.5</v>
      </c>
      <c r="S412">
        <f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800.5</v>
      </c>
      <c r="T412">
        <f t="shared" si="109"/>
        <v>1200.5</v>
      </c>
      <c r="U412">
        <f t="shared" si="110"/>
        <v>800.5</v>
      </c>
      <c r="V412">
        <f>IF(I412&lt;&gt;0,(ABS(R412*Constants!$B$4)+50)/100,IF(R412=0,MAX((0-ABS(T412*Constants!$B$4)),0),(ABS(R412*Constants!$B$4)+50)/100))</f>
        <v>1501.125</v>
      </c>
      <c r="W412">
        <f>IF(J412&lt;&gt;0,(ABS(S412*Constants!$B$4)+50)/100,IF(S412=0,MAX((0-ABS(U412*Constants!$B$4)),0),(ABS(S412*Constants!$B$4)+50)/100))</f>
        <v>1001.125</v>
      </c>
      <c r="X412">
        <f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1200.5</v>
      </c>
      <c r="Y412">
        <f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800.5</v>
      </c>
      <c r="Z412">
        <f t="shared" si="111"/>
        <v>1200.5</v>
      </c>
      <c r="AA412">
        <f t="shared" si="112"/>
        <v>800.5</v>
      </c>
      <c r="AB412">
        <f>IF(I412&lt;&gt;0,(ABS(X412*Constants!$B$10)+50)/100,IF(X412=0,MAX((AB411-ABS(Z412*Constants!$B$4)),0),(ABS(X412*Constants!$B$4)+50)/100))</f>
        <v>0.62005</v>
      </c>
      <c r="AC412">
        <f>IF(J412&lt;&gt;0,(ABS(Y412*Constants!$B$10)+50)/100,IF(Y412=0,MAX((AC411-ABS(AA412*Constants!$B$4)),0),(ABS(Y412*Constants!$B$4)+50)/100))</f>
        <v>0.58005</v>
      </c>
      <c r="AD412">
        <f t="shared" si="113"/>
        <v>1001</v>
      </c>
      <c r="AE412">
        <f t="shared" si="114"/>
        <v>1200.5</v>
      </c>
      <c r="AF412">
        <f t="shared" si="115"/>
        <v>800.5</v>
      </c>
      <c r="AG412">
        <f>((Constants!$B$5*AG411)+Constants!$B$4*AD412+AH411)/(Constants!$B$5+Constants!$B$4)</f>
        <v>1001</v>
      </c>
      <c r="AH412">
        <f>((Constants!$B$5*AG411)+Constants!$B$4*AD412+AH411)-(Constants!$B$5+Constants!$B$4)*AG412</f>
        <v>0</v>
      </c>
      <c r="AI412">
        <f>((Constants!$B$5*AI411)+Constants!$B$4*AE412+AJ411)/(Constants!$B$5+Constants!$B$4)</f>
        <v>1200.5</v>
      </c>
      <c r="AJ412">
        <f>((Constants!$B$5*AI411)+Constants!$B$4*AE412+AJ411)-(Constants!$B$4+Constants!$B$5)*AI412</f>
        <v>0</v>
      </c>
      <c r="AK412">
        <f>((Constants!$B$5*AK411)+Constants!$B$4*AF412+AL411)/(Constants!$B$5+Constants!$B$4)</f>
        <v>800.5</v>
      </c>
      <c r="AL412">
        <f>((Constants!$B$5*AK411)+Constants!$B$4*AF412+AL411)-(Constants!$B$5+Constants!$B$4)*AK412</f>
        <v>0</v>
      </c>
      <c r="AM412">
        <f t="shared" si="116"/>
        <v>1</v>
      </c>
      <c r="AN412">
        <f t="shared" si="117"/>
        <v>1</v>
      </c>
      <c r="AO412">
        <f>(200000*(ABS(N412)-ABS(N410))+Constants!$B$7)/(2*Constants!$B$7)</f>
        <v>0.5</v>
      </c>
      <c r="AP412">
        <f>(200000*(ABS(O412)-ABS(O410))+Constants!$B$7)/(2*Constants!$B$7)</f>
        <v>0.5</v>
      </c>
      <c r="AQ412">
        <f t="shared" si="118"/>
        <v>1</v>
      </c>
      <c r="AR412">
        <f>(Constants!$B$3*Constants!$B$8*I412*K412+AS411)/(Constants!$B$9*Constants!$B$4)</f>
        <v>7.53982300884956</v>
      </c>
      <c r="AS412">
        <f>(Constants!$B$3*Constants!$B$8*I412*K412+AS411)-(AR412*Constants!$B$9*Constants!$B$4)</f>
        <v>0</v>
      </c>
      <c r="AT412">
        <f t="shared" si="119"/>
        <v>3091.32743362829</v>
      </c>
      <c r="AU412">
        <f t="array" ref="AU412">IF(SUMPRODUCT(--(SIGN(AN379:AN411)=SIGN(K380:K412)))=0,2,IF(AV411&gt;0,1,0))</f>
        <v>0</v>
      </c>
      <c r="AV412">
        <f>IF(AU412=2,ROUND(5*1000/Constants!$B$11,0),IF(AV411&gt;0,AV411-1,0))</f>
        <v>0</v>
      </c>
      <c r="AW412">
        <f t="shared" si="120"/>
        <v>410</v>
      </c>
      <c r="AX412">
        <f ca="1" t="array" ref="AX412">IF(AW412&gt;Constants!$B$12,2,IF(SUMPRODUCT(--(AX393:AX412=2))=0,0,1))</f>
        <v>2</v>
      </c>
      <c r="AZ412">
        <f t="array" ref="AZ412">IF(ABS(AG412)&gt;Constants!$B$13,2,IF(SUMPRODUCT(--(AZ392:AZ411=2))=0,0,1))</f>
        <v>0</v>
      </c>
    </row>
    <row r="413" spans="1:52">
      <c r="A413" s="3">
        <v>411</v>
      </c>
      <c r="B413">
        <f>Signals!B412</f>
        <v>3</v>
      </c>
      <c r="C413">
        <f>Signals!C412</f>
        <v>2</v>
      </c>
      <c r="D413">
        <f>Signals!F412</f>
        <v>0</v>
      </c>
      <c r="E413">
        <f>Signals!H412</f>
        <v>0</v>
      </c>
      <c r="F413">
        <f>Signals!I412</f>
        <v>0</v>
      </c>
      <c r="G413">
        <f>IF(Constants!$B$2=2,-B413,B413)</f>
        <v>3</v>
      </c>
      <c r="H413">
        <f>IF(Constants!$C$2=2,-C413,C413)</f>
        <v>2</v>
      </c>
      <c r="I413">
        <f t="shared" si="104"/>
        <v>3</v>
      </c>
      <c r="J413">
        <f t="shared" si="105"/>
        <v>2</v>
      </c>
      <c r="K413">
        <f t="shared" si="106"/>
        <v>1</v>
      </c>
      <c r="L413">
        <f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1200.5</v>
      </c>
      <c r="M413">
        <f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800.5</v>
      </c>
      <c r="N413">
        <f t="shared" si="107"/>
        <v>1200.5</v>
      </c>
      <c r="O413">
        <f t="shared" si="108"/>
        <v>800.5</v>
      </c>
      <c r="P413">
        <f>IF(I413&lt;&gt;0,(ABS(L413*Constants!$B$10)+50)/100,MAX(P412-ABS(N413*Constants!$B$4),0))</f>
        <v>0.62005</v>
      </c>
      <c r="Q413">
        <f>IF(J413&lt;&gt;0,(ABS(M413*Constants!$B$10)+50)/100,MAX(Q412-ABS(O413*Constants!$B$4),0))</f>
        <v>0.58005</v>
      </c>
      <c r="R413">
        <f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1200.5</v>
      </c>
      <c r="S413">
        <f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800.5</v>
      </c>
      <c r="T413">
        <f t="shared" si="109"/>
        <v>1200.5</v>
      </c>
      <c r="U413">
        <f t="shared" si="110"/>
        <v>800.5</v>
      </c>
      <c r="V413">
        <f>IF(I413&lt;&gt;0,(ABS(R413*Constants!$B$4)+50)/100,IF(R413=0,MAX((0-ABS(T413*Constants!$B$4)),0),(ABS(R413*Constants!$B$4)+50)/100))</f>
        <v>1501.125</v>
      </c>
      <c r="W413">
        <f>IF(J413&lt;&gt;0,(ABS(S413*Constants!$B$4)+50)/100,IF(S413=0,MAX((0-ABS(U413*Constants!$B$4)),0),(ABS(S413*Constants!$B$4)+50)/100))</f>
        <v>1001.125</v>
      </c>
      <c r="X413">
        <f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1200.5</v>
      </c>
      <c r="Y413">
        <f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800.5</v>
      </c>
      <c r="Z413">
        <f t="shared" si="111"/>
        <v>1200.5</v>
      </c>
      <c r="AA413">
        <f t="shared" si="112"/>
        <v>800.5</v>
      </c>
      <c r="AB413">
        <f>IF(I413&lt;&gt;0,(ABS(X413*Constants!$B$10)+50)/100,IF(X413=0,MAX((AB412-ABS(Z413*Constants!$B$4)),0),(ABS(X413*Constants!$B$4)+50)/100))</f>
        <v>0.62005</v>
      </c>
      <c r="AC413">
        <f>IF(J413&lt;&gt;0,(ABS(Y413*Constants!$B$10)+50)/100,IF(Y413=0,MAX((AC412-ABS(AA413*Constants!$B$4)),0),(ABS(Y413*Constants!$B$4)+50)/100))</f>
        <v>0.58005</v>
      </c>
      <c r="AD413">
        <f t="shared" si="113"/>
        <v>1001</v>
      </c>
      <c r="AE413">
        <f t="shared" si="114"/>
        <v>1200.5</v>
      </c>
      <c r="AF413">
        <f t="shared" si="115"/>
        <v>800.5</v>
      </c>
      <c r="AG413">
        <f>((Constants!$B$5*AG412)+Constants!$B$4*AD413+AH412)/(Constants!$B$5+Constants!$B$4)</f>
        <v>1001</v>
      </c>
      <c r="AH413">
        <f>((Constants!$B$5*AG412)+Constants!$B$4*AD413+AH412)-(Constants!$B$5+Constants!$B$4)*AG413</f>
        <v>0</v>
      </c>
      <c r="AI413">
        <f>((Constants!$B$5*AI412)+Constants!$B$4*AE413+AJ412)/(Constants!$B$5+Constants!$B$4)</f>
        <v>1200.5</v>
      </c>
      <c r="AJ413">
        <f>((Constants!$B$5*AI412)+Constants!$B$4*AE413+AJ412)-(Constants!$B$4+Constants!$B$5)*AI413</f>
        <v>0</v>
      </c>
      <c r="AK413">
        <f>((Constants!$B$5*AK412)+Constants!$B$4*AF413+AL412)/(Constants!$B$5+Constants!$B$4)</f>
        <v>800.5</v>
      </c>
      <c r="AL413">
        <f>((Constants!$B$5*AK412)+Constants!$B$4*AF413+AL412)-(Constants!$B$5+Constants!$B$4)*AK413</f>
        <v>0</v>
      </c>
      <c r="AM413">
        <f t="shared" si="116"/>
        <v>1</v>
      </c>
      <c r="AN413">
        <f t="shared" si="117"/>
        <v>1</v>
      </c>
      <c r="AO413">
        <f>(200000*(ABS(N413)-ABS(N411))+Constants!$B$7)/(2*Constants!$B$7)</f>
        <v>0.5</v>
      </c>
      <c r="AP413">
        <f>(200000*(ABS(O413)-ABS(O411))+Constants!$B$7)/(2*Constants!$B$7)</f>
        <v>0.5</v>
      </c>
      <c r="AQ413">
        <f t="shared" si="118"/>
        <v>1</v>
      </c>
      <c r="AR413">
        <f>(Constants!$B$3*Constants!$B$8*I413*K413+AS412)/(Constants!$B$9*Constants!$B$4)</f>
        <v>7.53982300884956</v>
      </c>
      <c r="AS413">
        <f>(Constants!$B$3*Constants!$B$8*I413*K413+AS412)-(AR413*Constants!$B$9*Constants!$B$4)</f>
        <v>0</v>
      </c>
      <c r="AT413">
        <f t="shared" si="119"/>
        <v>3098.86725663714</v>
      </c>
      <c r="AU413">
        <f t="array" ref="AU413">IF(SUMPRODUCT(--(SIGN(AN380:AN412)=SIGN(K381:K413)))=0,2,IF(AV412&gt;0,1,0))</f>
        <v>0</v>
      </c>
      <c r="AV413">
        <f>IF(AU413=2,ROUND(5*1000/Constants!$B$11,0),IF(AV412&gt;0,AV412-1,0))</f>
        <v>0</v>
      </c>
      <c r="AW413">
        <f t="shared" si="120"/>
        <v>411</v>
      </c>
      <c r="AX413">
        <f ca="1" t="array" ref="AX413">IF(AW413&gt;Constants!$B$12,2,IF(SUMPRODUCT(--(AX394:AX413=2))=0,0,1))</f>
        <v>2</v>
      </c>
      <c r="AZ413">
        <f t="array" ref="AZ413">IF(ABS(AG413)&gt;Constants!$B$13,2,IF(SUMPRODUCT(--(AZ393:AZ412=2))=0,0,1))</f>
        <v>0</v>
      </c>
    </row>
    <row r="414" spans="1:52">
      <c r="A414" s="3">
        <v>412</v>
      </c>
      <c r="B414">
        <f>Signals!B413</f>
        <v>3</v>
      </c>
      <c r="C414">
        <f>Signals!C413</f>
        <v>2</v>
      </c>
      <c r="D414">
        <f>Signals!F413</f>
        <v>0</v>
      </c>
      <c r="E414">
        <f>Signals!H413</f>
        <v>0</v>
      </c>
      <c r="F414">
        <f>Signals!I413</f>
        <v>0</v>
      </c>
      <c r="G414">
        <f>IF(Constants!$B$2=2,-B414,B414)</f>
        <v>3</v>
      </c>
      <c r="H414">
        <f>IF(Constants!$C$2=2,-C414,C414)</f>
        <v>2</v>
      </c>
      <c r="I414">
        <f t="shared" si="104"/>
        <v>3</v>
      </c>
      <c r="J414">
        <f t="shared" si="105"/>
        <v>2</v>
      </c>
      <c r="K414">
        <f t="shared" si="106"/>
        <v>1</v>
      </c>
      <c r="L414">
        <f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1200.5</v>
      </c>
      <c r="M414">
        <f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800.5</v>
      </c>
      <c r="N414">
        <f t="shared" si="107"/>
        <v>1200.5</v>
      </c>
      <c r="O414">
        <f t="shared" si="108"/>
        <v>800.5</v>
      </c>
      <c r="P414">
        <f>IF(I414&lt;&gt;0,(ABS(L414*Constants!$B$10)+50)/100,MAX(P413-ABS(N414*Constants!$B$4),0))</f>
        <v>0.62005</v>
      </c>
      <c r="Q414">
        <f>IF(J414&lt;&gt;0,(ABS(M414*Constants!$B$10)+50)/100,MAX(Q413-ABS(O414*Constants!$B$4),0))</f>
        <v>0.58005</v>
      </c>
      <c r="R414">
        <f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1200.5</v>
      </c>
      <c r="S414">
        <f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800.5</v>
      </c>
      <c r="T414">
        <f t="shared" si="109"/>
        <v>1200.5</v>
      </c>
      <c r="U414">
        <f t="shared" si="110"/>
        <v>800.5</v>
      </c>
      <c r="V414">
        <f>IF(I414&lt;&gt;0,(ABS(R414*Constants!$B$4)+50)/100,IF(R414=0,MAX((0-ABS(T414*Constants!$B$4)),0),(ABS(R414*Constants!$B$4)+50)/100))</f>
        <v>1501.125</v>
      </c>
      <c r="W414">
        <f>IF(J414&lt;&gt;0,(ABS(S414*Constants!$B$4)+50)/100,IF(S414=0,MAX((0-ABS(U414*Constants!$B$4)),0),(ABS(S414*Constants!$B$4)+50)/100))</f>
        <v>1001.125</v>
      </c>
      <c r="X414">
        <f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1200.5</v>
      </c>
      <c r="Y414">
        <f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800.5</v>
      </c>
      <c r="Z414">
        <f t="shared" si="111"/>
        <v>1200.5</v>
      </c>
      <c r="AA414">
        <f t="shared" si="112"/>
        <v>800.5</v>
      </c>
      <c r="AB414">
        <f>IF(I414&lt;&gt;0,(ABS(X414*Constants!$B$10)+50)/100,IF(X414=0,MAX((AB413-ABS(Z414*Constants!$B$4)),0),(ABS(X414*Constants!$B$4)+50)/100))</f>
        <v>0.62005</v>
      </c>
      <c r="AC414">
        <f>IF(J414&lt;&gt;0,(ABS(Y414*Constants!$B$10)+50)/100,IF(Y414=0,MAX((AC413-ABS(AA414*Constants!$B$4)),0),(ABS(Y414*Constants!$B$4)+50)/100))</f>
        <v>0.58005</v>
      </c>
      <c r="AD414">
        <f t="shared" si="113"/>
        <v>1001</v>
      </c>
      <c r="AE414">
        <f t="shared" si="114"/>
        <v>1200.5</v>
      </c>
      <c r="AF414">
        <f t="shared" si="115"/>
        <v>800.5</v>
      </c>
      <c r="AG414">
        <f>((Constants!$B$5*AG413)+Constants!$B$4*AD414+AH413)/(Constants!$B$5+Constants!$B$4)</f>
        <v>1001</v>
      </c>
      <c r="AH414">
        <f>((Constants!$B$5*AG413)+Constants!$B$4*AD414+AH413)-(Constants!$B$5+Constants!$B$4)*AG414</f>
        <v>0</v>
      </c>
      <c r="AI414">
        <f>((Constants!$B$5*AI413)+Constants!$B$4*AE414+AJ413)/(Constants!$B$5+Constants!$B$4)</f>
        <v>1200.5</v>
      </c>
      <c r="AJ414">
        <f>((Constants!$B$5*AI413)+Constants!$B$4*AE414+AJ413)-(Constants!$B$4+Constants!$B$5)*AI414</f>
        <v>0</v>
      </c>
      <c r="AK414">
        <f>((Constants!$B$5*AK413)+Constants!$B$4*AF414+AL413)/(Constants!$B$5+Constants!$B$4)</f>
        <v>800.5</v>
      </c>
      <c r="AL414">
        <f>((Constants!$B$5*AK413)+Constants!$B$4*AF414+AL413)-(Constants!$B$5+Constants!$B$4)*AK414</f>
        <v>0</v>
      </c>
      <c r="AM414">
        <f t="shared" si="116"/>
        <v>1</v>
      </c>
      <c r="AN414">
        <f t="shared" si="117"/>
        <v>1</v>
      </c>
      <c r="AO414">
        <f>(200000*(ABS(N414)-ABS(N412))+Constants!$B$7)/(2*Constants!$B$7)</f>
        <v>0.5</v>
      </c>
      <c r="AP414">
        <f>(200000*(ABS(O414)-ABS(O412))+Constants!$B$7)/(2*Constants!$B$7)</f>
        <v>0.5</v>
      </c>
      <c r="AQ414">
        <f t="shared" si="118"/>
        <v>1</v>
      </c>
      <c r="AR414">
        <f>(Constants!$B$3*Constants!$B$8*I414*K414+AS413)/(Constants!$B$9*Constants!$B$4)</f>
        <v>7.53982300884956</v>
      </c>
      <c r="AS414">
        <f>(Constants!$B$3*Constants!$B$8*I414*K414+AS413)-(AR414*Constants!$B$9*Constants!$B$4)</f>
        <v>0</v>
      </c>
      <c r="AT414">
        <f t="shared" si="119"/>
        <v>3106.40707964599</v>
      </c>
      <c r="AU414">
        <f t="array" ref="AU414">IF(SUMPRODUCT(--(SIGN(AN381:AN413)=SIGN(K382:K414)))=0,2,IF(AV413&gt;0,1,0))</f>
        <v>0</v>
      </c>
      <c r="AV414">
        <f>IF(AU414=2,ROUND(5*1000/Constants!$B$11,0),IF(AV413&gt;0,AV413-1,0))</f>
        <v>0</v>
      </c>
      <c r="AW414">
        <f t="shared" si="120"/>
        <v>412</v>
      </c>
      <c r="AX414">
        <f ca="1" t="array" ref="AX414">IF(AW414&gt;Constants!$B$12,2,IF(SUMPRODUCT(--(AX395:AX414=2))=0,0,1))</f>
        <v>2</v>
      </c>
      <c r="AZ414">
        <f t="array" ref="AZ414">IF(ABS(AG414)&gt;Constants!$B$13,2,IF(SUMPRODUCT(--(AZ394:AZ413=2))=0,0,1))</f>
        <v>0</v>
      </c>
    </row>
    <row r="415" spans="1:52">
      <c r="A415" s="3">
        <v>413</v>
      </c>
      <c r="B415">
        <f>Signals!B414</f>
        <v>3</v>
      </c>
      <c r="C415">
        <f>Signals!C414</f>
        <v>2</v>
      </c>
      <c r="D415">
        <f>Signals!F414</f>
        <v>0</v>
      </c>
      <c r="E415">
        <f>Signals!H414</f>
        <v>0</v>
      </c>
      <c r="F415">
        <f>Signals!I414</f>
        <v>0</v>
      </c>
      <c r="G415">
        <f>IF(Constants!$B$2=2,-B415,B415)</f>
        <v>3</v>
      </c>
      <c r="H415">
        <f>IF(Constants!$C$2=2,-C415,C415)</f>
        <v>2</v>
      </c>
      <c r="I415">
        <f t="shared" si="104"/>
        <v>3</v>
      </c>
      <c r="J415">
        <f t="shared" si="105"/>
        <v>2</v>
      </c>
      <c r="K415">
        <f t="shared" si="106"/>
        <v>1</v>
      </c>
      <c r="L415">
        <f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1200.5</v>
      </c>
      <c r="M415">
        <f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800.5</v>
      </c>
      <c r="N415">
        <f t="shared" si="107"/>
        <v>1200.5</v>
      </c>
      <c r="O415">
        <f t="shared" si="108"/>
        <v>800.5</v>
      </c>
      <c r="P415">
        <f>IF(I415&lt;&gt;0,(ABS(L415*Constants!$B$10)+50)/100,MAX(P414-ABS(N415*Constants!$B$4),0))</f>
        <v>0.62005</v>
      </c>
      <c r="Q415">
        <f>IF(J415&lt;&gt;0,(ABS(M415*Constants!$B$10)+50)/100,MAX(Q414-ABS(O415*Constants!$B$4),0))</f>
        <v>0.58005</v>
      </c>
      <c r="R415">
        <f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1200.5</v>
      </c>
      <c r="S415">
        <f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800.5</v>
      </c>
      <c r="T415">
        <f t="shared" si="109"/>
        <v>1200.5</v>
      </c>
      <c r="U415">
        <f t="shared" si="110"/>
        <v>800.5</v>
      </c>
      <c r="V415">
        <f>IF(I415&lt;&gt;0,(ABS(R415*Constants!$B$4)+50)/100,IF(R415=0,MAX((0-ABS(T415*Constants!$B$4)),0),(ABS(R415*Constants!$B$4)+50)/100))</f>
        <v>1501.125</v>
      </c>
      <c r="W415">
        <f>IF(J415&lt;&gt;0,(ABS(S415*Constants!$B$4)+50)/100,IF(S415=0,MAX((0-ABS(U415*Constants!$B$4)),0),(ABS(S415*Constants!$B$4)+50)/100))</f>
        <v>1001.125</v>
      </c>
      <c r="X415">
        <f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1200.5</v>
      </c>
      <c r="Y415">
        <f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800.5</v>
      </c>
      <c r="Z415">
        <f t="shared" si="111"/>
        <v>1200.5</v>
      </c>
      <c r="AA415">
        <f t="shared" si="112"/>
        <v>800.5</v>
      </c>
      <c r="AB415">
        <f>IF(I415&lt;&gt;0,(ABS(X415*Constants!$B$10)+50)/100,IF(X415=0,MAX((AB414-ABS(Z415*Constants!$B$4)),0),(ABS(X415*Constants!$B$4)+50)/100))</f>
        <v>0.62005</v>
      </c>
      <c r="AC415">
        <f>IF(J415&lt;&gt;0,(ABS(Y415*Constants!$B$10)+50)/100,IF(Y415=0,MAX((AC414-ABS(AA415*Constants!$B$4)),0),(ABS(Y415*Constants!$B$4)+50)/100))</f>
        <v>0.58005</v>
      </c>
      <c r="AD415">
        <f t="shared" si="113"/>
        <v>1001</v>
      </c>
      <c r="AE415">
        <f t="shared" si="114"/>
        <v>1200.5</v>
      </c>
      <c r="AF415">
        <f t="shared" si="115"/>
        <v>800.5</v>
      </c>
      <c r="AG415">
        <f>((Constants!$B$5*AG414)+Constants!$B$4*AD415+AH414)/(Constants!$B$5+Constants!$B$4)</f>
        <v>1001</v>
      </c>
      <c r="AH415">
        <f>((Constants!$B$5*AG414)+Constants!$B$4*AD415+AH414)-(Constants!$B$5+Constants!$B$4)*AG415</f>
        <v>0</v>
      </c>
      <c r="AI415">
        <f>((Constants!$B$5*AI414)+Constants!$B$4*AE415+AJ414)/(Constants!$B$5+Constants!$B$4)</f>
        <v>1200.5</v>
      </c>
      <c r="AJ415">
        <f>((Constants!$B$5*AI414)+Constants!$B$4*AE415+AJ414)-(Constants!$B$4+Constants!$B$5)*AI415</f>
        <v>0</v>
      </c>
      <c r="AK415">
        <f>((Constants!$B$5*AK414)+Constants!$B$4*AF415+AL414)/(Constants!$B$5+Constants!$B$4)</f>
        <v>800.5</v>
      </c>
      <c r="AL415">
        <f>((Constants!$B$5*AK414)+Constants!$B$4*AF415+AL414)-(Constants!$B$5+Constants!$B$4)*AK415</f>
        <v>0</v>
      </c>
      <c r="AM415">
        <f t="shared" si="116"/>
        <v>1</v>
      </c>
      <c r="AN415">
        <f t="shared" si="117"/>
        <v>1</v>
      </c>
      <c r="AO415">
        <f>(200000*(ABS(N415)-ABS(N413))+Constants!$B$7)/(2*Constants!$B$7)</f>
        <v>0.5</v>
      </c>
      <c r="AP415">
        <f>(200000*(ABS(O415)-ABS(O413))+Constants!$B$7)/(2*Constants!$B$7)</f>
        <v>0.5</v>
      </c>
      <c r="AQ415">
        <f t="shared" si="118"/>
        <v>1</v>
      </c>
      <c r="AR415">
        <f>(Constants!$B$3*Constants!$B$8*I415*K415+AS414)/(Constants!$B$9*Constants!$B$4)</f>
        <v>7.53982300884956</v>
      </c>
      <c r="AS415">
        <f>(Constants!$B$3*Constants!$B$8*I415*K415+AS414)-(AR415*Constants!$B$9*Constants!$B$4)</f>
        <v>0</v>
      </c>
      <c r="AT415">
        <f t="shared" si="119"/>
        <v>3113.94690265484</v>
      </c>
      <c r="AU415">
        <f t="array" ref="AU415">IF(SUMPRODUCT(--(SIGN(AN382:AN414)=SIGN(K383:K415)))=0,2,IF(AV414&gt;0,1,0))</f>
        <v>0</v>
      </c>
      <c r="AV415">
        <f>IF(AU415=2,ROUND(5*1000/Constants!$B$11,0),IF(AV414&gt;0,AV414-1,0))</f>
        <v>0</v>
      </c>
      <c r="AW415">
        <f t="shared" si="120"/>
        <v>413</v>
      </c>
      <c r="AX415">
        <f ca="1" t="array" ref="AX415">IF(AW415&gt;Constants!$B$12,2,IF(SUMPRODUCT(--(AX396:AX415=2))=0,0,1))</f>
        <v>2</v>
      </c>
      <c r="AZ415">
        <f t="array" ref="AZ415">IF(ABS(AG415)&gt;Constants!$B$13,2,IF(SUMPRODUCT(--(AZ395:AZ414=2))=0,0,1))</f>
        <v>0</v>
      </c>
    </row>
    <row r="416" spans="1:52">
      <c r="A416" s="3">
        <v>414</v>
      </c>
      <c r="B416">
        <f>Signals!B415</f>
        <v>3</v>
      </c>
      <c r="C416">
        <f>Signals!C415</f>
        <v>2</v>
      </c>
      <c r="D416">
        <f>Signals!F415</f>
        <v>0</v>
      </c>
      <c r="E416">
        <f>Signals!H415</f>
        <v>0</v>
      </c>
      <c r="F416">
        <f>Signals!I415</f>
        <v>0</v>
      </c>
      <c r="G416">
        <f>IF(Constants!$B$2=2,-B416,B416)</f>
        <v>3</v>
      </c>
      <c r="H416">
        <f>IF(Constants!$C$2=2,-C416,C416)</f>
        <v>2</v>
      </c>
      <c r="I416">
        <f t="shared" si="104"/>
        <v>3</v>
      </c>
      <c r="J416">
        <f t="shared" si="105"/>
        <v>2</v>
      </c>
      <c r="K416">
        <f t="shared" si="106"/>
        <v>1</v>
      </c>
      <c r="L416">
        <f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1200.5</v>
      </c>
      <c r="M416">
        <f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800.5</v>
      </c>
      <c r="N416">
        <f t="shared" si="107"/>
        <v>1200.5</v>
      </c>
      <c r="O416">
        <f t="shared" si="108"/>
        <v>800.5</v>
      </c>
      <c r="P416">
        <f>IF(I416&lt;&gt;0,(ABS(L416*Constants!$B$10)+50)/100,MAX(P415-ABS(N416*Constants!$B$4),0))</f>
        <v>0.62005</v>
      </c>
      <c r="Q416">
        <f>IF(J416&lt;&gt;0,(ABS(M416*Constants!$B$10)+50)/100,MAX(Q415-ABS(O416*Constants!$B$4),0))</f>
        <v>0.58005</v>
      </c>
      <c r="R416">
        <f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1200.5</v>
      </c>
      <c r="S416">
        <f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800.5</v>
      </c>
      <c r="T416">
        <f t="shared" si="109"/>
        <v>1200.5</v>
      </c>
      <c r="U416">
        <f t="shared" si="110"/>
        <v>800.5</v>
      </c>
      <c r="V416">
        <f>IF(I416&lt;&gt;0,(ABS(R416*Constants!$B$4)+50)/100,IF(R416=0,MAX((0-ABS(T416*Constants!$B$4)),0),(ABS(R416*Constants!$B$4)+50)/100))</f>
        <v>1501.125</v>
      </c>
      <c r="W416">
        <f>IF(J416&lt;&gt;0,(ABS(S416*Constants!$B$4)+50)/100,IF(S416=0,MAX((0-ABS(U416*Constants!$B$4)),0),(ABS(S416*Constants!$B$4)+50)/100))</f>
        <v>1001.125</v>
      </c>
      <c r="X416">
        <f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1200.5</v>
      </c>
      <c r="Y416">
        <f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800.5</v>
      </c>
      <c r="Z416">
        <f t="shared" si="111"/>
        <v>1200.5</v>
      </c>
      <c r="AA416">
        <f t="shared" si="112"/>
        <v>800.5</v>
      </c>
      <c r="AB416">
        <f>IF(I416&lt;&gt;0,(ABS(X416*Constants!$B$10)+50)/100,IF(X416=0,MAX((AB415-ABS(Z416*Constants!$B$4)),0),(ABS(X416*Constants!$B$4)+50)/100))</f>
        <v>0.62005</v>
      </c>
      <c r="AC416">
        <f>IF(J416&lt;&gt;0,(ABS(Y416*Constants!$B$10)+50)/100,IF(Y416=0,MAX((AC415-ABS(AA416*Constants!$B$4)),0),(ABS(Y416*Constants!$B$4)+50)/100))</f>
        <v>0.58005</v>
      </c>
      <c r="AD416">
        <f t="shared" si="113"/>
        <v>1001</v>
      </c>
      <c r="AE416">
        <f t="shared" si="114"/>
        <v>1200.5</v>
      </c>
      <c r="AF416">
        <f t="shared" si="115"/>
        <v>800.5</v>
      </c>
      <c r="AG416">
        <f>((Constants!$B$5*AG415)+Constants!$B$4*AD416+AH415)/(Constants!$B$5+Constants!$B$4)</f>
        <v>1001</v>
      </c>
      <c r="AH416">
        <f>((Constants!$B$5*AG415)+Constants!$B$4*AD416+AH415)-(Constants!$B$5+Constants!$B$4)*AG416</f>
        <v>0</v>
      </c>
      <c r="AI416">
        <f>((Constants!$B$5*AI415)+Constants!$B$4*AE416+AJ415)/(Constants!$B$5+Constants!$B$4)</f>
        <v>1200.5</v>
      </c>
      <c r="AJ416">
        <f>((Constants!$B$5*AI415)+Constants!$B$4*AE416+AJ415)-(Constants!$B$4+Constants!$B$5)*AI416</f>
        <v>0</v>
      </c>
      <c r="AK416">
        <f>((Constants!$B$5*AK415)+Constants!$B$4*AF416+AL415)/(Constants!$B$5+Constants!$B$4)</f>
        <v>800.5</v>
      </c>
      <c r="AL416">
        <f>((Constants!$B$5*AK415)+Constants!$B$4*AF416+AL415)-(Constants!$B$5+Constants!$B$4)*AK416</f>
        <v>0</v>
      </c>
      <c r="AM416">
        <f t="shared" si="116"/>
        <v>1</v>
      </c>
      <c r="AN416">
        <f t="shared" si="117"/>
        <v>1</v>
      </c>
      <c r="AO416">
        <f>(200000*(ABS(N416)-ABS(N414))+Constants!$B$7)/(2*Constants!$B$7)</f>
        <v>0.5</v>
      </c>
      <c r="AP416">
        <f>(200000*(ABS(O416)-ABS(O414))+Constants!$B$7)/(2*Constants!$B$7)</f>
        <v>0.5</v>
      </c>
      <c r="AQ416">
        <f t="shared" si="118"/>
        <v>1</v>
      </c>
      <c r="AR416">
        <f>(Constants!$B$3*Constants!$B$8*I416*K416+AS415)/(Constants!$B$9*Constants!$B$4)</f>
        <v>7.53982300884956</v>
      </c>
      <c r="AS416">
        <f>(Constants!$B$3*Constants!$B$8*I416*K416+AS415)-(AR416*Constants!$B$9*Constants!$B$4)</f>
        <v>0</v>
      </c>
      <c r="AT416">
        <f t="shared" si="119"/>
        <v>3121.48672566369</v>
      </c>
      <c r="AU416">
        <f t="array" ref="AU416">IF(SUMPRODUCT(--(SIGN(AN383:AN415)=SIGN(K384:K416)))=0,2,IF(AV415&gt;0,1,0))</f>
        <v>0</v>
      </c>
      <c r="AV416">
        <f>IF(AU416=2,ROUND(5*1000/Constants!$B$11,0),IF(AV415&gt;0,AV415-1,0))</f>
        <v>0</v>
      </c>
      <c r="AW416">
        <f t="shared" si="120"/>
        <v>414</v>
      </c>
      <c r="AX416">
        <f ca="1" t="array" ref="AX416">IF(AW416&gt;Constants!$B$12,2,IF(SUMPRODUCT(--(AX397:AX416=2))=0,0,1))</f>
        <v>2</v>
      </c>
      <c r="AZ416">
        <f t="array" ref="AZ416">IF(ABS(AG416)&gt;Constants!$B$13,2,IF(SUMPRODUCT(--(AZ396:AZ415=2))=0,0,1))</f>
        <v>0</v>
      </c>
    </row>
    <row r="417" spans="1:52">
      <c r="A417" s="3">
        <v>415</v>
      </c>
      <c r="B417">
        <f>Signals!B416</f>
        <v>3</v>
      </c>
      <c r="C417">
        <f>Signals!C416</f>
        <v>2</v>
      </c>
      <c r="D417">
        <f>Signals!F416</f>
        <v>0</v>
      </c>
      <c r="E417">
        <f>Signals!H416</f>
        <v>0</v>
      </c>
      <c r="F417">
        <f>Signals!I416</f>
        <v>0</v>
      </c>
      <c r="G417">
        <f>IF(Constants!$B$2=2,-B417,B417)</f>
        <v>3</v>
      </c>
      <c r="H417">
        <f>IF(Constants!$C$2=2,-C417,C417)</f>
        <v>2</v>
      </c>
      <c r="I417">
        <f t="shared" si="104"/>
        <v>3</v>
      </c>
      <c r="J417">
        <f t="shared" si="105"/>
        <v>2</v>
      </c>
      <c r="K417">
        <f t="shared" si="106"/>
        <v>1</v>
      </c>
      <c r="L417">
        <f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1200.5</v>
      </c>
      <c r="M417">
        <f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800.5</v>
      </c>
      <c r="N417">
        <f t="shared" si="107"/>
        <v>1200.5</v>
      </c>
      <c r="O417">
        <f t="shared" si="108"/>
        <v>800.5</v>
      </c>
      <c r="P417">
        <f>IF(I417&lt;&gt;0,(ABS(L417*Constants!$B$10)+50)/100,MAX(P416-ABS(N417*Constants!$B$4),0))</f>
        <v>0.62005</v>
      </c>
      <c r="Q417">
        <f>IF(J417&lt;&gt;0,(ABS(M417*Constants!$B$10)+50)/100,MAX(Q416-ABS(O417*Constants!$B$4),0))</f>
        <v>0.58005</v>
      </c>
      <c r="R417">
        <f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1200.5</v>
      </c>
      <c r="S417">
        <f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800.5</v>
      </c>
      <c r="T417">
        <f t="shared" si="109"/>
        <v>1200.5</v>
      </c>
      <c r="U417">
        <f t="shared" si="110"/>
        <v>800.5</v>
      </c>
      <c r="V417">
        <f>IF(I417&lt;&gt;0,(ABS(R417*Constants!$B$4)+50)/100,IF(R417=0,MAX((0-ABS(T417*Constants!$B$4)),0),(ABS(R417*Constants!$B$4)+50)/100))</f>
        <v>1501.125</v>
      </c>
      <c r="W417">
        <f>IF(J417&lt;&gt;0,(ABS(S417*Constants!$B$4)+50)/100,IF(S417=0,MAX((0-ABS(U417*Constants!$B$4)),0),(ABS(S417*Constants!$B$4)+50)/100))</f>
        <v>1001.125</v>
      </c>
      <c r="X417">
        <f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1200.5</v>
      </c>
      <c r="Y417">
        <f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800.5</v>
      </c>
      <c r="Z417">
        <f t="shared" si="111"/>
        <v>1200.5</v>
      </c>
      <c r="AA417">
        <f t="shared" si="112"/>
        <v>800.5</v>
      </c>
      <c r="AB417">
        <f>IF(I417&lt;&gt;0,(ABS(X417*Constants!$B$10)+50)/100,IF(X417=0,MAX((AB416-ABS(Z417*Constants!$B$4)),0),(ABS(X417*Constants!$B$4)+50)/100))</f>
        <v>0.62005</v>
      </c>
      <c r="AC417">
        <f>IF(J417&lt;&gt;0,(ABS(Y417*Constants!$B$10)+50)/100,IF(Y417=0,MAX((AC416-ABS(AA417*Constants!$B$4)),0),(ABS(Y417*Constants!$B$4)+50)/100))</f>
        <v>0.58005</v>
      </c>
      <c r="AD417">
        <f t="shared" si="113"/>
        <v>1001</v>
      </c>
      <c r="AE417">
        <f t="shared" si="114"/>
        <v>1200.5</v>
      </c>
      <c r="AF417">
        <f t="shared" si="115"/>
        <v>800.5</v>
      </c>
      <c r="AG417">
        <f>((Constants!$B$5*AG416)+Constants!$B$4*AD417+AH416)/(Constants!$B$5+Constants!$B$4)</f>
        <v>1001</v>
      </c>
      <c r="AH417">
        <f>((Constants!$B$5*AG416)+Constants!$B$4*AD417+AH416)-(Constants!$B$5+Constants!$B$4)*AG417</f>
        <v>0</v>
      </c>
      <c r="AI417">
        <f>((Constants!$B$5*AI416)+Constants!$B$4*AE417+AJ416)/(Constants!$B$5+Constants!$B$4)</f>
        <v>1200.5</v>
      </c>
      <c r="AJ417">
        <f>((Constants!$B$5*AI416)+Constants!$B$4*AE417+AJ416)-(Constants!$B$4+Constants!$B$5)*AI417</f>
        <v>0</v>
      </c>
      <c r="AK417">
        <f>((Constants!$B$5*AK416)+Constants!$B$4*AF417+AL416)/(Constants!$B$5+Constants!$B$4)</f>
        <v>800.5</v>
      </c>
      <c r="AL417">
        <f>((Constants!$B$5*AK416)+Constants!$B$4*AF417+AL416)-(Constants!$B$5+Constants!$B$4)*AK417</f>
        <v>0</v>
      </c>
      <c r="AM417">
        <f t="shared" si="116"/>
        <v>1</v>
      </c>
      <c r="AN417">
        <f t="shared" si="117"/>
        <v>1</v>
      </c>
      <c r="AO417">
        <f>(200000*(ABS(N417)-ABS(N415))+Constants!$B$7)/(2*Constants!$B$7)</f>
        <v>0.5</v>
      </c>
      <c r="AP417">
        <f>(200000*(ABS(O417)-ABS(O415))+Constants!$B$7)/(2*Constants!$B$7)</f>
        <v>0.5</v>
      </c>
      <c r="AQ417">
        <f t="shared" si="118"/>
        <v>1</v>
      </c>
      <c r="AR417">
        <f>(Constants!$B$3*Constants!$B$8*I417*K417+AS416)/(Constants!$B$9*Constants!$B$4)</f>
        <v>7.53982300884956</v>
      </c>
      <c r="AS417">
        <f>(Constants!$B$3*Constants!$B$8*I417*K417+AS416)-(AR417*Constants!$B$9*Constants!$B$4)</f>
        <v>0</v>
      </c>
      <c r="AT417">
        <f t="shared" si="119"/>
        <v>3129.02654867254</v>
      </c>
      <c r="AU417">
        <f t="array" ref="AU417">IF(SUMPRODUCT(--(SIGN(AN384:AN416)=SIGN(K385:K417)))=0,2,IF(AV416&gt;0,1,0))</f>
        <v>0</v>
      </c>
      <c r="AV417">
        <f>IF(AU417=2,ROUND(5*1000/Constants!$B$11,0),IF(AV416&gt;0,AV416-1,0))</f>
        <v>0</v>
      </c>
      <c r="AW417">
        <f t="shared" si="120"/>
        <v>415</v>
      </c>
      <c r="AX417">
        <f ca="1" t="array" ref="AX417">IF(AW417&gt;Constants!$B$12,2,IF(SUMPRODUCT(--(AX398:AX417=2))=0,0,1))</f>
        <v>2</v>
      </c>
      <c r="AZ417">
        <f t="array" ref="AZ417">IF(ABS(AG417)&gt;Constants!$B$13,2,IF(SUMPRODUCT(--(AZ397:AZ416=2))=0,0,1))</f>
        <v>0</v>
      </c>
    </row>
    <row r="418" spans="1:52">
      <c r="A418" s="3">
        <v>416</v>
      </c>
      <c r="B418">
        <f>Signals!B417</f>
        <v>3</v>
      </c>
      <c r="C418">
        <f>Signals!C417</f>
        <v>2</v>
      </c>
      <c r="D418">
        <f>Signals!F417</f>
        <v>0</v>
      </c>
      <c r="E418">
        <f>Signals!H417</f>
        <v>0</v>
      </c>
      <c r="F418">
        <f>Signals!I417</f>
        <v>0</v>
      </c>
      <c r="G418">
        <f>IF(Constants!$B$2=2,-B418,B418)</f>
        <v>3</v>
      </c>
      <c r="H418">
        <f>IF(Constants!$C$2=2,-C418,C418)</f>
        <v>2</v>
      </c>
      <c r="I418">
        <f t="shared" si="104"/>
        <v>3</v>
      </c>
      <c r="J418">
        <f t="shared" si="105"/>
        <v>2</v>
      </c>
      <c r="K418">
        <f t="shared" si="106"/>
        <v>1</v>
      </c>
      <c r="L418">
        <f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1200.5</v>
      </c>
      <c r="M418">
        <f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800.5</v>
      </c>
      <c r="N418">
        <f t="shared" si="107"/>
        <v>1200.5</v>
      </c>
      <c r="O418">
        <f t="shared" si="108"/>
        <v>800.5</v>
      </c>
      <c r="P418">
        <f>IF(I418&lt;&gt;0,(ABS(L418*Constants!$B$10)+50)/100,MAX(P417-ABS(N418*Constants!$B$4),0))</f>
        <v>0.62005</v>
      </c>
      <c r="Q418">
        <f>IF(J418&lt;&gt;0,(ABS(M418*Constants!$B$10)+50)/100,MAX(Q417-ABS(O418*Constants!$B$4),0))</f>
        <v>0.58005</v>
      </c>
      <c r="R418">
        <f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1200.5</v>
      </c>
      <c r="S418">
        <f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800.5</v>
      </c>
      <c r="T418">
        <f t="shared" si="109"/>
        <v>1200.5</v>
      </c>
      <c r="U418">
        <f t="shared" si="110"/>
        <v>800.5</v>
      </c>
      <c r="V418">
        <f>IF(I418&lt;&gt;0,(ABS(R418*Constants!$B$4)+50)/100,IF(R418=0,MAX((0-ABS(T418*Constants!$B$4)),0),(ABS(R418*Constants!$B$4)+50)/100))</f>
        <v>1501.125</v>
      </c>
      <c r="W418">
        <f>IF(J418&lt;&gt;0,(ABS(S418*Constants!$B$4)+50)/100,IF(S418=0,MAX((0-ABS(U418*Constants!$B$4)),0),(ABS(S418*Constants!$B$4)+50)/100))</f>
        <v>1001.125</v>
      </c>
      <c r="X418">
        <f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1200.5</v>
      </c>
      <c r="Y418">
        <f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800.5</v>
      </c>
      <c r="Z418">
        <f t="shared" si="111"/>
        <v>1200.5</v>
      </c>
      <c r="AA418">
        <f t="shared" si="112"/>
        <v>800.5</v>
      </c>
      <c r="AB418">
        <f>IF(I418&lt;&gt;0,(ABS(X418*Constants!$B$10)+50)/100,IF(X418=0,MAX((AB417-ABS(Z418*Constants!$B$4)),0),(ABS(X418*Constants!$B$4)+50)/100))</f>
        <v>0.62005</v>
      </c>
      <c r="AC418">
        <f>IF(J418&lt;&gt;0,(ABS(Y418*Constants!$B$10)+50)/100,IF(Y418=0,MAX((AC417-ABS(AA418*Constants!$B$4)),0),(ABS(Y418*Constants!$B$4)+50)/100))</f>
        <v>0.58005</v>
      </c>
      <c r="AD418">
        <f t="shared" si="113"/>
        <v>1001</v>
      </c>
      <c r="AE418">
        <f t="shared" si="114"/>
        <v>1200.5</v>
      </c>
      <c r="AF418">
        <f t="shared" si="115"/>
        <v>800.5</v>
      </c>
      <c r="AG418">
        <f>((Constants!$B$5*AG417)+Constants!$B$4*AD418+AH417)/(Constants!$B$5+Constants!$B$4)</f>
        <v>1001</v>
      </c>
      <c r="AH418">
        <f>((Constants!$B$5*AG417)+Constants!$B$4*AD418+AH417)-(Constants!$B$5+Constants!$B$4)*AG418</f>
        <v>0</v>
      </c>
      <c r="AI418">
        <f>((Constants!$B$5*AI417)+Constants!$B$4*AE418+AJ417)/(Constants!$B$5+Constants!$B$4)</f>
        <v>1200.5</v>
      </c>
      <c r="AJ418">
        <f>((Constants!$B$5*AI417)+Constants!$B$4*AE418+AJ417)-(Constants!$B$4+Constants!$B$5)*AI418</f>
        <v>0</v>
      </c>
      <c r="AK418">
        <f>((Constants!$B$5*AK417)+Constants!$B$4*AF418+AL417)/(Constants!$B$5+Constants!$B$4)</f>
        <v>800.5</v>
      </c>
      <c r="AL418">
        <f>((Constants!$B$5*AK417)+Constants!$B$4*AF418+AL417)-(Constants!$B$5+Constants!$B$4)*AK418</f>
        <v>0</v>
      </c>
      <c r="AM418">
        <f t="shared" si="116"/>
        <v>1</v>
      </c>
      <c r="AN418">
        <f t="shared" si="117"/>
        <v>1</v>
      </c>
      <c r="AO418">
        <f>(200000*(ABS(N418)-ABS(N416))+Constants!$B$7)/(2*Constants!$B$7)</f>
        <v>0.5</v>
      </c>
      <c r="AP418">
        <f>(200000*(ABS(O418)-ABS(O416))+Constants!$B$7)/(2*Constants!$B$7)</f>
        <v>0.5</v>
      </c>
      <c r="AQ418">
        <f t="shared" si="118"/>
        <v>1</v>
      </c>
      <c r="AR418">
        <f>(Constants!$B$3*Constants!$B$8*I418*K418+AS417)/(Constants!$B$9*Constants!$B$4)</f>
        <v>7.53982300884956</v>
      </c>
      <c r="AS418">
        <f>(Constants!$B$3*Constants!$B$8*I418*K418+AS417)-(AR418*Constants!$B$9*Constants!$B$4)</f>
        <v>0</v>
      </c>
      <c r="AT418">
        <f t="shared" si="119"/>
        <v>3136.56637168139</v>
      </c>
      <c r="AU418">
        <f t="array" ref="AU418">IF(SUMPRODUCT(--(SIGN(AN385:AN417)=SIGN(K386:K418)))=0,2,IF(AV417&gt;0,1,0))</f>
        <v>0</v>
      </c>
      <c r="AV418">
        <f>IF(AU418=2,ROUND(5*1000/Constants!$B$11,0),IF(AV417&gt;0,AV417-1,0))</f>
        <v>0</v>
      </c>
      <c r="AW418">
        <f t="shared" si="120"/>
        <v>416</v>
      </c>
      <c r="AX418">
        <f ca="1" t="array" ref="AX418">IF(AW418&gt;Constants!$B$12,2,IF(SUMPRODUCT(--(AX399:AX418=2))=0,0,1))</f>
        <v>2</v>
      </c>
      <c r="AZ418">
        <f t="array" ref="AZ418">IF(ABS(AG418)&gt;Constants!$B$13,2,IF(SUMPRODUCT(--(AZ398:AZ417=2))=0,0,1))</f>
        <v>0</v>
      </c>
    </row>
    <row r="419" spans="1:52">
      <c r="A419" s="3">
        <v>417</v>
      </c>
      <c r="B419">
        <f>Signals!B418</f>
        <v>3</v>
      </c>
      <c r="C419">
        <f>Signals!C418</f>
        <v>2</v>
      </c>
      <c r="D419">
        <f>Signals!F418</f>
        <v>0</v>
      </c>
      <c r="E419">
        <f>Signals!H418</f>
        <v>0</v>
      </c>
      <c r="F419">
        <f>Signals!I418</f>
        <v>0</v>
      </c>
      <c r="G419">
        <f>IF(Constants!$B$2=2,-B419,B419)</f>
        <v>3</v>
      </c>
      <c r="H419">
        <f>IF(Constants!$C$2=2,-C419,C419)</f>
        <v>2</v>
      </c>
      <c r="I419">
        <f t="shared" si="104"/>
        <v>3</v>
      </c>
      <c r="J419">
        <f t="shared" si="105"/>
        <v>2</v>
      </c>
      <c r="K419">
        <f t="shared" si="106"/>
        <v>1</v>
      </c>
      <c r="L419">
        <f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1200.5</v>
      </c>
      <c r="M419">
        <f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800.5</v>
      </c>
      <c r="N419">
        <f t="shared" si="107"/>
        <v>1200.5</v>
      </c>
      <c r="O419">
        <f t="shared" si="108"/>
        <v>800.5</v>
      </c>
      <c r="P419">
        <f>IF(I419&lt;&gt;0,(ABS(L419*Constants!$B$10)+50)/100,MAX(P418-ABS(N419*Constants!$B$4),0))</f>
        <v>0.62005</v>
      </c>
      <c r="Q419">
        <f>IF(J419&lt;&gt;0,(ABS(M419*Constants!$B$10)+50)/100,MAX(Q418-ABS(O419*Constants!$B$4),0))</f>
        <v>0.58005</v>
      </c>
      <c r="R419">
        <f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1200.5</v>
      </c>
      <c r="S419">
        <f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800.5</v>
      </c>
      <c r="T419">
        <f t="shared" si="109"/>
        <v>1200.5</v>
      </c>
      <c r="U419">
        <f t="shared" si="110"/>
        <v>800.5</v>
      </c>
      <c r="V419">
        <f>IF(I419&lt;&gt;0,(ABS(R419*Constants!$B$4)+50)/100,IF(R419=0,MAX((0-ABS(T419*Constants!$B$4)),0),(ABS(R419*Constants!$B$4)+50)/100))</f>
        <v>1501.125</v>
      </c>
      <c r="W419">
        <f>IF(J419&lt;&gt;0,(ABS(S419*Constants!$B$4)+50)/100,IF(S419=0,MAX((0-ABS(U419*Constants!$B$4)),0),(ABS(S419*Constants!$B$4)+50)/100))</f>
        <v>1001.125</v>
      </c>
      <c r="X419">
        <f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1200.5</v>
      </c>
      <c r="Y419">
        <f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800.5</v>
      </c>
      <c r="Z419">
        <f t="shared" si="111"/>
        <v>1200.5</v>
      </c>
      <c r="AA419">
        <f t="shared" si="112"/>
        <v>800.5</v>
      </c>
      <c r="AB419">
        <f>IF(I419&lt;&gt;0,(ABS(X419*Constants!$B$10)+50)/100,IF(X419=0,MAX((AB418-ABS(Z419*Constants!$B$4)),0),(ABS(X419*Constants!$B$4)+50)/100))</f>
        <v>0.62005</v>
      </c>
      <c r="AC419">
        <f>IF(J419&lt;&gt;0,(ABS(Y419*Constants!$B$10)+50)/100,IF(Y419=0,MAX((AC418-ABS(AA419*Constants!$B$4)),0),(ABS(Y419*Constants!$B$4)+50)/100))</f>
        <v>0.58005</v>
      </c>
      <c r="AD419">
        <f t="shared" si="113"/>
        <v>1001</v>
      </c>
      <c r="AE419">
        <f t="shared" si="114"/>
        <v>1200.5</v>
      </c>
      <c r="AF419">
        <f t="shared" si="115"/>
        <v>800.5</v>
      </c>
      <c r="AG419">
        <f>((Constants!$B$5*AG418)+Constants!$B$4*AD419+AH418)/(Constants!$B$5+Constants!$B$4)</f>
        <v>1001</v>
      </c>
      <c r="AH419">
        <f>((Constants!$B$5*AG418)+Constants!$B$4*AD419+AH418)-(Constants!$B$5+Constants!$B$4)*AG419</f>
        <v>0</v>
      </c>
      <c r="AI419">
        <f>((Constants!$B$5*AI418)+Constants!$B$4*AE419+AJ418)/(Constants!$B$5+Constants!$B$4)</f>
        <v>1200.5</v>
      </c>
      <c r="AJ419">
        <f>((Constants!$B$5*AI418)+Constants!$B$4*AE419+AJ418)-(Constants!$B$4+Constants!$B$5)*AI419</f>
        <v>0</v>
      </c>
      <c r="AK419">
        <f>((Constants!$B$5*AK418)+Constants!$B$4*AF419+AL418)/(Constants!$B$5+Constants!$B$4)</f>
        <v>800.5</v>
      </c>
      <c r="AL419">
        <f>((Constants!$B$5*AK418)+Constants!$B$4*AF419+AL418)-(Constants!$B$5+Constants!$B$4)*AK419</f>
        <v>0</v>
      </c>
      <c r="AM419">
        <f t="shared" si="116"/>
        <v>1</v>
      </c>
      <c r="AN419">
        <f t="shared" si="117"/>
        <v>1</v>
      </c>
      <c r="AO419">
        <f>(200000*(ABS(N419)-ABS(N417))+Constants!$B$7)/(2*Constants!$B$7)</f>
        <v>0.5</v>
      </c>
      <c r="AP419">
        <f>(200000*(ABS(O419)-ABS(O417))+Constants!$B$7)/(2*Constants!$B$7)</f>
        <v>0.5</v>
      </c>
      <c r="AQ419">
        <f t="shared" si="118"/>
        <v>1</v>
      </c>
      <c r="AR419">
        <f>(Constants!$B$3*Constants!$B$8*I419*K419+AS418)/(Constants!$B$9*Constants!$B$4)</f>
        <v>7.53982300884956</v>
      </c>
      <c r="AS419">
        <f>(Constants!$B$3*Constants!$B$8*I419*K419+AS418)-(AR419*Constants!$B$9*Constants!$B$4)</f>
        <v>0</v>
      </c>
      <c r="AT419">
        <f t="shared" si="119"/>
        <v>3144.10619469024</v>
      </c>
      <c r="AU419">
        <f t="array" ref="AU419">IF(SUMPRODUCT(--(SIGN(AN386:AN418)=SIGN(K387:K419)))=0,2,IF(AV418&gt;0,1,0))</f>
        <v>0</v>
      </c>
      <c r="AV419">
        <f>IF(AU419=2,ROUND(5*1000/Constants!$B$11,0),IF(AV418&gt;0,AV418-1,0))</f>
        <v>0</v>
      </c>
      <c r="AW419">
        <f t="shared" si="120"/>
        <v>417</v>
      </c>
      <c r="AX419">
        <f ca="1" t="array" ref="AX419">IF(AW419&gt;Constants!$B$12,2,IF(SUMPRODUCT(--(AX400:AX419=2))=0,0,1))</f>
        <v>2</v>
      </c>
      <c r="AZ419">
        <f t="array" ref="AZ419">IF(ABS(AG419)&gt;Constants!$B$13,2,IF(SUMPRODUCT(--(AZ399:AZ418=2))=0,0,1))</f>
        <v>0</v>
      </c>
    </row>
    <row r="420" spans="1:52">
      <c r="A420" s="3">
        <v>418</v>
      </c>
      <c r="B420">
        <f>Signals!B419</f>
        <v>3</v>
      </c>
      <c r="C420">
        <f>Signals!C419</f>
        <v>2</v>
      </c>
      <c r="D420">
        <f>Signals!F419</f>
        <v>0</v>
      </c>
      <c r="E420">
        <f>Signals!H419</f>
        <v>0</v>
      </c>
      <c r="F420">
        <f>Signals!I419</f>
        <v>0</v>
      </c>
      <c r="G420">
        <f>IF(Constants!$B$2=2,-B420,B420)</f>
        <v>3</v>
      </c>
      <c r="H420">
        <f>IF(Constants!$C$2=2,-C420,C420)</f>
        <v>2</v>
      </c>
      <c r="I420">
        <f t="shared" si="104"/>
        <v>3</v>
      </c>
      <c r="J420">
        <f t="shared" si="105"/>
        <v>2</v>
      </c>
      <c r="K420">
        <f t="shared" si="106"/>
        <v>1</v>
      </c>
      <c r="L420">
        <f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1200.5</v>
      </c>
      <c r="M420">
        <f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800.5</v>
      </c>
      <c r="N420">
        <f t="shared" si="107"/>
        <v>1200.5</v>
      </c>
      <c r="O420">
        <f t="shared" si="108"/>
        <v>800.5</v>
      </c>
      <c r="P420">
        <f>IF(I420&lt;&gt;0,(ABS(L420*Constants!$B$10)+50)/100,MAX(P419-ABS(N420*Constants!$B$4),0))</f>
        <v>0.62005</v>
      </c>
      <c r="Q420">
        <f>IF(J420&lt;&gt;0,(ABS(M420*Constants!$B$10)+50)/100,MAX(Q419-ABS(O420*Constants!$B$4),0))</f>
        <v>0.58005</v>
      </c>
      <c r="R420">
        <f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1200.5</v>
      </c>
      <c r="S420">
        <f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800.5</v>
      </c>
      <c r="T420">
        <f t="shared" si="109"/>
        <v>1200.5</v>
      </c>
      <c r="U420">
        <f t="shared" si="110"/>
        <v>800.5</v>
      </c>
      <c r="V420">
        <f>IF(I420&lt;&gt;0,(ABS(R420*Constants!$B$4)+50)/100,IF(R420=0,MAX((0-ABS(T420*Constants!$B$4)),0),(ABS(R420*Constants!$B$4)+50)/100))</f>
        <v>1501.125</v>
      </c>
      <c r="W420">
        <f>IF(J420&lt;&gt;0,(ABS(S420*Constants!$B$4)+50)/100,IF(S420=0,MAX((0-ABS(U420*Constants!$B$4)),0),(ABS(S420*Constants!$B$4)+50)/100))</f>
        <v>1001.125</v>
      </c>
      <c r="X420">
        <f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1200.5</v>
      </c>
      <c r="Y420">
        <f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800.5</v>
      </c>
      <c r="Z420">
        <f t="shared" si="111"/>
        <v>1200.5</v>
      </c>
      <c r="AA420">
        <f t="shared" si="112"/>
        <v>800.5</v>
      </c>
      <c r="AB420">
        <f>IF(I420&lt;&gt;0,(ABS(X420*Constants!$B$10)+50)/100,IF(X420=0,MAX((AB419-ABS(Z420*Constants!$B$4)),0),(ABS(X420*Constants!$B$4)+50)/100))</f>
        <v>0.62005</v>
      </c>
      <c r="AC420">
        <f>IF(J420&lt;&gt;0,(ABS(Y420*Constants!$B$10)+50)/100,IF(Y420=0,MAX((AC419-ABS(AA420*Constants!$B$4)),0),(ABS(Y420*Constants!$B$4)+50)/100))</f>
        <v>0.58005</v>
      </c>
      <c r="AD420">
        <f t="shared" si="113"/>
        <v>1001</v>
      </c>
      <c r="AE420">
        <f t="shared" si="114"/>
        <v>1200.5</v>
      </c>
      <c r="AF420">
        <f t="shared" si="115"/>
        <v>800.5</v>
      </c>
      <c r="AG420">
        <f>((Constants!$B$5*AG419)+Constants!$B$4*AD420+AH419)/(Constants!$B$5+Constants!$B$4)</f>
        <v>1001</v>
      </c>
      <c r="AH420">
        <f>((Constants!$B$5*AG419)+Constants!$B$4*AD420+AH419)-(Constants!$B$5+Constants!$B$4)*AG420</f>
        <v>0</v>
      </c>
      <c r="AI420">
        <f>((Constants!$B$5*AI419)+Constants!$B$4*AE420+AJ419)/(Constants!$B$5+Constants!$B$4)</f>
        <v>1200.5</v>
      </c>
      <c r="AJ420">
        <f>((Constants!$B$5*AI419)+Constants!$B$4*AE420+AJ419)-(Constants!$B$4+Constants!$B$5)*AI420</f>
        <v>0</v>
      </c>
      <c r="AK420">
        <f>((Constants!$B$5*AK419)+Constants!$B$4*AF420+AL419)/(Constants!$B$5+Constants!$B$4)</f>
        <v>800.5</v>
      </c>
      <c r="AL420">
        <f>((Constants!$B$5*AK419)+Constants!$B$4*AF420+AL419)-(Constants!$B$5+Constants!$B$4)*AK420</f>
        <v>0</v>
      </c>
      <c r="AM420">
        <f t="shared" si="116"/>
        <v>1</v>
      </c>
      <c r="AN420">
        <f t="shared" si="117"/>
        <v>1</v>
      </c>
      <c r="AO420">
        <f>(200000*(ABS(N420)-ABS(N418))+Constants!$B$7)/(2*Constants!$B$7)</f>
        <v>0.5</v>
      </c>
      <c r="AP420">
        <f>(200000*(ABS(O420)-ABS(O418))+Constants!$B$7)/(2*Constants!$B$7)</f>
        <v>0.5</v>
      </c>
      <c r="AQ420">
        <f t="shared" si="118"/>
        <v>1</v>
      </c>
      <c r="AR420">
        <f>(Constants!$B$3*Constants!$B$8*I420*K420+AS419)/(Constants!$B$9*Constants!$B$4)</f>
        <v>7.53982300884956</v>
      </c>
      <c r="AS420">
        <f>(Constants!$B$3*Constants!$B$8*I420*K420+AS419)-(AR420*Constants!$B$9*Constants!$B$4)</f>
        <v>0</v>
      </c>
      <c r="AT420">
        <f t="shared" si="119"/>
        <v>3151.64601769909</v>
      </c>
      <c r="AU420">
        <f t="array" ref="AU420">IF(SUMPRODUCT(--(SIGN(AN387:AN419)=SIGN(K388:K420)))=0,2,IF(AV419&gt;0,1,0))</f>
        <v>0</v>
      </c>
      <c r="AV420">
        <f>IF(AU420=2,ROUND(5*1000/Constants!$B$11,0),IF(AV419&gt;0,AV419-1,0))</f>
        <v>0</v>
      </c>
      <c r="AW420">
        <f t="shared" si="120"/>
        <v>418</v>
      </c>
      <c r="AX420">
        <f ca="1" t="array" ref="AX420">IF(AW420&gt;Constants!$B$12,2,IF(SUMPRODUCT(--(AX401:AX420=2))=0,0,1))</f>
        <v>2</v>
      </c>
      <c r="AZ420">
        <f t="array" ref="AZ420">IF(ABS(AG420)&gt;Constants!$B$13,2,IF(SUMPRODUCT(--(AZ400:AZ419=2))=0,0,1))</f>
        <v>0</v>
      </c>
    </row>
    <row r="421" spans="1:52">
      <c r="A421" s="3">
        <v>419</v>
      </c>
      <c r="B421">
        <f>Signals!B420</f>
        <v>3</v>
      </c>
      <c r="C421">
        <f>Signals!C420</f>
        <v>2</v>
      </c>
      <c r="D421">
        <f>Signals!F420</f>
        <v>0</v>
      </c>
      <c r="E421">
        <f>Signals!H420</f>
        <v>0</v>
      </c>
      <c r="F421">
        <f>Signals!I420</f>
        <v>0</v>
      </c>
      <c r="G421">
        <f>IF(Constants!$B$2=2,-B421,B421)</f>
        <v>3</v>
      </c>
      <c r="H421">
        <f>IF(Constants!$C$2=2,-C421,C421)</f>
        <v>2</v>
      </c>
      <c r="I421">
        <f t="shared" si="104"/>
        <v>3</v>
      </c>
      <c r="J421">
        <f t="shared" si="105"/>
        <v>2</v>
      </c>
      <c r="K421">
        <f t="shared" si="106"/>
        <v>1</v>
      </c>
      <c r="L421">
        <f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1200.5</v>
      </c>
      <c r="M421">
        <f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800.5</v>
      </c>
      <c r="N421">
        <f t="shared" si="107"/>
        <v>1200.5</v>
      </c>
      <c r="O421">
        <f t="shared" si="108"/>
        <v>800.5</v>
      </c>
      <c r="P421">
        <f>IF(I421&lt;&gt;0,(ABS(L421*Constants!$B$10)+50)/100,MAX(P420-ABS(N421*Constants!$B$4),0))</f>
        <v>0.62005</v>
      </c>
      <c r="Q421">
        <f>IF(J421&lt;&gt;0,(ABS(M421*Constants!$B$10)+50)/100,MAX(Q420-ABS(O421*Constants!$B$4),0))</f>
        <v>0.58005</v>
      </c>
      <c r="R421">
        <f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1200.5</v>
      </c>
      <c r="S421">
        <f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800.5</v>
      </c>
      <c r="T421">
        <f t="shared" si="109"/>
        <v>1200.5</v>
      </c>
      <c r="U421">
        <f t="shared" si="110"/>
        <v>800.5</v>
      </c>
      <c r="V421">
        <f>IF(I421&lt;&gt;0,(ABS(R421*Constants!$B$4)+50)/100,IF(R421=0,MAX((0-ABS(T421*Constants!$B$4)),0),(ABS(R421*Constants!$B$4)+50)/100))</f>
        <v>1501.125</v>
      </c>
      <c r="W421">
        <f>IF(J421&lt;&gt;0,(ABS(S421*Constants!$B$4)+50)/100,IF(S421=0,MAX((0-ABS(U421*Constants!$B$4)),0),(ABS(S421*Constants!$B$4)+50)/100))</f>
        <v>1001.125</v>
      </c>
      <c r="X421">
        <f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1200.5</v>
      </c>
      <c r="Y421">
        <f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800.5</v>
      </c>
      <c r="Z421">
        <f t="shared" si="111"/>
        <v>1200.5</v>
      </c>
      <c r="AA421">
        <f t="shared" si="112"/>
        <v>800.5</v>
      </c>
      <c r="AB421">
        <f>IF(I421&lt;&gt;0,(ABS(X421*Constants!$B$10)+50)/100,IF(X421=0,MAX((AB420-ABS(Z421*Constants!$B$4)),0),(ABS(X421*Constants!$B$4)+50)/100))</f>
        <v>0.62005</v>
      </c>
      <c r="AC421">
        <f>IF(J421&lt;&gt;0,(ABS(Y421*Constants!$B$10)+50)/100,IF(Y421=0,MAX((AC420-ABS(AA421*Constants!$B$4)),0),(ABS(Y421*Constants!$B$4)+50)/100))</f>
        <v>0.58005</v>
      </c>
      <c r="AD421">
        <f t="shared" si="113"/>
        <v>1001</v>
      </c>
      <c r="AE421">
        <f t="shared" si="114"/>
        <v>1200.5</v>
      </c>
      <c r="AF421">
        <f t="shared" si="115"/>
        <v>800.5</v>
      </c>
      <c r="AG421">
        <f>((Constants!$B$5*AG420)+Constants!$B$4*AD421+AH420)/(Constants!$B$5+Constants!$B$4)</f>
        <v>1001</v>
      </c>
      <c r="AH421">
        <f>((Constants!$B$5*AG420)+Constants!$B$4*AD421+AH420)-(Constants!$B$5+Constants!$B$4)*AG421</f>
        <v>0</v>
      </c>
      <c r="AI421">
        <f>((Constants!$B$5*AI420)+Constants!$B$4*AE421+AJ420)/(Constants!$B$5+Constants!$B$4)</f>
        <v>1200.5</v>
      </c>
      <c r="AJ421">
        <f>((Constants!$B$5*AI420)+Constants!$B$4*AE421+AJ420)-(Constants!$B$4+Constants!$B$5)*AI421</f>
        <v>0</v>
      </c>
      <c r="AK421">
        <f>((Constants!$B$5*AK420)+Constants!$B$4*AF421+AL420)/(Constants!$B$5+Constants!$B$4)</f>
        <v>800.5</v>
      </c>
      <c r="AL421">
        <f>((Constants!$B$5*AK420)+Constants!$B$4*AF421+AL420)-(Constants!$B$5+Constants!$B$4)*AK421</f>
        <v>0</v>
      </c>
      <c r="AM421">
        <f t="shared" si="116"/>
        <v>1</v>
      </c>
      <c r="AN421">
        <f t="shared" si="117"/>
        <v>1</v>
      </c>
      <c r="AO421">
        <f>(200000*(ABS(N421)-ABS(N419))+Constants!$B$7)/(2*Constants!$B$7)</f>
        <v>0.5</v>
      </c>
      <c r="AP421">
        <f>(200000*(ABS(O421)-ABS(O419))+Constants!$B$7)/(2*Constants!$B$7)</f>
        <v>0.5</v>
      </c>
      <c r="AQ421">
        <f t="shared" si="118"/>
        <v>1</v>
      </c>
      <c r="AR421">
        <f>(Constants!$B$3*Constants!$B$8*I421*K421+AS420)/(Constants!$B$9*Constants!$B$4)</f>
        <v>7.53982300884956</v>
      </c>
      <c r="AS421">
        <f>(Constants!$B$3*Constants!$B$8*I421*K421+AS420)-(AR421*Constants!$B$9*Constants!$B$4)</f>
        <v>0</v>
      </c>
      <c r="AT421">
        <f t="shared" si="119"/>
        <v>3159.18584070794</v>
      </c>
      <c r="AU421">
        <f t="array" ref="AU421">IF(SUMPRODUCT(--(SIGN(AN388:AN420)=SIGN(K389:K421)))=0,2,IF(AV420&gt;0,1,0))</f>
        <v>0</v>
      </c>
      <c r="AV421">
        <f>IF(AU421=2,ROUND(5*1000/Constants!$B$11,0),IF(AV420&gt;0,AV420-1,0))</f>
        <v>0</v>
      </c>
      <c r="AW421">
        <f t="shared" si="120"/>
        <v>419</v>
      </c>
      <c r="AX421">
        <f ca="1" t="array" ref="AX421">IF(AW421&gt;Constants!$B$12,2,IF(SUMPRODUCT(--(AX402:AX421=2))=0,0,1))</f>
        <v>2</v>
      </c>
      <c r="AZ421">
        <f t="array" ref="AZ421">IF(ABS(AG421)&gt;Constants!$B$13,2,IF(SUMPRODUCT(--(AZ401:AZ420=2))=0,0,1))</f>
        <v>0</v>
      </c>
    </row>
    <row r="422" spans="1:52">
      <c r="A422" s="3">
        <v>420</v>
      </c>
      <c r="B422">
        <f>Signals!B421</f>
        <v>3</v>
      </c>
      <c r="C422">
        <f>Signals!C421</f>
        <v>2</v>
      </c>
      <c r="D422">
        <f>Signals!F421</f>
        <v>0</v>
      </c>
      <c r="E422">
        <f>Signals!H421</f>
        <v>0</v>
      </c>
      <c r="F422">
        <f>Signals!I421</f>
        <v>0</v>
      </c>
      <c r="G422">
        <f>IF(Constants!$B$2=2,-B422,B422)</f>
        <v>3</v>
      </c>
      <c r="H422">
        <f>IF(Constants!$C$2=2,-C422,C422)</f>
        <v>2</v>
      </c>
      <c r="I422">
        <f t="shared" si="104"/>
        <v>3</v>
      </c>
      <c r="J422">
        <f t="shared" si="105"/>
        <v>2</v>
      </c>
      <c r="K422">
        <f t="shared" si="106"/>
        <v>1</v>
      </c>
      <c r="L422">
        <f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1200.5</v>
      </c>
      <c r="M422">
        <f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800.5</v>
      </c>
      <c r="N422">
        <f t="shared" si="107"/>
        <v>1200.5</v>
      </c>
      <c r="O422">
        <f t="shared" si="108"/>
        <v>800.5</v>
      </c>
      <c r="P422">
        <f>IF(I422&lt;&gt;0,(ABS(L422*Constants!$B$10)+50)/100,MAX(P421-ABS(N422*Constants!$B$4),0))</f>
        <v>0.62005</v>
      </c>
      <c r="Q422">
        <f>IF(J422&lt;&gt;0,(ABS(M422*Constants!$B$10)+50)/100,MAX(Q421-ABS(O422*Constants!$B$4),0))</f>
        <v>0.58005</v>
      </c>
      <c r="R422">
        <f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1200.5</v>
      </c>
      <c r="S422">
        <f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800.5</v>
      </c>
      <c r="T422">
        <f t="shared" si="109"/>
        <v>1200.5</v>
      </c>
      <c r="U422">
        <f t="shared" si="110"/>
        <v>800.5</v>
      </c>
      <c r="V422">
        <f>IF(I422&lt;&gt;0,(ABS(R422*Constants!$B$4)+50)/100,IF(R422=0,MAX((0-ABS(T422*Constants!$B$4)),0),(ABS(R422*Constants!$B$4)+50)/100))</f>
        <v>1501.125</v>
      </c>
      <c r="W422">
        <f>IF(J422&lt;&gt;0,(ABS(S422*Constants!$B$4)+50)/100,IF(S422=0,MAX((0-ABS(U422*Constants!$B$4)),0),(ABS(S422*Constants!$B$4)+50)/100))</f>
        <v>1001.125</v>
      </c>
      <c r="X422">
        <f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1200.5</v>
      </c>
      <c r="Y422">
        <f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800.5</v>
      </c>
      <c r="Z422">
        <f t="shared" si="111"/>
        <v>1200.5</v>
      </c>
      <c r="AA422">
        <f t="shared" si="112"/>
        <v>800.5</v>
      </c>
      <c r="AB422">
        <f>IF(I422&lt;&gt;0,(ABS(X422*Constants!$B$10)+50)/100,IF(X422=0,MAX((AB421-ABS(Z422*Constants!$B$4)),0),(ABS(X422*Constants!$B$4)+50)/100))</f>
        <v>0.62005</v>
      </c>
      <c r="AC422">
        <f>IF(J422&lt;&gt;0,(ABS(Y422*Constants!$B$10)+50)/100,IF(Y422=0,MAX((AC421-ABS(AA422*Constants!$B$4)),0),(ABS(Y422*Constants!$B$4)+50)/100))</f>
        <v>0.58005</v>
      </c>
      <c r="AD422">
        <f t="shared" si="113"/>
        <v>1001</v>
      </c>
      <c r="AE422">
        <f t="shared" si="114"/>
        <v>1200.5</v>
      </c>
      <c r="AF422">
        <f t="shared" si="115"/>
        <v>800.5</v>
      </c>
      <c r="AG422">
        <f>((Constants!$B$5*AG421)+Constants!$B$4*AD422+AH421)/(Constants!$B$5+Constants!$B$4)</f>
        <v>1001</v>
      </c>
      <c r="AH422">
        <f>((Constants!$B$5*AG421)+Constants!$B$4*AD422+AH421)-(Constants!$B$5+Constants!$B$4)*AG422</f>
        <v>0</v>
      </c>
      <c r="AI422">
        <f>((Constants!$B$5*AI421)+Constants!$B$4*AE422+AJ421)/(Constants!$B$5+Constants!$B$4)</f>
        <v>1200.5</v>
      </c>
      <c r="AJ422">
        <f>((Constants!$B$5*AI421)+Constants!$B$4*AE422+AJ421)-(Constants!$B$4+Constants!$B$5)*AI422</f>
        <v>0</v>
      </c>
      <c r="AK422">
        <f>((Constants!$B$5*AK421)+Constants!$B$4*AF422+AL421)/(Constants!$B$5+Constants!$B$4)</f>
        <v>800.5</v>
      </c>
      <c r="AL422">
        <f>((Constants!$B$5*AK421)+Constants!$B$4*AF422+AL421)-(Constants!$B$5+Constants!$B$4)*AK422</f>
        <v>0</v>
      </c>
      <c r="AM422">
        <f t="shared" si="116"/>
        <v>1</v>
      </c>
      <c r="AN422">
        <f t="shared" si="117"/>
        <v>1</v>
      </c>
      <c r="AO422">
        <f>(200000*(ABS(N422)-ABS(N420))+Constants!$B$7)/(2*Constants!$B$7)</f>
        <v>0.5</v>
      </c>
      <c r="AP422">
        <f>(200000*(ABS(O422)-ABS(O420))+Constants!$B$7)/(2*Constants!$B$7)</f>
        <v>0.5</v>
      </c>
      <c r="AQ422">
        <f t="shared" si="118"/>
        <v>1</v>
      </c>
      <c r="AR422">
        <f>(Constants!$B$3*Constants!$B$8*I422*K422+AS421)/(Constants!$B$9*Constants!$B$4)</f>
        <v>7.53982300884956</v>
      </c>
      <c r="AS422">
        <f>(Constants!$B$3*Constants!$B$8*I422*K422+AS421)-(AR422*Constants!$B$9*Constants!$B$4)</f>
        <v>0</v>
      </c>
      <c r="AT422">
        <f t="shared" si="119"/>
        <v>3166.72566371679</v>
      </c>
      <c r="AU422">
        <f t="array" ref="AU422">IF(SUMPRODUCT(--(SIGN(AN389:AN421)=SIGN(K390:K422)))=0,2,IF(AV421&gt;0,1,0))</f>
        <v>0</v>
      </c>
      <c r="AV422">
        <f>IF(AU422=2,ROUND(5*1000/Constants!$B$11,0),IF(AV421&gt;0,AV421-1,0))</f>
        <v>0</v>
      </c>
      <c r="AW422">
        <f t="shared" si="120"/>
        <v>420</v>
      </c>
      <c r="AX422">
        <f ca="1" t="array" ref="AX422">IF(AW422&gt;Constants!$B$12,2,IF(SUMPRODUCT(--(AX403:AX422=2))=0,0,1))</f>
        <v>2</v>
      </c>
      <c r="AZ422">
        <f t="array" ref="AZ422">IF(ABS(AG422)&gt;Constants!$B$13,2,IF(SUMPRODUCT(--(AZ402:AZ421=2))=0,0,1))</f>
        <v>0</v>
      </c>
    </row>
    <row r="423" spans="1:52">
      <c r="A423" s="3">
        <v>421</v>
      </c>
      <c r="B423">
        <f>Signals!B422</f>
        <v>3</v>
      </c>
      <c r="C423">
        <f>Signals!C422</f>
        <v>2</v>
      </c>
      <c r="D423">
        <f>Signals!F422</f>
        <v>0</v>
      </c>
      <c r="E423">
        <f>Signals!H422</f>
        <v>0</v>
      </c>
      <c r="F423">
        <f>Signals!I422</f>
        <v>0</v>
      </c>
      <c r="G423">
        <f>IF(Constants!$B$2=2,-B423,B423)</f>
        <v>3</v>
      </c>
      <c r="H423">
        <f>IF(Constants!$C$2=2,-C423,C423)</f>
        <v>2</v>
      </c>
      <c r="I423">
        <f t="shared" si="104"/>
        <v>3</v>
      </c>
      <c r="J423">
        <f t="shared" si="105"/>
        <v>2</v>
      </c>
      <c r="K423">
        <f t="shared" si="106"/>
        <v>1</v>
      </c>
      <c r="L423">
        <f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1200.5</v>
      </c>
      <c r="M423">
        <f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800.5</v>
      </c>
      <c r="N423">
        <f t="shared" si="107"/>
        <v>1200.5</v>
      </c>
      <c r="O423">
        <f t="shared" si="108"/>
        <v>800.5</v>
      </c>
      <c r="P423">
        <f>IF(I423&lt;&gt;0,(ABS(L423*Constants!$B$10)+50)/100,MAX(P422-ABS(N423*Constants!$B$4),0))</f>
        <v>0.62005</v>
      </c>
      <c r="Q423">
        <f>IF(J423&lt;&gt;0,(ABS(M423*Constants!$B$10)+50)/100,MAX(Q422-ABS(O423*Constants!$B$4),0))</f>
        <v>0.58005</v>
      </c>
      <c r="R423">
        <f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1200.5</v>
      </c>
      <c r="S423">
        <f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800.5</v>
      </c>
      <c r="T423">
        <f t="shared" si="109"/>
        <v>1200.5</v>
      </c>
      <c r="U423">
        <f t="shared" si="110"/>
        <v>800.5</v>
      </c>
      <c r="V423">
        <f>IF(I423&lt;&gt;0,(ABS(R423*Constants!$B$4)+50)/100,IF(R423=0,MAX((0-ABS(T423*Constants!$B$4)),0),(ABS(R423*Constants!$B$4)+50)/100))</f>
        <v>1501.125</v>
      </c>
      <c r="W423">
        <f>IF(J423&lt;&gt;0,(ABS(S423*Constants!$B$4)+50)/100,IF(S423=0,MAX((0-ABS(U423*Constants!$B$4)),0),(ABS(S423*Constants!$B$4)+50)/100))</f>
        <v>1001.125</v>
      </c>
      <c r="X423">
        <f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1200.5</v>
      </c>
      <c r="Y423">
        <f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800.5</v>
      </c>
      <c r="Z423">
        <f t="shared" si="111"/>
        <v>1200.5</v>
      </c>
      <c r="AA423">
        <f t="shared" si="112"/>
        <v>800.5</v>
      </c>
      <c r="AB423">
        <f>IF(I423&lt;&gt;0,(ABS(X423*Constants!$B$10)+50)/100,IF(X423=0,MAX((AB422-ABS(Z423*Constants!$B$4)),0),(ABS(X423*Constants!$B$4)+50)/100))</f>
        <v>0.62005</v>
      </c>
      <c r="AC423">
        <f>IF(J423&lt;&gt;0,(ABS(Y423*Constants!$B$10)+50)/100,IF(Y423=0,MAX((AC422-ABS(AA423*Constants!$B$4)),0),(ABS(Y423*Constants!$B$4)+50)/100))</f>
        <v>0.58005</v>
      </c>
      <c r="AD423">
        <f t="shared" si="113"/>
        <v>1001</v>
      </c>
      <c r="AE423">
        <f t="shared" si="114"/>
        <v>1200.5</v>
      </c>
      <c r="AF423">
        <f t="shared" si="115"/>
        <v>800.5</v>
      </c>
      <c r="AG423">
        <f>((Constants!$B$5*AG422)+Constants!$B$4*AD423+AH422)/(Constants!$B$5+Constants!$B$4)</f>
        <v>1001</v>
      </c>
      <c r="AH423">
        <f>((Constants!$B$5*AG422)+Constants!$B$4*AD423+AH422)-(Constants!$B$5+Constants!$B$4)*AG423</f>
        <v>0</v>
      </c>
      <c r="AI423">
        <f>((Constants!$B$5*AI422)+Constants!$B$4*AE423+AJ422)/(Constants!$B$5+Constants!$B$4)</f>
        <v>1200.5</v>
      </c>
      <c r="AJ423">
        <f>((Constants!$B$5*AI422)+Constants!$B$4*AE423+AJ422)-(Constants!$B$4+Constants!$B$5)*AI423</f>
        <v>0</v>
      </c>
      <c r="AK423">
        <f>((Constants!$B$5*AK422)+Constants!$B$4*AF423+AL422)/(Constants!$B$5+Constants!$B$4)</f>
        <v>800.5</v>
      </c>
      <c r="AL423">
        <f>((Constants!$B$5*AK422)+Constants!$B$4*AF423+AL422)-(Constants!$B$5+Constants!$B$4)*AK423</f>
        <v>0</v>
      </c>
      <c r="AM423">
        <f t="shared" si="116"/>
        <v>1</v>
      </c>
      <c r="AN423">
        <f t="shared" si="117"/>
        <v>1</v>
      </c>
      <c r="AO423">
        <f>(200000*(ABS(N423)-ABS(N421))+Constants!$B$7)/(2*Constants!$B$7)</f>
        <v>0.5</v>
      </c>
      <c r="AP423">
        <f>(200000*(ABS(O423)-ABS(O421))+Constants!$B$7)/(2*Constants!$B$7)</f>
        <v>0.5</v>
      </c>
      <c r="AQ423">
        <f t="shared" si="118"/>
        <v>1</v>
      </c>
      <c r="AR423">
        <f>(Constants!$B$3*Constants!$B$8*I423*K423+AS422)/(Constants!$B$9*Constants!$B$4)</f>
        <v>7.53982300884956</v>
      </c>
      <c r="AS423">
        <f>(Constants!$B$3*Constants!$B$8*I423*K423+AS422)-(AR423*Constants!$B$9*Constants!$B$4)</f>
        <v>0</v>
      </c>
      <c r="AT423">
        <f t="shared" si="119"/>
        <v>3174.26548672564</v>
      </c>
      <c r="AU423">
        <f t="array" ref="AU423">IF(SUMPRODUCT(--(SIGN(AN390:AN422)=SIGN(K391:K423)))=0,2,IF(AV422&gt;0,1,0))</f>
        <v>0</v>
      </c>
      <c r="AV423">
        <f>IF(AU423=2,ROUND(5*1000/Constants!$B$11,0),IF(AV422&gt;0,AV422-1,0))</f>
        <v>0</v>
      </c>
      <c r="AW423">
        <f t="shared" si="120"/>
        <v>421</v>
      </c>
      <c r="AX423">
        <f ca="1" t="array" ref="AX423">IF(AW423&gt;Constants!$B$12,2,IF(SUMPRODUCT(--(AX404:AX423=2))=0,0,1))</f>
        <v>2</v>
      </c>
      <c r="AZ423">
        <f t="array" ref="AZ423">IF(ABS(AG423)&gt;Constants!$B$13,2,IF(SUMPRODUCT(--(AZ403:AZ422=2))=0,0,1))</f>
        <v>0</v>
      </c>
    </row>
    <row r="424" spans="1:52">
      <c r="A424" s="3">
        <v>422</v>
      </c>
      <c r="B424">
        <f>Signals!B423</f>
        <v>3</v>
      </c>
      <c r="C424">
        <f>Signals!C423</f>
        <v>2</v>
      </c>
      <c r="D424">
        <f>Signals!F423</f>
        <v>0</v>
      </c>
      <c r="E424">
        <f>Signals!H423</f>
        <v>0</v>
      </c>
      <c r="F424">
        <f>Signals!I423</f>
        <v>0</v>
      </c>
      <c r="G424">
        <f>IF(Constants!$B$2=2,-B424,B424)</f>
        <v>3</v>
      </c>
      <c r="H424">
        <f>IF(Constants!$C$2=2,-C424,C424)</f>
        <v>2</v>
      </c>
      <c r="I424">
        <f t="shared" si="104"/>
        <v>3</v>
      </c>
      <c r="J424">
        <f t="shared" si="105"/>
        <v>2</v>
      </c>
      <c r="K424">
        <f t="shared" si="106"/>
        <v>1</v>
      </c>
      <c r="L424">
        <f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1200.5</v>
      </c>
      <c r="M424">
        <f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800.5</v>
      </c>
      <c r="N424">
        <f t="shared" si="107"/>
        <v>1200.5</v>
      </c>
      <c r="O424">
        <f t="shared" si="108"/>
        <v>800.5</v>
      </c>
      <c r="P424">
        <f>IF(I424&lt;&gt;0,(ABS(L424*Constants!$B$10)+50)/100,MAX(P423-ABS(N424*Constants!$B$4),0))</f>
        <v>0.62005</v>
      </c>
      <c r="Q424">
        <f>IF(J424&lt;&gt;0,(ABS(M424*Constants!$B$10)+50)/100,MAX(Q423-ABS(O424*Constants!$B$4),0))</f>
        <v>0.58005</v>
      </c>
      <c r="R424">
        <f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1200.5</v>
      </c>
      <c r="S424">
        <f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800.5</v>
      </c>
      <c r="T424">
        <f t="shared" si="109"/>
        <v>1200.5</v>
      </c>
      <c r="U424">
        <f t="shared" si="110"/>
        <v>800.5</v>
      </c>
      <c r="V424">
        <f>IF(I424&lt;&gt;0,(ABS(R424*Constants!$B$4)+50)/100,IF(R424=0,MAX((0-ABS(T424*Constants!$B$4)),0),(ABS(R424*Constants!$B$4)+50)/100))</f>
        <v>1501.125</v>
      </c>
      <c r="W424">
        <f>IF(J424&lt;&gt;0,(ABS(S424*Constants!$B$4)+50)/100,IF(S424=0,MAX((0-ABS(U424*Constants!$B$4)),0),(ABS(S424*Constants!$B$4)+50)/100))</f>
        <v>1001.125</v>
      </c>
      <c r="X424">
        <f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1200.5</v>
      </c>
      <c r="Y424">
        <f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800.5</v>
      </c>
      <c r="Z424">
        <f t="shared" si="111"/>
        <v>1200.5</v>
      </c>
      <c r="AA424">
        <f t="shared" si="112"/>
        <v>800.5</v>
      </c>
      <c r="AB424">
        <f>IF(I424&lt;&gt;0,(ABS(X424*Constants!$B$10)+50)/100,IF(X424=0,MAX((AB423-ABS(Z424*Constants!$B$4)),0),(ABS(X424*Constants!$B$4)+50)/100))</f>
        <v>0.62005</v>
      </c>
      <c r="AC424">
        <f>IF(J424&lt;&gt;0,(ABS(Y424*Constants!$B$10)+50)/100,IF(Y424=0,MAX((AC423-ABS(AA424*Constants!$B$4)),0),(ABS(Y424*Constants!$B$4)+50)/100))</f>
        <v>0.58005</v>
      </c>
      <c r="AD424">
        <f t="shared" si="113"/>
        <v>1001</v>
      </c>
      <c r="AE424">
        <f t="shared" si="114"/>
        <v>1200.5</v>
      </c>
      <c r="AF424">
        <f t="shared" si="115"/>
        <v>800.5</v>
      </c>
      <c r="AG424">
        <f>((Constants!$B$5*AG423)+Constants!$B$4*AD424+AH423)/(Constants!$B$5+Constants!$B$4)</f>
        <v>1001</v>
      </c>
      <c r="AH424">
        <f>((Constants!$B$5*AG423)+Constants!$B$4*AD424+AH423)-(Constants!$B$5+Constants!$B$4)*AG424</f>
        <v>0</v>
      </c>
      <c r="AI424">
        <f>((Constants!$B$5*AI423)+Constants!$B$4*AE424+AJ423)/(Constants!$B$5+Constants!$B$4)</f>
        <v>1200.5</v>
      </c>
      <c r="AJ424">
        <f>((Constants!$B$5*AI423)+Constants!$B$4*AE424+AJ423)-(Constants!$B$4+Constants!$B$5)*AI424</f>
        <v>0</v>
      </c>
      <c r="AK424">
        <f>((Constants!$B$5*AK423)+Constants!$B$4*AF424+AL423)/(Constants!$B$5+Constants!$B$4)</f>
        <v>800.5</v>
      </c>
      <c r="AL424">
        <f>((Constants!$B$5*AK423)+Constants!$B$4*AF424+AL423)-(Constants!$B$5+Constants!$B$4)*AK424</f>
        <v>0</v>
      </c>
      <c r="AM424">
        <f t="shared" si="116"/>
        <v>1</v>
      </c>
      <c r="AN424">
        <f t="shared" si="117"/>
        <v>1</v>
      </c>
      <c r="AO424">
        <f>(200000*(ABS(N424)-ABS(N422))+Constants!$B$7)/(2*Constants!$B$7)</f>
        <v>0.5</v>
      </c>
      <c r="AP424">
        <f>(200000*(ABS(O424)-ABS(O422))+Constants!$B$7)/(2*Constants!$B$7)</f>
        <v>0.5</v>
      </c>
      <c r="AQ424">
        <f t="shared" si="118"/>
        <v>1</v>
      </c>
      <c r="AR424">
        <f>(Constants!$B$3*Constants!$B$8*I424*K424+AS423)/(Constants!$B$9*Constants!$B$4)</f>
        <v>7.53982300884956</v>
      </c>
      <c r="AS424">
        <f>(Constants!$B$3*Constants!$B$8*I424*K424+AS423)-(AR424*Constants!$B$9*Constants!$B$4)</f>
        <v>0</v>
      </c>
      <c r="AT424">
        <f t="shared" si="119"/>
        <v>3181.80530973448</v>
      </c>
      <c r="AU424">
        <f t="array" ref="AU424">IF(SUMPRODUCT(--(SIGN(AN391:AN423)=SIGN(K392:K424)))=0,2,IF(AV423&gt;0,1,0))</f>
        <v>0</v>
      </c>
      <c r="AV424">
        <f>IF(AU424=2,ROUND(5*1000/Constants!$B$11,0),IF(AV423&gt;0,AV423-1,0))</f>
        <v>0</v>
      </c>
      <c r="AW424">
        <f t="shared" si="120"/>
        <v>422</v>
      </c>
      <c r="AX424">
        <f ca="1" t="array" ref="AX424">IF(AW424&gt;Constants!$B$12,2,IF(SUMPRODUCT(--(AX405:AX424=2))=0,0,1))</f>
        <v>2</v>
      </c>
      <c r="AZ424">
        <f t="array" ref="AZ424">IF(ABS(AG424)&gt;Constants!$B$13,2,IF(SUMPRODUCT(--(AZ404:AZ423=2))=0,0,1))</f>
        <v>0</v>
      </c>
    </row>
    <row r="425" spans="1:52">
      <c r="A425" s="3">
        <v>423</v>
      </c>
      <c r="B425">
        <f>Signals!B424</f>
        <v>3</v>
      </c>
      <c r="C425">
        <f>Signals!C424</f>
        <v>2</v>
      </c>
      <c r="D425">
        <f>Signals!F424</f>
        <v>0</v>
      </c>
      <c r="E425">
        <f>Signals!H424</f>
        <v>0</v>
      </c>
      <c r="F425">
        <f>Signals!I424</f>
        <v>0</v>
      </c>
      <c r="G425">
        <f>IF(Constants!$B$2=2,-B425,B425)</f>
        <v>3</v>
      </c>
      <c r="H425">
        <f>IF(Constants!$C$2=2,-C425,C425)</f>
        <v>2</v>
      </c>
      <c r="I425">
        <f t="shared" si="104"/>
        <v>3</v>
      </c>
      <c r="J425">
        <f t="shared" si="105"/>
        <v>2</v>
      </c>
      <c r="K425">
        <f t="shared" si="106"/>
        <v>1</v>
      </c>
      <c r="L425">
        <f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1200.5</v>
      </c>
      <c r="M425">
        <f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800.5</v>
      </c>
      <c r="N425">
        <f t="shared" si="107"/>
        <v>1200.5</v>
      </c>
      <c r="O425">
        <f t="shared" si="108"/>
        <v>800.5</v>
      </c>
      <c r="P425">
        <f>IF(I425&lt;&gt;0,(ABS(L425*Constants!$B$10)+50)/100,MAX(P424-ABS(N425*Constants!$B$4),0))</f>
        <v>0.62005</v>
      </c>
      <c r="Q425">
        <f>IF(J425&lt;&gt;0,(ABS(M425*Constants!$B$10)+50)/100,MAX(Q424-ABS(O425*Constants!$B$4),0))</f>
        <v>0.58005</v>
      </c>
      <c r="R425">
        <f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1200.5</v>
      </c>
      <c r="S425">
        <f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800.5</v>
      </c>
      <c r="T425">
        <f t="shared" si="109"/>
        <v>1200.5</v>
      </c>
      <c r="U425">
        <f t="shared" si="110"/>
        <v>800.5</v>
      </c>
      <c r="V425">
        <f>IF(I425&lt;&gt;0,(ABS(R425*Constants!$B$4)+50)/100,IF(R425=0,MAX((0-ABS(T425*Constants!$B$4)),0),(ABS(R425*Constants!$B$4)+50)/100))</f>
        <v>1501.125</v>
      </c>
      <c r="W425">
        <f>IF(J425&lt;&gt;0,(ABS(S425*Constants!$B$4)+50)/100,IF(S425=0,MAX((0-ABS(U425*Constants!$B$4)),0),(ABS(S425*Constants!$B$4)+50)/100))</f>
        <v>1001.125</v>
      </c>
      <c r="X425">
        <f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1200.5</v>
      </c>
      <c r="Y425">
        <f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800.5</v>
      </c>
      <c r="Z425">
        <f t="shared" si="111"/>
        <v>1200.5</v>
      </c>
      <c r="AA425">
        <f t="shared" si="112"/>
        <v>800.5</v>
      </c>
      <c r="AB425">
        <f>IF(I425&lt;&gt;0,(ABS(X425*Constants!$B$10)+50)/100,IF(X425=0,MAX((AB424-ABS(Z425*Constants!$B$4)),0),(ABS(X425*Constants!$B$4)+50)/100))</f>
        <v>0.62005</v>
      </c>
      <c r="AC425">
        <f>IF(J425&lt;&gt;0,(ABS(Y425*Constants!$B$10)+50)/100,IF(Y425=0,MAX((AC424-ABS(AA425*Constants!$B$4)),0),(ABS(Y425*Constants!$B$4)+50)/100))</f>
        <v>0.58005</v>
      </c>
      <c r="AD425">
        <f t="shared" si="113"/>
        <v>1001</v>
      </c>
      <c r="AE425">
        <f t="shared" si="114"/>
        <v>1200.5</v>
      </c>
      <c r="AF425">
        <f t="shared" si="115"/>
        <v>800.5</v>
      </c>
      <c r="AG425">
        <f>((Constants!$B$5*AG424)+Constants!$B$4*AD425+AH424)/(Constants!$B$5+Constants!$B$4)</f>
        <v>1001</v>
      </c>
      <c r="AH425">
        <f>((Constants!$B$5*AG424)+Constants!$B$4*AD425+AH424)-(Constants!$B$5+Constants!$B$4)*AG425</f>
        <v>0</v>
      </c>
      <c r="AI425">
        <f>((Constants!$B$5*AI424)+Constants!$B$4*AE425+AJ424)/(Constants!$B$5+Constants!$B$4)</f>
        <v>1200.5</v>
      </c>
      <c r="AJ425">
        <f>((Constants!$B$5*AI424)+Constants!$B$4*AE425+AJ424)-(Constants!$B$4+Constants!$B$5)*AI425</f>
        <v>0</v>
      </c>
      <c r="AK425">
        <f>((Constants!$B$5*AK424)+Constants!$B$4*AF425+AL424)/(Constants!$B$5+Constants!$B$4)</f>
        <v>800.5</v>
      </c>
      <c r="AL425">
        <f>((Constants!$B$5*AK424)+Constants!$B$4*AF425+AL424)-(Constants!$B$5+Constants!$B$4)*AK425</f>
        <v>0</v>
      </c>
      <c r="AM425">
        <f t="shared" si="116"/>
        <v>1</v>
      </c>
      <c r="AN425">
        <f t="shared" si="117"/>
        <v>1</v>
      </c>
      <c r="AO425">
        <f>(200000*(ABS(N425)-ABS(N423))+Constants!$B$7)/(2*Constants!$B$7)</f>
        <v>0.5</v>
      </c>
      <c r="AP425">
        <f>(200000*(ABS(O425)-ABS(O423))+Constants!$B$7)/(2*Constants!$B$7)</f>
        <v>0.5</v>
      </c>
      <c r="AQ425">
        <f t="shared" si="118"/>
        <v>1</v>
      </c>
      <c r="AR425">
        <f>(Constants!$B$3*Constants!$B$8*I425*K425+AS424)/(Constants!$B$9*Constants!$B$4)</f>
        <v>7.53982300884956</v>
      </c>
      <c r="AS425">
        <f>(Constants!$B$3*Constants!$B$8*I425*K425+AS424)-(AR425*Constants!$B$9*Constants!$B$4)</f>
        <v>0</v>
      </c>
      <c r="AT425">
        <f t="shared" si="119"/>
        <v>3189.34513274333</v>
      </c>
      <c r="AU425">
        <f t="array" ref="AU425">IF(SUMPRODUCT(--(SIGN(AN392:AN424)=SIGN(K393:K425)))=0,2,IF(AV424&gt;0,1,0))</f>
        <v>0</v>
      </c>
      <c r="AV425">
        <f>IF(AU425=2,ROUND(5*1000/Constants!$B$11,0),IF(AV424&gt;0,AV424-1,0))</f>
        <v>0</v>
      </c>
      <c r="AW425">
        <f t="shared" si="120"/>
        <v>423</v>
      </c>
      <c r="AX425">
        <f ca="1" t="array" ref="AX425">IF(AW425&gt;Constants!$B$12,2,IF(SUMPRODUCT(--(AX406:AX425=2))=0,0,1))</f>
        <v>2</v>
      </c>
      <c r="AZ425">
        <f t="array" ref="AZ425">IF(ABS(AG425)&gt;Constants!$B$13,2,IF(SUMPRODUCT(--(AZ405:AZ424=2))=0,0,1))</f>
        <v>0</v>
      </c>
    </row>
    <row r="426" spans="1:52">
      <c r="A426" s="3">
        <v>424</v>
      </c>
      <c r="B426">
        <f>Signals!B425</f>
        <v>3</v>
      </c>
      <c r="C426">
        <f>Signals!C425</f>
        <v>2</v>
      </c>
      <c r="D426">
        <f>Signals!F425</f>
        <v>0</v>
      </c>
      <c r="E426">
        <f>Signals!H425</f>
        <v>0</v>
      </c>
      <c r="F426">
        <f>Signals!I425</f>
        <v>0</v>
      </c>
      <c r="G426">
        <f>IF(Constants!$B$2=2,-B426,B426)</f>
        <v>3</v>
      </c>
      <c r="H426">
        <f>IF(Constants!$C$2=2,-C426,C426)</f>
        <v>2</v>
      </c>
      <c r="I426">
        <f t="shared" si="104"/>
        <v>3</v>
      </c>
      <c r="J426">
        <f t="shared" si="105"/>
        <v>2</v>
      </c>
      <c r="K426">
        <f t="shared" si="106"/>
        <v>1</v>
      </c>
      <c r="L426">
        <f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1200.5</v>
      </c>
      <c r="M426">
        <f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800.5</v>
      </c>
      <c r="N426">
        <f t="shared" si="107"/>
        <v>1200.5</v>
      </c>
      <c r="O426">
        <f t="shared" si="108"/>
        <v>800.5</v>
      </c>
      <c r="P426">
        <f>IF(I426&lt;&gt;0,(ABS(L426*Constants!$B$10)+50)/100,MAX(P425-ABS(N426*Constants!$B$4),0))</f>
        <v>0.62005</v>
      </c>
      <c r="Q426">
        <f>IF(J426&lt;&gt;0,(ABS(M426*Constants!$B$10)+50)/100,MAX(Q425-ABS(O426*Constants!$B$4),0))</f>
        <v>0.58005</v>
      </c>
      <c r="R426">
        <f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1200.5</v>
      </c>
      <c r="S426">
        <f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800.5</v>
      </c>
      <c r="T426">
        <f t="shared" si="109"/>
        <v>1200.5</v>
      </c>
      <c r="U426">
        <f t="shared" si="110"/>
        <v>800.5</v>
      </c>
      <c r="V426">
        <f>IF(I426&lt;&gt;0,(ABS(R426*Constants!$B$4)+50)/100,IF(R426=0,MAX((0-ABS(T426*Constants!$B$4)),0),(ABS(R426*Constants!$B$4)+50)/100))</f>
        <v>1501.125</v>
      </c>
      <c r="W426">
        <f>IF(J426&lt;&gt;0,(ABS(S426*Constants!$B$4)+50)/100,IF(S426=0,MAX((0-ABS(U426*Constants!$B$4)),0),(ABS(S426*Constants!$B$4)+50)/100))</f>
        <v>1001.125</v>
      </c>
      <c r="X426">
        <f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1200.5</v>
      </c>
      <c r="Y426">
        <f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800.5</v>
      </c>
      <c r="Z426">
        <f t="shared" si="111"/>
        <v>1200.5</v>
      </c>
      <c r="AA426">
        <f t="shared" si="112"/>
        <v>800.5</v>
      </c>
      <c r="AB426">
        <f>IF(I426&lt;&gt;0,(ABS(X426*Constants!$B$10)+50)/100,IF(X426=0,MAX((AB425-ABS(Z426*Constants!$B$4)),0),(ABS(X426*Constants!$B$4)+50)/100))</f>
        <v>0.62005</v>
      </c>
      <c r="AC426">
        <f>IF(J426&lt;&gt;0,(ABS(Y426*Constants!$B$10)+50)/100,IF(Y426=0,MAX((AC425-ABS(AA426*Constants!$B$4)),0),(ABS(Y426*Constants!$B$4)+50)/100))</f>
        <v>0.58005</v>
      </c>
      <c r="AD426">
        <f t="shared" si="113"/>
        <v>1001</v>
      </c>
      <c r="AE426">
        <f t="shared" si="114"/>
        <v>1200.5</v>
      </c>
      <c r="AF426">
        <f t="shared" si="115"/>
        <v>800.5</v>
      </c>
      <c r="AG426">
        <f>((Constants!$B$5*AG425)+Constants!$B$4*AD426+AH425)/(Constants!$B$5+Constants!$B$4)</f>
        <v>1001</v>
      </c>
      <c r="AH426">
        <f>((Constants!$B$5*AG425)+Constants!$B$4*AD426+AH425)-(Constants!$B$5+Constants!$B$4)*AG426</f>
        <v>0</v>
      </c>
      <c r="AI426">
        <f>((Constants!$B$5*AI425)+Constants!$B$4*AE426+AJ425)/(Constants!$B$5+Constants!$B$4)</f>
        <v>1200.5</v>
      </c>
      <c r="AJ426">
        <f>((Constants!$B$5*AI425)+Constants!$B$4*AE426+AJ425)-(Constants!$B$4+Constants!$B$5)*AI426</f>
        <v>0</v>
      </c>
      <c r="AK426">
        <f>((Constants!$B$5*AK425)+Constants!$B$4*AF426+AL425)/(Constants!$B$5+Constants!$B$4)</f>
        <v>800.5</v>
      </c>
      <c r="AL426">
        <f>((Constants!$B$5*AK425)+Constants!$B$4*AF426+AL425)-(Constants!$B$5+Constants!$B$4)*AK426</f>
        <v>0</v>
      </c>
      <c r="AM426">
        <f t="shared" si="116"/>
        <v>1</v>
      </c>
      <c r="AN426">
        <f t="shared" si="117"/>
        <v>1</v>
      </c>
      <c r="AO426">
        <f>(200000*(ABS(N426)-ABS(N424))+Constants!$B$7)/(2*Constants!$B$7)</f>
        <v>0.5</v>
      </c>
      <c r="AP426">
        <f>(200000*(ABS(O426)-ABS(O424))+Constants!$B$7)/(2*Constants!$B$7)</f>
        <v>0.5</v>
      </c>
      <c r="AQ426">
        <f t="shared" si="118"/>
        <v>1</v>
      </c>
      <c r="AR426">
        <f>(Constants!$B$3*Constants!$B$8*I426*K426+AS425)/(Constants!$B$9*Constants!$B$4)</f>
        <v>7.53982300884956</v>
      </c>
      <c r="AS426">
        <f>(Constants!$B$3*Constants!$B$8*I426*K426+AS425)-(AR426*Constants!$B$9*Constants!$B$4)</f>
        <v>0</v>
      </c>
      <c r="AT426">
        <f t="shared" si="119"/>
        <v>3196.88495575218</v>
      </c>
      <c r="AU426">
        <f t="array" ref="AU426">IF(SUMPRODUCT(--(SIGN(AN393:AN425)=SIGN(K394:K426)))=0,2,IF(AV425&gt;0,1,0))</f>
        <v>0</v>
      </c>
      <c r="AV426">
        <f>IF(AU426=2,ROUND(5*1000/Constants!$B$11,0),IF(AV425&gt;0,AV425-1,0))</f>
        <v>0</v>
      </c>
      <c r="AW426">
        <f t="shared" si="120"/>
        <v>424</v>
      </c>
      <c r="AX426">
        <f ca="1" t="array" ref="AX426">IF(AW426&gt;Constants!$B$12,2,IF(SUMPRODUCT(--(AX407:AX426=2))=0,0,1))</f>
        <v>2</v>
      </c>
      <c r="AZ426">
        <f t="array" ref="AZ426">IF(ABS(AG426)&gt;Constants!$B$13,2,IF(SUMPRODUCT(--(AZ406:AZ425=2))=0,0,1))</f>
        <v>0</v>
      </c>
    </row>
    <row r="427" spans="1:52">
      <c r="A427" s="3">
        <v>425</v>
      </c>
      <c r="B427">
        <f>Signals!B426</f>
        <v>3</v>
      </c>
      <c r="C427">
        <f>Signals!C426</f>
        <v>2</v>
      </c>
      <c r="D427">
        <f>Signals!F426</f>
        <v>0</v>
      </c>
      <c r="E427">
        <f>Signals!H426</f>
        <v>0</v>
      </c>
      <c r="F427">
        <f>Signals!I426</f>
        <v>0</v>
      </c>
      <c r="G427">
        <f>IF(Constants!$B$2=2,-B427,B427)</f>
        <v>3</v>
      </c>
      <c r="H427">
        <f>IF(Constants!$C$2=2,-C427,C427)</f>
        <v>2</v>
      </c>
      <c r="I427">
        <f t="shared" si="104"/>
        <v>3</v>
      </c>
      <c r="J427">
        <f t="shared" si="105"/>
        <v>2</v>
      </c>
      <c r="K427">
        <f t="shared" si="106"/>
        <v>1</v>
      </c>
      <c r="L427">
        <f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1200.5</v>
      </c>
      <c r="M427">
        <f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800.5</v>
      </c>
      <c r="N427">
        <f t="shared" si="107"/>
        <v>1200.5</v>
      </c>
      <c r="O427">
        <f t="shared" si="108"/>
        <v>800.5</v>
      </c>
      <c r="P427">
        <f>IF(I427&lt;&gt;0,(ABS(L427*Constants!$B$10)+50)/100,MAX(P426-ABS(N427*Constants!$B$4),0))</f>
        <v>0.62005</v>
      </c>
      <c r="Q427">
        <f>IF(J427&lt;&gt;0,(ABS(M427*Constants!$B$10)+50)/100,MAX(Q426-ABS(O427*Constants!$B$4),0))</f>
        <v>0.58005</v>
      </c>
      <c r="R427">
        <f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1200.5</v>
      </c>
      <c r="S427">
        <f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800.5</v>
      </c>
      <c r="T427">
        <f t="shared" si="109"/>
        <v>1200.5</v>
      </c>
      <c r="U427">
        <f t="shared" si="110"/>
        <v>800.5</v>
      </c>
      <c r="V427">
        <f>IF(I427&lt;&gt;0,(ABS(R427*Constants!$B$4)+50)/100,IF(R427=0,MAX((0-ABS(T427*Constants!$B$4)),0),(ABS(R427*Constants!$B$4)+50)/100))</f>
        <v>1501.125</v>
      </c>
      <c r="W427">
        <f>IF(J427&lt;&gt;0,(ABS(S427*Constants!$B$4)+50)/100,IF(S427=0,MAX((0-ABS(U427*Constants!$B$4)),0),(ABS(S427*Constants!$B$4)+50)/100))</f>
        <v>1001.125</v>
      </c>
      <c r="X427">
        <f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1200.5</v>
      </c>
      <c r="Y427">
        <f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800.5</v>
      </c>
      <c r="Z427">
        <f t="shared" si="111"/>
        <v>1200.5</v>
      </c>
      <c r="AA427">
        <f t="shared" si="112"/>
        <v>800.5</v>
      </c>
      <c r="AB427">
        <f>IF(I427&lt;&gt;0,(ABS(X427*Constants!$B$10)+50)/100,IF(X427=0,MAX((AB426-ABS(Z427*Constants!$B$4)),0),(ABS(X427*Constants!$B$4)+50)/100))</f>
        <v>0.62005</v>
      </c>
      <c r="AC427">
        <f>IF(J427&lt;&gt;0,(ABS(Y427*Constants!$B$10)+50)/100,IF(Y427=0,MAX((AC426-ABS(AA427*Constants!$B$4)),0),(ABS(Y427*Constants!$B$4)+50)/100))</f>
        <v>0.58005</v>
      </c>
      <c r="AD427">
        <f t="shared" si="113"/>
        <v>1001</v>
      </c>
      <c r="AE427">
        <f t="shared" si="114"/>
        <v>1200.5</v>
      </c>
      <c r="AF427">
        <f t="shared" si="115"/>
        <v>800.5</v>
      </c>
      <c r="AG427">
        <f>((Constants!$B$5*AG426)+Constants!$B$4*AD427+AH426)/(Constants!$B$5+Constants!$B$4)</f>
        <v>1001</v>
      </c>
      <c r="AH427">
        <f>((Constants!$B$5*AG426)+Constants!$B$4*AD427+AH426)-(Constants!$B$5+Constants!$B$4)*AG427</f>
        <v>0</v>
      </c>
      <c r="AI427">
        <f>((Constants!$B$5*AI426)+Constants!$B$4*AE427+AJ426)/(Constants!$B$5+Constants!$B$4)</f>
        <v>1200.5</v>
      </c>
      <c r="AJ427">
        <f>((Constants!$B$5*AI426)+Constants!$B$4*AE427+AJ426)-(Constants!$B$4+Constants!$B$5)*AI427</f>
        <v>0</v>
      </c>
      <c r="AK427">
        <f>((Constants!$B$5*AK426)+Constants!$B$4*AF427+AL426)/(Constants!$B$5+Constants!$B$4)</f>
        <v>800.5</v>
      </c>
      <c r="AL427">
        <f>((Constants!$B$5*AK426)+Constants!$B$4*AF427+AL426)-(Constants!$B$5+Constants!$B$4)*AK427</f>
        <v>0</v>
      </c>
      <c r="AM427">
        <f t="shared" si="116"/>
        <v>1</v>
      </c>
      <c r="AN427">
        <f t="shared" si="117"/>
        <v>1</v>
      </c>
      <c r="AO427">
        <f>(200000*(ABS(N427)-ABS(N425))+Constants!$B$7)/(2*Constants!$B$7)</f>
        <v>0.5</v>
      </c>
      <c r="AP427">
        <f>(200000*(ABS(O427)-ABS(O425))+Constants!$B$7)/(2*Constants!$B$7)</f>
        <v>0.5</v>
      </c>
      <c r="AQ427">
        <f t="shared" si="118"/>
        <v>1</v>
      </c>
      <c r="AR427">
        <f>(Constants!$B$3*Constants!$B$8*I427*K427+AS426)/(Constants!$B$9*Constants!$B$4)</f>
        <v>7.53982300884956</v>
      </c>
      <c r="AS427">
        <f>(Constants!$B$3*Constants!$B$8*I427*K427+AS426)-(AR427*Constants!$B$9*Constants!$B$4)</f>
        <v>0</v>
      </c>
      <c r="AT427">
        <f t="shared" si="119"/>
        <v>3204.42477876103</v>
      </c>
      <c r="AU427">
        <f t="array" ref="AU427">IF(SUMPRODUCT(--(SIGN(AN394:AN426)=SIGN(K395:K427)))=0,2,IF(AV426&gt;0,1,0))</f>
        <v>0</v>
      </c>
      <c r="AV427">
        <f>IF(AU427=2,ROUND(5*1000/Constants!$B$11,0),IF(AV426&gt;0,AV426-1,0))</f>
        <v>0</v>
      </c>
      <c r="AW427">
        <f t="shared" si="120"/>
        <v>425</v>
      </c>
      <c r="AX427">
        <f ca="1" t="array" ref="AX427">IF(AW427&gt;Constants!$B$12,2,IF(SUMPRODUCT(--(AX408:AX427=2))=0,0,1))</f>
        <v>2</v>
      </c>
      <c r="AZ427">
        <f t="array" ref="AZ427">IF(ABS(AG427)&gt;Constants!$B$13,2,IF(SUMPRODUCT(--(AZ407:AZ426=2))=0,0,1))</f>
        <v>0</v>
      </c>
    </row>
    <row r="428" spans="1:52">
      <c r="A428" s="3">
        <v>426</v>
      </c>
      <c r="B428">
        <f>Signals!B427</f>
        <v>3</v>
      </c>
      <c r="C428">
        <f>Signals!C427</f>
        <v>2</v>
      </c>
      <c r="D428">
        <f>Signals!F427</f>
        <v>0</v>
      </c>
      <c r="E428">
        <f>Signals!H427</f>
        <v>0</v>
      </c>
      <c r="F428">
        <f>Signals!I427</f>
        <v>0</v>
      </c>
      <c r="G428">
        <f>IF(Constants!$B$2=2,-B428,B428)</f>
        <v>3</v>
      </c>
      <c r="H428">
        <f>IF(Constants!$C$2=2,-C428,C428)</f>
        <v>2</v>
      </c>
      <c r="I428">
        <f t="shared" si="104"/>
        <v>3</v>
      </c>
      <c r="J428">
        <f t="shared" si="105"/>
        <v>2</v>
      </c>
      <c r="K428">
        <f t="shared" si="106"/>
        <v>1</v>
      </c>
      <c r="L428">
        <f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1200.5</v>
      </c>
      <c r="M428">
        <f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800.5</v>
      </c>
      <c r="N428">
        <f t="shared" si="107"/>
        <v>1200.5</v>
      </c>
      <c r="O428">
        <f t="shared" si="108"/>
        <v>800.5</v>
      </c>
      <c r="P428">
        <f>IF(I428&lt;&gt;0,(ABS(L428*Constants!$B$10)+50)/100,MAX(P427-ABS(N428*Constants!$B$4),0))</f>
        <v>0.62005</v>
      </c>
      <c r="Q428">
        <f>IF(J428&lt;&gt;0,(ABS(M428*Constants!$B$10)+50)/100,MAX(Q427-ABS(O428*Constants!$B$4),0))</f>
        <v>0.58005</v>
      </c>
      <c r="R428">
        <f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1200.5</v>
      </c>
      <c r="S428">
        <f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800.5</v>
      </c>
      <c r="T428">
        <f t="shared" si="109"/>
        <v>1200.5</v>
      </c>
      <c r="U428">
        <f t="shared" si="110"/>
        <v>800.5</v>
      </c>
      <c r="V428">
        <f>IF(I428&lt;&gt;0,(ABS(R428*Constants!$B$4)+50)/100,IF(R428=0,MAX((0-ABS(T428*Constants!$B$4)),0),(ABS(R428*Constants!$B$4)+50)/100))</f>
        <v>1501.125</v>
      </c>
      <c r="W428">
        <f>IF(J428&lt;&gt;0,(ABS(S428*Constants!$B$4)+50)/100,IF(S428=0,MAX((0-ABS(U428*Constants!$B$4)),0),(ABS(S428*Constants!$B$4)+50)/100))</f>
        <v>1001.125</v>
      </c>
      <c r="X428">
        <f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1200.5</v>
      </c>
      <c r="Y428">
        <f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800.5</v>
      </c>
      <c r="Z428">
        <f t="shared" si="111"/>
        <v>1200.5</v>
      </c>
      <c r="AA428">
        <f t="shared" si="112"/>
        <v>800.5</v>
      </c>
      <c r="AB428">
        <f>IF(I428&lt;&gt;0,(ABS(X428*Constants!$B$10)+50)/100,IF(X428=0,MAX((AB427-ABS(Z428*Constants!$B$4)),0),(ABS(X428*Constants!$B$4)+50)/100))</f>
        <v>0.62005</v>
      </c>
      <c r="AC428">
        <f>IF(J428&lt;&gt;0,(ABS(Y428*Constants!$B$10)+50)/100,IF(Y428=0,MAX((AC427-ABS(AA428*Constants!$B$4)),0),(ABS(Y428*Constants!$B$4)+50)/100))</f>
        <v>0.58005</v>
      </c>
      <c r="AD428">
        <f t="shared" si="113"/>
        <v>1001</v>
      </c>
      <c r="AE428">
        <f t="shared" si="114"/>
        <v>1200.5</v>
      </c>
      <c r="AF428">
        <f t="shared" si="115"/>
        <v>800.5</v>
      </c>
      <c r="AG428">
        <f>((Constants!$B$5*AG427)+Constants!$B$4*AD428+AH427)/(Constants!$B$5+Constants!$B$4)</f>
        <v>1001</v>
      </c>
      <c r="AH428">
        <f>((Constants!$B$5*AG427)+Constants!$B$4*AD428+AH427)-(Constants!$B$5+Constants!$B$4)*AG428</f>
        <v>0</v>
      </c>
      <c r="AI428">
        <f>((Constants!$B$5*AI427)+Constants!$B$4*AE428+AJ427)/(Constants!$B$5+Constants!$B$4)</f>
        <v>1200.5</v>
      </c>
      <c r="AJ428">
        <f>((Constants!$B$5*AI427)+Constants!$B$4*AE428+AJ427)-(Constants!$B$4+Constants!$B$5)*AI428</f>
        <v>0</v>
      </c>
      <c r="AK428">
        <f>((Constants!$B$5*AK427)+Constants!$B$4*AF428+AL427)/(Constants!$B$5+Constants!$B$4)</f>
        <v>800.5</v>
      </c>
      <c r="AL428">
        <f>((Constants!$B$5*AK427)+Constants!$B$4*AF428+AL427)-(Constants!$B$5+Constants!$B$4)*AK428</f>
        <v>0</v>
      </c>
      <c r="AM428">
        <f t="shared" si="116"/>
        <v>1</v>
      </c>
      <c r="AN428">
        <f t="shared" si="117"/>
        <v>1</v>
      </c>
      <c r="AO428">
        <f>(200000*(ABS(N428)-ABS(N426))+Constants!$B$7)/(2*Constants!$B$7)</f>
        <v>0.5</v>
      </c>
      <c r="AP428">
        <f>(200000*(ABS(O428)-ABS(O426))+Constants!$B$7)/(2*Constants!$B$7)</f>
        <v>0.5</v>
      </c>
      <c r="AQ428">
        <f t="shared" si="118"/>
        <v>1</v>
      </c>
      <c r="AR428">
        <f>(Constants!$B$3*Constants!$B$8*I428*K428+AS427)/(Constants!$B$9*Constants!$B$4)</f>
        <v>7.53982300884956</v>
      </c>
      <c r="AS428">
        <f>(Constants!$B$3*Constants!$B$8*I428*K428+AS427)-(AR428*Constants!$B$9*Constants!$B$4)</f>
        <v>0</v>
      </c>
      <c r="AT428">
        <f t="shared" si="119"/>
        <v>3211.96460176988</v>
      </c>
      <c r="AU428">
        <f t="array" ref="AU428">IF(SUMPRODUCT(--(SIGN(AN395:AN427)=SIGN(K396:K428)))=0,2,IF(AV427&gt;0,1,0))</f>
        <v>0</v>
      </c>
      <c r="AV428">
        <f>IF(AU428=2,ROUND(5*1000/Constants!$B$11,0),IF(AV427&gt;0,AV427-1,0))</f>
        <v>0</v>
      </c>
      <c r="AW428">
        <f t="shared" si="120"/>
        <v>426</v>
      </c>
      <c r="AX428">
        <f ca="1" t="array" ref="AX428">IF(AW428&gt;Constants!$B$12,2,IF(SUMPRODUCT(--(AX409:AX428=2))=0,0,1))</f>
        <v>2</v>
      </c>
      <c r="AZ428">
        <f t="array" ref="AZ428">IF(ABS(AG428)&gt;Constants!$B$13,2,IF(SUMPRODUCT(--(AZ408:AZ427=2))=0,0,1))</f>
        <v>0</v>
      </c>
    </row>
    <row r="429" spans="1:52">
      <c r="A429" s="3">
        <v>427</v>
      </c>
      <c r="B429">
        <f>Signals!B428</f>
        <v>3</v>
      </c>
      <c r="C429">
        <f>Signals!C428</f>
        <v>2</v>
      </c>
      <c r="D429">
        <f>Signals!F428</f>
        <v>0</v>
      </c>
      <c r="E429">
        <f>Signals!H428</f>
        <v>0</v>
      </c>
      <c r="F429">
        <f>Signals!I428</f>
        <v>0</v>
      </c>
      <c r="G429">
        <f>IF(Constants!$B$2=2,-B429,B429)</f>
        <v>3</v>
      </c>
      <c r="H429">
        <f>IF(Constants!$C$2=2,-C429,C429)</f>
        <v>2</v>
      </c>
      <c r="I429">
        <f t="shared" si="104"/>
        <v>3</v>
      </c>
      <c r="J429">
        <f t="shared" si="105"/>
        <v>2</v>
      </c>
      <c r="K429">
        <f t="shared" si="106"/>
        <v>1</v>
      </c>
      <c r="L429">
        <f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1200.5</v>
      </c>
      <c r="M429">
        <f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800.5</v>
      </c>
      <c r="N429">
        <f t="shared" si="107"/>
        <v>1200.5</v>
      </c>
      <c r="O429">
        <f t="shared" si="108"/>
        <v>800.5</v>
      </c>
      <c r="P429">
        <f>IF(I429&lt;&gt;0,(ABS(L429*Constants!$B$10)+50)/100,MAX(P428-ABS(N429*Constants!$B$4),0))</f>
        <v>0.62005</v>
      </c>
      <c r="Q429">
        <f>IF(J429&lt;&gt;0,(ABS(M429*Constants!$B$10)+50)/100,MAX(Q428-ABS(O429*Constants!$B$4),0))</f>
        <v>0.58005</v>
      </c>
      <c r="R429">
        <f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1200.5</v>
      </c>
      <c r="S429">
        <f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800.5</v>
      </c>
      <c r="T429">
        <f t="shared" si="109"/>
        <v>1200.5</v>
      </c>
      <c r="U429">
        <f t="shared" si="110"/>
        <v>800.5</v>
      </c>
      <c r="V429">
        <f>IF(I429&lt;&gt;0,(ABS(R429*Constants!$B$4)+50)/100,IF(R429=0,MAX((0-ABS(T429*Constants!$B$4)),0),(ABS(R429*Constants!$B$4)+50)/100))</f>
        <v>1501.125</v>
      </c>
      <c r="W429">
        <f>IF(J429&lt;&gt;0,(ABS(S429*Constants!$B$4)+50)/100,IF(S429=0,MAX((0-ABS(U429*Constants!$B$4)),0),(ABS(S429*Constants!$B$4)+50)/100))</f>
        <v>1001.125</v>
      </c>
      <c r="X429">
        <f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1200.5</v>
      </c>
      <c r="Y429">
        <f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800.5</v>
      </c>
      <c r="Z429">
        <f t="shared" si="111"/>
        <v>1200.5</v>
      </c>
      <c r="AA429">
        <f t="shared" si="112"/>
        <v>800.5</v>
      </c>
      <c r="AB429">
        <f>IF(I429&lt;&gt;0,(ABS(X429*Constants!$B$10)+50)/100,IF(X429=0,MAX((AB428-ABS(Z429*Constants!$B$4)),0),(ABS(X429*Constants!$B$4)+50)/100))</f>
        <v>0.62005</v>
      </c>
      <c r="AC429">
        <f>IF(J429&lt;&gt;0,(ABS(Y429*Constants!$B$10)+50)/100,IF(Y429=0,MAX((AC428-ABS(AA429*Constants!$B$4)),0),(ABS(Y429*Constants!$B$4)+50)/100))</f>
        <v>0.58005</v>
      </c>
      <c r="AD429">
        <f t="shared" si="113"/>
        <v>1001</v>
      </c>
      <c r="AE429">
        <f t="shared" si="114"/>
        <v>1200.5</v>
      </c>
      <c r="AF429">
        <f t="shared" si="115"/>
        <v>800.5</v>
      </c>
      <c r="AG429">
        <f>((Constants!$B$5*AG428)+Constants!$B$4*AD429+AH428)/(Constants!$B$5+Constants!$B$4)</f>
        <v>1001</v>
      </c>
      <c r="AH429">
        <f>((Constants!$B$5*AG428)+Constants!$B$4*AD429+AH428)-(Constants!$B$5+Constants!$B$4)*AG429</f>
        <v>0</v>
      </c>
      <c r="AI429">
        <f>((Constants!$B$5*AI428)+Constants!$B$4*AE429+AJ428)/(Constants!$B$5+Constants!$B$4)</f>
        <v>1200.5</v>
      </c>
      <c r="AJ429">
        <f>((Constants!$B$5*AI428)+Constants!$B$4*AE429+AJ428)-(Constants!$B$4+Constants!$B$5)*AI429</f>
        <v>0</v>
      </c>
      <c r="AK429">
        <f>((Constants!$B$5*AK428)+Constants!$B$4*AF429+AL428)/(Constants!$B$5+Constants!$B$4)</f>
        <v>800.5</v>
      </c>
      <c r="AL429">
        <f>((Constants!$B$5*AK428)+Constants!$B$4*AF429+AL428)-(Constants!$B$5+Constants!$B$4)*AK429</f>
        <v>0</v>
      </c>
      <c r="AM429">
        <f t="shared" si="116"/>
        <v>1</v>
      </c>
      <c r="AN429">
        <f t="shared" si="117"/>
        <v>1</v>
      </c>
      <c r="AO429">
        <f>(200000*(ABS(N429)-ABS(N427))+Constants!$B$7)/(2*Constants!$B$7)</f>
        <v>0.5</v>
      </c>
      <c r="AP429">
        <f>(200000*(ABS(O429)-ABS(O427))+Constants!$B$7)/(2*Constants!$B$7)</f>
        <v>0.5</v>
      </c>
      <c r="AQ429">
        <f t="shared" si="118"/>
        <v>1</v>
      </c>
      <c r="AR429">
        <f>(Constants!$B$3*Constants!$B$8*I429*K429+AS428)/(Constants!$B$9*Constants!$B$4)</f>
        <v>7.53982300884956</v>
      </c>
      <c r="AS429">
        <f>(Constants!$B$3*Constants!$B$8*I429*K429+AS428)-(AR429*Constants!$B$9*Constants!$B$4)</f>
        <v>0</v>
      </c>
      <c r="AT429">
        <f t="shared" si="119"/>
        <v>3219.50442477873</v>
      </c>
      <c r="AU429">
        <f t="array" ref="AU429">IF(SUMPRODUCT(--(SIGN(AN396:AN428)=SIGN(K397:K429)))=0,2,IF(AV428&gt;0,1,0))</f>
        <v>0</v>
      </c>
      <c r="AV429">
        <f>IF(AU429=2,ROUND(5*1000/Constants!$B$11,0),IF(AV428&gt;0,AV428-1,0))</f>
        <v>0</v>
      </c>
      <c r="AW429">
        <f t="shared" si="120"/>
        <v>427</v>
      </c>
      <c r="AX429">
        <f ca="1" t="array" ref="AX429">IF(AW429&gt;Constants!$B$12,2,IF(SUMPRODUCT(--(AX410:AX429=2))=0,0,1))</f>
        <v>2</v>
      </c>
      <c r="AZ429">
        <f t="array" ref="AZ429">IF(ABS(AG429)&gt;Constants!$B$13,2,IF(SUMPRODUCT(--(AZ409:AZ428=2))=0,0,1))</f>
        <v>0</v>
      </c>
    </row>
    <row r="430" spans="1:52">
      <c r="A430" s="3">
        <v>428</v>
      </c>
      <c r="B430">
        <f>Signals!B429</f>
        <v>3</v>
      </c>
      <c r="C430">
        <f>Signals!C429</f>
        <v>2</v>
      </c>
      <c r="D430">
        <f>Signals!F429</f>
        <v>0</v>
      </c>
      <c r="E430">
        <f>Signals!H429</f>
        <v>0</v>
      </c>
      <c r="F430">
        <f>Signals!I429</f>
        <v>0</v>
      </c>
      <c r="G430">
        <f>IF(Constants!$B$2=2,-B430,B430)</f>
        <v>3</v>
      </c>
      <c r="H430">
        <f>IF(Constants!$C$2=2,-C430,C430)</f>
        <v>2</v>
      </c>
      <c r="I430">
        <f t="shared" si="104"/>
        <v>3</v>
      </c>
      <c r="J430">
        <f t="shared" si="105"/>
        <v>2</v>
      </c>
      <c r="K430">
        <f t="shared" si="106"/>
        <v>1</v>
      </c>
      <c r="L430">
        <f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1200.5</v>
      </c>
      <c r="M430">
        <f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800.5</v>
      </c>
      <c r="N430">
        <f t="shared" si="107"/>
        <v>1200.5</v>
      </c>
      <c r="O430">
        <f t="shared" si="108"/>
        <v>800.5</v>
      </c>
      <c r="P430">
        <f>IF(I430&lt;&gt;0,(ABS(L430*Constants!$B$10)+50)/100,MAX(P429-ABS(N430*Constants!$B$4),0))</f>
        <v>0.62005</v>
      </c>
      <c r="Q430">
        <f>IF(J430&lt;&gt;0,(ABS(M430*Constants!$B$10)+50)/100,MAX(Q429-ABS(O430*Constants!$B$4),0))</f>
        <v>0.58005</v>
      </c>
      <c r="R430">
        <f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1200.5</v>
      </c>
      <c r="S430">
        <f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800.5</v>
      </c>
      <c r="T430">
        <f t="shared" si="109"/>
        <v>1200.5</v>
      </c>
      <c r="U430">
        <f t="shared" si="110"/>
        <v>800.5</v>
      </c>
      <c r="V430">
        <f>IF(I430&lt;&gt;0,(ABS(R430*Constants!$B$4)+50)/100,IF(R430=0,MAX((0-ABS(T430*Constants!$B$4)),0),(ABS(R430*Constants!$B$4)+50)/100))</f>
        <v>1501.125</v>
      </c>
      <c r="W430">
        <f>IF(J430&lt;&gt;0,(ABS(S430*Constants!$B$4)+50)/100,IF(S430=0,MAX((0-ABS(U430*Constants!$B$4)),0),(ABS(S430*Constants!$B$4)+50)/100))</f>
        <v>1001.125</v>
      </c>
      <c r="X430">
        <f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1200.5</v>
      </c>
      <c r="Y430">
        <f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800.5</v>
      </c>
      <c r="Z430">
        <f t="shared" si="111"/>
        <v>1200.5</v>
      </c>
      <c r="AA430">
        <f t="shared" si="112"/>
        <v>800.5</v>
      </c>
      <c r="AB430">
        <f>IF(I430&lt;&gt;0,(ABS(X430*Constants!$B$10)+50)/100,IF(X430=0,MAX((AB429-ABS(Z430*Constants!$B$4)),0),(ABS(X430*Constants!$B$4)+50)/100))</f>
        <v>0.62005</v>
      </c>
      <c r="AC430">
        <f>IF(J430&lt;&gt;0,(ABS(Y430*Constants!$B$10)+50)/100,IF(Y430=0,MAX((AC429-ABS(AA430*Constants!$B$4)),0),(ABS(Y430*Constants!$B$4)+50)/100))</f>
        <v>0.58005</v>
      </c>
      <c r="AD430">
        <f t="shared" si="113"/>
        <v>1001</v>
      </c>
      <c r="AE430">
        <f t="shared" si="114"/>
        <v>1200.5</v>
      </c>
      <c r="AF430">
        <f t="shared" si="115"/>
        <v>800.5</v>
      </c>
      <c r="AG430">
        <f>((Constants!$B$5*AG429)+Constants!$B$4*AD430+AH429)/(Constants!$B$5+Constants!$B$4)</f>
        <v>1001</v>
      </c>
      <c r="AH430">
        <f>((Constants!$B$5*AG429)+Constants!$B$4*AD430+AH429)-(Constants!$B$5+Constants!$B$4)*AG430</f>
        <v>0</v>
      </c>
      <c r="AI430">
        <f>((Constants!$B$5*AI429)+Constants!$B$4*AE430+AJ429)/(Constants!$B$5+Constants!$B$4)</f>
        <v>1200.5</v>
      </c>
      <c r="AJ430">
        <f>((Constants!$B$5*AI429)+Constants!$B$4*AE430+AJ429)-(Constants!$B$4+Constants!$B$5)*AI430</f>
        <v>0</v>
      </c>
      <c r="AK430">
        <f>((Constants!$B$5*AK429)+Constants!$B$4*AF430+AL429)/(Constants!$B$5+Constants!$B$4)</f>
        <v>800.5</v>
      </c>
      <c r="AL430">
        <f>((Constants!$B$5*AK429)+Constants!$B$4*AF430+AL429)-(Constants!$B$5+Constants!$B$4)*AK430</f>
        <v>0</v>
      </c>
      <c r="AM430">
        <f t="shared" si="116"/>
        <v>1</v>
      </c>
      <c r="AN430">
        <f t="shared" si="117"/>
        <v>1</v>
      </c>
      <c r="AO430">
        <f>(200000*(ABS(N430)-ABS(N428))+Constants!$B$7)/(2*Constants!$B$7)</f>
        <v>0.5</v>
      </c>
      <c r="AP430">
        <f>(200000*(ABS(O430)-ABS(O428))+Constants!$B$7)/(2*Constants!$B$7)</f>
        <v>0.5</v>
      </c>
      <c r="AQ430">
        <f t="shared" si="118"/>
        <v>1</v>
      </c>
      <c r="AR430">
        <f>(Constants!$B$3*Constants!$B$8*I430*K430+AS429)/(Constants!$B$9*Constants!$B$4)</f>
        <v>7.53982300884956</v>
      </c>
      <c r="AS430">
        <f>(Constants!$B$3*Constants!$B$8*I430*K430+AS429)-(AR430*Constants!$B$9*Constants!$B$4)</f>
        <v>0</v>
      </c>
      <c r="AT430">
        <f t="shared" si="119"/>
        <v>3227.04424778758</v>
      </c>
      <c r="AU430">
        <f t="array" ref="AU430">IF(SUMPRODUCT(--(SIGN(AN397:AN429)=SIGN(K398:K430)))=0,2,IF(AV429&gt;0,1,0))</f>
        <v>0</v>
      </c>
      <c r="AV430">
        <f>IF(AU430=2,ROUND(5*1000/Constants!$B$11,0),IF(AV429&gt;0,AV429-1,0))</f>
        <v>0</v>
      </c>
      <c r="AW430">
        <f t="shared" si="120"/>
        <v>428</v>
      </c>
      <c r="AX430">
        <f ca="1" t="array" ref="AX430">IF(AW430&gt;Constants!$B$12,2,IF(SUMPRODUCT(--(AX411:AX430=2))=0,0,1))</f>
        <v>2</v>
      </c>
      <c r="AZ430">
        <f t="array" ref="AZ430">IF(ABS(AG430)&gt;Constants!$B$13,2,IF(SUMPRODUCT(--(AZ410:AZ429=2))=0,0,1))</f>
        <v>0</v>
      </c>
    </row>
    <row r="431" spans="1:52">
      <c r="A431" s="3">
        <v>429</v>
      </c>
      <c r="B431">
        <f>Signals!B430</f>
        <v>3</v>
      </c>
      <c r="C431">
        <f>Signals!C430</f>
        <v>2</v>
      </c>
      <c r="D431">
        <f>Signals!F430</f>
        <v>0</v>
      </c>
      <c r="E431">
        <f>Signals!H430</f>
        <v>0</v>
      </c>
      <c r="F431">
        <f>Signals!I430</f>
        <v>0</v>
      </c>
      <c r="G431">
        <f>IF(Constants!$B$2=2,-B431,B431)</f>
        <v>3</v>
      </c>
      <c r="H431">
        <f>IF(Constants!$C$2=2,-C431,C431)</f>
        <v>2</v>
      </c>
      <c r="I431">
        <f t="shared" si="104"/>
        <v>3</v>
      </c>
      <c r="J431">
        <f t="shared" si="105"/>
        <v>2</v>
      </c>
      <c r="K431">
        <f t="shared" si="106"/>
        <v>1</v>
      </c>
      <c r="L431">
        <f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1200.5</v>
      </c>
      <c r="M431">
        <f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800.5</v>
      </c>
      <c r="N431">
        <f t="shared" si="107"/>
        <v>1200.5</v>
      </c>
      <c r="O431">
        <f t="shared" si="108"/>
        <v>800.5</v>
      </c>
      <c r="P431">
        <f>IF(I431&lt;&gt;0,(ABS(L431*Constants!$B$10)+50)/100,MAX(P430-ABS(N431*Constants!$B$4),0))</f>
        <v>0.62005</v>
      </c>
      <c r="Q431">
        <f>IF(J431&lt;&gt;0,(ABS(M431*Constants!$B$10)+50)/100,MAX(Q430-ABS(O431*Constants!$B$4),0))</f>
        <v>0.58005</v>
      </c>
      <c r="R431">
        <f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1200.5</v>
      </c>
      <c r="S431">
        <f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800.5</v>
      </c>
      <c r="T431">
        <f t="shared" si="109"/>
        <v>1200.5</v>
      </c>
      <c r="U431">
        <f t="shared" si="110"/>
        <v>800.5</v>
      </c>
      <c r="V431">
        <f>IF(I431&lt;&gt;0,(ABS(R431*Constants!$B$4)+50)/100,IF(R431=0,MAX((0-ABS(T431*Constants!$B$4)),0),(ABS(R431*Constants!$B$4)+50)/100))</f>
        <v>1501.125</v>
      </c>
      <c r="W431">
        <f>IF(J431&lt;&gt;0,(ABS(S431*Constants!$B$4)+50)/100,IF(S431=0,MAX((0-ABS(U431*Constants!$B$4)),0),(ABS(S431*Constants!$B$4)+50)/100))</f>
        <v>1001.125</v>
      </c>
      <c r="X431">
        <f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1200.5</v>
      </c>
      <c r="Y431">
        <f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800.5</v>
      </c>
      <c r="Z431">
        <f t="shared" si="111"/>
        <v>1200.5</v>
      </c>
      <c r="AA431">
        <f t="shared" si="112"/>
        <v>800.5</v>
      </c>
      <c r="AB431">
        <f>IF(I431&lt;&gt;0,(ABS(X431*Constants!$B$10)+50)/100,IF(X431=0,MAX((AB430-ABS(Z431*Constants!$B$4)),0),(ABS(X431*Constants!$B$4)+50)/100))</f>
        <v>0.62005</v>
      </c>
      <c r="AC431">
        <f>IF(J431&lt;&gt;0,(ABS(Y431*Constants!$B$10)+50)/100,IF(Y431=0,MAX((AC430-ABS(AA431*Constants!$B$4)),0),(ABS(Y431*Constants!$B$4)+50)/100))</f>
        <v>0.58005</v>
      </c>
      <c r="AD431">
        <f t="shared" si="113"/>
        <v>1001</v>
      </c>
      <c r="AE431">
        <f t="shared" si="114"/>
        <v>1200.5</v>
      </c>
      <c r="AF431">
        <f t="shared" si="115"/>
        <v>800.5</v>
      </c>
      <c r="AG431">
        <f>((Constants!$B$5*AG430)+Constants!$B$4*AD431+AH430)/(Constants!$B$5+Constants!$B$4)</f>
        <v>1001</v>
      </c>
      <c r="AH431">
        <f>((Constants!$B$5*AG430)+Constants!$B$4*AD431+AH430)-(Constants!$B$5+Constants!$B$4)*AG431</f>
        <v>0</v>
      </c>
      <c r="AI431">
        <f>((Constants!$B$5*AI430)+Constants!$B$4*AE431+AJ430)/(Constants!$B$5+Constants!$B$4)</f>
        <v>1200.5</v>
      </c>
      <c r="AJ431">
        <f>((Constants!$B$5*AI430)+Constants!$B$4*AE431+AJ430)-(Constants!$B$4+Constants!$B$5)*AI431</f>
        <v>0</v>
      </c>
      <c r="AK431">
        <f>((Constants!$B$5*AK430)+Constants!$B$4*AF431+AL430)/(Constants!$B$5+Constants!$B$4)</f>
        <v>800.5</v>
      </c>
      <c r="AL431">
        <f>((Constants!$B$5*AK430)+Constants!$B$4*AF431+AL430)-(Constants!$B$5+Constants!$B$4)*AK431</f>
        <v>0</v>
      </c>
      <c r="AM431">
        <f t="shared" si="116"/>
        <v>1</v>
      </c>
      <c r="AN431">
        <f t="shared" si="117"/>
        <v>1</v>
      </c>
      <c r="AO431">
        <f>(200000*(ABS(N431)-ABS(N429))+Constants!$B$7)/(2*Constants!$B$7)</f>
        <v>0.5</v>
      </c>
      <c r="AP431">
        <f>(200000*(ABS(O431)-ABS(O429))+Constants!$B$7)/(2*Constants!$B$7)</f>
        <v>0.5</v>
      </c>
      <c r="AQ431">
        <f t="shared" si="118"/>
        <v>1</v>
      </c>
      <c r="AR431">
        <f>(Constants!$B$3*Constants!$B$8*I431*K431+AS430)/(Constants!$B$9*Constants!$B$4)</f>
        <v>7.53982300884956</v>
      </c>
      <c r="AS431">
        <f>(Constants!$B$3*Constants!$B$8*I431*K431+AS430)-(AR431*Constants!$B$9*Constants!$B$4)</f>
        <v>0</v>
      </c>
      <c r="AT431">
        <f t="shared" si="119"/>
        <v>3234.58407079643</v>
      </c>
      <c r="AU431">
        <f t="array" ref="AU431">IF(SUMPRODUCT(--(SIGN(AN398:AN430)=SIGN(K399:K431)))=0,2,IF(AV430&gt;0,1,0))</f>
        <v>0</v>
      </c>
      <c r="AV431">
        <f>IF(AU431=2,ROUND(5*1000/Constants!$B$11,0),IF(AV430&gt;0,AV430-1,0))</f>
        <v>0</v>
      </c>
      <c r="AW431">
        <f t="shared" si="120"/>
        <v>429</v>
      </c>
      <c r="AX431">
        <f ca="1" t="array" ref="AX431">IF(AW431&gt;Constants!$B$12,2,IF(SUMPRODUCT(--(AX412:AX431=2))=0,0,1))</f>
        <v>2</v>
      </c>
      <c r="AZ431">
        <f t="array" ref="AZ431">IF(ABS(AG431)&gt;Constants!$B$13,2,IF(SUMPRODUCT(--(AZ411:AZ430=2))=0,0,1))</f>
        <v>0</v>
      </c>
    </row>
    <row r="432" spans="1:52">
      <c r="A432" s="3">
        <v>430</v>
      </c>
      <c r="B432">
        <f>Signals!B431</f>
        <v>3</v>
      </c>
      <c r="C432">
        <f>Signals!C431</f>
        <v>2</v>
      </c>
      <c r="D432">
        <f>Signals!F431</f>
        <v>0</v>
      </c>
      <c r="E432">
        <f>Signals!H431</f>
        <v>0</v>
      </c>
      <c r="F432">
        <f>Signals!I431</f>
        <v>0</v>
      </c>
      <c r="G432">
        <f>IF(Constants!$B$2=2,-B432,B432)</f>
        <v>3</v>
      </c>
      <c r="H432">
        <f>IF(Constants!$C$2=2,-C432,C432)</f>
        <v>2</v>
      </c>
      <c r="I432">
        <f t="shared" si="104"/>
        <v>3</v>
      </c>
      <c r="J432">
        <f t="shared" si="105"/>
        <v>2</v>
      </c>
      <c r="K432">
        <f t="shared" si="106"/>
        <v>1</v>
      </c>
      <c r="L432">
        <f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1200.5</v>
      </c>
      <c r="M432">
        <f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800.5</v>
      </c>
      <c r="N432">
        <f t="shared" si="107"/>
        <v>1200.5</v>
      </c>
      <c r="O432">
        <f t="shared" si="108"/>
        <v>800.5</v>
      </c>
      <c r="P432">
        <f>IF(I432&lt;&gt;0,(ABS(L432*Constants!$B$10)+50)/100,MAX(P431-ABS(N432*Constants!$B$4),0))</f>
        <v>0.62005</v>
      </c>
      <c r="Q432">
        <f>IF(J432&lt;&gt;0,(ABS(M432*Constants!$B$10)+50)/100,MAX(Q431-ABS(O432*Constants!$B$4),0))</f>
        <v>0.58005</v>
      </c>
      <c r="R432">
        <f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1200.5</v>
      </c>
      <c r="S432">
        <f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800.5</v>
      </c>
      <c r="T432">
        <f t="shared" si="109"/>
        <v>1200.5</v>
      </c>
      <c r="U432">
        <f t="shared" si="110"/>
        <v>800.5</v>
      </c>
      <c r="V432">
        <f>IF(I432&lt;&gt;0,(ABS(R432*Constants!$B$4)+50)/100,IF(R432=0,MAX((0-ABS(T432*Constants!$B$4)),0),(ABS(R432*Constants!$B$4)+50)/100))</f>
        <v>1501.125</v>
      </c>
      <c r="W432">
        <f>IF(J432&lt;&gt;0,(ABS(S432*Constants!$B$4)+50)/100,IF(S432=0,MAX((0-ABS(U432*Constants!$B$4)),0),(ABS(S432*Constants!$B$4)+50)/100))</f>
        <v>1001.125</v>
      </c>
      <c r="X432">
        <f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1200.5</v>
      </c>
      <c r="Y432">
        <f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800.5</v>
      </c>
      <c r="Z432">
        <f t="shared" si="111"/>
        <v>1200.5</v>
      </c>
      <c r="AA432">
        <f t="shared" si="112"/>
        <v>800.5</v>
      </c>
      <c r="AB432">
        <f>IF(I432&lt;&gt;0,(ABS(X432*Constants!$B$10)+50)/100,IF(X432=0,MAX((AB431-ABS(Z432*Constants!$B$4)),0),(ABS(X432*Constants!$B$4)+50)/100))</f>
        <v>0.62005</v>
      </c>
      <c r="AC432">
        <f>IF(J432&lt;&gt;0,(ABS(Y432*Constants!$B$10)+50)/100,IF(Y432=0,MAX((AC431-ABS(AA432*Constants!$B$4)),0),(ABS(Y432*Constants!$B$4)+50)/100))</f>
        <v>0.58005</v>
      </c>
      <c r="AD432">
        <f t="shared" si="113"/>
        <v>1001</v>
      </c>
      <c r="AE432">
        <f t="shared" si="114"/>
        <v>1200.5</v>
      </c>
      <c r="AF432">
        <f t="shared" si="115"/>
        <v>800.5</v>
      </c>
      <c r="AG432">
        <f>((Constants!$B$5*AG431)+Constants!$B$4*AD432+AH431)/(Constants!$B$5+Constants!$B$4)</f>
        <v>1001</v>
      </c>
      <c r="AH432">
        <f>((Constants!$B$5*AG431)+Constants!$B$4*AD432+AH431)-(Constants!$B$5+Constants!$B$4)*AG432</f>
        <v>0</v>
      </c>
      <c r="AI432">
        <f>((Constants!$B$5*AI431)+Constants!$B$4*AE432+AJ431)/(Constants!$B$5+Constants!$B$4)</f>
        <v>1200.5</v>
      </c>
      <c r="AJ432">
        <f>((Constants!$B$5*AI431)+Constants!$B$4*AE432+AJ431)-(Constants!$B$4+Constants!$B$5)*AI432</f>
        <v>0</v>
      </c>
      <c r="AK432">
        <f>((Constants!$B$5*AK431)+Constants!$B$4*AF432+AL431)/(Constants!$B$5+Constants!$B$4)</f>
        <v>800.5</v>
      </c>
      <c r="AL432">
        <f>((Constants!$B$5*AK431)+Constants!$B$4*AF432+AL431)-(Constants!$B$5+Constants!$B$4)*AK432</f>
        <v>0</v>
      </c>
      <c r="AM432">
        <f t="shared" si="116"/>
        <v>1</v>
      </c>
      <c r="AN432">
        <f t="shared" si="117"/>
        <v>1</v>
      </c>
      <c r="AO432">
        <f>(200000*(ABS(N432)-ABS(N430))+Constants!$B$7)/(2*Constants!$B$7)</f>
        <v>0.5</v>
      </c>
      <c r="AP432">
        <f>(200000*(ABS(O432)-ABS(O430))+Constants!$B$7)/(2*Constants!$B$7)</f>
        <v>0.5</v>
      </c>
      <c r="AQ432">
        <f t="shared" si="118"/>
        <v>1</v>
      </c>
      <c r="AR432">
        <f>(Constants!$B$3*Constants!$B$8*I432*K432+AS431)/(Constants!$B$9*Constants!$B$4)</f>
        <v>7.53982300884956</v>
      </c>
      <c r="AS432">
        <f>(Constants!$B$3*Constants!$B$8*I432*K432+AS431)-(AR432*Constants!$B$9*Constants!$B$4)</f>
        <v>0</v>
      </c>
      <c r="AT432">
        <f t="shared" si="119"/>
        <v>3242.12389380528</v>
      </c>
      <c r="AU432">
        <f t="array" ref="AU432">IF(SUMPRODUCT(--(SIGN(AN399:AN431)=SIGN(K400:K432)))=0,2,IF(AV431&gt;0,1,0))</f>
        <v>0</v>
      </c>
      <c r="AV432">
        <f>IF(AU432=2,ROUND(5*1000/Constants!$B$11,0),IF(AV431&gt;0,AV431-1,0))</f>
        <v>0</v>
      </c>
      <c r="AW432">
        <f t="shared" si="120"/>
        <v>430</v>
      </c>
      <c r="AX432">
        <f ca="1" t="array" ref="AX432">IF(AW432&gt;Constants!$B$12,2,IF(SUMPRODUCT(--(AX413:AX432=2))=0,0,1))</f>
        <v>2</v>
      </c>
      <c r="AZ432">
        <f t="array" ref="AZ432">IF(ABS(AG432)&gt;Constants!$B$13,2,IF(SUMPRODUCT(--(AZ412:AZ431=2))=0,0,1))</f>
        <v>0</v>
      </c>
    </row>
    <row r="433" spans="1:52">
      <c r="A433" s="3">
        <v>431</v>
      </c>
      <c r="B433">
        <f>Signals!B432</f>
        <v>3</v>
      </c>
      <c r="C433">
        <f>Signals!C432</f>
        <v>2</v>
      </c>
      <c r="D433">
        <f>Signals!F432</f>
        <v>0</v>
      </c>
      <c r="E433">
        <f>Signals!H432</f>
        <v>0</v>
      </c>
      <c r="F433">
        <f>Signals!I432</f>
        <v>0</v>
      </c>
      <c r="G433">
        <f>IF(Constants!$B$2=2,-B433,B433)</f>
        <v>3</v>
      </c>
      <c r="H433">
        <f>IF(Constants!$C$2=2,-C433,C433)</f>
        <v>2</v>
      </c>
      <c r="I433">
        <f t="shared" si="104"/>
        <v>3</v>
      </c>
      <c r="J433">
        <f t="shared" si="105"/>
        <v>2</v>
      </c>
      <c r="K433">
        <f t="shared" si="106"/>
        <v>1</v>
      </c>
      <c r="L433">
        <f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1200.5</v>
      </c>
      <c r="M433">
        <f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800.5</v>
      </c>
      <c r="N433">
        <f t="shared" si="107"/>
        <v>1200.5</v>
      </c>
      <c r="O433">
        <f t="shared" si="108"/>
        <v>800.5</v>
      </c>
      <c r="P433">
        <f>IF(I433&lt;&gt;0,(ABS(L433*Constants!$B$10)+50)/100,MAX(P432-ABS(N433*Constants!$B$4),0))</f>
        <v>0.62005</v>
      </c>
      <c r="Q433">
        <f>IF(J433&lt;&gt;0,(ABS(M433*Constants!$B$10)+50)/100,MAX(Q432-ABS(O433*Constants!$B$4),0))</f>
        <v>0.58005</v>
      </c>
      <c r="R433">
        <f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1200.5</v>
      </c>
      <c r="S433">
        <f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800.5</v>
      </c>
      <c r="T433">
        <f t="shared" si="109"/>
        <v>1200.5</v>
      </c>
      <c r="U433">
        <f t="shared" si="110"/>
        <v>800.5</v>
      </c>
      <c r="V433">
        <f>IF(I433&lt;&gt;0,(ABS(R433*Constants!$B$4)+50)/100,IF(R433=0,MAX((0-ABS(T433*Constants!$B$4)),0),(ABS(R433*Constants!$B$4)+50)/100))</f>
        <v>1501.125</v>
      </c>
      <c r="W433">
        <f>IF(J433&lt;&gt;0,(ABS(S433*Constants!$B$4)+50)/100,IF(S433=0,MAX((0-ABS(U433*Constants!$B$4)),0),(ABS(S433*Constants!$B$4)+50)/100))</f>
        <v>1001.125</v>
      </c>
      <c r="X433">
        <f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1200.5</v>
      </c>
      <c r="Y433">
        <f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800.5</v>
      </c>
      <c r="Z433">
        <f t="shared" si="111"/>
        <v>1200.5</v>
      </c>
      <c r="AA433">
        <f t="shared" si="112"/>
        <v>800.5</v>
      </c>
      <c r="AB433">
        <f>IF(I433&lt;&gt;0,(ABS(X433*Constants!$B$10)+50)/100,IF(X433=0,MAX((AB432-ABS(Z433*Constants!$B$4)),0),(ABS(X433*Constants!$B$4)+50)/100))</f>
        <v>0.62005</v>
      </c>
      <c r="AC433">
        <f>IF(J433&lt;&gt;0,(ABS(Y433*Constants!$B$10)+50)/100,IF(Y433=0,MAX((AC432-ABS(AA433*Constants!$B$4)),0),(ABS(Y433*Constants!$B$4)+50)/100))</f>
        <v>0.58005</v>
      </c>
      <c r="AD433">
        <f t="shared" si="113"/>
        <v>1001</v>
      </c>
      <c r="AE433">
        <f t="shared" si="114"/>
        <v>1200.5</v>
      </c>
      <c r="AF433">
        <f t="shared" si="115"/>
        <v>800.5</v>
      </c>
      <c r="AG433">
        <f>((Constants!$B$5*AG432)+Constants!$B$4*AD433+AH432)/(Constants!$B$5+Constants!$B$4)</f>
        <v>1001</v>
      </c>
      <c r="AH433">
        <f>((Constants!$B$5*AG432)+Constants!$B$4*AD433+AH432)-(Constants!$B$5+Constants!$B$4)*AG433</f>
        <v>0</v>
      </c>
      <c r="AI433">
        <f>((Constants!$B$5*AI432)+Constants!$B$4*AE433+AJ432)/(Constants!$B$5+Constants!$B$4)</f>
        <v>1200.5</v>
      </c>
      <c r="AJ433">
        <f>((Constants!$B$5*AI432)+Constants!$B$4*AE433+AJ432)-(Constants!$B$4+Constants!$B$5)*AI433</f>
        <v>0</v>
      </c>
      <c r="AK433">
        <f>((Constants!$B$5*AK432)+Constants!$B$4*AF433+AL432)/(Constants!$B$5+Constants!$B$4)</f>
        <v>800.5</v>
      </c>
      <c r="AL433">
        <f>((Constants!$B$5*AK432)+Constants!$B$4*AF433+AL432)-(Constants!$B$5+Constants!$B$4)*AK433</f>
        <v>0</v>
      </c>
      <c r="AM433">
        <f t="shared" si="116"/>
        <v>1</v>
      </c>
      <c r="AN433">
        <f t="shared" si="117"/>
        <v>1</v>
      </c>
      <c r="AO433">
        <f>(200000*(ABS(N433)-ABS(N431))+Constants!$B$7)/(2*Constants!$B$7)</f>
        <v>0.5</v>
      </c>
      <c r="AP433">
        <f>(200000*(ABS(O433)-ABS(O431))+Constants!$B$7)/(2*Constants!$B$7)</f>
        <v>0.5</v>
      </c>
      <c r="AQ433">
        <f t="shared" si="118"/>
        <v>1</v>
      </c>
      <c r="AR433">
        <f>(Constants!$B$3*Constants!$B$8*I433*K433+AS432)/(Constants!$B$9*Constants!$B$4)</f>
        <v>7.53982300884956</v>
      </c>
      <c r="AS433">
        <f>(Constants!$B$3*Constants!$B$8*I433*K433+AS432)-(AR433*Constants!$B$9*Constants!$B$4)</f>
        <v>0</v>
      </c>
      <c r="AT433">
        <f t="shared" si="119"/>
        <v>3249.66371681413</v>
      </c>
      <c r="AU433">
        <f t="array" ref="AU433">IF(SUMPRODUCT(--(SIGN(AN400:AN432)=SIGN(K401:K433)))=0,2,IF(AV432&gt;0,1,0))</f>
        <v>0</v>
      </c>
      <c r="AV433">
        <f>IF(AU433=2,ROUND(5*1000/Constants!$B$11,0),IF(AV432&gt;0,AV432-1,0))</f>
        <v>0</v>
      </c>
      <c r="AW433">
        <f t="shared" si="120"/>
        <v>431</v>
      </c>
      <c r="AX433">
        <f ca="1" t="array" ref="AX433">IF(AW433&gt;Constants!$B$12,2,IF(SUMPRODUCT(--(AX414:AX433=2))=0,0,1))</f>
        <v>2</v>
      </c>
      <c r="AZ433">
        <f t="array" ref="AZ433">IF(ABS(AG433)&gt;Constants!$B$13,2,IF(SUMPRODUCT(--(AZ413:AZ432=2))=0,0,1))</f>
        <v>0</v>
      </c>
    </row>
    <row r="434" spans="1:52">
      <c r="A434" s="3">
        <v>432</v>
      </c>
      <c r="B434">
        <f>Signals!B433</f>
        <v>3</v>
      </c>
      <c r="C434">
        <f>Signals!C433</f>
        <v>2</v>
      </c>
      <c r="D434">
        <f>Signals!F433</f>
        <v>0</v>
      </c>
      <c r="E434">
        <f>Signals!H433</f>
        <v>0</v>
      </c>
      <c r="F434">
        <f>Signals!I433</f>
        <v>0</v>
      </c>
      <c r="G434">
        <f>IF(Constants!$B$2=2,-B434,B434)</f>
        <v>3</v>
      </c>
      <c r="H434">
        <f>IF(Constants!$C$2=2,-C434,C434)</f>
        <v>2</v>
      </c>
      <c r="I434">
        <f t="shared" si="104"/>
        <v>3</v>
      </c>
      <c r="J434">
        <f t="shared" si="105"/>
        <v>2</v>
      </c>
      <c r="K434">
        <f t="shared" si="106"/>
        <v>1</v>
      </c>
      <c r="L434">
        <f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1200.5</v>
      </c>
      <c r="M434">
        <f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800.5</v>
      </c>
      <c r="N434">
        <f t="shared" si="107"/>
        <v>1200.5</v>
      </c>
      <c r="O434">
        <f t="shared" si="108"/>
        <v>800.5</v>
      </c>
      <c r="P434">
        <f>IF(I434&lt;&gt;0,(ABS(L434*Constants!$B$10)+50)/100,MAX(P433-ABS(N434*Constants!$B$4),0))</f>
        <v>0.62005</v>
      </c>
      <c r="Q434">
        <f>IF(J434&lt;&gt;0,(ABS(M434*Constants!$B$10)+50)/100,MAX(Q433-ABS(O434*Constants!$B$4),0))</f>
        <v>0.58005</v>
      </c>
      <c r="R434">
        <f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1200.5</v>
      </c>
      <c r="S434">
        <f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800.5</v>
      </c>
      <c r="T434">
        <f t="shared" si="109"/>
        <v>1200.5</v>
      </c>
      <c r="U434">
        <f t="shared" si="110"/>
        <v>800.5</v>
      </c>
      <c r="V434">
        <f>IF(I434&lt;&gt;0,(ABS(R434*Constants!$B$4)+50)/100,IF(R434=0,MAX((0-ABS(T434*Constants!$B$4)),0),(ABS(R434*Constants!$B$4)+50)/100))</f>
        <v>1501.125</v>
      </c>
      <c r="W434">
        <f>IF(J434&lt;&gt;0,(ABS(S434*Constants!$B$4)+50)/100,IF(S434=0,MAX((0-ABS(U434*Constants!$B$4)),0),(ABS(S434*Constants!$B$4)+50)/100))</f>
        <v>1001.125</v>
      </c>
      <c r="X434">
        <f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1200.5</v>
      </c>
      <c r="Y434">
        <f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800.5</v>
      </c>
      <c r="Z434">
        <f t="shared" si="111"/>
        <v>1200.5</v>
      </c>
      <c r="AA434">
        <f t="shared" si="112"/>
        <v>800.5</v>
      </c>
      <c r="AB434">
        <f>IF(I434&lt;&gt;0,(ABS(X434*Constants!$B$10)+50)/100,IF(X434=0,MAX((AB433-ABS(Z434*Constants!$B$4)),0),(ABS(X434*Constants!$B$4)+50)/100))</f>
        <v>0.62005</v>
      </c>
      <c r="AC434">
        <f>IF(J434&lt;&gt;0,(ABS(Y434*Constants!$B$10)+50)/100,IF(Y434=0,MAX((AC433-ABS(AA434*Constants!$B$4)),0),(ABS(Y434*Constants!$B$4)+50)/100))</f>
        <v>0.58005</v>
      </c>
      <c r="AD434">
        <f t="shared" si="113"/>
        <v>1001</v>
      </c>
      <c r="AE434">
        <f t="shared" si="114"/>
        <v>1200.5</v>
      </c>
      <c r="AF434">
        <f t="shared" si="115"/>
        <v>800.5</v>
      </c>
      <c r="AG434">
        <f>((Constants!$B$5*AG433)+Constants!$B$4*AD434+AH433)/(Constants!$B$5+Constants!$B$4)</f>
        <v>1001</v>
      </c>
      <c r="AH434">
        <f>((Constants!$B$5*AG433)+Constants!$B$4*AD434+AH433)-(Constants!$B$5+Constants!$B$4)*AG434</f>
        <v>0</v>
      </c>
      <c r="AI434">
        <f>((Constants!$B$5*AI433)+Constants!$B$4*AE434+AJ433)/(Constants!$B$5+Constants!$B$4)</f>
        <v>1200.5</v>
      </c>
      <c r="AJ434">
        <f>((Constants!$B$5*AI433)+Constants!$B$4*AE434+AJ433)-(Constants!$B$4+Constants!$B$5)*AI434</f>
        <v>0</v>
      </c>
      <c r="AK434">
        <f>((Constants!$B$5*AK433)+Constants!$B$4*AF434+AL433)/(Constants!$B$5+Constants!$B$4)</f>
        <v>800.5</v>
      </c>
      <c r="AL434">
        <f>((Constants!$B$5*AK433)+Constants!$B$4*AF434+AL433)-(Constants!$B$5+Constants!$B$4)*AK434</f>
        <v>0</v>
      </c>
      <c r="AM434">
        <f t="shared" si="116"/>
        <v>1</v>
      </c>
      <c r="AN434">
        <f t="shared" si="117"/>
        <v>1</v>
      </c>
      <c r="AO434">
        <f>(200000*(ABS(N434)-ABS(N432))+Constants!$B$7)/(2*Constants!$B$7)</f>
        <v>0.5</v>
      </c>
      <c r="AP434">
        <f>(200000*(ABS(O434)-ABS(O432))+Constants!$B$7)/(2*Constants!$B$7)</f>
        <v>0.5</v>
      </c>
      <c r="AQ434">
        <f t="shared" si="118"/>
        <v>1</v>
      </c>
      <c r="AR434">
        <f>(Constants!$B$3*Constants!$B$8*I434*K434+AS433)/(Constants!$B$9*Constants!$B$4)</f>
        <v>7.53982300884956</v>
      </c>
      <c r="AS434">
        <f>(Constants!$B$3*Constants!$B$8*I434*K434+AS433)-(AR434*Constants!$B$9*Constants!$B$4)</f>
        <v>0</v>
      </c>
      <c r="AT434">
        <f t="shared" si="119"/>
        <v>3257.20353982298</v>
      </c>
      <c r="AU434">
        <f t="array" ref="AU434">IF(SUMPRODUCT(--(SIGN(AN401:AN433)=SIGN(K402:K434)))=0,2,IF(AV433&gt;0,1,0))</f>
        <v>0</v>
      </c>
      <c r="AV434">
        <f>IF(AU434=2,ROUND(5*1000/Constants!$B$11,0),IF(AV433&gt;0,AV433-1,0))</f>
        <v>0</v>
      </c>
      <c r="AW434">
        <f t="shared" si="120"/>
        <v>432</v>
      </c>
      <c r="AX434">
        <f ca="1" t="array" ref="AX434">IF(AW434&gt;Constants!$B$12,2,IF(SUMPRODUCT(--(AX415:AX434=2))=0,0,1))</f>
        <v>2</v>
      </c>
      <c r="AZ434">
        <f t="array" ref="AZ434">IF(ABS(AG434)&gt;Constants!$B$13,2,IF(SUMPRODUCT(--(AZ414:AZ433=2))=0,0,1))</f>
        <v>0</v>
      </c>
    </row>
    <row r="435" spans="1:52">
      <c r="A435" s="3">
        <v>433</v>
      </c>
      <c r="B435">
        <f>Signals!B434</f>
        <v>3</v>
      </c>
      <c r="C435">
        <f>Signals!C434</f>
        <v>2</v>
      </c>
      <c r="D435">
        <f>Signals!F434</f>
        <v>0</v>
      </c>
      <c r="E435">
        <f>Signals!H434</f>
        <v>0</v>
      </c>
      <c r="F435">
        <f>Signals!I434</f>
        <v>0</v>
      </c>
      <c r="G435">
        <f>IF(Constants!$B$2=2,-B435,B435)</f>
        <v>3</v>
      </c>
      <c r="H435">
        <f>IF(Constants!$C$2=2,-C435,C435)</f>
        <v>2</v>
      </c>
      <c r="I435">
        <f t="shared" si="104"/>
        <v>3</v>
      </c>
      <c r="J435">
        <f t="shared" si="105"/>
        <v>2</v>
      </c>
      <c r="K435">
        <f t="shared" si="106"/>
        <v>1</v>
      </c>
      <c r="L435">
        <f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1200.5</v>
      </c>
      <c r="M435">
        <f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800.5</v>
      </c>
      <c r="N435">
        <f t="shared" si="107"/>
        <v>1200.5</v>
      </c>
      <c r="O435">
        <f t="shared" si="108"/>
        <v>800.5</v>
      </c>
      <c r="P435">
        <f>IF(I435&lt;&gt;0,(ABS(L435*Constants!$B$10)+50)/100,MAX(P434-ABS(N435*Constants!$B$4),0))</f>
        <v>0.62005</v>
      </c>
      <c r="Q435">
        <f>IF(J435&lt;&gt;0,(ABS(M435*Constants!$B$10)+50)/100,MAX(Q434-ABS(O435*Constants!$B$4),0))</f>
        <v>0.58005</v>
      </c>
      <c r="R435">
        <f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1200.5</v>
      </c>
      <c r="S435">
        <f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800.5</v>
      </c>
      <c r="T435">
        <f t="shared" si="109"/>
        <v>1200.5</v>
      </c>
      <c r="U435">
        <f t="shared" si="110"/>
        <v>800.5</v>
      </c>
      <c r="V435">
        <f>IF(I435&lt;&gt;0,(ABS(R435*Constants!$B$4)+50)/100,IF(R435=0,MAX((0-ABS(T435*Constants!$B$4)),0),(ABS(R435*Constants!$B$4)+50)/100))</f>
        <v>1501.125</v>
      </c>
      <c r="W435">
        <f>IF(J435&lt;&gt;0,(ABS(S435*Constants!$B$4)+50)/100,IF(S435=0,MAX((0-ABS(U435*Constants!$B$4)),0),(ABS(S435*Constants!$B$4)+50)/100))</f>
        <v>1001.125</v>
      </c>
      <c r="X435">
        <f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1200.5</v>
      </c>
      <c r="Y435">
        <f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800.5</v>
      </c>
      <c r="Z435">
        <f t="shared" si="111"/>
        <v>1200.5</v>
      </c>
      <c r="AA435">
        <f t="shared" si="112"/>
        <v>800.5</v>
      </c>
      <c r="AB435">
        <f>IF(I435&lt;&gt;0,(ABS(X435*Constants!$B$10)+50)/100,IF(X435=0,MAX((AB434-ABS(Z435*Constants!$B$4)),0),(ABS(X435*Constants!$B$4)+50)/100))</f>
        <v>0.62005</v>
      </c>
      <c r="AC435">
        <f>IF(J435&lt;&gt;0,(ABS(Y435*Constants!$B$10)+50)/100,IF(Y435=0,MAX((AC434-ABS(AA435*Constants!$B$4)),0),(ABS(Y435*Constants!$B$4)+50)/100))</f>
        <v>0.58005</v>
      </c>
      <c r="AD435">
        <f t="shared" si="113"/>
        <v>1001</v>
      </c>
      <c r="AE435">
        <f t="shared" si="114"/>
        <v>1200.5</v>
      </c>
      <c r="AF435">
        <f t="shared" si="115"/>
        <v>800.5</v>
      </c>
      <c r="AG435">
        <f>((Constants!$B$5*AG434)+Constants!$B$4*AD435+AH434)/(Constants!$B$5+Constants!$B$4)</f>
        <v>1001</v>
      </c>
      <c r="AH435">
        <f>((Constants!$B$5*AG434)+Constants!$B$4*AD435+AH434)-(Constants!$B$5+Constants!$B$4)*AG435</f>
        <v>0</v>
      </c>
      <c r="AI435">
        <f>((Constants!$B$5*AI434)+Constants!$B$4*AE435+AJ434)/(Constants!$B$5+Constants!$B$4)</f>
        <v>1200.5</v>
      </c>
      <c r="AJ435">
        <f>((Constants!$B$5*AI434)+Constants!$B$4*AE435+AJ434)-(Constants!$B$4+Constants!$B$5)*AI435</f>
        <v>0</v>
      </c>
      <c r="AK435">
        <f>((Constants!$B$5*AK434)+Constants!$B$4*AF435+AL434)/(Constants!$B$5+Constants!$B$4)</f>
        <v>800.5</v>
      </c>
      <c r="AL435">
        <f>((Constants!$B$5*AK434)+Constants!$B$4*AF435+AL434)-(Constants!$B$5+Constants!$B$4)*AK435</f>
        <v>0</v>
      </c>
      <c r="AM435">
        <f t="shared" si="116"/>
        <v>1</v>
      </c>
      <c r="AN435">
        <f t="shared" si="117"/>
        <v>1</v>
      </c>
      <c r="AO435">
        <f>(200000*(ABS(N435)-ABS(N433))+Constants!$B$7)/(2*Constants!$B$7)</f>
        <v>0.5</v>
      </c>
      <c r="AP435">
        <f>(200000*(ABS(O435)-ABS(O433))+Constants!$B$7)/(2*Constants!$B$7)</f>
        <v>0.5</v>
      </c>
      <c r="AQ435">
        <f t="shared" si="118"/>
        <v>1</v>
      </c>
      <c r="AR435">
        <f>(Constants!$B$3*Constants!$B$8*I435*K435+AS434)/(Constants!$B$9*Constants!$B$4)</f>
        <v>7.53982300884956</v>
      </c>
      <c r="AS435">
        <f>(Constants!$B$3*Constants!$B$8*I435*K435+AS434)-(AR435*Constants!$B$9*Constants!$B$4)</f>
        <v>0</v>
      </c>
      <c r="AT435">
        <f t="shared" si="119"/>
        <v>3264.74336283183</v>
      </c>
      <c r="AU435">
        <f t="array" ref="AU435">IF(SUMPRODUCT(--(SIGN(AN402:AN434)=SIGN(K403:K435)))=0,2,IF(AV434&gt;0,1,0))</f>
        <v>0</v>
      </c>
      <c r="AV435">
        <f>IF(AU435=2,ROUND(5*1000/Constants!$B$11,0),IF(AV434&gt;0,AV434-1,0))</f>
        <v>0</v>
      </c>
      <c r="AW435">
        <f t="shared" si="120"/>
        <v>433</v>
      </c>
      <c r="AX435">
        <f ca="1" t="array" ref="AX435">IF(AW435&gt;Constants!$B$12,2,IF(SUMPRODUCT(--(AX416:AX435=2))=0,0,1))</f>
        <v>2</v>
      </c>
      <c r="AZ435">
        <f t="array" ref="AZ435">IF(ABS(AG435)&gt;Constants!$B$13,2,IF(SUMPRODUCT(--(AZ415:AZ434=2))=0,0,1))</f>
        <v>0</v>
      </c>
    </row>
    <row r="436" spans="1:52">
      <c r="A436" s="3">
        <v>434</v>
      </c>
      <c r="B436">
        <f>Signals!B435</f>
        <v>3</v>
      </c>
      <c r="C436">
        <f>Signals!C435</f>
        <v>2</v>
      </c>
      <c r="D436">
        <f>Signals!F435</f>
        <v>0</v>
      </c>
      <c r="E436">
        <f>Signals!H435</f>
        <v>0</v>
      </c>
      <c r="F436">
        <f>Signals!I435</f>
        <v>0</v>
      </c>
      <c r="G436">
        <f>IF(Constants!$B$2=2,-B436,B436)</f>
        <v>3</v>
      </c>
      <c r="H436">
        <f>IF(Constants!$C$2=2,-C436,C436)</f>
        <v>2</v>
      </c>
      <c r="I436">
        <f t="shared" si="104"/>
        <v>3</v>
      </c>
      <c r="J436">
        <f t="shared" si="105"/>
        <v>2</v>
      </c>
      <c r="K436">
        <f t="shared" si="106"/>
        <v>1</v>
      </c>
      <c r="L436">
        <f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1200.5</v>
      </c>
      <c r="M436">
        <f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800.5</v>
      </c>
      <c r="N436">
        <f t="shared" si="107"/>
        <v>1200.5</v>
      </c>
      <c r="O436">
        <f t="shared" si="108"/>
        <v>800.5</v>
      </c>
      <c r="P436">
        <f>IF(I436&lt;&gt;0,(ABS(L436*Constants!$B$10)+50)/100,MAX(P435-ABS(N436*Constants!$B$4),0))</f>
        <v>0.62005</v>
      </c>
      <c r="Q436">
        <f>IF(J436&lt;&gt;0,(ABS(M436*Constants!$B$10)+50)/100,MAX(Q435-ABS(O436*Constants!$B$4),0))</f>
        <v>0.58005</v>
      </c>
      <c r="R436">
        <f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1200.5</v>
      </c>
      <c r="S436">
        <f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800.5</v>
      </c>
      <c r="T436">
        <f t="shared" si="109"/>
        <v>1200.5</v>
      </c>
      <c r="U436">
        <f t="shared" si="110"/>
        <v>800.5</v>
      </c>
      <c r="V436">
        <f>IF(I436&lt;&gt;0,(ABS(R436*Constants!$B$4)+50)/100,IF(R436=0,MAX((0-ABS(T436*Constants!$B$4)),0),(ABS(R436*Constants!$B$4)+50)/100))</f>
        <v>1501.125</v>
      </c>
      <c r="W436">
        <f>IF(J436&lt;&gt;0,(ABS(S436*Constants!$B$4)+50)/100,IF(S436=0,MAX((0-ABS(U436*Constants!$B$4)),0),(ABS(S436*Constants!$B$4)+50)/100))</f>
        <v>1001.125</v>
      </c>
      <c r="X436">
        <f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1200.5</v>
      </c>
      <c r="Y436">
        <f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800.5</v>
      </c>
      <c r="Z436">
        <f t="shared" si="111"/>
        <v>1200.5</v>
      </c>
      <c r="AA436">
        <f t="shared" si="112"/>
        <v>800.5</v>
      </c>
      <c r="AB436">
        <f>IF(I436&lt;&gt;0,(ABS(X436*Constants!$B$10)+50)/100,IF(X436=0,MAX((AB435-ABS(Z436*Constants!$B$4)),0),(ABS(X436*Constants!$B$4)+50)/100))</f>
        <v>0.62005</v>
      </c>
      <c r="AC436">
        <f>IF(J436&lt;&gt;0,(ABS(Y436*Constants!$B$10)+50)/100,IF(Y436=0,MAX((AC435-ABS(AA436*Constants!$B$4)),0),(ABS(Y436*Constants!$B$4)+50)/100))</f>
        <v>0.58005</v>
      </c>
      <c r="AD436">
        <f t="shared" si="113"/>
        <v>1001</v>
      </c>
      <c r="AE436">
        <f t="shared" si="114"/>
        <v>1200.5</v>
      </c>
      <c r="AF436">
        <f t="shared" si="115"/>
        <v>800.5</v>
      </c>
      <c r="AG436">
        <f>((Constants!$B$5*AG435)+Constants!$B$4*AD436+AH435)/(Constants!$B$5+Constants!$B$4)</f>
        <v>1001</v>
      </c>
      <c r="AH436">
        <f>((Constants!$B$5*AG435)+Constants!$B$4*AD436+AH435)-(Constants!$B$5+Constants!$B$4)*AG436</f>
        <v>0</v>
      </c>
      <c r="AI436">
        <f>((Constants!$B$5*AI435)+Constants!$B$4*AE436+AJ435)/(Constants!$B$5+Constants!$B$4)</f>
        <v>1200.5</v>
      </c>
      <c r="AJ436">
        <f>((Constants!$B$5*AI435)+Constants!$B$4*AE436+AJ435)-(Constants!$B$4+Constants!$B$5)*AI436</f>
        <v>0</v>
      </c>
      <c r="AK436">
        <f>((Constants!$B$5*AK435)+Constants!$B$4*AF436+AL435)/(Constants!$B$5+Constants!$B$4)</f>
        <v>800.5</v>
      </c>
      <c r="AL436">
        <f>((Constants!$B$5*AK435)+Constants!$B$4*AF436+AL435)-(Constants!$B$5+Constants!$B$4)*AK436</f>
        <v>0</v>
      </c>
      <c r="AM436">
        <f t="shared" si="116"/>
        <v>1</v>
      </c>
      <c r="AN436">
        <f t="shared" si="117"/>
        <v>1</v>
      </c>
      <c r="AO436">
        <f>(200000*(ABS(N436)-ABS(N434))+Constants!$B$7)/(2*Constants!$B$7)</f>
        <v>0.5</v>
      </c>
      <c r="AP436">
        <f>(200000*(ABS(O436)-ABS(O434))+Constants!$B$7)/(2*Constants!$B$7)</f>
        <v>0.5</v>
      </c>
      <c r="AQ436">
        <f t="shared" si="118"/>
        <v>1</v>
      </c>
      <c r="AR436">
        <f>(Constants!$B$3*Constants!$B$8*I436*K436+AS435)/(Constants!$B$9*Constants!$B$4)</f>
        <v>7.53982300884956</v>
      </c>
      <c r="AS436">
        <f>(Constants!$B$3*Constants!$B$8*I436*K436+AS435)-(AR436*Constants!$B$9*Constants!$B$4)</f>
        <v>0</v>
      </c>
      <c r="AT436">
        <f t="shared" si="119"/>
        <v>3272.28318584068</v>
      </c>
      <c r="AU436">
        <f t="array" ref="AU436">IF(SUMPRODUCT(--(SIGN(AN403:AN435)=SIGN(K404:K436)))=0,2,IF(AV435&gt;0,1,0))</f>
        <v>0</v>
      </c>
      <c r="AV436">
        <f>IF(AU436=2,ROUND(5*1000/Constants!$B$11,0),IF(AV435&gt;0,AV435-1,0))</f>
        <v>0</v>
      </c>
      <c r="AW436">
        <f t="shared" si="120"/>
        <v>434</v>
      </c>
      <c r="AX436">
        <f ca="1" t="array" ref="AX436">IF(AW436&gt;Constants!$B$12,2,IF(SUMPRODUCT(--(AX417:AX436=2))=0,0,1))</f>
        <v>2</v>
      </c>
      <c r="AZ436">
        <f t="array" ref="AZ436">IF(ABS(AG436)&gt;Constants!$B$13,2,IF(SUMPRODUCT(--(AZ416:AZ435=2))=0,0,1))</f>
        <v>0</v>
      </c>
    </row>
    <row r="437" spans="1:52">
      <c r="A437" s="3">
        <v>435</v>
      </c>
      <c r="B437">
        <f>Signals!B436</f>
        <v>3</v>
      </c>
      <c r="C437">
        <f>Signals!C436</f>
        <v>2</v>
      </c>
      <c r="D437">
        <f>Signals!F436</f>
        <v>0</v>
      </c>
      <c r="E437">
        <f>Signals!H436</f>
        <v>0</v>
      </c>
      <c r="F437">
        <f>Signals!I436</f>
        <v>0</v>
      </c>
      <c r="G437">
        <f>IF(Constants!$B$2=2,-B437,B437)</f>
        <v>3</v>
      </c>
      <c r="H437">
        <f>IF(Constants!$C$2=2,-C437,C437)</f>
        <v>2</v>
      </c>
      <c r="I437">
        <f t="shared" si="104"/>
        <v>3</v>
      </c>
      <c r="J437">
        <f t="shared" si="105"/>
        <v>2</v>
      </c>
      <c r="K437">
        <f t="shared" si="106"/>
        <v>1</v>
      </c>
      <c r="L437">
        <f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1200.5</v>
      </c>
      <c r="M437">
        <f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800.5</v>
      </c>
      <c r="N437">
        <f t="shared" si="107"/>
        <v>1200.5</v>
      </c>
      <c r="O437">
        <f t="shared" si="108"/>
        <v>800.5</v>
      </c>
      <c r="P437">
        <f>IF(I437&lt;&gt;0,(ABS(L437*Constants!$B$10)+50)/100,MAX(P436-ABS(N437*Constants!$B$4),0))</f>
        <v>0.62005</v>
      </c>
      <c r="Q437">
        <f>IF(J437&lt;&gt;0,(ABS(M437*Constants!$B$10)+50)/100,MAX(Q436-ABS(O437*Constants!$B$4),0))</f>
        <v>0.58005</v>
      </c>
      <c r="R437">
        <f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1200.5</v>
      </c>
      <c r="S437">
        <f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800.5</v>
      </c>
      <c r="T437">
        <f t="shared" si="109"/>
        <v>1200.5</v>
      </c>
      <c r="U437">
        <f t="shared" si="110"/>
        <v>800.5</v>
      </c>
      <c r="V437">
        <f>IF(I437&lt;&gt;0,(ABS(R437*Constants!$B$4)+50)/100,IF(R437=0,MAX((0-ABS(T437*Constants!$B$4)),0),(ABS(R437*Constants!$B$4)+50)/100))</f>
        <v>1501.125</v>
      </c>
      <c r="W437">
        <f>IF(J437&lt;&gt;0,(ABS(S437*Constants!$B$4)+50)/100,IF(S437=0,MAX((0-ABS(U437*Constants!$B$4)),0),(ABS(S437*Constants!$B$4)+50)/100))</f>
        <v>1001.125</v>
      </c>
      <c r="X437">
        <f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1200.5</v>
      </c>
      <c r="Y437">
        <f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800.5</v>
      </c>
      <c r="Z437">
        <f t="shared" si="111"/>
        <v>1200.5</v>
      </c>
      <c r="AA437">
        <f t="shared" si="112"/>
        <v>800.5</v>
      </c>
      <c r="AB437">
        <f>IF(I437&lt;&gt;0,(ABS(X437*Constants!$B$10)+50)/100,IF(X437=0,MAX((AB436-ABS(Z437*Constants!$B$4)),0),(ABS(X437*Constants!$B$4)+50)/100))</f>
        <v>0.62005</v>
      </c>
      <c r="AC437">
        <f>IF(J437&lt;&gt;0,(ABS(Y437*Constants!$B$10)+50)/100,IF(Y437=0,MAX((AC436-ABS(AA437*Constants!$B$4)),0),(ABS(Y437*Constants!$B$4)+50)/100))</f>
        <v>0.58005</v>
      </c>
      <c r="AD437">
        <f t="shared" si="113"/>
        <v>1001</v>
      </c>
      <c r="AE437">
        <f t="shared" si="114"/>
        <v>1200.5</v>
      </c>
      <c r="AF437">
        <f t="shared" si="115"/>
        <v>800.5</v>
      </c>
      <c r="AG437">
        <f>((Constants!$B$5*AG436)+Constants!$B$4*AD437+AH436)/(Constants!$B$5+Constants!$B$4)</f>
        <v>1001</v>
      </c>
      <c r="AH437">
        <f>((Constants!$B$5*AG436)+Constants!$B$4*AD437+AH436)-(Constants!$B$5+Constants!$B$4)*AG437</f>
        <v>0</v>
      </c>
      <c r="AI437">
        <f>((Constants!$B$5*AI436)+Constants!$B$4*AE437+AJ436)/(Constants!$B$5+Constants!$B$4)</f>
        <v>1200.5</v>
      </c>
      <c r="AJ437">
        <f>((Constants!$B$5*AI436)+Constants!$B$4*AE437+AJ436)-(Constants!$B$4+Constants!$B$5)*AI437</f>
        <v>0</v>
      </c>
      <c r="AK437">
        <f>((Constants!$B$5*AK436)+Constants!$B$4*AF437+AL436)/(Constants!$B$5+Constants!$B$4)</f>
        <v>800.5</v>
      </c>
      <c r="AL437">
        <f>((Constants!$B$5*AK436)+Constants!$B$4*AF437+AL436)-(Constants!$B$5+Constants!$B$4)*AK437</f>
        <v>0</v>
      </c>
      <c r="AM437">
        <f t="shared" si="116"/>
        <v>1</v>
      </c>
      <c r="AN437">
        <f t="shared" si="117"/>
        <v>1</v>
      </c>
      <c r="AO437">
        <f>(200000*(ABS(N437)-ABS(N435))+Constants!$B$7)/(2*Constants!$B$7)</f>
        <v>0.5</v>
      </c>
      <c r="AP437">
        <f>(200000*(ABS(O437)-ABS(O435))+Constants!$B$7)/(2*Constants!$B$7)</f>
        <v>0.5</v>
      </c>
      <c r="AQ437">
        <f t="shared" si="118"/>
        <v>1</v>
      </c>
      <c r="AR437">
        <f>(Constants!$B$3*Constants!$B$8*I437*K437+AS436)/(Constants!$B$9*Constants!$B$4)</f>
        <v>7.53982300884956</v>
      </c>
      <c r="AS437">
        <f>(Constants!$B$3*Constants!$B$8*I437*K437+AS436)-(AR437*Constants!$B$9*Constants!$B$4)</f>
        <v>0</v>
      </c>
      <c r="AT437">
        <f t="shared" si="119"/>
        <v>3279.82300884953</v>
      </c>
      <c r="AU437">
        <f t="array" ref="AU437">IF(SUMPRODUCT(--(SIGN(AN404:AN436)=SIGN(K405:K437)))=0,2,IF(AV436&gt;0,1,0))</f>
        <v>0</v>
      </c>
      <c r="AV437">
        <f>IF(AU437=2,ROUND(5*1000/Constants!$B$11,0),IF(AV436&gt;0,AV436-1,0))</f>
        <v>0</v>
      </c>
      <c r="AW437">
        <f t="shared" si="120"/>
        <v>435</v>
      </c>
      <c r="AX437">
        <f ca="1" t="array" ref="AX437">IF(AW437&gt;Constants!$B$12,2,IF(SUMPRODUCT(--(AX418:AX437=2))=0,0,1))</f>
        <v>2</v>
      </c>
      <c r="AZ437">
        <f t="array" ref="AZ437">IF(ABS(AG437)&gt;Constants!$B$13,2,IF(SUMPRODUCT(--(AZ417:AZ436=2))=0,0,1))</f>
        <v>0</v>
      </c>
    </row>
    <row r="438" spans="1:52">
      <c r="A438" s="3">
        <v>436</v>
      </c>
      <c r="B438">
        <f>Signals!B437</f>
        <v>3</v>
      </c>
      <c r="C438">
        <f>Signals!C437</f>
        <v>2</v>
      </c>
      <c r="D438">
        <f>Signals!F437</f>
        <v>0</v>
      </c>
      <c r="E438">
        <f>Signals!H437</f>
        <v>0</v>
      </c>
      <c r="F438">
        <f>Signals!I437</f>
        <v>0</v>
      </c>
      <c r="G438">
        <f>IF(Constants!$B$2=2,-B438,B438)</f>
        <v>3</v>
      </c>
      <c r="H438">
        <f>IF(Constants!$C$2=2,-C438,C438)</f>
        <v>2</v>
      </c>
      <c r="I438">
        <f t="shared" si="104"/>
        <v>3</v>
      </c>
      <c r="J438">
        <f t="shared" si="105"/>
        <v>2</v>
      </c>
      <c r="K438">
        <f t="shared" si="106"/>
        <v>1</v>
      </c>
      <c r="L438">
        <f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1200.5</v>
      </c>
      <c r="M438">
        <f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800.5</v>
      </c>
      <c r="N438">
        <f t="shared" si="107"/>
        <v>1200.5</v>
      </c>
      <c r="O438">
        <f t="shared" si="108"/>
        <v>800.5</v>
      </c>
      <c r="P438">
        <f>IF(I438&lt;&gt;0,(ABS(L438*Constants!$B$10)+50)/100,MAX(P437-ABS(N438*Constants!$B$4),0))</f>
        <v>0.62005</v>
      </c>
      <c r="Q438">
        <f>IF(J438&lt;&gt;0,(ABS(M438*Constants!$B$10)+50)/100,MAX(Q437-ABS(O438*Constants!$B$4),0))</f>
        <v>0.58005</v>
      </c>
      <c r="R438">
        <f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1200.5</v>
      </c>
      <c r="S438">
        <f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800.5</v>
      </c>
      <c r="T438">
        <f t="shared" si="109"/>
        <v>1200.5</v>
      </c>
      <c r="U438">
        <f t="shared" si="110"/>
        <v>800.5</v>
      </c>
      <c r="V438">
        <f>IF(I438&lt;&gt;0,(ABS(R438*Constants!$B$4)+50)/100,IF(R438=0,MAX((0-ABS(T438*Constants!$B$4)),0),(ABS(R438*Constants!$B$4)+50)/100))</f>
        <v>1501.125</v>
      </c>
      <c r="W438">
        <f>IF(J438&lt;&gt;0,(ABS(S438*Constants!$B$4)+50)/100,IF(S438=0,MAX((0-ABS(U438*Constants!$B$4)),0),(ABS(S438*Constants!$B$4)+50)/100))</f>
        <v>1001.125</v>
      </c>
      <c r="X438">
        <f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1200.5</v>
      </c>
      <c r="Y438">
        <f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800.5</v>
      </c>
      <c r="Z438">
        <f t="shared" si="111"/>
        <v>1200.5</v>
      </c>
      <c r="AA438">
        <f t="shared" si="112"/>
        <v>800.5</v>
      </c>
      <c r="AB438">
        <f>IF(I438&lt;&gt;0,(ABS(X438*Constants!$B$10)+50)/100,IF(X438=0,MAX((AB437-ABS(Z438*Constants!$B$4)),0),(ABS(X438*Constants!$B$4)+50)/100))</f>
        <v>0.62005</v>
      </c>
      <c r="AC438">
        <f>IF(J438&lt;&gt;0,(ABS(Y438*Constants!$B$10)+50)/100,IF(Y438=0,MAX((AC437-ABS(AA438*Constants!$B$4)),0),(ABS(Y438*Constants!$B$4)+50)/100))</f>
        <v>0.58005</v>
      </c>
      <c r="AD438">
        <f t="shared" si="113"/>
        <v>1001</v>
      </c>
      <c r="AE438">
        <f t="shared" si="114"/>
        <v>1200.5</v>
      </c>
      <c r="AF438">
        <f t="shared" si="115"/>
        <v>800.5</v>
      </c>
      <c r="AG438">
        <f>((Constants!$B$5*AG437)+Constants!$B$4*AD438+AH437)/(Constants!$B$5+Constants!$B$4)</f>
        <v>1001</v>
      </c>
      <c r="AH438">
        <f>((Constants!$B$5*AG437)+Constants!$B$4*AD438+AH437)-(Constants!$B$5+Constants!$B$4)*AG438</f>
        <v>0</v>
      </c>
      <c r="AI438">
        <f>((Constants!$B$5*AI437)+Constants!$B$4*AE438+AJ437)/(Constants!$B$5+Constants!$B$4)</f>
        <v>1200.5</v>
      </c>
      <c r="AJ438">
        <f>((Constants!$B$5*AI437)+Constants!$B$4*AE438+AJ437)-(Constants!$B$4+Constants!$B$5)*AI438</f>
        <v>0</v>
      </c>
      <c r="AK438">
        <f>((Constants!$B$5*AK437)+Constants!$B$4*AF438+AL437)/(Constants!$B$5+Constants!$B$4)</f>
        <v>800.5</v>
      </c>
      <c r="AL438">
        <f>((Constants!$B$5*AK437)+Constants!$B$4*AF438+AL437)-(Constants!$B$5+Constants!$B$4)*AK438</f>
        <v>0</v>
      </c>
      <c r="AM438">
        <f t="shared" si="116"/>
        <v>1</v>
      </c>
      <c r="AN438">
        <f t="shared" si="117"/>
        <v>1</v>
      </c>
      <c r="AO438">
        <f>(200000*(ABS(N438)-ABS(N436))+Constants!$B$7)/(2*Constants!$B$7)</f>
        <v>0.5</v>
      </c>
      <c r="AP438">
        <f>(200000*(ABS(O438)-ABS(O436))+Constants!$B$7)/(2*Constants!$B$7)</f>
        <v>0.5</v>
      </c>
      <c r="AQ438">
        <f t="shared" si="118"/>
        <v>1</v>
      </c>
      <c r="AR438">
        <f>(Constants!$B$3*Constants!$B$8*I438*K438+AS437)/(Constants!$B$9*Constants!$B$4)</f>
        <v>7.53982300884956</v>
      </c>
      <c r="AS438">
        <f>(Constants!$B$3*Constants!$B$8*I438*K438+AS437)-(AR438*Constants!$B$9*Constants!$B$4)</f>
        <v>0</v>
      </c>
      <c r="AT438">
        <f t="shared" si="119"/>
        <v>3287.36283185838</v>
      </c>
      <c r="AU438">
        <f t="array" ref="AU438">IF(SUMPRODUCT(--(SIGN(AN405:AN437)=SIGN(K406:K438)))=0,2,IF(AV437&gt;0,1,0))</f>
        <v>0</v>
      </c>
      <c r="AV438">
        <f>IF(AU438=2,ROUND(5*1000/Constants!$B$11,0),IF(AV437&gt;0,AV437-1,0))</f>
        <v>0</v>
      </c>
      <c r="AW438">
        <f t="shared" si="120"/>
        <v>436</v>
      </c>
      <c r="AX438">
        <f ca="1" t="array" ref="AX438">IF(AW438&gt;Constants!$B$12,2,IF(SUMPRODUCT(--(AX419:AX438=2))=0,0,1))</f>
        <v>2</v>
      </c>
      <c r="AZ438">
        <f t="array" ref="AZ438">IF(ABS(AG438)&gt;Constants!$B$13,2,IF(SUMPRODUCT(--(AZ418:AZ437=2))=0,0,1))</f>
        <v>0</v>
      </c>
    </row>
    <row r="439" spans="1:52">
      <c r="A439" s="3">
        <v>437</v>
      </c>
      <c r="B439">
        <f>Signals!B438</f>
        <v>3</v>
      </c>
      <c r="C439">
        <f>Signals!C438</f>
        <v>2</v>
      </c>
      <c r="D439">
        <f>Signals!F438</f>
        <v>0</v>
      </c>
      <c r="E439">
        <f>Signals!H438</f>
        <v>0</v>
      </c>
      <c r="F439">
        <f>Signals!I438</f>
        <v>0</v>
      </c>
      <c r="G439">
        <f>IF(Constants!$B$2=2,-B439,B439)</f>
        <v>3</v>
      </c>
      <c r="H439">
        <f>IF(Constants!$C$2=2,-C439,C439)</f>
        <v>2</v>
      </c>
      <c r="I439">
        <f t="shared" si="104"/>
        <v>3</v>
      </c>
      <c r="J439">
        <f t="shared" si="105"/>
        <v>2</v>
      </c>
      <c r="K439">
        <f t="shared" si="106"/>
        <v>1</v>
      </c>
      <c r="L439">
        <f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1200.5</v>
      </c>
      <c r="M439">
        <f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800.5</v>
      </c>
      <c r="N439">
        <f t="shared" si="107"/>
        <v>1200.5</v>
      </c>
      <c r="O439">
        <f t="shared" si="108"/>
        <v>800.5</v>
      </c>
      <c r="P439">
        <f>IF(I439&lt;&gt;0,(ABS(L439*Constants!$B$10)+50)/100,MAX(P438-ABS(N439*Constants!$B$4),0))</f>
        <v>0.62005</v>
      </c>
      <c r="Q439">
        <f>IF(J439&lt;&gt;0,(ABS(M439*Constants!$B$10)+50)/100,MAX(Q438-ABS(O439*Constants!$B$4),0))</f>
        <v>0.58005</v>
      </c>
      <c r="R439">
        <f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1200.5</v>
      </c>
      <c r="S439">
        <f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800.5</v>
      </c>
      <c r="T439">
        <f t="shared" si="109"/>
        <v>1200.5</v>
      </c>
      <c r="U439">
        <f t="shared" si="110"/>
        <v>800.5</v>
      </c>
      <c r="V439">
        <f>IF(I439&lt;&gt;0,(ABS(R439*Constants!$B$4)+50)/100,IF(R439=0,MAX((0-ABS(T439*Constants!$B$4)),0),(ABS(R439*Constants!$B$4)+50)/100))</f>
        <v>1501.125</v>
      </c>
      <c r="W439">
        <f>IF(J439&lt;&gt;0,(ABS(S439*Constants!$B$4)+50)/100,IF(S439=0,MAX((0-ABS(U439*Constants!$B$4)),0),(ABS(S439*Constants!$B$4)+50)/100))</f>
        <v>1001.125</v>
      </c>
      <c r="X439">
        <f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1200.5</v>
      </c>
      <c r="Y439">
        <f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800.5</v>
      </c>
      <c r="Z439">
        <f t="shared" si="111"/>
        <v>1200.5</v>
      </c>
      <c r="AA439">
        <f t="shared" si="112"/>
        <v>800.5</v>
      </c>
      <c r="AB439">
        <f>IF(I439&lt;&gt;0,(ABS(X439*Constants!$B$10)+50)/100,IF(X439=0,MAX((AB438-ABS(Z439*Constants!$B$4)),0),(ABS(X439*Constants!$B$4)+50)/100))</f>
        <v>0.62005</v>
      </c>
      <c r="AC439">
        <f>IF(J439&lt;&gt;0,(ABS(Y439*Constants!$B$10)+50)/100,IF(Y439=0,MAX((AC438-ABS(AA439*Constants!$B$4)),0),(ABS(Y439*Constants!$B$4)+50)/100))</f>
        <v>0.58005</v>
      </c>
      <c r="AD439">
        <f t="shared" si="113"/>
        <v>1001</v>
      </c>
      <c r="AE439">
        <f t="shared" si="114"/>
        <v>1200.5</v>
      </c>
      <c r="AF439">
        <f t="shared" si="115"/>
        <v>800.5</v>
      </c>
      <c r="AG439">
        <f>((Constants!$B$5*AG438)+Constants!$B$4*AD439+AH438)/(Constants!$B$5+Constants!$B$4)</f>
        <v>1001</v>
      </c>
      <c r="AH439">
        <f>((Constants!$B$5*AG438)+Constants!$B$4*AD439+AH438)-(Constants!$B$5+Constants!$B$4)*AG439</f>
        <v>0</v>
      </c>
      <c r="AI439">
        <f>((Constants!$B$5*AI438)+Constants!$B$4*AE439+AJ438)/(Constants!$B$5+Constants!$B$4)</f>
        <v>1200.5</v>
      </c>
      <c r="AJ439">
        <f>((Constants!$B$5*AI438)+Constants!$B$4*AE439+AJ438)-(Constants!$B$4+Constants!$B$5)*AI439</f>
        <v>0</v>
      </c>
      <c r="AK439">
        <f>((Constants!$B$5*AK438)+Constants!$B$4*AF439+AL438)/(Constants!$B$5+Constants!$B$4)</f>
        <v>800.5</v>
      </c>
      <c r="AL439">
        <f>((Constants!$B$5*AK438)+Constants!$B$4*AF439+AL438)-(Constants!$B$5+Constants!$B$4)*AK439</f>
        <v>0</v>
      </c>
      <c r="AM439">
        <f t="shared" si="116"/>
        <v>1</v>
      </c>
      <c r="AN439">
        <f t="shared" si="117"/>
        <v>1</v>
      </c>
      <c r="AO439">
        <f>(200000*(ABS(N439)-ABS(N437))+Constants!$B$7)/(2*Constants!$B$7)</f>
        <v>0.5</v>
      </c>
      <c r="AP439">
        <f>(200000*(ABS(O439)-ABS(O437))+Constants!$B$7)/(2*Constants!$B$7)</f>
        <v>0.5</v>
      </c>
      <c r="AQ439">
        <f t="shared" si="118"/>
        <v>1</v>
      </c>
      <c r="AR439">
        <f>(Constants!$B$3*Constants!$B$8*I439*K439+AS438)/(Constants!$B$9*Constants!$B$4)</f>
        <v>7.53982300884956</v>
      </c>
      <c r="AS439">
        <f>(Constants!$B$3*Constants!$B$8*I439*K439+AS438)-(AR439*Constants!$B$9*Constants!$B$4)</f>
        <v>0</v>
      </c>
      <c r="AT439">
        <f t="shared" si="119"/>
        <v>3294.90265486723</v>
      </c>
      <c r="AU439">
        <f t="array" ref="AU439">IF(SUMPRODUCT(--(SIGN(AN406:AN438)=SIGN(K407:K439)))=0,2,IF(AV438&gt;0,1,0))</f>
        <v>0</v>
      </c>
      <c r="AV439">
        <f>IF(AU439=2,ROUND(5*1000/Constants!$B$11,0),IF(AV438&gt;0,AV438-1,0))</f>
        <v>0</v>
      </c>
      <c r="AW439">
        <f t="shared" si="120"/>
        <v>437</v>
      </c>
      <c r="AX439">
        <f ca="1" t="array" ref="AX439">IF(AW439&gt;Constants!$B$12,2,IF(SUMPRODUCT(--(AX420:AX439=2))=0,0,1))</f>
        <v>2</v>
      </c>
      <c r="AZ439">
        <f t="array" ref="AZ439">IF(ABS(AG439)&gt;Constants!$B$13,2,IF(SUMPRODUCT(--(AZ419:AZ438=2))=0,0,1))</f>
        <v>0</v>
      </c>
    </row>
    <row r="440" spans="1:52">
      <c r="A440" s="3">
        <v>438</v>
      </c>
      <c r="B440">
        <f>Signals!B439</f>
        <v>3</v>
      </c>
      <c r="C440">
        <f>Signals!C439</f>
        <v>2</v>
      </c>
      <c r="D440">
        <f>Signals!F439</f>
        <v>0</v>
      </c>
      <c r="E440">
        <f>Signals!H439</f>
        <v>0</v>
      </c>
      <c r="F440">
        <f>Signals!I439</f>
        <v>0</v>
      </c>
      <c r="G440">
        <f>IF(Constants!$B$2=2,-B440,B440)</f>
        <v>3</v>
      </c>
      <c r="H440">
        <f>IF(Constants!$C$2=2,-C440,C440)</f>
        <v>2</v>
      </c>
      <c r="I440">
        <f t="shared" si="104"/>
        <v>3</v>
      </c>
      <c r="J440">
        <f t="shared" si="105"/>
        <v>2</v>
      </c>
      <c r="K440">
        <f t="shared" si="106"/>
        <v>1</v>
      </c>
      <c r="L440">
        <f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1200.5</v>
      </c>
      <c r="M440">
        <f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800.5</v>
      </c>
      <c r="N440">
        <f t="shared" si="107"/>
        <v>1200.5</v>
      </c>
      <c r="O440">
        <f t="shared" si="108"/>
        <v>800.5</v>
      </c>
      <c r="P440">
        <f>IF(I440&lt;&gt;0,(ABS(L440*Constants!$B$10)+50)/100,MAX(P439-ABS(N440*Constants!$B$4),0))</f>
        <v>0.62005</v>
      </c>
      <c r="Q440">
        <f>IF(J440&lt;&gt;0,(ABS(M440*Constants!$B$10)+50)/100,MAX(Q439-ABS(O440*Constants!$B$4),0))</f>
        <v>0.58005</v>
      </c>
      <c r="R440">
        <f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1200.5</v>
      </c>
      <c r="S440">
        <f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800.5</v>
      </c>
      <c r="T440">
        <f t="shared" si="109"/>
        <v>1200.5</v>
      </c>
      <c r="U440">
        <f t="shared" si="110"/>
        <v>800.5</v>
      </c>
      <c r="V440">
        <f>IF(I440&lt;&gt;0,(ABS(R440*Constants!$B$4)+50)/100,IF(R440=0,MAX((0-ABS(T440*Constants!$B$4)),0),(ABS(R440*Constants!$B$4)+50)/100))</f>
        <v>1501.125</v>
      </c>
      <c r="W440">
        <f>IF(J440&lt;&gt;0,(ABS(S440*Constants!$B$4)+50)/100,IF(S440=0,MAX((0-ABS(U440*Constants!$B$4)),0),(ABS(S440*Constants!$B$4)+50)/100))</f>
        <v>1001.125</v>
      </c>
      <c r="X440">
        <f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1200.5</v>
      </c>
      <c r="Y440">
        <f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800.5</v>
      </c>
      <c r="Z440">
        <f t="shared" si="111"/>
        <v>1200.5</v>
      </c>
      <c r="AA440">
        <f t="shared" si="112"/>
        <v>800.5</v>
      </c>
      <c r="AB440">
        <f>IF(I440&lt;&gt;0,(ABS(X440*Constants!$B$10)+50)/100,IF(X440=0,MAX((AB439-ABS(Z440*Constants!$B$4)),0),(ABS(X440*Constants!$B$4)+50)/100))</f>
        <v>0.62005</v>
      </c>
      <c r="AC440">
        <f>IF(J440&lt;&gt;0,(ABS(Y440*Constants!$B$10)+50)/100,IF(Y440=0,MAX((AC439-ABS(AA440*Constants!$B$4)),0),(ABS(Y440*Constants!$B$4)+50)/100))</f>
        <v>0.58005</v>
      </c>
      <c r="AD440">
        <f t="shared" si="113"/>
        <v>1001</v>
      </c>
      <c r="AE440">
        <f t="shared" si="114"/>
        <v>1200.5</v>
      </c>
      <c r="AF440">
        <f t="shared" si="115"/>
        <v>800.5</v>
      </c>
      <c r="AG440">
        <f>((Constants!$B$5*AG439)+Constants!$B$4*AD440+AH439)/(Constants!$B$5+Constants!$B$4)</f>
        <v>1001</v>
      </c>
      <c r="AH440">
        <f>((Constants!$B$5*AG439)+Constants!$B$4*AD440+AH439)-(Constants!$B$5+Constants!$B$4)*AG440</f>
        <v>0</v>
      </c>
      <c r="AI440">
        <f>((Constants!$B$5*AI439)+Constants!$B$4*AE440+AJ439)/(Constants!$B$5+Constants!$B$4)</f>
        <v>1200.5</v>
      </c>
      <c r="AJ440">
        <f>((Constants!$B$5*AI439)+Constants!$B$4*AE440+AJ439)-(Constants!$B$4+Constants!$B$5)*AI440</f>
        <v>0</v>
      </c>
      <c r="AK440">
        <f>((Constants!$B$5*AK439)+Constants!$B$4*AF440+AL439)/(Constants!$B$5+Constants!$B$4)</f>
        <v>800.5</v>
      </c>
      <c r="AL440">
        <f>((Constants!$B$5*AK439)+Constants!$B$4*AF440+AL439)-(Constants!$B$5+Constants!$B$4)*AK440</f>
        <v>0</v>
      </c>
      <c r="AM440">
        <f t="shared" si="116"/>
        <v>1</v>
      </c>
      <c r="AN440">
        <f t="shared" si="117"/>
        <v>1</v>
      </c>
      <c r="AO440">
        <f>(200000*(ABS(N440)-ABS(N438))+Constants!$B$7)/(2*Constants!$B$7)</f>
        <v>0.5</v>
      </c>
      <c r="AP440">
        <f>(200000*(ABS(O440)-ABS(O438))+Constants!$B$7)/(2*Constants!$B$7)</f>
        <v>0.5</v>
      </c>
      <c r="AQ440">
        <f t="shared" si="118"/>
        <v>1</v>
      </c>
      <c r="AR440">
        <f>(Constants!$B$3*Constants!$B$8*I440*K440+AS439)/(Constants!$B$9*Constants!$B$4)</f>
        <v>7.53982300884956</v>
      </c>
      <c r="AS440">
        <f>(Constants!$B$3*Constants!$B$8*I440*K440+AS439)-(AR440*Constants!$B$9*Constants!$B$4)</f>
        <v>0</v>
      </c>
      <c r="AT440">
        <f t="shared" si="119"/>
        <v>3302.44247787608</v>
      </c>
      <c r="AU440">
        <f t="array" ref="AU440">IF(SUMPRODUCT(--(SIGN(AN407:AN439)=SIGN(K408:K440)))=0,2,IF(AV439&gt;0,1,0))</f>
        <v>0</v>
      </c>
      <c r="AV440">
        <f>IF(AU440=2,ROUND(5*1000/Constants!$B$11,0),IF(AV439&gt;0,AV439-1,0))</f>
        <v>0</v>
      </c>
      <c r="AW440">
        <f t="shared" si="120"/>
        <v>438</v>
      </c>
      <c r="AX440">
        <f ca="1" t="array" ref="AX440">IF(AW440&gt;Constants!$B$12,2,IF(SUMPRODUCT(--(AX421:AX440=2))=0,0,1))</f>
        <v>2</v>
      </c>
      <c r="AZ440">
        <f t="array" ref="AZ440">IF(ABS(AG440)&gt;Constants!$B$13,2,IF(SUMPRODUCT(--(AZ420:AZ439=2))=0,0,1))</f>
        <v>0</v>
      </c>
    </row>
    <row r="441" spans="1:52">
      <c r="A441" s="3">
        <v>439</v>
      </c>
      <c r="B441">
        <f>Signals!B440</f>
        <v>3</v>
      </c>
      <c r="C441">
        <f>Signals!C440</f>
        <v>2</v>
      </c>
      <c r="D441">
        <f>Signals!F440</f>
        <v>0</v>
      </c>
      <c r="E441">
        <f>Signals!H440</f>
        <v>0</v>
      </c>
      <c r="F441">
        <f>Signals!I440</f>
        <v>0</v>
      </c>
      <c r="G441">
        <f>IF(Constants!$B$2=2,-B441,B441)</f>
        <v>3</v>
      </c>
      <c r="H441">
        <f>IF(Constants!$C$2=2,-C441,C441)</f>
        <v>2</v>
      </c>
      <c r="I441">
        <f t="shared" si="104"/>
        <v>3</v>
      </c>
      <c r="J441">
        <f t="shared" si="105"/>
        <v>2</v>
      </c>
      <c r="K441">
        <f t="shared" si="106"/>
        <v>1</v>
      </c>
      <c r="L441">
        <f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1200.5</v>
      </c>
      <c r="M441">
        <f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800.5</v>
      </c>
      <c r="N441">
        <f t="shared" si="107"/>
        <v>1200.5</v>
      </c>
      <c r="O441">
        <f t="shared" si="108"/>
        <v>800.5</v>
      </c>
      <c r="P441">
        <f>IF(I441&lt;&gt;0,(ABS(L441*Constants!$B$10)+50)/100,MAX(P440-ABS(N441*Constants!$B$4),0))</f>
        <v>0.62005</v>
      </c>
      <c r="Q441">
        <f>IF(J441&lt;&gt;0,(ABS(M441*Constants!$B$10)+50)/100,MAX(Q440-ABS(O441*Constants!$B$4),0))</f>
        <v>0.58005</v>
      </c>
      <c r="R441">
        <f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1200.5</v>
      </c>
      <c r="S441">
        <f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800.5</v>
      </c>
      <c r="T441">
        <f t="shared" si="109"/>
        <v>1200.5</v>
      </c>
      <c r="U441">
        <f t="shared" si="110"/>
        <v>800.5</v>
      </c>
      <c r="V441">
        <f>IF(I441&lt;&gt;0,(ABS(R441*Constants!$B$4)+50)/100,IF(R441=0,MAX((0-ABS(T441*Constants!$B$4)),0),(ABS(R441*Constants!$B$4)+50)/100))</f>
        <v>1501.125</v>
      </c>
      <c r="W441">
        <f>IF(J441&lt;&gt;0,(ABS(S441*Constants!$B$4)+50)/100,IF(S441=0,MAX((0-ABS(U441*Constants!$B$4)),0),(ABS(S441*Constants!$B$4)+50)/100))</f>
        <v>1001.125</v>
      </c>
      <c r="X441">
        <f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1200.5</v>
      </c>
      <c r="Y441">
        <f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800.5</v>
      </c>
      <c r="Z441">
        <f t="shared" si="111"/>
        <v>1200.5</v>
      </c>
      <c r="AA441">
        <f t="shared" si="112"/>
        <v>800.5</v>
      </c>
      <c r="AB441">
        <f>IF(I441&lt;&gt;0,(ABS(X441*Constants!$B$10)+50)/100,IF(X441=0,MAX((AB440-ABS(Z441*Constants!$B$4)),0),(ABS(X441*Constants!$B$4)+50)/100))</f>
        <v>0.62005</v>
      </c>
      <c r="AC441">
        <f>IF(J441&lt;&gt;0,(ABS(Y441*Constants!$B$10)+50)/100,IF(Y441=0,MAX((AC440-ABS(AA441*Constants!$B$4)),0),(ABS(Y441*Constants!$B$4)+50)/100))</f>
        <v>0.58005</v>
      </c>
      <c r="AD441">
        <f t="shared" si="113"/>
        <v>1001</v>
      </c>
      <c r="AE441">
        <f t="shared" si="114"/>
        <v>1200.5</v>
      </c>
      <c r="AF441">
        <f t="shared" si="115"/>
        <v>800.5</v>
      </c>
      <c r="AG441">
        <f>((Constants!$B$5*AG440)+Constants!$B$4*AD441+AH440)/(Constants!$B$5+Constants!$B$4)</f>
        <v>1001</v>
      </c>
      <c r="AH441">
        <f>((Constants!$B$5*AG440)+Constants!$B$4*AD441+AH440)-(Constants!$B$5+Constants!$B$4)*AG441</f>
        <v>0</v>
      </c>
      <c r="AI441">
        <f>((Constants!$B$5*AI440)+Constants!$B$4*AE441+AJ440)/(Constants!$B$5+Constants!$B$4)</f>
        <v>1200.5</v>
      </c>
      <c r="AJ441">
        <f>((Constants!$B$5*AI440)+Constants!$B$4*AE441+AJ440)-(Constants!$B$4+Constants!$B$5)*AI441</f>
        <v>0</v>
      </c>
      <c r="AK441">
        <f>((Constants!$B$5*AK440)+Constants!$B$4*AF441+AL440)/(Constants!$B$5+Constants!$B$4)</f>
        <v>800.5</v>
      </c>
      <c r="AL441">
        <f>((Constants!$B$5*AK440)+Constants!$B$4*AF441+AL440)-(Constants!$B$5+Constants!$B$4)*AK441</f>
        <v>0</v>
      </c>
      <c r="AM441">
        <f t="shared" si="116"/>
        <v>1</v>
      </c>
      <c r="AN441">
        <f t="shared" si="117"/>
        <v>1</v>
      </c>
      <c r="AO441">
        <f>(200000*(ABS(N441)-ABS(N439))+Constants!$B$7)/(2*Constants!$B$7)</f>
        <v>0.5</v>
      </c>
      <c r="AP441">
        <f>(200000*(ABS(O441)-ABS(O439))+Constants!$B$7)/(2*Constants!$B$7)</f>
        <v>0.5</v>
      </c>
      <c r="AQ441">
        <f t="shared" si="118"/>
        <v>1</v>
      </c>
      <c r="AR441">
        <f>(Constants!$B$3*Constants!$B$8*I441*K441+AS440)/(Constants!$B$9*Constants!$B$4)</f>
        <v>7.53982300884956</v>
      </c>
      <c r="AS441">
        <f>(Constants!$B$3*Constants!$B$8*I441*K441+AS440)-(AR441*Constants!$B$9*Constants!$B$4)</f>
        <v>0</v>
      </c>
      <c r="AT441">
        <f t="shared" si="119"/>
        <v>3309.98230088493</v>
      </c>
      <c r="AU441">
        <f t="array" ref="AU441">IF(SUMPRODUCT(--(SIGN(AN408:AN440)=SIGN(K409:K441)))=0,2,IF(AV440&gt;0,1,0))</f>
        <v>0</v>
      </c>
      <c r="AV441">
        <f>IF(AU441=2,ROUND(5*1000/Constants!$B$11,0),IF(AV440&gt;0,AV440-1,0))</f>
        <v>0</v>
      </c>
      <c r="AW441">
        <f t="shared" si="120"/>
        <v>439</v>
      </c>
      <c r="AX441">
        <f ca="1" t="array" ref="AX441">IF(AW441&gt;Constants!$B$12,2,IF(SUMPRODUCT(--(AX422:AX441=2))=0,0,1))</f>
        <v>2</v>
      </c>
      <c r="AZ441">
        <f t="array" ref="AZ441">IF(ABS(AG441)&gt;Constants!$B$13,2,IF(SUMPRODUCT(--(AZ421:AZ440=2))=0,0,1))</f>
        <v>0</v>
      </c>
    </row>
    <row r="442" spans="1:52">
      <c r="A442" s="3">
        <v>440</v>
      </c>
      <c r="B442">
        <f>Signals!B441</f>
        <v>3</v>
      </c>
      <c r="C442">
        <f>Signals!C441</f>
        <v>2</v>
      </c>
      <c r="D442">
        <f>Signals!F441</f>
        <v>0</v>
      </c>
      <c r="E442">
        <f>Signals!H441</f>
        <v>0</v>
      </c>
      <c r="F442">
        <f>Signals!I441</f>
        <v>0</v>
      </c>
      <c r="G442">
        <f>IF(Constants!$B$2=2,-B442,B442)</f>
        <v>3</v>
      </c>
      <c r="H442">
        <f>IF(Constants!$C$2=2,-C442,C442)</f>
        <v>2</v>
      </c>
      <c r="I442">
        <f t="shared" si="104"/>
        <v>3</v>
      </c>
      <c r="J442">
        <f t="shared" si="105"/>
        <v>2</v>
      </c>
      <c r="K442">
        <f t="shared" si="106"/>
        <v>1</v>
      </c>
      <c r="L442">
        <f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1200.5</v>
      </c>
      <c r="M442">
        <f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800.5</v>
      </c>
      <c r="N442">
        <f t="shared" si="107"/>
        <v>1200.5</v>
      </c>
      <c r="O442">
        <f t="shared" si="108"/>
        <v>800.5</v>
      </c>
      <c r="P442">
        <f>IF(I442&lt;&gt;0,(ABS(L442*Constants!$B$10)+50)/100,MAX(P441-ABS(N442*Constants!$B$4),0))</f>
        <v>0.62005</v>
      </c>
      <c r="Q442">
        <f>IF(J442&lt;&gt;0,(ABS(M442*Constants!$B$10)+50)/100,MAX(Q441-ABS(O442*Constants!$B$4),0))</f>
        <v>0.58005</v>
      </c>
      <c r="R442">
        <f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1200.5</v>
      </c>
      <c r="S442">
        <f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800.5</v>
      </c>
      <c r="T442">
        <f t="shared" si="109"/>
        <v>1200.5</v>
      </c>
      <c r="U442">
        <f t="shared" si="110"/>
        <v>800.5</v>
      </c>
      <c r="V442">
        <f>IF(I442&lt;&gt;0,(ABS(R442*Constants!$B$4)+50)/100,IF(R442=0,MAX((0-ABS(T442*Constants!$B$4)),0),(ABS(R442*Constants!$B$4)+50)/100))</f>
        <v>1501.125</v>
      </c>
      <c r="W442">
        <f>IF(J442&lt;&gt;0,(ABS(S442*Constants!$B$4)+50)/100,IF(S442=0,MAX((0-ABS(U442*Constants!$B$4)),0),(ABS(S442*Constants!$B$4)+50)/100))</f>
        <v>1001.125</v>
      </c>
      <c r="X442">
        <f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1200.5</v>
      </c>
      <c r="Y442">
        <f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800.5</v>
      </c>
      <c r="Z442">
        <f t="shared" si="111"/>
        <v>1200.5</v>
      </c>
      <c r="AA442">
        <f t="shared" si="112"/>
        <v>800.5</v>
      </c>
      <c r="AB442">
        <f>IF(I442&lt;&gt;0,(ABS(X442*Constants!$B$10)+50)/100,IF(X442=0,MAX((AB441-ABS(Z442*Constants!$B$4)),0),(ABS(X442*Constants!$B$4)+50)/100))</f>
        <v>0.62005</v>
      </c>
      <c r="AC442">
        <f>IF(J442&lt;&gt;0,(ABS(Y442*Constants!$B$10)+50)/100,IF(Y442=0,MAX((AC441-ABS(AA442*Constants!$B$4)),0),(ABS(Y442*Constants!$B$4)+50)/100))</f>
        <v>0.58005</v>
      </c>
      <c r="AD442">
        <f t="shared" si="113"/>
        <v>1001</v>
      </c>
      <c r="AE442">
        <f t="shared" si="114"/>
        <v>1200.5</v>
      </c>
      <c r="AF442">
        <f t="shared" si="115"/>
        <v>800.5</v>
      </c>
      <c r="AG442">
        <f>((Constants!$B$5*AG441)+Constants!$B$4*AD442+AH441)/(Constants!$B$5+Constants!$B$4)</f>
        <v>1001</v>
      </c>
      <c r="AH442">
        <f>((Constants!$B$5*AG441)+Constants!$B$4*AD442+AH441)-(Constants!$B$5+Constants!$B$4)*AG442</f>
        <v>0</v>
      </c>
      <c r="AI442">
        <f>((Constants!$B$5*AI441)+Constants!$B$4*AE442+AJ441)/(Constants!$B$5+Constants!$B$4)</f>
        <v>1200.5</v>
      </c>
      <c r="AJ442">
        <f>((Constants!$B$5*AI441)+Constants!$B$4*AE442+AJ441)-(Constants!$B$4+Constants!$B$5)*AI442</f>
        <v>0</v>
      </c>
      <c r="AK442">
        <f>((Constants!$B$5*AK441)+Constants!$B$4*AF442+AL441)/(Constants!$B$5+Constants!$B$4)</f>
        <v>800.5</v>
      </c>
      <c r="AL442">
        <f>((Constants!$B$5*AK441)+Constants!$B$4*AF442+AL441)-(Constants!$B$5+Constants!$B$4)*AK442</f>
        <v>0</v>
      </c>
      <c r="AM442">
        <f t="shared" si="116"/>
        <v>1</v>
      </c>
      <c r="AN442">
        <f t="shared" si="117"/>
        <v>1</v>
      </c>
      <c r="AO442">
        <f>(200000*(ABS(N442)-ABS(N440))+Constants!$B$7)/(2*Constants!$B$7)</f>
        <v>0.5</v>
      </c>
      <c r="AP442">
        <f>(200000*(ABS(O442)-ABS(O440))+Constants!$B$7)/(2*Constants!$B$7)</f>
        <v>0.5</v>
      </c>
      <c r="AQ442">
        <f t="shared" si="118"/>
        <v>1</v>
      </c>
      <c r="AR442">
        <f>(Constants!$B$3*Constants!$B$8*I442*K442+AS441)/(Constants!$B$9*Constants!$B$4)</f>
        <v>7.53982300884956</v>
      </c>
      <c r="AS442">
        <f>(Constants!$B$3*Constants!$B$8*I442*K442+AS441)-(AR442*Constants!$B$9*Constants!$B$4)</f>
        <v>0</v>
      </c>
      <c r="AT442">
        <f t="shared" si="119"/>
        <v>3317.52212389377</v>
      </c>
      <c r="AU442">
        <f t="array" ref="AU442">IF(SUMPRODUCT(--(SIGN(AN409:AN441)=SIGN(K410:K442)))=0,2,IF(AV441&gt;0,1,0))</f>
        <v>0</v>
      </c>
      <c r="AV442">
        <f>IF(AU442=2,ROUND(5*1000/Constants!$B$11,0),IF(AV441&gt;0,AV441-1,0))</f>
        <v>0</v>
      </c>
      <c r="AW442">
        <f t="shared" si="120"/>
        <v>440</v>
      </c>
      <c r="AX442">
        <f ca="1" t="array" ref="AX442">IF(AW442&gt;Constants!$B$12,2,IF(SUMPRODUCT(--(AX423:AX442=2))=0,0,1))</f>
        <v>2</v>
      </c>
      <c r="AZ442">
        <f t="array" ref="AZ442">IF(ABS(AG442)&gt;Constants!$B$13,2,IF(SUMPRODUCT(--(AZ422:AZ441=2))=0,0,1))</f>
        <v>0</v>
      </c>
    </row>
    <row r="443" spans="1:52">
      <c r="A443" s="3">
        <v>441</v>
      </c>
      <c r="B443">
        <f>Signals!B442</f>
        <v>3</v>
      </c>
      <c r="C443">
        <f>Signals!C442</f>
        <v>2</v>
      </c>
      <c r="D443">
        <f>Signals!F442</f>
        <v>0</v>
      </c>
      <c r="E443">
        <f>Signals!H442</f>
        <v>0</v>
      </c>
      <c r="F443">
        <f>Signals!I442</f>
        <v>0</v>
      </c>
      <c r="G443">
        <f>IF(Constants!$B$2=2,-B443,B443)</f>
        <v>3</v>
      </c>
      <c r="H443">
        <f>IF(Constants!$C$2=2,-C443,C443)</f>
        <v>2</v>
      </c>
      <c r="I443">
        <f t="shared" si="104"/>
        <v>3</v>
      </c>
      <c r="J443">
        <f t="shared" si="105"/>
        <v>2</v>
      </c>
      <c r="K443">
        <f t="shared" si="106"/>
        <v>1</v>
      </c>
      <c r="L443">
        <f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1200.5</v>
      </c>
      <c r="M443">
        <f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800.5</v>
      </c>
      <c r="N443">
        <f t="shared" si="107"/>
        <v>1200.5</v>
      </c>
      <c r="O443">
        <f t="shared" si="108"/>
        <v>800.5</v>
      </c>
      <c r="P443">
        <f>IF(I443&lt;&gt;0,(ABS(L443*Constants!$B$10)+50)/100,MAX(P442-ABS(N443*Constants!$B$4),0))</f>
        <v>0.62005</v>
      </c>
      <c r="Q443">
        <f>IF(J443&lt;&gt;0,(ABS(M443*Constants!$B$10)+50)/100,MAX(Q442-ABS(O443*Constants!$B$4),0))</f>
        <v>0.58005</v>
      </c>
      <c r="R443">
        <f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1200.5</v>
      </c>
      <c r="S443">
        <f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800.5</v>
      </c>
      <c r="T443">
        <f t="shared" si="109"/>
        <v>1200.5</v>
      </c>
      <c r="U443">
        <f t="shared" si="110"/>
        <v>800.5</v>
      </c>
      <c r="V443">
        <f>IF(I443&lt;&gt;0,(ABS(R443*Constants!$B$4)+50)/100,IF(R443=0,MAX((0-ABS(T443*Constants!$B$4)),0),(ABS(R443*Constants!$B$4)+50)/100))</f>
        <v>1501.125</v>
      </c>
      <c r="W443">
        <f>IF(J443&lt;&gt;0,(ABS(S443*Constants!$B$4)+50)/100,IF(S443=0,MAX((0-ABS(U443*Constants!$B$4)),0),(ABS(S443*Constants!$B$4)+50)/100))</f>
        <v>1001.125</v>
      </c>
      <c r="X443">
        <f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1200.5</v>
      </c>
      <c r="Y443">
        <f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800.5</v>
      </c>
      <c r="Z443">
        <f t="shared" si="111"/>
        <v>1200.5</v>
      </c>
      <c r="AA443">
        <f t="shared" si="112"/>
        <v>800.5</v>
      </c>
      <c r="AB443">
        <f>IF(I443&lt;&gt;0,(ABS(X443*Constants!$B$10)+50)/100,IF(X443=0,MAX((AB442-ABS(Z443*Constants!$B$4)),0),(ABS(X443*Constants!$B$4)+50)/100))</f>
        <v>0.62005</v>
      </c>
      <c r="AC443">
        <f>IF(J443&lt;&gt;0,(ABS(Y443*Constants!$B$10)+50)/100,IF(Y443=0,MAX((AC442-ABS(AA443*Constants!$B$4)),0),(ABS(Y443*Constants!$B$4)+50)/100))</f>
        <v>0.58005</v>
      </c>
      <c r="AD443">
        <f t="shared" si="113"/>
        <v>1001</v>
      </c>
      <c r="AE443">
        <f t="shared" si="114"/>
        <v>1200.5</v>
      </c>
      <c r="AF443">
        <f t="shared" si="115"/>
        <v>800.5</v>
      </c>
      <c r="AG443">
        <f>((Constants!$B$5*AG442)+Constants!$B$4*AD443+AH442)/(Constants!$B$5+Constants!$B$4)</f>
        <v>1001</v>
      </c>
      <c r="AH443">
        <f>((Constants!$B$5*AG442)+Constants!$B$4*AD443+AH442)-(Constants!$B$5+Constants!$B$4)*AG443</f>
        <v>0</v>
      </c>
      <c r="AI443">
        <f>((Constants!$B$5*AI442)+Constants!$B$4*AE443+AJ442)/(Constants!$B$5+Constants!$B$4)</f>
        <v>1200.5</v>
      </c>
      <c r="AJ443">
        <f>((Constants!$B$5*AI442)+Constants!$B$4*AE443+AJ442)-(Constants!$B$4+Constants!$B$5)*AI443</f>
        <v>0</v>
      </c>
      <c r="AK443">
        <f>((Constants!$B$5*AK442)+Constants!$B$4*AF443+AL442)/(Constants!$B$5+Constants!$B$4)</f>
        <v>800.5</v>
      </c>
      <c r="AL443">
        <f>((Constants!$B$5*AK442)+Constants!$B$4*AF443+AL442)-(Constants!$B$5+Constants!$B$4)*AK443</f>
        <v>0</v>
      </c>
      <c r="AM443">
        <f t="shared" si="116"/>
        <v>1</v>
      </c>
      <c r="AN443">
        <f t="shared" si="117"/>
        <v>1</v>
      </c>
      <c r="AO443">
        <f>(200000*(ABS(N443)-ABS(N441))+Constants!$B$7)/(2*Constants!$B$7)</f>
        <v>0.5</v>
      </c>
      <c r="AP443">
        <f>(200000*(ABS(O443)-ABS(O441))+Constants!$B$7)/(2*Constants!$B$7)</f>
        <v>0.5</v>
      </c>
      <c r="AQ443">
        <f t="shared" si="118"/>
        <v>1</v>
      </c>
      <c r="AR443">
        <f>(Constants!$B$3*Constants!$B$8*I443*K443+AS442)/(Constants!$B$9*Constants!$B$4)</f>
        <v>7.53982300884956</v>
      </c>
      <c r="AS443">
        <f>(Constants!$B$3*Constants!$B$8*I443*K443+AS442)-(AR443*Constants!$B$9*Constants!$B$4)</f>
        <v>0</v>
      </c>
      <c r="AT443">
        <f t="shared" si="119"/>
        <v>3325.06194690262</v>
      </c>
      <c r="AU443">
        <f t="array" ref="AU443">IF(SUMPRODUCT(--(SIGN(AN410:AN442)=SIGN(K411:K443)))=0,2,IF(AV442&gt;0,1,0))</f>
        <v>0</v>
      </c>
      <c r="AV443">
        <f>IF(AU443=2,ROUND(5*1000/Constants!$B$11,0),IF(AV442&gt;0,AV442-1,0))</f>
        <v>0</v>
      </c>
      <c r="AW443">
        <f t="shared" si="120"/>
        <v>441</v>
      </c>
      <c r="AX443">
        <f ca="1" t="array" ref="AX443">IF(AW443&gt;Constants!$B$12,2,IF(SUMPRODUCT(--(AX424:AX443=2))=0,0,1))</f>
        <v>2</v>
      </c>
      <c r="AZ443">
        <f t="array" ref="AZ443">IF(ABS(AG443)&gt;Constants!$B$13,2,IF(SUMPRODUCT(--(AZ423:AZ442=2))=0,0,1))</f>
        <v>0</v>
      </c>
    </row>
    <row r="444" spans="1:52">
      <c r="A444" s="3">
        <v>442</v>
      </c>
      <c r="B444">
        <f>Signals!B443</f>
        <v>3</v>
      </c>
      <c r="C444">
        <f>Signals!C443</f>
        <v>2</v>
      </c>
      <c r="D444">
        <f>Signals!F443</f>
        <v>0</v>
      </c>
      <c r="E444">
        <f>Signals!H443</f>
        <v>0</v>
      </c>
      <c r="F444">
        <f>Signals!I443</f>
        <v>0</v>
      </c>
      <c r="G444">
        <f>IF(Constants!$B$2=2,-B444,B444)</f>
        <v>3</v>
      </c>
      <c r="H444">
        <f>IF(Constants!$C$2=2,-C444,C444)</f>
        <v>2</v>
      </c>
      <c r="I444">
        <f t="shared" si="104"/>
        <v>3</v>
      </c>
      <c r="J444">
        <f t="shared" si="105"/>
        <v>2</v>
      </c>
      <c r="K444">
        <f t="shared" si="106"/>
        <v>1</v>
      </c>
      <c r="L444">
        <f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1200.5</v>
      </c>
      <c r="M444">
        <f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800.5</v>
      </c>
      <c r="N444">
        <f t="shared" si="107"/>
        <v>1200.5</v>
      </c>
      <c r="O444">
        <f t="shared" si="108"/>
        <v>800.5</v>
      </c>
      <c r="P444">
        <f>IF(I444&lt;&gt;0,(ABS(L444*Constants!$B$10)+50)/100,MAX(P443-ABS(N444*Constants!$B$4),0))</f>
        <v>0.62005</v>
      </c>
      <c r="Q444">
        <f>IF(J444&lt;&gt;0,(ABS(M444*Constants!$B$10)+50)/100,MAX(Q443-ABS(O444*Constants!$B$4),0))</f>
        <v>0.58005</v>
      </c>
      <c r="R444">
        <f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1200.5</v>
      </c>
      <c r="S444">
        <f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800.5</v>
      </c>
      <c r="T444">
        <f t="shared" si="109"/>
        <v>1200.5</v>
      </c>
      <c r="U444">
        <f t="shared" si="110"/>
        <v>800.5</v>
      </c>
      <c r="V444">
        <f>IF(I444&lt;&gt;0,(ABS(R444*Constants!$B$4)+50)/100,IF(R444=0,MAX((0-ABS(T444*Constants!$B$4)),0),(ABS(R444*Constants!$B$4)+50)/100))</f>
        <v>1501.125</v>
      </c>
      <c r="W444">
        <f>IF(J444&lt;&gt;0,(ABS(S444*Constants!$B$4)+50)/100,IF(S444=0,MAX((0-ABS(U444*Constants!$B$4)),0),(ABS(S444*Constants!$B$4)+50)/100))</f>
        <v>1001.125</v>
      </c>
      <c r="X444">
        <f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1200.5</v>
      </c>
      <c r="Y444">
        <f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800.5</v>
      </c>
      <c r="Z444">
        <f t="shared" si="111"/>
        <v>1200.5</v>
      </c>
      <c r="AA444">
        <f t="shared" si="112"/>
        <v>800.5</v>
      </c>
      <c r="AB444">
        <f>IF(I444&lt;&gt;0,(ABS(X444*Constants!$B$10)+50)/100,IF(X444=0,MAX((AB443-ABS(Z444*Constants!$B$4)),0),(ABS(X444*Constants!$B$4)+50)/100))</f>
        <v>0.62005</v>
      </c>
      <c r="AC444">
        <f>IF(J444&lt;&gt;0,(ABS(Y444*Constants!$B$10)+50)/100,IF(Y444=0,MAX((AC443-ABS(AA444*Constants!$B$4)),0),(ABS(Y444*Constants!$B$4)+50)/100))</f>
        <v>0.58005</v>
      </c>
      <c r="AD444">
        <f t="shared" si="113"/>
        <v>1001</v>
      </c>
      <c r="AE444">
        <f t="shared" si="114"/>
        <v>1200.5</v>
      </c>
      <c r="AF444">
        <f t="shared" si="115"/>
        <v>800.5</v>
      </c>
      <c r="AG444">
        <f>((Constants!$B$5*AG443)+Constants!$B$4*AD444+AH443)/(Constants!$B$5+Constants!$B$4)</f>
        <v>1001</v>
      </c>
      <c r="AH444">
        <f>((Constants!$B$5*AG443)+Constants!$B$4*AD444+AH443)-(Constants!$B$5+Constants!$B$4)*AG444</f>
        <v>0</v>
      </c>
      <c r="AI444">
        <f>((Constants!$B$5*AI443)+Constants!$B$4*AE444+AJ443)/(Constants!$B$5+Constants!$B$4)</f>
        <v>1200.5</v>
      </c>
      <c r="AJ444">
        <f>((Constants!$B$5*AI443)+Constants!$B$4*AE444+AJ443)-(Constants!$B$4+Constants!$B$5)*AI444</f>
        <v>0</v>
      </c>
      <c r="AK444">
        <f>((Constants!$B$5*AK443)+Constants!$B$4*AF444+AL443)/(Constants!$B$5+Constants!$B$4)</f>
        <v>800.5</v>
      </c>
      <c r="AL444">
        <f>((Constants!$B$5*AK443)+Constants!$B$4*AF444+AL443)-(Constants!$B$5+Constants!$B$4)*AK444</f>
        <v>0</v>
      </c>
      <c r="AM444">
        <f t="shared" si="116"/>
        <v>1</v>
      </c>
      <c r="AN444">
        <f t="shared" si="117"/>
        <v>1</v>
      </c>
      <c r="AO444">
        <f>(200000*(ABS(N444)-ABS(N442))+Constants!$B$7)/(2*Constants!$B$7)</f>
        <v>0.5</v>
      </c>
      <c r="AP444">
        <f>(200000*(ABS(O444)-ABS(O442))+Constants!$B$7)/(2*Constants!$B$7)</f>
        <v>0.5</v>
      </c>
      <c r="AQ444">
        <f t="shared" si="118"/>
        <v>1</v>
      </c>
      <c r="AR444">
        <f>(Constants!$B$3*Constants!$B$8*I444*K444+AS443)/(Constants!$B$9*Constants!$B$4)</f>
        <v>7.53982300884956</v>
      </c>
      <c r="AS444">
        <f>(Constants!$B$3*Constants!$B$8*I444*K444+AS443)-(AR444*Constants!$B$9*Constants!$B$4)</f>
        <v>0</v>
      </c>
      <c r="AT444">
        <f t="shared" si="119"/>
        <v>3332.60176991147</v>
      </c>
      <c r="AU444">
        <f t="array" ref="AU444">IF(SUMPRODUCT(--(SIGN(AN411:AN443)=SIGN(K412:K444)))=0,2,IF(AV443&gt;0,1,0))</f>
        <v>0</v>
      </c>
      <c r="AV444">
        <f>IF(AU444=2,ROUND(5*1000/Constants!$B$11,0),IF(AV443&gt;0,AV443-1,0))</f>
        <v>0</v>
      </c>
      <c r="AW444">
        <f t="shared" si="120"/>
        <v>442</v>
      </c>
      <c r="AX444">
        <f ca="1" t="array" ref="AX444">IF(AW444&gt;Constants!$B$12,2,IF(SUMPRODUCT(--(AX425:AX444=2))=0,0,1))</f>
        <v>2</v>
      </c>
      <c r="AZ444">
        <f t="array" ref="AZ444">IF(ABS(AG444)&gt;Constants!$B$13,2,IF(SUMPRODUCT(--(AZ424:AZ443=2))=0,0,1))</f>
        <v>0</v>
      </c>
    </row>
    <row r="445" spans="1:52">
      <c r="A445" s="3">
        <v>443</v>
      </c>
      <c r="B445">
        <f>Signals!B444</f>
        <v>3</v>
      </c>
      <c r="C445">
        <f>Signals!C444</f>
        <v>2</v>
      </c>
      <c r="D445">
        <f>Signals!F444</f>
        <v>0</v>
      </c>
      <c r="E445">
        <f>Signals!H444</f>
        <v>0</v>
      </c>
      <c r="F445">
        <f>Signals!I444</f>
        <v>0</v>
      </c>
      <c r="G445">
        <f>IF(Constants!$B$2=2,-B445,B445)</f>
        <v>3</v>
      </c>
      <c r="H445">
        <f>IF(Constants!$C$2=2,-C445,C445)</f>
        <v>2</v>
      </c>
      <c r="I445">
        <f t="shared" si="104"/>
        <v>3</v>
      </c>
      <c r="J445">
        <f t="shared" si="105"/>
        <v>2</v>
      </c>
      <c r="K445">
        <f t="shared" si="106"/>
        <v>1</v>
      </c>
      <c r="L445">
        <f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1200.5</v>
      </c>
      <c r="M445">
        <f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800.5</v>
      </c>
      <c r="N445">
        <f t="shared" si="107"/>
        <v>1200.5</v>
      </c>
      <c r="O445">
        <f t="shared" si="108"/>
        <v>800.5</v>
      </c>
      <c r="P445">
        <f>IF(I445&lt;&gt;0,(ABS(L445*Constants!$B$10)+50)/100,MAX(P444-ABS(N445*Constants!$B$4),0))</f>
        <v>0.62005</v>
      </c>
      <c r="Q445">
        <f>IF(J445&lt;&gt;0,(ABS(M445*Constants!$B$10)+50)/100,MAX(Q444-ABS(O445*Constants!$B$4),0))</f>
        <v>0.58005</v>
      </c>
      <c r="R445">
        <f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1200.5</v>
      </c>
      <c r="S445">
        <f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800.5</v>
      </c>
      <c r="T445">
        <f t="shared" si="109"/>
        <v>1200.5</v>
      </c>
      <c r="U445">
        <f t="shared" si="110"/>
        <v>800.5</v>
      </c>
      <c r="V445">
        <f>IF(I445&lt;&gt;0,(ABS(R445*Constants!$B$4)+50)/100,IF(R445=0,MAX((0-ABS(T445*Constants!$B$4)),0),(ABS(R445*Constants!$B$4)+50)/100))</f>
        <v>1501.125</v>
      </c>
      <c r="W445">
        <f>IF(J445&lt;&gt;0,(ABS(S445*Constants!$B$4)+50)/100,IF(S445=0,MAX((0-ABS(U445*Constants!$B$4)),0),(ABS(S445*Constants!$B$4)+50)/100))</f>
        <v>1001.125</v>
      </c>
      <c r="X445">
        <f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1200.5</v>
      </c>
      <c r="Y445">
        <f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800.5</v>
      </c>
      <c r="Z445">
        <f t="shared" si="111"/>
        <v>1200.5</v>
      </c>
      <c r="AA445">
        <f t="shared" si="112"/>
        <v>800.5</v>
      </c>
      <c r="AB445">
        <f>IF(I445&lt;&gt;0,(ABS(X445*Constants!$B$10)+50)/100,IF(X445=0,MAX((AB444-ABS(Z445*Constants!$B$4)),0),(ABS(X445*Constants!$B$4)+50)/100))</f>
        <v>0.62005</v>
      </c>
      <c r="AC445">
        <f>IF(J445&lt;&gt;0,(ABS(Y445*Constants!$B$10)+50)/100,IF(Y445=0,MAX((AC444-ABS(AA445*Constants!$B$4)),0),(ABS(Y445*Constants!$B$4)+50)/100))</f>
        <v>0.58005</v>
      </c>
      <c r="AD445">
        <f t="shared" si="113"/>
        <v>1001</v>
      </c>
      <c r="AE445">
        <f t="shared" si="114"/>
        <v>1200.5</v>
      </c>
      <c r="AF445">
        <f t="shared" si="115"/>
        <v>800.5</v>
      </c>
      <c r="AG445">
        <f>((Constants!$B$5*AG444)+Constants!$B$4*AD445+AH444)/(Constants!$B$5+Constants!$B$4)</f>
        <v>1001</v>
      </c>
      <c r="AH445">
        <f>((Constants!$B$5*AG444)+Constants!$B$4*AD445+AH444)-(Constants!$B$5+Constants!$B$4)*AG445</f>
        <v>0</v>
      </c>
      <c r="AI445">
        <f>((Constants!$B$5*AI444)+Constants!$B$4*AE445+AJ444)/(Constants!$B$5+Constants!$B$4)</f>
        <v>1200.5</v>
      </c>
      <c r="AJ445">
        <f>((Constants!$B$5*AI444)+Constants!$B$4*AE445+AJ444)-(Constants!$B$4+Constants!$B$5)*AI445</f>
        <v>0</v>
      </c>
      <c r="AK445">
        <f>((Constants!$B$5*AK444)+Constants!$B$4*AF445+AL444)/(Constants!$B$5+Constants!$B$4)</f>
        <v>800.5</v>
      </c>
      <c r="AL445">
        <f>((Constants!$B$5*AK444)+Constants!$B$4*AF445+AL444)-(Constants!$B$5+Constants!$B$4)*AK445</f>
        <v>0</v>
      </c>
      <c r="AM445">
        <f t="shared" si="116"/>
        <v>1</v>
      </c>
      <c r="AN445">
        <f t="shared" si="117"/>
        <v>1</v>
      </c>
      <c r="AO445">
        <f>(200000*(ABS(N445)-ABS(N443))+Constants!$B$7)/(2*Constants!$B$7)</f>
        <v>0.5</v>
      </c>
      <c r="AP445">
        <f>(200000*(ABS(O445)-ABS(O443))+Constants!$B$7)/(2*Constants!$B$7)</f>
        <v>0.5</v>
      </c>
      <c r="AQ445">
        <f t="shared" si="118"/>
        <v>1</v>
      </c>
      <c r="AR445">
        <f>(Constants!$B$3*Constants!$B$8*I445*K445+AS444)/(Constants!$B$9*Constants!$B$4)</f>
        <v>7.53982300884956</v>
      </c>
      <c r="AS445">
        <f>(Constants!$B$3*Constants!$B$8*I445*K445+AS444)-(AR445*Constants!$B$9*Constants!$B$4)</f>
        <v>0</v>
      </c>
      <c r="AT445">
        <f t="shared" si="119"/>
        <v>3340.14159292032</v>
      </c>
      <c r="AU445">
        <f t="array" ref="AU445">IF(SUMPRODUCT(--(SIGN(AN412:AN444)=SIGN(K413:K445)))=0,2,IF(AV444&gt;0,1,0))</f>
        <v>0</v>
      </c>
      <c r="AV445">
        <f>IF(AU445=2,ROUND(5*1000/Constants!$B$11,0),IF(AV444&gt;0,AV444-1,0))</f>
        <v>0</v>
      </c>
      <c r="AW445">
        <f t="shared" si="120"/>
        <v>443</v>
      </c>
      <c r="AX445">
        <f ca="1" t="array" ref="AX445">IF(AW445&gt;Constants!$B$12,2,IF(SUMPRODUCT(--(AX426:AX445=2))=0,0,1))</f>
        <v>2</v>
      </c>
      <c r="AZ445">
        <f t="array" ref="AZ445">IF(ABS(AG445)&gt;Constants!$B$13,2,IF(SUMPRODUCT(--(AZ425:AZ444=2))=0,0,1))</f>
        <v>0</v>
      </c>
    </row>
    <row r="446" spans="1:52">
      <c r="A446" s="3">
        <v>444</v>
      </c>
      <c r="B446">
        <f>Signals!B445</f>
        <v>3</v>
      </c>
      <c r="C446">
        <f>Signals!C445</f>
        <v>2</v>
      </c>
      <c r="D446">
        <f>Signals!F445</f>
        <v>0</v>
      </c>
      <c r="E446">
        <f>Signals!H445</f>
        <v>0</v>
      </c>
      <c r="F446">
        <f>Signals!I445</f>
        <v>0</v>
      </c>
      <c r="G446">
        <f>IF(Constants!$B$2=2,-B446,B446)</f>
        <v>3</v>
      </c>
      <c r="H446">
        <f>IF(Constants!$C$2=2,-C446,C446)</f>
        <v>2</v>
      </c>
      <c r="I446">
        <f t="shared" si="104"/>
        <v>3</v>
      </c>
      <c r="J446">
        <f t="shared" si="105"/>
        <v>2</v>
      </c>
      <c r="K446">
        <f t="shared" si="106"/>
        <v>1</v>
      </c>
      <c r="L446">
        <f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1200.5</v>
      </c>
      <c r="M446">
        <f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800.5</v>
      </c>
      <c r="N446">
        <f t="shared" si="107"/>
        <v>1200.5</v>
      </c>
      <c r="O446">
        <f t="shared" si="108"/>
        <v>800.5</v>
      </c>
      <c r="P446">
        <f>IF(I446&lt;&gt;0,(ABS(L446*Constants!$B$10)+50)/100,MAX(P445-ABS(N446*Constants!$B$4),0))</f>
        <v>0.62005</v>
      </c>
      <c r="Q446">
        <f>IF(J446&lt;&gt;0,(ABS(M446*Constants!$B$10)+50)/100,MAX(Q445-ABS(O446*Constants!$B$4),0))</f>
        <v>0.58005</v>
      </c>
      <c r="R446">
        <f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1200.5</v>
      </c>
      <c r="S446">
        <f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800.5</v>
      </c>
      <c r="T446">
        <f t="shared" si="109"/>
        <v>1200.5</v>
      </c>
      <c r="U446">
        <f t="shared" si="110"/>
        <v>800.5</v>
      </c>
      <c r="V446">
        <f>IF(I446&lt;&gt;0,(ABS(R446*Constants!$B$4)+50)/100,IF(R446=0,MAX((0-ABS(T446*Constants!$B$4)),0),(ABS(R446*Constants!$B$4)+50)/100))</f>
        <v>1501.125</v>
      </c>
      <c r="W446">
        <f>IF(J446&lt;&gt;0,(ABS(S446*Constants!$B$4)+50)/100,IF(S446=0,MAX((0-ABS(U446*Constants!$B$4)),0),(ABS(S446*Constants!$B$4)+50)/100))</f>
        <v>1001.125</v>
      </c>
      <c r="X446">
        <f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1200.5</v>
      </c>
      <c r="Y446">
        <f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800.5</v>
      </c>
      <c r="Z446">
        <f t="shared" si="111"/>
        <v>1200.5</v>
      </c>
      <c r="AA446">
        <f t="shared" si="112"/>
        <v>800.5</v>
      </c>
      <c r="AB446">
        <f>IF(I446&lt;&gt;0,(ABS(X446*Constants!$B$10)+50)/100,IF(X446=0,MAX((AB445-ABS(Z446*Constants!$B$4)),0),(ABS(X446*Constants!$B$4)+50)/100))</f>
        <v>0.62005</v>
      </c>
      <c r="AC446">
        <f>IF(J446&lt;&gt;0,(ABS(Y446*Constants!$B$10)+50)/100,IF(Y446=0,MAX((AC445-ABS(AA446*Constants!$B$4)),0),(ABS(Y446*Constants!$B$4)+50)/100))</f>
        <v>0.58005</v>
      </c>
      <c r="AD446">
        <f t="shared" si="113"/>
        <v>1001</v>
      </c>
      <c r="AE446">
        <f t="shared" si="114"/>
        <v>1200.5</v>
      </c>
      <c r="AF446">
        <f t="shared" si="115"/>
        <v>800.5</v>
      </c>
      <c r="AG446">
        <f>((Constants!$B$5*AG445)+Constants!$B$4*AD446+AH445)/(Constants!$B$5+Constants!$B$4)</f>
        <v>1001</v>
      </c>
      <c r="AH446">
        <f>((Constants!$B$5*AG445)+Constants!$B$4*AD446+AH445)-(Constants!$B$5+Constants!$B$4)*AG446</f>
        <v>0</v>
      </c>
      <c r="AI446">
        <f>((Constants!$B$5*AI445)+Constants!$B$4*AE446+AJ445)/(Constants!$B$5+Constants!$B$4)</f>
        <v>1200.5</v>
      </c>
      <c r="AJ446">
        <f>((Constants!$B$5*AI445)+Constants!$B$4*AE446+AJ445)-(Constants!$B$4+Constants!$B$5)*AI446</f>
        <v>0</v>
      </c>
      <c r="AK446">
        <f>((Constants!$B$5*AK445)+Constants!$B$4*AF446+AL445)/(Constants!$B$5+Constants!$B$4)</f>
        <v>800.5</v>
      </c>
      <c r="AL446">
        <f>((Constants!$B$5*AK445)+Constants!$B$4*AF446+AL445)-(Constants!$B$5+Constants!$B$4)*AK446</f>
        <v>0</v>
      </c>
      <c r="AM446">
        <f t="shared" si="116"/>
        <v>1</v>
      </c>
      <c r="AN446">
        <f t="shared" si="117"/>
        <v>1</v>
      </c>
      <c r="AO446">
        <f>(200000*(ABS(N446)-ABS(N444))+Constants!$B$7)/(2*Constants!$B$7)</f>
        <v>0.5</v>
      </c>
      <c r="AP446">
        <f>(200000*(ABS(O446)-ABS(O444))+Constants!$B$7)/(2*Constants!$B$7)</f>
        <v>0.5</v>
      </c>
      <c r="AQ446">
        <f t="shared" si="118"/>
        <v>1</v>
      </c>
      <c r="AR446">
        <f>(Constants!$B$3*Constants!$B$8*I446*K446+AS445)/(Constants!$B$9*Constants!$B$4)</f>
        <v>7.53982300884956</v>
      </c>
      <c r="AS446">
        <f>(Constants!$B$3*Constants!$B$8*I446*K446+AS445)-(AR446*Constants!$B$9*Constants!$B$4)</f>
        <v>0</v>
      </c>
      <c r="AT446">
        <f t="shared" si="119"/>
        <v>3347.68141592917</v>
      </c>
      <c r="AU446">
        <f t="array" ref="AU446">IF(SUMPRODUCT(--(SIGN(AN413:AN445)=SIGN(K414:K446)))=0,2,IF(AV445&gt;0,1,0))</f>
        <v>0</v>
      </c>
      <c r="AV446">
        <f>IF(AU446=2,ROUND(5*1000/Constants!$B$11,0),IF(AV445&gt;0,AV445-1,0))</f>
        <v>0</v>
      </c>
      <c r="AW446">
        <f t="shared" si="120"/>
        <v>444</v>
      </c>
      <c r="AX446">
        <f ca="1" t="array" ref="AX446">IF(AW446&gt;Constants!$B$12,2,IF(SUMPRODUCT(--(AX427:AX446=2))=0,0,1))</f>
        <v>2</v>
      </c>
      <c r="AZ446">
        <f t="array" ref="AZ446">IF(ABS(AG446)&gt;Constants!$B$13,2,IF(SUMPRODUCT(--(AZ426:AZ445=2))=0,0,1))</f>
        <v>0</v>
      </c>
    </row>
    <row r="447" spans="1:52">
      <c r="A447" s="3">
        <v>445</v>
      </c>
      <c r="B447">
        <f>Signals!B446</f>
        <v>3</v>
      </c>
      <c r="C447">
        <f>Signals!C446</f>
        <v>2</v>
      </c>
      <c r="D447">
        <f>Signals!F446</f>
        <v>0</v>
      </c>
      <c r="E447">
        <f>Signals!H446</f>
        <v>0</v>
      </c>
      <c r="F447">
        <f>Signals!I446</f>
        <v>0</v>
      </c>
      <c r="G447">
        <f>IF(Constants!$B$2=2,-B447,B447)</f>
        <v>3</v>
      </c>
      <c r="H447">
        <f>IF(Constants!$C$2=2,-C447,C447)</f>
        <v>2</v>
      </c>
      <c r="I447">
        <f t="shared" si="104"/>
        <v>3</v>
      </c>
      <c r="J447">
        <f t="shared" si="105"/>
        <v>2</v>
      </c>
      <c r="K447">
        <f t="shared" si="106"/>
        <v>1</v>
      </c>
      <c r="L447">
        <f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1200.5</v>
      </c>
      <c r="M447">
        <f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800.5</v>
      </c>
      <c r="N447">
        <f t="shared" si="107"/>
        <v>1200.5</v>
      </c>
      <c r="O447">
        <f t="shared" si="108"/>
        <v>800.5</v>
      </c>
      <c r="P447">
        <f>IF(I447&lt;&gt;0,(ABS(L447*Constants!$B$10)+50)/100,MAX(P446-ABS(N447*Constants!$B$4),0))</f>
        <v>0.62005</v>
      </c>
      <c r="Q447">
        <f>IF(J447&lt;&gt;0,(ABS(M447*Constants!$B$10)+50)/100,MAX(Q446-ABS(O447*Constants!$B$4),0))</f>
        <v>0.58005</v>
      </c>
      <c r="R447">
        <f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1200.5</v>
      </c>
      <c r="S447">
        <f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800.5</v>
      </c>
      <c r="T447">
        <f t="shared" si="109"/>
        <v>1200.5</v>
      </c>
      <c r="U447">
        <f t="shared" si="110"/>
        <v>800.5</v>
      </c>
      <c r="V447">
        <f>IF(I447&lt;&gt;0,(ABS(R447*Constants!$B$4)+50)/100,IF(R447=0,MAX((0-ABS(T447*Constants!$B$4)),0),(ABS(R447*Constants!$B$4)+50)/100))</f>
        <v>1501.125</v>
      </c>
      <c r="W447">
        <f>IF(J447&lt;&gt;0,(ABS(S447*Constants!$B$4)+50)/100,IF(S447=0,MAX((0-ABS(U447*Constants!$B$4)),0),(ABS(S447*Constants!$B$4)+50)/100))</f>
        <v>1001.125</v>
      </c>
      <c r="X447">
        <f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1200.5</v>
      </c>
      <c r="Y447">
        <f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800.5</v>
      </c>
      <c r="Z447">
        <f t="shared" si="111"/>
        <v>1200.5</v>
      </c>
      <c r="AA447">
        <f t="shared" si="112"/>
        <v>800.5</v>
      </c>
      <c r="AB447">
        <f>IF(I447&lt;&gt;0,(ABS(X447*Constants!$B$10)+50)/100,IF(X447=0,MAX((AB446-ABS(Z447*Constants!$B$4)),0),(ABS(X447*Constants!$B$4)+50)/100))</f>
        <v>0.62005</v>
      </c>
      <c r="AC447">
        <f>IF(J447&lt;&gt;0,(ABS(Y447*Constants!$B$10)+50)/100,IF(Y447=0,MAX((AC446-ABS(AA447*Constants!$B$4)),0),(ABS(Y447*Constants!$B$4)+50)/100))</f>
        <v>0.58005</v>
      </c>
      <c r="AD447">
        <f t="shared" si="113"/>
        <v>1001</v>
      </c>
      <c r="AE447">
        <f t="shared" si="114"/>
        <v>1200.5</v>
      </c>
      <c r="AF447">
        <f t="shared" si="115"/>
        <v>800.5</v>
      </c>
      <c r="AG447">
        <f>((Constants!$B$5*AG446)+Constants!$B$4*AD447+AH446)/(Constants!$B$5+Constants!$B$4)</f>
        <v>1001</v>
      </c>
      <c r="AH447">
        <f>((Constants!$B$5*AG446)+Constants!$B$4*AD447+AH446)-(Constants!$B$5+Constants!$B$4)*AG447</f>
        <v>0</v>
      </c>
      <c r="AI447">
        <f>((Constants!$B$5*AI446)+Constants!$B$4*AE447+AJ446)/(Constants!$B$5+Constants!$B$4)</f>
        <v>1200.5</v>
      </c>
      <c r="AJ447">
        <f>((Constants!$B$5*AI446)+Constants!$B$4*AE447+AJ446)-(Constants!$B$4+Constants!$B$5)*AI447</f>
        <v>0</v>
      </c>
      <c r="AK447">
        <f>((Constants!$B$5*AK446)+Constants!$B$4*AF447+AL446)/(Constants!$B$5+Constants!$B$4)</f>
        <v>800.5</v>
      </c>
      <c r="AL447">
        <f>((Constants!$B$5*AK446)+Constants!$B$4*AF447+AL446)-(Constants!$B$5+Constants!$B$4)*AK447</f>
        <v>0</v>
      </c>
      <c r="AM447">
        <f t="shared" si="116"/>
        <v>1</v>
      </c>
      <c r="AN447">
        <f t="shared" si="117"/>
        <v>1</v>
      </c>
      <c r="AO447">
        <f>(200000*(ABS(N447)-ABS(N445))+Constants!$B$7)/(2*Constants!$B$7)</f>
        <v>0.5</v>
      </c>
      <c r="AP447">
        <f>(200000*(ABS(O447)-ABS(O445))+Constants!$B$7)/(2*Constants!$B$7)</f>
        <v>0.5</v>
      </c>
      <c r="AQ447">
        <f t="shared" si="118"/>
        <v>1</v>
      </c>
      <c r="AR447">
        <f>(Constants!$B$3*Constants!$B$8*I447*K447+AS446)/(Constants!$B$9*Constants!$B$4)</f>
        <v>7.53982300884956</v>
      </c>
      <c r="AS447">
        <f>(Constants!$B$3*Constants!$B$8*I447*K447+AS446)-(AR447*Constants!$B$9*Constants!$B$4)</f>
        <v>0</v>
      </c>
      <c r="AT447">
        <f t="shared" si="119"/>
        <v>3355.22123893802</v>
      </c>
      <c r="AU447">
        <f t="array" ref="AU447">IF(SUMPRODUCT(--(SIGN(AN414:AN446)=SIGN(K415:K447)))=0,2,IF(AV446&gt;0,1,0))</f>
        <v>0</v>
      </c>
      <c r="AV447">
        <f>IF(AU447=2,ROUND(5*1000/Constants!$B$11,0),IF(AV446&gt;0,AV446-1,0))</f>
        <v>0</v>
      </c>
      <c r="AW447">
        <f t="shared" si="120"/>
        <v>445</v>
      </c>
      <c r="AX447">
        <f ca="1" t="array" ref="AX447">IF(AW447&gt;Constants!$B$12,2,IF(SUMPRODUCT(--(AX428:AX447=2))=0,0,1))</f>
        <v>2</v>
      </c>
      <c r="AZ447">
        <f t="array" ref="AZ447">IF(ABS(AG447)&gt;Constants!$B$13,2,IF(SUMPRODUCT(--(AZ427:AZ446=2))=0,0,1))</f>
        <v>0</v>
      </c>
    </row>
    <row r="448" spans="1:52">
      <c r="A448" s="3">
        <v>446</v>
      </c>
      <c r="B448">
        <f>Signals!B447</f>
        <v>3</v>
      </c>
      <c r="C448">
        <f>Signals!C447</f>
        <v>2</v>
      </c>
      <c r="D448">
        <f>Signals!F447</f>
        <v>0</v>
      </c>
      <c r="E448">
        <f>Signals!H447</f>
        <v>0</v>
      </c>
      <c r="F448">
        <f>Signals!I447</f>
        <v>0</v>
      </c>
      <c r="G448">
        <f>IF(Constants!$B$2=2,-B448,B448)</f>
        <v>3</v>
      </c>
      <c r="H448">
        <f>IF(Constants!$C$2=2,-C448,C448)</f>
        <v>2</v>
      </c>
      <c r="I448">
        <f t="shared" si="104"/>
        <v>3</v>
      </c>
      <c r="J448">
        <f t="shared" si="105"/>
        <v>2</v>
      </c>
      <c r="K448">
        <f t="shared" si="106"/>
        <v>1</v>
      </c>
      <c r="L448">
        <f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1200.5</v>
      </c>
      <c r="M448">
        <f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800.5</v>
      </c>
      <c r="N448">
        <f t="shared" si="107"/>
        <v>1200.5</v>
      </c>
      <c r="O448">
        <f t="shared" si="108"/>
        <v>800.5</v>
      </c>
      <c r="P448">
        <f>IF(I448&lt;&gt;0,(ABS(L448*Constants!$B$10)+50)/100,MAX(P447-ABS(N448*Constants!$B$4),0))</f>
        <v>0.62005</v>
      </c>
      <c r="Q448">
        <f>IF(J448&lt;&gt;0,(ABS(M448*Constants!$B$10)+50)/100,MAX(Q447-ABS(O448*Constants!$B$4),0))</f>
        <v>0.58005</v>
      </c>
      <c r="R448">
        <f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1200.5</v>
      </c>
      <c r="S448">
        <f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800.5</v>
      </c>
      <c r="T448">
        <f t="shared" si="109"/>
        <v>1200.5</v>
      </c>
      <c r="U448">
        <f t="shared" si="110"/>
        <v>800.5</v>
      </c>
      <c r="V448">
        <f>IF(I448&lt;&gt;0,(ABS(R448*Constants!$B$4)+50)/100,IF(R448=0,MAX((0-ABS(T448*Constants!$B$4)),0),(ABS(R448*Constants!$B$4)+50)/100))</f>
        <v>1501.125</v>
      </c>
      <c r="W448">
        <f>IF(J448&lt;&gt;0,(ABS(S448*Constants!$B$4)+50)/100,IF(S448=0,MAX((0-ABS(U448*Constants!$B$4)),0),(ABS(S448*Constants!$B$4)+50)/100))</f>
        <v>1001.125</v>
      </c>
      <c r="X448">
        <f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1200.5</v>
      </c>
      <c r="Y448">
        <f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800.5</v>
      </c>
      <c r="Z448">
        <f t="shared" si="111"/>
        <v>1200.5</v>
      </c>
      <c r="AA448">
        <f t="shared" si="112"/>
        <v>800.5</v>
      </c>
      <c r="AB448">
        <f>IF(I448&lt;&gt;0,(ABS(X448*Constants!$B$10)+50)/100,IF(X448=0,MAX((AB447-ABS(Z448*Constants!$B$4)),0),(ABS(X448*Constants!$B$4)+50)/100))</f>
        <v>0.62005</v>
      </c>
      <c r="AC448">
        <f>IF(J448&lt;&gt;0,(ABS(Y448*Constants!$B$10)+50)/100,IF(Y448=0,MAX((AC447-ABS(AA448*Constants!$B$4)),0),(ABS(Y448*Constants!$B$4)+50)/100))</f>
        <v>0.58005</v>
      </c>
      <c r="AD448">
        <f t="shared" si="113"/>
        <v>1001</v>
      </c>
      <c r="AE448">
        <f t="shared" si="114"/>
        <v>1200.5</v>
      </c>
      <c r="AF448">
        <f t="shared" si="115"/>
        <v>800.5</v>
      </c>
      <c r="AG448">
        <f>((Constants!$B$5*AG447)+Constants!$B$4*AD448+AH447)/(Constants!$B$5+Constants!$B$4)</f>
        <v>1001</v>
      </c>
      <c r="AH448">
        <f>((Constants!$B$5*AG447)+Constants!$B$4*AD448+AH447)-(Constants!$B$5+Constants!$B$4)*AG448</f>
        <v>0</v>
      </c>
      <c r="AI448">
        <f>((Constants!$B$5*AI447)+Constants!$B$4*AE448+AJ447)/(Constants!$B$5+Constants!$B$4)</f>
        <v>1200.5</v>
      </c>
      <c r="AJ448">
        <f>((Constants!$B$5*AI447)+Constants!$B$4*AE448+AJ447)-(Constants!$B$4+Constants!$B$5)*AI448</f>
        <v>0</v>
      </c>
      <c r="AK448">
        <f>((Constants!$B$5*AK447)+Constants!$B$4*AF448+AL447)/(Constants!$B$5+Constants!$B$4)</f>
        <v>800.5</v>
      </c>
      <c r="AL448">
        <f>((Constants!$B$5*AK447)+Constants!$B$4*AF448+AL447)-(Constants!$B$5+Constants!$B$4)*AK448</f>
        <v>0</v>
      </c>
      <c r="AM448">
        <f t="shared" si="116"/>
        <v>1</v>
      </c>
      <c r="AN448">
        <f t="shared" si="117"/>
        <v>1</v>
      </c>
      <c r="AO448">
        <f>(200000*(ABS(N448)-ABS(N446))+Constants!$B$7)/(2*Constants!$B$7)</f>
        <v>0.5</v>
      </c>
      <c r="AP448">
        <f>(200000*(ABS(O448)-ABS(O446))+Constants!$B$7)/(2*Constants!$B$7)</f>
        <v>0.5</v>
      </c>
      <c r="AQ448">
        <f t="shared" si="118"/>
        <v>1</v>
      </c>
      <c r="AR448">
        <f>(Constants!$B$3*Constants!$B$8*I448*K448+AS447)/(Constants!$B$9*Constants!$B$4)</f>
        <v>7.53982300884956</v>
      </c>
      <c r="AS448">
        <f>(Constants!$B$3*Constants!$B$8*I448*K448+AS447)-(AR448*Constants!$B$9*Constants!$B$4)</f>
        <v>0</v>
      </c>
      <c r="AT448">
        <f t="shared" si="119"/>
        <v>3362.76106194687</v>
      </c>
      <c r="AU448">
        <f t="array" ref="AU448">IF(SUMPRODUCT(--(SIGN(AN415:AN447)=SIGN(K416:K448)))=0,2,IF(AV447&gt;0,1,0))</f>
        <v>0</v>
      </c>
      <c r="AV448">
        <f>IF(AU448=2,ROUND(5*1000/Constants!$B$11,0),IF(AV447&gt;0,AV447-1,0))</f>
        <v>0</v>
      </c>
      <c r="AW448">
        <f t="shared" si="120"/>
        <v>446</v>
      </c>
      <c r="AX448">
        <f ca="1" t="array" ref="AX448">IF(AW448&gt;Constants!$B$12,2,IF(SUMPRODUCT(--(AX429:AX448=2))=0,0,1))</f>
        <v>2</v>
      </c>
      <c r="AZ448">
        <f t="array" ref="AZ448">IF(ABS(AG448)&gt;Constants!$B$13,2,IF(SUMPRODUCT(--(AZ428:AZ447=2))=0,0,1))</f>
        <v>0</v>
      </c>
    </row>
    <row r="449" spans="1:52">
      <c r="A449" s="3">
        <v>447</v>
      </c>
      <c r="B449">
        <f>Signals!B448</f>
        <v>3</v>
      </c>
      <c r="C449">
        <f>Signals!C448</f>
        <v>2</v>
      </c>
      <c r="D449">
        <f>Signals!F448</f>
        <v>0</v>
      </c>
      <c r="E449">
        <f>Signals!H448</f>
        <v>0</v>
      </c>
      <c r="F449">
        <f>Signals!I448</f>
        <v>0</v>
      </c>
      <c r="G449">
        <f>IF(Constants!$B$2=2,-B449,B449)</f>
        <v>3</v>
      </c>
      <c r="H449">
        <f>IF(Constants!$C$2=2,-C449,C449)</f>
        <v>2</v>
      </c>
      <c r="I449">
        <f t="shared" si="104"/>
        <v>3</v>
      </c>
      <c r="J449">
        <f t="shared" si="105"/>
        <v>2</v>
      </c>
      <c r="K449">
        <f t="shared" si="106"/>
        <v>1</v>
      </c>
      <c r="L449">
        <f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1200.5</v>
      </c>
      <c r="M449">
        <f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800.5</v>
      </c>
      <c r="N449">
        <f t="shared" si="107"/>
        <v>1200.5</v>
      </c>
      <c r="O449">
        <f t="shared" si="108"/>
        <v>800.5</v>
      </c>
      <c r="P449">
        <f>IF(I449&lt;&gt;0,(ABS(L449*Constants!$B$10)+50)/100,MAX(P448-ABS(N449*Constants!$B$4),0))</f>
        <v>0.62005</v>
      </c>
      <c r="Q449">
        <f>IF(J449&lt;&gt;0,(ABS(M449*Constants!$B$10)+50)/100,MAX(Q448-ABS(O449*Constants!$B$4),0))</f>
        <v>0.58005</v>
      </c>
      <c r="R449">
        <f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1200.5</v>
      </c>
      <c r="S449">
        <f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800.5</v>
      </c>
      <c r="T449">
        <f t="shared" si="109"/>
        <v>1200.5</v>
      </c>
      <c r="U449">
        <f t="shared" si="110"/>
        <v>800.5</v>
      </c>
      <c r="V449">
        <f>IF(I449&lt;&gt;0,(ABS(R449*Constants!$B$4)+50)/100,IF(R449=0,MAX((0-ABS(T449*Constants!$B$4)),0),(ABS(R449*Constants!$B$4)+50)/100))</f>
        <v>1501.125</v>
      </c>
      <c r="W449">
        <f>IF(J449&lt;&gt;0,(ABS(S449*Constants!$B$4)+50)/100,IF(S449=0,MAX((0-ABS(U449*Constants!$B$4)),0),(ABS(S449*Constants!$B$4)+50)/100))</f>
        <v>1001.125</v>
      </c>
      <c r="X449">
        <f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1200.5</v>
      </c>
      <c r="Y449">
        <f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800.5</v>
      </c>
      <c r="Z449">
        <f t="shared" si="111"/>
        <v>1200.5</v>
      </c>
      <c r="AA449">
        <f t="shared" si="112"/>
        <v>800.5</v>
      </c>
      <c r="AB449">
        <f>IF(I449&lt;&gt;0,(ABS(X449*Constants!$B$10)+50)/100,IF(X449=0,MAX((AB448-ABS(Z449*Constants!$B$4)),0),(ABS(X449*Constants!$B$4)+50)/100))</f>
        <v>0.62005</v>
      </c>
      <c r="AC449">
        <f>IF(J449&lt;&gt;0,(ABS(Y449*Constants!$B$10)+50)/100,IF(Y449=0,MAX((AC448-ABS(AA449*Constants!$B$4)),0),(ABS(Y449*Constants!$B$4)+50)/100))</f>
        <v>0.58005</v>
      </c>
      <c r="AD449">
        <f t="shared" si="113"/>
        <v>1001</v>
      </c>
      <c r="AE449">
        <f t="shared" si="114"/>
        <v>1200.5</v>
      </c>
      <c r="AF449">
        <f t="shared" si="115"/>
        <v>800.5</v>
      </c>
      <c r="AG449">
        <f>((Constants!$B$5*AG448)+Constants!$B$4*AD449+AH448)/(Constants!$B$5+Constants!$B$4)</f>
        <v>1001</v>
      </c>
      <c r="AH449">
        <f>((Constants!$B$5*AG448)+Constants!$B$4*AD449+AH448)-(Constants!$B$5+Constants!$B$4)*AG449</f>
        <v>0</v>
      </c>
      <c r="AI449">
        <f>((Constants!$B$5*AI448)+Constants!$B$4*AE449+AJ448)/(Constants!$B$5+Constants!$B$4)</f>
        <v>1200.5</v>
      </c>
      <c r="AJ449">
        <f>((Constants!$B$5*AI448)+Constants!$B$4*AE449+AJ448)-(Constants!$B$4+Constants!$B$5)*AI449</f>
        <v>0</v>
      </c>
      <c r="AK449">
        <f>((Constants!$B$5*AK448)+Constants!$B$4*AF449+AL448)/(Constants!$B$5+Constants!$B$4)</f>
        <v>800.5</v>
      </c>
      <c r="AL449">
        <f>((Constants!$B$5*AK448)+Constants!$B$4*AF449+AL448)-(Constants!$B$5+Constants!$B$4)*AK449</f>
        <v>0</v>
      </c>
      <c r="AM449">
        <f t="shared" si="116"/>
        <v>1</v>
      </c>
      <c r="AN449">
        <f t="shared" si="117"/>
        <v>1</v>
      </c>
      <c r="AO449">
        <f>(200000*(ABS(N449)-ABS(N447))+Constants!$B$7)/(2*Constants!$B$7)</f>
        <v>0.5</v>
      </c>
      <c r="AP449">
        <f>(200000*(ABS(O449)-ABS(O447))+Constants!$B$7)/(2*Constants!$B$7)</f>
        <v>0.5</v>
      </c>
      <c r="AQ449">
        <f t="shared" si="118"/>
        <v>1</v>
      </c>
      <c r="AR449">
        <f>(Constants!$B$3*Constants!$B$8*I449*K449+AS448)/(Constants!$B$9*Constants!$B$4)</f>
        <v>7.53982300884956</v>
      </c>
      <c r="AS449">
        <f>(Constants!$B$3*Constants!$B$8*I449*K449+AS448)-(AR449*Constants!$B$9*Constants!$B$4)</f>
        <v>0</v>
      </c>
      <c r="AT449">
        <f t="shared" si="119"/>
        <v>3370.30088495572</v>
      </c>
      <c r="AU449">
        <f t="array" ref="AU449">IF(SUMPRODUCT(--(SIGN(AN416:AN448)=SIGN(K417:K449)))=0,2,IF(AV448&gt;0,1,0))</f>
        <v>0</v>
      </c>
      <c r="AV449">
        <f>IF(AU449=2,ROUND(5*1000/Constants!$B$11,0),IF(AV448&gt;0,AV448-1,0))</f>
        <v>0</v>
      </c>
      <c r="AW449">
        <f t="shared" si="120"/>
        <v>447</v>
      </c>
      <c r="AX449">
        <f ca="1" t="array" ref="AX449">IF(AW449&gt;Constants!$B$12,2,IF(SUMPRODUCT(--(AX430:AX449=2))=0,0,1))</f>
        <v>2</v>
      </c>
      <c r="AZ449">
        <f t="array" ref="AZ449">IF(ABS(AG449)&gt;Constants!$B$13,2,IF(SUMPRODUCT(--(AZ429:AZ448=2))=0,0,1))</f>
        <v>0</v>
      </c>
    </row>
    <row r="450" spans="1:52">
      <c r="A450" s="3">
        <v>448</v>
      </c>
      <c r="B450">
        <f>Signals!B449</f>
        <v>3</v>
      </c>
      <c r="C450">
        <f>Signals!C449</f>
        <v>2</v>
      </c>
      <c r="D450">
        <f>Signals!F449</f>
        <v>0</v>
      </c>
      <c r="E450">
        <f>Signals!H449</f>
        <v>0</v>
      </c>
      <c r="F450">
        <f>Signals!I449</f>
        <v>0</v>
      </c>
      <c r="G450">
        <f>IF(Constants!$B$2=2,-B450,B450)</f>
        <v>3</v>
      </c>
      <c r="H450">
        <f>IF(Constants!$C$2=2,-C450,C450)</f>
        <v>2</v>
      </c>
      <c r="I450">
        <f t="shared" si="104"/>
        <v>3</v>
      </c>
      <c r="J450">
        <f t="shared" si="105"/>
        <v>2</v>
      </c>
      <c r="K450">
        <f t="shared" si="106"/>
        <v>1</v>
      </c>
      <c r="L450">
        <f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1200.5</v>
      </c>
      <c r="M450">
        <f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800.5</v>
      </c>
      <c r="N450">
        <f t="shared" si="107"/>
        <v>1200.5</v>
      </c>
      <c r="O450">
        <f t="shared" si="108"/>
        <v>800.5</v>
      </c>
      <c r="P450">
        <f>IF(I450&lt;&gt;0,(ABS(L450*Constants!$B$10)+50)/100,MAX(P449-ABS(N450*Constants!$B$4),0))</f>
        <v>0.62005</v>
      </c>
      <c r="Q450">
        <f>IF(J450&lt;&gt;0,(ABS(M450*Constants!$B$10)+50)/100,MAX(Q449-ABS(O450*Constants!$B$4),0))</f>
        <v>0.58005</v>
      </c>
      <c r="R450">
        <f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1200.5</v>
      </c>
      <c r="S450">
        <f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800.5</v>
      </c>
      <c r="T450">
        <f t="shared" si="109"/>
        <v>1200.5</v>
      </c>
      <c r="U450">
        <f t="shared" si="110"/>
        <v>800.5</v>
      </c>
      <c r="V450">
        <f>IF(I450&lt;&gt;0,(ABS(R450*Constants!$B$4)+50)/100,IF(R450=0,MAX((0-ABS(T450*Constants!$B$4)),0),(ABS(R450*Constants!$B$4)+50)/100))</f>
        <v>1501.125</v>
      </c>
      <c r="W450">
        <f>IF(J450&lt;&gt;0,(ABS(S450*Constants!$B$4)+50)/100,IF(S450=0,MAX((0-ABS(U450*Constants!$B$4)),0),(ABS(S450*Constants!$B$4)+50)/100))</f>
        <v>1001.125</v>
      </c>
      <c r="X450">
        <f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1200.5</v>
      </c>
      <c r="Y450">
        <f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800.5</v>
      </c>
      <c r="Z450">
        <f t="shared" si="111"/>
        <v>1200.5</v>
      </c>
      <c r="AA450">
        <f t="shared" si="112"/>
        <v>800.5</v>
      </c>
      <c r="AB450">
        <f>IF(I450&lt;&gt;0,(ABS(X450*Constants!$B$10)+50)/100,IF(X450=0,MAX((AB449-ABS(Z450*Constants!$B$4)),0),(ABS(X450*Constants!$B$4)+50)/100))</f>
        <v>0.62005</v>
      </c>
      <c r="AC450">
        <f>IF(J450&lt;&gt;0,(ABS(Y450*Constants!$B$10)+50)/100,IF(Y450=0,MAX((AC449-ABS(AA450*Constants!$B$4)),0),(ABS(Y450*Constants!$B$4)+50)/100))</f>
        <v>0.58005</v>
      </c>
      <c r="AD450">
        <f t="shared" si="113"/>
        <v>1001</v>
      </c>
      <c r="AE450">
        <f t="shared" si="114"/>
        <v>1200.5</v>
      </c>
      <c r="AF450">
        <f t="shared" si="115"/>
        <v>800.5</v>
      </c>
      <c r="AG450">
        <f>((Constants!$B$5*AG449)+Constants!$B$4*AD450+AH449)/(Constants!$B$5+Constants!$B$4)</f>
        <v>1001</v>
      </c>
      <c r="AH450">
        <f>((Constants!$B$5*AG449)+Constants!$B$4*AD450+AH449)-(Constants!$B$5+Constants!$B$4)*AG450</f>
        <v>0</v>
      </c>
      <c r="AI450">
        <f>((Constants!$B$5*AI449)+Constants!$B$4*AE450+AJ449)/(Constants!$B$5+Constants!$B$4)</f>
        <v>1200.5</v>
      </c>
      <c r="AJ450">
        <f>((Constants!$B$5*AI449)+Constants!$B$4*AE450+AJ449)-(Constants!$B$4+Constants!$B$5)*AI450</f>
        <v>0</v>
      </c>
      <c r="AK450">
        <f>((Constants!$B$5*AK449)+Constants!$B$4*AF450+AL449)/(Constants!$B$5+Constants!$B$4)</f>
        <v>800.5</v>
      </c>
      <c r="AL450">
        <f>((Constants!$B$5*AK449)+Constants!$B$4*AF450+AL449)-(Constants!$B$5+Constants!$B$4)*AK450</f>
        <v>0</v>
      </c>
      <c r="AM450">
        <f t="shared" si="116"/>
        <v>1</v>
      </c>
      <c r="AN450">
        <f t="shared" si="117"/>
        <v>1</v>
      </c>
      <c r="AO450">
        <f>(200000*(ABS(N450)-ABS(N448))+Constants!$B$7)/(2*Constants!$B$7)</f>
        <v>0.5</v>
      </c>
      <c r="AP450">
        <f>(200000*(ABS(O450)-ABS(O448))+Constants!$B$7)/(2*Constants!$B$7)</f>
        <v>0.5</v>
      </c>
      <c r="AQ450">
        <f t="shared" si="118"/>
        <v>1</v>
      </c>
      <c r="AR450">
        <f>(Constants!$B$3*Constants!$B$8*I450*K450+AS449)/(Constants!$B$9*Constants!$B$4)</f>
        <v>7.53982300884956</v>
      </c>
      <c r="AS450">
        <f>(Constants!$B$3*Constants!$B$8*I450*K450+AS449)-(AR450*Constants!$B$9*Constants!$B$4)</f>
        <v>0</v>
      </c>
      <c r="AT450">
        <f t="shared" si="119"/>
        <v>3377.84070796457</v>
      </c>
      <c r="AU450">
        <f t="array" ref="AU450">IF(SUMPRODUCT(--(SIGN(AN417:AN449)=SIGN(K418:K450)))=0,2,IF(AV449&gt;0,1,0))</f>
        <v>0</v>
      </c>
      <c r="AV450">
        <f>IF(AU450=2,ROUND(5*1000/Constants!$B$11,0),IF(AV449&gt;0,AV449-1,0))</f>
        <v>0</v>
      </c>
      <c r="AW450">
        <f t="shared" si="120"/>
        <v>448</v>
      </c>
      <c r="AX450">
        <f ca="1" t="array" ref="AX450">IF(AW450&gt;Constants!$B$12,2,IF(SUMPRODUCT(--(AX431:AX450=2))=0,0,1))</f>
        <v>2</v>
      </c>
      <c r="AZ450">
        <f t="array" ref="AZ450">IF(ABS(AG450)&gt;Constants!$B$13,2,IF(SUMPRODUCT(--(AZ430:AZ449=2))=0,0,1))</f>
        <v>0</v>
      </c>
    </row>
    <row r="451" spans="1:52">
      <c r="A451" s="3">
        <v>449</v>
      </c>
      <c r="B451">
        <f>Signals!B450</f>
        <v>3</v>
      </c>
      <c r="C451">
        <f>Signals!C450</f>
        <v>2</v>
      </c>
      <c r="D451">
        <f>Signals!F450</f>
        <v>0</v>
      </c>
      <c r="E451">
        <f>Signals!H450</f>
        <v>0</v>
      </c>
      <c r="F451">
        <f>Signals!I450</f>
        <v>0</v>
      </c>
      <c r="G451">
        <f>IF(Constants!$B$2=2,-B451,B451)</f>
        <v>3</v>
      </c>
      <c r="H451">
        <f>IF(Constants!$C$2=2,-C451,C451)</f>
        <v>2</v>
      </c>
      <c r="I451">
        <f t="shared" si="104"/>
        <v>3</v>
      </c>
      <c r="J451">
        <f t="shared" si="105"/>
        <v>2</v>
      </c>
      <c r="K451">
        <f t="shared" si="106"/>
        <v>1</v>
      </c>
      <c r="L451">
        <f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1200.5</v>
      </c>
      <c r="M451">
        <f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800.5</v>
      </c>
      <c r="N451">
        <f t="shared" si="107"/>
        <v>1200.5</v>
      </c>
      <c r="O451">
        <f t="shared" si="108"/>
        <v>800.5</v>
      </c>
      <c r="P451">
        <f>IF(I451&lt;&gt;0,(ABS(L451*Constants!$B$10)+50)/100,MAX(P450-ABS(N451*Constants!$B$4),0))</f>
        <v>0.62005</v>
      </c>
      <c r="Q451">
        <f>IF(J451&lt;&gt;0,(ABS(M451*Constants!$B$10)+50)/100,MAX(Q450-ABS(O451*Constants!$B$4),0))</f>
        <v>0.58005</v>
      </c>
      <c r="R451">
        <f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1200.5</v>
      </c>
      <c r="S451">
        <f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800.5</v>
      </c>
      <c r="T451">
        <f t="shared" si="109"/>
        <v>1200.5</v>
      </c>
      <c r="U451">
        <f t="shared" si="110"/>
        <v>800.5</v>
      </c>
      <c r="V451">
        <f>IF(I451&lt;&gt;0,(ABS(R451*Constants!$B$4)+50)/100,IF(R451=0,MAX((0-ABS(T451*Constants!$B$4)),0),(ABS(R451*Constants!$B$4)+50)/100))</f>
        <v>1501.125</v>
      </c>
      <c r="W451">
        <f>IF(J451&lt;&gt;0,(ABS(S451*Constants!$B$4)+50)/100,IF(S451=0,MAX((0-ABS(U451*Constants!$B$4)),0),(ABS(S451*Constants!$B$4)+50)/100))</f>
        <v>1001.125</v>
      </c>
      <c r="X451">
        <f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1200.5</v>
      </c>
      <c r="Y451">
        <f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800.5</v>
      </c>
      <c r="Z451">
        <f t="shared" si="111"/>
        <v>1200.5</v>
      </c>
      <c r="AA451">
        <f t="shared" si="112"/>
        <v>800.5</v>
      </c>
      <c r="AB451">
        <f>IF(I451&lt;&gt;0,(ABS(X451*Constants!$B$10)+50)/100,IF(X451=0,MAX((AB450-ABS(Z451*Constants!$B$4)),0),(ABS(X451*Constants!$B$4)+50)/100))</f>
        <v>0.62005</v>
      </c>
      <c r="AC451">
        <f>IF(J451&lt;&gt;0,(ABS(Y451*Constants!$B$10)+50)/100,IF(Y451=0,MAX((AC450-ABS(AA451*Constants!$B$4)),0),(ABS(Y451*Constants!$B$4)+50)/100))</f>
        <v>0.58005</v>
      </c>
      <c r="AD451">
        <f t="shared" si="113"/>
        <v>1001</v>
      </c>
      <c r="AE451">
        <f t="shared" si="114"/>
        <v>1200.5</v>
      </c>
      <c r="AF451">
        <f t="shared" si="115"/>
        <v>800.5</v>
      </c>
      <c r="AG451">
        <f>((Constants!$B$5*AG450)+Constants!$B$4*AD451+AH450)/(Constants!$B$5+Constants!$B$4)</f>
        <v>1001</v>
      </c>
      <c r="AH451">
        <f>((Constants!$B$5*AG450)+Constants!$B$4*AD451+AH450)-(Constants!$B$5+Constants!$B$4)*AG451</f>
        <v>0</v>
      </c>
      <c r="AI451">
        <f>((Constants!$B$5*AI450)+Constants!$B$4*AE451+AJ450)/(Constants!$B$5+Constants!$B$4)</f>
        <v>1200.5</v>
      </c>
      <c r="AJ451">
        <f>((Constants!$B$5*AI450)+Constants!$B$4*AE451+AJ450)-(Constants!$B$4+Constants!$B$5)*AI451</f>
        <v>0</v>
      </c>
      <c r="AK451">
        <f>((Constants!$B$5*AK450)+Constants!$B$4*AF451+AL450)/(Constants!$B$5+Constants!$B$4)</f>
        <v>800.5</v>
      </c>
      <c r="AL451">
        <f>((Constants!$B$5*AK450)+Constants!$B$4*AF451+AL450)-(Constants!$B$5+Constants!$B$4)*AK451</f>
        <v>0</v>
      </c>
      <c r="AM451">
        <f t="shared" si="116"/>
        <v>1</v>
      </c>
      <c r="AN451">
        <f t="shared" si="117"/>
        <v>1</v>
      </c>
      <c r="AO451">
        <f>(200000*(ABS(N451)-ABS(N449))+Constants!$B$7)/(2*Constants!$B$7)</f>
        <v>0.5</v>
      </c>
      <c r="AP451">
        <f>(200000*(ABS(O451)-ABS(O449))+Constants!$B$7)/(2*Constants!$B$7)</f>
        <v>0.5</v>
      </c>
      <c r="AQ451">
        <f t="shared" si="118"/>
        <v>1</v>
      </c>
      <c r="AR451">
        <f>(Constants!$B$3*Constants!$B$8*I451*K451+AS450)/(Constants!$B$9*Constants!$B$4)</f>
        <v>7.53982300884956</v>
      </c>
      <c r="AS451">
        <f>(Constants!$B$3*Constants!$B$8*I451*K451+AS450)-(AR451*Constants!$B$9*Constants!$B$4)</f>
        <v>0</v>
      </c>
      <c r="AT451">
        <f t="shared" si="119"/>
        <v>3385.38053097342</v>
      </c>
      <c r="AU451">
        <f t="array" ref="AU451">IF(SUMPRODUCT(--(SIGN(AN418:AN450)=SIGN(K419:K451)))=0,2,IF(AV450&gt;0,1,0))</f>
        <v>0</v>
      </c>
      <c r="AV451">
        <f>IF(AU451=2,ROUND(5*1000/Constants!$B$11,0),IF(AV450&gt;0,AV450-1,0))</f>
        <v>0</v>
      </c>
      <c r="AW451">
        <f t="shared" si="120"/>
        <v>449</v>
      </c>
      <c r="AX451">
        <f ca="1" t="array" ref="AX451">IF(AW451&gt;Constants!$B$12,2,IF(SUMPRODUCT(--(AX432:AX451=2))=0,0,1))</f>
        <v>2</v>
      </c>
      <c r="AZ451">
        <f t="array" ref="AZ451">IF(ABS(AG451)&gt;Constants!$B$13,2,IF(SUMPRODUCT(--(AZ431:AZ450=2))=0,0,1))</f>
        <v>0</v>
      </c>
    </row>
    <row r="452" spans="1:52">
      <c r="A452" s="3">
        <v>450</v>
      </c>
      <c r="B452">
        <f>Signals!B451</f>
        <v>3</v>
      </c>
      <c r="C452">
        <f>Signals!C451</f>
        <v>2</v>
      </c>
      <c r="D452">
        <f>Signals!F451</f>
        <v>0</v>
      </c>
      <c r="E452">
        <f>Signals!H451</f>
        <v>0</v>
      </c>
      <c r="F452">
        <f>Signals!I451</f>
        <v>0</v>
      </c>
      <c r="G452">
        <f>IF(Constants!$B$2=2,-B452,B452)</f>
        <v>3</v>
      </c>
      <c r="H452">
        <f>IF(Constants!$C$2=2,-C452,C452)</f>
        <v>2</v>
      </c>
      <c r="I452">
        <f t="shared" si="104"/>
        <v>3</v>
      </c>
      <c r="J452">
        <f t="shared" si="105"/>
        <v>2</v>
      </c>
      <c r="K452">
        <f t="shared" si="106"/>
        <v>1</v>
      </c>
      <c r="L452">
        <f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1200.5</v>
      </c>
      <c r="M452">
        <f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800.5</v>
      </c>
      <c r="N452">
        <f t="shared" si="107"/>
        <v>1200.5</v>
      </c>
      <c r="O452">
        <f t="shared" si="108"/>
        <v>800.5</v>
      </c>
      <c r="P452">
        <f>IF(I452&lt;&gt;0,(ABS(L452*Constants!$B$10)+50)/100,MAX(P451-ABS(N452*Constants!$B$4),0))</f>
        <v>0.62005</v>
      </c>
      <c r="Q452">
        <f>IF(J452&lt;&gt;0,(ABS(M452*Constants!$B$10)+50)/100,MAX(Q451-ABS(O452*Constants!$B$4),0))</f>
        <v>0.58005</v>
      </c>
      <c r="R452">
        <f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1200.5</v>
      </c>
      <c r="S452">
        <f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800.5</v>
      </c>
      <c r="T452">
        <f t="shared" si="109"/>
        <v>1200.5</v>
      </c>
      <c r="U452">
        <f t="shared" si="110"/>
        <v>800.5</v>
      </c>
      <c r="V452">
        <f>IF(I452&lt;&gt;0,(ABS(R452*Constants!$B$4)+50)/100,IF(R452=0,MAX((0-ABS(T452*Constants!$B$4)),0),(ABS(R452*Constants!$B$4)+50)/100))</f>
        <v>1501.125</v>
      </c>
      <c r="W452">
        <f>IF(J452&lt;&gt;0,(ABS(S452*Constants!$B$4)+50)/100,IF(S452=0,MAX((0-ABS(U452*Constants!$B$4)),0),(ABS(S452*Constants!$B$4)+50)/100))</f>
        <v>1001.125</v>
      </c>
      <c r="X452">
        <f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1200.5</v>
      </c>
      <c r="Y452">
        <f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800.5</v>
      </c>
      <c r="Z452">
        <f t="shared" si="111"/>
        <v>1200.5</v>
      </c>
      <c r="AA452">
        <f t="shared" si="112"/>
        <v>800.5</v>
      </c>
      <c r="AB452">
        <f>IF(I452&lt;&gt;0,(ABS(X452*Constants!$B$10)+50)/100,IF(X452=0,MAX((AB451-ABS(Z452*Constants!$B$4)),0),(ABS(X452*Constants!$B$4)+50)/100))</f>
        <v>0.62005</v>
      </c>
      <c r="AC452">
        <f>IF(J452&lt;&gt;0,(ABS(Y452*Constants!$B$10)+50)/100,IF(Y452=0,MAX((AC451-ABS(AA452*Constants!$B$4)),0),(ABS(Y452*Constants!$B$4)+50)/100))</f>
        <v>0.58005</v>
      </c>
      <c r="AD452">
        <f t="shared" si="113"/>
        <v>1001</v>
      </c>
      <c r="AE452">
        <f t="shared" si="114"/>
        <v>1200.5</v>
      </c>
      <c r="AF452">
        <f t="shared" si="115"/>
        <v>800.5</v>
      </c>
      <c r="AG452">
        <f>((Constants!$B$5*AG451)+Constants!$B$4*AD452+AH451)/(Constants!$B$5+Constants!$B$4)</f>
        <v>1001</v>
      </c>
      <c r="AH452">
        <f>((Constants!$B$5*AG451)+Constants!$B$4*AD452+AH451)-(Constants!$B$5+Constants!$B$4)*AG452</f>
        <v>0</v>
      </c>
      <c r="AI452">
        <f>((Constants!$B$5*AI451)+Constants!$B$4*AE452+AJ451)/(Constants!$B$5+Constants!$B$4)</f>
        <v>1200.5</v>
      </c>
      <c r="AJ452">
        <f>((Constants!$B$5*AI451)+Constants!$B$4*AE452+AJ451)-(Constants!$B$4+Constants!$B$5)*AI452</f>
        <v>0</v>
      </c>
      <c r="AK452">
        <f>((Constants!$B$5*AK451)+Constants!$B$4*AF452+AL451)/(Constants!$B$5+Constants!$B$4)</f>
        <v>800.5</v>
      </c>
      <c r="AL452">
        <f>((Constants!$B$5*AK451)+Constants!$B$4*AF452+AL451)-(Constants!$B$5+Constants!$B$4)*AK452</f>
        <v>0</v>
      </c>
      <c r="AM452">
        <f t="shared" si="116"/>
        <v>1</v>
      </c>
      <c r="AN452">
        <f t="shared" si="117"/>
        <v>1</v>
      </c>
      <c r="AO452">
        <f>(200000*(ABS(N452)-ABS(N450))+Constants!$B$7)/(2*Constants!$B$7)</f>
        <v>0.5</v>
      </c>
      <c r="AP452">
        <f>(200000*(ABS(O452)-ABS(O450))+Constants!$B$7)/(2*Constants!$B$7)</f>
        <v>0.5</v>
      </c>
      <c r="AQ452">
        <f t="shared" si="118"/>
        <v>1</v>
      </c>
      <c r="AR452">
        <f>(Constants!$B$3*Constants!$B$8*I452*K452+AS451)/(Constants!$B$9*Constants!$B$4)</f>
        <v>7.53982300884956</v>
      </c>
      <c r="AS452">
        <f>(Constants!$B$3*Constants!$B$8*I452*K452+AS451)-(AR452*Constants!$B$9*Constants!$B$4)</f>
        <v>0</v>
      </c>
      <c r="AT452">
        <f t="shared" si="119"/>
        <v>3392.92035398227</v>
      </c>
      <c r="AU452">
        <f t="array" ref="AU452">IF(SUMPRODUCT(--(SIGN(AN419:AN451)=SIGN(K420:K452)))=0,2,IF(AV451&gt;0,1,0))</f>
        <v>0</v>
      </c>
      <c r="AV452">
        <f>IF(AU452=2,ROUND(5*1000/Constants!$B$11,0),IF(AV451&gt;0,AV451-1,0))</f>
        <v>0</v>
      </c>
      <c r="AW452">
        <f t="shared" si="120"/>
        <v>450</v>
      </c>
      <c r="AX452">
        <f ca="1" t="array" ref="AX452">IF(AW452&gt;Constants!$B$12,2,IF(SUMPRODUCT(--(AX433:AX452=2))=0,0,1))</f>
        <v>2</v>
      </c>
      <c r="AZ452">
        <f t="array" ref="AZ452">IF(ABS(AG452)&gt;Constants!$B$13,2,IF(SUMPRODUCT(--(AZ432:AZ451=2))=0,0,1))</f>
        <v>0</v>
      </c>
    </row>
    <row r="453" spans="1:52">
      <c r="A453" s="3">
        <v>451</v>
      </c>
      <c r="B453">
        <f>Signals!B452</f>
        <v>3</v>
      </c>
      <c r="C453">
        <f>Signals!C452</f>
        <v>2</v>
      </c>
      <c r="D453">
        <f>Signals!F452</f>
        <v>0</v>
      </c>
      <c r="E453">
        <f>Signals!H452</f>
        <v>0</v>
      </c>
      <c r="F453">
        <f>Signals!I452</f>
        <v>0</v>
      </c>
      <c r="G453">
        <f>IF(Constants!$B$2=2,-B453,B453)</f>
        <v>3</v>
      </c>
      <c r="H453">
        <f>IF(Constants!$C$2=2,-C453,C453)</f>
        <v>2</v>
      </c>
      <c r="I453">
        <f t="shared" ref="I453:I516" si="121">IF(SIGN(G453+H453)=SIGN(AN452),G453,-G453)</f>
        <v>3</v>
      </c>
      <c r="J453">
        <f t="shared" ref="J453:J516" si="122">IF(SIGN(G453+H453)=SIGN(AN452),H453,-H453)</f>
        <v>2</v>
      </c>
      <c r="K453">
        <f t="shared" ref="K453:K516" si="123">IF(SIGN(G453+H453)=SIGN(AN452),1,-1)</f>
        <v>1</v>
      </c>
      <c r="L453">
        <f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1200.5</v>
      </c>
      <c r="M453">
        <f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800.5</v>
      </c>
      <c r="N453">
        <f t="shared" ref="N453:N516" si="124">IF(I453&lt;&gt;0,L453,IF(P452&gt;0,N452,0))</f>
        <v>1200.5</v>
      </c>
      <c r="O453">
        <f t="shared" ref="O453:O516" si="125">IF(J453&lt;&gt;0,M453,IF(Q452&gt;0,O452,0))</f>
        <v>800.5</v>
      </c>
      <c r="P453">
        <f>IF(I453&lt;&gt;0,(ABS(L453*Constants!$B$10)+50)/100,MAX(P452-ABS(N453*Constants!$B$4),0))</f>
        <v>0.62005</v>
      </c>
      <c r="Q453">
        <f>IF(J453&lt;&gt;0,(ABS(M453*Constants!$B$10)+50)/100,MAX(Q452-ABS(O453*Constants!$B$4),0))</f>
        <v>0.58005</v>
      </c>
      <c r="R453">
        <f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1200.5</v>
      </c>
      <c r="S453">
        <f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800.5</v>
      </c>
      <c r="T453">
        <f t="shared" ref="T453:T516" si="126">IF(I453&lt;&gt;0,R453,IF(V452&gt;0,MAX(T452,R453),R453))</f>
        <v>1200.5</v>
      </c>
      <c r="U453">
        <f t="shared" ref="U453:U516" si="127">IF(J453&lt;&gt;0,S453,IF(W452&gt;0,MAX(U452,S453),S453))</f>
        <v>800.5</v>
      </c>
      <c r="V453">
        <f>IF(I453&lt;&gt;0,(ABS(R453*Constants!$B$4)+50)/100,IF(R453=0,MAX((0-ABS(T453*Constants!$B$4)),0),(ABS(R453*Constants!$B$4)+50)/100))</f>
        <v>1501.125</v>
      </c>
      <c r="W453">
        <f>IF(J453&lt;&gt;0,(ABS(S453*Constants!$B$4)+50)/100,IF(S453=0,MAX((0-ABS(U453*Constants!$B$4)),0),(ABS(S453*Constants!$B$4)+50)/100))</f>
        <v>1001.125</v>
      </c>
      <c r="X453">
        <f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1200.5</v>
      </c>
      <c r="Y453">
        <f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800.5</v>
      </c>
      <c r="Z453">
        <f t="shared" ref="Z453:Z516" si="128">IF(I453&lt;&gt;0,X453,IF(AB452&gt;0,MIN(Z452,X453),X453))</f>
        <v>1200.5</v>
      </c>
      <c r="AA453">
        <f t="shared" ref="AA453:AA516" si="129">IF(J453&lt;&gt;0,Y453,IF(AC452&gt;0,MIN(AA452,Y453),Y453))</f>
        <v>800.5</v>
      </c>
      <c r="AB453">
        <f>IF(I453&lt;&gt;0,(ABS(X453*Constants!$B$10)+50)/100,IF(X453=0,MAX((AB452-ABS(Z453*Constants!$B$4)),0),(ABS(X453*Constants!$B$4)+50)/100))</f>
        <v>0.62005</v>
      </c>
      <c r="AC453">
        <f>IF(J453&lt;&gt;0,(ABS(Y453*Constants!$B$10)+50)/100,IF(Y453=0,MAX((AC452-ABS(AA453*Constants!$B$4)),0),(ABS(Y453*Constants!$B$4)+50)/100))</f>
        <v>0.58005</v>
      </c>
      <c r="AD453">
        <f t="shared" ref="AD453:AD516" si="130">IF(N453+O453&gt;=0,(1+N453+O453)/2,(N453+O453-1)/2)</f>
        <v>1001</v>
      </c>
      <c r="AE453">
        <f t="shared" ref="AE453:AE516" si="131">MAX(T453,U453)</f>
        <v>1200.5</v>
      </c>
      <c r="AF453">
        <f t="shared" ref="AF453:AF516" si="132">MIN(Z453,AA453)</f>
        <v>800.5</v>
      </c>
      <c r="AG453">
        <f>((Constants!$B$5*AG452)+Constants!$B$4*AD453+AH452)/(Constants!$B$5+Constants!$B$4)</f>
        <v>1001</v>
      </c>
      <c r="AH453">
        <f>((Constants!$B$5*AG452)+Constants!$B$4*AD453+AH452)-(Constants!$B$5+Constants!$B$4)*AG453</f>
        <v>0</v>
      </c>
      <c r="AI453">
        <f>((Constants!$B$5*AI452)+Constants!$B$4*AE453+AJ452)/(Constants!$B$5+Constants!$B$4)</f>
        <v>1200.5</v>
      </c>
      <c r="AJ453">
        <f>((Constants!$B$5*AI452)+Constants!$B$4*AE453+AJ452)-(Constants!$B$4+Constants!$B$5)*AI453</f>
        <v>0</v>
      </c>
      <c r="AK453">
        <f>((Constants!$B$5*AK452)+Constants!$B$4*AF453+AL452)/(Constants!$B$5+Constants!$B$4)</f>
        <v>800.5</v>
      </c>
      <c r="AL453">
        <f>((Constants!$B$5*AK452)+Constants!$B$4*AF453+AL452)-(Constants!$B$5+Constants!$B$4)*AK453</f>
        <v>0</v>
      </c>
      <c r="AM453">
        <f t="shared" ref="AM453:AM516" si="133">IF(AG453*K453&gt;0,1,IF(AG453*K453&lt;0,-1,0))</f>
        <v>1</v>
      </c>
      <c r="AN453">
        <f t="shared" ref="AN453:AN516" si="134">IF(SIGN(AI453)=SIGN(AK453),AM453,0)</f>
        <v>1</v>
      </c>
      <c r="AO453">
        <f>(200000*(ABS(N453)-ABS(N451))+Constants!$B$7)/(2*Constants!$B$7)</f>
        <v>0.5</v>
      </c>
      <c r="AP453">
        <f>(200000*(ABS(O453)-ABS(O451))+Constants!$B$7)/(2*Constants!$B$7)</f>
        <v>0.5</v>
      </c>
      <c r="AQ453">
        <f t="shared" ref="AQ453:AQ516" si="135">(1+AO453+AP453)/2</f>
        <v>1</v>
      </c>
      <c r="AR453">
        <f>(Constants!$B$3*Constants!$B$8*I453*K453+AS452)/(Constants!$B$9*Constants!$B$4)</f>
        <v>7.53982300884956</v>
      </c>
      <c r="AS453">
        <f>(Constants!$B$3*Constants!$B$8*I453*K453+AS452)-(AR453*Constants!$B$9*Constants!$B$4)</f>
        <v>0</v>
      </c>
      <c r="AT453">
        <f t="shared" ref="AT453:AT516" si="136">AR453+AT452</f>
        <v>3400.46017699112</v>
      </c>
      <c r="AU453">
        <f t="array" ref="AU453">IF(SUMPRODUCT(--(SIGN(AN420:AN452)=SIGN(K421:K453)))=0,2,IF(AV452&gt;0,1,0))</f>
        <v>0</v>
      </c>
      <c r="AV453">
        <f>IF(AU453=2,ROUND(5*1000/Constants!$B$11,0),IF(AV452&gt;0,AV452-1,0))</f>
        <v>0</v>
      </c>
      <c r="AW453">
        <f t="shared" ref="AW453:AW516" si="137">IF(I453&lt;&gt;J453,AW452+ABS(I453-J453),0)</f>
        <v>451</v>
      </c>
      <c r="AX453">
        <f ca="1" t="array" ref="AX453">IF(AW453&gt;Constants!$B$12,2,IF(SUMPRODUCT(--(AX434:AX453=2))=0,0,1))</f>
        <v>2</v>
      </c>
      <c r="AZ453">
        <f t="array" ref="AZ453">IF(ABS(AG453)&gt;Constants!$B$13,2,IF(SUMPRODUCT(--(AZ433:AZ452=2))=0,0,1))</f>
        <v>0</v>
      </c>
    </row>
    <row r="454" spans="1:52">
      <c r="A454" s="3">
        <v>452</v>
      </c>
      <c r="B454">
        <f>Signals!B453</f>
        <v>3</v>
      </c>
      <c r="C454">
        <f>Signals!C453</f>
        <v>2</v>
      </c>
      <c r="D454">
        <f>Signals!F453</f>
        <v>0</v>
      </c>
      <c r="E454">
        <f>Signals!H453</f>
        <v>0</v>
      </c>
      <c r="F454">
        <f>Signals!I453</f>
        <v>0</v>
      </c>
      <c r="G454">
        <f>IF(Constants!$B$2=2,-B454,B454)</f>
        <v>3</v>
      </c>
      <c r="H454">
        <f>IF(Constants!$C$2=2,-C454,C454)</f>
        <v>2</v>
      </c>
      <c r="I454">
        <f t="shared" si="121"/>
        <v>3</v>
      </c>
      <c r="J454">
        <f t="shared" si="122"/>
        <v>2</v>
      </c>
      <c r="K454">
        <f t="shared" si="123"/>
        <v>1</v>
      </c>
      <c r="L454">
        <f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1200.5</v>
      </c>
      <c r="M454">
        <f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800.5</v>
      </c>
      <c r="N454">
        <f t="shared" si="124"/>
        <v>1200.5</v>
      </c>
      <c r="O454">
        <f t="shared" si="125"/>
        <v>800.5</v>
      </c>
      <c r="P454">
        <f>IF(I454&lt;&gt;0,(ABS(L454*Constants!$B$10)+50)/100,MAX(P453-ABS(N454*Constants!$B$4),0))</f>
        <v>0.62005</v>
      </c>
      <c r="Q454">
        <f>IF(J454&lt;&gt;0,(ABS(M454*Constants!$B$10)+50)/100,MAX(Q453-ABS(O454*Constants!$B$4),0))</f>
        <v>0.58005</v>
      </c>
      <c r="R454">
        <f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1200.5</v>
      </c>
      <c r="S454">
        <f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800.5</v>
      </c>
      <c r="T454">
        <f t="shared" si="126"/>
        <v>1200.5</v>
      </c>
      <c r="U454">
        <f t="shared" si="127"/>
        <v>800.5</v>
      </c>
      <c r="V454">
        <f>IF(I454&lt;&gt;0,(ABS(R454*Constants!$B$4)+50)/100,IF(R454=0,MAX((0-ABS(T454*Constants!$B$4)),0),(ABS(R454*Constants!$B$4)+50)/100))</f>
        <v>1501.125</v>
      </c>
      <c r="W454">
        <f>IF(J454&lt;&gt;0,(ABS(S454*Constants!$B$4)+50)/100,IF(S454=0,MAX((0-ABS(U454*Constants!$B$4)),0),(ABS(S454*Constants!$B$4)+50)/100))</f>
        <v>1001.125</v>
      </c>
      <c r="X454">
        <f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1200.5</v>
      </c>
      <c r="Y454">
        <f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800.5</v>
      </c>
      <c r="Z454">
        <f t="shared" si="128"/>
        <v>1200.5</v>
      </c>
      <c r="AA454">
        <f t="shared" si="129"/>
        <v>800.5</v>
      </c>
      <c r="AB454">
        <f>IF(I454&lt;&gt;0,(ABS(X454*Constants!$B$10)+50)/100,IF(X454=0,MAX((AB453-ABS(Z454*Constants!$B$4)),0),(ABS(X454*Constants!$B$4)+50)/100))</f>
        <v>0.62005</v>
      </c>
      <c r="AC454">
        <f>IF(J454&lt;&gt;0,(ABS(Y454*Constants!$B$10)+50)/100,IF(Y454=0,MAX((AC453-ABS(AA454*Constants!$B$4)),0),(ABS(Y454*Constants!$B$4)+50)/100))</f>
        <v>0.58005</v>
      </c>
      <c r="AD454">
        <f t="shared" si="130"/>
        <v>1001</v>
      </c>
      <c r="AE454">
        <f t="shared" si="131"/>
        <v>1200.5</v>
      </c>
      <c r="AF454">
        <f t="shared" si="132"/>
        <v>800.5</v>
      </c>
      <c r="AG454">
        <f>((Constants!$B$5*AG453)+Constants!$B$4*AD454+AH453)/(Constants!$B$5+Constants!$B$4)</f>
        <v>1001</v>
      </c>
      <c r="AH454">
        <f>((Constants!$B$5*AG453)+Constants!$B$4*AD454+AH453)-(Constants!$B$5+Constants!$B$4)*AG454</f>
        <v>0</v>
      </c>
      <c r="AI454">
        <f>((Constants!$B$5*AI453)+Constants!$B$4*AE454+AJ453)/(Constants!$B$5+Constants!$B$4)</f>
        <v>1200.5</v>
      </c>
      <c r="AJ454">
        <f>((Constants!$B$5*AI453)+Constants!$B$4*AE454+AJ453)-(Constants!$B$4+Constants!$B$5)*AI454</f>
        <v>0</v>
      </c>
      <c r="AK454">
        <f>((Constants!$B$5*AK453)+Constants!$B$4*AF454+AL453)/(Constants!$B$5+Constants!$B$4)</f>
        <v>800.5</v>
      </c>
      <c r="AL454">
        <f>((Constants!$B$5*AK453)+Constants!$B$4*AF454+AL453)-(Constants!$B$5+Constants!$B$4)*AK454</f>
        <v>0</v>
      </c>
      <c r="AM454">
        <f t="shared" si="133"/>
        <v>1</v>
      </c>
      <c r="AN454">
        <f t="shared" si="134"/>
        <v>1</v>
      </c>
      <c r="AO454">
        <f>(200000*(ABS(N454)-ABS(N452))+Constants!$B$7)/(2*Constants!$B$7)</f>
        <v>0.5</v>
      </c>
      <c r="AP454">
        <f>(200000*(ABS(O454)-ABS(O452))+Constants!$B$7)/(2*Constants!$B$7)</f>
        <v>0.5</v>
      </c>
      <c r="AQ454">
        <f t="shared" si="135"/>
        <v>1</v>
      </c>
      <c r="AR454">
        <f>(Constants!$B$3*Constants!$B$8*I454*K454+AS453)/(Constants!$B$9*Constants!$B$4)</f>
        <v>7.53982300884956</v>
      </c>
      <c r="AS454">
        <f>(Constants!$B$3*Constants!$B$8*I454*K454+AS453)-(AR454*Constants!$B$9*Constants!$B$4)</f>
        <v>0</v>
      </c>
      <c r="AT454">
        <f t="shared" si="136"/>
        <v>3407.99999999997</v>
      </c>
      <c r="AU454">
        <f t="array" ref="AU454">IF(SUMPRODUCT(--(SIGN(AN421:AN453)=SIGN(K422:K454)))=0,2,IF(AV453&gt;0,1,0))</f>
        <v>0</v>
      </c>
      <c r="AV454">
        <f>IF(AU454=2,ROUND(5*1000/Constants!$B$11,0),IF(AV453&gt;0,AV453-1,0))</f>
        <v>0</v>
      </c>
      <c r="AW454">
        <f t="shared" si="137"/>
        <v>452</v>
      </c>
      <c r="AX454">
        <f ca="1" t="array" ref="AX454">IF(AW454&gt;Constants!$B$12,2,IF(SUMPRODUCT(--(AX435:AX454=2))=0,0,1))</f>
        <v>2</v>
      </c>
      <c r="AZ454">
        <f t="array" ref="AZ454">IF(ABS(AG454)&gt;Constants!$B$13,2,IF(SUMPRODUCT(--(AZ434:AZ453=2))=0,0,1))</f>
        <v>0</v>
      </c>
    </row>
    <row r="455" spans="1:52">
      <c r="A455" s="3">
        <v>453</v>
      </c>
      <c r="B455">
        <f>Signals!B454</f>
        <v>3</v>
      </c>
      <c r="C455">
        <f>Signals!C454</f>
        <v>2</v>
      </c>
      <c r="D455">
        <f>Signals!F454</f>
        <v>0</v>
      </c>
      <c r="E455">
        <f>Signals!H454</f>
        <v>0</v>
      </c>
      <c r="F455">
        <f>Signals!I454</f>
        <v>0</v>
      </c>
      <c r="G455">
        <f>IF(Constants!$B$2=2,-B455,B455)</f>
        <v>3</v>
      </c>
      <c r="H455">
        <f>IF(Constants!$C$2=2,-C455,C455)</f>
        <v>2</v>
      </c>
      <c r="I455">
        <f t="shared" si="121"/>
        <v>3</v>
      </c>
      <c r="J455">
        <f t="shared" si="122"/>
        <v>2</v>
      </c>
      <c r="K455">
        <f t="shared" si="123"/>
        <v>1</v>
      </c>
      <c r="L455">
        <f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1200.5</v>
      </c>
      <c r="M455">
        <f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800.5</v>
      </c>
      <c r="N455">
        <f t="shared" si="124"/>
        <v>1200.5</v>
      </c>
      <c r="O455">
        <f t="shared" si="125"/>
        <v>800.5</v>
      </c>
      <c r="P455">
        <f>IF(I455&lt;&gt;0,(ABS(L455*Constants!$B$10)+50)/100,MAX(P454-ABS(N455*Constants!$B$4),0))</f>
        <v>0.62005</v>
      </c>
      <c r="Q455">
        <f>IF(J455&lt;&gt;0,(ABS(M455*Constants!$B$10)+50)/100,MAX(Q454-ABS(O455*Constants!$B$4),0))</f>
        <v>0.58005</v>
      </c>
      <c r="R455">
        <f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1200.5</v>
      </c>
      <c r="S455">
        <f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800.5</v>
      </c>
      <c r="T455">
        <f t="shared" si="126"/>
        <v>1200.5</v>
      </c>
      <c r="U455">
        <f t="shared" si="127"/>
        <v>800.5</v>
      </c>
      <c r="V455">
        <f>IF(I455&lt;&gt;0,(ABS(R455*Constants!$B$4)+50)/100,IF(R455=0,MAX((0-ABS(T455*Constants!$B$4)),0),(ABS(R455*Constants!$B$4)+50)/100))</f>
        <v>1501.125</v>
      </c>
      <c r="W455">
        <f>IF(J455&lt;&gt;0,(ABS(S455*Constants!$B$4)+50)/100,IF(S455=0,MAX((0-ABS(U455*Constants!$B$4)),0),(ABS(S455*Constants!$B$4)+50)/100))</f>
        <v>1001.125</v>
      </c>
      <c r="X455">
        <f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1200.5</v>
      </c>
      <c r="Y455">
        <f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800.5</v>
      </c>
      <c r="Z455">
        <f t="shared" si="128"/>
        <v>1200.5</v>
      </c>
      <c r="AA455">
        <f t="shared" si="129"/>
        <v>800.5</v>
      </c>
      <c r="AB455">
        <f>IF(I455&lt;&gt;0,(ABS(X455*Constants!$B$10)+50)/100,IF(X455=0,MAX((AB454-ABS(Z455*Constants!$B$4)),0),(ABS(X455*Constants!$B$4)+50)/100))</f>
        <v>0.62005</v>
      </c>
      <c r="AC455">
        <f>IF(J455&lt;&gt;0,(ABS(Y455*Constants!$B$10)+50)/100,IF(Y455=0,MAX((AC454-ABS(AA455*Constants!$B$4)),0),(ABS(Y455*Constants!$B$4)+50)/100))</f>
        <v>0.58005</v>
      </c>
      <c r="AD455">
        <f t="shared" si="130"/>
        <v>1001</v>
      </c>
      <c r="AE455">
        <f t="shared" si="131"/>
        <v>1200.5</v>
      </c>
      <c r="AF455">
        <f t="shared" si="132"/>
        <v>800.5</v>
      </c>
      <c r="AG455">
        <f>((Constants!$B$5*AG454)+Constants!$B$4*AD455+AH454)/(Constants!$B$5+Constants!$B$4)</f>
        <v>1001</v>
      </c>
      <c r="AH455">
        <f>((Constants!$B$5*AG454)+Constants!$B$4*AD455+AH454)-(Constants!$B$5+Constants!$B$4)*AG455</f>
        <v>0</v>
      </c>
      <c r="AI455">
        <f>((Constants!$B$5*AI454)+Constants!$B$4*AE455+AJ454)/(Constants!$B$5+Constants!$B$4)</f>
        <v>1200.5</v>
      </c>
      <c r="AJ455">
        <f>((Constants!$B$5*AI454)+Constants!$B$4*AE455+AJ454)-(Constants!$B$4+Constants!$B$5)*AI455</f>
        <v>0</v>
      </c>
      <c r="AK455">
        <f>((Constants!$B$5*AK454)+Constants!$B$4*AF455+AL454)/(Constants!$B$5+Constants!$B$4)</f>
        <v>800.5</v>
      </c>
      <c r="AL455">
        <f>((Constants!$B$5*AK454)+Constants!$B$4*AF455+AL454)-(Constants!$B$5+Constants!$B$4)*AK455</f>
        <v>0</v>
      </c>
      <c r="AM455">
        <f t="shared" si="133"/>
        <v>1</v>
      </c>
      <c r="AN455">
        <f t="shared" si="134"/>
        <v>1</v>
      </c>
      <c r="AO455">
        <f>(200000*(ABS(N455)-ABS(N453))+Constants!$B$7)/(2*Constants!$B$7)</f>
        <v>0.5</v>
      </c>
      <c r="AP455">
        <f>(200000*(ABS(O455)-ABS(O453))+Constants!$B$7)/(2*Constants!$B$7)</f>
        <v>0.5</v>
      </c>
      <c r="AQ455">
        <f t="shared" si="135"/>
        <v>1</v>
      </c>
      <c r="AR455">
        <f>(Constants!$B$3*Constants!$B$8*I455*K455+AS454)/(Constants!$B$9*Constants!$B$4)</f>
        <v>7.53982300884956</v>
      </c>
      <c r="AS455">
        <f>(Constants!$B$3*Constants!$B$8*I455*K455+AS454)-(AR455*Constants!$B$9*Constants!$B$4)</f>
        <v>0</v>
      </c>
      <c r="AT455">
        <f t="shared" si="136"/>
        <v>3415.53982300882</v>
      </c>
      <c r="AU455">
        <f t="array" ref="AU455">IF(SUMPRODUCT(--(SIGN(AN422:AN454)=SIGN(K423:K455)))=0,2,IF(AV454&gt;0,1,0))</f>
        <v>0</v>
      </c>
      <c r="AV455">
        <f>IF(AU455=2,ROUND(5*1000/Constants!$B$11,0),IF(AV454&gt;0,AV454-1,0))</f>
        <v>0</v>
      </c>
      <c r="AW455">
        <f t="shared" si="137"/>
        <v>453</v>
      </c>
      <c r="AX455">
        <f ca="1" t="array" ref="AX455">IF(AW455&gt;Constants!$B$12,2,IF(SUMPRODUCT(--(AX436:AX455=2))=0,0,1))</f>
        <v>2</v>
      </c>
      <c r="AZ455">
        <f t="array" ref="AZ455">IF(ABS(AG455)&gt;Constants!$B$13,2,IF(SUMPRODUCT(--(AZ435:AZ454=2))=0,0,1))</f>
        <v>0</v>
      </c>
    </row>
    <row r="456" spans="1:52">
      <c r="A456" s="3">
        <v>454</v>
      </c>
      <c r="B456">
        <f>Signals!B455</f>
        <v>3</v>
      </c>
      <c r="C456">
        <f>Signals!C455</f>
        <v>2</v>
      </c>
      <c r="D456">
        <f>Signals!F455</f>
        <v>0</v>
      </c>
      <c r="E456">
        <f>Signals!H455</f>
        <v>0</v>
      </c>
      <c r="F456">
        <f>Signals!I455</f>
        <v>0</v>
      </c>
      <c r="G456">
        <f>IF(Constants!$B$2=2,-B456,B456)</f>
        <v>3</v>
      </c>
      <c r="H456">
        <f>IF(Constants!$C$2=2,-C456,C456)</f>
        <v>2</v>
      </c>
      <c r="I456">
        <f t="shared" si="121"/>
        <v>3</v>
      </c>
      <c r="J456">
        <f t="shared" si="122"/>
        <v>2</v>
      </c>
      <c r="K456">
        <f t="shared" si="123"/>
        <v>1</v>
      </c>
      <c r="L456">
        <f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1200.5</v>
      </c>
      <c r="M456">
        <f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800.5</v>
      </c>
      <c r="N456">
        <f t="shared" si="124"/>
        <v>1200.5</v>
      </c>
      <c r="O456">
        <f t="shared" si="125"/>
        <v>800.5</v>
      </c>
      <c r="P456">
        <f>IF(I456&lt;&gt;0,(ABS(L456*Constants!$B$10)+50)/100,MAX(P455-ABS(N456*Constants!$B$4),0))</f>
        <v>0.62005</v>
      </c>
      <c r="Q456">
        <f>IF(J456&lt;&gt;0,(ABS(M456*Constants!$B$10)+50)/100,MAX(Q455-ABS(O456*Constants!$B$4),0))</f>
        <v>0.58005</v>
      </c>
      <c r="R456">
        <f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1200.5</v>
      </c>
      <c r="S456">
        <f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800.5</v>
      </c>
      <c r="T456">
        <f t="shared" si="126"/>
        <v>1200.5</v>
      </c>
      <c r="U456">
        <f t="shared" si="127"/>
        <v>800.5</v>
      </c>
      <c r="V456">
        <f>IF(I456&lt;&gt;0,(ABS(R456*Constants!$B$4)+50)/100,IF(R456=0,MAX((0-ABS(T456*Constants!$B$4)),0),(ABS(R456*Constants!$B$4)+50)/100))</f>
        <v>1501.125</v>
      </c>
      <c r="W456">
        <f>IF(J456&lt;&gt;0,(ABS(S456*Constants!$B$4)+50)/100,IF(S456=0,MAX((0-ABS(U456*Constants!$B$4)),0),(ABS(S456*Constants!$B$4)+50)/100))</f>
        <v>1001.125</v>
      </c>
      <c r="X456">
        <f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1200.5</v>
      </c>
      <c r="Y456">
        <f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800.5</v>
      </c>
      <c r="Z456">
        <f t="shared" si="128"/>
        <v>1200.5</v>
      </c>
      <c r="AA456">
        <f t="shared" si="129"/>
        <v>800.5</v>
      </c>
      <c r="AB456">
        <f>IF(I456&lt;&gt;0,(ABS(X456*Constants!$B$10)+50)/100,IF(X456=0,MAX((AB455-ABS(Z456*Constants!$B$4)),0),(ABS(X456*Constants!$B$4)+50)/100))</f>
        <v>0.62005</v>
      </c>
      <c r="AC456">
        <f>IF(J456&lt;&gt;0,(ABS(Y456*Constants!$B$10)+50)/100,IF(Y456=0,MAX((AC455-ABS(AA456*Constants!$B$4)),0),(ABS(Y456*Constants!$B$4)+50)/100))</f>
        <v>0.58005</v>
      </c>
      <c r="AD456">
        <f t="shared" si="130"/>
        <v>1001</v>
      </c>
      <c r="AE456">
        <f t="shared" si="131"/>
        <v>1200.5</v>
      </c>
      <c r="AF456">
        <f t="shared" si="132"/>
        <v>800.5</v>
      </c>
      <c r="AG456">
        <f>((Constants!$B$5*AG455)+Constants!$B$4*AD456+AH455)/(Constants!$B$5+Constants!$B$4)</f>
        <v>1001</v>
      </c>
      <c r="AH456">
        <f>((Constants!$B$5*AG455)+Constants!$B$4*AD456+AH455)-(Constants!$B$5+Constants!$B$4)*AG456</f>
        <v>0</v>
      </c>
      <c r="AI456">
        <f>((Constants!$B$5*AI455)+Constants!$B$4*AE456+AJ455)/(Constants!$B$5+Constants!$B$4)</f>
        <v>1200.5</v>
      </c>
      <c r="AJ456">
        <f>((Constants!$B$5*AI455)+Constants!$B$4*AE456+AJ455)-(Constants!$B$4+Constants!$B$5)*AI456</f>
        <v>0</v>
      </c>
      <c r="AK456">
        <f>((Constants!$B$5*AK455)+Constants!$B$4*AF456+AL455)/(Constants!$B$5+Constants!$B$4)</f>
        <v>800.5</v>
      </c>
      <c r="AL456">
        <f>((Constants!$B$5*AK455)+Constants!$B$4*AF456+AL455)-(Constants!$B$5+Constants!$B$4)*AK456</f>
        <v>0</v>
      </c>
      <c r="AM456">
        <f t="shared" si="133"/>
        <v>1</v>
      </c>
      <c r="AN456">
        <f t="shared" si="134"/>
        <v>1</v>
      </c>
      <c r="AO456">
        <f>(200000*(ABS(N456)-ABS(N454))+Constants!$B$7)/(2*Constants!$B$7)</f>
        <v>0.5</v>
      </c>
      <c r="AP456">
        <f>(200000*(ABS(O456)-ABS(O454))+Constants!$B$7)/(2*Constants!$B$7)</f>
        <v>0.5</v>
      </c>
      <c r="AQ456">
        <f t="shared" si="135"/>
        <v>1</v>
      </c>
      <c r="AR456">
        <f>(Constants!$B$3*Constants!$B$8*I456*K456+AS455)/(Constants!$B$9*Constants!$B$4)</f>
        <v>7.53982300884956</v>
      </c>
      <c r="AS456">
        <f>(Constants!$B$3*Constants!$B$8*I456*K456+AS455)-(AR456*Constants!$B$9*Constants!$B$4)</f>
        <v>0</v>
      </c>
      <c r="AT456">
        <f t="shared" si="136"/>
        <v>3423.07964601767</v>
      </c>
      <c r="AU456">
        <f t="array" ref="AU456">IF(SUMPRODUCT(--(SIGN(AN423:AN455)=SIGN(K424:K456)))=0,2,IF(AV455&gt;0,1,0))</f>
        <v>0</v>
      </c>
      <c r="AV456">
        <f>IF(AU456=2,ROUND(5*1000/Constants!$B$11,0),IF(AV455&gt;0,AV455-1,0))</f>
        <v>0</v>
      </c>
      <c r="AW456">
        <f t="shared" si="137"/>
        <v>454</v>
      </c>
      <c r="AX456">
        <f ca="1" t="array" ref="AX456">IF(AW456&gt;Constants!$B$12,2,IF(SUMPRODUCT(--(AX437:AX456=2))=0,0,1))</f>
        <v>2</v>
      </c>
      <c r="AZ456">
        <f t="array" ref="AZ456">IF(ABS(AG456)&gt;Constants!$B$13,2,IF(SUMPRODUCT(--(AZ436:AZ455=2))=0,0,1))</f>
        <v>0</v>
      </c>
    </row>
    <row r="457" spans="1:52">
      <c r="A457" s="3">
        <v>455</v>
      </c>
      <c r="B457">
        <f>Signals!B456</f>
        <v>3</v>
      </c>
      <c r="C457">
        <f>Signals!C456</f>
        <v>2</v>
      </c>
      <c r="D457">
        <f>Signals!F456</f>
        <v>0</v>
      </c>
      <c r="E457">
        <f>Signals!H456</f>
        <v>0</v>
      </c>
      <c r="F457">
        <f>Signals!I456</f>
        <v>0</v>
      </c>
      <c r="G457">
        <f>IF(Constants!$B$2=2,-B457,B457)</f>
        <v>3</v>
      </c>
      <c r="H457">
        <f>IF(Constants!$C$2=2,-C457,C457)</f>
        <v>2</v>
      </c>
      <c r="I457">
        <f t="shared" si="121"/>
        <v>3</v>
      </c>
      <c r="J457">
        <f t="shared" si="122"/>
        <v>2</v>
      </c>
      <c r="K457">
        <f t="shared" si="123"/>
        <v>1</v>
      </c>
      <c r="L457">
        <f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1200.5</v>
      </c>
      <c r="M457">
        <f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800.5</v>
      </c>
      <c r="N457">
        <f t="shared" si="124"/>
        <v>1200.5</v>
      </c>
      <c r="O457">
        <f t="shared" si="125"/>
        <v>800.5</v>
      </c>
      <c r="P457">
        <f>IF(I457&lt;&gt;0,(ABS(L457*Constants!$B$10)+50)/100,MAX(P456-ABS(N457*Constants!$B$4),0))</f>
        <v>0.62005</v>
      </c>
      <c r="Q457">
        <f>IF(J457&lt;&gt;0,(ABS(M457*Constants!$B$10)+50)/100,MAX(Q456-ABS(O457*Constants!$B$4),0))</f>
        <v>0.58005</v>
      </c>
      <c r="R457">
        <f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1200.5</v>
      </c>
      <c r="S457">
        <f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800.5</v>
      </c>
      <c r="T457">
        <f t="shared" si="126"/>
        <v>1200.5</v>
      </c>
      <c r="U457">
        <f t="shared" si="127"/>
        <v>800.5</v>
      </c>
      <c r="V457">
        <f>IF(I457&lt;&gt;0,(ABS(R457*Constants!$B$4)+50)/100,IF(R457=0,MAX((0-ABS(T457*Constants!$B$4)),0),(ABS(R457*Constants!$B$4)+50)/100))</f>
        <v>1501.125</v>
      </c>
      <c r="W457">
        <f>IF(J457&lt;&gt;0,(ABS(S457*Constants!$B$4)+50)/100,IF(S457=0,MAX((0-ABS(U457*Constants!$B$4)),0),(ABS(S457*Constants!$B$4)+50)/100))</f>
        <v>1001.125</v>
      </c>
      <c r="X457">
        <f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1200.5</v>
      </c>
      <c r="Y457">
        <f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800.5</v>
      </c>
      <c r="Z457">
        <f t="shared" si="128"/>
        <v>1200.5</v>
      </c>
      <c r="AA457">
        <f t="shared" si="129"/>
        <v>800.5</v>
      </c>
      <c r="AB457">
        <f>IF(I457&lt;&gt;0,(ABS(X457*Constants!$B$10)+50)/100,IF(X457=0,MAX((AB456-ABS(Z457*Constants!$B$4)),0),(ABS(X457*Constants!$B$4)+50)/100))</f>
        <v>0.62005</v>
      </c>
      <c r="AC457">
        <f>IF(J457&lt;&gt;0,(ABS(Y457*Constants!$B$10)+50)/100,IF(Y457=0,MAX((AC456-ABS(AA457*Constants!$B$4)),0),(ABS(Y457*Constants!$B$4)+50)/100))</f>
        <v>0.58005</v>
      </c>
      <c r="AD457">
        <f t="shared" si="130"/>
        <v>1001</v>
      </c>
      <c r="AE457">
        <f t="shared" si="131"/>
        <v>1200.5</v>
      </c>
      <c r="AF457">
        <f t="shared" si="132"/>
        <v>800.5</v>
      </c>
      <c r="AG457">
        <f>((Constants!$B$5*AG456)+Constants!$B$4*AD457+AH456)/(Constants!$B$5+Constants!$B$4)</f>
        <v>1001</v>
      </c>
      <c r="AH457">
        <f>((Constants!$B$5*AG456)+Constants!$B$4*AD457+AH456)-(Constants!$B$5+Constants!$B$4)*AG457</f>
        <v>0</v>
      </c>
      <c r="AI457">
        <f>((Constants!$B$5*AI456)+Constants!$B$4*AE457+AJ456)/(Constants!$B$5+Constants!$B$4)</f>
        <v>1200.5</v>
      </c>
      <c r="AJ457">
        <f>((Constants!$B$5*AI456)+Constants!$B$4*AE457+AJ456)-(Constants!$B$4+Constants!$B$5)*AI457</f>
        <v>0</v>
      </c>
      <c r="AK457">
        <f>((Constants!$B$5*AK456)+Constants!$B$4*AF457+AL456)/(Constants!$B$5+Constants!$B$4)</f>
        <v>800.5</v>
      </c>
      <c r="AL457">
        <f>((Constants!$B$5*AK456)+Constants!$B$4*AF457+AL456)-(Constants!$B$5+Constants!$B$4)*AK457</f>
        <v>0</v>
      </c>
      <c r="AM457">
        <f t="shared" si="133"/>
        <v>1</v>
      </c>
      <c r="AN457">
        <f t="shared" si="134"/>
        <v>1</v>
      </c>
      <c r="AO457">
        <f>(200000*(ABS(N457)-ABS(N455))+Constants!$B$7)/(2*Constants!$B$7)</f>
        <v>0.5</v>
      </c>
      <c r="AP457">
        <f>(200000*(ABS(O457)-ABS(O455))+Constants!$B$7)/(2*Constants!$B$7)</f>
        <v>0.5</v>
      </c>
      <c r="AQ457">
        <f t="shared" si="135"/>
        <v>1</v>
      </c>
      <c r="AR457">
        <f>(Constants!$B$3*Constants!$B$8*I457*K457+AS456)/(Constants!$B$9*Constants!$B$4)</f>
        <v>7.53982300884956</v>
      </c>
      <c r="AS457">
        <f>(Constants!$B$3*Constants!$B$8*I457*K457+AS456)-(AR457*Constants!$B$9*Constants!$B$4)</f>
        <v>0</v>
      </c>
      <c r="AT457">
        <f t="shared" si="136"/>
        <v>3430.61946902652</v>
      </c>
      <c r="AU457">
        <f t="array" ref="AU457">IF(SUMPRODUCT(--(SIGN(AN424:AN456)=SIGN(K425:K457)))=0,2,IF(AV456&gt;0,1,0))</f>
        <v>0</v>
      </c>
      <c r="AV457">
        <f>IF(AU457=2,ROUND(5*1000/Constants!$B$11,0),IF(AV456&gt;0,AV456-1,0))</f>
        <v>0</v>
      </c>
      <c r="AW457">
        <f t="shared" si="137"/>
        <v>455</v>
      </c>
      <c r="AX457">
        <f ca="1" t="array" ref="AX457">IF(AW457&gt;Constants!$B$12,2,IF(SUMPRODUCT(--(AX438:AX457=2))=0,0,1))</f>
        <v>2</v>
      </c>
      <c r="AZ457">
        <f t="array" ref="AZ457">IF(ABS(AG457)&gt;Constants!$B$13,2,IF(SUMPRODUCT(--(AZ437:AZ456=2))=0,0,1))</f>
        <v>0</v>
      </c>
    </row>
    <row r="458" spans="1:52">
      <c r="A458" s="3">
        <v>456</v>
      </c>
      <c r="B458">
        <f>Signals!B457</f>
        <v>3</v>
      </c>
      <c r="C458">
        <f>Signals!C457</f>
        <v>2</v>
      </c>
      <c r="D458">
        <f>Signals!F457</f>
        <v>0</v>
      </c>
      <c r="E458">
        <f>Signals!H457</f>
        <v>0</v>
      </c>
      <c r="F458">
        <f>Signals!I457</f>
        <v>0</v>
      </c>
      <c r="G458">
        <f>IF(Constants!$B$2=2,-B458,B458)</f>
        <v>3</v>
      </c>
      <c r="H458">
        <f>IF(Constants!$C$2=2,-C458,C458)</f>
        <v>2</v>
      </c>
      <c r="I458">
        <f t="shared" si="121"/>
        <v>3</v>
      </c>
      <c r="J458">
        <f t="shared" si="122"/>
        <v>2</v>
      </c>
      <c r="K458">
        <f t="shared" si="123"/>
        <v>1</v>
      </c>
      <c r="L458">
        <f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1200.5</v>
      </c>
      <c r="M458">
        <f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800.5</v>
      </c>
      <c r="N458">
        <f t="shared" si="124"/>
        <v>1200.5</v>
      </c>
      <c r="O458">
        <f t="shared" si="125"/>
        <v>800.5</v>
      </c>
      <c r="P458">
        <f>IF(I458&lt;&gt;0,(ABS(L458*Constants!$B$10)+50)/100,MAX(P457-ABS(N458*Constants!$B$4),0))</f>
        <v>0.62005</v>
      </c>
      <c r="Q458">
        <f>IF(J458&lt;&gt;0,(ABS(M458*Constants!$B$10)+50)/100,MAX(Q457-ABS(O458*Constants!$B$4),0))</f>
        <v>0.58005</v>
      </c>
      <c r="R458">
        <f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1200.5</v>
      </c>
      <c r="S458">
        <f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800.5</v>
      </c>
      <c r="T458">
        <f t="shared" si="126"/>
        <v>1200.5</v>
      </c>
      <c r="U458">
        <f t="shared" si="127"/>
        <v>800.5</v>
      </c>
      <c r="V458">
        <f>IF(I458&lt;&gt;0,(ABS(R458*Constants!$B$4)+50)/100,IF(R458=0,MAX((0-ABS(T458*Constants!$B$4)),0),(ABS(R458*Constants!$B$4)+50)/100))</f>
        <v>1501.125</v>
      </c>
      <c r="W458">
        <f>IF(J458&lt;&gt;0,(ABS(S458*Constants!$B$4)+50)/100,IF(S458=0,MAX((0-ABS(U458*Constants!$B$4)),0),(ABS(S458*Constants!$B$4)+50)/100))</f>
        <v>1001.125</v>
      </c>
      <c r="X458">
        <f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1200.5</v>
      </c>
      <c r="Y458">
        <f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800.5</v>
      </c>
      <c r="Z458">
        <f t="shared" si="128"/>
        <v>1200.5</v>
      </c>
      <c r="AA458">
        <f t="shared" si="129"/>
        <v>800.5</v>
      </c>
      <c r="AB458">
        <f>IF(I458&lt;&gt;0,(ABS(X458*Constants!$B$10)+50)/100,IF(X458=0,MAX((AB457-ABS(Z458*Constants!$B$4)),0),(ABS(X458*Constants!$B$4)+50)/100))</f>
        <v>0.62005</v>
      </c>
      <c r="AC458">
        <f>IF(J458&lt;&gt;0,(ABS(Y458*Constants!$B$10)+50)/100,IF(Y458=0,MAX((AC457-ABS(AA458*Constants!$B$4)),0),(ABS(Y458*Constants!$B$4)+50)/100))</f>
        <v>0.58005</v>
      </c>
      <c r="AD458">
        <f t="shared" si="130"/>
        <v>1001</v>
      </c>
      <c r="AE458">
        <f t="shared" si="131"/>
        <v>1200.5</v>
      </c>
      <c r="AF458">
        <f t="shared" si="132"/>
        <v>800.5</v>
      </c>
      <c r="AG458">
        <f>((Constants!$B$5*AG457)+Constants!$B$4*AD458+AH457)/(Constants!$B$5+Constants!$B$4)</f>
        <v>1001</v>
      </c>
      <c r="AH458">
        <f>((Constants!$B$5*AG457)+Constants!$B$4*AD458+AH457)-(Constants!$B$5+Constants!$B$4)*AG458</f>
        <v>0</v>
      </c>
      <c r="AI458">
        <f>((Constants!$B$5*AI457)+Constants!$B$4*AE458+AJ457)/(Constants!$B$5+Constants!$B$4)</f>
        <v>1200.5</v>
      </c>
      <c r="AJ458">
        <f>((Constants!$B$5*AI457)+Constants!$B$4*AE458+AJ457)-(Constants!$B$4+Constants!$B$5)*AI458</f>
        <v>0</v>
      </c>
      <c r="AK458">
        <f>((Constants!$B$5*AK457)+Constants!$B$4*AF458+AL457)/(Constants!$B$5+Constants!$B$4)</f>
        <v>800.5</v>
      </c>
      <c r="AL458">
        <f>((Constants!$B$5*AK457)+Constants!$B$4*AF458+AL457)-(Constants!$B$5+Constants!$B$4)*AK458</f>
        <v>0</v>
      </c>
      <c r="AM458">
        <f t="shared" si="133"/>
        <v>1</v>
      </c>
      <c r="AN458">
        <f t="shared" si="134"/>
        <v>1</v>
      </c>
      <c r="AO458">
        <f>(200000*(ABS(N458)-ABS(N456))+Constants!$B$7)/(2*Constants!$B$7)</f>
        <v>0.5</v>
      </c>
      <c r="AP458">
        <f>(200000*(ABS(O458)-ABS(O456))+Constants!$B$7)/(2*Constants!$B$7)</f>
        <v>0.5</v>
      </c>
      <c r="AQ458">
        <f t="shared" si="135"/>
        <v>1</v>
      </c>
      <c r="AR458">
        <f>(Constants!$B$3*Constants!$B$8*I458*K458+AS457)/(Constants!$B$9*Constants!$B$4)</f>
        <v>7.53982300884956</v>
      </c>
      <c r="AS458">
        <f>(Constants!$B$3*Constants!$B$8*I458*K458+AS457)-(AR458*Constants!$B$9*Constants!$B$4)</f>
        <v>0</v>
      </c>
      <c r="AT458">
        <f t="shared" si="136"/>
        <v>3438.15929203537</v>
      </c>
      <c r="AU458">
        <f t="array" ref="AU458">IF(SUMPRODUCT(--(SIGN(AN425:AN457)=SIGN(K426:K458)))=0,2,IF(AV457&gt;0,1,0))</f>
        <v>0</v>
      </c>
      <c r="AV458">
        <f>IF(AU458=2,ROUND(5*1000/Constants!$B$11,0),IF(AV457&gt;0,AV457-1,0))</f>
        <v>0</v>
      </c>
      <c r="AW458">
        <f t="shared" si="137"/>
        <v>456</v>
      </c>
      <c r="AX458">
        <f ca="1" t="array" ref="AX458">IF(AW458&gt;Constants!$B$12,2,IF(SUMPRODUCT(--(AX439:AX458=2))=0,0,1))</f>
        <v>2</v>
      </c>
      <c r="AZ458">
        <f t="array" ref="AZ458">IF(ABS(AG458)&gt;Constants!$B$13,2,IF(SUMPRODUCT(--(AZ438:AZ457=2))=0,0,1))</f>
        <v>0</v>
      </c>
    </row>
    <row r="459" spans="1:52">
      <c r="A459" s="3">
        <v>457</v>
      </c>
      <c r="B459">
        <f>Signals!B458</f>
        <v>3</v>
      </c>
      <c r="C459">
        <f>Signals!C458</f>
        <v>2</v>
      </c>
      <c r="D459">
        <f>Signals!F458</f>
        <v>0</v>
      </c>
      <c r="E459">
        <f>Signals!H458</f>
        <v>0</v>
      </c>
      <c r="F459">
        <f>Signals!I458</f>
        <v>0</v>
      </c>
      <c r="G459">
        <f>IF(Constants!$B$2=2,-B459,B459)</f>
        <v>3</v>
      </c>
      <c r="H459">
        <f>IF(Constants!$C$2=2,-C459,C459)</f>
        <v>2</v>
      </c>
      <c r="I459">
        <f t="shared" si="121"/>
        <v>3</v>
      </c>
      <c r="J459">
        <f t="shared" si="122"/>
        <v>2</v>
      </c>
      <c r="K459">
        <f t="shared" si="123"/>
        <v>1</v>
      </c>
      <c r="L459">
        <f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1200.5</v>
      </c>
      <c r="M459">
        <f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800.5</v>
      </c>
      <c r="N459">
        <f t="shared" si="124"/>
        <v>1200.5</v>
      </c>
      <c r="O459">
        <f t="shared" si="125"/>
        <v>800.5</v>
      </c>
      <c r="P459">
        <f>IF(I459&lt;&gt;0,(ABS(L459*Constants!$B$10)+50)/100,MAX(P458-ABS(N459*Constants!$B$4),0))</f>
        <v>0.62005</v>
      </c>
      <c r="Q459">
        <f>IF(J459&lt;&gt;0,(ABS(M459*Constants!$B$10)+50)/100,MAX(Q458-ABS(O459*Constants!$B$4),0))</f>
        <v>0.58005</v>
      </c>
      <c r="R459">
        <f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1200.5</v>
      </c>
      <c r="S459">
        <f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800.5</v>
      </c>
      <c r="T459">
        <f t="shared" si="126"/>
        <v>1200.5</v>
      </c>
      <c r="U459">
        <f t="shared" si="127"/>
        <v>800.5</v>
      </c>
      <c r="V459">
        <f>IF(I459&lt;&gt;0,(ABS(R459*Constants!$B$4)+50)/100,IF(R459=0,MAX((0-ABS(T459*Constants!$B$4)),0),(ABS(R459*Constants!$B$4)+50)/100))</f>
        <v>1501.125</v>
      </c>
      <c r="W459">
        <f>IF(J459&lt;&gt;0,(ABS(S459*Constants!$B$4)+50)/100,IF(S459=0,MAX((0-ABS(U459*Constants!$B$4)),0),(ABS(S459*Constants!$B$4)+50)/100))</f>
        <v>1001.125</v>
      </c>
      <c r="X459">
        <f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1200.5</v>
      </c>
      <c r="Y459">
        <f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800.5</v>
      </c>
      <c r="Z459">
        <f t="shared" si="128"/>
        <v>1200.5</v>
      </c>
      <c r="AA459">
        <f t="shared" si="129"/>
        <v>800.5</v>
      </c>
      <c r="AB459">
        <f>IF(I459&lt;&gt;0,(ABS(X459*Constants!$B$10)+50)/100,IF(X459=0,MAX((AB458-ABS(Z459*Constants!$B$4)),0),(ABS(X459*Constants!$B$4)+50)/100))</f>
        <v>0.62005</v>
      </c>
      <c r="AC459">
        <f>IF(J459&lt;&gt;0,(ABS(Y459*Constants!$B$10)+50)/100,IF(Y459=0,MAX((AC458-ABS(AA459*Constants!$B$4)),0),(ABS(Y459*Constants!$B$4)+50)/100))</f>
        <v>0.58005</v>
      </c>
      <c r="AD459">
        <f t="shared" si="130"/>
        <v>1001</v>
      </c>
      <c r="AE459">
        <f t="shared" si="131"/>
        <v>1200.5</v>
      </c>
      <c r="AF459">
        <f t="shared" si="132"/>
        <v>800.5</v>
      </c>
      <c r="AG459">
        <f>((Constants!$B$5*AG458)+Constants!$B$4*AD459+AH458)/(Constants!$B$5+Constants!$B$4)</f>
        <v>1001</v>
      </c>
      <c r="AH459">
        <f>((Constants!$B$5*AG458)+Constants!$B$4*AD459+AH458)-(Constants!$B$5+Constants!$B$4)*AG459</f>
        <v>0</v>
      </c>
      <c r="AI459">
        <f>((Constants!$B$5*AI458)+Constants!$B$4*AE459+AJ458)/(Constants!$B$5+Constants!$B$4)</f>
        <v>1200.5</v>
      </c>
      <c r="AJ459">
        <f>((Constants!$B$5*AI458)+Constants!$B$4*AE459+AJ458)-(Constants!$B$4+Constants!$B$5)*AI459</f>
        <v>0</v>
      </c>
      <c r="AK459">
        <f>((Constants!$B$5*AK458)+Constants!$B$4*AF459+AL458)/(Constants!$B$5+Constants!$B$4)</f>
        <v>800.5</v>
      </c>
      <c r="AL459">
        <f>((Constants!$B$5*AK458)+Constants!$B$4*AF459+AL458)-(Constants!$B$5+Constants!$B$4)*AK459</f>
        <v>0</v>
      </c>
      <c r="AM459">
        <f t="shared" si="133"/>
        <v>1</v>
      </c>
      <c r="AN459">
        <f t="shared" si="134"/>
        <v>1</v>
      </c>
      <c r="AO459">
        <f>(200000*(ABS(N459)-ABS(N457))+Constants!$B$7)/(2*Constants!$B$7)</f>
        <v>0.5</v>
      </c>
      <c r="AP459">
        <f>(200000*(ABS(O459)-ABS(O457))+Constants!$B$7)/(2*Constants!$B$7)</f>
        <v>0.5</v>
      </c>
      <c r="AQ459">
        <f t="shared" si="135"/>
        <v>1</v>
      </c>
      <c r="AR459">
        <f>(Constants!$B$3*Constants!$B$8*I459*K459+AS458)/(Constants!$B$9*Constants!$B$4)</f>
        <v>7.53982300884956</v>
      </c>
      <c r="AS459">
        <f>(Constants!$B$3*Constants!$B$8*I459*K459+AS458)-(AR459*Constants!$B$9*Constants!$B$4)</f>
        <v>0</v>
      </c>
      <c r="AT459">
        <f t="shared" si="136"/>
        <v>3445.69911504422</v>
      </c>
      <c r="AU459">
        <f t="array" ref="AU459">IF(SUMPRODUCT(--(SIGN(AN426:AN458)=SIGN(K427:K459)))=0,2,IF(AV458&gt;0,1,0))</f>
        <v>0</v>
      </c>
      <c r="AV459">
        <f>IF(AU459=2,ROUND(5*1000/Constants!$B$11,0),IF(AV458&gt;0,AV458-1,0))</f>
        <v>0</v>
      </c>
      <c r="AW459">
        <f t="shared" si="137"/>
        <v>457</v>
      </c>
      <c r="AX459">
        <f ca="1" t="array" ref="AX459">IF(AW459&gt;Constants!$B$12,2,IF(SUMPRODUCT(--(AX440:AX459=2))=0,0,1))</f>
        <v>2</v>
      </c>
      <c r="AZ459">
        <f t="array" ref="AZ459">IF(ABS(AG459)&gt;Constants!$B$13,2,IF(SUMPRODUCT(--(AZ439:AZ458=2))=0,0,1))</f>
        <v>0</v>
      </c>
    </row>
    <row r="460" spans="1:52">
      <c r="A460" s="3">
        <v>458</v>
      </c>
      <c r="B460">
        <f>Signals!B459</f>
        <v>3</v>
      </c>
      <c r="C460">
        <f>Signals!C459</f>
        <v>2</v>
      </c>
      <c r="D460">
        <f>Signals!F459</f>
        <v>0</v>
      </c>
      <c r="E460">
        <f>Signals!H459</f>
        <v>0</v>
      </c>
      <c r="F460">
        <f>Signals!I459</f>
        <v>0</v>
      </c>
      <c r="G460">
        <f>IF(Constants!$B$2=2,-B460,B460)</f>
        <v>3</v>
      </c>
      <c r="H460">
        <f>IF(Constants!$C$2=2,-C460,C460)</f>
        <v>2</v>
      </c>
      <c r="I460">
        <f t="shared" si="121"/>
        <v>3</v>
      </c>
      <c r="J460">
        <f t="shared" si="122"/>
        <v>2</v>
      </c>
      <c r="K460">
        <f t="shared" si="123"/>
        <v>1</v>
      </c>
      <c r="L460">
        <f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1200.5</v>
      </c>
      <c r="M460">
        <f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800.5</v>
      </c>
      <c r="N460">
        <f t="shared" si="124"/>
        <v>1200.5</v>
      </c>
      <c r="O460">
        <f t="shared" si="125"/>
        <v>800.5</v>
      </c>
      <c r="P460">
        <f>IF(I460&lt;&gt;0,(ABS(L460*Constants!$B$10)+50)/100,MAX(P459-ABS(N460*Constants!$B$4),0))</f>
        <v>0.62005</v>
      </c>
      <c r="Q460">
        <f>IF(J460&lt;&gt;0,(ABS(M460*Constants!$B$10)+50)/100,MAX(Q459-ABS(O460*Constants!$B$4),0))</f>
        <v>0.58005</v>
      </c>
      <c r="R460">
        <f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1200.5</v>
      </c>
      <c r="S460">
        <f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800.5</v>
      </c>
      <c r="T460">
        <f t="shared" si="126"/>
        <v>1200.5</v>
      </c>
      <c r="U460">
        <f t="shared" si="127"/>
        <v>800.5</v>
      </c>
      <c r="V460">
        <f>IF(I460&lt;&gt;0,(ABS(R460*Constants!$B$4)+50)/100,IF(R460=0,MAX((0-ABS(T460*Constants!$B$4)),0),(ABS(R460*Constants!$B$4)+50)/100))</f>
        <v>1501.125</v>
      </c>
      <c r="W460">
        <f>IF(J460&lt;&gt;0,(ABS(S460*Constants!$B$4)+50)/100,IF(S460=0,MAX((0-ABS(U460*Constants!$B$4)),0),(ABS(S460*Constants!$B$4)+50)/100))</f>
        <v>1001.125</v>
      </c>
      <c r="X460">
        <f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1200.5</v>
      </c>
      <c r="Y460">
        <f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800.5</v>
      </c>
      <c r="Z460">
        <f t="shared" si="128"/>
        <v>1200.5</v>
      </c>
      <c r="AA460">
        <f t="shared" si="129"/>
        <v>800.5</v>
      </c>
      <c r="AB460">
        <f>IF(I460&lt;&gt;0,(ABS(X460*Constants!$B$10)+50)/100,IF(X460=0,MAX((AB459-ABS(Z460*Constants!$B$4)),0),(ABS(X460*Constants!$B$4)+50)/100))</f>
        <v>0.62005</v>
      </c>
      <c r="AC460">
        <f>IF(J460&lt;&gt;0,(ABS(Y460*Constants!$B$10)+50)/100,IF(Y460=0,MAX((AC459-ABS(AA460*Constants!$B$4)),0),(ABS(Y460*Constants!$B$4)+50)/100))</f>
        <v>0.58005</v>
      </c>
      <c r="AD460">
        <f t="shared" si="130"/>
        <v>1001</v>
      </c>
      <c r="AE460">
        <f t="shared" si="131"/>
        <v>1200.5</v>
      </c>
      <c r="AF460">
        <f t="shared" si="132"/>
        <v>800.5</v>
      </c>
      <c r="AG460">
        <f>((Constants!$B$5*AG459)+Constants!$B$4*AD460+AH459)/(Constants!$B$5+Constants!$B$4)</f>
        <v>1001</v>
      </c>
      <c r="AH460">
        <f>((Constants!$B$5*AG459)+Constants!$B$4*AD460+AH459)-(Constants!$B$5+Constants!$B$4)*AG460</f>
        <v>0</v>
      </c>
      <c r="AI460">
        <f>((Constants!$B$5*AI459)+Constants!$B$4*AE460+AJ459)/(Constants!$B$5+Constants!$B$4)</f>
        <v>1200.5</v>
      </c>
      <c r="AJ460">
        <f>((Constants!$B$5*AI459)+Constants!$B$4*AE460+AJ459)-(Constants!$B$4+Constants!$B$5)*AI460</f>
        <v>0</v>
      </c>
      <c r="AK460">
        <f>((Constants!$B$5*AK459)+Constants!$B$4*AF460+AL459)/(Constants!$B$5+Constants!$B$4)</f>
        <v>800.5</v>
      </c>
      <c r="AL460">
        <f>((Constants!$B$5*AK459)+Constants!$B$4*AF460+AL459)-(Constants!$B$5+Constants!$B$4)*AK460</f>
        <v>0</v>
      </c>
      <c r="AM460">
        <f t="shared" si="133"/>
        <v>1</v>
      </c>
      <c r="AN460">
        <f t="shared" si="134"/>
        <v>1</v>
      </c>
      <c r="AO460">
        <f>(200000*(ABS(N460)-ABS(N458))+Constants!$B$7)/(2*Constants!$B$7)</f>
        <v>0.5</v>
      </c>
      <c r="AP460">
        <f>(200000*(ABS(O460)-ABS(O458))+Constants!$B$7)/(2*Constants!$B$7)</f>
        <v>0.5</v>
      </c>
      <c r="AQ460">
        <f t="shared" si="135"/>
        <v>1</v>
      </c>
      <c r="AR460">
        <f>(Constants!$B$3*Constants!$B$8*I460*K460+AS459)/(Constants!$B$9*Constants!$B$4)</f>
        <v>7.53982300884956</v>
      </c>
      <c r="AS460">
        <f>(Constants!$B$3*Constants!$B$8*I460*K460+AS459)-(AR460*Constants!$B$9*Constants!$B$4)</f>
        <v>0</v>
      </c>
      <c r="AT460">
        <f t="shared" si="136"/>
        <v>3453.23893805306</v>
      </c>
      <c r="AU460">
        <f t="array" ref="AU460">IF(SUMPRODUCT(--(SIGN(AN427:AN459)=SIGN(K428:K460)))=0,2,IF(AV459&gt;0,1,0))</f>
        <v>0</v>
      </c>
      <c r="AV460">
        <f>IF(AU460=2,ROUND(5*1000/Constants!$B$11,0),IF(AV459&gt;0,AV459-1,0))</f>
        <v>0</v>
      </c>
      <c r="AW460">
        <f t="shared" si="137"/>
        <v>458</v>
      </c>
      <c r="AX460">
        <f ca="1" t="array" ref="AX460">IF(AW460&gt;Constants!$B$12,2,IF(SUMPRODUCT(--(AX441:AX460=2))=0,0,1))</f>
        <v>2</v>
      </c>
      <c r="AZ460">
        <f t="array" ref="AZ460">IF(ABS(AG460)&gt;Constants!$B$13,2,IF(SUMPRODUCT(--(AZ440:AZ459=2))=0,0,1))</f>
        <v>0</v>
      </c>
    </row>
    <row r="461" spans="1:52">
      <c r="A461" s="3">
        <v>459</v>
      </c>
      <c r="B461">
        <f>Signals!B460</f>
        <v>3</v>
      </c>
      <c r="C461">
        <f>Signals!C460</f>
        <v>2</v>
      </c>
      <c r="D461">
        <f>Signals!F460</f>
        <v>0</v>
      </c>
      <c r="E461">
        <f>Signals!H460</f>
        <v>0</v>
      </c>
      <c r="F461">
        <f>Signals!I460</f>
        <v>0</v>
      </c>
      <c r="G461">
        <f>IF(Constants!$B$2=2,-B461,B461)</f>
        <v>3</v>
      </c>
      <c r="H461">
        <f>IF(Constants!$C$2=2,-C461,C461)</f>
        <v>2</v>
      </c>
      <c r="I461">
        <f t="shared" si="121"/>
        <v>3</v>
      </c>
      <c r="J461">
        <f t="shared" si="122"/>
        <v>2</v>
      </c>
      <c r="K461">
        <f t="shared" si="123"/>
        <v>1</v>
      </c>
      <c r="L461">
        <f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1200.5</v>
      </c>
      <c r="M461">
        <f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800.5</v>
      </c>
      <c r="N461">
        <f t="shared" si="124"/>
        <v>1200.5</v>
      </c>
      <c r="O461">
        <f t="shared" si="125"/>
        <v>800.5</v>
      </c>
      <c r="P461">
        <f>IF(I461&lt;&gt;0,(ABS(L461*Constants!$B$10)+50)/100,MAX(P460-ABS(N461*Constants!$B$4),0))</f>
        <v>0.62005</v>
      </c>
      <c r="Q461">
        <f>IF(J461&lt;&gt;0,(ABS(M461*Constants!$B$10)+50)/100,MAX(Q460-ABS(O461*Constants!$B$4),0))</f>
        <v>0.58005</v>
      </c>
      <c r="R461">
        <f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1200.5</v>
      </c>
      <c r="S461">
        <f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800.5</v>
      </c>
      <c r="T461">
        <f t="shared" si="126"/>
        <v>1200.5</v>
      </c>
      <c r="U461">
        <f t="shared" si="127"/>
        <v>800.5</v>
      </c>
      <c r="V461">
        <f>IF(I461&lt;&gt;0,(ABS(R461*Constants!$B$4)+50)/100,IF(R461=0,MAX((0-ABS(T461*Constants!$B$4)),0),(ABS(R461*Constants!$B$4)+50)/100))</f>
        <v>1501.125</v>
      </c>
      <c r="W461">
        <f>IF(J461&lt;&gt;0,(ABS(S461*Constants!$B$4)+50)/100,IF(S461=0,MAX((0-ABS(U461*Constants!$B$4)),0),(ABS(S461*Constants!$B$4)+50)/100))</f>
        <v>1001.125</v>
      </c>
      <c r="X461">
        <f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1200.5</v>
      </c>
      <c r="Y461">
        <f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800.5</v>
      </c>
      <c r="Z461">
        <f t="shared" si="128"/>
        <v>1200.5</v>
      </c>
      <c r="AA461">
        <f t="shared" si="129"/>
        <v>800.5</v>
      </c>
      <c r="AB461">
        <f>IF(I461&lt;&gt;0,(ABS(X461*Constants!$B$10)+50)/100,IF(X461=0,MAX((AB460-ABS(Z461*Constants!$B$4)),0),(ABS(X461*Constants!$B$4)+50)/100))</f>
        <v>0.62005</v>
      </c>
      <c r="AC461">
        <f>IF(J461&lt;&gt;0,(ABS(Y461*Constants!$B$10)+50)/100,IF(Y461=0,MAX((AC460-ABS(AA461*Constants!$B$4)),0),(ABS(Y461*Constants!$B$4)+50)/100))</f>
        <v>0.58005</v>
      </c>
      <c r="AD461">
        <f t="shared" si="130"/>
        <v>1001</v>
      </c>
      <c r="AE461">
        <f t="shared" si="131"/>
        <v>1200.5</v>
      </c>
      <c r="AF461">
        <f t="shared" si="132"/>
        <v>800.5</v>
      </c>
      <c r="AG461">
        <f>((Constants!$B$5*AG460)+Constants!$B$4*AD461+AH460)/(Constants!$B$5+Constants!$B$4)</f>
        <v>1001</v>
      </c>
      <c r="AH461">
        <f>((Constants!$B$5*AG460)+Constants!$B$4*AD461+AH460)-(Constants!$B$5+Constants!$B$4)*AG461</f>
        <v>0</v>
      </c>
      <c r="AI461">
        <f>((Constants!$B$5*AI460)+Constants!$B$4*AE461+AJ460)/(Constants!$B$5+Constants!$B$4)</f>
        <v>1200.5</v>
      </c>
      <c r="AJ461">
        <f>((Constants!$B$5*AI460)+Constants!$B$4*AE461+AJ460)-(Constants!$B$4+Constants!$B$5)*AI461</f>
        <v>0</v>
      </c>
      <c r="AK461">
        <f>((Constants!$B$5*AK460)+Constants!$B$4*AF461+AL460)/(Constants!$B$5+Constants!$B$4)</f>
        <v>800.5</v>
      </c>
      <c r="AL461">
        <f>((Constants!$B$5*AK460)+Constants!$B$4*AF461+AL460)-(Constants!$B$5+Constants!$B$4)*AK461</f>
        <v>0</v>
      </c>
      <c r="AM461">
        <f t="shared" si="133"/>
        <v>1</v>
      </c>
      <c r="AN461">
        <f t="shared" si="134"/>
        <v>1</v>
      </c>
      <c r="AO461">
        <f>(200000*(ABS(N461)-ABS(N459))+Constants!$B$7)/(2*Constants!$B$7)</f>
        <v>0.5</v>
      </c>
      <c r="AP461">
        <f>(200000*(ABS(O461)-ABS(O459))+Constants!$B$7)/(2*Constants!$B$7)</f>
        <v>0.5</v>
      </c>
      <c r="AQ461">
        <f t="shared" si="135"/>
        <v>1</v>
      </c>
      <c r="AR461">
        <f>(Constants!$B$3*Constants!$B$8*I461*K461+AS460)/(Constants!$B$9*Constants!$B$4)</f>
        <v>7.53982300884956</v>
      </c>
      <c r="AS461">
        <f>(Constants!$B$3*Constants!$B$8*I461*K461+AS460)-(AR461*Constants!$B$9*Constants!$B$4)</f>
        <v>0</v>
      </c>
      <c r="AT461">
        <f t="shared" si="136"/>
        <v>3460.77876106191</v>
      </c>
      <c r="AU461">
        <f t="array" ref="AU461">IF(SUMPRODUCT(--(SIGN(AN428:AN460)=SIGN(K429:K461)))=0,2,IF(AV460&gt;0,1,0))</f>
        <v>0</v>
      </c>
      <c r="AV461">
        <f>IF(AU461=2,ROUND(5*1000/Constants!$B$11,0),IF(AV460&gt;0,AV460-1,0))</f>
        <v>0</v>
      </c>
      <c r="AW461">
        <f t="shared" si="137"/>
        <v>459</v>
      </c>
      <c r="AX461">
        <f ca="1" t="array" ref="AX461">IF(AW461&gt;Constants!$B$12,2,IF(SUMPRODUCT(--(AX442:AX461=2))=0,0,1))</f>
        <v>2</v>
      </c>
      <c r="AZ461">
        <f t="array" ref="AZ461">IF(ABS(AG461)&gt;Constants!$B$13,2,IF(SUMPRODUCT(--(AZ441:AZ460=2))=0,0,1))</f>
        <v>0</v>
      </c>
    </row>
    <row r="462" spans="1:52">
      <c r="A462" s="3">
        <v>460</v>
      </c>
      <c r="B462">
        <f>Signals!B461</f>
        <v>3</v>
      </c>
      <c r="C462">
        <f>Signals!C461</f>
        <v>2</v>
      </c>
      <c r="D462">
        <f>Signals!F461</f>
        <v>0</v>
      </c>
      <c r="E462">
        <f>Signals!H461</f>
        <v>0</v>
      </c>
      <c r="F462">
        <f>Signals!I461</f>
        <v>0</v>
      </c>
      <c r="G462">
        <f>IF(Constants!$B$2=2,-B462,B462)</f>
        <v>3</v>
      </c>
      <c r="H462">
        <f>IF(Constants!$C$2=2,-C462,C462)</f>
        <v>2</v>
      </c>
      <c r="I462">
        <f t="shared" si="121"/>
        <v>3</v>
      </c>
      <c r="J462">
        <f t="shared" si="122"/>
        <v>2</v>
      </c>
      <c r="K462">
        <f t="shared" si="123"/>
        <v>1</v>
      </c>
      <c r="L462">
        <f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1200.5</v>
      </c>
      <c r="M462">
        <f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800.5</v>
      </c>
      <c r="N462">
        <f t="shared" si="124"/>
        <v>1200.5</v>
      </c>
      <c r="O462">
        <f t="shared" si="125"/>
        <v>800.5</v>
      </c>
      <c r="P462">
        <f>IF(I462&lt;&gt;0,(ABS(L462*Constants!$B$10)+50)/100,MAX(P461-ABS(N462*Constants!$B$4),0))</f>
        <v>0.62005</v>
      </c>
      <c r="Q462">
        <f>IF(J462&lt;&gt;0,(ABS(M462*Constants!$B$10)+50)/100,MAX(Q461-ABS(O462*Constants!$B$4),0))</f>
        <v>0.58005</v>
      </c>
      <c r="R462">
        <f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1200.5</v>
      </c>
      <c r="S462">
        <f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800.5</v>
      </c>
      <c r="T462">
        <f t="shared" si="126"/>
        <v>1200.5</v>
      </c>
      <c r="U462">
        <f t="shared" si="127"/>
        <v>800.5</v>
      </c>
      <c r="V462">
        <f>IF(I462&lt;&gt;0,(ABS(R462*Constants!$B$4)+50)/100,IF(R462=0,MAX((0-ABS(T462*Constants!$B$4)),0),(ABS(R462*Constants!$B$4)+50)/100))</f>
        <v>1501.125</v>
      </c>
      <c r="W462">
        <f>IF(J462&lt;&gt;0,(ABS(S462*Constants!$B$4)+50)/100,IF(S462=0,MAX((0-ABS(U462*Constants!$B$4)),0),(ABS(S462*Constants!$B$4)+50)/100))</f>
        <v>1001.125</v>
      </c>
      <c r="X462">
        <f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1200.5</v>
      </c>
      <c r="Y462">
        <f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800.5</v>
      </c>
      <c r="Z462">
        <f t="shared" si="128"/>
        <v>1200.5</v>
      </c>
      <c r="AA462">
        <f t="shared" si="129"/>
        <v>800.5</v>
      </c>
      <c r="AB462">
        <f>IF(I462&lt;&gt;0,(ABS(X462*Constants!$B$10)+50)/100,IF(X462=0,MAX((AB461-ABS(Z462*Constants!$B$4)),0),(ABS(X462*Constants!$B$4)+50)/100))</f>
        <v>0.62005</v>
      </c>
      <c r="AC462">
        <f>IF(J462&lt;&gt;0,(ABS(Y462*Constants!$B$10)+50)/100,IF(Y462=0,MAX((AC461-ABS(AA462*Constants!$B$4)),0),(ABS(Y462*Constants!$B$4)+50)/100))</f>
        <v>0.58005</v>
      </c>
      <c r="AD462">
        <f t="shared" si="130"/>
        <v>1001</v>
      </c>
      <c r="AE462">
        <f t="shared" si="131"/>
        <v>1200.5</v>
      </c>
      <c r="AF462">
        <f t="shared" si="132"/>
        <v>800.5</v>
      </c>
      <c r="AG462">
        <f>((Constants!$B$5*AG461)+Constants!$B$4*AD462+AH461)/(Constants!$B$5+Constants!$B$4)</f>
        <v>1001</v>
      </c>
      <c r="AH462">
        <f>((Constants!$B$5*AG461)+Constants!$B$4*AD462+AH461)-(Constants!$B$5+Constants!$B$4)*AG462</f>
        <v>0</v>
      </c>
      <c r="AI462">
        <f>((Constants!$B$5*AI461)+Constants!$B$4*AE462+AJ461)/(Constants!$B$5+Constants!$B$4)</f>
        <v>1200.5</v>
      </c>
      <c r="AJ462">
        <f>((Constants!$B$5*AI461)+Constants!$B$4*AE462+AJ461)-(Constants!$B$4+Constants!$B$5)*AI462</f>
        <v>0</v>
      </c>
      <c r="AK462">
        <f>((Constants!$B$5*AK461)+Constants!$B$4*AF462+AL461)/(Constants!$B$5+Constants!$B$4)</f>
        <v>800.5</v>
      </c>
      <c r="AL462">
        <f>((Constants!$B$5*AK461)+Constants!$B$4*AF462+AL461)-(Constants!$B$5+Constants!$B$4)*AK462</f>
        <v>0</v>
      </c>
      <c r="AM462">
        <f t="shared" si="133"/>
        <v>1</v>
      </c>
      <c r="AN462">
        <f t="shared" si="134"/>
        <v>1</v>
      </c>
      <c r="AO462">
        <f>(200000*(ABS(N462)-ABS(N460))+Constants!$B$7)/(2*Constants!$B$7)</f>
        <v>0.5</v>
      </c>
      <c r="AP462">
        <f>(200000*(ABS(O462)-ABS(O460))+Constants!$B$7)/(2*Constants!$B$7)</f>
        <v>0.5</v>
      </c>
      <c r="AQ462">
        <f t="shared" si="135"/>
        <v>1</v>
      </c>
      <c r="AR462">
        <f>(Constants!$B$3*Constants!$B$8*I462*K462+AS461)/(Constants!$B$9*Constants!$B$4)</f>
        <v>7.53982300884956</v>
      </c>
      <c r="AS462">
        <f>(Constants!$B$3*Constants!$B$8*I462*K462+AS461)-(AR462*Constants!$B$9*Constants!$B$4)</f>
        <v>0</v>
      </c>
      <c r="AT462">
        <f t="shared" si="136"/>
        <v>3468.31858407076</v>
      </c>
      <c r="AU462">
        <f t="array" ref="AU462">IF(SUMPRODUCT(--(SIGN(AN429:AN461)=SIGN(K430:K462)))=0,2,IF(AV461&gt;0,1,0))</f>
        <v>0</v>
      </c>
      <c r="AV462">
        <f>IF(AU462=2,ROUND(5*1000/Constants!$B$11,0),IF(AV461&gt;0,AV461-1,0))</f>
        <v>0</v>
      </c>
      <c r="AW462">
        <f t="shared" si="137"/>
        <v>460</v>
      </c>
      <c r="AX462">
        <f ca="1" t="array" ref="AX462">IF(AW462&gt;Constants!$B$12,2,IF(SUMPRODUCT(--(AX443:AX462=2))=0,0,1))</f>
        <v>2</v>
      </c>
      <c r="AZ462">
        <f t="array" ref="AZ462">IF(ABS(AG462)&gt;Constants!$B$13,2,IF(SUMPRODUCT(--(AZ442:AZ461=2))=0,0,1))</f>
        <v>0</v>
      </c>
    </row>
    <row r="463" spans="1:52">
      <c r="A463" s="3">
        <v>461</v>
      </c>
      <c r="B463">
        <f>Signals!B462</f>
        <v>3</v>
      </c>
      <c r="C463">
        <f>Signals!C462</f>
        <v>2</v>
      </c>
      <c r="D463">
        <f>Signals!F462</f>
        <v>0</v>
      </c>
      <c r="E463">
        <f>Signals!H462</f>
        <v>0</v>
      </c>
      <c r="F463">
        <f>Signals!I462</f>
        <v>0</v>
      </c>
      <c r="G463">
        <f>IF(Constants!$B$2=2,-B463,B463)</f>
        <v>3</v>
      </c>
      <c r="H463">
        <f>IF(Constants!$C$2=2,-C463,C463)</f>
        <v>2</v>
      </c>
      <c r="I463">
        <f t="shared" si="121"/>
        <v>3</v>
      </c>
      <c r="J463">
        <f t="shared" si="122"/>
        <v>2</v>
      </c>
      <c r="K463">
        <f t="shared" si="123"/>
        <v>1</v>
      </c>
      <c r="L463">
        <f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1200.5</v>
      </c>
      <c r="M463">
        <f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800.5</v>
      </c>
      <c r="N463">
        <f t="shared" si="124"/>
        <v>1200.5</v>
      </c>
      <c r="O463">
        <f t="shared" si="125"/>
        <v>800.5</v>
      </c>
      <c r="P463">
        <f>IF(I463&lt;&gt;0,(ABS(L463*Constants!$B$10)+50)/100,MAX(P462-ABS(N463*Constants!$B$4),0))</f>
        <v>0.62005</v>
      </c>
      <c r="Q463">
        <f>IF(J463&lt;&gt;0,(ABS(M463*Constants!$B$10)+50)/100,MAX(Q462-ABS(O463*Constants!$B$4),0))</f>
        <v>0.58005</v>
      </c>
      <c r="R463">
        <f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1200.5</v>
      </c>
      <c r="S463">
        <f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800.5</v>
      </c>
      <c r="T463">
        <f t="shared" si="126"/>
        <v>1200.5</v>
      </c>
      <c r="U463">
        <f t="shared" si="127"/>
        <v>800.5</v>
      </c>
      <c r="V463">
        <f>IF(I463&lt;&gt;0,(ABS(R463*Constants!$B$4)+50)/100,IF(R463=0,MAX((0-ABS(T463*Constants!$B$4)),0),(ABS(R463*Constants!$B$4)+50)/100))</f>
        <v>1501.125</v>
      </c>
      <c r="W463">
        <f>IF(J463&lt;&gt;0,(ABS(S463*Constants!$B$4)+50)/100,IF(S463=0,MAX((0-ABS(U463*Constants!$B$4)),0),(ABS(S463*Constants!$B$4)+50)/100))</f>
        <v>1001.125</v>
      </c>
      <c r="X463">
        <f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1200.5</v>
      </c>
      <c r="Y463">
        <f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800.5</v>
      </c>
      <c r="Z463">
        <f t="shared" si="128"/>
        <v>1200.5</v>
      </c>
      <c r="AA463">
        <f t="shared" si="129"/>
        <v>800.5</v>
      </c>
      <c r="AB463">
        <f>IF(I463&lt;&gt;0,(ABS(X463*Constants!$B$10)+50)/100,IF(X463=0,MAX((AB462-ABS(Z463*Constants!$B$4)),0),(ABS(X463*Constants!$B$4)+50)/100))</f>
        <v>0.62005</v>
      </c>
      <c r="AC463">
        <f>IF(J463&lt;&gt;0,(ABS(Y463*Constants!$B$10)+50)/100,IF(Y463=0,MAX((AC462-ABS(AA463*Constants!$B$4)),0),(ABS(Y463*Constants!$B$4)+50)/100))</f>
        <v>0.58005</v>
      </c>
      <c r="AD463">
        <f t="shared" si="130"/>
        <v>1001</v>
      </c>
      <c r="AE463">
        <f t="shared" si="131"/>
        <v>1200.5</v>
      </c>
      <c r="AF463">
        <f t="shared" si="132"/>
        <v>800.5</v>
      </c>
      <c r="AG463">
        <f>((Constants!$B$5*AG462)+Constants!$B$4*AD463+AH462)/(Constants!$B$5+Constants!$B$4)</f>
        <v>1001</v>
      </c>
      <c r="AH463">
        <f>((Constants!$B$5*AG462)+Constants!$B$4*AD463+AH462)-(Constants!$B$5+Constants!$B$4)*AG463</f>
        <v>0</v>
      </c>
      <c r="AI463">
        <f>((Constants!$B$5*AI462)+Constants!$B$4*AE463+AJ462)/(Constants!$B$5+Constants!$B$4)</f>
        <v>1200.5</v>
      </c>
      <c r="AJ463">
        <f>((Constants!$B$5*AI462)+Constants!$B$4*AE463+AJ462)-(Constants!$B$4+Constants!$B$5)*AI463</f>
        <v>0</v>
      </c>
      <c r="AK463">
        <f>((Constants!$B$5*AK462)+Constants!$B$4*AF463+AL462)/(Constants!$B$5+Constants!$B$4)</f>
        <v>800.5</v>
      </c>
      <c r="AL463">
        <f>((Constants!$B$5*AK462)+Constants!$B$4*AF463+AL462)-(Constants!$B$5+Constants!$B$4)*AK463</f>
        <v>0</v>
      </c>
      <c r="AM463">
        <f t="shared" si="133"/>
        <v>1</v>
      </c>
      <c r="AN463">
        <f t="shared" si="134"/>
        <v>1</v>
      </c>
      <c r="AO463">
        <f>(200000*(ABS(N463)-ABS(N461))+Constants!$B$7)/(2*Constants!$B$7)</f>
        <v>0.5</v>
      </c>
      <c r="AP463">
        <f>(200000*(ABS(O463)-ABS(O461))+Constants!$B$7)/(2*Constants!$B$7)</f>
        <v>0.5</v>
      </c>
      <c r="AQ463">
        <f t="shared" si="135"/>
        <v>1</v>
      </c>
      <c r="AR463">
        <f>(Constants!$B$3*Constants!$B$8*I463*K463+AS462)/(Constants!$B$9*Constants!$B$4)</f>
        <v>7.53982300884956</v>
      </c>
      <c r="AS463">
        <f>(Constants!$B$3*Constants!$B$8*I463*K463+AS462)-(AR463*Constants!$B$9*Constants!$B$4)</f>
        <v>0</v>
      </c>
      <c r="AT463">
        <f t="shared" si="136"/>
        <v>3475.85840707961</v>
      </c>
      <c r="AU463">
        <f t="array" ref="AU463">IF(SUMPRODUCT(--(SIGN(AN430:AN462)=SIGN(K431:K463)))=0,2,IF(AV462&gt;0,1,0))</f>
        <v>0</v>
      </c>
      <c r="AV463">
        <f>IF(AU463=2,ROUND(5*1000/Constants!$B$11,0),IF(AV462&gt;0,AV462-1,0))</f>
        <v>0</v>
      </c>
      <c r="AW463">
        <f t="shared" si="137"/>
        <v>461</v>
      </c>
      <c r="AX463">
        <f ca="1" t="array" ref="AX463">IF(AW463&gt;Constants!$B$12,2,IF(SUMPRODUCT(--(AX444:AX463=2))=0,0,1))</f>
        <v>2</v>
      </c>
      <c r="AZ463">
        <f t="array" ref="AZ463">IF(ABS(AG463)&gt;Constants!$B$13,2,IF(SUMPRODUCT(--(AZ443:AZ462=2))=0,0,1))</f>
        <v>0</v>
      </c>
    </row>
    <row r="464" spans="1:52">
      <c r="A464" s="3">
        <v>462</v>
      </c>
      <c r="B464">
        <f>Signals!B463</f>
        <v>3</v>
      </c>
      <c r="C464">
        <f>Signals!C463</f>
        <v>2</v>
      </c>
      <c r="D464">
        <f>Signals!F463</f>
        <v>0</v>
      </c>
      <c r="E464">
        <f>Signals!H463</f>
        <v>0</v>
      </c>
      <c r="F464">
        <f>Signals!I463</f>
        <v>0</v>
      </c>
      <c r="G464">
        <f>IF(Constants!$B$2=2,-B464,B464)</f>
        <v>3</v>
      </c>
      <c r="H464">
        <f>IF(Constants!$C$2=2,-C464,C464)</f>
        <v>2</v>
      </c>
      <c r="I464">
        <f t="shared" si="121"/>
        <v>3</v>
      </c>
      <c r="J464">
        <f t="shared" si="122"/>
        <v>2</v>
      </c>
      <c r="K464">
        <f t="shared" si="123"/>
        <v>1</v>
      </c>
      <c r="L464">
        <f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1200.5</v>
      </c>
      <c r="M464">
        <f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800.5</v>
      </c>
      <c r="N464">
        <f t="shared" si="124"/>
        <v>1200.5</v>
      </c>
      <c r="O464">
        <f t="shared" si="125"/>
        <v>800.5</v>
      </c>
      <c r="P464">
        <f>IF(I464&lt;&gt;0,(ABS(L464*Constants!$B$10)+50)/100,MAX(P463-ABS(N464*Constants!$B$4),0))</f>
        <v>0.62005</v>
      </c>
      <c r="Q464">
        <f>IF(J464&lt;&gt;0,(ABS(M464*Constants!$B$10)+50)/100,MAX(Q463-ABS(O464*Constants!$B$4),0))</f>
        <v>0.58005</v>
      </c>
      <c r="R464">
        <f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1200.5</v>
      </c>
      <c r="S464">
        <f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800.5</v>
      </c>
      <c r="T464">
        <f t="shared" si="126"/>
        <v>1200.5</v>
      </c>
      <c r="U464">
        <f t="shared" si="127"/>
        <v>800.5</v>
      </c>
      <c r="V464">
        <f>IF(I464&lt;&gt;0,(ABS(R464*Constants!$B$4)+50)/100,IF(R464=0,MAX((0-ABS(T464*Constants!$B$4)),0),(ABS(R464*Constants!$B$4)+50)/100))</f>
        <v>1501.125</v>
      </c>
      <c r="W464">
        <f>IF(J464&lt;&gt;0,(ABS(S464*Constants!$B$4)+50)/100,IF(S464=0,MAX((0-ABS(U464*Constants!$B$4)),0),(ABS(S464*Constants!$B$4)+50)/100))</f>
        <v>1001.125</v>
      </c>
      <c r="X464">
        <f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1200.5</v>
      </c>
      <c r="Y464">
        <f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800.5</v>
      </c>
      <c r="Z464">
        <f t="shared" si="128"/>
        <v>1200.5</v>
      </c>
      <c r="AA464">
        <f t="shared" si="129"/>
        <v>800.5</v>
      </c>
      <c r="AB464">
        <f>IF(I464&lt;&gt;0,(ABS(X464*Constants!$B$10)+50)/100,IF(X464=0,MAX((AB463-ABS(Z464*Constants!$B$4)),0),(ABS(X464*Constants!$B$4)+50)/100))</f>
        <v>0.62005</v>
      </c>
      <c r="AC464">
        <f>IF(J464&lt;&gt;0,(ABS(Y464*Constants!$B$10)+50)/100,IF(Y464=0,MAX((AC463-ABS(AA464*Constants!$B$4)),0),(ABS(Y464*Constants!$B$4)+50)/100))</f>
        <v>0.58005</v>
      </c>
      <c r="AD464">
        <f t="shared" si="130"/>
        <v>1001</v>
      </c>
      <c r="AE464">
        <f t="shared" si="131"/>
        <v>1200.5</v>
      </c>
      <c r="AF464">
        <f t="shared" si="132"/>
        <v>800.5</v>
      </c>
      <c r="AG464">
        <f>((Constants!$B$5*AG463)+Constants!$B$4*AD464+AH463)/(Constants!$B$5+Constants!$B$4)</f>
        <v>1001</v>
      </c>
      <c r="AH464">
        <f>((Constants!$B$5*AG463)+Constants!$B$4*AD464+AH463)-(Constants!$B$5+Constants!$B$4)*AG464</f>
        <v>0</v>
      </c>
      <c r="AI464">
        <f>((Constants!$B$5*AI463)+Constants!$B$4*AE464+AJ463)/(Constants!$B$5+Constants!$B$4)</f>
        <v>1200.5</v>
      </c>
      <c r="AJ464">
        <f>((Constants!$B$5*AI463)+Constants!$B$4*AE464+AJ463)-(Constants!$B$4+Constants!$B$5)*AI464</f>
        <v>0</v>
      </c>
      <c r="AK464">
        <f>((Constants!$B$5*AK463)+Constants!$B$4*AF464+AL463)/(Constants!$B$5+Constants!$B$4)</f>
        <v>800.5</v>
      </c>
      <c r="AL464">
        <f>((Constants!$B$5*AK463)+Constants!$B$4*AF464+AL463)-(Constants!$B$5+Constants!$B$4)*AK464</f>
        <v>0</v>
      </c>
      <c r="AM464">
        <f t="shared" si="133"/>
        <v>1</v>
      </c>
      <c r="AN464">
        <f t="shared" si="134"/>
        <v>1</v>
      </c>
      <c r="AO464">
        <f>(200000*(ABS(N464)-ABS(N462))+Constants!$B$7)/(2*Constants!$B$7)</f>
        <v>0.5</v>
      </c>
      <c r="AP464">
        <f>(200000*(ABS(O464)-ABS(O462))+Constants!$B$7)/(2*Constants!$B$7)</f>
        <v>0.5</v>
      </c>
      <c r="AQ464">
        <f t="shared" si="135"/>
        <v>1</v>
      </c>
      <c r="AR464">
        <f>(Constants!$B$3*Constants!$B$8*I464*K464+AS463)/(Constants!$B$9*Constants!$B$4)</f>
        <v>7.53982300884956</v>
      </c>
      <c r="AS464">
        <f>(Constants!$B$3*Constants!$B$8*I464*K464+AS463)-(AR464*Constants!$B$9*Constants!$B$4)</f>
        <v>0</v>
      </c>
      <c r="AT464">
        <f t="shared" si="136"/>
        <v>3483.39823008846</v>
      </c>
      <c r="AU464">
        <f t="array" ref="AU464">IF(SUMPRODUCT(--(SIGN(AN431:AN463)=SIGN(K432:K464)))=0,2,IF(AV463&gt;0,1,0))</f>
        <v>0</v>
      </c>
      <c r="AV464">
        <f>IF(AU464=2,ROUND(5*1000/Constants!$B$11,0),IF(AV463&gt;0,AV463-1,0))</f>
        <v>0</v>
      </c>
      <c r="AW464">
        <f t="shared" si="137"/>
        <v>462</v>
      </c>
      <c r="AX464">
        <f ca="1" t="array" ref="AX464">IF(AW464&gt;Constants!$B$12,2,IF(SUMPRODUCT(--(AX445:AX464=2))=0,0,1))</f>
        <v>2</v>
      </c>
      <c r="AZ464">
        <f t="array" ref="AZ464">IF(ABS(AG464)&gt;Constants!$B$13,2,IF(SUMPRODUCT(--(AZ444:AZ463=2))=0,0,1))</f>
        <v>0</v>
      </c>
    </row>
    <row r="465" spans="1:52">
      <c r="A465" s="3">
        <v>463</v>
      </c>
      <c r="B465">
        <f>Signals!B464</f>
        <v>3</v>
      </c>
      <c r="C465">
        <f>Signals!C464</f>
        <v>2</v>
      </c>
      <c r="D465">
        <f>Signals!F464</f>
        <v>0</v>
      </c>
      <c r="E465">
        <f>Signals!H464</f>
        <v>0</v>
      </c>
      <c r="F465">
        <f>Signals!I464</f>
        <v>0</v>
      </c>
      <c r="G465">
        <f>IF(Constants!$B$2=2,-B465,B465)</f>
        <v>3</v>
      </c>
      <c r="H465">
        <f>IF(Constants!$C$2=2,-C465,C465)</f>
        <v>2</v>
      </c>
      <c r="I465">
        <f t="shared" si="121"/>
        <v>3</v>
      </c>
      <c r="J465">
        <f t="shared" si="122"/>
        <v>2</v>
      </c>
      <c r="K465">
        <f t="shared" si="123"/>
        <v>1</v>
      </c>
      <c r="L465">
        <f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1200.5</v>
      </c>
      <c r="M465">
        <f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800.5</v>
      </c>
      <c r="N465">
        <f t="shared" si="124"/>
        <v>1200.5</v>
      </c>
      <c r="O465">
        <f t="shared" si="125"/>
        <v>800.5</v>
      </c>
      <c r="P465">
        <f>IF(I465&lt;&gt;0,(ABS(L465*Constants!$B$10)+50)/100,MAX(P464-ABS(N465*Constants!$B$4),0))</f>
        <v>0.62005</v>
      </c>
      <c r="Q465">
        <f>IF(J465&lt;&gt;0,(ABS(M465*Constants!$B$10)+50)/100,MAX(Q464-ABS(O465*Constants!$B$4),0))</f>
        <v>0.58005</v>
      </c>
      <c r="R465">
        <f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1200.5</v>
      </c>
      <c r="S465">
        <f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800.5</v>
      </c>
      <c r="T465">
        <f t="shared" si="126"/>
        <v>1200.5</v>
      </c>
      <c r="U465">
        <f t="shared" si="127"/>
        <v>800.5</v>
      </c>
      <c r="V465">
        <f>IF(I465&lt;&gt;0,(ABS(R465*Constants!$B$4)+50)/100,IF(R465=0,MAX((0-ABS(T465*Constants!$B$4)),0),(ABS(R465*Constants!$B$4)+50)/100))</f>
        <v>1501.125</v>
      </c>
      <c r="W465">
        <f>IF(J465&lt;&gt;0,(ABS(S465*Constants!$B$4)+50)/100,IF(S465=0,MAX((0-ABS(U465*Constants!$B$4)),0),(ABS(S465*Constants!$B$4)+50)/100))</f>
        <v>1001.125</v>
      </c>
      <c r="X465">
        <f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1200.5</v>
      </c>
      <c r="Y465">
        <f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800.5</v>
      </c>
      <c r="Z465">
        <f t="shared" si="128"/>
        <v>1200.5</v>
      </c>
      <c r="AA465">
        <f t="shared" si="129"/>
        <v>800.5</v>
      </c>
      <c r="AB465">
        <f>IF(I465&lt;&gt;0,(ABS(X465*Constants!$B$10)+50)/100,IF(X465=0,MAX((AB464-ABS(Z465*Constants!$B$4)),0),(ABS(X465*Constants!$B$4)+50)/100))</f>
        <v>0.62005</v>
      </c>
      <c r="AC465">
        <f>IF(J465&lt;&gt;0,(ABS(Y465*Constants!$B$10)+50)/100,IF(Y465=0,MAX((AC464-ABS(AA465*Constants!$B$4)),0),(ABS(Y465*Constants!$B$4)+50)/100))</f>
        <v>0.58005</v>
      </c>
      <c r="AD465">
        <f t="shared" si="130"/>
        <v>1001</v>
      </c>
      <c r="AE465">
        <f t="shared" si="131"/>
        <v>1200.5</v>
      </c>
      <c r="AF465">
        <f t="shared" si="132"/>
        <v>800.5</v>
      </c>
      <c r="AG465">
        <f>((Constants!$B$5*AG464)+Constants!$B$4*AD465+AH464)/(Constants!$B$5+Constants!$B$4)</f>
        <v>1001</v>
      </c>
      <c r="AH465">
        <f>((Constants!$B$5*AG464)+Constants!$B$4*AD465+AH464)-(Constants!$B$5+Constants!$B$4)*AG465</f>
        <v>0</v>
      </c>
      <c r="AI465">
        <f>((Constants!$B$5*AI464)+Constants!$B$4*AE465+AJ464)/(Constants!$B$5+Constants!$B$4)</f>
        <v>1200.5</v>
      </c>
      <c r="AJ465">
        <f>((Constants!$B$5*AI464)+Constants!$B$4*AE465+AJ464)-(Constants!$B$4+Constants!$B$5)*AI465</f>
        <v>0</v>
      </c>
      <c r="AK465">
        <f>((Constants!$B$5*AK464)+Constants!$B$4*AF465+AL464)/(Constants!$B$5+Constants!$B$4)</f>
        <v>800.5</v>
      </c>
      <c r="AL465">
        <f>((Constants!$B$5*AK464)+Constants!$B$4*AF465+AL464)-(Constants!$B$5+Constants!$B$4)*AK465</f>
        <v>0</v>
      </c>
      <c r="AM465">
        <f t="shared" si="133"/>
        <v>1</v>
      </c>
      <c r="AN465">
        <f t="shared" si="134"/>
        <v>1</v>
      </c>
      <c r="AO465">
        <f>(200000*(ABS(N465)-ABS(N463))+Constants!$B$7)/(2*Constants!$B$7)</f>
        <v>0.5</v>
      </c>
      <c r="AP465">
        <f>(200000*(ABS(O465)-ABS(O463))+Constants!$B$7)/(2*Constants!$B$7)</f>
        <v>0.5</v>
      </c>
      <c r="AQ465">
        <f t="shared" si="135"/>
        <v>1</v>
      </c>
      <c r="AR465">
        <f>(Constants!$B$3*Constants!$B$8*I465*K465+AS464)/(Constants!$B$9*Constants!$B$4)</f>
        <v>7.53982300884956</v>
      </c>
      <c r="AS465">
        <f>(Constants!$B$3*Constants!$B$8*I465*K465+AS464)-(AR465*Constants!$B$9*Constants!$B$4)</f>
        <v>0</v>
      </c>
      <c r="AT465">
        <f t="shared" si="136"/>
        <v>3490.93805309731</v>
      </c>
      <c r="AU465">
        <f t="array" ref="AU465">IF(SUMPRODUCT(--(SIGN(AN432:AN464)=SIGN(K433:K465)))=0,2,IF(AV464&gt;0,1,0))</f>
        <v>0</v>
      </c>
      <c r="AV465">
        <f>IF(AU465=2,ROUND(5*1000/Constants!$B$11,0),IF(AV464&gt;0,AV464-1,0))</f>
        <v>0</v>
      </c>
      <c r="AW465">
        <f t="shared" si="137"/>
        <v>463</v>
      </c>
      <c r="AX465">
        <f ca="1" t="array" ref="AX465">IF(AW465&gt;Constants!$B$12,2,IF(SUMPRODUCT(--(AX446:AX465=2))=0,0,1))</f>
        <v>2</v>
      </c>
      <c r="AZ465">
        <f t="array" ref="AZ465">IF(ABS(AG465)&gt;Constants!$B$13,2,IF(SUMPRODUCT(--(AZ445:AZ464=2))=0,0,1))</f>
        <v>0</v>
      </c>
    </row>
    <row r="466" spans="1:52">
      <c r="A466" s="3">
        <v>464</v>
      </c>
      <c r="B466">
        <f>Signals!B465</f>
        <v>3</v>
      </c>
      <c r="C466">
        <f>Signals!C465</f>
        <v>2</v>
      </c>
      <c r="D466">
        <f>Signals!F465</f>
        <v>0</v>
      </c>
      <c r="E466">
        <f>Signals!H465</f>
        <v>0</v>
      </c>
      <c r="F466">
        <f>Signals!I465</f>
        <v>0</v>
      </c>
      <c r="G466">
        <f>IF(Constants!$B$2=2,-B466,B466)</f>
        <v>3</v>
      </c>
      <c r="H466">
        <f>IF(Constants!$C$2=2,-C466,C466)</f>
        <v>2</v>
      </c>
      <c r="I466">
        <f t="shared" si="121"/>
        <v>3</v>
      </c>
      <c r="J466">
        <f t="shared" si="122"/>
        <v>2</v>
      </c>
      <c r="K466">
        <f t="shared" si="123"/>
        <v>1</v>
      </c>
      <c r="L466">
        <f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1200.5</v>
      </c>
      <c r="M466">
        <f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800.5</v>
      </c>
      <c r="N466">
        <f t="shared" si="124"/>
        <v>1200.5</v>
      </c>
      <c r="O466">
        <f t="shared" si="125"/>
        <v>800.5</v>
      </c>
      <c r="P466">
        <f>IF(I466&lt;&gt;0,(ABS(L466*Constants!$B$10)+50)/100,MAX(P465-ABS(N466*Constants!$B$4),0))</f>
        <v>0.62005</v>
      </c>
      <c r="Q466">
        <f>IF(J466&lt;&gt;0,(ABS(M466*Constants!$B$10)+50)/100,MAX(Q465-ABS(O466*Constants!$B$4),0))</f>
        <v>0.58005</v>
      </c>
      <c r="R466">
        <f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1200.5</v>
      </c>
      <c r="S466">
        <f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800.5</v>
      </c>
      <c r="T466">
        <f t="shared" si="126"/>
        <v>1200.5</v>
      </c>
      <c r="U466">
        <f t="shared" si="127"/>
        <v>800.5</v>
      </c>
      <c r="V466">
        <f>IF(I466&lt;&gt;0,(ABS(R466*Constants!$B$4)+50)/100,IF(R466=0,MAX((0-ABS(T466*Constants!$B$4)),0),(ABS(R466*Constants!$B$4)+50)/100))</f>
        <v>1501.125</v>
      </c>
      <c r="W466">
        <f>IF(J466&lt;&gt;0,(ABS(S466*Constants!$B$4)+50)/100,IF(S466=0,MAX((0-ABS(U466*Constants!$B$4)),0),(ABS(S466*Constants!$B$4)+50)/100))</f>
        <v>1001.125</v>
      </c>
      <c r="X466">
        <f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1200.5</v>
      </c>
      <c r="Y466">
        <f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800.5</v>
      </c>
      <c r="Z466">
        <f t="shared" si="128"/>
        <v>1200.5</v>
      </c>
      <c r="AA466">
        <f t="shared" si="129"/>
        <v>800.5</v>
      </c>
      <c r="AB466">
        <f>IF(I466&lt;&gt;0,(ABS(X466*Constants!$B$10)+50)/100,IF(X466=0,MAX((AB465-ABS(Z466*Constants!$B$4)),0),(ABS(X466*Constants!$B$4)+50)/100))</f>
        <v>0.62005</v>
      </c>
      <c r="AC466">
        <f>IF(J466&lt;&gt;0,(ABS(Y466*Constants!$B$10)+50)/100,IF(Y466=0,MAX((AC465-ABS(AA466*Constants!$B$4)),0),(ABS(Y466*Constants!$B$4)+50)/100))</f>
        <v>0.58005</v>
      </c>
      <c r="AD466">
        <f t="shared" si="130"/>
        <v>1001</v>
      </c>
      <c r="AE466">
        <f t="shared" si="131"/>
        <v>1200.5</v>
      </c>
      <c r="AF466">
        <f t="shared" si="132"/>
        <v>800.5</v>
      </c>
      <c r="AG466">
        <f>((Constants!$B$5*AG465)+Constants!$B$4*AD466+AH465)/(Constants!$B$5+Constants!$B$4)</f>
        <v>1001</v>
      </c>
      <c r="AH466">
        <f>((Constants!$B$5*AG465)+Constants!$B$4*AD466+AH465)-(Constants!$B$5+Constants!$B$4)*AG466</f>
        <v>0</v>
      </c>
      <c r="AI466">
        <f>((Constants!$B$5*AI465)+Constants!$B$4*AE466+AJ465)/(Constants!$B$5+Constants!$B$4)</f>
        <v>1200.5</v>
      </c>
      <c r="AJ466">
        <f>((Constants!$B$5*AI465)+Constants!$B$4*AE466+AJ465)-(Constants!$B$4+Constants!$B$5)*AI466</f>
        <v>0</v>
      </c>
      <c r="AK466">
        <f>((Constants!$B$5*AK465)+Constants!$B$4*AF466+AL465)/(Constants!$B$5+Constants!$B$4)</f>
        <v>800.5</v>
      </c>
      <c r="AL466">
        <f>((Constants!$B$5*AK465)+Constants!$B$4*AF466+AL465)-(Constants!$B$5+Constants!$B$4)*AK466</f>
        <v>0</v>
      </c>
      <c r="AM466">
        <f t="shared" si="133"/>
        <v>1</v>
      </c>
      <c r="AN466">
        <f t="shared" si="134"/>
        <v>1</v>
      </c>
      <c r="AO466">
        <f>(200000*(ABS(N466)-ABS(N464))+Constants!$B$7)/(2*Constants!$B$7)</f>
        <v>0.5</v>
      </c>
      <c r="AP466">
        <f>(200000*(ABS(O466)-ABS(O464))+Constants!$B$7)/(2*Constants!$B$7)</f>
        <v>0.5</v>
      </c>
      <c r="AQ466">
        <f t="shared" si="135"/>
        <v>1</v>
      </c>
      <c r="AR466">
        <f>(Constants!$B$3*Constants!$B$8*I466*K466+AS465)/(Constants!$B$9*Constants!$B$4)</f>
        <v>7.53982300884956</v>
      </c>
      <c r="AS466">
        <f>(Constants!$B$3*Constants!$B$8*I466*K466+AS465)-(AR466*Constants!$B$9*Constants!$B$4)</f>
        <v>0</v>
      </c>
      <c r="AT466">
        <f t="shared" si="136"/>
        <v>3498.47787610616</v>
      </c>
      <c r="AU466">
        <f t="array" ref="AU466">IF(SUMPRODUCT(--(SIGN(AN433:AN465)=SIGN(K434:K466)))=0,2,IF(AV465&gt;0,1,0))</f>
        <v>0</v>
      </c>
      <c r="AV466">
        <f>IF(AU466=2,ROUND(5*1000/Constants!$B$11,0),IF(AV465&gt;0,AV465-1,0))</f>
        <v>0</v>
      </c>
      <c r="AW466">
        <f t="shared" si="137"/>
        <v>464</v>
      </c>
      <c r="AX466">
        <f ca="1" t="array" ref="AX466">IF(AW466&gt;Constants!$B$12,2,IF(SUMPRODUCT(--(AX447:AX466=2))=0,0,1))</f>
        <v>2</v>
      </c>
      <c r="AZ466">
        <f t="array" ref="AZ466">IF(ABS(AG466)&gt;Constants!$B$13,2,IF(SUMPRODUCT(--(AZ446:AZ465=2))=0,0,1))</f>
        <v>0</v>
      </c>
    </row>
    <row r="467" spans="1:52">
      <c r="A467" s="3">
        <v>465</v>
      </c>
      <c r="B467">
        <f>Signals!B466</f>
        <v>3</v>
      </c>
      <c r="C467">
        <f>Signals!C466</f>
        <v>2</v>
      </c>
      <c r="D467">
        <f>Signals!F466</f>
        <v>0</v>
      </c>
      <c r="E467">
        <f>Signals!H466</f>
        <v>0</v>
      </c>
      <c r="F467">
        <f>Signals!I466</f>
        <v>0</v>
      </c>
      <c r="G467">
        <f>IF(Constants!$B$2=2,-B467,B467)</f>
        <v>3</v>
      </c>
      <c r="H467">
        <f>IF(Constants!$C$2=2,-C467,C467)</f>
        <v>2</v>
      </c>
      <c r="I467">
        <f t="shared" si="121"/>
        <v>3</v>
      </c>
      <c r="J467">
        <f t="shared" si="122"/>
        <v>2</v>
      </c>
      <c r="K467">
        <f t="shared" si="123"/>
        <v>1</v>
      </c>
      <c r="L467">
        <f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1200.5</v>
      </c>
      <c r="M467">
        <f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800.5</v>
      </c>
      <c r="N467">
        <f t="shared" si="124"/>
        <v>1200.5</v>
      </c>
      <c r="O467">
        <f t="shared" si="125"/>
        <v>800.5</v>
      </c>
      <c r="P467">
        <f>IF(I467&lt;&gt;0,(ABS(L467*Constants!$B$10)+50)/100,MAX(P466-ABS(N467*Constants!$B$4),0))</f>
        <v>0.62005</v>
      </c>
      <c r="Q467">
        <f>IF(J467&lt;&gt;0,(ABS(M467*Constants!$B$10)+50)/100,MAX(Q466-ABS(O467*Constants!$B$4),0))</f>
        <v>0.58005</v>
      </c>
      <c r="R467">
        <f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1200.5</v>
      </c>
      <c r="S467">
        <f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800.5</v>
      </c>
      <c r="T467">
        <f t="shared" si="126"/>
        <v>1200.5</v>
      </c>
      <c r="U467">
        <f t="shared" si="127"/>
        <v>800.5</v>
      </c>
      <c r="V467">
        <f>IF(I467&lt;&gt;0,(ABS(R467*Constants!$B$4)+50)/100,IF(R467=0,MAX((0-ABS(T467*Constants!$B$4)),0),(ABS(R467*Constants!$B$4)+50)/100))</f>
        <v>1501.125</v>
      </c>
      <c r="W467">
        <f>IF(J467&lt;&gt;0,(ABS(S467*Constants!$B$4)+50)/100,IF(S467=0,MAX((0-ABS(U467*Constants!$B$4)),0),(ABS(S467*Constants!$B$4)+50)/100))</f>
        <v>1001.125</v>
      </c>
      <c r="X467">
        <f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1200.5</v>
      </c>
      <c r="Y467">
        <f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800.5</v>
      </c>
      <c r="Z467">
        <f t="shared" si="128"/>
        <v>1200.5</v>
      </c>
      <c r="AA467">
        <f t="shared" si="129"/>
        <v>800.5</v>
      </c>
      <c r="AB467">
        <f>IF(I467&lt;&gt;0,(ABS(X467*Constants!$B$10)+50)/100,IF(X467=0,MAX((AB466-ABS(Z467*Constants!$B$4)),0),(ABS(X467*Constants!$B$4)+50)/100))</f>
        <v>0.62005</v>
      </c>
      <c r="AC467">
        <f>IF(J467&lt;&gt;0,(ABS(Y467*Constants!$B$10)+50)/100,IF(Y467=0,MAX((AC466-ABS(AA467*Constants!$B$4)),0),(ABS(Y467*Constants!$B$4)+50)/100))</f>
        <v>0.58005</v>
      </c>
      <c r="AD467">
        <f t="shared" si="130"/>
        <v>1001</v>
      </c>
      <c r="AE467">
        <f t="shared" si="131"/>
        <v>1200.5</v>
      </c>
      <c r="AF467">
        <f t="shared" si="132"/>
        <v>800.5</v>
      </c>
      <c r="AG467">
        <f>((Constants!$B$5*AG466)+Constants!$B$4*AD467+AH466)/(Constants!$B$5+Constants!$B$4)</f>
        <v>1001</v>
      </c>
      <c r="AH467">
        <f>((Constants!$B$5*AG466)+Constants!$B$4*AD467+AH466)-(Constants!$B$5+Constants!$B$4)*AG467</f>
        <v>0</v>
      </c>
      <c r="AI467">
        <f>((Constants!$B$5*AI466)+Constants!$B$4*AE467+AJ466)/(Constants!$B$5+Constants!$B$4)</f>
        <v>1200.5</v>
      </c>
      <c r="AJ467">
        <f>((Constants!$B$5*AI466)+Constants!$B$4*AE467+AJ466)-(Constants!$B$4+Constants!$B$5)*AI467</f>
        <v>0</v>
      </c>
      <c r="AK467">
        <f>((Constants!$B$5*AK466)+Constants!$B$4*AF467+AL466)/(Constants!$B$5+Constants!$B$4)</f>
        <v>800.5</v>
      </c>
      <c r="AL467">
        <f>((Constants!$B$5*AK466)+Constants!$B$4*AF467+AL466)-(Constants!$B$5+Constants!$B$4)*AK467</f>
        <v>0</v>
      </c>
      <c r="AM467">
        <f t="shared" si="133"/>
        <v>1</v>
      </c>
      <c r="AN467">
        <f t="shared" si="134"/>
        <v>1</v>
      </c>
      <c r="AO467">
        <f>(200000*(ABS(N467)-ABS(N465))+Constants!$B$7)/(2*Constants!$B$7)</f>
        <v>0.5</v>
      </c>
      <c r="AP467">
        <f>(200000*(ABS(O467)-ABS(O465))+Constants!$B$7)/(2*Constants!$B$7)</f>
        <v>0.5</v>
      </c>
      <c r="AQ467">
        <f t="shared" si="135"/>
        <v>1</v>
      </c>
      <c r="AR467">
        <f>(Constants!$B$3*Constants!$B$8*I467*K467+AS466)/(Constants!$B$9*Constants!$B$4)</f>
        <v>7.53982300884956</v>
      </c>
      <c r="AS467">
        <f>(Constants!$B$3*Constants!$B$8*I467*K467+AS466)-(AR467*Constants!$B$9*Constants!$B$4)</f>
        <v>0</v>
      </c>
      <c r="AT467">
        <f t="shared" si="136"/>
        <v>3506.01769911501</v>
      </c>
      <c r="AU467">
        <f t="array" ref="AU467">IF(SUMPRODUCT(--(SIGN(AN434:AN466)=SIGN(K435:K467)))=0,2,IF(AV466&gt;0,1,0))</f>
        <v>0</v>
      </c>
      <c r="AV467">
        <f>IF(AU467=2,ROUND(5*1000/Constants!$B$11,0),IF(AV466&gt;0,AV466-1,0))</f>
        <v>0</v>
      </c>
      <c r="AW467">
        <f t="shared" si="137"/>
        <v>465</v>
      </c>
      <c r="AX467">
        <f ca="1" t="array" ref="AX467">IF(AW467&gt;Constants!$B$12,2,IF(SUMPRODUCT(--(AX448:AX467=2))=0,0,1))</f>
        <v>2</v>
      </c>
      <c r="AZ467">
        <f t="array" ref="AZ467">IF(ABS(AG467)&gt;Constants!$B$13,2,IF(SUMPRODUCT(--(AZ447:AZ466=2))=0,0,1))</f>
        <v>0</v>
      </c>
    </row>
    <row r="468" spans="1:52">
      <c r="A468" s="3">
        <v>466</v>
      </c>
      <c r="B468">
        <f>Signals!B467</f>
        <v>3</v>
      </c>
      <c r="C468">
        <f>Signals!C467</f>
        <v>2</v>
      </c>
      <c r="D468">
        <f>Signals!F467</f>
        <v>0</v>
      </c>
      <c r="E468">
        <f>Signals!H467</f>
        <v>0</v>
      </c>
      <c r="F468">
        <f>Signals!I467</f>
        <v>0</v>
      </c>
      <c r="G468">
        <f>IF(Constants!$B$2=2,-B468,B468)</f>
        <v>3</v>
      </c>
      <c r="H468">
        <f>IF(Constants!$C$2=2,-C468,C468)</f>
        <v>2</v>
      </c>
      <c r="I468">
        <f t="shared" si="121"/>
        <v>3</v>
      </c>
      <c r="J468">
        <f t="shared" si="122"/>
        <v>2</v>
      </c>
      <c r="K468">
        <f t="shared" si="123"/>
        <v>1</v>
      </c>
      <c r="L468">
        <f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1200.5</v>
      </c>
      <c r="M468">
        <f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800.5</v>
      </c>
      <c r="N468">
        <f t="shared" si="124"/>
        <v>1200.5</v>
      </c>
      <c r="O468">
        <f t="shared" si="125"/>
        <v>800.5</v>
      </c>
      <c r="P468">
        <f>IF(I468&lt;&gt;0,(ABS(L468*Constants!$B$10)+50)/100,MAX(P467-ABS(N468*Constants!$B$4),0))</f>
        <v>0.62005</v>
      </c>
      <c r="Q468">
        <f>IF(J468&lt;&gt;0,(ABS(M468*Constants!$B$10)+50)/100,MAX(Q467-ABS(O468*Constants!$B$4),0))</f>
        <v>0.58005</v>
      </c>
      <c r="R468">
        <f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1200.5</v>
      </c>
      <c r="S468">
        <f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800.5</v>
      </c>
      <c r="T468">
        <f t="shared" si="126"/>
        <v>1200.5</v>
      </c>
      <c r="U468">
        <f t="shared" si="127"/>
        <v>800.5</v>
      </c>
      <c r="V468">
        <f>IF(I468&lt;&gt;0,(ABS(R468*Constants!$B$4)+50)/100,IF(R468=0,MAX((0-ABS(T468*Constants!$B$4)),0),(ABS(R468*Constants!$B$4)+50)/100))</f>
        <v>1501.125</v>
      </c>
      <c r="W468">
        <f>IF(J468&lt;&gt;0,(ABS(S468*Constants!$B$4)+50)/100,IF(S468=0,MAX((0-ABS(U468*Constants!$B$4)),0),(ABS(S468*Constants!$B$4)+50)/100))</f>
        <v>1001.125</v>
      </c>
      <c r="X468">
        <f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1200.5</v>
      </c>
      <c r="Y468">
        <f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800.5</v>
      </c>
      <c r="Z468">
        <f t="shared" si="128"/>
        <v>1200.5</v>
      </c>
      <c r="AA468">
        <f t="shared" si="129"/>
        <v>800.5</v>
      </c>
      <c r="AB468">
        <f>IF(I468&lt;&gt;0,(ABS(X468*Constants!$B$10)+50)/100,IF(X468=0,MAX((AB467-ABS(Z468*Constants!$B$4)),0),(ABS(X468*Constants!$B$4)+50)/100))</f>
        <v>0.62005</v>
      </c>
      <c r="AC468">
        <f>IF(J468&lt;&gt;0,(ABS(Y468*Constants!$B$10)+50)/100,IF(Y468=0,MAX((AC467-ABS(AA468*Constants!$B$4)),0),(ABS(Y468*Constants!$B$4)+50)/100))</f>
        <v>0.58005</v>
      </c>
      <c r="AD468">
        <f t="shared" si="130"/>
        <v>1001</v>
      </c>
      <c r="AE468">
        <f t="shared" si="131"/>
        <v>1200.5</v>
      </c>
      <c r="AF468">
        <f t="shared" si="132"/>
        <v>800.5</v>
      </c>
      <c r="AG468">
        <f>((Constants!$B$5*AG467)+Constants!$B$4*AD468+AH467)/(Constants!$B$5+Constants!$B$4)</f>
        <v>1001</v>
      </c>
      <c r="AH468">
        <f>((Constants!$B$5*AG467)+Constants!$B$4*AD468+AH467)-(Constants!$B$5+Constants!$B$4)*AG468</f>
        <v>0</v>
      </c>
      <c r="AI468">
        <f>((Constants!$B$5*AI467)+Constants!$B$4*AE468+AJ467)/(Constants!$B$5+Constants!$B$4)</f>
        <v>1200.5</v>
      </c>
      <c r="AJ468">
        <f>((Constants!$B$5*AI467)+Constants!$B$4*AE468+AJ467)-(Constants!$B$4+Constants!$B$5)*AI468</f>
        <v>0</v>
      </c>
      <c r="AK468">
        <f>((Constants!$B$5*AK467)+Constants!$B$4*AF468+AL467)/(Constants!$B$5+Constants!$B$4)</f>
        <v>800.5</v>
      </c>
      <c r="AL468">
        <f>((Constants!$B$5*AK467)+Constants!$B$4*AF468+AL467)-(Constants!$B$5+Constants!$B$4)*AK468</f>
        <v>0</v>
      </c>
      <c r="AM468">
        <f t="shared" si="133"/>
        <v>1</v>
      </c>
      <c r="AN468">
        <f t="shared" si="134"/>
        <v>1</v>
      </c>
      <c r="AO468">
        <f>(200000*(ABS(N468)-ABS(N466))+Constants!$B$7)/(2*Constants!$B$7)</f>
        <v>0.5</v>
      </c>
      <c r="AP468">
        <f>(200000*(ABS(O468)-ABS(O466))+Constants!$B$7)/(2*Constants!$B$7)</f>
        <v>0.5</v>
      </c>
      <c r="AQ468">
        <f t="shared" si="135"/>
        <v>1</v>
      </c>
      <c r="AR468">
        <f>(Constants!$B$3*Constants!$B$8*I468*K468+AS467)/(Constants!$B$9*Constants!$B$4)</f>
        <v>7.53982300884956</v>
      </c>
      <c r="AS468">
        <f>(Constants!$B$3*Constants!$B$8*I468*K468+AS467)-(AR468*Constants!$B$9*Constants!$B$4)</f>
        <v>0</v>
      </c>
      <c r="AT468">
        <f t="shared" si="136"/>
        <v>3513.55752212386</v>
      </c>
      <c r="AU468">
        <f t="array" ref="AU468">IF(SUMPRODUCT(--(SIGN(AN435:AN467)=SIGN(K436:K468)))=0,2,IF(AV467&gt;0,1,0))</f>
        <v>0</v>
      </c>
      <c r="AV468">
        <f>IF(AU468=2,ROUND(5*1000/Constants!$B$11,0),IF(AV467&gt;0,AV467-1,0))</f>
        <v>0</v>
      </c>
      <c r="AW468">
        <f t="shared" si="137"/>
        <v>466</v>
      </c>
      <c r="AX468">
        <f ca="1" t="array" ref="AX468">IF(AW468&gt;Constants!$B$12,2,IF(SUMPRODUCT(--(AX449:AX468=2))=0,0,1))</f>
        <v>2</v>
      </c>
      <c r="AZ468">
        <f t="array" ref="AZ468">IF(ABS(AG468)&gt;Constants!$B$13,2,IF(SUMPRODUCT(--(AZ448:AZ467=2))=0,0,1))</f>
        <v>0</v>
      </c>
    </row>
    <row r="469" spans="1:52">
      <c r="A469" s="3">
        <v>467</v>
      </c>
      <c r="B469">
        <f>Signals!B468</f>
        <v>3</v>
      </c>
      <c r="C469">
        <f>Signals!C468</f>
        <v>2</v>
      </c>
      <c r="D469">
        <f>Signals!F468</f>
        <v>0</v>
      </c>
      <c r="E469">
        <f>Signals!H468</f>
        <v>0</v>
      </c>
      <c r="F469">
        <f>Signals!I468</f>
        <v>0</v>
      </c>
      <c r="G469">
        <f>IF(Constants!$B$2=2,-B469,B469)</f>
        <v>3</v>
      </c>
      <c r="H469">
        <f>IF(Constants!$C$2=2,-C469,C469)</f>
        <v>2</v>
      </c>
      <c r="I469">
        <f t="shared" si="121"/>
        <v>3</v>
      </c>
      <c r="J469">
        <f t="shared" si="122"/>
        <v>2</v>
      </c>
      <c r="K469">
        <f t="shared" si="123"/>
        <v>1</v>
      </c>
      <c r="L469">
        <f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1200.5</v>
      </c>
      <c r="M469">
        <f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800.5</v>
      </c>
      <c r="N469">
        <f t="shared" si="124"/>
        <v>1200.5</v>
      </c>
      <c r="O469">
        <f t="shared" si="125"/>
        <v>800.5</v>
      </c>
      <c r="P469">
        <f>IF(I469&lt;&gt;0,(ABS(L469*Constants!$B$10)+50)/100,MAX(P468-ABS(N469*Constants!$B$4),0))</f>
        <v>0.62005</v>
      </c>
      <c r="Q469">
        <f>IF(J469&lt;&gt;0,(ABS(M469*Constants!$B$10)+50)/100,MAX(Q468-ABS(O469*Constants!$B$4),0))</f>
        <v>0.58005</v>
      </c>
      <c r="R469">
        <f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1200.5</v>
      </c>
      <c r="S469">
        <f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800.5</v>
      </c>
      <c r="T469">
        <f t="shared" si="126"/>
        <v>1200.5</v>
      </c>
      <c r="U469">
        <f t="shared" si="127"/>
        <v>800.5</v>
      </c>
      <c r="V469">
        <f>IF(I469&lt;&gt;0,(ABS(R469*Constants!$B$4)+50)/100,IF(R469=0,MAX((0-ABS(T469*Constants!$B$4)),0),(ABS(R469*Constants!$B$4)+50)/100))</f>
        <v>1501.125</v>
      </c>
      <c r="W469">
        <f>IF(J469&lt;&gt;0,(ABS(S469*Constants!$B$4)+50)/100,IF(S469=0,MAX((0-ABS(U469*Constants!$B$4)),0),(ABS(S469*Constants!$B$4)+50)/100))</f>
        <v>1001.125</v>
      </c>
      <c r="X469">
        <f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1200.5</v>
      </c>
      <c r="Y469">
        <f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800.5</v>
      </c>
      <c r="Z469">
        <f t="shared" si="128"/>
        <v>1200.5</v>
      </c>
      <c r="AA469">
        <f t="shared" si="129"/>
        <v>800.5</v>
      </c>
      <c r="AB469">
        <f>IF(I469&lt;&gt;0,(ABS(X469*Constants!$B$10)+50)/100,IF(X469=0,MAX((AB468-ABS(Z469*Constants!$B$4)),0),(ABS(X469*Constants!$B$4)+50)/100))</f>
        <v>0.62005</v>
      </c>
      <c r="AC469">
        <f>IF(J469&lt;&gt;0,(ABS(Y469*Constants!$B$10)+50)/100,IF(Y469=0,MAX((AC468-ABS(AA469*Constants!$B$4)),0),(ABS(Y469*Constants!$B$4)+50)/100))</f>
        <v>0.58005</v>
      </c>
      <c r="AD469">
        <f t="shared" si="130"/>
        <v>1001</v>
      </c>
      <c r="AE469">
        <f t="shared" si="131"/>
        <v>1200.5</v>
      </c>
      <c r="AF469">
        <f t="shared" si="132"/>
        <v>800.5</v>
      </c>
      <c r="AG469">
        <f>((Constants!$B$5*AG468)+Constants!$B$4*AD469+AH468)/(Constants!$B$5+Constants!$B$4)</f>
        <v>1001</v>
      </c>
      <c r="AH469">
        <f>((Constants!$B$5*AG468)+Constants!$B$4*AD469+AH468)-(Constants!$B$5+Constants!$B$4)*AG469</f>
        <v>0</v>
      </c>
      <c r="AI469">
        <f>((Constants!$B$5*AI468)+Constants!$B$4*AE469+AJ468)/(Constants!$B$5+Constants!$B$4)</f>
        <v>1200.5</v>
      </c>
      <c r="AJ469">
        <f>((Constants!$B$5*AI468)+Constants!$B$4*AE469+AJ468)-(Constants!$B$4+Constants!$B$5)*AI469</f>
        <v>0</v>
      </c>
      <c r="AK469">
        <f>((Constants!$B$5*AK468)+Constants!$B$4*AF469+AL468)/(Constants!$B$5+Constants!$B$4)</f>
        <v>800.5</v>
      </c>
      <c r="AL469">
        <f>((Constants!$B$5*AK468)+Constants!$B$4*AF469+AL468)-(Constants!$B$5+Constants!$B$4)*AK469</f>
        <v>0</v>
      </c>
      <c r="AM469">
        <f t="shared" si="133"/>
        <v>1</v>
      </c>
      <c r="AN469">
        <f t="shared" si="134"/>
        <v>1</v>
      </c>
      <c r="AO469">
        <f>(200000*(ABS(N469)-ABS(N467))+Constants!$B$7)/(2*Constants!$B$7)</f>
        <v>0.5</v>
      </c>
      <c r="AP469">
        <f>(200000*(ABS(O469)-ABS(O467))+Constants!$B$7)/(2*Constants!$B$7)</f>
        <v>0.5</v>
      </c>
      <c r="AQ469">
        <f t="shared" si="135"/>
        <v>1</v>
      </c>
      <c r="AR469">
        <f>(Constants!$B$3*Constants!$B$8*I469*K469+AS468)/(Constants!$B$9*Constants!$B$4)</f>
        <v>7.53982300884956</v>
      </c>
      <c r="AS469">
        <f>(Constants!$B$3*Constants!$B$8*I469*K469+AS468)-(AR469*Constants!$B$9*Constants!$B$4)</f>
        <v>0</v>
      </c>
      <c r="AT469">
        <f t="shared" si="136"/>
        <v>3521.09734513271</v>
      </c>
      <c r="AU469">
        <f t="array" ref="AU469">IF(SUMPRODUCT(--(SIGN(AN436:AN468)=SIGN(K437:K469)))=0,2,IF(AV468&gt;0,1,0))</f>
        <v>0</v>
      </c>
      <c r="AV469">
        <f>IF(AU469=2,ROUND(5*1000/Constants!$B$11,0),IF(AV468&gt;0,AV468-1,0))</f>
        <v>0</v>
      </c>
      <c r="AW469">
        <f t="shared" si="137"/>
        <v>467</v>
      </c>
      <c r="AX469">
        <f ca="1" t="array" ref="AX469">IF(AW469&gt;Constants!$B$12,2,IF(SUMPRODUCT(--(AX450:AX469=2))=0,0,1))</f>
        <v>2</v>
      </c>
      <c r="AZ469">
        <f t="array" ref="AZ469">IF(ABS(AG469)&gt;Constants!$B$13,2,IF(SUMPRODUCT(--(AZ449:AZ468=2))=0,0,1))</f>
        <v>0</v>
      </c>
    </row>
    <row r="470" spans="1:52">
      <c r="A470" s="3">
        <v>468</v>
      </c>
      <c r="B470">
        <f>Signals!B469</f>
        <v>3</v>
      </c>
      <c r="C470">
        <f>Signals!C469</f>
        <v>2</v>
      </c>
      <c r="D470">
        <f>Signals!F469</f>
        <v>0</v>
      </c>
      <c r="E470">
        <f>Signals!H469</f>
        <v>0</v>
      </c>
      <c r="F470">
        <f>Signals!I469</f>
        <v>0</v>
      </c>
      <c r="G470">
        <f>IF(Constants!$B$2=2,-B470,B470)</f>
        <v>3</v>
      </c>
      <c r="H470">
        <f>IF(Constants!$C$2=2,-C470,C470)</f>
        <v>2</v>
      </c>
      <c r="I470">
        <f t="shared" si="121"/>
        <v>3</v>
      </c>
      <c r="J470">
        <f t="shared" si="122"/>
        <v>2</v>
      </c>
      <c r="K470">
        <f t="shared" si="123"/>
        <v>1</v>
      </c>
      <c r="L470">
        <f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1200.5</v>
      </c>
      <c r="M470">
        <f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800.5</v>
      </c>
      <c r="N470">
        <f t="shared" si="124"/>
        <v>1200.5</v>
      </c>
      <c r="O470">
        <f t="shared" si="125"/>
        <v>800.5</v>
      </c>
      <c r="P470">
        <f>IF(I470&lt;&gt;0,(ABS(L470*Constants!$B$10)+50)/100,MAX(P469-ABS(N470*Constants!$B$4),0))</f>
        <v>0.62005</v>
      </c>
      <c r="Q470">
        <f>IF(J470&lt;&gt;0,(ABS(M470*Constants!$B$10)+50)/100,MAX(Q469-ABS(O470*Constants!$B$4),0))</f>
        <v>0.58005</v>
      </c>
      <c r="R470">
        <f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1200.5</v>
      </c>
      <c r="S470">
        <f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800.5</v>
      </c>
      <c r="T470">
        <f t="shared" si="126"/>
        <v>1200.5</v>
      </c>
      <c r="U470">
        <f t="shared" si="127"/>
        <v>800.5</v>
      </c>
      <c r="V470">
        <f>IF(I470&lt;&gt;0,(ABS(R470*Constants!$B$4)+50)/100,IF(R470=0,MAX((0-ABS(T470*Constants!$B$4)),0),(ABS(R470*Constants!$B$4)+50)/100))</f>
        <v>1501.125</v>
      </c>
      <c r="W470">
        <f>IF(J470&lt;&gt;0,(ABS(S470*Constants!$B$4)+50)/100,IF(S470=0,MAX((0-ABS(U470*Constants!$B$4)),0),(ABS(S470*Constants!$B$4)+50)/100))</f>
        <v>1001.125</v>
      </c>
      <c r="X470">
        <f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1200.5</v>
      </c>
      <c r="Y470">
        <f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800.5</v>
      </c>
      <c r="Z470">
        <f t="shared" si="128"/>
        <v>1200.5</v>
      </c>
      <c r="AA470">
        <f t="shared" si="129"/>
        <v>800.5</v>
      </c>
      <c r="AB470">
        <f>IF(I470&lt;&gt;0,(ABS(X470*Constants!$B$10)+50)/100,IF(X470=0,MAX((AB469-ABS(Z470*Constants!$B$4)),0),(ABS(X470*Constants!$B$4)+50)/100))</f>
        <v>0.62005</v>
      </c>
      <c r="AC470">
        <f>IF(J470&lt;&gt;0,(ABS(Y470*Constants!$B$10)+50)/100,IF(Y470=0,MAX((AC469-ABS(AA470*Constants!$B$4)),0),(ABS(Y470*Constants!$B$4)+50)/100))</f>
        <v>0.58005</v>
      </c>
      <c r="AD470">
        <f t="shared" si="130"/>
        <v>1001</v>
      </c>
      <c r="AE470">
        <f t="shared" si="131"/>
        <v>1200.5</v>
      </c>
      <c r="AF470">
        <f t="shared" si="132"/>
        <v>800.5</v>
      </c>
      <c r="AG470">
        <f>((Constants!$B$5*AG469)+Constants!$B$4*AD470+AH469)/(Constants!$B$5+Constants!$B$4)</f>
        <v>1001</v>
      </c>
      <c r="AH470">
        <f>((Constants!$B$5*AG469)+Constants!$B$4*AD470+AH469)-(Constants!$B$5+Constants!$B$4)*AG470</f>
        <v>0</v>
      </c>
      <c r="AI470">
        <f>((Constants!$B$5*AI469)+Constants!$B$4*AE470+AJ469)/(Constants!$B$5+Constants!$B$4)</f>
        <v>1200.5</v>
      </c>
      <c r="AJ470">
        <f>((Constants!$B$5*AI469)+Constants!$B$4*AE470+AJ469)-(Constants!$B$4+Constants!$B$5)*AI470</f>
        <v>0</v>
      </c>
      <c r="AK470">
        <f>((Constants!$B$5*AK469)+Constants!$B$4*AF470+AL469)/(Constants!$B$5+Constants!$B$4)</f>
        <v>800.5</v>
      </c>
      <c r="AL470">
        <f>((Constants!$B$5*AK469)+Constants!$B$4*AF470+AL469)-(Constants!$B$5+Constants!$B$4)*AK470</f>
        <v>0</v>
      </c>
      <c r="AM470">
        <f t="shared" si="133"/>
        <v>1</v>
      </c>
      <c r="AN470">
        <f t="shared" si="134"/>
        <v>1</v>
      </c>
      <c r="AO470">
        <f>(200000*(ABS(N470)-ABS(N468))+Constants!$B$7)/(2*Constants!$B$7)</f>
        <v>0.5</v>
      </c>
      <c r="AP470">
        <f>(200000*(ABS(O470)-ABS(O468))+Constants!$B$7)/(2*Constants!$B$7)</f>
        <v>0.5</v>
      </c>
      <c r="AQ470">
        <f t="shared" si="135"/>
        <v>1</v>
      </c>
      <c r="AR470">
        <f>(Constants!$B$3*Constants!$B$8*I470*K470+AS469)/(Constants!$B$9*Constants!$B$4)</f>
        <v>7.53982300884956</v>
      </c>
      <c r="AS470">
        <f>(Constants!$B$3*Constants!$B$8*I470*K470+AS469)-(AR470*Constants!$B$9*Constants!$B$4)</f>
        <v>0</v>
      </c>
      <c r="AT470">
        <f t="shared" si="136"/>
        <v>3528.63716814156</v>
      </c>
      <c r="AU470">
        <f t="array" ref="AU470">IF(SUMPRODUCT(--(SIGN(AN437:AN469)=SIGN(K438:K470)))=0,2,IF(AV469&gt;0,1,0))</f>
        <v>0</v>
      </c>
      <c r="AV470">
        <f>IF(AU470=2,ROUND(5*1000/Constants!$B$11,0),IF(AV469&gt;0,AV469-1,0))</f>
        <v>0</v>
      </c>
      <c r="AW470">
        <f t="shared" si="137"/>
        <v>468</v>
      </c>
      <c r="AX470">
        <f ca="1" t="array" ref="AX470">IF(AW470&gt;Constants!$B$12,2,IF(SUMPRODUCT(--(AX451:AX470=2))=0,0,1))</f>
        <v>2</v>
      </c>
      <c r="AZ470">
        <f t="array" ref="AZ470">IF(ABS(AG470)&gt;Constants!$B$13,2,IF(SUMPRODUCT(--(AZ450:AZ469=2))=0,0,1))</f>
        <v>0</v>
      </c>
    </row>
    <row r="471" spans="1:52">
      <c r="A471" s="3">
        <v>469</v>
      </c>
      <c r="B471">
        <f>Signals!B470</f>
        <v>3</v>
      </c>
      <c r="C471">
        <f>Signals!C470</f>
        <v>2</v>
      </c>
      <c r="D471">
        <f>Signals!F470</f>
        <v>0</v>
      </c>
      <c r="E471">
        <f>Signals!H470</f>
        <v>0</v>
      </c>
      <c r="F471">
        <f>Signals!I470</f>
        <v>0</v>
      </c>
      <c r="G471">
        <f>IF(Constants!$B$2=2,-B471,B471)</f>
        <v>3</v>
      </c>
      <c r="H471">
        <f>IF(Constants!$C$2=2,-C471,C471)</f>
        <v>2</v>
      </c>
      <c r="I471">
        <f t="shared" si="121"/>
        <v>3</v>
      </c>
      <c r="J471">
        <f t="shared" si="122"/>
        <v>2</v>
      </c>
      <c r="K471">
        <f t="shared" si="123"/>
        <v>1</v>
      </c>
      <c r="L471">
        <f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1200.5</v>
      </c>
      <c r="M471">
        <f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800.5</v>
      </c>
      <c r="N471">
        <f t="shared" si="124"/>
        <v>1200.5</v>
      </c>
      <c r="O471">
        <f t="shared" si="125"/>
        <v>800.5</v>
      </c>
      <c r="P471">
        <f>IF(I471&lt;&gt;0,(ABS(L471*Constants!$B$10)+50)/100,MAX(P470-ABS(N471*Constants!$B$4),0))</f>
        <v>0.62005</v>
      </c>
      <c r="Q471">
        <f>IF(J471&lt;&gt;0,(ABS(M471*Constants!$B$10)+50)/100,MAX(Q470-ABS(O471*Constants!$B$4),0))</f>
        <v>0.58005</v>
      </c>
      <c r="R471">
        <f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1200.5</v>
      </c>
      <c r="S471">
        <f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800.5</v>
      </c>
      <c r="T471">
        <f t="shared" si="126"/>
        <v>1200.5</v>
      </c>
      <c r="U471">
        <f t="shared" si="127"/>
        <v>800.5</v>
      </c>
      <c r="V471">
        <f>IF(I471&lt;&gt;0,(ABS(R471*Constants!$B$4)+50)/100,IF(R471=0,MAX((0-ABS(T471*Constants!$B$4)),0),(ABS(R471*Constants!$B$4)+50)/100))</f>
        <v>1501.125</v>
      </c>
      <c r="W471">
        <f>IF(J471&lt;&gt;0,(ABS(S471*Constants!$B$4)+50)/100,IF(S471=0,MAX((0-ABS(U471*Constants!$B$4)),0),(ABS(S471*Constants!$B$4)+50)/100))</f>
        <v>1001.125</v>
      </c>
      <c r="X471">
        <f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1200.5</v>
      </c>
      <c r="Y471">
        <f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800.5</v>
      </c>
      <c r="Z471">
        <f t="shared" si="128"/>
        <v>1200.5</v>
      </c>
      <c r="AA471">
        <f t="shared" si="129"/>
        <v>800.5</v>
      </c>
      <c r="AB471">
        <f>IF(I471&lt;&gt;0,(ABS(X471*Constants!$B$10)+50)/100,IF(X471=0,MAX((AB470-ABS(Z471*Constants!$B$4)),0),(ABS(X471*Constants!$B$4)+50)/100))</f>
        <v>0.62005</v>
      </c>
      <c r="AC471">
        <f>IF(J471&lt;&gt;0,(ABS(Y471*Constants!$B$10)+50)/100,IF(Y471=0,MAX((AC470-ABS(AA471*Constants!$B$4)),0),(ABS(Y471*Constants!$B$4)+50)/100))</f>
        <v>0.58005</v>
      </c>
      <c r="AD471">
        <f t="shared" si="130"/>
        <v>1001</v>
      </c>
      <c r="AE471">
        <f t="shared" si="131"/>
        <v>1200.5</v>
      </c>
      <c r="AF471">
        <f t="shared" si="132"/>
        <v>800.5</v>
      </c>
      <c r="AG471">
        <f>((Constants!$B$5*AG470)+Constants!$B$4*AD471+AH470)/(Constants!$B$5+Constants!$B$4)</f>
        <v>1001</v>
      </c>
      <c r="AH471">
        <f>((Constants!$B$5*AG470)+Constants!$B$4*AD471+AH470)-(Constants!$B$5+Constants!$B$4)*AG471</f>
        <v>0</v>
      </c>
      <c r="AI471">
        <f>((Constants!$B$5*AI470)+Constants!$B$4*AE471+AJ470)/(Constants!$B$5+Constants!$B$4)</f>
        <v>1200.5</v>
      </c>
      <c r="AJ471">
        <f>((Constants!$B$5*AI470)+Constants!$B$4*AE471+AJ470)-(Constants!$B$4+Constants!$B$5)*AI471</f>
        <v>0</v>
      </c>
      <c r="AK471">
        <f>((Constants!$B$5*AK470)+Constants!$B$4*AF471+AL470)/(Constants!$B$5+Constants!$B$4)</f>
        <v>800.5</v>
      </c>
      <c r="AL471">
        <f>((Constants!$B$5*AK470)+Constants!$B$4*AF471+AL470)-(Constants!$B$5+Constants!$B$4)*AK471</f>
        <v>0</v>
      </c>
      <c r="AM471">
        <f t="shared" si="133"/>
        <v>1</v>
      </c>
      <c r="AN471">
        <f t="shared" si="134"/>
        <v>1</v>
      </c>
      <c r="AO471">
        <f>(200000*(ABS(N471)-ABS(N469))+Constants!$B$7)/(2*Constants!$B$7)</f>
        <v>0.5</v>
      </c>
      <c r="AP471">
        <f>(200000*(ABS(O471)-ABS(O469))+Constants!$B$7)/(2*Constants!$B$7)</f>
        <v>0.5</v>
      </c>
      <c r="AQ471">
        <f t="shared" si="135"/>
        <v>1</v>
      </c>
      <c r="AR471">
        <f>(Constants!$B$3*Constants!$B$8*I471*K471+AS470)/(Constants!$B$9*Constants!$B$4)</f>
        <v>7.53982300884956</v>
      </c>
      <c r="AS471">
        <f>(Constants!$B$3*Constants!$B$8*I471*K471+AS470)-(AR471*Constants!$B$9*Constants!$B$4)</f>
        <v>0</v>
      </c>
      <c r="AT471">
        <f t="shared" si="136"/>
        <v>3536.17699115041</v>
      </c>
      <c r="AU471">
        <f t="array" ref="AU471">IF(SUMPRODUCT(--(SIGN(AN438:AN470)=SIGN(K439:K471)))=0,2,IF(AV470&gt;0,1,0))</f>
        <v>0</v>
      </c>
      <c r="AV471">
        <f>IF(AU471=2,ROUND(5*1000/Constants!$B$11,0),IF(AV470&gt;0,AV470-1,0))</f>
        <v>0</v>
      </c>
      <c r="AW471">
        <f t="shared" si="137"/>
        <v>469</v>
      </c>
      <c r="AX471">
        <f ca="1" t="array" ref="AX471">IF(AW471&gt;Constants!$B$12,2,IF(SUMPRODUCT(--(AX452:AX471=2))=0,0,1))</f>
        <v>2</v>
      </c>
      <c r="AZ471">
        <f t="array" ref="AZ471">IF(ABS(AG471)&gt;Constants!$B$13,2,IF(SUMPRODUCT(--(AZ451:AZ470=2))=0,0,1))</f>
        <v>0</v>
      </c>
    </row>
    <row r="472" spans="1:52">
      <c r="A472" s="3">
        <v>470</v>
      </c>
      <c r="B472">
        <f>Signals!B471</f>
        <v>3</v>
      </c>
      <c r="C472">
        <f>Signals!C471</f>
        <v>2</v>
      </c>
      <c r="D472">
        <f>Signals!F471</f>
        <v>0</v>
      </c>
      <c r="E472">
        <f>Signals!H471</f>
        <v>0</v>
      </c>
      <c r="F472">
        <f>Signals!I471</f>
        <v>0</v>
      </c>
      <c r="G472">
        <f>IF(Constants!$B$2=2,-B472,B472)</f>
        <v>3</v>
      </c>
      <c r="H472">
        <f>IF(Constants!$C$2=2,-C472,C472)</f>
        <v>2</v>
      </c>
      <c r="I472">
        <f t="shared" si="121"/>
        <v>3</v>
      </c>
      <c r="J472">
        <f t="shared" si="122"/>
        <v>2</v>
      </c>
      <c r="K472">
        <f t="shared" si="123"/>
        <v>1</v>
      </c>
      <c r="L472">
        <f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1200.5</v>
      </c>
      <c r="M472">
        <f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800.5</v>
      </c>
      <c r="N472">
        <f t="shared" si="124"/>
        <v>1200.5</v>
      </c>
      <c r="O472">
        <f t="shared" si="125"/>
        <v>800.5</v>
      </c>
      <c r="P472">
        <f>IF(I472&lt;&gt;0,(ABS(L472*Constants!$B$10)+50)/100,MAX(P471-ABS(N472*Constants!$B$4),0))</f>
        <v>0.62005</v>
      </c>
      <c r="Q472">
        <f>IF(J472&lt;&gt;0,(ABS(M472*Constants!$B$10)+50)/100,MAX(Q471-ABS(O472*Constants!$B$4),0))</f>
        <v>0.58005</v>
      </c>
      <c r="R472">
        <f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1200.5</v>
      </c>
      <c r="S472">
        <f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800.5</v>
      </c>
      <c r="T472">
        <f t="shared" si="126"/>
        <v>1200.5</v>
      </c>
      <c r="U472">
        <f t="shared" si="127"/>
        <v>800.5</v>
      </c>
      <c r="V472">
        <f>IF(I472&lt;&gt;0,(ABS(R472*Constants!$B$4)+50)/100,IF(R472=0,MAX((0-ABS(T472*Constants!$B$4)),0),(ABS(R472*Constants!$B$4)+50)/100))</f>
        <v>1501.125</v>
      </c>
      <c r="W472">
        <f>IF(J472&lt;&gt;0,(ABS(S472*Constants!$B$4)+50)/100,IF(S472=0,MAX((0-ABS(U472*Constants!$B$4)),0),(ABS(S472*Constants!$B$4)+50)/100))</f>
        <v>1001.125</v>
      </c>
      <c r="X472">
        <f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1200.5</v>
      </c>
      <c r="Y472">
        <f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800.5</v>
      </c>
      <c r="Z472">
        <f t="shared" si="128"/>
        <v>1200.5</v>
      </c>
      <c r="AA472">
        <f t="shared" si="129"/>
        <v>800.5</v>
      </c>
      <c r="AB472">
        <f>IF(I472&lt;&gt;0,(ABS(X472*Constants!$B$10)+50)/100,IF(X472=0,MAX((AB471-ABS(Z472*Constants!$B$4)),0),(ABS(X472*Constants!$B$4)+50)/100))</f>
        <v>0.62005</v>
      </c>
      <c r="AC472">
        <f>IF(J472&lt;&gt;0,(ABS(Y472*Constants!$B$10)+50)/100,IF(Y472=0,MAX((AC471-ABS(AA472*Constants!$B$4)),0),(ABS(Y472*Constants!$B$4)+50)/100))</f>
        <v>0.58005</v>
      </c>
      <c r="AD472">
        <f t="shared" si="130"/>
        <v>1001</v>
      </c>
      <c r="AE472">
        <f t="shared" si="131"/>
        <v>1200.5</v>
      </c>
      <c r="AF472">
        <f t="shared" si="132"/>
        <v>800.5</v>
      </c>
      <c r="AG472">
        <f>((Constants!$B$5*AG471)+Constants!$B$4*AD472+AH471)/(Constants!$B$5+Constants!$B$4)</f>
        <v>1001</v>
      </c>
      <c r="AH472">
        <f>((Constants!$B$5*AG471)+Constants!$B$4*AD472+AH471)-(Constants!$B$5+Constants!$B$4)*AG472</f>
        <v>0</v>
      </c>
      <c r="AI472">
        <f>((Constants!$B$5*AI471)+Constants!$B$4*AE472+AJ471)/(Constants!$B$5+Constants!$B$4)</f>
        <v>1200.5</v>
      </c>
      <c r="AJ472">
        <f>((Constants!$B$5*AI471)+Constants!$B$4*AE472+AJ471)-(Constants!$B$4+Constants!$B$5)*AI472</f>
        <v>0</v>
      </c>
      <c r="AK472">
        <f>((Constants!$B$5*AK471)+Constants!$B$4*AF472+AL471)/(Constants!$B$5+Constants!$B$4)</f>
        <v>800.5</v>
      </c>
      <c r="AL472">
        <f>((Constants!$B$5*AK471)+Constants!$B$4*AF472+AL471)-(Constants!$B$5+Constants!$B$4)*AK472</f>
        <v>0</v>
      </c>
      <c r="AM472">
        <f t="shared" si="133"/>
        <v>1</v>
      </c>
      <c r="AN472">
        <f t="shared" si="134"/>
        <v>1</v>
      </c>
      <c r="AO472">
        <f>(200000*(ABS(N472)-ABS(N470))+Constants!$B$7)/(2*Constants!$B$7)</f>
        <v>0.5</v>
      </c>
      <c r="AP472">
        <f>(200000*(ABS(O472)-ABS(O470))+Constants!$B$7)/(2*Constants!$B$7)</f>
        <v>0.5</v>
      </c>
      <c r="AQ472">
        <f t="shared" si="135"/>
        <v>1</v>
      </c>
      <c r="AR472">
        <f>(Constants!$B$3*Constants!$B$8*I472*K472+AS471)/(Constants!$B$9*Constants!$B$4)</f>
        <v>7.53982300884956</v>
      </c>
      <c r="AS472">
        <f>(Constants!$B$3*Constants!$B$8*I472*K472+AS471)-(AR472*Constants!$B$9*Constants!$B$4)</f>
        <v>0</v>
      </c>
      <c r="AT472">
        <f t="shared" si="136"/>
        <v>3543.71681415926</v>
      </c>
      <c r="AU472">
        <f t="array" ref="AU472">IF(SUMPRODUCT(--(SIGN(AN439:AN471)=SIGN(K440:K472)))=0,2,IF(AV471&gt;0,1,0))</f>
        <v>0</v>
      </c>
      <c r="AV472">
        <f>IF(AU472=2,ROUND(5*1000/Constants!$B$11,0),IF(AV471&gt;0,AV471-1,0))</f>
        <v>0</v>
      </c>
      <c r="AW472">
        <f t="shared" si="137"/>
        <v>470</v>
      </c>
      <c r="AX472">
        <f ca="1" t="array" ref="AX472">IF(AW472&gt;Constants!$B$12,2,IF(SUMPRODUCT(--(AX453:AX472=2))=0,0,1))</f>
        <v>2</v>
      </c>
      <c r="AZ472">
        <f t="array" ref="AZ472">IF(ABS(AG472)&gt;Constants!$B$13,2,IF(SUMPRODUCT(--(AZ452:AZ471=2))=0,0,1))</f>
        <v>0</v>
      </c>
    </row>
    <row r="473" spans="1:52">
      <c r="A473" s="3">
        <v>471</v>
      </c>
      <c r="B473">
        <f>Signals!B472</f>
        <v>3</v>
      </c>
      <c r="C473">
        <f>Signals!C472</f>
        <v>2</v>
      </c>
      <c r="D473">
        <f>Signals!F472</f>
        <v>0</v>
      </c>
      <c r="E473">
        <f>Signals!H472</f>
        <v>0</v>
      </c>
      <c r="F473">
        <f>Signals!I472</f>
        <v>0</v>
      </c>
      <c r="G473">
        <f>IF(Constants!$B$2=2,-B473,B473)</f>
        <v>3</v>
      </c>
      <c r="H473">
        <f>IF(Constants!$C$2=2,-C473,C473)</f>
        <v>2</v>
      </c>
      <c r="I473">
        <f t="shared" si="121"/>
        <v>3</v>
      </c>
      <c r="J473">
        <f t="shared" si="122"/>
        <v>2</v>
      </c>
      <c r="K473">
        <f t="shared" si="123"/>
        <v>1</v>
      </c>
      <c r="L473">
        <f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1200.5</v>
      </c>
      <c r="M473">
        <f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800.5</v>
      </c>
      <c r="N473">
        <f t="shared" si="124"/>
        <v>1200.5</v>
      </c>
      <c r="O473">
        <f t="shared" si="125"/>
        <v>800.5</v>
      </c>
      <c r="P473">
        <f>IF(I473&lt;&gt;0,(ABS(L473*Constants!$B$10)+50)/100,MAX(P472-ABS(N473*Constants!$B$4),0))</f>
        <v>0.62005</v>
      </c>
      <c r="Q473">
        <f>IF(J473&lt;&gt;0,(ABS(M473*Constants!$B$10)+50)/100,MAX(Q472-ABS(O473*Constants!$B$4),0))</f>
        <v>0.58005</v>
      </c>
      <c r="R473">
        <f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1200.5</v>
      </c>
      <c r="S473">
        <f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800.5</v>
      </c>
      <c r="T473">
        <f t="shared" si="126"/>
        <v>1200.5</v>
      </c>
      <c r="U473">
        <f t="shared" si="127"/>
        <v>800.5</v>
      </c>
      <c r="V473">
        <f>IF(I473&lt;&gt;0,(ABS(R473*Constants!$B$4)+50)/100,IF(R473=0,MAX((0-ABS(T473*Constants!$B$4)),0),(ABS(R473*Constants!$B$4)+50)/100))</f>
        <v>1501.125</v>
      </c>
      <c r="W473">
        <f>IF(J473&lt;&gt;0,(ABS(S473*Constants!$B$4)+50)/100,IF(S473=0,MAX((0-ABS(U473*Constants!$B$4)),0),(ABS(S473*Constants!$B$4)+50)/100))</f>
        <v>1001.125</v>
      </c>
      <c r="X473">
        <f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1200.5</v>
      </c>
      <c r="Y473">
        <f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800.5</v>
      </c>
      <c r="Z473">
        <f t="shared" si="128"/>
        <v>1200.5</v>
      </c>
      <c r="AA473">
        <f t="shared" si="129"/>
        <v>800.5</v>
      </c>
      <c r="AB473">
        <f>IF(I473&lt;&gt;0,(ABS(X473*Constants!$B$10)+50)/100,IF(X473=0,MAX((AB472-ABS(Z473*Constants!$B$4)),0),(ABS(X473*Constants!$B$4)+50)/100))</f>
        <v>0.62005</v>
      </c>
      <c r="AC473">
        <f>IF(J473&lt;&gt;0,(ABS(Y473*Constants!$B$10)+50)/100,IF(Y473=0,MAX((AC472-ABS(AA473*Constants!$B$4)),0),(ABS(Y473*Constants!$B$4)+50)/100))</f>
        <v>0.58005</v>
      </c>
      <c r="AD473">
        <f t="shared" si="130"/>
        <v>1001</v>
      </c>
      <c r="AE473">
        <f t="shared" si="131"/>
        <v>1200.5</v>
      </c>
      <c r="AF473">
        <f t="shared" si="132"/>
        <v>800.5</v>
      </c>
      <c r="AG473">
        <f>((Constants!$B$5*AG472)+Constants!$B$4*AD473+AH472)/(Constants!$B$5+Constants!$B$4)</f>
        <v>1001</v>
      </c>
      <c r="AH473">
        <f>((Constants!$B$5*AG472)+Constants!$B$4*AD473+AH472)-(Constants!$B$5+Constants!$B$4)*AG473</f>
        <v>0</v>
      </c>
      <c r="AI473">
        <f>((Constants!$B$5*AI472)+Constants!$B$4*AE473+AJ472)/(Constants!$B$5+Constants!$B$4)</f>
        <v>1200.5</v>
      </c>
      <c r="AJ473">
        <f>((Constants!$B$5*AI472)+Constants!$B$4*AE473+AJ472)-(Constants!$B$4+Constants!$B$5)*AI473</f>
        <v>0</v>
      </c>
      <c r="AK473">
        <f>((Constants!$B$5*AK472)+Constants!$B$4*AF473+AL472)/(Constants!$B$5+Constants!$B$4)</f>
        <v>800.5</v>
      </c>
      <c r="AL473">
        <f>((Constants!$B$5*AK472)+Constants!$B$4*AF473+AL472)-(Constants!$B$5+Constants!$B$4)*AK473</f>
        <v>0</v>
      </c>
      <c r="AM473">
        <f t="shared" si="133"/>
        <v>1</v>
      </c>
      <c r="AN473">
        <f t="shared" si="134"/>
        <v>1</v>
      </c>
      <c r="AO473">
        <f>(200000*(ABS(N473)-ABS(N471))+Constants!$B$7)/(2*Constants!$B$7)</f>
        <v>0.5</v>
      </c>
      <c r="AP473">
        <f>(200000*(ABS(O473)-ABS(O471))+Constants!$B$7)/(2*Constants!$B$7)</f>
        <v>0.5</v>
      </c>
      <c r="AQ473">
        <f t="shared" si="135"/>
        <v>1</v>
      </c>
      <c r="AR473">
        <f>(Constants!$B$3*Constants!$B$8*I473*K473+AS472)/(Constants!$B$9*Constants!$B$4)</f>
        <v>7.53982300884956</v>
      </c>
      <c r="AS473">
        <f>(Constants!$B$3*Constants!$B$8*I473*K473+AS472)-(AR473*Constants!$B$9*Constants!$B$4)</f>
        <v>0</v>
      </c>
      <c r="AT473">
        <f t="shared" si="136"/>
        <v>3551.25663716811</v>
      </c>
      <c r="AU473">
        <f t="array" ref="AU473">IF(SUMPRODUCT(--(SIGN(AN440:AN472)=SIGN(K441:K473)))=0,2,IF(AV472&gt;0,1,0))</f>
        <v>0</v>
      </c>
      <c r="AV473">
        <f>IF(AU473=2,ROUND(5*1000/Constants!$B$11,0),IF(AV472&gt;0,AV472-1,0))</f>
        <v>0</v>
      </c>
      <c r="AW473">
        <f t="shared" si="137"/>
        <v>471</v>
      </c>
      <c r="AX473">
        <f ca="1" t="array" ref="AX473">IF(AW473&gt;Constants!$B$12,2,IF(SUMPRODUCT(--(AX454:AX473=2))=0,0,1))</f>
        <v>2</v>
      </c>
      <c r="AZ473">
        <f t="array" ref="AZ473">IF(ABS(AG473)&gt;Constants!$B$13,2,IF(SUMPRODUCT(--(AZ453:AZ472=2))=0,0,1))</f>
        <v>0</v>
      </c>
    </row>
    <row r="474" spans="1:52">
      <c r="A474" s="3">
        <v>472</v>
      </c>
      <c r="B474">
        <f>Signals!B473</f>
        <v>3</v>
      </c>
      <c r="C474">
        <f>Signals!C473</f>
        <v>2</v>
      </c>
      <c r="D474">
        <f>Signals!F473</f>
        <v>0</v>
      </c>
      <c r="E474">
        <f>Signals!H473</f>
        <v>0</v>
      </c>
      <c r="F474">
        <f>Signals!I473</f>
        <v>0</v>
      </c>
      <c r="G474">
        <f>IF(Constants!$B$2=2,-B474,B474)</f>
        <v>3</v>
      </c>
      <c r="H474">
        <f>IF(Constants!$C$2=2,-C474,C474)</f>
        <v>2</v>
      </c>
      <c r="I474">
        <f t="shared" si="121"/>
        <v>3</v>
      </c>
      <c r="J474">
        <f t="shared" si="122"/>
        <v>2</v>
      </c>
      <c r="K474">
        <f t="shared" si="123"/>
        <v>1</v>
      </c>
      <c r="L474">
        <f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1200.5</v>
      </c>
      <c r="M474">
        <f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800.5</v>
      </c>
      <c r="N474">
        <f t="shared" si="124"/>
        <v>1200.5</v>
      </c>
      <c r="O474">
        <f t="shared" si="125"/>
        <v>800.5</v>
      </c>
      <c r="P474">
        <f>IF(I474&lt;&gt;0,(ABS(L474*Constants!$B$10)+50)/100,MAX(P473-ABS(N474*Constants!$B$4),0))</f>
        <v>0.62005</v>
      </c>
      <c r="Q474">
        <f>IF(J474&lt;&gt;0,(ABS(M474*Constants!$B$10)+50)/100,MAX(Q473-ABS(O474*Constants!$B$4),0))</f>
        <v>0.58005</v>
      </c>
      <c r="R474">
        <f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1200.5</v>
      </c>
      <c r="S474">
        <f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800.5</v>
      </c>
      <c r="T474">
        <f t="shared" si="126"/>
        <v>1200.5</v>
      </c>
      <c r="U474">
        <f t="shared" si="127"/>
        <v>800.5</v>
      </c>
      <c r="V474">
        <f>IF(I474&lt;&gt;0,(ABS(R474*Constants!$B$4)+50)/100,IF(R474=0,MAX((0-ABS(T474*Constants!$B$4)),0),(ABS(R474*Constants!$B$4)+50)/100))</f>
        <v>1501.125</v>
      </c>
      <c r="W474">
        <f>IF(J474&lt;&gt;0,(ABS(S474*Constants!$B$4)+50)/100,IF(S474=0,MAX((0-ABS(U474*Constants!$B$4)),0),(ABS(S474*Constants!$B$4)+50)/100))</f>
        <v>1001.125</v>
      </c>
      <c r="X474">
        <f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1200.5</v>
      </c>
      <c r="Y474">
        <f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800.5</v>
      </c>
      <c r="Z474">
        <f t="shared" si="128"/>
        <v>1200.5</v>
      </c>
      <c r="AA474">
        <f t="shared" si="129"/>
        <v>800.5</v>
      </c>
      <c r="AB474">
        <f>IF(I474&lt;&gt;0,(ABS(X474*Constants!$B$10)+50)/100,IF(X474=0,MAX((AB473-ABS(Z474*Constants!$B$4)),0),(ABS(X474*Constants!$B$4)+50)/100))</f>
        <v>0.62005</v>
      </c>
      <c r="AC474">
        <f>IF(J474&lt;&gt;0,(ABS(Y474*Constants!$B$10)+50)/100,IF(Y474=0,MAX((AC473-ABS(AA474*Constants!$B$4)),0),(ABS(Y474*Constants!$B$4)+50)/100))</f>
        <v>0.58005</v>
      </c>
      <c r="AD474">
        <f t="shared" si="130"/>
        <v>1001</v>
      </c>
      <c r="AE474">
        <f t="shared" si="131"/>
        <v>1200.5</v>
      </c>
      <c r="AF474">
        <f t="shared" si="132"/>
        <v>800.5</v>
      </c>
      <c r="AG474">
        <f>((Constants!$B$5*AG473)+Constants!$B$4*AD474+AH473)/(Constants!$B$5+Constants!$B$4)</f>
        <v>1001</v>
      </c>
      <c r="AH474">
        <f>((Constants!$B$5*AG473)+Constants!$B$4*AD474+AH473)-(Constants!$B$5+Constants!$B$4)*AG474</f>
        <v>0</v>
      </c>
      <c r="AI474">
        <f>((Constants!$B$5*AI473)+Constants!$B$4*AE474+AJ473)/(Constants!$B$5+Constants!$B$4)</f>
        <v>1200.5</v>
      </c>
      <c r="AJ474">
        <f>((Constants!$B$5*AI473)+Constants!$B$4*AE474+AJ473)-(Constants!$B$4+Constants!$B$5)*AI474</f>
        <v>0</v>
      </c>
      <c r="AK474">
        <f>((Constants!$B$5*AK473)+Constants!$B$4*AF474+AL473)/(Constants!$B$5+Constants!$B$4)</f>
        <v>800.5</v>
      </c>
      <c r="AL474">
        <f>((Constants!$B$5*AK473)+Constants!$B$4*AF474+AL473)-(Constants!$B$5+Constants!$B$4)*AK474</f>
        <v>0</v>
      </c>
      <c r="AM474">
        <f t="shared" si="133"/>
        <v>1</v>
      </c>
      <c r="AN474">
        <f t="shared" si="134"/>
        <v>1</v>
      </c>
      <c r="AO474">
        <f>(200000*(ABS(N474)-ABS(N472))+Constants!$B$7)/(2*Constants!$B$7)</f>
        <v>0.5</v>
      </c>
      <c r="AP474">
        <f>(200000*(ABS(O474)-ABS(O472))+Constants!$B$7)/(2*Constants!$B$7)</f>
        <v>0.5</v>
      </c>
      <c r="AQ474">
        <f t="shared" si="135"/>
        <v>1</v>
      </c>
      <c r="AR474">
        <f>(Constants!$B$3*Constants!$B$8*I474*K474+AS473)/(Constants!$B$9*Constants!$B$4)</f>
        <v>7.53982300884956</v>
      </c>
      <c r="AS474">
        <f>(Constants!$B$3*Constants!$B$8*I474*K474+AS473)-(AR474*Constants!$B$9*Constants!$B$4)</f>
        <v>0</v>
      </c>
      <c r="AT474">
        <f t="shared" si="136"/>
        <v>3558.79646017696</v>
      </c>
      <c r="AU474">
        <f t="array" ref="AU474">IF(SUMPRODUCT(--(SIGN(AN441:AN473)=SIGN(K442:K474)))=0,2,IF(AV473&gt;0,1,0))</f>
        <v>0</v>
      </c>
      <c r="AV474">
        <f>IF(AU474=2,ROUND(5*1000/Constants!$B$11,0),IF(AV473&gt;0,AV473-1,0))</f>
        <v>0</v>
      </c>
      <c r="AW474">
        <f t="shared" si="137"/>
        <v>472</v>
      </c>
      <c r="AX474">
        <f ca="1" t="array" ref="AX474">IF(AW474&gt;Constants!$B$12,2,IF(SUMPRODUCT(--(AX455:AX474=2))=0,0,1))</f>
        <v>2</v>
      </c>
      <c r="AZ474">
        <f t="array" ref="AZ474">IF(ABS(AG474)&gt;Constants!$B$13,2,IF(SUMPRODUCT(--(AZ454:AZ473=2))=0,0,1))</f>
        <v>0</v>
      </c>
    </row>
    <row r="475" spans="1:52">
      <c r="A475" s="3">
        <v>473</v>
      </c>
      <c r="B475">
        <f>Signals!B474</f>
        <v>3</v>
      </c>
      <c r="C475">
        <f>Signals!C474</f>
        <v>2</v>
      </c>
      <c r="D475">
        <f>Signals!F474</f>
        <v>0</v>
      </c>
      <c r="E475">
        <f>Signals!H474</f>
        <v>0</v>
      </c>
      <c r="F475">
        <f>Signals!I474</f>
        <v>0</v>
      </c>
      <c r="G475">
        <f>IF(Constants!$B$2=2,-B475,B475)</f>
        <v>3</v>
      </c>
      <c r="H475">
        <f>IF(Constants!$C$2=2,-C475,C475)</f>
        <v>2</v>
      </c>
      <c r="I475">
        <f t="shared" si="121"/>
        <v>3</v>
      </c>
      <c r="J475">
        <f t="shared" si="122"/>
        <v>2</v>
      </c>
      <c r="K475">
        <f t="shared" si="123"/>
        <v>1</v>
      </c>
      <c r="L475">
        <f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1200.5</v>
      </c>
      <c r="M475">
        <f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800.5</v>
      </c>
      <c r="N475">
        <f t="shared" si="124"/>
        <v>1200.5</v>
      </c>
      <c r="O475">
        <f t="shared" si="125"/>
        <v>800.5</v>
      </c>
      <c r="P475">
        <f>IF(I475&lt;&gt;0,(ABS(L475*Constants!$B$10)+50)/100,MAX(P474-ABS(N475*Constants!$B$4),0))</f>
        <v>0.62005</v>
      </c>
      <c r="Q475">
        <f>IF(J475&lt;&gt;0,(ABS(M475*Constants!$B$10)+50)/100,MAX(Q474-ABS(O475*Constants!$B$4),0))</f>
        <v>0.58005</v>
      </c>
      <c r="R475">
        <f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1200.5</v>
      </c>
      <c r="S475">
        <f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800.5</v>
      </c>
      <c r="T475">
        <f t="shared" si="126"/>
        <v>1200.5</v>
      </c>
      <c r="U475">
        <f t="shared" si="127"/>
        <v>800.5</v>
      </c>
      <c r="V475">
        <f>IF(I475&lt;&gt;0,(ABS(R475*Constants!$B$4)+50)/100,IF(R475=0,MAX((0-ABS(T475*Constants!$B$4)),0),(ABS(R475*Constants!$B$4)+50)/100))</f>
        <v>1501.125</v>
      </c>
      <c r="W475">
        <f>IF(J475&lt;&gt;0,(ABS(S475*Constants!$B$4)+50)/100,IF(S475=0,MAX((0-ABS(U475*Constants!$B$4)),0),(ABS(S475*Constants!$B$4)+50)/100))</f>
        <v>1001.125</v>
      </c>
      <c r="X475">
        <f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1200.5</v>
      </c>
      <c r="Y475">
        <f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800.5</v>
      </c>
      <c r="Z475">
        <f t="shared" si="128"/>
        <v>1200.5</v>
      </c>
      <c r="AA475">
        <f t="shared" si="129"/>
        <v>800.5</v>
      </c>
      <c r="AB475">
        <f>IF(I475&lt;&gt;0,(ABS(X475*Constants!$B$10)+50)/100,IF(X475=0,MAX((AB474-ABS(Z475*Constants!$B$4)),0),(ABS(X475*Constants!$B$4)+50)/100))</f>
        <v>0.62005</v>
      </c>
      <c r="AC475">
        <f>IF(J475&lt;&gt;0,(ABS(Y475*Constants!$B$10)+50)/100,IF(Y475=0,MAX((AC474-ABS(AA475*Constants!$B$4)),0),(ABS(Y475*Constants!$B$4)+50)/100))</f>
        <v>0.58005</v>
      </c>
      <c r="AD475">
        <f t="shared" si="130"/>
        <v>1001</v>
      </c>
      <c r="AE475">
        <f t="shared" si="131"/>
        <v>1200.5</v>
      </c>
      <c r="AF475">
        <f t="shared" si="132"/>
        <v>800.5</v>
      </c>
      <c r="AG475">
        <f>((Constants!$B$5*AG474)+Constants!$B$4*AD475+AH474)/(Constants!$B$5+Constants!$B$4)</f>
        <v>1001</v>
      </c>
      <c r="AH475">
        <f>((Constants!$B$5*AG474)+Constants!$B$4*AD475+AH474)-(Constants!$B$5+Constants!$B$4)*AG475</f>
        <v>0</v>
      </c>
      <c r="AI475">
        <f>((Constants!$B$5*AI474)+Constants!$B$4*AE475+AJ474)/(Constants!$B$5+Constants!$B$4)</f>
        <v>1200.5</v>
      </c>
      <c r="AJ475">
        <f>((Constants!$B$5*AI474)+Constants!$B$4*AE475+AJ474)-(Constants!$B$4+Constants!$B$5)*AI475</f>
        <v>0</v>
      </c>
      <c r="AK475">
        <f>((Constants!$B$5*AK474)+Constants!$B$4*AF475+AL474)/(Constants!$B$5+Constants!$B$4)</f>
        <v>800.5</v>
      </c>
      <c r="AL475">
        <f>((Constants!$B$5*AK474)+Constants!$B$4*AF475+AL474)-(Constants!$B$5+Constants!$B$4)*AK475</f>
        <v>0</v>
      </c>
      <c r="AM475">
        <f t="shared" si="133"/>
        <v>1</v>
      </c>
      <c r="AN475">
        <f t="shared" si="134"/>
        <v>1</v>
      </c>
      <c r="AO475">
        <f>(200000*(ABS(N475)-ABS(N473))+Constants!$B$7)/(2*Constants!$B$7)</f>
        <v>0.5</v>
      </c>
      <c r="AP475">
        <f>(200000*(ABS(O475)-ABS(O473))+Constants!$B$7)/(2*Constants!$B$7)</f>
        <v>0.5</v>
      </c>
      <c r="AQ475">
        <f t="shared" si="135"/>
        <v>1</v>
      </c>
      <c r="AR475">
        <f>(Constants!$B$3*Constants!$B$8*I475*K475+AS474)/(Constants!$B$9*Constants!$B$4)</f>
        <v>7.53982300884956</v>
      </c>
      <c r="AS475">
        <f>(Constants!$B$3*Constants!$B$8*I475*K475+AS474)-(AR475*Constants!$B$9*Constants!$B$4)</f>
        <v>0</v>
      </c>
      <c r="AT475">
        <f t="shared" si="136"/>
        <v>3566.33628318581</v>
      </c>
      <c r="AU475">
        <f t="array" ref="AU475">IF(SUMPRODUCT(--(SIGN(AN442:AN474)=SIGN(K443:K475)))=0,2,IF(AV474&gt;0,1,0))</f>
        <v>0</v>
      </c>
      <c r="AV475">
        <f>IF(AU475=2,ROUND(5*1000/Constants!$B$11,0),IF(AV474&gt;0,AV474-1,0))</f>
        <v>0</v>
      </c>
      <c r="AW475">
        <f t="shared" si="137"/>
        <v>473</v>
      </c>
      <c r="AX475">
        <f ca="1" t="array" ref="AX475">IF(AW475&gt;Constants!$B$12,2,IF(SUMPRODUCT(--(AX456:AX475=2))=0,0,1))</f>
        <v>2</v>
      </c>
      <c r="AZ475">
        <f t="array" ref="AZ475">IF(ABS(AG475)&gt;Constants!$B$13,2,IF(SUMPRODUCT(--(AZ455:AZ474=2))=0,0,1))</f>
        <v>0</v>
      </c>
    </row>
    <row r="476" spans="1:52">
      <c r="A476" s="3">
        <v>474</v>
      </c>
      <c r="B476">
        <f>Signals!B475</f>
        <v>3</v>
      </c>
      <c r="C476">
        <f>Signals!C475</f>
        <v>2</v>
      </c>
      <c r="D476">
        <f>Signals!F475</f>
        <v>0</v>
      </c>
      <c r="E476">
        <f>Signals!H475</f>
        <v>0</v>
      </c>
      <c r="F476">
        <f>Signals!I475</f>
        <v>0</v>
      </c>
      <c r="G476">
        <f>IF(Constants!$B$2=2,-B476,B476)</f>
        <v>3</v>
      </c>
      <c r="H476">
        <f>IF(Constants!$C$2=2,-C476,C476)</f>
        <v>2</v>
      </c>
      <c r="I476">
        <f t="shared" si="121"/>
        <v>3</v>
      </c>
      <c r="J476">
        <f t="shared" si="122"/>
        <v>2</v>
      </c>
      <c r="K476">
        <f t="shared" si="123"/>
        <v>1</v>
      </c>
      <c r="L476">
        <f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1200.5</v>
      </c>
      <c r="M476">
        <f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800.5</v>
      </c>
      <c r="N476">
        <f t="shared" si="124"/>
        <v>1200.5</v>
      </c>
      <c r="O476">
        <f t="shared" si="125"/>
        <v>800.5</v>
      </c>
      <c r="P476">
        <f>IF(I476&lt;&gt;0,(ABS(L476*Constants!$B$10)+50)/100,MAX(P475-ABS(N476*Constants!$B$4),0))</f>
        <v>0.62005</v>
      </c>
      <c r="Q476">
        <f>IF(J476&lt;&gt;0,(ABS(M476*Constants!$B$10)+50)/100,MAX(Q475-ABS(O476*Constants!$B$4),0))</f>
        <v>0.58005</v>
      </c>
      <c r="R476">
        <f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1200.5</v>
      </c>
      <c r="S476">
        <f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800.5</v>
      </c>
      <c r="T476">
        <f t="shared" si="126"/>
        <v>1200.5</v>
      </c>
      <c r="U476">
        <f t="shared" si="127"/>
        <v>800.5</v>
      </c>
      <c r="V476">
        <f>IF(I476&lt;&gt;0,(ABS(R476*Constants!$B$4)+50)/100,IF(R476=0,MAX((0-ABS(T476*Constants!$B$4)),0),(ABS(R476*Constants!$B$4)+50)/100))</f>
        <v>1501.125</v>
      </c>
      <c r="W476">
        <f>IF(J476&lt;&gt;0,(ABS(S476*Constants!$B$4)+50)/100,IF(S476=0,MAX((0-ABS(U476*Constants!$B$4)),0),(ABS(S476*Constants!$B$4)+50)/100))</f>
        <v>1001.125</v>
      </c>
      <c r="X476">
        <f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1200.5</v>
      </c>
      <c r="Y476">
        <f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800.5</v>
      </c>
      <c r="Z476">
        <f t="shared" si="128"/>
        <v>1200.5</v>
      </c>
      <c r="AA476">
        <f t="shared" si="129"/>
        <v>800.5</v>
      </c>
      <c r="AB476">
        <f>IF(I476&lt;&gt;0,(ABS(X476*Constants!$B$10)+50)/100,IF(X476=0,MAX((AB475-ABS(Z476*Constants!$B$4)),0),(ABS(X476*Constants!$B$4)+50)/100))</f>
        <v>0.62005</v>
      </c>
      <c r="AC476">
        <f>IF(J476&lt;&gt;0,(ABS(Y476*Constants!$B$10)+50)/100,IF(Y476=0,MAX((AC475-ABS(AA476*Constants!$B$4)),0),(ABS(Y476*Constants!$B$4)+50)/100))</f>
        <v>0.58005</v>
      </c>
      <c r="AD476">
        <f t="shared" si="130"/>
        <v>1001</v>
      </c>
      <c r="AE476">
        <f t="shared" si="131"/>
        <v>1200.5</v>
      </c>
      <c r="AF476">
        <f t="shared" si="132"/>
        <v>800.5</v>
      </c>
      <c r="AG476">
        <f>((Constants!$B$5*AG475)+Constants!$B$4*AD476+AH475)/(Constants!$B$5+Constants!$B$4)</f>
        <v>1001</v>
      </c>
      <c r="AH476">
        <f>((Constants!$B$5*AG475)+Constants!$B$4*AD476+AH475)-(Constants!$B$5+Constants!$B$4)*AG476</f>
        <v>0</v>
      </c>
      <c r="AI476">
        <f>((Constants!$B$5*AI475)+Constants!$B$4*AE476+AJ475)/(Constants!$B$5+Constants!$B$4)</f>
        <v>1200.5</v>
      </c>
      <c r="AJ476">
        <f>((Constants!$B$5*AI475)+Constants!$B$4*AE476+AJ475)-(Constants!$B$4+Constants!$B$5)*AI476</f>
        <v>0</v>
      </c>
      <c r="AK476">
        <f>((Constants!$B$5*AK475)+Constants!$B$4*AF476+AL475)/(Constants!$B$5+Constants!$B$4)</f>
        <v>800.5</v>
      </c>
      <c r="AL476">
        <f>((Constants!$B$5*AK475)+Constants!$B$4*AF476+AL475)-(Constants!$B$5+Constants!$B$4)*AK476</f>
        <v>0</v>
      </c>
      <c r="AM476">
        <f t="shared" si="133"/>
        <v>1</v>
      </c>
      <c r="AN476">
        <f t="shared" si="134"/>
        <v>1</v>
      </c>
      <c r="AO476">
        <f>(200000*(ABS(N476)-ABS(N474))+Constants!$B$7)/(2*Constants!$B$7)</f>
        <v>0.5</v>
      </c>
      <c r="AP476">
        <f>(200000*(ABS(O476)-ABS(O474))+Constants!$B$7)/(2*Constants!$B$7)</f>
        <v>0.5</v>
      </c>
      <c r="AQ476">
        <f t="shared" si="135"/>
        <v>1</v>
      </c>
      <c r="AR476">
        <f>(Constants!$B$3*Constants!$B$8*I476*K476+AS475)/(Constants!$B$9*Constants!$B$4)</f>
        <v>7.53982300884956</v>
      </c>
      <c r="AS476">
        <f>(Constants!$B$3*Constants!$B$8*I476*K476+AS475)-(AR476*Constants!$B$9*Constants!$B$4)</f>
        <v>0</v>
      </c>
      <c r="AT476">
        <f t="shared" si="136"/>
        <v>3573.87610619466</v>
      </c>
      <c r="AU476">
        <f t="array" ref="AU476">IF(SUMPRODUCT(--(SIGN(AN443:AN475)=SIGN(K444:K476)))=0,2,IF(AV475&gt;0,1,0))</f>
        <v>0</v>
      </c>
      <c r="AV476">
        <f>IF(AU476=2,ROUND(5*1000/Constants!$B$11,0),IF(AV475&gt;0,AV475-1,0))</f>
        <v>0</v>
      </c>
      <c r="AW476">
        <f t="shared" si="137"/>
        <v>474</v>
      </c>
      <c r="AX476">
        <f ca="1" t="array" ref="AX476">IF(AW476&gt;Constants!$B$12,2,IF(SUMPRODUCT(--(AX457:AX476=2))=0,0,1))</f>
        <v>2</v>
      </c>
      <c r="AZ476">
        <f t="array" ref="AZ476">IF(ABS(AG476)&gt;Constants!$B$13,2,IF(SUMPRODUCT(--(AZ456:AZ475=2))=0,0,1))</f>
        <v>0</v>
      </c>
    </row>
    <row r="477" spans="1:52">
      <c r="A477" s="3">
        <v>475</v>
      </c>
      <c r="B477">
        <f>Signals!B476</f>
        <v>3</v>
      </c>
      <c r="C477">
        <f>Signals!C476</f>
        <v>2</v>
      </c>
      <c r="D477">
        <f>Signals!F476</f>
        <v>0</v>
      </c>
      <c r="E477">
        <f>Signals!H476</f>
        <v>0</v>
      </c>
      <c r="F477">
        <f>Signals!I476</f>
        <v>0</v>
      </c>
      <c r="G477">
        <f>IF(Constants!$B$2=2,-B477,B477)</f>
        <v>3</v>
      </c>
      <c r="H477">
        <f>IF(Constants!$C$2=2,-C477,C477)</f>
        <v>2</v>
      </c>
      <c r="I477">
        <f t="shared" si="121"/>
        <v>3</v>
      </c>
      <c r="J477">
        <f t="shared" si="122"/>
        <v>2</v>
      </c>
      <c r="K477">
        <f t="shared" si="123"/>
        <v>1</v>
      </c>
      <c r="L477">
        <f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1200.5</v>
      </c>
      <c r="M477">
        <f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800.5</v>
      </c>
      <c r="N477">
        <f t="shared" si="124"/>
        <v>1200.5</v>
      </c>
      <c r="O477">
        <f t="shared" si="125"/>
        <v>800.5</v>
      </c>
      <c r="P477">
        <f>IF(I477&lt;&gt;0,(ABS(L477*Constants!$B$10)+50)/100,MAX(P476-ABS(N477*Constants!$B$4),0))</f>
        <v>0.62005</v>
      </c>
      <c r="Q477">
        <f>IF(J477&lt;&gt;0,(ABS(M477*Constants!$B$10)+50)/100,MAX(Q476-ABS(O477*Constants!$B$4),0))</f>
        <v>0.58005</v>
      </c>
      <c r="R477">
        <f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1200.5</v>
      </c>
      <c r="S477">
        <f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800.5</v>
      </c>
      <c r="T477">
        <f t="shared" si="126"/>
        <v>1200.5</v>
      </c>
      <c r="U477">
        <f t="shared" si="127"/>
        <v>800.5</v>
      </c>
      <c r="V477">
        <f>IF(I477&lt;&gt;0,(ABS(R477*Constants!$B$4)+50)/100,IF(R477=0,MAX((0-ABS(T477*Constants!$B$4)),0),(ABS(R477*Constants!$B$4)+50)/100))</f>
        <v>1501.125</v>
      </c>
      <c r="W477">
        <f>IF(J477&lt;&gt;0,(ABS(S477*Constants!$B$4)+50)/100,IF(S477=0,MAX((0-ABS(U477*Constants!$B$4)),0),(ABS(S477*Constants!$B$4)+50)/100))</f>
        <v>1001.125</v>
      </c>
      <c r="X477">
        <f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1200.5</v>
      </c>
      <c r="Y477">
        <f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800.5</v>
      </c>
      <c r="Z477">
        <f t="shared" si="128"/>
        <v>1200.5</v>
      </c>
      <c r="AA477">
        <f t="shared" si="129"/>
        <v>800.5</v>
      </c>
      <c r="AB477">
        <f>IF(I477&lt;&gt;0,(ABS(X477*Constants!$B$10)+50)/100,IF(X477=0,MAX((AB476-ABS(Z477*Constants!$B$4)),0),(ABS(X477*Constants!$B$4)+50)/100))</f>
        <v>0.62005</v>
      </c>
      <c r="AC477">
        <f>IF(J477&lt;&gt;0,(ABS(Y477*Constants!$B$10)+50)/100,IF(Y477=0,MAX((AC476-ABS(AA477*Constants!$B$4)),0),(ABS(Y477*Constants!$B$4)+50)/100))</f>
        <v>0.58005</v>
      </c>
      <c r="AD477">
        <f t="shared" si="130"/>
        <v>1001</v>
      </c>
      <c r="AE477">
        <f t="shared" si="131"/>
        <v>1200.5</v>
      </c>
      <c r="AF477">
        <f t="shared" si="132"/>
        <v>800.5</v>
      </c>
      <c r="AG477">
        <f>((Constants!$B$5*AG476)+Constants!$B$4*AD477+AH476)/(Constants!$B$5+Constants!$B$4)</f>
        <v>1001</v>
      </c>
      <c r="AH477">
        <f>((Constants!$B$5*AG476)+Constants!$B$4*AD477+AH476)-(Constants!$B$5+Constants!$B$4)*AG477</f>
        <v>0</v>
      </c>
      <c r="AI477">
        <f>((Constants!$B$5*AI476)+Constants!$B$4*AE477+AJ476)/(Constants!$B$5+Constants!$B$4)</f>
        <v>1200.5</v>
      </c>
      <c r="AJ477">
        <f>((Constants!$B$5*AI476)+Constants!$B$4*AE477+AJ476)-(Constants!$B$4+Constants!$B$5)*AI477</f>
        <v>0</v>
      </c>
      <c r="AK477">
        <f>((Constants!$B$5*AK476)+Constants!$B$4*AF477+AL476)/(Constants!$B$5+Constants!$B$4)</f>
        <v>800.5</v>
      </c>
      <c r="AL477">
        <f>((Constants!$B$5*AK476)+Constants!$B$4*AF477+AL476)-(Constants!$B$5+Constants!$B$4)*AK477</f>
        <v>0</v>
      </c>
      <c r="AM477">
        <f t="shared" si="133"/>
        <v>1</v>
      </c>
      <c r="AN477">
        <f t="shared" si="134"/>
        <v>1</v>
      </c>
      <c r="AO477">
        <f>(200000*(ABS(N477)-ABS(N475))+Constants!$B$7)/(2*Constants!$B$7)</f>
        <v>0.5</v>
      </c>
      <c r="AP477">
        <f>(200000*(ABS(O477)-ABS(O475))+Constants!$B$7)/(2*Constants!$B$7)</f>
        <v>0.5</v>
      </c>
      <c r="AQ477">
        <f t="shared" si="135"/>
        <v>1</v>
      </c>
      <c r="AR477">
        <f>(Constants!$B$3*Constants!$B$8*I477*K477+AS476)/(Constants!$B$9*Constants!$B$4)</f>
        <v>7.53982300884956</v>
      </c>
      <c r="AS477">
        <f>(Constants!$B$3*Constants!$B$8*I477*K477+AS476)-(AR477*Constants!$B$9*Constants!$B$4)</f>
        <v>0</v>
      </c>
      <c r="AT477">
        <f t="shared" si="136"/>
        <v>3581.41592920351</v>
      </c>
      <c r="AU477">
        <f t="array" ref="AU477">IF(SUMPRODUCT(--(SIGN(AN444:AN476)=SIGN(K445:K477)))=0,2,IF(AV476&gt;0,1,0))</f>
        <v>0</v>
      </c>
      <c r="AV477">
        <f>IF(AU477=2,ROUND(5*1000/Constants!$B$11,0),IF(AV476&gt;0,AV476-1,0))</f>
        <v>0</v>
      </c>
      <c r="AW477">
        <f t="shared" si="137"/>
        <v>475</v>
      </c>
      <c r="AX477">
        <f ca="1" t="array" ref="AX477">IF(AW477&gt;Constants!$B$12,2,IF(SUMPRODUCT(--(AX458:AX477=2))=0,0,1))</f>
        <v>2</v>
      </c>
      <c r="AZ477">
        <f t="array" ref="AZ477">IF(ABS(AG477)&gt;Constants!$B$13,2,IF(SUMPRODUCT(--(AZ457:AZ476=2))=0,0,1))</f>
        <v>0</v>
      </c>
    </row>
    <row r="478" spans="1:52">
      <c r="A478" s="3">
        <v>476</v>
      </c>
      <c r="B478">
        <f>Signals!B477</f>
        <v>3</v>
      </c>
      <c r="C478">
        <f>Signals!C477</f>
        <v>2</v>
      </c>
      <c r="D478">
        <f>Signals!F477</f>
        <v>0</v>
      </c>
      <c r="E478">
        <f>Signals!H477</f>
        <v>0</v>
      </c>
      <c r="F478">
        <f>Signals!I477</f>
        <v>0</v>
      </c>
      <c r="G478">
        <f>IF(Constants!$B$2=2,-B478,B478)</f>
        <v>3</v>
      </c>
      <c r="H478">
        <f>IF(Constants!$C$2=2,-C478,C478)</f>
        <v>2</v>
      </c>
      <c r="I478">
        <f t="shared" si="121"/>
        <v>3</v>
      </c>
      <c r="J478">
        <f t="shared" si="122"/>
        <v>2</v>
      </c>
      <c r="K478">
        <f t="shared" si="123"/>
        <v>1</v>
      </c>
      <c r="L478">
        <f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1200.5</v>
      </c>
      <c r="M478">
        <f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800.5</v>
      </c>
      <c r="N478">
        <f t="shared" si="124"/>
        <v>1200.5</v>
      </c>
      <c r="O478">
        <f t="shared" si="125"/>
        <v>800.5</v>
      </c>
      <c r="P478">
        <f>IF(I478&lt;&gt;0,(ABS(L478*Constants!$B$10)+50)/100,MAX(P477-ABS(N478*Constants!$B$4),0))</f>
        <v>0.62005</v>
      </c>
      <c r="Q478">
        <f>IF(J478&lt;&gt;0,(ABS(M478*Constants!$B$10)+50)/100,MAX(Q477-ABS(O478*Constants!$B$4),0))</f>
        <v>0.58005</v>
      </c>
      <c r="R478">
        <f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1200.5</v>
      </c>
      <c r="S478">
        <f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800.5</v>
      </c>
      <c r="T478">
        <f t="shared" si="126"/>
        <v>1200.5</v>
      </c>
      <c r="U478">
        <f t="shared" si="127"/>
        <v>800.5</v>
      </c>
      <c r="V478">
        <f>IF(I478&lt;&gt;0,(ABS(R478*Constants!$B$4)+50)/100,IF(R478=0,MAX((0-ABS(T478*Constants!$B$4)),0),(ABS(R478*Constants!$B$4)+50)/100))</f>
        <v>1501.125</v>
      </c>
      <c r="W478">
        <f>IF(J478&lt;&gt;0,(ABS(S478*Constants!$B$4)+50)/100,IF(S478=0,MAX((0-ABS(U478*Constants!$B$4)),0),(ABS(S478*Constants!$B$4)+50)/100))</f>
        <v>1001.125</v>
      </c>
      <c r="X478">
        <f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1200.5</v>
      </c>
      <c r="Y478">
        <f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800.5</v>
      </c>
      <c r="Z478">
        <f t="shared" si="128"/>
        <v>1200.5</v>
      </c>
      <c r="AA478">
        <f t="shared" si="129"/>
        <v>800.5</v>
      </c>
      <c r="AB478">
        <f>IF(I478&lt;&gt;0,(ABS(X478*Constants!$B$10)+50)/100,IF(X478=0,MAX((AB477-ABS(Z478*Constants!$B$4)),0),(ABS(X478*Constants!$B$4)+50)/100))</f>
        <v>0.62005</v>
      </c>
      <c r="AC478">
        <f>IF(J478&lt;&gt;0,(ABS(Y478*Constants!$B$10)+50)/100,IF(Y478=0,MAX((AC477-ABS(AA478*Constants!$B$4)),0),(ABS(Y478*Constants!$B$4)+50)/100))</f>
        <v>0.58005</v>
      </c>
      <c r="AD478">
        <f t="shared" si="130"/>
        <v>1001</v>
      </c>
      <c r="AE478">
        <f t="shared" si="131"/>
        <v>1200.5</v>
      </c>
      <c r="AF478">
        <f t="shared" si="132"/>
        <v>800.5</v>
      </c>
      <c r="AG478">
        <f>((Constants!$B$5*AG477)+Constants!$B$4*AD478+AH477)/(Constants!$B$5+Constants!$B$4)</f>
        <v>1001</v>
      </c>
      <c r="AH478">
        <f>((Constants!$B$5*AG477)+Constants!$B$4*AD478+AH477)-(Constants!$B$5+Constants!$B$4)*AG478</f>
        <v>0</v>
      </c>
      <c r="AI478">
        <f>((Constants!$B$5*AI477)+Constants!$B$4*AE478+AJ477)/(Constants!$B$5+Constants!$B$4)</f>
        <v>1200.5</v>
      </c>
      <c r="AJ478">
        <f>((Constants!$B$5*AI477)+Constants!$B$4*AE478+AJ477)-(Constants!$B$4+Constants!$B$5)*AI478</f>
        <v>0</v>
      </c>
      <c r="AK478">
        <f>((Constants!$B$5*AK477)+Constants!$B$4*AF478+AL477)/(Constants!$B$5+Constants!$B$4)</f>
        <v>800.5</v>
      </c>
      <c r="AL478">
        <f>((Constants!$B$5*AK477)+Constants!$B$4*AF478+AL477)-(Constants!$B$5+Constants!$B$4)*AK478</f>
        <v>0</v>
      </c>
      <c r="AM478">
        <f t="shared" si="133"/>
        <v>1</v>
      </c>
      <c r="AN478">
        <f t="shared" si="134"/>
        <v>1</v>
      </c>
      <c r="AO478">
        <f>(200000*(ABS(N478)-ABS(N476))+Constants!$B$7)/(2*Constants!$B$7)</f>
        <v>0.5</v>
      </c>
      <c r="AP478">
        <f>(200000*(ABS(O478)-ABS(O476))+Constants!$B$7)/(2*Constants!$B$7)</f>
        <v>0.5</v>
      </c>
      <c r="AQ478">
        <f t="shared" si="135"/>
        <v>1</v>
      </c>
      <c r="AR478">
        <f>(Constants!$B$3*Constants!$B$8*I478*K478+AS477)/(Constants!$B$9*Constants!$B$4)</f>
        <v>7.53982300884956</v>
      </c>
      <c r="AS478">
        <f>(Constants!$B$3*Constants!$B$8*I478*K478+AS477)-(AR478*Constants!$B$9*Constants!$B$4)</f>
        <v>0</v>
      </c>
      <c r="AT478">
        <f t="shared" si="136"/>
        <v>3588.95575221236</v>
      </c>
      <c r="AU478">
        <f t="array" ref="AU478">IF(SUMPRODUCT(--(SIGN(AN445:AN477)=SIGN(K446:K478)))=0,2,IF(AV477&gt;0,1,0))</f>
        <v>0</v>
      </c>
      <c r="AV478">
        <f>IF(AU478=2,ROUND(5*1000/Constants!$B$11,0),IF(AV477&gt;0,AV477-1,0))</f>
        <v>0</v>
      </c>
      <c r="AW478">
        <f t="shared" si="137"/>
        <v>476</v>
      </c>
      <c r="AX478">
        <f ca="1" t="array" ref="AX478">IF(AW478&gt;Constants!$B$12,2,IF(SUMPRODUCT(--(AX459:AX478=2))=0,0,1))</f>
        <v>2</v>
      </c>
      <c r="AZ478">
        <f t="array" ref="AZ478">IF(ABS(AG478)&gt;Constants!$B$13,2,IF(SUMPRODUCT(--(AZ458:AZ477=2))=0,0,1))</f>
        <v>0</v>
      </c>
    </row>
    <row r="479" spans="1:52">
      <c r="A479" s="3">
        <v>477</v>
      </c>
      <c r="B479">
        <f>Signals!B478</f>
        <v>3</v>
      </c>
      <c r="C479">
        <f>Signals!C478</f>
        <v>2</v>
      </c>
      <c r="D479">
        <f>Signals!F478</f>
        <v>0</v>
      </c>
      <c r="E479">
        <f>Signals!H478</f>
        <v>0</v>
      </c>
      <c r="F479">
        <f>Signals!I478</f>
        <v>0</v>
      </c>
      <c r="G479">
        <f>IF(Constants!$B$2=2,-B479,B479)</f>
        <v>3</v>
      </c>
      <c r="H479">
        <f>IF(Constants!$C$2=2,-C479,C479)</f>
        <v>2</v>
      </c>
      <c r="I479">
        <f t="shared" si="121"/>
        <v>3</v>
      </c>
      <c r="J479">
        <f t="shared" si="122"/>
        <v>2</v>
      </c>
      <c r="K479">
        <f t="shared" si="123"/>
        <v>1</v>
      </c>
      <c r="L479">
        <f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1200.5</v>
      </c>
      <c r="M479">
        <f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800.5</v>
      </c>
      <c r="N479">
        <f t="shared" si="124"/>
        <v>1200.5</v>
      </c>
      <c r="O479">
        <f t="shared" si="125"/>
        <v>800.5</v>
      </c>
      <c r="P479">
        <f>IF(I479&lt;&gt;0,(ABS(L479*Constants!$B$10)+50)/100,MAX(P478-ABS(N479*Constants!$B$4),0))</f>
        <v>0.62005</v>
      </c>
      <c r="Q479">
        <f>IF(J479&lt;&gt;0,(ABS(M479*Constants!$B$10)+50)/100,MAX(Q478-ABS(O479*Constants!$B$4),0))</f>
        <v>0.58005</v>
      </c>
      <c r="R479">
        <f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1200.5</v>
      </c>
      <c r="S479">
        <f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800.5</v>
      </c>
      <c r="T479">
        <f t="shared" si="126"/>
        <v>1200.5</v>
      </c>
      <c r="U479">
        <f t="shared" si="127"/>
        <v>800.5</v>
      </c>
      <c r="V479">
        <f>IF(I479&lt;&gt;0,(ABS(R479*Constants!$B$4)+50)/100,IF(R479=0,MAX((0-ABS(T479*Constants!$B$4)),0),(ABS(R479*Constants!$B$4)+50)/100))</f>
        <v>1501.125</v>
      </c>
      <c r="W479">
        <f>IF(J479&lt;&gt;0,(ABS(S479*Constants!$B$4)+50)/100,IF(S479=0,MAX((0-ABS(U479*Constants!$B$4)),0),(ABS(S479*Constants!$B$4)+50)/100))</f>
        <v>1001.125</v>
      </c>
      <c r="X479">
        <f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1200.5</v>
      </c>
      <c r="Y479">
        <f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800.5</v>
      </c>
      <c r="Z479">
        <f t="shared" si="128"/>
        <v>1200.5</v>
      </c>
      <c r="AA479">
        <f t="shared" si="129"/>
        <v>800.5</v>
      </c>
      <c r="AB479">
        <f>IF(I479&lt;&gt;0,(ABS(X479*Constants!$B$10)+50)/100,IF(X479=0,MAX((AB478-ABS(Z479*Constants!$B$4)),0),(ABS(X479*Constants!$B$4)+50)/100))</f>
        <v>0.62005</v>
      </c>
      <c r="AC479">
        <f>IF(J479&lt;&gt;0,(ABS(Y479*Constants!$B$10)+50)/100,IF(Y479=0,MAX((AC478-ABS(AA479*Constants!$B$4)),0),(ABS(Y479*Constants!$B$4)+50)/100))</f>
        <v>0.58005</v>
      </c>
      <c r="AD479">
        <f t="shared" si="130"/>
        <v>1001</v>
      </c>
      <c r="AE479">
        <f t="shared" si="131"/>
        <v>1200.5</v>
      </c>
      <c r="AF479">
        <f t="shared" si="132"/>
        <v>800.5</v>
      </c>
      <c r="AG479">
        <f>((Constants!$B$5*AG478)+Constants!$B$4*AD479+AH478)/(Constants!$B$5+Constants!$B$4)</f>
        <v>1001</v>
      </c>
      <c r="AH479">
        <f>((Constants!$B$5*AG478)+Constants!$B$4*AD479+AH478)-(Constants!$B$5+Constants!$B$4)*AG479</f>
        <v>0</v>
      </c>
      <c r="AI479">
        <f>((Constants!$B$5*AI478)+Constants!$B$4*AE479+AJ478)/(Constants!$B$5+Constants!$B$4)</f>
        <v>1200.5</v>
      </c>
      <c r="AJ479">
        <f>((Constants!$B$5*AI478)+Constants!$B$4*AE479+AJ478)-(Constants!$B$4+Constants!$B$5)*AI479</f>
        <v>0</v>
      </c>
      <c r="AK479">
        <f>((Constants!$B$5*AK478)+Constants!$B$4*AF479+AL478)/(Constants!$B$5+Constants!$B$4)</f>
        <v>800.5</v>
      </c>
      <c r="AL479">
        <f>((Constants!$B$5*AK478)+Constants!$B$4*AF479+AL478)-(Constants!$B$5+Constants!$B$4)*AK479</f>
        <v>0</v>
      </c>
      <c r="AM479">
        <f t="shared" si="133"/>
        <v>1</v>
      </c>
      <c r="AN479">
        <f t="shared" si="134"/>
        <v>1</v>
      </c>
      <c r="AO479">
        <f>(200000*(ABS(N479)-ABS(N477))+Constants!$B$7)/(2*Constants!$B$7)</f>
        <v>0.5</v>
      </c>
      <c r="AP479">
        <f>(200000*(ABS(O479)-ABS(O477))+Constants!$B$7)/(2*Constants!$B$7)</f>
        <v>0.5</v>
      </c>
      <c r="AQ479">
        <f t="shared" si="135"/>
        <v>1</v>
      </c>
      <c r="AR479">
        <f>(Constants!$B$3*Constants!$B$8*I479*K479+AS478)/(Constants!$B$9*Constants!$B$4)</f>
        <v>7.53982300884956</v>
      </c>
      <c r="AS479">
        <f>(Constants!$B$3*Constants!$B$8*I479*K479+AS478)-(AR479*Constants!$B$9*Constants!$B$4)</f>
        <v>0</v>
      </c>
      <c r="AT479">
        <f t="shared" si="136"/>
        <v>3596.4955752212</v>
      </c>
      <c r="AU479">
        <f t="array" ref="AU479">IF(SUMPRODUCT(--(SIGN(AN446:AN478)=SIGN(K447:K479)))=0,2,IF(AV478&gt;0,1,0))</f>
        <v>0</v>
      </c>
      <c r="AV479">
        <f>IF(AU479=2,ROUND(5*1000/Constants!$B$11,0),IF(AV478&gt;0,AV478-1,0))</f>
        <v>0</v>
      </c>
      <c r="AW479">
        <f t="shared" si="137"/>
        <v>477</v>
      </c>
      <c r="AX479">
        <f ca="1" t="array" ref="AX479">IF(AW479&gt;Constants!$B$12,2,IF(SUMPRODUCT(--(AX460:AX479=2))=0,0,1))</f>
        <v>2</v>
      </c>
      <c r="AZ479">
        <f t="array" ref="AZ479">IF(ABS(AG479)&gt;Constants!$B$13,2,IF(SUMPRODUCT(--(AZ459:AZ478=2))=0,0,1))</f>
        <v>0</v>
      </c>
    </row>
    <row r="480" spans="1:52">
      <c r="A480" s="3">
        <v>478</v>
      </c>
      <c r="B480">
        <f>Signals!B479</f>
        <v>3</v>
      </c>
      <c r="C480">
        <f>Signals!C479</f>
        <v>2</v>
      </c>
      <c r="D480">
        <f>Signals!F479</f>
        <v>0</v>
      </c>
      <c r="E480">
        <f>Signals!H479</f>
        <v>0</v>
      </c>
      <c r="F480">
        <f>Signals!I479</f>
        <v>0</v>
      </c>
      <c r="G480">
        <f>IF(Constants!$B$2=2,-B480,B480)</f>
        <v>3</v>
      </c>
      <c r="H480">
        <f>IF(Constants!$C$2=2,-C480,C480)</f>
        <v>2</v>
      </c>
      <c r="I480">
        <f t="shared" si="121"/>
        <v>3</v>
      </c>
      <c r="J480">
        <f t="shared" si="122"/>
        <v>2</v>
      </c>
      <c r="K480">
        <f t="shared" si="123"/>
        <v>1</v>
      </c>
      <c r="L480">
        <f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1200.5</v>
      </c>
      <c r="M480">
        <f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800.5</v>
      </c>
      <c r="N480">
        <f t="shared" si="124"/>
        <v>1200.5</v>
      </c>
      <c r="O480">
        <f t="shared" si="125"/>
        <v>800.5</v>
      </c>
      <c r="P480">
        <f>IF(I480&lt;&gt;0,(ABS(L480*Constants!$B$10)+50)/100,MAX(P479-ABS(N480*Constants!$B$4),0))</f>
        <v>0.62005</v>
      </c>
      <c r="Q480">
        <f>IF(J480&lt;&gt;0,(ABS(M480*Constants!$B$10)+50)/100,MAX(Q479-ABS(O480*Constants!$B$4),0))</f>
        <v>0.58005</v>
      </c>
      <c r="R480">
        <f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1200.5</v>
      </c>
      <c r="S480">
        <f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800.5</v>
      </c>
      <c r="T480">
        <f t="shared" si="126"/>
        <v>1200.5</v>
      </c>
      <c r="U480">
        <f t="shared" si="127"/>
        <v>800.5</v>
      </c>
      <c r="V480">
        <f>IF(I480&lt;&gt;0,(ABS(R480*Constants!$B$4)+50)/100,IF(R480=0,MAX((0-ABS(T480*Constants!$B$4)),0),(ABS(R480*Constants!$B$4)+50)/100))</f>
        <v>1501.125</v>
      </c>
      <c r="W480">
        <f>IF(J480&lt;&gt;0,(ABS(S480*Constants!$B$4)+50)/100,IF(S480=0,MAX((0-ABS(U480*Constants!$B$4)),0),(ABS(S480*Constants!$B$4)+50)/100))</f>
        <v>1001.125</v>
      </c>
      <c r="X480">
        <f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1200.5</v>
      </c>
      <c r="Y480">
        <f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800.5</v>
      </c>
      <c r="Z480">
        <f t="shared" si="128"/>
        <v>1200.5</v>
      </c>
      <c r="AA480">
        <f t="shared" si="129"/>
        <v>800.5</v>
      </c>
      <c r="AB480">
        <f>IF(I480&lt;&gt;0,(ABS(X480*Constants!$B$10)+50)/100,IF(X480=0,MAX((AB479-ABS(Z480*Constants!$B$4)),0),(ABS(X480*Constants!$B$4)+50)/100))</f>
        <v>0.62005</v>
      </c>
      <c r="AC480">
        <f>IF(J480&lt;&gt;0,(ABS(Y480*Constants!$B$10)+50)/100,IF(Y480=0,MAX((AC479-ABS(AA480*Constants!$B$4)),0),(ABS(Y480*Constants!$B$4)+50)/100))</f>
        <v>0.58005</v>
      </c>
      <c r="AD480">
        <f t="shared" si="130"/>
        <v>1001</v>
      </c>
      <c r="AE480">
        <f t="shared" si="131"/>
        <v>1200.5</v>
      </c>
      <c r="AF480">
        <f t="shared" si="132"/>
        <v>800.5</v>
      </c>
      <c r="AG480">
        <f>((Constants!$B$5*AG479)+Constants!$B$4*AD480+AH479)/(Constants!$B$5+Constants!$B$4)</f>
        <v>1001</v>
      </c>
      <c r="AH480">
        <f>((Constants!$B$5*AG479)+Constants!$B$4*AD480+AH479)-(Constants!$B$5+Constants!$B$4)*AG480</f>
        <v>0</v>
      </c>
      <c r="AI480">
        <f>((Constants!$B$5*AI479)+Constants!$B$4*AE480+AJ479)/(Constants!$B$5+Constants!$B$4)</f>
        <v>1200.5</v>
      </c>
      <c r="AJ480">
        <f>((Constants!$B$5*AI479)+Constants!$B$4*AE480+AJ479)-(Constants!$B$4+Constants!$B$5)*AI480</f>
        <v>0</v>
      </c>
      <c r="AK480">
        <f>((Constants!$B$5*AK479)+Constants!$B$4*AF480+AL479)/(Constants!$B$5+Constants!$B$4)</f>
        <v>800.5</v>
      </c>
      <c r="AL480">
        <f>((Constants!$B$5*AK479)+Constants!$B$4*AF480+AL479)-(Constants!$B$5+Constants!$B$4)*AK480</f>
        <v>0</v>
      </c>
      <c r="AM480">
        <f t="shared" si="133"/>
        <v>1</v>
      </c>
      <c r="AN480">
        <f t="shared" si="134"/>
        <v>1</v>
      </c>
      <c r="AO480">
        <f>(200000*(ABS(N480)-ABS(N478))+Constants!$B$7)/(2*Constants!$B$7)</f>
        <v>0.5</v>
      </c>
      <c r="AP480">
        <f>(200000*(ABS(O480)-ABS(O478))+Constants!$B$7)/(2*Constants!$B$7)</f>
        <v>0.5</v>
      </c>
      <c r="AQ480">
        <f t="shared" si="135"/>
        <v>1</v>
      </c>
      <c r="AR480">
        <f>(Constants!$B$3*Constants!$B$8*I480*K480+AS479)/(Constants!$B$9*Constants!$B$4)</f>
        <v>7.53982300884956</v>
      </c>
      <c r="AS480">
        <f>(Constants!$B$3*Constants!$B$8*I480*K480+AS479)-(AR480*Constants!$B$9*Constants!$B$4)</f>
        <v>0</v>
      </c>
      <c r="AT480">
        <f t="shared" si="136"/>
        <v>3604.03539823005</v>
      </c>
      <c r="AU480">
        <f t="array" ref="AU480">IF(SUMPRODUCT(--(SIGN(AN447:AN479)=SIGN(K448:K480)))=0,2,IF(AV479&gt;0,1,0))</f>
        <v>0</v>
      </c>
      <c r="AV480">
        <f>IF(AU480=2,ROUND(5*1000/Constants!$B$11,0),IF(AV479&gt;0,AV479-1,0))</f>
        <v>0</v>
      </c>
      <c r="AW480">
        <f t="shared" si="137"/>
        <v>478</v>
      </c>
      <c r="AX480">
        <f ca="1" t="array" ref="AX480">IF(AW480&gt;Constants!$B$12,2,IF(SUMPRODUCT(--(AX461:AX480=2))=0,0,1))</f>
        <v>2</v>
      </c>
      <c r="AZ480">
        <f t="array" ref="AZ480">IF(ABS(AG480)&gt;Constants!$B$13,2,IF(SUMPRODUCT(--(AZ460:AZ479=2))=0,0,1))</f>
        <v>0</v>
      </c>
    </row>
    <row r="481" spans="1:52">
      <c r="A481" s="3">
        <v>479</v>
      </c>
      <c r="B481">
        <f>Signals!B480</f>
        <v>3</v>
      </c>
      <c r="C481">
        <f>Signals!C480</f>
        <v>2</v>
      </c>
      <c r="D481">
        <f>Signals!F480</f>
        <v>0</v>
      </c>
      <c r="E481">
        <f>Signals!H480</f>
        <v>0</v>
      </c>
      <c r="F481">
        <f>Signals!I480</f>
        <v>0</v>
      </c>
      <c r="G481">
        <f>IF(Constants!$B$2=2,-B481,B481)</f>
        <v>3</v>
      </c>
      <c r="H481">
        <f>IF(Constants!$C$2=2,-C481,C481)</f>
        <v>2</v>
      </c>
      <c r="I481">
        <f t="shared" si="121"/>
        <v>3</v>
      </c>
      <c r="J481">
        <f t="shared" si="122"/>
        <v>2</v>
      </c>
      <c r="K481">
        <f t="shared" si="123"/>
        <v>1</v>
      </c>
      <c r="L481">
        <f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1200.5</v>
      </c>
      <c r="M481">
        <f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800.5</v>
      </c>
      <c r="N481">
        <f t="shared" si="124"/>
        <v>1200.5</v>
      </c>
      <c r="O481">
        <f t="shared" si="125"/>
        <v>800.5</v>
      </c>
      <c r="P481">
        <f>IF(I481&lt;&gt;0,(ABS(L481*Constants!$B$10)+50)/100,MAX(P480-ABS(N481*Constants!$B$4),0))</f>
        <v>0.62005</v>
      </c>
      <c r="Q481">
        <f>IF(J481&lt;&gt;0,(ABS(M481*Constants!$B$10)+50)/100,MAX(Q480-ABS(O481*Constants!$B$4),0))</f>
        <v>0.58005</v>
      </c>
      <c r="R481">
        <f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1200.5</v>
      </c>
      <c r="S481">
        <f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800.5</v>
      </c>
      <c r="T481">
        <f t="shared" si="126"/>
        <v>1200.5</v>
      </c>
      <c r="U481">
        <f t="shared" si="127"/>
        <v>800.5</v>
      </c>
      <c r="V481">
        <f>IF(I481&lt;&gt;0,(ABS(R481*Constants!$B$4)+50)/100,IF(R481=0,MAX((0-ABS(T481*Constants!$B$4)),0),(ABS(R481*Constants!$B$4)+50)/100))</f>
        <v>1501.125</v>
      </c>
      <c r="W481">
        <f>IF(J481&lt;&gt;0,(ABS(S481*Constants!$B$4)+50)/100,IF(S481=0,MAX((0-ABS(U481*Constants!$B$4)),0),(ABS(S481*Constants!$B$4)+50)/100))</f>
        <v>1001.125</v>
      </c>
      <c r="X481">
        <f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1200.5</v>
      </c>
      <c r="Y481">
        <f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800.5</v>
      </c>
      <c r="Z481">
        <f t="shared" si="128"/>
        <v>1200.5</v>
      </c>
      <c r="AA481">
        <f t="shared" si="129"/>
        <v>800.5</v>
      </c>
      <c r="AB481">
        <f>IF(I481&lt;&gt;0,(ABS(X481*Constants!$B$10)+50)/100,IF(X481=0,MAX((AB480-ABS(Z481*Constants!$B$4)),0),(ABS(X481*Constants!$B$4)+50)/100))</f>
        <v>0.62005</v>
      </c>
      <c r="AC481">
        <f>IF(J481&lt;&gt;0,(ABS(Y481*Constants!$B$10)+50)/100,IF(Y481=0,MAX((AC480-ABS(AA481*Constants!$B$4)),0),(ABS(Y481*Constants!$B$4)+50)/100))</f>
        <v>0.58005</v>
      </c>
      <c r="AD481">
        <f t="shared" si="130"/>
        <v>1001</v>
      </c>
      <c r="AE481">
        <f t="shared" si="131"/>
        <v>1200.5</v>
      </c>
      <c r="AF481">
        <f t="shared" si="132"/>
        <v>800.5</v>
      </c>
      <c r="AG481">
        <f>((Constants!$B$5*AG480)+Constants!$B$4*AD481+AH480)/(Constants!$B$5+Constants!$B$4)</f>
        <v>1001</v>
      </c>
      <c r="AH481">
        <f>((Constants!$B$5*AG480)+Constants!$B$4*AD481+AH480)-(Constants!$B$5+Constants!$B$4)*AG481</f>
        <v>0</v>
      </c>
      <c r="AI481">
        <f>((Constants!$B$5*AI480)+Constants!$B$4*AE481+AJ480)/(Constants!$B$5+Constants!$B$4)</f>
        <v>1200.5</v>
      </c>
      <c r="AJ481">
        <f>((Constants!$B$5*AI480)+Constants!$B$4*AE481+AJ480)-(Constants!$B$4+Constants!$B$5)*AI481</f>
        <v>0</v>
      </c>
      <c r="AK481">
        <f>((Constants!$B$5*AK480)+Constants!$B$4*AF481+AL480)/(Constants!$B$5+Constants!$B$4)</f>
        <v>800.5</v>
      </c>
      <c r="AL481">
        <f>((Constants!$B$5*AK480)+Constants!$B$4*AF481+AL480)-(Constants!$B$5+Constants!$B$4)*AK481</f>
        <v>0</v>
      </c>
      <c r="AM481">
        <f t="shared" si="133"/>
        <v>1</v>
      </c>
      <c r="AN481">
        <f t="shared" si="134"/>
        <v>1</v>
      </c>
      <c r="AO481">
        <f>(200000*(ABS(N481)-ABS(N479))+Constants!$B$7)/(2*Constants!$B$7)</f>
        <v>0.5</v>
      </c>
      <c r="AP481">
        <f>(200000*(ABS(O481)-ABS(O479))+Constants!$B$7)/(2*Constants!$B$7)</f>
        <v>0.5</v>
      </c>
      <c r="AQ481">
        <f t="shared" si="135"/>
        <v>1</v>
      </c>
      <c r="AR481">
        <f>(Constants!$B$3*Constants!$B$8*I481*K481+AS480)/(Constants!$B$9*Constants!$B$4)</f>
        <v>7.53982300884956</v>
      </c>
      <c r="AS481">
        <f>(Constants!$B$3*Constants!$B$8*I481*K481+AS480)-(AR481*Constants!$B$9*Constants!$B$4)</f>
        <v>0</v>
      </c>
      <c r="AT481">
        <f t="shared" si="136"/>
        <v>3611.5752212389</v>
      </c>
      <c r="AU481">
        <f t="array" ref="AU481">IF(SUMPRODUCT(--(SIGN(AN448:AN480)=SIGN(K449:K481)))=0,2,IF(AV480&gt;0,1,0))</f>
        <v>0</v>
      </c>
      <c r="AV481">
        <f>IF(AU481=2,ROUND(5*1000/Constants!$B$11,0),IF(AV480&gt;0,AV480-1,0))</f>
        <v>0</v>
      </c>
      <c r="AW481">
        <f t="shared" si="137"/>
        <v>479</v>
      </c>
      <c r="AX481">
        <f ca="1" t="array" ref="AX481">IF(AW481&gt;Constants!$B$12,2,IF(SUMPRODUCT(--(AX462:AX481=2))=0,0,1))</f>
        <v>2</v>
      </c>
      <c r="AZ481">
        <f t="array" ref="AZ481">IF(ABS(AG481)&gt;Constants!$B$13,2,IF(SUMPRODUCT(--(AZ461:AZ480=2))=0,0,1))</f>
        <v>0</v>
      </c>
    </row>
    <row r="482" spans="1:52">
      <c r="A482" s="3">
        <v>480</v>
      </c>
      <c r="B482">
        <f>Signals!B481</f>
        <v>3</v>
      </c>
      <c r="C482">
        <f>Signals!C481</f>
        <v>2</v>
      </c>
      <c r="D482">
        <f>Signals!F481</f>
        <v>0</v>
      </c>
      <c r="E482">
        <f>Signals!H481</f>
        <v>0</v>
      </c>
      <c r="F482">
        <f>Signals!I481</f>
        <v>0</v>
      </c>
      <c r="G482">
        <f>IF(Constants!$B$2=2,-B482,B482)</f>
        <v>3</v>
      </c>
      <c r="H482">
        <f>IF(Constants!$C$2=2,-C482,C482)</f>
        <v>2</v>
      </c>
      <c r="I482">
        <f t="shared" si="121"/>
        <v>3</v>
      </c>
      <c r="J482">
        <f t="shared" si="122"/>
        <v>2</v>
      </c>
      <c r="K482">
        <f t="shared" si="123"/>
        <v>1</v>
      </c>
      <c r="L482">
        <f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1200.5</v>
      </c>
      <c r="M482">
        <f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800.5</v>
      </c>
      <c r="N482">
        <f t="shared" si="124"/>
        <v>1200.5</v>
      </c>
      <c r="O482">
        <f t="shared" si="125"/>
        <v>800.5</v>
      </c>
      <c r="P482">
        <f>IF(I482&lt;&gt;0,(ABS(L482*Constants!$B$10)+50)/100,MAX(P481-ABS(N482*Constants!$B$4),0))</f>
        <v>0.62005</v>
      </c>
      <c r="Q482">
        <f>IF(J482&lt;&gt;0,(ABS(M482*Constants!$B$10)+50)/100,MAX(Q481-ABS(O482*Constants!$B$4),0))</f>
        <v>0.58005</v>
      </c>
      <c r="R482">
        <f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1200.5</v>
      </c>
      <c r="S482">
        <f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800.5</v>
      </c>
      <c r="T482">
        <f t="shared" si="126"/>
        <v>1200.5</v>
      </c>
      <c r="U482">
        <f t="shared" si="127"/>
        <v>800.5</v>
      </c>
      <c r="V482">
        <f>IF(I482&lt;&gt;0,(ABS(R482*Constants!$B$4)+50)/100,IF(R482=0,MAX((0-ABS(T482*Constants!$B$4)),0),(ABS(R482*Constants!$B$4)+50)/100))</f>
        <v>1501.125</v>
      </c>
      <c r="W482">
        <f>IF(J482&lt;&gt;0,(ABS(S482*Constants!$B$4)+50)/100,IF(S482=0,MAX((0-ABS(U482*Constants!$B$4)),0),(ABS(S482*Constants!$B$4)+50)/100))</f>
        <v>1001.125</v>
      </c>
      <c r="X482">
        <f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1200.5</v>
      </c>
      <c r="Y482">
        <f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800.5</v>
      </c>
      <c r="Z482">
        <f t="shared" si="128"/>
        <v>1200.5</v>
      </c>
      <c r="AA482">
        <f t="shared" si="129"/>
        <v>800.5</v>
      </c>
      <c r="AB482">
        <f>IF(I482&lt;&gt;0,(ABS(X482*Constants!$B$10)+50)/100,IF(X482=0,MAX((AB481-ABS(Z482*Constants!$B$4)),0),(ABS(X482*Constants!$B$4)+50)/100))</f>
        <v>0.62005</v>
      </c>
      <c r="AC482">
        <f>IF(J482&lt;&gt;0,(ABS(Y482*Constants!$B$10)+50)/100,IF(Y482=0,MAX((AC481-ABS(AA482*Constants!$B$4)),0),(ABS(Y482*Constants!$B$4)+50)/100))</f>
        <v>0.58005</v>
      </c>
      <c r="AD482">
        <f t="shared" si="130"/>
        <v>1001</v>
      </c>
      <c r="AE482">
        <f t="shared" si="131"/>
        <v>1200.5</v>
      </c>
      <c r="AF482">
        <f t="shared" si="132"/>
        <v>800.5</v>
      </c>
      <c r="AG482">
        <f>((Constants!$B$5*AG481)+Constants!$B$4*AD482+AH481)/(Constants!$B$5+Constants!$B$4)</f>
        <v>1001</v>
      </c>
      <c r="AH482">
        <f>((Constants!$B$5*AG481)+Constants!$B$4*AD482+AH481)-(Constants!$B$5+Constants!$B$4)*AG482</f>
        <v>0</v>
      </c>
      <c r="AI482">
        <f>((Constants!$B$5*AI481)+Constants!$B$4*AE482+AJ481)/(Constants!$B$5+Constants!$B$4)</f>
        <v>1200.5</v>
      </c>
      <c r="AJ482">
        <f>((Constants!$B$5*AI481)+Constants!$B$4*AE482+AJ481)-(Constants!$B$4+Constants!$B$5)*AI482</f>
        <v>0</v>
      </c>
      <c r="AK482">
        <f>((Constants!$B$5*AK481)+Constants!$B$4*AF482+AL481)/(Constants!$B$5+Constants!$B$4)</f>
        <v>800.5</v>
      </c>
      <c r="AL482">
        <f>((Constants!$B$5*AK481)+Constants!$B$4*AF482+AL481)-(Constants!$B$5+Constants!$B$4)*AK482</f>
        <v>0</v>
      </c>
      <c r="AM482">
        <f t="shared" si="133"/>
        <v>1</v>
      </c>
      <c r="AN482">
        <f t="shared" si="134"/>
        <v>1</v>
      </c>
      <c r="AO482">
        <f>(200000*(ABS(N482)-ABS(N480))+Constants!$B$7)/(2*Constants!$B$7)</f>
        <v>0.5</v>
      </c>
      <c r="AP482">
        <f>(200000*(ABS(O482)-ABS(O480))+Constants!$B$7)/(2*Constants!$B$7)</f>
        <v>0.5</v>
      </c>
      <c r="AQ482">
        <f t="shared" si="135"/>
        <v>1</v>
      </c>
      <c r="AR482">
        <f>(Constants!$B$3*Constants!$B$8*I482*K482+AS481)/(Constants!$B$9*Constants!$B$4)</f>
        <v>7.53982300884956</v>
      </c>
      <c r="AS482">
        <f>(Constants!$B$3*Constants!$B$8*I482*K482+AS481)-(AR482*Constants!$B$9*Constants!$B$4)</f>
        <v>0</v>
      </c>
      <c r="AT482">
        <f t="shared" si="136"/>
        <v>3619.11504424775</v>
      </c>
      <c r="AU482">
        <f t="array" ref="AU482">IF(SUMPRODUCT(--(SIGN(AN449:AN481)=SIGN(K450:K482)))=0,2,IF(AV481&gt;0,1,0))</f>
        <v>0</v>
      </c>
      <c r="AV482">
        <f>IF(AU482=2,ROUND(5*1000/Constants!$B$11,0),IF(AV481&gt;0,AV481-1,0))</f>
        <v>0</v>
      </c>
      <c r="AW482">
        <f t="shared" si="137"/>
        <v>480</v>
      </c>
      <c r="AX482">
        <f ca="1" t="array" ref="AX482">IF(AW482&gt;Constants!$B$12,2,IF(SUMPRODUCT(--(AX463:AX482=2))=0,0,1))</f>
        <v>2</v>
      </c>
      <c r="AZ482">
        <f t="array" ref="AZ482">IF(ABS(AG482)&gt;Constants!$B$13,2,IF(SUMPRODUCT(--(AZ462:AZ481=2))=0,0,1))</f>
        <v>0</v>
      </c>
    </row>
    <row r="483" spans="1:52">
      <c r="A483" s="3">
        <v>481</v>
      </c>
      <c r="B483">
        <f>Signals!B482</f>
        <v>3</v>
      </c>
      <c r="C483">
        <f>Signals!C482</f>
        <v>2</v>
      </c>
      <c r="D483">
        <f>Signals!F482</f>
        <v>0</v>
      </c>
      <c r="E483">
        <f>Signals!H482</f>
        <v>0</v>
      </c>
      <c r="F483">
        <f>Signals!I482</f>
        <v>0</v>
      </c>
      <c r="G483">
        <f>IF(Constants!$B$2=2,-B483,B483)</f>
        <v>3</v>
      </c>
      <c r="H483">
        <f>IF(Constants!$C$2=2,-C483,C483)</f>
        <v>2</v>
      </c>
      <c r="I483">
        <f t="shared" si="121"/>
        <v>3</v>
      </c>
      <c r="J483">
        <f t="shared" si="122"/>
        <v>2</v>
      </c>
      <c r="K483">
        <f t="shared" si="123"/>
        <v>1</v>
      </c>
      <c r="L483">
        <f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1200.5</v>
      </c>
      <c r="M483">
        <f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800.5</v>
      </c>
      <c r="N483">
        <f t="shared" si="124"/>
        <v>1200.5</v>
      </c>
      <c r="O483">
        <f t="shared" si="125"/>
        <v>800.5</v>
      </c>
      <c r="P483">
        <f>IF(I483&lt;&gt;0,(ABS(L483*Constants!$B$10)+50)/100,MAX(P482-ABS(N483*Constants!$B$4),0))</f>
        <v>0.62005</v>
      </c>
      <c r="Q483">
        <f>IF(J483&lt;&gt;0,(ABS(M483*Constants!$B$10)+50)/100,MAX(Q482-ABS(O483*Constants!$B$4),0))</f>
        <v>0.58005</v>
      </c>
      <c r="R483">
        <f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1200.5</v>
      </c>
      <c r="S483">
        <f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800.5</v>
      </c>
      <c r="T483">
        <f t="shared" si="126"/>
        <v>1200.5</v>
      </c>
      <c r="U483">
        <f t="shared" si="127"/>
        <v>800.5</v>
      </c>
      <c r="V483">
        <f>IF(I483&lt;&gt;0,(ABS(R483*Constants!$B$4)+50)/100,IF(R483=0,MAX((0-ABS(T483*Constants!$B$4)),0),(ABS(R483*Constants!$B$4)+50)/100))</f>
        <v>1501.125</v>
      </c>
      <c r="W483">
        <f>IF(J483&lt;&gt;0,(ABS(S483*Constants!$B$4)+50)/100,IF(S483=0,MAX((0-ABS(U483*Constants!$B$4)),0),(ABS(S483*Constants!$B$4)+50)/100))</f>
        <v>1001.125</v>
      </c>
      <c r="X483">
        <f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1200.5</v>
      </c>
      <c r="Y483">
        <f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800.5</v>
      </c>
      <c r="Z483">
        <f t="shared" si="128"/>
        <v>1200.5</v>
      </c>
      <c r="AA483">
        <f t="shared" si="129"/>
        <v>800.5</v>
      </c>
      <c r="AB483">
        <f>IF(I483&lt;&gt;0,(ABS(X483*Constants!$B$10)+50)/100,IF(X483=0,MAX((AB482-ABS(Z483*Constants!$B$4)),0),(ABS(X483*Constants!$B$4)+50)/100))</f>
        <v>0.62005</v>
      </c>
      <c r="AC483">
        <f>IF(J483&lt;&gt;0,(ABS(Y483*Constants!$B$10)+50)/100,IF(Y483=0,MAX((AC482-ABS(AA483*Constants!$B$4)),0),(ABS(Y483*Constants!$B$4)+50)/100))</f>
        <v>0.58005</v>
      </c>
      <c r="AD483">
        <f t="shared" si="130"/>
        <v>1001</v>
      </c>
      <c r="AE483">
        <f t="shared" si="131"/>
        <v>1200.5</v>
      </c>
      <c r="AF483">
        <f t="shared" si="132"/>
        <v>800.5</v>
      </c>
      <c r="AG483">
        <f>((Constants!$B$5*AG482)+Constants!$B$4*AD483+AH482)/(Constants!$B$5+Constants!$B$4)</f>
        <v>1001</v>
      </c>
      <c r="AH483">
        <f>((Constants!$B$5*AG482)+Constants!$B$4*AD483+AH482)-(Constants!$B$5+Constants!$B$4)*AG483</f>
        <v>0</v>
      </c>
      <c r="AI483">
        <f>((Constants!$B$5*AI482)+Constants!$B$4*AE483+AJ482)/(Constants!$B$5+Constants!$B$4)</f>
        <v>1200.5</v>
      </c>
      <c r="AJ483">
        <f>((Constants!$B$5*AI482)+Constants!$B$4*AE483+AJ482)-(Constants!$B$4+Constants!$B$5)*AI483</f>
        <v>0</v>
      </c>
      <c r="AK483">
        <f>((Constants!$B$5*AK482)+Constants!$B$4*AF483+AL482)/(Constants!$B$5+Constants!$B$4)</f>
        <v>800.5</v>
      </c>
      <c r="AL483">
        <f>((Constants!$B$5*AK482)+Constants!$B$4*AF483+AL482)-(Constants!$B$5+Constants!$B$4)*AK483</f>
        <v>0</v>
      </c>
      <c r="AM483">
        <f t="shared" si="133"/>
        <v>1</v>
      </c>
      <c r="AN483">
        <f t="shared" si="134"/>
        <v>1</v>
      </c>
      <c r="AO483">
        <f>(200000*(ABS(N483)-ABS(N481))+Constants!$B$7)/(2*Constants!$B$7)</f>
        <v>0.5</v>
      </c>
      <c r="AP483">
        <f>(200000*(ABS(O483)-ABS(O481))+Constants!$B$7)/(2*Constants!$B$7)</f>
        <v>0.5</v>
      </c>
      <c r="AQ483">
        <f t="shared" si="135"/>
        <v>1</v>
      </c>
      <c r="AR483">
        <f>(Constants!$B$3*Constants!$B$8*I483*K483+AS482)/(Constants!$B$9*Constants!$B$4)</f>
        <v>7.53982300884956</v>
      </c>
      <c r="AS483">
        <f>(Constants!$B$3*Constants!$B$8*I483*K483+AS482)-(AR483*Constants!$B$9*Constants!$B$4)</f>
        <v>0</v>
      </c>
      <c r="AT483">
        <f t="shared" si="136"/>
        <v>3626.6548672566</v>
      </c>
      <c r="AU483">
        <f t="array" ref="AU483">IF(SUMPRODUCT(--(SIGN(AN450:AN482)=SIGN(K451:K483)))=0,2,IF(AV482&gt;0,1,0))</f>
        <v>0</v>
      </c>
      <c r="AV483">
        <f>IF(AU483=2,ROUND(5*1000/Constants!$B$11,0),IF(AV482&gt;0,AV482-1,0))</f>
        <v>0</v>
      </c>
      <c r="AW483">
        <f t="shared" si="137"/>
        <v>481</v>
      </c>
      <c r="AX483">
        <f ca="1" t="array" ref="AX483">IF(AW483&gt;Constants!$B$12,2,IF(SUMPRODUCT(--(AX464:AX483=2))=0,0,1))</f>
        <v>2</v>
      </c>
      <c r="AZ483">
        <f t="array" ref="AZ483">IF(ABS(AG483)&gt;Constants!$B$13,2,IF(SUMPRODUCT(--(AZ463:AZ482=2))=0,0,1))</f>
        <v>0</v>
      </c>
    </row>
    <row r="484" spans="1:52">
      <c r="A484" s="3">
        <v>482</v>
      </c>
      <c r="B484">
        <f>Signals!B483</f>
        <v>3</v>
      </c>
      <c r="C484">
        <f>Signals!C483</f>
        <v>2</v>
      </c>
      <c r="D484">
        <f>Signals!F483</f>
        <v>0</v>
      </c>
      <c r="E484">
        <f>Signals!H483</f>
        <v>0</v>
      </c>
      <c r="F484">
        <f>Signals!I483</f>
        <v>0</v>
      </c>
      <c r="G484">
        <f>IF(Constants!$B$2=2,-B484,B484)</f>
        <v>3</v>
      </c>
      <c r="H484">
        <f>IF(Constants!$C$2=2,-C484,C484)</f>
        <v>2</v>
      </c>
      <c r="I484">
        <f t="shared" si="121"/>
        <v>3</v>
      </c>
      <c r="J484">
        <f t="shared" si="122"/>
        <v>2</v>
      </c>
      <c r="K484">
        <f t="shared" si="123"/>
        <v>1</v>
      </c>
      <c r="L484">
        <f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1200.5</v>
      </c>
      <c r="M484">
        <f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800.5</v>
      </c>
      <c r="N484">
        <f t="shared" si="124"/>
        <v>1200.5</v>
      </c>
      <c r="O484">
        <f t="shared" si="125"/>
        <v>800.5</v>
      </c>
      <c r="P484">
        <f>IF(I484&lt;&gt;0,(ABS(L484*Constants!$B$10)+50)/100,MAX(P483-ABS(N484*Constants!$B$4),0))</f>
        <v>0.62005</v>
      </c>
      <c r="Q484">
        <f>IF(J484&lt;&gt;0,(ABS(M484*Constants!$B$10)+50)/100,MAX(Q483-ABS(O484*Constants!$B$4),0))</f>
        <v>0.58005</v>
      </c>
      <c r="R484">
        <f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1200.5</v>
      </c>
      <c r="S484">
        <f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800.5</v>
      </c>
      <c r="T484">
        <f t="shared" si="126"/>
        <v>1200.5</v>
      </c>
      <c r="U484">
        <f t="shared" si="127"/>
        <v>800.5</v>
      </c>
      <c r="V484">
        <f>IF(I484&lt;&gt;0,(ABS(R484*Constants!$B$4)+50)/100,IF(R484=0,MAX((0-ABS(T484*Constants!$B$4)),0),(ABS(R484*Constants!$B$4)+50)/100))</f>
        <v>1501.125</v>
      </c>
      <c r="W484">
        <f>IF(J484&lt;&gt;0,(ABS(S484*Constants!$B$4)+50)/100,IF(S484=0,MAX((0-ABS(U484*Constants!$B$4)),0),(ABS(S484*Constants!$B$4)+50)/100))</f>
        <v>1001.125</v>
      </c>
      <c r="X484">
        <f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1200.5</v>
      </c>
      <c r="Y484">
        <f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800.5</v>
      </c>
      <c r="Z484">
        <f t="shared" si="128"/>
        <v>1200.5</v>
      </c>
      <c r="AA484">
        <f t="shared" si="129"/>
        <v>800.5</v>
      </c>
      <c r="AB484">
        <f>IF(I484&lt;&gt;0,(ABS(X484*Constants!$B$10)+50)/100,IF(X484=0,MAX((AB483-ABS(Z484*Constants!$B$4)),0),(ABS(X484*Constants!$B$4)+50)/100))</f>
        <v>0.62005</v>
      </c>
      <c r="AC484">
        <f>IF(J484&lt;&gt;0,(ABS(Y484*Constants!$B$10)+50)/100,IF(Y484=0,MAX((AC483-ABS(AA484*Constants!$B$4)),0),(ABS(Y484*Constants!$B$4)+50)/100))</f>
        <v>0.58005</v>
      </c>
      <c r="AD484">
        <f t="shared" si="130"/>
        <v>1001</v>
      </c>
      <c r="AE484">
        <f t="shared" si="131"/>
        <v>1200.5</v>
      </c>
      <c r="AF484">
        <f t="shared" si="132"/>
        <v>800.5</v>
      </c>
      <c r="AG484">
        <f>((Constants!$B$5*AG483)+Constants!$B$4*AD484+AH483)/(Constants!$B$5+Constants!$B$4)</f>
        <v>1001</v>
      </c>
      <c r="AH484">
        <f>((Constants!$B$5*AG483)+Constants!$B$4*AD484+AH483)-(Constants!$B$5+Constants!$B$4)*AG484</f>
        <v>0</v>
      </c>
      <c r="AI484">
        <f>((Constants!$B$5*AI483)+Constants!$B$4*AE484+AJ483)/(Constants!$B$5+Constants!$B$4)</f>
        <v>1200.5</v>
      </c>
      <c r="AJ484">
        <f>((Constants!$B$5*AI483)+Constants!$B$4*AE484+AJ483)-(Constants!$B$4+Constants!$B$5)*AI484</f>
        <v>0</v>
      </c>
      <c r="AK484">
        <f>((Constants!$B$5*AK483)+Constants!$B$4*AF484+AL483)/(Constants!$B$5+Constants!$B$4)</f>
        <v>800.5</v>
      </c>
      <c r="AL484">
        <f>((Constants!$B$5*AK483)+Constants!$B$4*AF484+AL483)-(Constants!$B$5+Constants!$B$4)*AK484</f>
        <v>0</v>
      </c>
      <c r="AM484">
        <f t="shared" si="133"/>
        <v>1</v>
      </c>
      <c r="AN484">
        <f t="shared" si="134"/>
        <v>1</v>
      </c>
      <c r="AO484">
        <f>(200000*(ABS(N484)-ABS(N482))+Constants!$B$7)/(2*Constants!$B$7)</f>
        <v>0.5</v>
      </c>
      <c r="AP484">
        <f>(200000*(ABS(O484)-ABS(O482))+Constants!$B$7)/(2*Constants!$B$7)</f>
        <v>0.5</v>
      </c>
      <c r="AQ484">
        <f t="shared" si="135"/>
        <v>1</v>
      </c>
      <c r="AR484">
        <f>(Constants!$B$3*Constants!$B$8*I484*K484+AS483)/(Constants!$B$9*Constants!$B$4)</f>
        <v>7.53982300884956</v>
      </c>
      <c r="AS484">
        <f>(Constants!$B$3*Constants!$B$8*I484*K484+AS483)-(AR484*Constants!$B$9*Constants!$B$4)</f>
        <v>0</v>
      </c>
      <c r="AT484">
        <f t="shared" si="136"/>
        <v>3634.19469026545</v>
      </c>
      <c r="AU484">
        <f t="array" ref="AU484">IF(SUMPRODUCT(--(SIGN(AN451:AN483)=SIGN(K452:K484)))=0,2,IF(AV483&gt;0,1,0))</f>
        <v>0</v>
      </c>
      <c r="AV484">
        <f>IF(AU484=2,ROUND(5*1000/Constants!$B$11,0),IF(AV483&gt;0,AV483-1,0))</f>
        <v>0</v>
      </c>
      <c r="AW484">
        <f t="shared" si="137"/>
        <v>482</v>
      </c>
      <c r="AX484">
        <f ca="1" t="array" ref="AX484">IF(AW484&gt;Constants!$B$12,2,IF(SUMPRODUCT(--(AX465:AX484=2))=0,0,1))</f>
        <v>2</v>
      </c>
      <c r="AZ484">
        <f t="array" ref="AZ484">IF(ABS(AG484)&gt;Constants!$B$13,2,IF(SUMPRODUCT(--(AZ464:AZ483=2))=0,0,1))</f>
        <v>0</v>
      </c>
    </row>
    <row r="485" spans="1:52">
      <c r="A485" s="3">
        <v>483</v>
      </c>
      <c r="B485">
        <f>Signals!B484</f>
        <v>3</v>
      </c>
      <c r="C485">
        <f>Signals!C484</f>
        <v>2</v>
      </c>
      <c r="D485">
        <f>Signals!F484</f>
        <v>0</v>
      </c>
      <c r="E485">
        <f>Signals!H484</f>
        <v>0</v>
      </c>
      <c r="F485">
        <f>Signals!I484</f>
        <v>0</v>
      </c>
      <c r="G485">
        <f>IF(Constants!$B$2=2,-B485,B485)</f>
        <v>3</v>
      </c>
      <c r="H485">
        <f>IF(Constants!$C$2=2,-C485,C485)</f>
        <v>2</v>
      </c>
      <c r="I485">
        <f t="shared" si="121"/>
        <v>3</v>
      </c>
      <c r="J485">
        <f t="shared" si="122"/>
        <v>2</v>
      </c>
      <c r="K485">
        <f t="shared" si="123"/>
        <v>1</v>
      </c>
      <c r="L485">
        <f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1200.5</v>
      </c>
      <c r="M485">
        <f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800.5</v>
      </c>
      <c r="N485">
        <f t="shared" si="124"/>
        <v>1200.5</v>
      </c>
      <c r="O485">
        <f t="shared" si="125"/>
        <v>800.5</v>
      </c>
      <c r="P485">
        <f>IF(I485&lt;&gt;0,(ABS(L485*Constants!$B$10)+50)/100,MAX(P484-ABS(N485*Constants!$B$4),0))</f>
        <v>0.62005</v>
      </c>
      <c r="Q485">
        <f>IF(J485&lt;&gt;0,(ABS(M485*Constants!$B$10)+50)/100,MAX(Q484-ABS(O485*Constants!$B$4),0))</f>
        <v>0.58005</v>
      </c>
      <c r="R485">
        <f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1200.5</v>
      </c>
      <c r="S485">
        <f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800.5</v>
      </c>
      <c r="T485">
        <f t="shared" si="126"/>
        <v>1200.5</v>
      </c>
      <c r="U485">
        <f t="shared" si="127"/>
        <v>800.5</v>
      </c>
      <c r="V485">
        <f>IF(I485&lt;&gt;0,(ABS(R485*Constants!$B$4)+50)/100,IF(R485=0,MAX((0-ABS(T485*Constants!$B$4)),0),(ABS(R485*Constants!$B$4)+50)/100))</f>
        <v>1501.125</v>
      </c>
      <c r="W485">
        <f>IF(J485&lt;&gt;0,(ABS(S485*Constants!$B$4)+50)/100,IF(S485=0,MAX((0-ABS(U485*Constants!$B$4)),0),(ABS(S485*Constants!$B$4)+50)/100))</f>
        <v>1001.125</v>
      </c>
      <c r="X485">
        <f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1200.5</v>
      </c>
      <c r="Y485">
        <f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800.5</v>
      </c>
      <c r="Z485">
        <f t="shared" si="128"/>
        <v>1200.5</v>
      </c>
      <c r="AA485">
        <f t="shared" si="129"/>
        <v>800.5</v>
      </c>
      <c r="AB485">
        <f>IF(I485&lt;&gt;0,(ABS(X485*Constants!$B$10)+50)/100,IF(X485=0,MAX((AB484-ABS(Z485*Constants!$B$4)),0),(ABS(X485*Constants!$B$4)+50)/100))</f>
        <v>0.62005</v>
      </c>
      <c r="AC485">
        <f>IF(J485&lt;&gt;0,(ABS(Y485*Constants!$B$10)+50)/100,IF(Y485=0,MAX((AC484-ABS(AA485*Constants!$B$4)),0),(ABS(Y485*Constants!$B$4)+50)/100))</f>
        <v>0.58005</v>
      </c>
      <c r="AD485">
        <f t="shared" si="130"/>
        <v>1001</v>
      </c>
      <c r="AE485">
        <f t="shared" si="131"/>
        <v>1200.5</v>
      </c>
      <c r="AF485">
        <f t="shared" si="132"/>
        <v>800.5</v>
      </c>
      <c r="AG485">
        <f>((Constants!$B$5*AG484)+Constants!$B$4*AD485+AH484)/(Constants!$B$5+Constants!$B$4)</f>
        <v>1001</v>
      </c>
      <c r="AH485">
        <f>((Constants!$B$5*AG484)+Constants!$B$4*AD485+AH484)-(Constants!$B$5+Constants!$B$4)*AG485</f>
        <v>0</v>
      </c>
      <c r="AI485">
        <f>((Constants!$B$5*AI484)+Constants!$B$4*AE485+AJ484)/(Constants!$B$5+Constants!$B$4)</f>
        <v>1200.5</v>
      </c>
      <c r="AJ485">
        <f>((Constants!$B$5*AI484)+Constants!$B$4*AE485+AJ484)-(Constants!$B$4+Constants!$B$5)*AI485</f>
        <v>0</v>
      </c>
      <c r="AK485">
        <f>((Constants!$B$5*AK484)+Constants!$B$4*AF485+AL484)/(Constants!$B$5+Constants!$B$4)</f>
        <v>800.5</v>
      </c>
      <c r="AL485">
        <f>((Constants!$B$5*AK484)+Constants!$B$4*AF485+AL484)-(Constants!$B$5+Constants!$B$4)*AK485</f>
        <v>0</v>
      </c>
      <c r="AM485">
        <f t="shared" si="133"/>
        <v>1</v>
      </c>
      <c r="AN485">
        <f t="shared" si="134"/>
        <v>1</v>
      </c>
      <c r="AO485">
        <f>(200000*(ABS(N485)-ABS(N483))+Constants!$B$7)/(2*Constants!$B$7)</f>
        <v>0.5</v>
      </c>
      <c r="AP485">
        <f>(200000*(ABS(O485)-ABS(O483))+Constants!$B$7)/(2*Constants!$B$7)</f>
        <v>0.5</v>
      </c>
      <c r="AQ485">
        <f t="shared" si="135"/>
        <v>1</v>
      </c>
      <c r="AR485">
        <f>(Constants!$B$3*Constants!$B$8*I485*K485+AS484)/(Constants!$B$9*Constants!$B$4)</f>
        <v>7.53982300884956</v>
      </c>
      <c r="AS485">
        <f>(Constants!$B$3*Constants!$B$8*I485*K485+AS484)-(AR485*Constants!$B$9*Constants!$B$4)</f>
        <v>0</v>
      </c>
      <c r="AT485">
        <f t="shared" si="136"/>
        <v>3641.7345132743</v>
      </c>
      <c r="AU485">
        <f t="array" ref="AU485">IF(SUMPRODUCT(--(SIGN(AN452:AN484)=SIGN(K453:K485)))=0,2,IF(AV484&gt;0,1,0))</f>
        <v>0</v>
      </c>
      <c r="AV485">
        <f>IF(AU485=2,ROUND(5*1000/Constants!$B$11,0),IF(AV484&gt;0,AV484-1,0))</f>
        <v>0</v>
      </c>
      <c r="AW485">
        <f t="shared" si="137"/>
        <v>483</v>
      </c>
      <c r="AX485">
        <f ca="1" t="array" ref="AX485">IF(AW485&gt;Constants!$B$12,2,IF(SUMPRODUCT(--(AX466:AX485=2))=0,0,1))</f>
        <v>2</v>
      </c>
      <c r="AZ485">
        <f t="array" ref="AZ485">IF(ABS(AG485)&gt;Constants!$B$13,2,IF(SUMPRODUCT(--(AZ465:AZ484=2))=0,0,1))</f>
        <v>0</v>
      </c>
    </row>
    <row r="486" spans="1:52">
      <c r="A486" s="3">
        <v>484</v>
      </c>
      <c r="B486">
        <f>Signals!B485</f>
        <v>3</v>
      </c>
      <c r="C486">
        <f>Signals!C485</f>
        <v>2</v>
      </c>
      <c r="D486">
        <f>Signals!F485</f>
        <v>0</v>
      </c>
      <c r="E486">
        <f>Signals!H485</f>
        <v>0</v>
      </c>
      <c r="F486">
        <f>Signals!I485</f>
        <v>0</v>
      </c>
      <c r="G486">
        <f>IF(Constants!$B$2=2,-B486,B486)</f>
        <v>3</v>
      </c>
      <c r="H486">
        <f>IF(Constants!$C$2=2,-C486,C486)</f>
        <v>2</v>
      </c>
      <c r="I486">
        <f t="shared" si="121"/>
        <v>3</v>
      </c>
      <c r="J486">
        <f t="shared" si="122"/>
        <v>2</v>
      </c>
      <c r="K486">
        <f t="shared" si="123"/>
        <v>1</v>
      </c>
      <c r="L486">
        <f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1200.5</v>
      </c>
      <c r="M486">
        <f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800.5</v>
      </c>
      <c r="N486">
        <f t="shared" si="124"/>
        <v>1200.5</v>
      </c>
      <c r="O486">
        <f t="shared" si="125"/>
        <v>800.5</v>
      </c>
      <c r="P486">
        <f>IF(I486&lt;&gt;0,(ABS(L486*Constants!$B$10)+50)/100,MAX(P485-ABS(N486*Constants!$B$4),0))</f>
        <v>0.62005</v>
      </c>
      <c r="Q486">
        <f>IF(J486&lt;&gt;0,(ABS(M486*Constants!$B$10)+50)/100,MAX(Q485-ABS(O486*Constants!$B$4),0))</f>
        <v>0.58005</v>
      </c>
      <c r="R486">
        <f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1200.5</v>
      </c>
      <c r="S486">
        <f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800.5</v>
      </c>
      <c r="T486">
        <f t="shared" si="126"/>
        <v>1200.5</v>
      </c>
      <c r="U486">
        <f t="shared" si="127"/>
        <v>800.5</v>
      </c>
      <c r="V486">
        <f>IF(I486&lt;&gt;0,(ABS(R486*Constants!$B$4)+50)/100,IF(R486=0,MAX((0-ABS(T486*Constants!$B$4)),0),(ABS(R486*Constants!$B$4)+50)/100))</f>
        <v>1501.125</v>
      </c>
      <c r="W486">
        <f>IF(J486&lt;&gt;0,(ABS(S486*Constants!$B$4)+50)/100,IF(S486=0,MAX((0-ABS(U486*Constants!$B$4)),0),(ABS(S486*Constants!$B$4)+50)/100))</f>
        <v>1001.125</v>
      </c>
      <c r="X486">
        <f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1200.5</v>
      </c>
      <c r="Y486">
        <f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800.5</v>
      </c>
      <c r="Z486">
        <f t="shared" si="128"/>
        <v>1200.5</v>
      </c>
      <c r="AA486">
        <f t="shared" si="129"/>
        <v>800.5</v>
      </c>
      <c r="AB486">
        <f>IF(I486&lt;&gt;0,(ABS(X486*Constants!$B$10)+50)/100,IF(X486=0,MAX((AB485-ABS(Z486*Constants!$B$4)),0),(ABS(X486*Constants!$B$4)+50)/100))</f>
        <v>0.62005</v>
      </c>
      <c r="AC486">
        <f>IF(J486&lt;&gt;0,(ABS(Y486*Constants!$B$10)+50)/100,IF(Y486=0,MAX((AC485-ABS(AA486*Constants!$B$4)),0),(ABS(Y486*Constants!$B$4)+50)/100))</f>
        <v>0.58005</v>
      </c>
      <c r="AD486">
        <f t="shared" si="130"/>
        <v>1001</v>
      </c>
      <c r="AE486">
        <f t="shared" si="131"/>
        <v>1200.5</v>
      </c>
      <c r="AF486">
        <f t="shared" si="132"/>
        <v>800.5</v>
      </c>
      <c r="AG486">
        <f>((Constants!$B$5*AG485)+Constants!$B$4*AD486+AH485)/(Constants!$B$5+Constants!$B$4)</f>
        <v>1001</v>
      </c>
      <c r="AH486">
        <f>((Constants!$B$5*AG485)+Constants!$B$4*AD486+AH485)-(Constants!$B$5+Constants!$B$4)*AG486</f>
        <v>0</v>
      </c>
      <c r="AI486">
        <f>((Constants!$B$5*AI485)+Constants!$B$4*AE486+AJ485)/(Constants!$B$5+Constants!$B$4)</f>
        <v>1200.5</v>
      </c>
      <c r="AJ486">
        <f>((Constants!$B$5*AI485)+Constants!$B$4*AE486+AJ485)-(Constants!$B$4+Constants!$B$5)*AI486</f>
        <v>0</v>
      </c>
      <c r="AK486">
        <f>((Constants!$B$5*AK485)+Constants!$B$4*AF486+AL485)/(Constants!$B$5+Constants!$B$4)</f>
        <v>800.5</v>
      </c>
      <c r="AL486">
        <f>((Constants!$B$5*AK485)+Constants!$B$4*AF486+AL485)-(Constants!$B$5+Constants!$B$4)*AK486</f>
        <v>0</v>
      </c>
      <c r="AM486">
        <f t="shared" si="133"/>
        <v>1</v>
      </c>
      <c r="AN486">
        <f t="shared" si="134"/>
        <v>1</v>
      </c>
      <c r="AO486">
        <f>(200000*(ABS(N486)-ABS(N484))+Constants!$B$7)/(2*Constants!$B$7)</f>
        <v>0.5</v>
      </c>
      <c r="AP486">
        <f>(200000*(ABS(O486)-ABS(O484))+Constants!$B$7)/(2*Constants!$B$7)</f>
        <v>0.5</v>
      </c>
      <c r="AQ486">
        <f t="shared" si="135"/>
        <v>1</v>
      </c>
      <c r="AR486">
        <f>(Constants!$B$3*Constants!$B$8*I486*K486+AS485)/(Constants!$B$9*Constants!$B$4)</f>
        <v>7.53982300884956</v>
      </c>
      <c r="AS486">
        <f>(Constants!$B$3*Constants!$B$8*I486*K486+AS485)-(AR486*Constants!$B$9*Constants!$B$4)</f>
        <v>0</v>
      </c>
      <c r="AT486">
        <f t="shared" si="136"/>
        <v>3649.27433628315</v>
      </c>
      <c r="AU486">
        <f t="array" ref="AU486">IF(SUMPRODUCT(--(SIGN(AN453:AN485)=SIGN(K454:K486)))=0,2,IF(AV485&gt;0,1,0))</f>
        <v>0</v>
      </c>
      <c r="AV486">
        <f>IF(AU486=2,ROUND(5*1000/Constants!$B$11,0),IF(AV485&gt;0,AV485-1,0))</f>
        <v>0</v>
      </c>
      <c r="AW486">
        <f t="shared" si="137"/>
        <v>484</v>
      </c>
      <c r="AX486">
        <f ca="1" t="array" ref="AX486">IF(AW486&gt;Constants!$B$12,2,IF(SUMPRODUCT(--(AX467:AX486=2))=0,0,1))</f>
        <v>2</v>
      </c>
      <c r="AZ486">
        <f t="array" ref="AZ486">IF(ABS(AG486)&gt;Constants!$B$13,2,IF(SUMPRODUCT(--(AZ466:AZ485=2))=0,0,1))</f>
        <v>0</v>
      </c>
    </row>
    <row r="487" spans="1:52">
      <c r="A487" s="3">
        <v>485</v>
      </c>
      <c r="B487">
        <f>Signals!B486</f>
        <v>3</v>
      </c>
      <c r="C487">
        <f>Signals!C486</f>
        <v>2</v>
      </c>
      <c r="D487">
        <f>Signals!F486</f>
        <v>0</v>
      </c>
      <c r="E487">
        <f>Signals!H486</f>
        <v>0</v>
      </c>
      <c r="F487">
        <f>Signals!I486</f>
        <v>0</v>
      </c>
      <c r="G487">
        <f>IF(Constants!$B$2=2,-B487,B487)</f>
        <v>3</v>
      </c>
      <c r="H487">
        <f>IF(Constants!$C$2=2,-C487,C487)</f>
        <v>2</v>
      </c>
      <c r="I487">
        <f t="shared" si="121"/>
        <v>3</v>
      </c>
      <c r="J487">
        <f t="shared" si="122"/>
        <v>2</v>
      </c>
      <c r="K487">
        <f t="shared" si="123"/>
        <v>1</v>
      </c>
      <c r="L487">
        <f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1200.5</v>
      </c>
      <c r="M487">
        <f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800.5</v>
      </c>
      <c r="N487">
        <f t="shared" si="124"/>
        <v>1200.5</v>
      </c>
      <c r="O487">
        <f t="shared" si="125"/>
        <v>800.5</v>
      </c>
      <c r="P487">
        <f>IF(I487&lt;&gt;0,(ABS(L487*Constants!$B$10)+50)/100,MAX(P486-ABS(N487*Constants!$B$4),0))</f>
        <v>0.62005</v>
      </c>
      <c r="Q487">
        <f>IF(J487&lt;&gt;0,(ABS(M487*Constants!$B$10)+50)/100,MAX(Q486-ABS(O487*Constants!$B$4),0))</f>
        <v>0.58005</v>
      </c>
      <c r="R487">
        <f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1200.5</v>
      </c>
      <c r="S487">
        <f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800.5</v>
      </c>
      <c r="T487">
        <f t="shared" si="126"/>
        <v>1200.5</v>
      </c>
      <c r="U487">
        <f t="shared" si="127"/>
        <v>800.5</v>
      </c>
      <c r="V487">
        <f>IF(I487&lt;&gt;0,(ABS(R487*Constants!$B$4)+50)/100,IF(R487=0,MAX((0-ABS(T487*Constants!$B$4)),0),(ABS(R487*Constants!$B$4)+50)/100))</f>
        <v>1501.125</v>
      </c>
      <c r="W487">
        <f>IF(J487&lt;&gt;0,(ABS(S487*Constants!$B$4)+50)/100,IF(S487=0,MAX((0-ABS(U487*Constants!$B$4)),0),(ABS(S487*Constants!$B$4)+50)/100))</f>
        <v>1001.125</v>
      </c>
      <c r="X487">
        <f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1200.5</v>
      </c>
      <c r="Y487">
        <f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800.5</v>
      </c>
      <c r="Z487">
        <f t="shared" si="128"/>
        <v>1200.5</v>
      </c>
      <c r="AA487">
        <f t="shared" si="129"/>
        <v>800.5</v>
      </c>
      <c r="AB487">
        <f>IF(I487&lt;&gt;0,(ABS(X487*Constants!$B$10)+50)/100,IF(X487=0,MAX((AB486-ABS(Z487*Constants!$B$4)),0),(ABS(X487*Constants!$B$4)+50)/100))</f>
        <v>0.62005</v>
      </c>
      <c r="AC487">
        <f>IF(J487&lt;&gt;0,(ABS(Y487*Constants!$B$10)+50)/100,IF(Y487=0,MAX((AC486-ABS(AA487*Constants!$B$4)),0),(ABS(Y487*Constants!$B$4)+50)/100))</f>
        <v>0.58005</v>
      </c>
      <c r="AD487">
        <f t="shared" si="130"/>
        <v>1001</v>
      </c>
      <c r="AE487">
        <f t="shared" si="131"/>
        <v>1200.5</v>
      </c>
      <c r="AF487">
        <f t="shared" si="132"/>
        <v>800.5</v>
      </c>
      <c r="AG487">
        <f>((Constants!$B$5*AG486)+Constants!$B$4*AD487+AH486)/(Constants!$B$5+Constants!$B$4)</f>
        <v>1001</v>
      </c>
      <c r="AH487">
        <f>((Constants!$B$5*AG486)+Constants!$B$4*AD487+AH486)-(Constants!$B$5+Constants!$B$4)*AG487</f>
        <v>0</v>
      </c>
      <c r="AI487">
        <f>((Constants!$B$5*AI486)+Constants!$B$4*AE487+AJ486)/(Constants!$B$5+Constants!$B$4)</f>
        <v>1200.5</v>
      </c>
      <c r="AJ487">
        <f>((Constants!$B$5*AI486)+Constants!$B$4*AE487+AJ486)-(Constants!$B$4+Constants!$B$5)*AI487</f>
        <v>0</v>
      </c>
      <c r="AK487">
        <f>((Constants!$B$5*AK486)+Constants!$B$4*AF487+AL486)/(Constants!$B$5+Constants!$B$4)</f>
        <v>800.5</v>
      </c>
      <c r="AL487">
        <f>((Constants!$B$5*AK486)+Constants!$B$4*AF487+AL486)-(Constants!$B$5+Constants!$B$4)*AK487</f>
        <v>0</v>
      </c>
      <c r="AM487">
        <f t="shared" si="133"/>
        <v>1</v>
      </c>
      <c r="AN487">
        <f t="shared" si="134"/>
        <v>1</v>
      </c>
      <c r="AO487">
        <f>(200000*(ABS(N487)-ABS(N485))+Constants!$B$7)/(2*Constants!$B$7)</f>
        <v>0.5</v>
      </c>
      <c r="AP487">
        <f>(200000*(ABS(O487)-ABS(O485))+Constants!$B$7)/(2*Constants!$B$7)</f>
        <v>0.5</v>
      </c>
      <c r="AQ487">
        <f t="shared" si="135"/>
        <v>1</v>
      </c>
      <c r="AR487">
        <f>(Constants!$B$3*Constants!$B$8*I487*K487+AS486)/(Constants!$B$9*Constants!$B$4)</f>
        <v>7.53982300884956</v>
      </c>
      <c r="AS487">
        <f>(Constants!$B$3*Constants!$B$8*I487*K487+AS486)-(AR487*Constants!$B$9*Constants!$B$4)</f>
        <v>0</v>
      </c>
      <c r="AT487">
        <f t="shared" si="136"/>
        <v>3656.814159292</v>
      </c>
      <c r="AU487">
        <f t="array" ref="AU487">IF(SUMPRODUCT(--(SIGN(AN454:AN486)=SIGN(K455:K487)))=0,2,IF(AV486&gt;0,1,0))</f>
        <v>0</v>
      </c>
      <c r="AV487">
        <f>IF(AU487=2,ROUND(5*1000/Constants!$B$11,0),IF(AV486&gt;0,AV486-1,0))</f>
        <v>0</v>
      </c>
      <c r="AW487">
        <f t="shared" si="137"/>
        <v>485</v>
      </c>
      <c r="AX487">
        <f ca="1" t="array" ref="AX487">IF(AW487&gt;Constants!$B$12,2,IF(SUMPRODUCT(--(AX468:AX487=2))=0,0,1))</f>
        <v>2</v>
      </c>
      <c r="AZ487">
        <f t="array" ref="AZ487">IF(ABS(AG487)&gt;Constants!$B$13,2,IF(SUMPRODUCT(--(AZ467:AZ486=2))=0,0,1))</f>
        <v>0</v>
      </c>
    </row>
    <row r="488" spans="1:52">
      <c r="A488" s="3">
        <v>486</v>
      </c>
      <c r="B488">
        <f>Signals!B487</f>
        <v>3</v>
      </c>
      <c r="C488">
        <f>Signals!C487</f>
        <v>2</v>
      </c>
      <c r="D488">
        <f>Signals!F487</f>
        <v>0</v>
      </c>
      <c r="E488">
        <f>Signals!H487</f>
        <v>0</v>
      </c>
      <c r="F488">
        <f>Signals!I487</f>
        <v>0</v>
      </c>
      <c r="G488">
        <f>IF(Constants!$B$2=2,-B488,B488)</f>
        <v>3</v>
      </c>
      <c r="H488">
        <f>IF(Constants!$C$2=2,-C488,C488)</f>
        <v>2</v>
      </c>
      <c r="I488">
        <f t="shared" si="121"/>
        <v>3</v>
      </c>
      <c r="J488">
        <f t="shared" si="122"/>
        <v>2</v>
      </c>
      <c r="K488">
        <f t="shared" si="123"/>
        <v>1</v>
      </c>
      <c r="L488">
        <f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1200.5</v>
      </c>
      <c r="M488">
        <f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800.5</v>
      </c>
      <c r="N488">
        <f t="shared" si="124"/>
        <v>1200.5</v>
      </c>
      <c r="O488">
        <f t="shared" si="125"/>
        <v>800.5</v>
      </c>
      <c r="P488">
        <f>IF(I488&lt;&gt;0,(ABS(L488*Constants!$B$10)+50)/100,MAX(P487-ABS(N488*Constants!$B$4),0))</f>
        <v>0.62005</v>
      </c>
      <c r="Q488">
        <f>IF(J488&lt;&gt;0,(ABS(M488*Constants!$B$10)+50)/100,MAX(Q487-ABS(O488*Constants!$B$4),0))</f>
        <v>0.58005</v>
      </c>
      <c r="R488">
        <f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1200.5</v>
      </c>
      <c r="S488">
        <f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800.5</v>
      </c>
      <c r="T488">
        <f t="shared" si="126"/>
        <v>1200.5</v>
      </c>
      <c r="U488">
        <f t="shared" si="127"/>
        <v>800.5</v>
      </c>
      <c r="V488">
        <f>IF(I488&lt;&gt;0,(ABS(R488*Constants!$B$4)+50)/100,IF(R488=0,MAX((0-ABS(T488*Constants!$B$4)),0),(ABS(R488*Constants!$B$4)+50)/100))</f>
        <v>1501.125</v>
      </c>
      <c r="W488">
        <f>IF(J488&lt;&gt;0,(ABS(S488*Constants!$B$4)+50)/100,IF(S488=0,MAX((0-ABS(U488*Constants!$B$4)),0),(ABS(S488*Constants!$B$4)+50)/100))</f>
        <v>1001.125</v>
      </c>
      <c r="X488">
        <f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1200.5</v>
      </c>
      <c r="Y488">
        <f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800.5</v>
      </c>
      <c r="Z488">
        <f t="shared" si="128"/>
        <v>1200.5</v>
      </c>
      <c r="AA488">
        <f t="shared" si="129"/>
        <v>800.5</v>
      </c>
      <c r="AB488">
        <f>IF(I488&lt;&gt;0,(ABS(X488*Constants!$B$10)+50)/100,IF(X488=0,MAX((AB487-ABS(Z488*Constants!$B$4)),0),(ABS(X488*Constants!$B$4)+50)/100))</f>
        <v>0.62005</v>
      </c>
      <c r="AC488">
        <f>IF(J488&lt;&gt;0,(ABS(Y488*Constants!$B$10)+50)/100,IF(Y488=0,MAX((AC487-ABS(AA488*Constants!$B$4)),0),(ABS(Y488*Constants!$B$4)+50)/100))</f>
        <v>0.58005</v>
      </c>
      <c r="AD488">
        <f t="shared" si="130"/>
        <v>1001</v>
      </c>
      <c r="AE488">
        <f t="shared" si="131"/>
        <v>1200.5</v>
      </c>
      <c r="AF488">
        <f t="shared" si="132"/>
        <v>800.5</v>
      </c>
      <c r="AG488">
        <f>((Constants!$B$5*AG487)+Constants!$B$4*AD488+AH487)/(Constants!$B$5+Constants!$B$4)</f>
        <v>1001</v>
      </c>
      <c r="AH488">
        <f>((Constants!$B$5*AG487)+Constants!$B$4*AD488+AH487)-(Constants!$B$5+Constants!$B$4)*AG488</f>
        <v>0</v>
      </c>
      <c r="AI488">
        <f>((Constants!$B$5*AI487)+Constants!$B$4*AE488+AJ487)/(Constants!$B$5+Constants!$B$4)</f>
        <v>1200.5</v>
      </c>
      <c r="AJ488">
        <f>((Constants!$B$5*AI487)+Constants!$B$4*AE488+AJ487)-(Constants!$B$4+Constants!$B$5)*AI488</f>
        <v>0</v>
      </c>
      <c r="AK488">
        <f>((Constants!$B$5*AK487)+Constants!$B$4*AF488+AL487)/(Constants!$B$5+Constants!$B$4)</f>
        <v>800.5</v>
      </c>
      <c r="AL488">
        <f>((Constants!$B$5*AK487)+Constants!$B$4*AF488+AL487)-(Constants!$B$5+Constants!$B$4)*AK488</f>
        <v>0</v>
      </c>
      <c r="AM488">
        <f t="shared" si="133"/>
        <v>1</v>
      </c>
      <c r="AN488">
        <f t="shared" si="134"/>
        <v>1</v>
      </c>
      <c r="AO488">
        <f>(200000*(ABS(N488)-ABS(N486))+Constants!$B$7)/(2*Constants!$B$7)</f>
        <v>0.5</v>
      </c>
      <c r="AP488">
        <f>(200000*(ABS(O488)-ABS(O486))+Constants!$B$7)/(2*Constants!$B$7)</f>
        <v>0.5</v>
      </c>
      <c r="AQ488">
        <f t="shared" si="135"/>
        <v>1</v>
      </c>
      <c r="AR488">
        <f>(Constants!$B$3*Constants!$B$8*I488*K488+AS487)/(Constants!$B$9*Constants!$B$4)</f>
        <v>7.53982300884956</v>
      </c>
      <c r="AS488">
        <f>(Constants!$B$3*Constants!$B$8*I488*K488+AS487)-(AR488*Constants!$B$9*Constants!$B$4)</f>
        <v>0</v>
      </c>
      <c r="AT488">
        <f t="shared" si="136"/>
        <v>3664.35398230085</v>
      </c>
      <c r="AU488">
        <f t="array" ref="AU488">IF(SUMPRODUCT(--(SIGN(AN455:AN487)=SIGN(K456:K488)))=0,2,IF(AV487&gt;0,1,0))</f>
        <v>0</v>
      </c>
      <c r="AV488">
        <f>IF(AU488=2,ROUND(5*1000/Constants!$B$11,0),IF(AV487&gt;0,AV487-1,0))</f>
        <v>0</v>
      </c>
      <c r="AW488">
        <f t="shared" si="137"/>
        <v>486</v>
      </c>
      <c r="AX488">
        <f ca="1" t="array" ref="AX488">IF(AW488&gt;Constants!$B$12,2,IF(SUMPRODUCT(--(AX469:AX488=2))=0,0,1))</f>
        <v>2</v>
      </c>
      <c r="AZ488">
        <f t="array" ref="AZ488">IF(ABS(AG488)&gt;Constants!$B$13,2,IF(SUMPRODUCT(--(AZ468:AZ487=2))=0,0,1))</f>
        <v>0</v>
      </c>
    </row>
    <row r="489" spans="1:52">
      <c r="A489" s="3">
        <v>487</v>
      </c>
      <c r="B489">
        <f>Signals!B488</f>
        <v>3</v>
      </c>
      <c r="C489">
        <f>Signals!C488</f>
        <v>2</v>
      </c>
      <c r="D489">
        <f>Signals!F488</f>
        <v>0</v>
      </c>
      <c r="E489">
        <f>Signals!H488</f>
        <v>0</v>
      </c>
      <c r="F489">
        <f>Signals!I488</f>
        <v>0</v>
      </c>
      <c r="G489">
        <f>IF(Constants!$B$2=2,-B489,B489)</f>
        <v>3</v>
      </c>
      <c r="H489">
        <f>IF(Constants!$C$2=2,-C489,C489)</f>
        <v>2</v>
      </c>
      <c r="I489">
        <f t="shared" si="121"/>
        <v>3</v>
      </c>
      <c r="J489">
        <f t="shared" si="122"/>
        <v>2</v>
      </c>
      <c r="K489">
        <f t="shared" si="123"/>
        <v>1</v>
      </c>
      <c r="L489">
        <f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1200.5</v>
      </c>
      <c r="M489">
        <f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800.5</v>
      </c>
      <c r="N489">
        <f t="shared" si="124"/>
        <v>1200.5</v>
      </c>
      <c r="O489">
        <f t="shared" si="125"/>
        <v>800.5</v>
      </c>
      <c r="P489">
        <f>IF(I489&lt;&gt;0,(ABS(L489*Constants!$B$10)+50)/100,MAX(P488-ABS(N489*Constants!$B$4),0))</f>
        <v>0.62005</v>
      </c>
      <c r="Q489">
        <f>IF(J489&lt;&gt;0,(ABS(M489*Constants!$B$10)+50)/100,MAX(Q488-ABS(O489*Constants!$B$4),0))</f>
        <v>0.58005</v>
      </c>
      <c r="R489">
        <f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1200.5</v>
      </c>
      <c r="S489">
        <f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800.5</v>
      </c>
      <c r="T489">
        <f t="shared" si="126"/>
        <v>1200.5</v>
      </c>
      <c r="U489">
        <f t="shared" si="127"/>
        <v>800.5</v>
      </c>
      <c r="V489">
        <f>IF(I489&lt;&gt;0,(ABS(R489*Constants!$B$4)+50)/100,IF(R489=0,MAX((0-ABS(T489*Constants!$B$4)),0),(ABS(R489*Constants!$B$4)+50)/100))</f>
        <v>1501.125</v>
      </c>
      <c r="W489">
        <f>IF(J489&lt;&gt;0,(ABS(S489*Constants!$B$4)+50)/100,IF(S489=0,MAX((0-ABS(U489*Constants!$B$4)),0),(ABS(S489*Constants!$B$4)+50)/100))</f>
        <v>1001.125</v>
      </c>
      <c r="X489">
        <f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1200.5</v>
      </c>
      <c r="Y489">
        <f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800.5</v>
      </c>
      <c r="Z489">
        <f t="shared" si="128"/>
        <v>1200.5</v>
      </c>
      <c r="AA489">
        <f t="shared" si="129"/>
        <v>800.5</v>
      </c>
      <c r="AB489">
        <f>IF(I489&lt;&gt;0,(ABS(X489*Constants!$B$10)+50)/100,IF(X489=0,MAX((AB488-ABS(Z489*Constants!$B$4)),0),(ABS(X489*Constants!$B$4)+50)/100))</f>
        <v>0.62005</v>
      </c>
      <c r="AC489">
        <f>IF(J489&lt;&gt;0,(ABS(Y489*Constants!$B$10)+50)/100,IF(Y489=0,MAX((AC488-ABS(AA489*Constants!$B$4)),0),(ABS(Y489*Constants!$B$4)+50)/100))</f>
        <v>0.58005</v>
      </c>
      <c r="AD489">
        <f t="shared" si="130"/>
        <v>1001</v>
      </c>
      <c r="AE489">
        <f t="shared" si="131"/>
        <v>1200.5</v>
      </c>
      <c r="AF489">
        <f t="shared" si="132"/>
        <v>800.5</v>
      </c>
      <c r="AG489">
        <f>((Constants!$B$5*AG488)+Constants!$B$4*AD489+AH488)/(Constants!$B$5+Constants!$B$4)</f>
        <v>1001</v>
      </c>
      <c r="AH489">
        <f>((Constants!$B$5*AG488)+Constants!$B$4*AD489+AH488)-(Constants!$B$5+Constants!$B$4)*AG489</f>
        <v>0</v>
      </c>
      <c r="AI489">
        <f>((Constants!$B$5*AI488)+Constants!$B$4*AE489+AJ488)/(Constants!$B$5+Constants!$B$4)</f>
        <v>1200.5</v>
      </c>
      <c r="AJ489">
        <f>((Constants!$B$5*AI488)+Constants!$B$4*AE489+AJ488)-(Constants!$B$4+Constants!$B$5)*AI489</f>
        <v>0</v>
      </c>
      <c r="AK489">
        <f>((Constants!$B$5*AK488)+Constants!$B$4*AF489+AL488)/(Constants!$B$5+Constants!$B$4)</f>
        <v>800.5</v>
      </c>
      <c r="AL489">
        <f>((Constants!$B$5*AK488)+Constants!$B$4*AF489+AL488)-(Constants!$B$5+Constants!$B$4)*AK489</f>
        <v>0</v>
      </c>
      <c r="AM489">
        <f t="shared" si="133"/>
        <v>1</v>
      </c>
      <c r="AN489">
        <f t="shared" si="134"/>
        <v>1</v>
      </c>
      <c r="AO489">
        <f>(200000*(ABS(N489)-ABS(N487))+Constants!$B$7)/(2*Constants!$B$7)</f>
        <v>0.5</v>
      </c>
      <c r="AP489">
        <f>(200000*(ABS(O489)-ABS(O487))+Constants!$B$7)/(2*Constants!$B$7)</f>
        <v>0.5</v>
      </c>
      <c r="AQ489">
        <f t="shared" si="135"/>
        <v>1</v>
      </c>
      <c r="AR489">
        <f>(Constants!$B$3*Constants!$B$8*I489*K489+AS488)/(Constants!$B$9*Constants!$B$4)</f>
        <v>7.53982300884956</v>
      </c>
      <c r="AS489">
        <f>(Constants!$B$3*Constants!$B$8*I489*K489+AS488)-(AR489*Constants!$B$9*Constants!$B$4)</f>
        <v>0</v>
      </c>
      <c r="AT489">
        <f t="shared" si="136"/>
        <v>3671.8938053097</v>
      </c>
      <c r="AU489">
        <f t="array" ref="AU489">IF(SUMPRODUCT(--(SIGN(AN456:AN488)=SIGN(K457:K489)))=0,2,IF(AV488&gt;0,1,0))</f>
        <v>0</v>
      </c>
      <c r="AV489">
        <f>IF(AU489=2,ROUND(5*1000/Constants!$B$11,0),IF(AV488&gt;0,AV488-1,0))</f>
        <v>0</v>
      </c>
      <c r="AW489">
        <f t="shared" si="137"/>
        <v>487</v>
      </c>
      <c r="AX489">
        <f ca="1" t="array" ref="AX489">IF(AW489&gt;Constants!$B$12,2,IF(SUMPRODUCT(--(AX470:AX489=2))=0,0,1))</f>
        <v>2</v>
      </c>
      <c r="AZ489">
        <f t="array" ref="AZ489">IF(ABS(AG489)&gt;Constants!$B$13,2,IF(SUMPRODUCT(--(AZ469:AZ488=2))=0,0,1))</f>
        <v>0</v>
      </c>
    </row>
    <row r="490" spans="1:52">
      <c r="A490" s="3">
        <v>488</v>
      </c>
      <c r="B490">
        <f>Signals!B489</f>
        <v>3</v>
      </c>
      <c r="C490">
        <f>Signals!C489</f>
        <v>2</v>
      </c>
      <c r="D490">
        <f>Signals!F489</f>
        <v>0</v>
      </c>
      <c r="E490">
        <f>Signals!H489</f>
        <v>0</v>
      </c>
      <c r="F490">
        <f>Signals!I489</f>
        <v>0</v>
      </c>
      <c r="G490">
        <f>IF(Constants!$B$2=2,-B490,B490)</f>
        <v>3</v>
      </c>
      <c r="H490">
        <f>IF(Constants!$C$2=2,-C490,C490)</f>
        <v>2</v>
      </c>
      <c r="I490">
        <f t="shared" si="121"/>
        <v>3</v>
      </c>
      <c r="J490">
        <f t="shared" si="122"/>
        <v>2</v>
      </c>
      <c r="K490">
        <f t="shared" si="123"/>
        <v>1</v>
      </c>
      <c r="L490">
        <f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1200.5</v>
      </c>
      <c r="M490">
        <f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800.5</v>
      </c>
      <c r="N490">
        <f t="shared" si="124"/>
        <v>1200.5</v>
      </c>
      <c r="O490">
        <f t="shared" si="125"/>
        <v>800.5</v>
      </c>
      <c r="P490">
        <f>IF(I490&lt;&gt;0,(ABS(L490*Constants!$B$10)+50)/100,MAX(P489-ABS(N490*Constants!$B$4),0))</f>
        <v>0.62005</v>
      </c>
      <c r="Q490">
        <f>IF(J490&lt;&gt;0,(ABS(M490*Constants!$B$10)+50)/100,MAX(Q489-ABS(O490*Constants!$B$4),0))</f>
        <v>0.58005</v>
      </c>
      <c r="R490">
        <f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1200.5</v>
      </c>
      <c r="S490">
        <f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800.5</v>
      </c>
      <c r="T490">
        <f t="shared" si="126"/>
        <v>1200.5</v>
      </c>
      <c r="U490">
        <f t="shared" si="127"/>
        <v>800.5</v>
      </c>
      <c r="V490">
        <f>IF(I490&lt;&gt;0,(ABS(R490*Constants!$B$4)+50)/100,IF(R490=0,MAX((0-ABS(T490*Constants!$B$4)),0),(ABS(R490*Constants!$B$4)+50)/100))</f>
        <v>1501.125</v>
      </c>
      <c r="W490">
        <f>IF(J490&lt;&gt;0,(ABS(S490*Constants!$B$4)+50)/100,IF(S490=0,MAX((0-ABS(U490*Constants!$B$4)),0),(ABS(S490*Constants!$B$4)+50)/100))</f>
        <v>1001.125</v>
      </c>
      <c r="X490">
        <f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1200.5</v>
      </c>
      <c r="Y490">
        <f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800.5</v>
      </c>
      <c r="Z490">
        <f t="shared" si="128"/>
        <v>1200.5</v>
      </c>
      <c r="AA490">
        <f t="shared" si="129"/>
        <v>800.5</v>
      </c>
      <c r="AB490">
        <f>IF(I490&lt;&gt;0,(ABS(X490*Constants!$B$10)+50)/100,IF(X490=0,MAX((AB489-ABS(Z490*Constants!$B$4)),0),(ABS(X490*Constants!$B$4)+50)/100))</f>
        <v>0.62005</v>
      </c>
      <c r="AC490">
        <f>IF(J490&lt;&gt;0,(ABS(Y490*Constants!$B$10)+50)/100,IF(Y490=0,MAX((AC489-ABS(AA490*Constants!$B$4)),0),(ABS(Y490*Constants!$B$4)+50)/100))</f>
        <v>0.58005</v>
      </c>
      <c r="AD490">
        <f t="shared" si="130"/>
        <v>1001</v>
      </c>
      <c r="AE490">
        <f t="shared" si="131"/>
        <v>1200.5</v>
      </c>
      <c r="AF490">
        <f t="shared" si="132"/>
        <v>800.5</v>
      </c>
      <c r="AG490">
        <f>((Constants!$B$5*AG489)+Constants!$B$4*AD490+AH489)/(Constants!$B$5+Constants!$B$4)</f>
        <v>1001</v>
      </c>
      <c r="AH490">
        <f>((Constants!$B$5*AG489)+Constants!$B$4*AD490+AH489)-(Constants!$B$5+Constants!$B$4)*AG490</f>
        <v>0</v>
      </c>
      <c r="AI490">
        <f>((Constants!$B$5*AI489)+Constants!$B$4*AE490+AJ489)/(Constants!$B$5+Constants!$B$4)</f>
        <v>1200.5</v>
      </c>
      <c r="AJ490">
        <f>((Constants!$B$5*AI489)+Constants!$B$4*AE490+AJ489)-(Constants!$B$4+Constants!$B$5)*AI490</f>
        <v>0</v>
      </c>
      <c r="AK490">
        <f>((Constants!$B$5*AK489)+Constants!$B$4*AF490+AL489)/(Constants!$B$5+Constants!$B$4)</f>
        <v>800.5</v>
      </c>
      <c r="AL490">
        <f>((Constants!$B$5*AK489)+Constants!$B$4*AF490+AL489)-(Constants!$B$5+Constants!$B$4)*AK490</f>
        <v>0</v>
      </c>
      <c r="AM490">
        <f t="shared" si="133"/>
        <v>1</v>
      </c>
      <c r="AN490">
        <f t="shared" si="134"/>
        <v>1</v>
      </c>
      <c r="AO490">
        <f>(200000*(ABS(N490)-ABS(N488))+Constants!$B$7)/(2*Constants!$B$7)</f>
        <v>0.5</v>
      </c>
      <c r="AP490">
        <f>(200000*(ABS(O490)-ABS(O488))+Constants!$B$7)/(2*Constants!$B$7)</f>
        <v>0.5</v>
      </c>
      <c r="AQ490">
        <f t="shared" si="135"/>
        <v>1</v>
      </c>
      <c r="AR490">
        <f>(Constants!$B$3*Constants!$B$8*I490*K490+AS489)/(Constants!$B$9*Constants!$B$4)</f>
        <v>7.53982300884956</v>
      </c>
      <c r="AS490">
        <f>(Constants!$B$3*Constants!$B$8*I490*K490+AS489)-(AR490*Constants!$B$9*Constants!$B$4)</f>
        <v>0</v>
      </c>
      <c r="AT490">
        <f t="shared" si="136"/>
        <v>3679.43362831855</v>
      </c>
      <c r="AU490">
        <f t="array" ref="AU490">IF(SUMPRODUCT(--(SIGN(AN457:AN489)=SIGN(K458:K490)))=0,2,IF(AV489&gt;0,1,0))</f>
        <v>0</v>
      </c>
      <c r="AV490">
        <f>IF(AU490=2,ROUND(5*1000/Constants!$B$11,0),IF(AV489&gt;0,AV489-1,0))</f>
        <v>0</v>
      </c>
      <c r="AW490">
        <f t="shared" si="137"/>
        <v>488</v>
      </c>
      <c r="AX490">
        <f ca="1" t="array" ref="AX490">IF(AW490&gt;Constants!$B$12,2,IF(SUMPRODUCT(--(AX471:AX490=2))=0,0,1))</f>
        <v>2</v>
      </c>
      <c r="AZ490">
        <f t="array" ref="AZ490">IF(ABS(AG490)&gt;Constants!$B$13,2,IF(SUMPRODUCT(--(AZ470:AZ489=2))=0,0,1))</f>
        <v>0</v>
      </c>
    </row>
    <row r="491" spans="1:52">
      <c r="A491" s="3">
        <v>489</v>
      </c>
      <c r="B491">
        <f>Signals!B490</f>
        <v>3</v>
      </c>
      <c r="C491">
        <f>Signals!C490</f>
        <v>2</v>
      </c>
      <c r="D491">
        <f>Signals!F490</f>
        <v>0</v>
      </c>
      <c r="E491">
        <f>Signals!H490</f>
        <v>0</v>
      </c>
      <c r="F491">
        <f>Signals!I490</f>
        <v>0</v>
      </c>
      <c r="G491">
        <f>IF(Constants!$B$2=2,-B491,B491)</f>
        <v>3</v>
      </c>
      <c r="H491">
        <f>IF(Constants!$C$2=2,-C491,C491)</f>
        <v>2</v>
      </c>
      <c r="I491">
        <f t="shared" si="121"/>
        <v>3</v>
      </c>
      <c r="J491">
        <f t="shared" si="122"/>
        <v>2</v>
      </c>
      <c r="K491">
        <f t="shared" si="123"/>
        <v>1</v>
      </c>
      <c r="L491">
        <f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1200.5</v>
      </c>
      <c r="M491">
        <f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800.5</v>
      </c>
      <c r="N491">
        <f t="shared" si="124"/>
        <v>1200.5</v>
      </c>
      <c r="O491">
        <f t="shared" si="125"/>
        <v>800.5</v>
      </c>
      <c r="P491">
        <f>IF(I491&lt;&gt;0,(ABS(L491*Constants!$B$10)+50)/100,MAX(P490-ABS(N491*Constants!$B$4),0))</f>
        <v>0.62005</v>
      </c>
      <c r="Q491">
        <f>IF(J491&lt;&gt;0,(ABS(M491*Constants!$B$10)+50)/100,MAX(Q490-ABS(O491*Constants!$B$4),0))</f>
        <v>0.58005</v>
      </c>
      <c r="R491">
        <f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1200.5</v>
      </c>
      <c r="S491">
        <f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800.5</v>
      </c>
      <c r="T491">
        <f t="shared" si="126"/>
        <v>1200.5</v>
      </c>
      <c r="U491">
        <f t="shared" si="127"/>
        <v>800.5</v>
      </c>
      <c r="V491">
        <f>IF(I491&lt;&gt;0,(ABS(R491*Constants!$B$4)+50)/100,IF(R491=0,MAX((0-ABS(T491*Constants!$B$4)),0),(ABS(R491*Constants!$B$4)+50)/100))</f>
        <v>1501.125</v>
      </c>
      <c r="W491">
        <f>IF(J491&lt;&gt;0,(ABS(S491*Constants!$B$4)+50)/100,IF(S491=0,MAX((0-ABS(U491*Constants!$B$4)),0),(ABS(S491*Constants!$B$4)+50)/100))</f>
        <v>1001.125</v>
      </c>
      <c r="X491">
        <f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1200.5</v>
      </c>
      <c r="Y491">
        <f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800.5</v>
      </c>
      <c r="Z491">
        <f t="shared" si="128"/>
        <v>1200.5</v>
      </c>
      <c r="AA491">
        <f t="shared" si="129"/>
        <v>800.5</v>
      </c>
      <c r="AB491">
        <f>IF(I491&lt;&gt;0,(ABS(X491*Constants!$B$10)+50)/100,IF(X491=0,MAX((AB490-ABS(Z491*Constants!$B$4)),0),(ABS(X491*Constants!$B$4)+50)/100))</f>
        <v>0.62005</v>
      </c>
      <c r="AC491">
        <f>IF(J491&lt;&gt;0,(ABS(Y491*Constants!$B$10)+50)/100,IF(Y491=0,MAX((AC490-ABS(AA491*Constants!$B$4)),0),(ABS(Y491*Constants!$B$4)+50)/100))</f>
        <v>0.58005</v>
      </c>
      <c r="AD491">
        <f t="shared" si="130"/>
        <v>1001</v>
      </c>
      <c r="AE491">
        <f t="shared" si="131"/>
        <v>1200.5</v>
      </c>
      <c r="AF491">
        <f t="shared" si="132"/>
        <v>800.5</v>
      </c>
      <c r="AG491">
        <f>((Constants!$B$5*AG490)+Constants!$B$4*AD491+AH490)/(Constants!$B$5+Constants!$B$4)</f>
        <v>1001</v>
      </c>
      <c r="AH491">
        <f>((Constants!$B$5*AG490)+Constants!$B$4*AD491+AH490)-(Constants!$B$5+Constants!$B$4)*AG491</f>
        <v>0</v>
      </c>
      <c r="AI491">
        <f>((Constants!$B$5*AI490)+Constants!$B$4*AE491+AJ490)/(Constants!$B$5+Constants!$B$4)</f>
        <v>1200.5</v>
      </c>
      <c r="AJ491">
        <f>((Constants!$B$5*AI490)+Constants!$B$4*AE491+AJ490)-(Constants!$B$4+Constants!$B$5)*AI491</f>
        <v>0</v>
      </c>
      <c r="AK491">
        <f>((Constants!$B$5*AK490)+Constants!$B$4*AF491+AL490)/(Constants!$B$5+Constants!$B$4)</f>
        <v>800.5</v>
      </c>
      <c r="AL491">
        <f>((Constants!$B$5*AK490)+Constants!$B$4*AF491+AL490)-(Constants!$B$5+Constants!$B$4)*AK491</f>
        <v>0</v>
      </c>
      <c r="AM491">
        <f t="shared" si="133"/>
        <v>1</v>
      </c>
      <c r="AN491">
        <f t="shared" si="134"/>
        <v>1</v>
      </c>
      <c r="AO491">
        <f>(200000*(ABS(N491)-ABS(N489))+Constants!$B$7)/(2*Constants!$B$7)</f>
        <v>0.5</v>
      </c>
      <c r="AP491">
        <f>(200000*(ABS(O491)-ABS(O489))+Constants!$B$7)/(2*Constants!$B$7)</f>
        <v>0.5</v>
      </c>
      <c r="AQ491">
        <f t="shared" si="135"/>
        <v>1</v>
      </c>
      <c r="AR491">
        <f>(Constants!$B$3*Constants!$B$8*I491*K491+AS490)/(Constants!$B$9*Constants!$B$4)</f>
        <v>7.53982300884956</v>
      </c>
      <c r="AS491">
        <f>(Constants!$B$3*Constants!$B$8*I491*K491+AS490)-(AR491*Constants!$B$9*Constants!$B$4)</f>
        <v>0</v>
      </c>
      <c r="AT491">
        <f t="shared" si="136"/>
        <v>3686.9734513274</v>
      </c>
      <c r="AU491">
        <f t="array" ref="AU491">IF(SUMPRODUCT(--(SIGN(AN458:AN490)=SIGN(K459:K491)))=0,2,IF(AV490&gt;0,1,0))</f>
        <v>0</v>
      </c>
      <c r="AV491">
        <f>IF(AU491=2,ROUND(5*1000/Constants!$B$11,0),IF(AV490&gt;0,AV490-1,0))</f>
        <v>0</v>
      </c>
      <c r="AW491">
        <f t="shared" si="137"/>
        <v>489</v>
      </c>
      <c r="AX491">
        <f ca="1" t="array" ref="AX491">IF(AW491&gt;Constants!$B$12,2,IF(SUMPRODUCT(--(AX472:AX491=2))=0,0,1))</f>
        <v>2</v>
      </c>
      <c r="AZ491">
        <f t="array" ref="AZ491">IF(ABS(AG491)&gt;Constants!$B$13,2,IF(SUMPRODUCT(--(AZ471:AZ490=2))=0,0,1))</f>
        <v>0</v>
      </c>
    </row>
    <row r="492" spans="1:52">
      <c r="A492" s="3">
        <v>490</v>
      </c>
      <c r="B492">
        <f>Signals!B491</f>
        <v>3</v>
      </c>
      <c r="C492">
        <f>Signals!C491</f>
        <v>2</v>
      </c>
      <c r="D492">
        <f>Signals!F491</f>
        <v>0</v>
      </c>
      <c r="E492">
        <f>Signals!H491</f>
        <v>0</v>
      </c>
      <c r="F492">
        <f>Signals!I491</f>
        <v>0</v>
      </c>
      <c r="G492">
        <f>IF(Constants!$B$2=2,-B492,B492)</f>
        <v>3</v>
      </c>
      <c r="H492">
        <f>IF(Constants!$C$2=2,-C492,C492)</f>
        <v>2</v>
      </c>
      <c r="I492">
        <f t="shared" si="121"/>
        <v>3</v>
      </c>
      <c r="J492">
        <f t="shared" si="122"/>
        <v>2</v>
      </c>
      <c r="K492">
        <f t="shared" si="123"/>
        <v>1</v>
      </c>
      <c r="L492">
        <f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1200.5</v>
      </c>
      <c r="M492">
        <f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800.5</v>
      </c>
      <c r="N492">
        <f t="shared" si="124"/>
        <v>1200.5</v>
      </c>
      <c r="O492">
        <f t="shared" si="125"/>
        <v>800.5</v>
      </c>
      <c r="P492">
        <f>IF(I492&lt;&gt;0,(ABS(L492*Constants!$B$10)+50)/100,MAX(P491-ABS(N492*Constants!$B$4),0))</f>
        <v>0.62005</v>
      </c>
      <c r="Q492">
        <f>IF(J492&lt;&gt;0,(ABS(M492*Constants!$B$10)+50)/100,MAX(Q491-ABS(O492*Constants!$B$4),0))</f>
        <v>0.58005</v>
      </c>
      <c r="R492">
        <f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1200.5</v>
      </c>
      <c r="S492">
        <f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800.5</v>
      </c>
      <c r="T492">
        <f t="shared" si="126"/>
        <v>1200.5</v>
      </c>
      <c r="U492">
        <f t="shared" si="127"/>
        <v>800.5</v>
      </c>
      <c r="V492">
        <f>IF(I492&lt;&gt;0,(ABS(R492*Constants!$B$4)+50)/100,IF(R492=0,MAX((0-ABS(T492*Constants!$B$4)),0),(ABS(R492*Constants!$B$4)+50)/100))</f>
        <v>1501.125</v>
      </c>
      <c r="W492">
        <f>IF(J492&lt;&gt;0,(ABS(S492*Constants!$B$4)+50)/100,IF(S492=0,MAX((0-ABS(U492*Constants!$B$4)),0),(ABS(S492*Constants!$B$4)+50)/100))</f>
        <v>1001.125</v>
      </c>
      <c r="X492">
        <f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1200.5</v>
      </c>
      <c r="Y492">
        <f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800.5</v>
      </c>
      <c r="Z492">
        <f t="shared" si="128"/>
        <v>1200.5</v>
      </c>
      <c r="AA492">
        <f t="shared" si="129"/>
        <v>800.5</v>
      </c>
      <c r="AB492">
        <f>IF(I492&lt;&gt;0,(ABS(X492*Constants!$B$10)+50)/100,IF(X492=0,MAX((AB491-ABS(Z492*Constants!$B$4)),0),(ABS(X492*Constants!$B$4)+50)/100))</f>
        <v>0.62005</v>
      </c>
      <c r="AC492">
        <f>IF(J492&lt;&gt;0,(ABS(Y492*Constants!$B$10)+50)/100,IF(Y492=0,MAX((AC491-ABS(AA492*Constants!$B$4)),0),(ABS(Y492*Constants!$B$4)+50)/100))</f>
        <v>0.58005</v>
      </c>
      <c r="AD492">
        <f t="shared" si="130"/>
        <v>1001</v>
      </c>
      <c r="AE492">
        <f t="shared" si="131"/>
        <v>1200.5</v>
      </c>
      <c r="AF492">
        <f t="shared" si="132"/>
        <v>800.5</v>
      </c>
      <c r="AG492">
        <f>((Constants!$B$5*AG491)+Constants!$B$4*AD492+AH491)/(Constants!$B$5+Constants!$B$4)</f>
        <v>1001</v>
      </c>
      <c r="AH492">
        <f>((Constants!$B$5*AG491)+Constants!$B$4*AD492+AH491)-(Constants!$B$5+Constants!$B$4)*AG492</f>
        <v>0</v>
      </c>
      <c r="AI492">
        <f>((Constants!$B$5*AI491)+Constants!$B$4*AE492+AJ491)/(Constants!$B$5+Constants!$B$4)</f>
        <v>1200.5</v>
      </c>
      <c r="AJ492">
        <f>((Constants!$B$5*AI491)+Constants!$B$4*AE492+AJ491)-(Constants!$B$4+Constants!$B$5)*AI492</f>
        <v>0</v>
      </c>
      <c r="AK492">
        <f>((Constants!$B$5*AK491)+Constants!$B$4*AF492+AL491)/(Constants!$B$5+Constants!$B$4)</f>
        <v>800.5</v>
      </c>
      <c r="AL492">
        <f>((Constants!$B$5*AK491)+Constants!$B$4*AF492+AL491)-(Constants!$B$5+Constants!$B$4)*AK492</f>
        <v>0</v>
      </c>
      <c r="AM492">
        <f t="shared" si="133"/>
        <v>1</v>
      </c>
      <c r="AN492">
        <f t="shared" si="134"/>
        <v>1</v>
      </c>
      <c r="AO492">
        <f>(200000*(ABS(N492)-ABS(N490))+Constants!$B$7)/(2*Constants!$B$7)</f>
        <v>0.5</v>
      </c>
      <c r="AP492">
        <f>(200000*(ABS(O492)-ABS(O490))+Constants!$B$7)/(2*Constants!$B$7)</f>
        <v>0.5</v>
      </c>
      <c r="AQ492">
        <f t="shared" si="135"/>
        <v>1</v>
      </c>
      <c r="AR492">
        <f>(Constants!$B$3*Constants!$B$8*I492*K492+AS491)/(Constants!$B$9*Constants!$B$4)</f>
        <v>7.53982300884956</v>
      </c>
      <c r="AS492">
        <f>(Constants!$B$3*Constants!$B$8*I492*K492+AS491)-(AR492*Constants!$B$9*Constants!$B$4)</f>
        <v>0</v>
      </c>
      <c r="AT492">
        <f t="shared" si="136"/>
        <v>3694.51327433625</v>
      </c>
      <c r="AU492">
        <f t="array" ref="AU492">IF(SUMPRODUCT(--(SIGN(AN459:AN491)=SIGN(K460:K492)))=0,2,IF(AV491&gt;0,1,0))</f>
        <v>0</v>
      </c>
      <c r="AV492">
        <f>IF(AU492=2,ROUND(5*1000/Constants!$B$11,0),IF(AV491&gt;0,AV491-1,0))</f>
        <v>0</v>
      </c>
      <c r="AW492">
        <f t="shared" si="137"/>
        <v>490</v>
      </c>
      <c r="AX492">
        <f ca="1" t="array" ref="AX492">IF(AW492&gt;Constants!$B$12,2,IF(SUMPRODUCT(--(AX473:AX492=2))=0,0,1))</f>
        <v>2</v>
      </c>
      <c r="AZ492">
        <f t="array" ref="AZ492">IF(ABS(AG492)&gt;Constants!$B$13,2,IF(SUMPRODUCT(--(AZ472:AZ491=2))=0,0,1))</f>
        <v>0</v>
      </c>
    </row>
    <row r="493" spans="1:52">
      <c r="A493" s="3">
        <v>491</v>
      </c>
      <c r="B493">
        <f>Signals!B492</f>
        <v>3</v>
      </c>
      <c r="C493">
        <f>Signals!C492</f>
        <v>2</v>
      </c>
      <c r="D493">
        <f>Signals!F492</f>
        <v>0</v>
      </c>
      <c r="E493">
        <f>Signals!H492</f>
        <v>0</v>
      </c>
      <c r="F493">
        <f>Signals!I492</f>
        <v>0</v>
      </c>
      <c r="G493">
        <f>IF(Constants!$B$2=2,-B493,B493)</f>
        <v>3</v>
      </c>
      <c r="H493">
        <f>IF(Constants!$C$2=2,-C493,C493)</f>
        <v>2</v>
      </c>
      <c r="I493">
        <f t="shared" si="121"/>
        <v>3</v>
      </c>
      <c r="J493">
        <f t="shared" si="122"/>
        <v>2</v>
      </c>
      <c r="K493">
        <f t="shared" si="123"/>
        <v>1</v>
      </c>
      <c r="L493">
        <f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1200.5</v>
      </c>
      <c r="M493">
        <f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800.5</v>
      </c>
      <c r="N493">
        <f t="shared" si="124"/>
        <v>1200.5</v>
      </c>
      <c r="O493">
        <f t="shared" si="125"/>
        <v>800.5</v>
      </c>
      <c r="P493">
        <f>IF(I493&lt;&gt;0,(ABS(L493*Constants!$B$10)+50)/100,MAX(P492-ABS(N493*Constants!$B$4),0))</f>
        <v>0.62005</v>
      </c>
      <c r="Q493">
        <f>IF(J493&lt;&gt;0,(ABS(M493*Constants!$B$10)+50)/100,MAX(Q492-ABS(O493*Constants!$B$4),0))</f>
        <v>0.58005</v>
      </c>
      <c r="R493">
        <f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1200.5</v>
      </c>
      <c r="S493">
        <f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800.5</v>
      </c>
      <c r="T493">
        <f t="shared" si="126"/>
        <v>1200.5</v>
      </c>
      <c r="U493">
        <f t="shared" si="127"/>
        <v>800.5</v>
      </c>
      <c r="V493">
        <f>IF(I493&lt;&gt;0,(ABS(R493*Constants!$B$4)+50)/100,IF(R493=0,MAX((0-ABS(T493*Constants!$B$4)),0),(ABS(R493*Constants!$B$4)+50)/100))</f>
        <v>1501.125</v>
      </c>
      <c r="W493">
        <f>IF(J493&lt;&gt;0,(ABS(S493*Constants!$B$4)+50)/100,IF(S493=0,MAX((0-ABS(U493*Constants!$B$4)),0),(ABS(S493*Constants!$B$4)+50)/100))</f>
        <v>1001.125</v>
      </c>
      <c r="X493">
        <f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1200.5</v>
      </c>
      <c r="Y493">
        <f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800.5</v>
      </c>
      <c r="Z493">
        <f t="shared" si="128"/>
        <v>1200.5</v>
      </c>
      <c r="AA493">
        <f t="shared" si="129"/>
        <v>800.5</v>
      </c>
      <c r="AB493">
        <f>IF(I493&lt;&gt;0,(ABS(X493*Constants!$B$10)+50)/100,IF(X493=0,MAX((AB492-ABS(Z493*Constants!$B$4)),0),(ABS(X493*Constants!$B$4)+50)/100))</f>
        <v>0.62005</v>
      </c>
      <c r="AC493">
        <f>IF(J493&lt;&gt;0,(ABS(Y493*Constants!$B$10)+50)/100,IF(Y493=0,MAX((AC492-ABS(AA493*Constants!$B$4)),0),(ABS(Y493*Constants!$B$4)+50)/100))</f>
        <v>0.58005</v>
      </c>
      <c r="AD493">
        <f t="shared" si="130"/>
        <v>1001</v>
      </c>
      <c r="AE493">
        <f t="shared" si="131"/>
        <v>1200.5</v>
      </c>
      <c r="AF493">
        <f t="shared" si="132"/>
        <v>800.5</v>
      </c>
      <c r="AG493">
        <f>((Constants!$B$5*AG492)+Constants!$B$4*AD493+AH492)/(Constants!$B$5+Constants!$B$4)</f>
        <v>1001</v>
      </c>
      <c r="AH493">
        <f>((Constants!$B$5*AG492)+Constants!$B$4*AD493+AH492)-(Constants!$B$5+Constants!$B$4)*AG493</f>
        <v>0</v>
      </c>
      <c r="AI493">
        <f>((Constants!$B$5*AI492)+Constants!$B$4*AE493+AJ492)/(Constants!$B$5+Constants!$B$4)</f>
        <v>1200.5</v>
      </c>
      <c r="AJ493">
        <f>((Constants!$B$5*AI492)+Constants!$B$4*AE493+AJ492)-(Constants!$B$4+Constants!$B$5)*AI493</f>
        <v>0</v>
      </c>
      <c r="AK493">
        <f>((Constants!$B$5*AK492)+Constants!$B$4*AF493+AL492)/(Constants!$B$5+Constants!$B$4)</f>
        <v>800.5</v>
      </c>
      <c r="AL493">
        <f>((Constants!$B$5*AK492)+Constants!$B$4*AF493+AL492)-(Constants!$B$5+Constants!$B$4)*AK493</f>
        <v>0</v>
      </c>
      <c r="AM493">
        <f t="shared" si="133"/>
        <v>1</v>
      </c>
      <c r="AN493">
        <f t="shared" si="134"/>
        <v>1</v>
      </c>
      <c r="AO493">
        <f>(200000*(ABS(N493)-ABS(N491))+Constants!$B$7)/(2*Constants!$B$7)</f>
        <v>0.5</v>
      </c>
      <c r="AP493">
        <f>(200000*(ABS(O493)-ABS(O491))+Constants!$B$7)/(2*Constants!$B$7)</f>
        <v>0.5</v>
      </c>
      <c r="AQ493">
        <f t="shared" si="135"/>
        <v>1</v>
      </c>
      <c r="AR493">
        <f>(Constants!$B$3*Constants!$B$8*I493*K493+AS492)/(Constants!$B$9*Constants!$B$4)</f>
        <v>7.53982300884956</v>
      </c>
      <c r="AS493">
        <f>(Constants!$B$3*Constants!$B$8*I493*K493+AS492)-(AR493*Constants!$B$9*Constants!$B$4)</f>
        <v>0</v>
      </c>
      <c r="AT493">
        <f t="shared" si="136"/>
        <v>3702.0530973451</v>
      </c>
      <c r="AU493">
        <f t="array" ref="AU493">IF(SUMPRODUCT(--(SIGN(AN460:AN492)=SIGN(K461:K493)))=0,2,IF(AV492&gt;0,1,0))</f>
        <v>0</v>
      </c>
      <c r="AV493">
        <f>IF(AU493=2,ROUND(5*1000/Constants!$B$11,0),IF(AV492&gt;0,AV492-1,0))</f>
        <v>0</v>
      </c>
      <c r="AW493">
        <f t="shared" si="137"/>
        <v>491</v>
      </c>
      <c r="AX493">
        <f ca="1" t="array" ref="AX493">IF(AW493&gt;Constants!$B$12,2,IF(SUMPRODUCT(--(AX474:AX493=2))=0,0,1))</f>
        <v>2</v>
      </c>
      <c r="AZ493">
        <f t="array" ref="AZ493">IF(ABS(AG493)&gt;Constants!$B$13,2,IF(SUMPRODUCT(--(AZ473:AZ492=2))=0,0,1))</f>
        <v>0</v>
      </c>
    </row>
    <row r="494" spans="1:52">
      <c r="A494" s="3">
        <v>492</v>
      </c>
      <c r="B494">
        <f>Signals!B493</f>
        <v>3</v>
      </c>
      <c r="C494">
        <f>Signals!C493</f>
        <v>2</v>
      </c>
      <c r="D494">
        <f>Signals!F493</f>
        <v>0</v>
      </c>
      <c r="E494">
        <f>Signals!H493</f>
        <v>0</v>
      </c>
      <c r="F494">
        <f>Signals!I493</f>
        <v>0</v>
      </c>
      <c r="G494">
        <f>IF(Constants!$B$2=2,-B494,B494)</f>
        <v>3</v>
      </c>
      <c r="H494">
        <f>IF(Constants!$C$2=2,-C494,C494)</f>
        <v>2</v>
      </c>
      <c r="I494">
        <f t="shared" si="121"/>
        <v>3</v>
      </c>
      <c r="J494">
        <f t="shared" si="122"/>
        <v>2</v>
      </c>
      <c r="K494">
        <f t="shared" si="123"/>
        <v>1</v>
      </c>
      <c r="L494">
        <f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1200.5</v>
      </c>
      <c r="M494">
        <f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800.5</v>
      </c>
      <c r="N494">
        <f t="shared" si="124"/>
        <v>1200.5</v>
      </c>
      <c r="O494">
        <f t="shared" si="125"/>
        <v>800.5</v>
      </c>
      <c r="P494">
        <f>IF(I494&lt;&gt;0,(ABS(L494*Constants!$B$10)+50)/100,MAX(P493-ABS(N494*Constants!$B$4),0))</f>
        <v>0.62005</v>
      </c>
      <c r="Q494">
        <f>IF(J494&lt;&gt;0,(ABS(M494*Constants!$B$10)+50)/100,MAX(Q493-ABS(O494*Constants!$B$4),0))</f>
        <v>0.58005</v>
      </c>
      <c r="R494">
        <f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1200.5</v>
      </c>
      <c r="S494">
        <f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800.5</v>
      </c>
      <c r="T494">
        <f t="shared" si="126"/>
        <v>1200.5</v>
      </c>
      <c r="U494">
        <f t="shared" si="127"/>
        <v>800.5</v>
      </c>
      <c r="V494">
        <f>IF(I494&lt;&gt;0,(ABS(R494*Constants!$B$4)+50)/100,IF(R494=0,MAX((0-ABS(T494*Constants!$B$4)),0),(ABS(R494*Constants!$B$4)+50)/100))</f>
        <v>1501.125</v>
      </c>
      <c r="W494">
        <f>IF(J494&lt;&gt;0,(ABS(S494*Constants!$B$4)+50)/100,IF(S494=0,MAX((0-ABS(U494*Constants!$B$4)),0),(ABS(S494*Constants!$B$4)+50)/100))</f>
        <v>1001.125</v>
      </c>
      <c r="X494">
        <f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1200.5</v>
      </c>
      <c r="Y494">
        <f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800.5</v>
      </c>
      <c r="Z494">
        <f t="shared" si="128"/>
        <v>1200.5</v>
      </c>
      <c r="AA494">
        <f t="shared" si="129"/>
        <v>800.5</v>
      </c>
      <c r="AB494">
        <f>IF(I494&lt;&gt;0,(ABS(X494*Constants!$B$10)+50)/100,IF(X494=0,MAX((AB493-ABS(Z494*Constants!$B$4)),0),(ABS(X494*Constants!$B$4)+50)/100))</f>
        <v>0.62005</v>
      </c>
      <c r="AC494">
        <f>IF(J494&lt;&gt;0,(ABS(Y494*Constants!$B$10)+50)/100,IF(Y494=0,MAX((AC493-ABS(AA494*Constants!$B$4)),0),(ABS(Y494*Constants!$B$4)+50)/100))</f>
        <v>0.58005</v>
      </c>
      <c r="AD494">
        <f t="shared" si="130"/>
        <v>1001</v>
      </c>
      <c r="AE494">
        <f t="shared" si="131"/>
        <v>1200.5</v>
      </c>
      <c r="AF494">
        <f t="shared" si="132"/>
        <v>800.5</v>
      </c>
      <c r="AG494">
        <f>((Constants!$B$5*AG493)+Constants!$B$4*AD494+AH493)/(Constants!$B$5+Constants!$B$4)</f>
        <v>1001</v>
      </c>
      <c r="AH494">
        <f>((Constants!$B$5*AG493)+Constants!$B$4*AD494+AH493)-(Constants!$B$5+Constants!$B$4)*AG494</f>
        <v>0</v>
      </c>
      <c r="AI494">
        <f>((Constants!$B$5*AI493)+Constants!$B$4*AE494+AJ493)/(Constants!$B$5+Constants!$B$4)</f>
        <v>1200.5</v>
      </c>
      <c r="AJ494">
        <f>((Constants!$B$5*AI493)+Constants!$B$4*AE494+AJ493)-(Constants!$B$4+Constants!$B$5)*AI494</f>
        <v>0</v>
      </c>
      <c r="AK494">
        <f>((Constants!$B$5*AK493)+Constants!$B$4*AF494+AL493)/(Constants!$B$5+Constants!$B$4)</f>
        <v>800.5</v>
      </c>
      <c r="AL494">
        <f>((Constants!$B$5*AK493)+Constants!$B$4*AF494+AL493)-(Constants!$B$5+Constants!$B$4)*AK494</f>
        <v>0</v>
      </c>
      <c r="AM494">
        <f t="shared" si="133"/>
        <v>1</v>
      </c>
      <c r="AN494">
        <f t="shared" si="134"/>
        <v>1</v>
      </c>
      <c r="AO494">
        <f>(200000*(ABS(N494)-ABS(N492))+Constants!$B$7)/(2*Constants!$B$7)</f>
        <v>0.5</v>
      </c>
      <c r="AP494">
        <f>(200000*(ABS(O494)-ABS(O492))+Constants!$B$7)/(2*Constants!$B$7)</f>
        <v>0.5</v>
      </c>
      <c r="AQ494">
        <f t="shared" si="135"/>
        <v>1</v>
      </c>
      <c r="AR494">
        <f>(Constants!$B$3*Constants!$B$8*I494*K494+AS493)/(Constants!$B$9*Constants!$B$4)</f>
        <v>7.53982300884956</v>
      </c>
      <c r="AS494">
        <f>(Constants!$B$3*Constants!$B$8*I494*K494+AS493)-(AR494*Constants!$B$9*Constants!$B$4)</f>
        <v>0</v>
      </c>
      <c r="AT494">
        <f t="shared" si="136"/>
        <v>3709.59292035395</v>
      </c>
      <c r="AU494">
        <f t="array" ref="AU494">IF(SUMPRODUCT(--(SIGN(AN461:AN493)=SIGN(K462:K494)))=0,2,IF(AV493&gt;0,1,0))</f>
        <v>0</v>
      </c>
      <c r="AV494">
        <f>IF(AU494=2,ROUND(5*1000/Constants!$B$11,0),IF(AV493&gt;0,AV493-1,0))</f>
        <v>0</v>
      </c>
      <c r="AW494">
        <f t="shared" si="137"/>
        <v>492</v>
      </c>
      <c r="AX494">
        <f ca="1" t="array" ref="AX494">IF(AW494&gt;Constants!$B$12,2,IF(SUMPRODUCT(--(AX475:AX494=2))=0,0,1))</f>
        <v>2</v>
      </c>
      <c r="AZ494">
        <f t="array" ref="AZ494">IF(ABS(AG494)&gt;Constants!$B$13,2,IF(SUMPRODUCT(--(AZ474:AZ493=2))=0,0,1))</f>
        <v>0</v>
      </c>
    </row>
    <row r="495" spans="1:52">
      <c r="A495" s="3">
        <v>493</v>
      </c>
      <c r="B495">
        <f>Signals!B494</f>
        <v>3</v>
      </c>
      <c r="C495">
        <f>Signals!C494</f>
        <v>2</v>
      </c>
      <c r="D495">
        <f>Signals!F494</f>
        <v>0</v>
      </c>
      <c r="E495">
        <f>Signals!H494</f>
        <v>0</v>
      </c>
      <c r="F495">
        <f>Signals!I494</f>
        <v>0</v>
      </c>
      <c r="G495">
        <f>IF(Constants!$B$2=2,-B495,B495)</f>
        <v>3</v>
      </c>
      <c r="H495">
        <f>IF(Constants!$C$2=2,-C495,C495)</f>
        <v>2</v>
      </c>
      <c r="I495">
        <f t="shared" si="121"/>
        <v>3</v>
      </c>
      <c r="J495">
        <f t="shared" si="122"/>
        <v>2</v>
      </c>
      <c r="K495">
        <f t="shared" si="123"/>
        <v>1</v>
      </c>
      <c r="L495">
        <f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1200.5</v>
      </c>
      <c r="M495">
        <f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800.5</v>
      </c>
      <c r="N495">
        <f t="shared" si="124"/>
        <v>1200.5</v>
      </c>
      <c r="O495">
        <f t="shared" si="125"/>
        <v>800.5</v>
      </c>
      <c r="P495">
        <f>IF(I495&lt;&gt;0,(ABS(L495*Constants!$B$10)+50)/100,MAX(P494-ABS(N495*Constants!$B$4),0))</f>
        <v>0.62005</v>
      </c>
      <c r="Q495">
        <f>IF(J495&lt;&gt;0,(ABS(M495*Constants!$B$10)+50)/100,MAX(Q494-ABS(O495*Constants!$B$4),0))</f>
        <v>0.58005</v>
      </c>
      <c r="R495">
        <f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1200.5</v>
      </c>
      <c r="S495">
        <f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800.5</v>
      </c>
      <c r="T495">
        <f t="shared" si="126"/>
        <v>1200.5</v>
      </c>
      <c r="U495">
        <f t="shared" si="127"/>
        <v>800.5</v>
      </c>
      <c r="V495">
        <f>IF(I495&lt;&gt;0,(ABS(R495*Constants!$B$4)+50)/100,IF(R495=0,MAX((0-ABS(T495*Constants!$B$4)),0),(ABS(R495*Constants!$B$4)+50)/100))</f>
        <v>1501.125</v>
      </c>
      <c r="W495">
        <f>IF(J495&lt;&gt;0,(ABS(S495*Constants!$B$4)+50)/100,IF(S495=0,MAX((0-ABS(U495*Constants!$B$4)),0),(ABS(S495*Constants!$B$4)+50)/100))</f>
        <v>1001.125</v>
      </c>
      <c r="X495">
        <f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1200.5</v>
      </c>
      <c r="Y495">
        <f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800.5</v>
      </c>
      <c r="Z495">
        <f t="shared" si="128"/>
        <v>1200.5</v>
      </c>
      <c r="AA495">
        <f t="shared" si="129"/>
        <v>800.5</v>
      </c>
      <c r="AB495">
        <f>IF(I495&lt;&gt;0,(ABS(X495*Constants!$B$10)+50)/100,IF(X495=0,MAX((AB494-ABS(Z495*Constants!$B$4)),0),(ABS(X495*Constants!$B$4)+50)/100))</f>
        <v>0.62005</v>
      </c>
      <c r="AC495">
        <f>IF(J495&lt;&gt;0,(ABS(Y495*Constants!$B$10)+50)/100,IF(Y495=0,MAX((AC494-ABS(AA495*Constants!$B$4)),0),(ABS(Y495*Constants!$B$4)+50)/100))</f>
        <v>0.58005</v>
      </c>
      <c r="AD495">
        <f t="shared" si="130"/>
        <v>1001</v>
      </c>
      <c r="AE495">
        <f t="shared" si="131"/>
        <v>1200.5</v>
      </c>
      <c r="AF495">
        <f t="shared" si="132"/>
        <v>800.5</v>
      </c>
      <c r="AG495">
        <f>((Constants!$B$5*AG494)+Constants!$B$4*AD495+AH494)/(Constants!$B$5+Constants!$B$4)</f>
        <v>1001</v>
      </c>
      <c r="AH495">
        <f>((Constants!$B$5*AG494)+Constants!$B$4*AD495+AH494)-(Constants!$B$5+Constants!$B$4)*AG495</f>
        <v>0</v>
      </c>
      <c r="AI495">
        <f>((Constants!$B$5*AI494)+Constants!$B$4*AE495+AJ494)/(Constants!$B$5+Constants!$B$4)</f>
        <v>1200.5</v>
      </c>
      <c r="AJ495">
        <f>((Constants!$B$5*AI494)+Constants!$B$4*AE495+AJ494)-(Constants!$B$4+Constants!$B$5)*AI495</f>
        <v>0</v>
      </c>
      <c r="AK495">
        <f>((Constants!$B$5*AK494)+Constants!$B$4*AF495+AL494)/(Constants!$B$5+Constants!$B$4)</f>
        <v>800.5</v>
      </c>
      <c r="AL495">
        <f>((Constants!$B$5*AK494)+Constants!$B$4*AF495+AL494)-(Constants!$B$5+Constants!$B$4)*AK495</f>
        <v>0</v>
      </c>
      <c r="AM495">
        <f t="shared" si="133"/>
        <v>1</v>
      </c>
      <c r="AN495">
        <f t="shared" si="134"/>
        <v>1</v>
      </c>
      <c r="AO495">
        <f>(200000*(ABS(N495)-ABS(N493))+Constants!$B$7)/(2*Constants!$B$7)</f>
        <v>0.5</v>
      </c>
      <c r="AP495">
        <f>(200000*(ABS(O495)-ABS(O493))+Constants!$B$7)/(2*Constants!$B$7)</f>
        <v>0.5</v>
      </c>
      <c r="AQ495">
        <f t="shared" si="135"/>
        <v>1</v>
      </c>
      <c r="AR495">
        <f>(Constants!$B$3*Constants!$B$8*I495*K495+AS494)/(Constants!$B$9*Constants!$B$4)</f>
        <v>7.53982300884956</v>
      </c>
      <c r="AS495">
        <f>(Constants!$B$3*Constants!$B$8*I495*K495+AS494)-(AR495*Constants!$B$9*Constants!$B$4)</f>
        <v>0</v>
      </c>
      <c r="AT495">
        <f t="shared" si="136"/>
        <v>3717.1327433628</v>
      </c>
      <c r="AU495">
        <f t="array" ref="AU495">IF(SUMPRODUCT(--(SIGN(AN462:AN494)=SIGN(K463:K495)))=0,2,IF(AV494&gt;0,1,0))</f>
        <v>0</v>
      </c>
      <c r="AV495">
        <f>IF(AU495=2,ROUND(5*1000/Constants!$B$11,0),IF(AV494&gt;0,AV494-1,0))</f>
        <v>0</v>
      </c>
      <c r="AW495">
        <f t="shared" si="137"/>
        <v>493</v>
      </c>
      <c r="AX495">
        <f ca="1" t="array" ref="AX495">IF(AW495&gt;Constants!$B$12,2,IF(SUMPRODUCT(--(AX476:AX495=2))=0,0,1))</f>
        <v>2</v>
      </c>
      <c r="AZ495">
        <f t="array" ref="AZ495">IF(ABS(AG495)&gt;Constants!$B$13,2,IF(SUMPRODUCT(--(AZ475:AZ494=2))=0,0,1))</f>
        <v>0</v>
      </c>
    </row>
    <row r="496" spans="1:52">
      <c r="A496" s="3">
        <v>494</v>
      </c>
      <c r="B496">
        <f>Signals!B495</f>
        <v>3</v>
      </c>
      <c r="C496">
        <f>Signals!C495</f>
        <v>2</v>
      </c>
      <c r="D496">
        <f>Signals!F495</f>
        <v>0</v>
      </c>
      <c r="E496">
        <f>Signals!H495</f>
        <v>0</v>
      </c>
      <c r="F496">
        <f>Signals!I495</f>
        <v>0</v>
      </c>
      <c r="G496">
        <f>IF(Constants!$B$2=2,-B496,B496)</f>
        <v>3</v>
      </c>
      <c r="H496">
        <f>IF(Constants!$C$2=2,-C496,C496)</f>
        <v>2</v>
      </c>
      <c r="I496">
        <f t="shared" si="121"/>
        <v>3</v>
      </c>
      <c r="J496">
        <f t="shared" si="122"/>
        <v>2</v>
      </c>
      <c r="K496">
        <f t="shared" si="123"/>
        <v>1</v>
      </c>
      <c r="L496">
        <f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1200.5</v>
      </c>
      <c r="M496">
        <f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800.5</v>
      </c>
      <c r="N496">
        <f t="shared" si="124"/>
        <v>1200.5</v>
      </c>
      <c r="O496">
        <f t="shared" si="125"/>
        <v>800.5</v>
      </c>
      <c r="P496">
        <f>IF(I496&lt;&gt;0,(ABS(L496*Constants!$B$10)+50)/100,MAX(P495-ABS(N496*Constants!$B$4),0))</f>
        <v>0.62005</v>
      </c>
      <c r="Q496">
        <f>IF(J496&lt;&gt;0,(ABS(M496*Constants!$B$10)+50)/100,MAX(Q495-ABS(O496*Constants!$B$4),0))</f>
        <v>0.58005</v>
      </c>
      <c r="R496">
        <f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1200.5</v>
      </c>
      <c r="S496">
        <f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800.5</v>
      </c>
      <c r="T496">
        <f t="shared" si="126"/>
        <v>1200.5</v>
      </c>
      <c r="U496">
        <f t="shared" si="127"/>
        <v>800.5</v>
      </c>
      <c r="V496">
        <f>IF(I496&lt;&gt;0,(ABS(R496*Constants!$B$4)+50)/100,IF(R496=0,MAX((0-ABS(T496*Constants!$B$4)),0),(ABS(R496*Constants!$B$4)+50)/100))</f>
        <v>1501.125</v>
      </c>
      <c r="W496">
        <f>IF(J496&lt;&gt;0,(ABS(S496*Constants!$B$4)+50)/100,IF(S496=0,MAX((0-ABS(U496*Constants!$B$4)),0),(ABS(S496*Constants!$B$4)+50)/100))</f>
        <v>1001.125</v>
      </c>
      <c r="X496">
        <f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1200.5</v>
      </c>
      <c r="Y496">
        <f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800.5</v>
      </c>
      <c r="Z496">
        <f t="shared" si="128"/>
        <v>1200.5</v>
      </c>
      <c r="AA496">
        <f t="shared" si="129"/>
        <v>800.5</v>
      </c>
      <c r="AB496">
        <f>IF(I496&lt;&gt;0,(ABS(X496*Constants!$B$10)+50)/100,IF(X496=0,MAX((AB495-ABS(Z496*Constants!$B$4)),0),(ABS(X496*Constants!$B$4)+50)/100))</f>
        <v>0.62005</v>
      </c>
      <c r="AC496">
        <f>IF(J496&lt;&gt;0,(ABS(Y496*Constants!$B$10)+50)/100,IF(Y496=0,MAX((AC495-ABS(AA496*Constants!$B$4)),0),(ABS(Y496*Constants!$B$4)+50)/100))</f>
        <v>0.58005</v>
      </c>
      <c r="AD496">
        <f t="shared" si="130"/>
        <v>1001</v>
      </c>
      <c r="AE496">
        <f t="shared" si="131"/>
        <v>1200.5</v>
      </c>
      <c r="AF496">
        <f t="shared" si="132"/>
        <v>800.5</v>
      </c>
      <c r="AG496">
        <f>((Constants!$B$5*AG495)+Constants!$B$4*AD496+AH495)/(Constants!$B$5+Constants!$B$4)</f>
        <v>1001</v>
      </c>
      <c r="AH496">
        <f>((Constants!$B$5*AG495)+Constants!$B$4*AD496+AH495)-(Constants!$B$5+Constants!$B$4)*AG496</f>
        <v>0</v>
      </c>
      <c r="AI496">
        <f>((Constants!$B$5*AI495)+Constants!$B$4*AE496+AJ495)/(Constants!$B$5+Constants!$B$4)</f>
        <v>1200.5</v>
      </c>
      <c r="AJ496">
        <f>((Constants!$B$5*AI495)+Constants!$B$4*AE496+AJ495)-(Constants!$B$4+Constants!$B$5)*AI496</f>
        <v>0</v>
      </c>
      <c r="AK496">
        <f>((Constants!$B$5*AK495)+Constants!$B$4*AF496+AL495)/(Constants!$B$5+Constants!$B$4)</f>
        <v>800.5</v>
      </c>
      <c r="AL496">
        <f>((Constants!$B$5*AK495)+Constants!$B$4*AF496+AL495)-(Constants!$B$5+Constants!$B$4)*AK496</f>
        <v>0</v>
      </c>
      <c r="AM496">
        <f t="shared" si="133"/>
        <v>1</v>
      </c>
      <c r="AN496">
        <f t="shared" si="134"/>
        <v>1</v>
      </c>
      <c r="AO496">
        <f>(200000*(ABS(N496)-ABS(N494))+Constants!$B$7)/(2*Constants!$B$7)</f>
        <v>0.5</v>
      </c>
      <c r="AP496">
        <f>(200000*(ABS(O496)-ABS(O494))+Constants!$B$7)/(2*Constants!$B$7)</f>
        <v>0.5</v>
      </c>
      <c r="AQ496">
        <f t="shared" si="135"/>
        <v>1</v>
      </c>
      <c r="AR496">
        <f>(Constants!$B$3*Constants!$B$8*I496*K496+AS495)/(Constants!$B$9*Constants!$B$4)</f>
        <v>7.53982300884956</v>
      </c>
      <c r="AS496">
        <f>(Constants!$B$3*Constants!$B$8*I496*K496+AS495)-(AR496*Constants!$B$9*Constants!$B$4)</f>
        <v>0</v>
      </c>
      <c r="AT496">
        <f t="shared" si="136"/>
        <v>3724.67256637165</v>
      </c>
      <c r="AU496">
        <f t="array" ref="AU496">IF(SUMPRODUCT(--(SIGN(AN463:AN495)=SIGN(K464:K496)))=0,2,IF(AV495&gt;0,1,0))</f>
        <v>0</v>
      </c>
      <c r="AV496">
        <f>IF(AU496=2,ROUND(5*1000/Constants!$B$11,0),IF(AV495&gt;0,AV495-1,0))</f>
        <v>0</v>
      </c>
      <c r="AW496">
        <f t="shared" si="137"/>
        <v>494</v>
      </c>
      <c r="AX496">
        <f ca="1" t="array" ref="AX496">IF(AW496&gt;Constants!$B$12,2,IF(SUMPRODUCT(--(AX477:AX496=2))=0,0,1))</f>
        <v>2</v>
      </c>
      <c r="AZ496">
        <f t="array" ref="AZ496">IF(ABS(AG496)&gt;Constants!$B$13,2,IF(SUMPRODUCT(--(AZ476:AZ495=2))=0,0,1))</f>
        <v>0</v>
      </c>
    </row>
    <row r="497" spans="1:52">
      <c r="A497" s="3">
        <v>495</v>
      </c>
      <c r="B497">
        <f>Signals!B496</f>
        <v>3</v>
      </c>
      <c r="C497">
        <f>Signals!C496</f>
        <v>2</v>
      </c>
      <c r="D497">
        <f>Signals!F496</f>
        <v>0</v>
      </c>
      <c r="E497">
        <f>Signals!H496</f>
        <v>0</v>
      </c>
      <c r="F497">
        <f>Signals!I496</f>
        <v>0</v>
      </c>
      <c r="G497">
        <f>IF(Constants!$B$2=2,-B497,B497)</f>
        <v>3</v>
      </c>
      <c r="H497">
        <f>IF(Constants!$C$2=2,-C497,C497)</f>
        <v>2</v>
      </c>
      <c r="I497">
        <f t="shared" si="121"/>
        <v>3</v>
      </c>
      <c r="J497">
        <f t="shared" si="122"/>
        <v>2</v>
      </c>
      <c r="K497">
        <f t="shared" si="123"/>
        <v>1</v>
      </c>
      <c r="L497">
        <f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1200.5</v>
      </c>
      <c r="M497">
        <f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800.5</v>
      </c>
      <c r="N497">
        <f t="shared" si="124"/>
        <v>1200.5</v>
      </c>
      <c r="O497">
        <f t="shared" si="125"/>
        <v>800.5</v>
      </c>
      <c r="P497">
        <f>IF(I497&lt;&gt;0,(ABS(L497*Constants!$B$10)+50)/100,MAX(P496-ABS(N497*Constants!$B$4),0))</f>
        <v>0.62005</v>
      </c>
      <c r="Q497">
        <f>IF(J497&lt;&gt;0,(ABS(M497*Constants!$B$10)+50)/100,MAX(Q496-ABS(O497*Constants!$B$4),0))</f>
        <v>0.58005</v>
      </c>
      <c r="R497">
        <f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1200.5</v>
      </c>
      <c r="S497">
        <f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800.5</v>
      </c>
      <c r="T497">
        <f t="shared" si="126"/>
        <v>1200.5</v>
      </c>
      <c r="U497">
        <f t="shared" si="127"/>
        <v>800.5</v>
      </c>
      <c r="V497">
        <f>IF(I497&lt;&gt;0,(ABS(R497*Constants!$B$4)+50)/100,IF(R497=0,MAX((0-ABS(T497*Constants!$B$4)),0),(ABS(R497*Constants!$B$4)+50)/100))</f>
        <v>1501.125</v>
      </c>
      <c r="W497">
        <f>IF(J497&lt;&gt;0,(ABS(S497*Constants!$B$4)+50)/100,IF(S497=0,MAX((0-ABS(U497*Constants!$B$4)),0),(ABS(S497*Constants!$B$4)+50)/100))</f>
        <v>1001.125</v>
      </c>
      <c r="X497">
        <f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1200.5</v>
      </c>
      <c r="Y497">
        <f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800.5</v>
      </c>
      <c r="Z497">
        <f t="shared" si="128"/>
        <v>1200.5</v>
      </c>
      <c r="AA497">
        <f t="shared" si="129"/>
        <v>800.5</v>
      </c>
      <c r="AB497">
        <f>IF(I497&lt;&gt;0,(ABS(X497*Constants!$B$10)+50)/100,IF(X497=0,MAX((AB496-ABS(Z497*Constants!$B$4)),0),(ABS(X497*Constants!$B$4)+50)/100))</f>
        <v>0.62005</v>
      </c>
      <c r="AC497">
        <f>IF(J497&lt;&gt;0,(ABS(Y497*Constants!$B$10)+50)/100,IF(Y497=0,MAX((AC496-ABS(AA497*Constants!$B$4)),0),(ABS(Y497*Constants!$B$4)+50)/100))</f>
        <v>0.58005</v>
      </c>
      <c r="AD497">
        <f t="shared" si="130"/>
        <v>1001</v>
      </c>
      <c r="AE497">
        <f t="shared" si="131"/>
        <v>1200.5</v>
      </c>
      <c r="AF497">
        <f t="shared" si="132"/>
        <v>800.5</v>
      </c>
      <c r="AG497">
        <f>((Constants!$B$5*AG496)+Constants!$B$4*AD497+AH496)/(Constants!$B$5+Constants!$B$4)</f>
        <v>1001</v>
      </c>
      <c r="AH497">
        <f>((Constants!$B$5*AG496)+Constants!$B$4*AD497+AH496)-(Constants!$B$5+Constants!$B$4)*AG497</f>
        <v>0</v>
      </c>
      <c r="AI497">
        <f>((Constants!$B$5*AI496)+Constants!$B$4*AE497+AJ496)/(Constants!$B$5+Constants!$B$4)</f>
        <v>1200.5</v>
      </c>
      <c r="AJ497">
        <f>((Constants!$B$5*AI496)+Constants!$B$4*AE497+AJ496)-(Constants!$B$4+Constants!$B$5)*AI497</f>
        <v>0</v>
      </c>
      <c r="AK497">
        <f>((Constants!$B$5*AK496)+Constants!$B$4*AF497+AL496)/(Constants!$B$5+Constants!$B$4)</f>
        <v>800.5</v>
      </c>
      <c r="AL497">
        <f>((Constants!$B$5*AK496)+Constants!$B$4*AF497+AL496)-(Constants!$B$5+Constants!$B$4)*AK497</f>
        <v>0</v>
      </c>
      <c r="AM497">
        <f t="shared" si="133"/>
        <v>1</v>
      </c>
      <c r="AN497">
        <f t="shared" si="134"/>
        <v>1</v>
      </c>
      <c r="AO497">
        <f>(200000*(ABS(N497)-ABS(N495))+Constants!$B$7)/(2*Constants!$B$7)</f>
        <v>0.5</v>
      </c>
      <c r="AP497">
        <f>(200000*(ABS(O497)-ABS(O495))+Constants!$B$7)/(2*Constants!$B$7)</f>
        <v>0.5</v>
      </c>
      <c r="AQ497">
        <f t="shared" si="135"/>
        <v>1</v>
      </c>
      <c r="AR497">
        <f>(Constants!$B$3*Constants!$B$8*I497*K497+AS496)/(Constants!$B$9*Constants!$B$4)</f>
        <v>7.53982300884956</v>
      </c>
      <c r="AS497">
        <f>(Constants!$B$3*Constants!$B$8*I497*K497+AS496)-(AR497*Constants!$B$9*Constants!$B$4)</f>
        <v>0</v>
      </c>
      <c r="AT497">
        <f t="shared" si="136"/>
        <v>3732.21238938049</v>
      </c>
      <c r="AU497">
        <f t="array" ref="AU497">IF(SUMPRODUCT(--(SIGN(AN464:AN496)=SIGN(K465:K497)))=0,2,IF(AV496&gt;0,1,0))</f>
        <v>0</v>
      </c>
      <c r="AV497">
        <f>IF(AU497=2,ROUND(5*1000/Constants!$B$11,0),IF(AV496&gt;0,AV496-1,0))</f>
        <v>0</v>
      </c>
      <c r="AW497">
        <f t="shared" si="137"/>
        <v>495</v>
      </c>
      <c r="AX497">
        <f ca="1" t="array" ref="AX497">IF(AW497&gt;Constants!$B$12,2,IF(SUMPRODUCT(--(AX478:AX497=2))=0,0,1))</f>
        <v>2</v>
      </c>
      <c r="AZ497">
        <f t="array" ref="AZ497">IF(ABS(AG497)&gt;Constants!$B$13,2,IF(SUMPRODUCT(--(AZ477:AZ496=2))=0,0,1))</f>
        <v>0</v>
      </c>
    </row>
    <row r="498" spans="1:52">
      <c r="A498" s="3">
        <v>496</v>
      </c>
      <c r="B498">
        <f>Signals!B497</f>
        <v>3</v>
      </c>
      <c r="C498">
        <f>Signals!C497</f>
        <v>2</v>
      </c>
      <c r="D498">
        <f>Signals!F497</f>
        <v>0</v>
      </c>
      <c r="E498">
        <f>Signals!H497</f>
        <v>0</v>
      </c>
      <c r="F498">
        <f>Signals!I497</f>
        <v>0</v>
      </c>
      <c r="G498">
        <f>IF(Constants!$B$2=2,-B498,B498)</f>
        <v>3</v>
      </c>
      <c r="H498">
        <f>IF(Constants!$C$2=2,-C498,C498)</f>
        <v>2</v>
      </c>
      <c r="I498">
        <f t="shared" si="121"/>
        <v>3</v>
      </c>
      <c r="J498">
        <f t="shared" si="122"/>
        <v>2</v>
      </c>
      <c r="K498">
        <f t="shared" si="123"/>
        <v>1</v>
      </c>
      <c r="L498">
        <f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1200.5</v>
      </c>
      <c r="M498">
        <f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800.5</v>
      </c>
      <c r="N498">
        <f t="shared" si="124"/>
        <v>1200.5</v>
      </c>
      <c r="O498">
        <f t="shared" si="125"/>
        <v>800.5</v>
      </c>
      <c r="P498">
        <f>IF(I498&lt;&gt;0,(ABS(L498*Constants!$B$10)+50)/100,MAX(P497-ABS(N498*Constants!$B$4),0))</f>
        <v>0.62005</v>
      </c>
      <c r="Q498">
        <f>IF(J498&lt;&gt;0,(ABS(M498*Constants!$B$10)+50)/100,MAX(Q497-ABS(O498*Constants!$B$4),0))</f>
        <v>0.58005</v>
      </c>
      <c r="R498">
        <f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1200.5</v>
      </c>
      <c r="S498">
        <f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800.5</v>
      </c>
      <c r="T498">
        <f t="shared" si="126"/>
        <v>1200.5</v>
      </c>
      <c r="U498">
        <f t="shared" si="127"/>
        <v>800.5</v>
      </c>
      <c r="V498">
        <f>IF(I498&lt;&gt;0,(ABS(R498*Constants!$B$4)+50)/100,IF(R498=0,MAX((0-ABS(T498*Constants!$B$4)),0),(ABS(R498*Constants!$B$4)+50)/100))</f>
        <v>1501.125</v>
      </c>
      <c r="W498">
        <f>IF(J498&lt;&gt;0,(ABS(S498*Constants!$B$4)+50)/100,IF(S498=0,MAX((0-ABS(U498*Constants!$B$4)),0),(ABS(S498*Constants!$B$4)+50)/100))</f>
        <v>1001.125</v>
      </c>
      <c r="X498">
        <f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1200.5</v>
      </c>
      <c r="Y498">
        <f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800.5</v>
      </c>
      <c r="Z498">
        <f t="shared" si="128"/>
        <v>1200.5</v>
      </c>
      <c r="AA498">
        <f t="shared" si="129"/>
        <v>800.5</v>
      </c>
      <c r="AB498">
        <f>IF(I498&lt;&gt;0,(ABS(X498*Constants!$B$10)+50)/100,IF(X498=0,MAX((AB497-ABS(Z498*Constants!$B$4)),0),(ABS(X498*Constants!$B$4)+50)/100))</f>
        <v>0.62005</v>
      </c>
      <c r="AC498">
        <f>IF(J498&lt;&gt;0,(ABS(Y498*Constants!$B$10)+50)/100,IF(Y498=0,MAX((AC497-ABS(AA498*Constants!$B$4)),0),(ABS(Y498*Constants!$B$4)+50)/100))</f>
        <v>0.58005</v>
      </c>
      <c r="AD498">
        <f t="shared" si="130"/>
        <v>1001</v>
      </c>
      <c r="AE498">
        <f t="shared" si="131"/>
        <v>1200.5</v>
      </c>
      <c r="AF498">
        <f t="shared" si="132"/>
        <v>800.5</v>
      </c>
      <c r="AG498">
        <f>((Constants!$B$5*AG497)+Constants!$B$4*AD498+AH497)/(Constants!$B$5+Constants!$B$4)</f>
        <v>1001</v>
      </c>
      <c r="AH498">
        <f>((Constants!$B$5*AG497)+Constants!$B$4*AD498+AH497)-(Constants!$B$5+Constants!$B$4)*AG498</f>
        <v>0</v>
      </c>
      <c r="AI498">
        <f>((Constants!$B$5*AI497)+Constants!$B$4*AE498+AJ497)/(Constants!$B$5+Constants!$B$4)</f>
        <v>1200.5</v>
      </c>
      <c r="AJ498">
        <f>((Constants!$B$5*AI497)+Constants!$B$4*AE498+AJ497)-(Constants!$B$4+Constants!$B$5)*AI498</f>
        <v>0</v>
      </c>
      <c r="AK498">
        <f>((Constants!$B$5*AK497)+Constants!$B$4*AF498+AL497)/(Constants!$B$5+Constants!$B$4)</f>
        <v>800.5</v>
      </c>
      <c r="AL498">
        <f>((Constants!$B$5*AK497)+Constants!$B$4*AF498+AL497)-(Constants!$B$5+Constants!$B$4)*AK498</f>
        <v>0</v>
      </c>
      <c r="AM498">
        <f t="shared" si="133"/>
        <v>1</v>
      </c>
      <c r="AN498">
        <f t="shared" si="134"/>
        <v>1</v>
      </c>
      <c r="AO498">
        <f>(200000*(ABS(N498)-ABS(N496))+Constants!$B$7)/(2*Constants!$B$7)</f>
        <v>0.5</v>
      </c>
      <c r="AP498">
        <f>(200000*(ABS(O498)-ABS(O496))+Constants!$B$7)/(2*Constants!$B$7)</f>
        <v>0.5</v>
      </c>
      <c r="AQ498">
        <f t="shared" si="135"/>
        <v>1</v>
      </c>
      <c r="AR498">
        <f>(Constants!$B$3*Constants!$B$8*I498*K498+AS497)/(Constants!$B$9*Constants!$B$4)</f>
        <v>7.53982300884956</v>
      </c>
      <c r="AS498">
        <f>(Constants!$B$3*Constants!$B$8*I498*K498+AS497)-(AR498*Constants!$B$9*Constants!$B$4)</f>
        <v>0</v>
      </c>
      <c r="AT498">
        <f t="shared" si="136"/>
        <v>3739.75221238934</v>
      </c>
      <c r="AU498">
        <f t="array" ref="AU498">IF(SUMPRODUCT(--(SIGN(AN465:AN497)=SIGN(K466:K498)))=0,2,IF(AV497&gt;0,1,0))</f>
        <v>0</v>
      </c>
      <c r="AV498">
        <f>IF(AU498=2,ROUND(5*1000/Constants!$B$11,0),IF(AV497&gt;0,AV497-1,0))</f>
        <v>0</v>
      </c>
      <c r="AW498">
        <f t="shared" si="137"/>
        <v>496</v>
      </c>
      <c r="AX498">
        <f ca="1" t="array" ref="AX498">IF(AW498&gt;Constants!$B$12,2,IF(SUMPRODUCT(--(AX479:AX498=2))=0,0,1))</f>
        <v>2</v>
      </c>
      <c r="AZ498">
        <f t="array" ref="AZ498">IF(ABS(AG498)&gt;Constants!$B$13,2,IF(SUMPRODUCT(--(AZ478:AZ497=2))=0,0,1))</f>
        <v>0</v>
      </c>
    </row>
    <row r="499" spans="1:52">
      <c r="A499" s="3">
        <v>497</v>
      </c>
      <c r="B499">
        <f>Signals!B498</f>
        <v>3</v>
      </c>
      <c r="C499">
        <f>Signals!C498</f>
        <v>2</v>
      </c>
      <c r="D499">
        <f>Signals!F498</f>
        <v>0</v>
      </c>
      <c r="E499">
        <f>Signals!H498</f>
        <v>0</v>
      </c>
      <c r="F499">
        <f>Signals!I498</f>
        <v>0</v>
      </c>
      <c r="G499">
        <f>IF(Constants!$B$2=2,-B499,B499)</f>
        <v>3</v>
      </c>
      <c r="H499">
        <f>IF(Constants!$C$2=2,-C499,C499)</f>
        <v>2</v>
      </c>
      <c r="I499">
        <f t="shared" si="121"/>
        <v>3</v>
      </c>
      <c r="J499">
        <f t="shared" si="122"/>
        <v>2</v>
      </c>
      <c r="K499">
        <f t="shared" si="123"/>
        <v>1</v>
      </c>
      <c r="L499">
        <f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1200.5</v>
      </c>
      <c r="M499">
        <f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800.5</v>
      </c>
      <c r="N499">
        <f t="shared" si="124"/>
        <v>1200.5</v>
      </c>
      <c r="O499">
        <f t="shared" si="125"/>
        <v>800.5</v>
      </c>
      <c r="P499">
        <f>IF(I499&lt;&gt;0,(ABS(L499*Constants!$B$10)+50)/100,MAX(P498-ABS(N499*Constants!$B$4),0))</f>
        <v>0.62005</v>
      </c>
      <c r="Q499">
        <f>IF(J499&lt;&gt;0,(ABS(M499*Constants!$B$10)+50)/100,MAX(Q498-ABS(O499*Constants!$B$4),0))</f>
        <v>0.58005</v>
      </c>
      <c r="R499">
        <f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1200.5</v>
      </c>
      <c r="S499">
        <f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800.5</v>
      </c>
      <c r="T499">
        <f t="shared" si="126"/>
        <v>1200.5</v>
      </c>
      <c r="U499">
        <f t="shared" si="127"/>
        <v>800.5</v>
      </c>
      <c r="V499">
        <f>IF(I499&lt;&gt;0,(ABS(R499*Constants!$B$4)+50)/100,IF(R499=0,MAX((0-ABS(T499*Constants!$B$4)),0),(ABS(R499*Constants!$B$4)+50)/100))</f>
        <v>1501.125</v>
      </c>
      <c r="W499">
        <f>IF(J499&lt;&gt;0,(ABS(S499*Constants!$B$4)+50)/100,IF(S499=0,MAX((0-ABS(U499*Constants!$B$4)),0),(ABS(S499*Constants!$B$4)+50)/100))</f>
        <v>1001.125</v>
      </c>
      <c r="X499">
        <f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1200.5</v>
      </c>
      <c r="Y499">
        <f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800.5</v>
      </c>
      <c r="Z499">
        <f t="shared" si="128"/>
        <v>1200.5</v>
      </c>
      <c r="AA499">
        <f t="shared" si="129"/>
        <v>800.5</v>
      </c>
      <c r="AB499">
        <f>IF(I499&lt;&gt;0,(ABS(X499*Constants!$B$10)+50)/100,IF(X499=0,MAX((AB498-ABS(Z499*Constants!$B$4)),0),(ABS(X499*Constants!$B$4)+50)/100))</f>
        <v>0.62005</v>
      </c>
      <c r="AC499">
        <f>IF(J499&lt;&gt;0,(ABS(Y499*Constants!$B$10)+50)/100,IF(Y499=0,MAX((AC498-ABS(AA499*Constants!$B$4)),0),(ABS(Y499*Constants!$B$4)+50)/100))</f>
        <v>0.58005</v>
      </c>
      <c r="AD499">
        <f t="shared" si="130"/>
        <v>1001</v>
      </c>
      <c r="AE499">
        <f t="shared" si="131"/>
        <v>1200.5</v>
      </c>
      <c r="AF499">
        <f t="shared" si="132"/>
        <v>800.5</v>
      </c>
      <c r="AG499">
        <f>((Constants!$B$5*AG498)+Constants!$B$4*AD499+AH498)/(Constants!$B$5+Constants!$B$4)</f>
        <v>1001</v>
      </c>
      <c r="AH499">
        <f>((Constants!$B$5*AG498)+Constants!$B$4*AD499+AH498)-(Constants!$B$5+Constants!$B$4)*AG499</f>
        <v>0</v>
      </c>
      <c r="AI499">
        <f>((Constants!$B$5*AI498)+Constants!$B$4*AE499+AJ498)/(Constants!$B$5+Constants!$B$4)</f>
        <v>1200.5</v>
      </c>
      <c r="AJ499">
        <f>((Constants!$B$5*AI498)+Constants!$B$4*AE499+AJ498)-(Constants!$B$4+Constants!$B$5)*AI499</f>
        <v>0</v>
      </c>
      <c r="AK499">
        <f>((Constants!$B$5*AK498)+Constants!$B$4*AF499+AL498)/(Constants!$B$5+Constants!$B$4)</f>
        <v>800.5</v>
      </c>
      <c r="AL499">
        <f>((Constants!$B$5*AK498)+Constants!$B$4*AF499+AL498)-(Constants!$B$5+Constants!$B$4)*AK499</f>
        <v>0</v>
      </c>
      <c r="AM499">
        <f t="shared" si="133"/>
        <v>1</v>
      </c>
      <c r="AN499">
        <f t="shared" si="134"/>
        <v>1</v>
      </c>
      <c r="AO499">
        <f>(200000*(ABS(N499)-ABS(N497))+Constants!$B$7)/(2*Constants!$B$7)</f>
        <v>0.5</v>
      </c>
      <c r="AP499">
        <f>(200000*(ABS(O499)-ABS(O497))+Constants!$B$7)/(2*Constants!$B$7)</f>
        <v>0.5</v>
      </c>
      <c r="AQ499">
        <f t="shared" si="135"/>
        <v>1</v>
      </c>
      <c r="AR499">
        <f>(Constants!$B$3*Constants!$B$8*I499*K499+AS498)/(Constants!$B$9*Constants!$B$4)</f>
        <v>7.53982300884956</v>
      </c>
      <c r="AS499">
        <f>(Constants!$B$3*Constants!$B$8*I499*K499+AS498)-(AR499*Constants!$B$9*Constants!$B$4)</f>
        <v>0</v>
      </c>
      <c r="AT499">
        <f t="shared" si="136"/>
        <v>3747.29203539819</v>
      </c>
      <c r="AU499">
        <f t="array" ref="AU499">IF(SUMPRODUCT(--(SIGN(AN466:AN498)=SIGN(K467:K499)))=0,2,IF(AV498&gt;0,1,0))</f>
        <v>0</v>
      </c>
      <c r="AV499">
        <f>IF(AU499=2,ROUND(5*1000/Constants!$B$11,0),IF(AV498&gt;0,AV498-1,0))</f>
        <v>0</v>
      </c>
      <c r="AW499">
        <f t="shared" si="137"/>
        <v>497</v>
      </c>
      <c r="AX499">
        <f ca="1" t="array" ref="AX499">IF(AW499&gt;Constants!$B$12,2,IF(SUMPRODUCT(--(AX480:AX499=2))=0,0,1))</f>
        <v>2</v>
      </c>
      <c r="AZ499">
        <f t="array" ref="AZ499">IF(ABS(AG499)&gt;Constants!$B$13,2,IF(SUMPRODUCT(--(AZ479:AZ498=2))=0,0,1))</f>
        <v>0</v>
      </c>
    </row>
    <row r="500" spans="1:52">
      <c r="A500" s="3">
        <v>498</v>
      </c>
      <c r="B500">
        <f>Signals!B499</f>
        <v>3</v>
      </c>
      <c r="C500">
        <f>Signals!C499</f>
        <v>2</v>
      </c>
      <c r="D500">
        <f>Signals!F499</f>
        <v>0</v>
      </c>
      <c r="E500">
        <f>Signals!H499</f>
        <v>0</v>
      </c>
      <c r="F500">
        <f>Signals!I499</f>
        <v>0</v>
      </c>
      <c r="G500">
        <f>IF(Constants!$B$2=2,-B500,B500)</f>
        <v>3</v>
      </c>
      <c r="H500">
        <f>IF(Constants!$C$2=2,-C500,C500)</f>
        <v>2</v>
      </c>
      <c r="I500">
        <f t="shared" si="121"/>
        <v>3</v>
      </c>
      <c r="J500">
        <f t="shared" si="122"/>
        <v>2</v>
      </c>
      <c r="K500">
        <f t="shared" si="123"/>
        <v>1</v>
      </c>
      <c r="L500">
        <f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1200.5</v>
      </c>
      <c r="M500">
        <f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800.5</v>
      </c>
      <c r="N500">
        <f t="shared" si="124"/>
        <v>1200.5</v>
      </c>
      <c r="O500">
        <f t="shared" si="125"/>
        <v>800.5</v>
      </c>
      <c r="P500">
        <f>IF(I500&lt;&gt;0,(ABS(L500*Constants!$B$10)+50)/100,MAX(P499-ABS(N500*Constants!$B$4),0))</f>
        <v>0.62005</v>
      </c>
      <c r="Q500">
        <f>IF(J500&lt;&gt;0,(ABS(M500*Constants!$B$10)+50)/100,MAX(Q499-ABS(O500*Constants!$B$4),0))</f>
        <v>0.58005</v>
      </c>
      <c r="R500">
        <f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1200.5</v>
      </c>
      <c r="S500">
        <f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800.5</v>
      </c>
      <c r="T500">
        <f t="shared" si="126"/>
        <v>1200.5</v>
      </c>
      <c r="U500">
        <f t="shared" si="127"/>
        <v>800.5</v>
      </c>
      <c r="V500">
        <f>IF(I500&lt;&gt;0,(ABS(R500*Constants!$B$4)+50)/100,IF(R500=0,MAX((0-ABS(T500*Constants!$B$4)),0),(ABS(R500*Constants!$B$4)+50)/100))</f>
        <v>1501.125</v>
      </c>
      <c r="W500">
        <f>IF(J500&lt;&gt;0,(ABS(S500*Constants!$B$4)+50)/100,IF(S500=0,MAX((0-ABS(U500*Constants!$B$4)),0),(ABS(S500*Constants!$B$4)+50)/100))</f>
        <v>1001.125</v>
      </c>
      <c r="X500">
        <f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1200.5</v>
      </c>
      <c r="Y500">
        <f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800.5</v>
      </c>
      <c r="Z500">
        <f t="shared" si="128"/>
        <v>1200.5</v>
      </c>
      <c r="AA500">
        <f t="shared" si="129"/>
        <v>800.5</v>
      </c>
      <c r="AB500">
        <f>IF(I500&lt;&gt;0,(ABS(X500*Constants!$B$10)+50)/100,IF(X500=0,MAX((AB499-ABS(Z500*Constants!$B$4)),0),(ABS(X500*Constants!$B$4)+50)/100))</f>
        <v>0.62005</v>
      </c>
      <c r="AC500">
        <f>IF(J500&lt;&gt;0,(ABS(Y500*Constants!$B$10)+50)/100,IF(Y500=0,MAX((AC499-ABS(AA500*Constants!$B$4)),0),(ABS(Y500*Constants!$B$4)+50)/100))</f>
        <v>0.58005</v>
      </c>
      <c r="AD500">
        <f t="shared" si="130"/>
        <v>1001</v>
      </c>
      <c r="AE500">
        <f t="shared" si="131"/>
        <v>1200.5</v>
      </c>
      <c r="AF500">
        <f t="shared" si="132"/>
        <v>800.5</v>
      </c>
      <c r="AG500">
        <f>((Constants!$B$5*AG499)+Constants!$B$4*AD500+AH499)/(Constants!$B$5+Constants!$B$4)</f>
        <v>1001</v>
      </c>
      <c r="AH500">
        <f>((Constants!$B$5*AG499)+Constants!$B$4*AD500+AH499)-(Constants!$B$5+Constants!$B$4)*AG500</f>
        <v>0</v>
      </c>
      <c r="AI500">
        <f>((Constants!$B$5*AI499)+Constants!$B$4*AE500+AJ499)/(Constants!$B$5+Constants!$B$4)</f>
        <v>1200.5</v>
      </c>
      <c r="AJ500">
        <f>((Constants!$B$5*AI499)+Constants!$B$4*AE500+AJ499)-(Constants!$B$4+Constants!$B$5)*AI500</f>
        <v>0</v>
      </c>
      <c r="AK500">
        <f>((Constants!$B$5*AK499)+Constants!$B$4*AF500+AL499)/(Constants!$B$5+Constants!$B$4)</f>
        <v>800.5</v>
      </c>
      <c r="AL500">
        <f>((Constants!$B$5*AK499)+Constants!$B$4*AF500+AL499)-(Constants!$B$5+Constants!$B$4)*AK500</f>
        <v>0</v>
      </c>
      <c r="AM500">
        <f t="shared" si="133"/>
        <v>1</v>
      </c>
      <c r="AN500">
        <f t="shared" si="134"/>
        <v>1</v>
      </c>
      <c r="AO500">
        <f>(200000*(ABS(N500)-ABS(N498))+Constants!$B$7)/(2*Constants!$B$7)</f>
        <v>0.5</v>
      </c>
      <c r="AP500">
        <f>(200000*(ABS(O500)-ABS(O498))+Constants!$B$7)/(2*Constants!$B$7)</f>
        <v>0.5</v>
      </c>
      <c r="AQ500">
        <f t="shared" si="135"/>
        <v>1</v>
      </c>
      <c r="AR500">
        <f>(Constants!$B$3*Constants!$B$8*I500*K500+AS499)/(Constants!$B$9*Constants!$B$4)</f>
        <v>7.53982300884956</v>
      </c>
      <c r="AS500">
        <f>(Constants!$B$3*Constants!$B$8*I500*K500+AS499)-(AR500*Constants!$B$9*Constants!$B$4)</f>
        <v>0</v>
      </c>
      <c r="AT500">
        <f t="shared" si="136"/>
        <v>3754.83185840704</v>
      </c>
      <c r="AU500">
        <f t="array" ref="AU500">IF(SUMPRODUCT(--(SIGN(AN467:AN499)=SIGN(K468:K500)))=0,2,IF(AV499&gt;0,1,0))</f>
        <v>0</v>
      </c>
      <c r="AV500">
        <f>IF(AU500=2,ROUND(5*1000/Constants!$B$11,0),IF(AV499&gt;0,AV499-1,0))</f>
        <v>0</v>
      </c>
      <c r="AW500">
        <f t="shared" si="137"/>
        <v>498</v>
      </c>
      <c r="AX500">
        <f ca="1" t="array" ref="AX500">IF(AW500&gt;Constants!$B$12,2,IF(SUMPRODUCT(--(AX481:AX500=2))=0,0,1))</f>
        <v>2</v>
      </c>
      <c r="AZ500">
        <f t="array" ref="AZ500">IF(ABS(AG500)&gt;Constants!$B$13,2,IF(SUMPRODUCT(--(AZ480:AZ499=2))=0,0,1))</f>
        <v>0</v>
      </c>
    </row>
    <row r="501" spans="1:52">
      <c r="A501" s="3">
        <v>499</v>
      </c>
      <c r="B501">
        <f>Signals!B500</f>
        <v>3</v>
      </c>
      <c r="C501">
        <f>Signals!C500</f>
        <v>2</v>
      </c>
      <c r="D501">
        <f>Signals!F500</f>
        <v>0</v>
      </c>
      <c r="E501">
        <f>Signals!H500</f>
        <v>0</v>
      </c>
      <c r="F501">
        <f>Signals!I500</f>
        <v>0</v>
      </c>
      <c r="G501">
        <f>IF(Constants!$B$2=2,-B501,B501)</f>
        <v>3</v>
      </c>
      <c r="H501">
        <f>IF(Constants!$C$2=2,-C501,C501)</f>
        <v>2</v>
      </c>
      <c r="I501">
        <f t="shared" si="121"/>
        <v>3</v>
      </c>
      <c r="J501">
        <f t="shared" si="122"/>
        <v>2</v>
      </c>
      <c r="K501">
        <f t="shared" si="123"/>
        <v>1</v>
      </c>
      <c r="L501">
        <f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1200.5</v>
      </c>
      <c r="M501">
        <f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800.5</v>
      </c>
      <c r="N501">
        <f t="shared" si="124"/>
        <v>1200.5</v>
      </c>
      <c r="O501">
        <f t="shared" si="125"/>
        <v>800.5</v>
      </c>
      <c r="P501">
        <f>IF(I501&lt;&gt;0,(ABS(L501*Constants!$B$10)+50)/100,MAX(P500-ABS(N501*Constants!$B$4),0))</f>
        <v>0.62005</v>
      </c>
      <c r="Q501">
        <f>IF(J501&lt;&gt;0,(ABS(M501*Constants!$B$10)+50)/100,MAX(Q500-ABS(O501*Constants!$B$4),0))</f>
        <v>0.58005</v>
      </c>
      <c r="R501">
        <f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1200.5</v>
      </c>
      <c r="S501">
        <f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800.5</v>
      </c>
      <c r="T501">
        <f t="shared" si="126"/>
        <v>1200.5</v>
      </c>
      <c r="U501">
        <f t="shared" si="127"/>
        <v>800.5</v>
      </c>
      <c r="V501">
        <f>IF(I501&lt;&gt;0,(ABS(R501*Constants!$B$4)+50)/100,IF(R501=0,MAX((0-ABS(T501*Constants!$B$4)),0),(ABS(R501*Constants!$B$4)+50)/100))</f>
        <v>1501.125</v>
      </c>
      <c r="W501">
        <f>IF(J501&lt;&gt;0,(ABS(S501*Constants!$B$4)+50)/100,IF(S501=0,MAX((0-ABS(U501*Constants!$B$4)),0),(ABS(S501*Constants!$B$4)+50)/100))</f>
        <v>1001.125</v>
      </c>
      <c r="X501">
        <f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1200.5</v>
      </c>
      <c r="Y501">
        <f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800.5</v>
      </c>
      <c r="Z501">
        <f t="shared" si="128"/>
        <v>1200.5</v>
      </c>
      <c r="AA501">
        <f t="shared" si="129"/>
        <v>800.5</v>
      </c>
      <c r="AB501">
        <f>IF(I501&lt;&gt;0,(ABS(X501*Constants!$B$10)+50)/100,IF(X501=0,MAX((AB500-ABS(Z501*Constants!$B$4)),0),(ABS(X501*Constants!$B$4)+50)/100))</f>
        <v>0.62005</v>
      </c>
      <c r="AC501">
        <f>IF(J501&lt;&gt;0,(ABS(Y501*Constants!$B$10)+50)/100,IF(Y501=0,MAX((AC500-ABS(AA501*Constants!$B$4)),0),(ABS(Y501*Constants!$B$4)+50)/100))</f>
        <v>0.58005</v>
      </c>
      <c r="AD501">
        <f t="shared" si="130"/>
        <v>1001</v>
      </c>
      <c r="AE501">
        <f t="shared" si="131"/>
        <v>1200.5</v>
      </c>
      <c r="AF501">
        <f t="shared" si="132"/>
        <v>800.5</v>
      </c>
      <c r="AG501">
        <f>((Constants!$B$5*AG500)+Constants!$B$4*AD501+AH500)/(Constants!$B$5+Constants!$B$4)</f>
        <v>1001</v>
      </c>
      <c r="AH501">
        <f>((Constants!$B$5*AG500)+Constants!$B$4*AD501+AH500)-(Constants!$B$5+Constants!$B$4)*AG501</f>
        <v>0</v>
      </c>
      <c r="AI501">
        <f>((Constants!$B$5*AI500)+Constants!$B$4*AE501+AJ500)/(Constants!$B$5+Constants!$B$4)</f>
        <v>1200.5</v>
      </c>
      <c r="AJ501">
        <f>((Constants!$B$5*AI500)+Constants!$B$4*AE501+AJ500)-(Constants!$B$4+Constants!$B$5)*AI501</f>
        <v>0</v>
      </c>
      <c r="AK501">
        <f>((Constants!$B$5*AK500)+Constants!$B$4*AF501+AL500)/(Constants!$B$5+Constants!$B$4)</f>
        <v>800.5</v>
      </c>
      <c r="AL501">
        <f>((Constants!$B$5*AK500)+Constants!$B$4*AF501+AL500)-(Constants!$B$5+Constants!$B$4)*AK501</f>
        <v>0</v>
      </c>
      <c r="AM501">
        <f t="shared" si="133"/>
        <v>1</v>
      </c>
      <c r="AN501">
        <f t="shared" si="134"/>
        <v>1</v>
      </c>
      <c r="AO501">
        <f>(200000*(ABS(N501)-ABS(N499))+Constants!$B$7)/(2*Constants!$B$7)</f>
        <v>0.5</v>
      </c>
      <c r="AP501">
        <f>(200000*(ABS(O501)-ABS(O499))+Constants!$B$7)/(2*Constants!$B$7)</f>
        <v>0.5</v>
      </c>
      <c r="AQ501">
        <f t="shared" si="135"/>
        <v>1</v>
      </c>
      <c r="AR501">
        <f>(Constants!$B$3*Constants!$B$8*I501*K501+AS500)/(Constants!$B$9*Constants!$B$4)</f>
        <v>7.53982300884956</v>
      </c>
      <c r="AS501">
        <f>(Constants!$B$3*Constants!$B$8*I501*K501+AS500)-(AR501*Constants!$B$9*Constants!$B$4)</f>
        <v>0</v>
      </c>
      <c r="AT501">
        <f t="shared" si="136"/>
        <v>3762.37168141589</v>
      </c>
      <c r="AU501">
        <f t="array" ref="AU501">IF(SUMPRODUCT(--(SIGN(AN468:AN500)=SIGN(K469:K501)))=0,2,IF(AV500&gt;0,1,0))</f>
        <v>0</v>
      </c>
      <c r="AV501">
        <f>IF(AU501=2,ROUND(5*1000/Constants!$B$11,0),IF(AV500&gt;0,AV500-1,0))</f>
        <v>0</v>
      </c>
      <c r="AW501">
        <f t="shared" si="137"/>
        <v>499</v>
      </c>
      <c r="AX501">
        <f ca="1" t="array" ref="AX501">IF(AW501&gt;Constants!$B$12,2,IF(SUMPRODUCT(--(AX482:AX501=2))=0,0,1))</f>
        <v>2</v>
      </c>
      <c r="AZ501">
        <f t="array" ref="AZ501">IF(ABS(AG501)&gt;Constants!$B$13,2,IF(SUMPRODUCT(--(AZ481:AZ500=2))=0,0,1))</f>
        <v>0</v>
      </c>
    </row>
    <row r="502" spans="1:52">
      <c r="A502" s="3">
        <v>500</v>
      </c>
      <c r="B502">
        <f>Signals!B501</f>
        <v>3</v>
      </c>
      <c r="C502">
        <f>Signals!C501</f>
        <v>2</v>
      </c>
      <c r="D502">
        <f>Signals!F501</f>
        <v>0</v>
      </c>
      <c r="E502">
        <f>Signals!H501</f>
        <v>0</v>
      </c>
      <c r="F502">
        <f>Signals!I501</f>
        <v>0</v>
      </c>
      <c r="G502">
        <f>IF(Constants!$B$2=2,-B502,B502)</f>
        <v>3</v>
      </c>
      <c r="H502">
        <f>IF(Constants!$C$2=2,-C502,C502)</f>
        <v>2</v>
      </c>
      <c r="I502">
        <f t="shared" si="121"/>
        <v>3</v>
      </c>
      <c r="J502">
        <f t="shared" si="122"/>
        <v>2</v>
      </c>
      <c r="K502">
        <f t="shared" si="123"/>
        <v>1</v>
      </c>
      <c r="L502">
        <f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1200.5</v>
      </c>
      <c r="M502">
        <f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800.5</v>
      </c>
      <c r="N502">
        <f t="shared" si="124"/>
        <v>1200.5</v>
      </c>
      <c r="O502">
        <f t="shared" si="125"/>
        <v>800.5</v>
      </c>
      <c r="P502">
        <f>IF(I502&lt;&gt;0,(ABS(L502*Constants!$B$10)+50)/100,MAX(P501-ABS(N502*Constants!$B$4),0))</f>
        <v>0.62005</v>
      </c>
      <c r="Q502">
        <f>IF(J502&lt;&gt;0,(ABS(M502*Constants!$B$10)+50)/100,MAX(Q501-ABS(O502*Constants!$B$4),0))</f>
        <v>0.58005</v>
      </c>
      <c r="R502">
        <f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1200.5</v>
      </c>
      <c r="S502">
        <f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800.5</v>
      </c>
      <c r="T502">
        <f t="shared" si="126"/>
        <v>1200.5</v>
      </c>
      <c r="U502">
        <f t="shared" si="127"/>
        <v>800.5</v>
      </c>
      <c r="V502">
        <f>IF(I502&lt;&gt;0,(ABS(R502*Constants!$B$4)+50)/100,IF(R502=0,MAX((0-ABS(T502*Constants!$B$4)),0),(ABS(R502*Constants!$B$4)+50)/100))</f>
        <v>1501.125</v>
      </c>
      <c r="W502">
        <f>IF(J502&lt;&gt;0,(ABS(S502*Constants!$B$4)+50)/100,IF(S502=0,MAX((0-ABS(U502*Constants!$B$4)),0),(ABS(S502*Constants!$B$4)+50)/100))</f>
        <v>1001.125</v>
      </c>
      <c r="X502">
        <f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1200.5</v>
      </c>
      <c r="Y502">
        <f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800.5</v>
      </c>
      <c r="Z502">
        <f t="shared" si="128"/>
        <v>1200.5</v>
      </c>
      <c r="AA502">
        <f t="shared" si="129"/>
        <v>800.5</v>
      </c>
      <c r="AB502">
        <f>IF(I502&lt;&gt;0,(ABS(X502*Constants!$B$10)+50)/100,IF(X502=0,MAX((AB501-ABS(Z502*Constants!$B$4)),0),(ABS(X502*Constants!$B$4)+50)/100))</f>
        <v>0.62005</v>
      </c>
      <c r="AC502">
        <f>IF(J502&lt;&gt;0,(ABS(Y502*Constants!$B$10)+50)/100,IF(Y502=0,MAX((AC501-ABS(AA502*Constants!$B$4)),0),(ABS(Y502*Constants!$B$4)+50)/100))</f>
        <v>0.58005</v>
      </c>
      <c r="AD502">
        <f t="shared" si="130"/>
        <v>1001</v>
      </c>
      <c r="AE502">
        <f t="shared" si="131"/>
        <v>1200.5</v>
      </c>
      <c r="AF502">
        <f t="shared" si="132"/>
        <v>800.5</v>
      </c>
      <c r="AG502">
        <f>((Constants!$B$5*AG501)+Constants!$B$4*AD502+AH501)/(Constants!$B$5+Constants!$B$4)</f>
        <v>1001</v>
      </c>
      <c r="AH502">
        <f>((Constants!$B$5*AG501)+Constants!$B$4*AD502+AH501)-(Constants!$B$5+Constants!$B$4)*AG502</f>
        <v>0</v>
      </c>
      <c r="AI502">
        <f>((Constants!$B$5*AI501)+Constants!$B$4*AE502+AJ501)/(Constants!$B$5+Constants!$B$4)</f>
        <v>1200.5</v>
      </c>
      <c r="AJ502">
        <f>((Constants!$B$5*AI501)+Constants!$B$4*AE502+AJ501)-(Constants!$B$4+Constants!$B$5)*AI502</f>
        <v>0</v>
      </c>
      <c r="AK502">
        <f>((Constants!$B$5*AK501)+Constants!$B$4*AF502+AL501)/(Constants!$B$5+Constants!$B$4)</f>
        <v>800.5</v>
      </c>
      <c r="AL502">
        <f>((Constants!$B$5*AK501)+Constants!$B$4*AF502+AL501)-(Constants!$B$5+Constants!$B$4)*AK502</f>
        <v>0</v>
      </c>
      <c r="AM502">
        <f t="shared" si="133"/>
        <v>1</v>
      </c>
      <c r="AN502">
        <f t="shared" si="134"/>
        <v>1</v>
      </c>
      <c r="AO502">
        <f>(200000*(ABS(N502)-ABS(N500))+Constants!$B$7)/(2*Constants!$B$7)</f>
        <v>0.5</v>
      </c>
      <c r="AP502">
        <f>(200000*(ABS(O502)-ABS(O500))+Constants!$B$7)/(2*Constants!$B$7)</f>
        <v>0.5</v>
      </c>
      <c r="AQ502">
        <f t="shared" si="135"/>
        <v>1</v>
      </c>
      <c r="AR502">
        <f>(Constants!$B$3*Constants!$B$8*I502*K502+AS501)/(Constants!$B$9*Constants!$B$4)</f>
        <v>7.53982300884956</v>
      </c>
      <c r="AS502">
        <f>(Constants!$B$3*Constants!$B$8*I502*K502+AS501)-(AR502*Constants!$B$9*Constants!$B$4)</f>
        <v>0</v>
      </c>
      <c r="AT502">
        <f t="shared" si="136"/>
        <v>3769.91150442474</v>
      </c>
      <c r="AU502">
        <f t="array" ref="AU502">IF(SUMPRODUCT(--(SIGN(AN469:AN501)=SIGN(K470:K502)))=0,2,IF(AV501&gt;0,1,0))</f>
        <v>0</v>
      </c>
      <c r="AV502">
        <f>IF(AU502=2,ROUND(5*1000/Constants!$B$11,0),IF(AV501&gt;0,AV501-1,0))</f>
        <v>0</v>
      </c>
      <c r="AW502">
        <f t="shared" si="137"/>
        <v>500</v>
      </c>
      <c r="AX502">
        <f ca="1" t="array" ref="AX502">IF(AW502&gt;Constants!$B$12,2,IF(SUMPRODUCT(--(AX483:AX502=2))=0,0,1))</f>
        <v>2</v>
      </c>
      <c r="AZ502">
        <f t="array" ref="AZ502">IF(ABS(AG502)&gt;Constants!$B$13,2,IF(SUMPRODUCT(--(AZ482:AZ501=2))=0,0,1))</f>
        <v>0</v>
      </c>
    </row>
    <row r="503" spans="1:52">
      <c r="A503" s="3">
        <v>501</v>
      </c>
      <c r="B503">
        <f>Signals!B502</f>
        <v>3</v>
      </c>
      <c r="C503">
        <f>Signals!C502</f>
        <v>2</v>
      </c>
      <c r="D503">
        <f>Signals!F502</f>
        <v>0</v>
      </c>
      <c r="E503">
        <f>Signals!H502</f>
        <v>0</v>
      </c>
      <c r="F503">
        <f>Signals!I502</f>
        <v>0</v>
      </c>
      <c r="G503">
        <f>IF(Constants!$B$2=2,-B503,B503)</f>
        <v>3</v>
      </c>
      <c r="H503">
        <f>IF(Constants!$C$2=2,-C503,C503)</f>
        <v>2</v>
      </c>
      <c r="I503">
        <f t="shared" si="121"/>
        <v>3</v>
      </c>
      <c r="J503">
        <f t="shared" si="122"/>
        <v>2</v>
      </c>
      <c r="K503">
        <f t="shared" si="123"/>
        <v>1</v>
      </c>
      <c r="L503">
        <f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1200.5</v>
      </c>
      <c r="M503">
        <f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800.5</v>
      </c>
      <c r="N503">
        <f t="shared" si="124"/>
        <v>1200.5</v>
      </c>
      <c r="O503">
        <f t="shared" si="125"/>
        <v>800.5</v>
      </c>
      <c r="P503">
        <f>IF(I503&lt;&gt;0,(ABS(L503*Constants!$B$10)+50)/100,MAX(P502-ABS(N503*Constants!$B$4),0))</f>
        <v>0.62005</v>
      </c>
      <c r="Q503">
        <f>IF(J503&lt;&gt;0,(ABS(M503*Constants!$B$10)+50)/100,MAX(Q502-ABS(O503*Constants!$B$4),0))</f>
        <v>0.58005</v>
      </c>
      <c r="R503">
        <f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1200.5</v>
      </c>
      <c r="S503">
        <f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800.5</v>
      </c>
      <c r="T503">
        <f t="shared" si="126"/>
        <v>1200.5</v>
      </c>
      <c r="U503">
        <f t="shared" si="127"/>
        <v>800.5</v>
      </c>
      <c r="V503">
        <f>IF(I503&lt;&gt;0,(ABS(R503*Constants!$B$4)+50)/100,IF(R503=0,MAX((0-ABS(T503*Constants!$B$4)),0),(ABS(R503*Constants!$B$4)+50)/100))</f>
        <v>1501.125</v>
      </c>
      <c r="W503">
        <f>IF(J503&lt;&gt;0,(ABS(S503*Constants!$B$4)+50)/100,IF(S503=0,MAX((0-ABS(U503*Constants!$B$4)),0),(ABS(S503*Constants!$B$4)+50)/100))</f>
        <v>1001.125</v>
      </c>
      <c r="X503">
        <f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1200.5</v>
      </c>
      <c r="Y503">
        <f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800.5</v>
      </c>
      <c r="Z503">
        <f t="shared" si="128"/>
        <v>1200.5</v>
      </c>
      <c r="AA503">
        <f t="shared" si="129"/>
        <v>800.5</v>
      </c>
      <c r="AB503">
        <f>IF(I503&lt;&gt;0,(ABS(X503*Constants!$B$10)+50)/100,IF(X503=0,MAX((AB502-ABS(Z503*Constants!$B$4)),0),(ABS(X503*Constants!$B$4)+50)/100))</f>
        <v>0.62005</v>
      </c>
      <c r="AC503">
        <f>IF(J503&lt;&gt;0,(ABS(Y503*Constants!$B$10)+50)/100,IF(Y503=0,MAX((AC502-ABS(AA503*Constants!$B$4)),0),(ABS(Y503*Constants!$B$4)+50)/100))</f>
        <v>0.58005</v>
      </c>
      <c r="AD503">
        <f t="shared" si="130"/>
        <v>1001</v>
      </c>
      <c r="AE503">
        <f t="shared" si="131"/>
        <v>1200.5</v>
      </c>
      <c r="AF503">
        <f t="shared" si="132"/>
        <v>800.5</v>
      </c>
      <c r="AG503">
        <f>((Constants!$B$5*AG502)+Constants!$B$4*AD503+AH502)/(Constants!$B$5+Constants!$B$4)</f>
        <v>1001</v>
      </c>
      <c r="AH503">
        <f>((Constants!$B$5*AG502)+Constants!$B$4*AD503+AH502)-(Constants!$B$5+Constants!$B$4)*AG503</f>
        <v>0</v>
      </c>
      <c r="AI503">
        <f>((Constants!$B$5*AI502)+Constants!$B$4*AE503+AJ502)/(Constants!$B$5+Constants!$B$4)</f>
        <v>1200.5</v>
      </c>
      <c r="AJ503">
        <f>((Constants!$B$5*AI502)+Constants!$B$4*AE503+AJ502)-(Constants!$B$4+Constants!$B$5)*AI503</f>
        <v>0</v>
      </c>
      <c r="AK503">
        <f>((Constants!$B$5*AK502)+Constants!$B$4*AF503+AL502)/(Constants!$B$5+Constants!$B$4)</f>
        <v>800.5</v>
      </c>
      <c r="AL503">
        <f>((Constants!$B$5*AK502)+Constants!$B$4*AF503+AL502)-(Constants!$B$5+Constants!$B$4)*AK503</f>
        <v>0</v>
      </c>
      <c r="AM503">
        <f t="shared" si="133"/>
        <v>1</v>
      </c>
      <c r="AN503">
        <f t="shared" si="134"/>
        <v>1</v>
      </c>
      <c r="AO503">
        <f>(200000*(ABS(N503)-ABS(N501))+Constants!$B$7)/(2*Constants!$B$7)</f>
        <v>0.5</v>
      </c>
      <c r="AP503">
        <f>(200000*(ABS(O503)-ABS(O501))+Constants!$B$7)/(2*Constants!$B$7)</f>
        <v>0.5</v>
      </c>
      <c r="AQ503">
        <f t="shared" si="135"/>
        <v>1</v>
      </c>
      <c r="AR503">
        <f>(Constants!$B$3*Constants!$B$8*I503*K503+AS502)/(Constants!$B$9*Constants!$B$4)</f>
        <v>7.53982300884956</v>
      </c>
      <c r="AS503">
        <f>(Constants!$B$3*Constants!$B$8*I503*K503+AS502)-(AR503*Constants!$B$9*Constants!$B$4)</f>
        <v>0</v>
      </c>
      <c r="AT503">
        <f t="shared" si="136"/>
        <v>3777.45132743359</v>
      </c>
      <c r="AU503">
        <f t="array" ref="AU503">IF(SUMPRODUCT(--(SIGN(AN470:AN502)=SIGN(K471:K503)))=0,2,IF(AV502&gt;0,1,0))</f>
        <v>0</v>
      </c>
      <c r="AV503">
        <f>IF(AU503=2,ROUND(5*1000/Constants!$B$11,0),IF(AV502&gt;0,AV502-1,0))</f>
        <v>0</v>
      </c>
      <c r="AW503">
        <f t="shared" si="137"/>
        <v>501</v>
      </c>
      <c r="AX503">
        <f ca="1" t="array" ref="AX503">IF(AW503&gt;Constants!$B$12,2,IF(SUMPRODUCT(--(AX484:AX503=2))=0,0,1))</f>
        <v>2</v>
      </c>
      <c r="AZ503">
        <f t="array" ref="AZ503">IF(ABS(AG503)&gt;Constants!$B$13,2,IF(SUMPRODUCT(--(AZ483:AZ502=2))=0,0,1))</f>
        <v>0</v>
      </c>
    </row>
    <row r="504" spans="1:52">
      <c r="A504" s="3">
        <v>502</v>
      </c>
      <c r="B504">
        <f>Signals!B503</f>
        <v>3</v>
      </c>
      <c r="C504">
        <f>Signals!C503</f>
        <v>2</v>
      </c>
      <c r="D504">
        <f>Signals!F503</f>
        <v>0</v>
      </c>
      <c r="E504">
        <f>Signals!H503</f>
        <v>0</v>
      </c>
      <c r="F504">
        <f>Signals!I503</f>
        <v>0</v>
      </c>
      <c r="G504">
        <f>IF(Constants!$B$2=2,-B504,B504)</f>
        <v>3</v>
      </c>
      <c r="H504">
        <f>IF(Constants!$C$2=2,-C504,C504)</f>
        <v>2</v>
      </c>
      <c r="I504">
        <f t="shared" si="121"/>
        <v>3</v>
      </c>
      <c r="J504">
        <f t="shared" si="122"/>
        <v>2</v>
      </c>
      <c r="K504">
        <f t="shared" si="123"/>
        <v>1</v>
      </c>
      <c r="L504">
        <f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1200.5</v>
      </c>
      <c r="M504">
        <f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800.5</v>
      </c>
      <c r="N504">
        <f t="shared" si="124"/>
        <v>1200.5</v>
      </c>
      <c r="O504">
        <f t="shared" si="125"/>
        <v>800.5</v>
      </c>
      <c r="P504">
        <f>IF(I504&lt;&gt;0,(ABS(L504*Constants!$B$10)+50)/100,MAX(P503-ABS(N504*Constants!$B$4),0))</f>
        <v>0.62005</v>
      </c>
      <c r="Q504">
        <f>IF(J504&lt;&gt;0,(ABS(M504*Constants!$B$10)+50)/100,MAX(Q503-ABS(O504*Constants!$B$4),0))</f>
        <v>0.58005</v>
      </c>
      <c r="R504">
        <f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1200.5</v>
      </c>
      <c r="S504">
        <f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800.5</v>
      </c>
      <c r="T504">
        <f t="shared" si="126"/>
        <v>1200.5</v>
      </c>
      <c r="U504">
        <f t="shared" si="127"/>
        <v>800.5</v>
      </c>
      <c r="V504">
        <f>IF(I504&lt;&gt;0,(ABS(R504*Constants!$B$4)+50)/100,IF(R504=0,MAX((0-ABS(T504*Constants!$B$4)),0),(ABS(R504*Constants!$B$4)+50)/100))</f>
        <v>1501.125</v>
      </c>
      <c r="W504">
        <f>IF(J504&lt;&gt;0,(ABS(S504*Constants!$B$4)+50)/100,IF(S504=0,MAX((0-ABS(U504*Constants!$B$4)),0),(ABS(S504*Constants!$B$4)+50)/100))</f>
        <v>1001.125</v>
      </c>
      <c r="X504">
        <f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1200.5</v>
      </c>
      <c r="Y504">
        <f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800.5</v>
      </c>
      <c r="Z504">
        <f t="shared" si="128"/>
        <v>1200.5</v>
      </c>
      <c r="AA504">
        <f t="shared" si="129"/>
        <v>800.5</v>
      </c>
      <c r="AB504">
        <f>IF(I504&lt;&gt;0,(ABS(X504*Constants!$B$10)+50)/100,IF(X504=0,MAX((AB503-ABS(Z504*Constants!$B$4)),0),(ABS(X504*Constants!$B$4)+50)/100))</f>
        <v>0.62005</v>
      </c>
      <c r="AC504">
        <f>IF(J504&lt;&gt;0,(ABS(Y504*Constants!$B$10)+50)/100,IF(Y504=0,MAX((AC503-ABS(AA504*Constants!$B$4)),0),(ABS(Y504*Constants!$B$4)+50)/100))</f>
        <v>0.58005</v>
      </c>
      <c r="AD504">
        <f t="shared" si="130"/>
        <v>1001</v>
      </c>
      <c r="AE504">
        <f t="shared" si="131"/>
        <v>1200.5</v>
      </c>
      <c r="AF504">
        <f t="shared" si="132"/>
        <v>800.5</v>
      </c>
      <c r="AG504">
        <f>((Constants!$B$5*AG503)+Constants!$B$4*AD504+AH503)/(Constants!$B$5+Constants!$B$4)</f>
        <v>1001</v>
      </c>
      <c r="AH504">
        <f>((Constants!$B$5*AG503)+Constants!$B$4*AD504+AH503)-(Constants!$B$5+Constants!$B$4)*AG504</f>
        <v>0</v>
      </c>
      <c r="AI504">
        <f>((Constants!$B$5*AI503)+Constants!$B$4*AE504+AJ503)/(Constants!$B$5+Constants!$B$4)</f>
        <v>1200.5</v>
      </c>
      <c r="AJ504">
        <f>((Constants!$B$5*AI503)+Constants!$B$4*AE504+AJ503)-(Constants!$B$4+Constants!$B$5)*AI504</f>
        <v>0</v>
      </c>
      <c r="AK504">
        <f>((Constants!$B$5*AK503)+Constants!$B$4*AF504+AL503)/(Constants!$B$5+Constants!$B$4)</f>
        <v>800.5</v>
      </c>
      <c r="AL504">
        <f>((Constants!$B$5*AK503)+Constants!$B$4*AF504+AL503)-(Constants!$B$5+Constants!$B$4)*AK504</f>
        <v>0</v>
      </c>
      <c r="AM504">
        <f t="shared" si="133"/>
        <v>1</v>
      </c>
      <c r="AN504">
        <f t="shared" si="134"/>
        <v>1</v>
      </c>
      <c r="AO504">
        <f>(200000*(ABS(N504)-ABS(N502))+Constants!$B$7)/(2*Constants!$B$7)</f>
        <v>0.5</v>
      </c>
      <c r="AP504">
        <f>(200000*(ABS(O504)-ABS(O502))+Constants!$B$7)/(2*Constants!$B$7)</f>
        <v>0.5</v>
      </c>
      <c r="AQ504">
        <f t="shared" si="135"/>
        <v>1</v>
      </c>
      <c r="AR504">
        <f>(Constants!$B$3*Constants!$B$8*I504*K504+AS503)/(Constants!$B$9*Constants!$B$4)</f>
        <v>7.53982300884956</v>
      </c>
      <c r="AS504">
        <f>(Constants!$B$3*Constants!$B$8*I504*K504+AS503)-(AR504*Constants!$B$9*Constants!$B$4)</f>
        <v>0</v>
      </c>
      <c r="AT504">
        <f t="shared" si="136"/>
        <v>3784.99115044244</v>
      </c>
      <c r="AU504">
        <f t="array" ref="AU504">IF(SUMPRODUCT(--(SIGN(AN471:AN503)=SIGN(K472:K504)))=0,2,IF(AV503&gt;0,1,0))</f>
        <v>0</v>
      </c>
      <c r="AV504">
        <f>IF(AU504=2,ROUND(5*1000/Constants!$B$11,0),IF(AV503&gt;0,AV503-1,0))</f>
        <v>0</v>
      </c>
      <c r="AW504">
        <f t="shared" si="137"/>
        <v>502</v>
      </c>
      <c r="AX504">
        <f ca="1" t="array" ref="AX504">IF(AW504&gt;Constants!$B$12,2,IF(SUMPRODUCT(--(AX485:AX504=2))=0,0,1))</f>
        <v>2</v>
      </c>
      <c r="AZ504">
        <f t="array" ref="AZ504">IF(ABS(AG504)&gt;Constants!$B$13,2,IF(SUMPRODUCT(--(AZ484:AZ503=2))=0,0,1))</f>
        <v>0</v>
      </c>
    </row>
    <row r="505" spans="1:52">
      <c r="A505" s="3">
        <v>503</v>
      </c>
      <c r="B505">
        <f>Signals!B504</f>
        <v>3</v>
      </c>
      <c r="C505">
        <f>Signals!C504</f>
        <v>2</v>
      </c>
      <c r="D505">
        <f>Signals!F504</f>
        <v>0</v>
      </c>
      <c r="E505">
        <f>Signals!H504</f>
        <v>0</v>
      </c>
      <c r="F505">
        <f>Signals!I504</f>
        <v>0</v>
      </c>
      <c r="G505">
        <f>IF(Constants!$B$2=2,-B505,B505)</f>
        <v>3</v>
      </c>
      <c r="H505">
        <f>IF(Constants!$C$2=2,-C505,C505)</f>
        <v>2</v>
      </c>
      <c r="I505">
        <f t="shared" si="121"/>
        <v>3</v>
      </c>
      <c r="J505">
        <f t="shared" si="122"/>
        <v>2</v>
      </c>
      <c r="K505">
        <f t="shared" si="123"/>
        <v>1</v>
      </c>
      <c r="L505">
        <f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1200.5</v>
      </c>
      <c r="M505">
        <f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800.5</v>
      </c>
      <c r="N505">
        <f t="shared" si="124"/>
        <v>1200.5</v>
      </c>
      <c r="O505">
        <f t="shared" si="125"/>
        <v>800.5</v>
      </c>
      <c r="P505">
        <f>IF(I505&lt;&gt;0,(ABS(L505*Constants!$B$10)+50)/100,MAX(P504-ABS(N505*Constants!$B$4),0))</f>
        <v>0.62005</v>
      </c>
      <c r="Q505">
        <f>IF(J505&lt;&gt;0,(ABS(M505*Constants!$B$10)+50)/100,MAX(Q504-ABS(O505*Constants!$B$4),0))</f>
        <v>0.58005</v>
      </c>
      <c r="R505">
        <f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1200.5</v>
      </c>
      <c r="S505">
        <f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800.5</v>
      </c>
      <c r="T505">
        <f t="shared" si="126"/>
        <v>1200.5</v>
      </c>
      <c r="U505">
        <f t="shared" si="127"/>
        <v>800.5</v>
      </c>
      <c r="V505">
        <f>IF(I505&lt;&gt;0,(ABS(R505*Constants!$B$4)+50)/100,IF(R505=0,MAX((0-ABS(T505*Constants!$B$4)),0),(ABS(R505*Constants!$B$4)+50)/100))</f>
        <v>1501.125</v>
      </c>
      <c r="W505">
        <f>IF(J505&lt;&gt;0,(ABS(S505*Constants!$B$4)+50)/100,IF(S505=0,MAX((0-ABS(U505*Constants!$B$4)),0),(ABS(S505*Constants!$B$4)+50)/100))</f>
        <v>1001.125</v>
      </c>
      <c r="X505">
        <f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1200.5</v>
      </c>
      <c r="Y505">
        <f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800.5</v>
      </c>
      <c r="Z505">
        <f t="shared" si="128"/>
        <v>1200.5</v>
      </c>
      <c r="AA505">
        <f t="shared" si="129"/>
        <v>800.5</v>
      </c>
      <c r="AB505">
        <f>IF(I505&lt;&gt;0,(ABS(X505*Constants!$B$10)+50)/100,IF(X505=0,MAX((AB504-ABS(Z505*Constants!$B$4)),0),(ABS(X505*Constants!$B$4)+50)/100))</f>
        <v>0.62005</v>
      </c>
      <c r="AC505">
        <f>IF(J505&lt;&gt;0,(ABS(Y505*Constants!$B$10)+50)/100,IF(Y505=0,MAX((AC504-ABS(AA505*Constants!$B$4)),0),(ABS(Y505*Constants!$B$4)+50)/100))</f>
        <v>0.58005</v>
      </c>
      <c r="AD505">
        <f t="shared" si="130"/>
        <v>1001</v>
      </c>
      <c r="AE505">
        <f t="shared" si="131"/>
        <v>1200.5</v>
      </c>
      <c r="AF505">
        <f t="shared" si="132"/>
        <v>800.5</v>
      </c>
      <c r="AG505">
        <f>((Constants!$B$5*AG504)+Constants!$B$4*AD505+AH504)/(Constants!$B$5+Constants!$B$4)</f>
        <v>1001</v>
      </c>
      <c r="AH505">
        <f>((Constants!$B$5*AG504)+Constants!$B$4*AD505+AH504)-(Constants!$B$5+Constants!$B$4)*AG505</f>
        <v>0</v>
      </c>
      <c r="AI505">
        <f>((Constants!$B$5*AI504)+Constants!$B$4*AE505+AJ504)/(Constants!$B$5+Constants!$B$4)</f>
        <v>1200.5</v>
      </c>
      <c r="AJ505">
        <f>((Constants!$B$5*AI504)+Constants!$B$4*AE505+AJ504)-(Constants!$B$4+Constants!$B$5)*AI505</f>
        <v>0</v>
      </c>
      <c r="AK505">
        <f>((Constants!$B$5*AK504)+Constants!$B$4*AF505+AL504)/(Constants!$B$5+Constants!$B$4)</f>
        <v>800.5</v>
      </c>
      <c r="AL505">
        <f>((Constants!$B$5*AK504)+Constants!$B$4*AF505+AL504)-(Constants!$B$5+Constants!$B$4)*AK505</f>
        <v>0</v>
      </c>
      <c r="AM505">
        <f t="shared" si="133"/>
        <v>1</v>
      </c>
      <c r="AN505">
        <f t="shared" si="134"/>
        <v>1</v>
      </c>
      <c r="AO505">
        <f>(200000*(ABS(N505)-ABS(N503))+Constants!$B$7)/(2*Constants!$B$7)</f>
        <v>0.5</v>
      </c>
      <c r="AP505">
        <f>(200000*(ABS(O505)-ABS(O503))+Constants!$B$7)/(2*Constants!$B$7)</f>
        <v>0.5</v>
      </c>
      <c r="AQ505">
        <f t="shared" si="135"/>
        <v>1</v>
      </c>
      <c r="AR505">
        <f>(Constants!$B$3*Constants!$B$8*I505*K505+AS504)/(Constants!$B$9*Constants!$B$4)</f>
        <v>7.53982300884956</v>
      </c>
      <c r="AS505">
        <f>(Constants!$B$3*Constants!$B$8*I505*K505+AS504)-(AR505*Constants!$B$9*Constants!$B$4)</f>
        <v>0</v>
      </c>
      <c r="AT505">
        <f t="shared" si="136"/>
        <v>3792.53097345129</v>
      </c>
      <c r="AU505">
        <f t="array" ref="AU505">IF(SUMPRODUCT(--(SIGN(AN472:AN504)=SIGN(K473:K505)))=0,2,IF(AV504&gt;0,1,0))</f>
        <v>0</v>
      </c>
      <c r="AV505">
        <f>IF(AU505=2,ROUND(5*1000/Constants!$B$11,0),IF(AV504&gt;0,AV504-1,0))</f>
        <v>0</v>
      </c>
      <c r="AW505">
        <f t="shared" si="137"/>
        <v>503</v>
      </c>
      <c r="AX505">
        <f ca="1" t="array" ref="AX505">IF(AW505&gt;Constants!$B$12,2,IF(SUMPRODUCT(--(AX486:AX505=2))=0,0,1))</f>
        <v>2</v>
      </c>
      <c r="AZ505">
        <f t="array" ref="AZ505">IF(ABS(AG505)&gt;Constants!$B$13,2,IF(SUMPRODUCT(--(AZ485:AZ504=2))=0,0,1))</f>
        <v>0</v>
      </c>
    </row>
    <row r="506" spans="1:52">
      <c r="A506" s="3">
        <v>504</v>
      </c>
      <c r="B506">
        <f>Signals!B505</f>
        <v>3</v>
      </c>
      <c r="C506">
        <f>Signals!C505</f>
        <v>2</v>
      </c>
      <c r="D506">
        <f>Signals!F505</f>
        <v>0</v>
      </c>
      <c r="E506">
        <f>Signals!H505</f>
        <v>0</v>
      </c>
      <c r="F506">
        <f>Signals!I505</f>
        <v>0</v>
      </c>
      <c r="G506">
        <f>IF(Constants!$B$2=2,-B506,B506)</f>
        <v>3</v>
      </c>
      <c r="H506">
        <f>IF(Constants!$C$2=2,-C506,C506)</f>
        <v>2</v>
      </c>
      <c r="I506">
        <f t="shared" si="121"/>
        <v>3</v>
      </c>
      <c r="J506">
        <f t="shared" si="122"/>
        <v>2</v>
      </c>
      <c r="K506">
        <f t="shared" si="123"/>
        <v>1</v>
      </c>
      <c r="L506">
        <f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1200.5</v>
      </c>
      <c r="M506">
        <f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800.5</v>
      </c>
      <c r="N506">
        <f t="shared" si="124"/>
        <v>1200.5</v>
      </c>
      <c r="O506">
        <f t="shared" si="125"/>
        <v>800.5</v>
      </c>
      <c r="P506">
        <f>IF(I506&lt;&gt;0,(ABS(L506*Constants!$B$10)+50)/100,MAX(P505-ABS(N506*Constants!$B$4),0))</f>
        <v>0.62005</v>
      </c>
      <c r="Q506">
        <f>IF(J506&lt;&gt;0,(ABS(M506*Constants!$B$10)+50)/100,MAX(Q505-ABS(O506*Constants!$B$4),0))</f>
        <v>0.58005</v>
      </c>
      <c r="R506">
        <f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1200.5</v>
      </c>
      <c r="S506">
        <f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800.5</v>
      </c>
      <c r="T506">
        <f t="shared" si="126"/>
        <v>1200.5</v>
      </c>
      <c r="U506">
        <f t="shared" si="127"/>
        <v>800.5</v>
      </c>
      <c r="V506">
        <f>IF(I506&lt;&gt;0,(ABS(R506*Constants!$B$4)+50)/100,IF(R506=0,MAX((0-ABS(T506*Constants!$B$4)),0),(ABS(R506*Constants!$B$4)+50)/100))</f>
        <v>1501.125</v>
      </c>
      <c r="W506">
        <f>IF(J506&lt;&gt;0,(ABS(S506*Constants!$B$4)+50)/100,IF(S506=0,MAX((0-ABS(U506*Constants!$B$4)),0),(ABS(S506*Constants!$B$4)+50)/100))</f>
        <v>1001.125</v>
      </c>
      <c r="X506">
        <f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1200.5</v>
      </c>
      <c r="Y506">
        <f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800.5</v>
      </c>
      <c r="Z506">
        <f t="shared" si="128"/>
        <v>1200.5</v>
      </c>
      <c r="AA506">
        <f t="shared" si="129"/>
        <v>800.5</v>
      </c>
      <c r="AB506">
        <f>IF(I506&lt;&gt;0,(ABS(X506*Constants!$B$10)+50)/100,IF(X506=0,MAX((AB505-ABS(Z506*Constants!$B$4)),0),(ABS(X506*Constants!$B$4)+50)/100))</f>
        <v>0.62005</v>
      </c>
      <c r="AC506">
        <f>IF(J506&lt;&gt;0,(ABS(Y506*Constants!$B$10)+50)/100,IF(Y506=0,MAX((AC505-ABS(AA506*Constants!$B$4)),0),(ABS(Y506*Constants!$B$4)+50)/100))</f>
        <v>0.58005</v>
      </c>
      <c r="AD506">
        <f t="shared" si="130"/>
        <v>1001</v>
      </c>
      <c r="AE506">
        <f t="shared" si="131"/>
        <v>1200.5</v>
      </c>
      <c r="AF506">
        <f t="shared" si="132"/>
        <v>800.5</v>
      </c>
      <c r="AG506">
        <f>((Constants!$B$5*AG505)+Constants!$B$4*AD506+AH505)/(Constants!$B$5+Constants!$B$4)</f>
        <v>1001</v>
      </c>
      <c r="AH506">
        <f>((Constants!$B$5*AG505)+Constants!$B$4*AD506+AH505)-(Constants!$B$5+Constants!$B$4)*AG506</f>
        <v>0</v>
      </c>
      <c r="AI506">
        <f>((Constants!$B$5*AI505)+Constants!$B$4*AE506+AJ505)/(Constants!$B$5+Constants!$B$4)</f>
        <v>1200.5</v>
      </c>
      <c r="AJ506">
        <f>((Constants!$B$5*AI505)+Constants!$B$4*AE506+AJ505)-(Constants!$B$4+Constants!$B$5)*AI506</f>
        <v>0</v>
      </c>
      <c r="AK506">
        <f>((Constants!$B$5*AK505)+Constants!$B$4*AF506+AL505)/(Constants!$B$5+Constants!$B$4)</f>
        <v>800.5</v>
      </c>
      <c r="AL506">
        <f>((Constants!$B$5*AK505)+Constants!$B$4*AF506+AL505)-(Constants!$B$5+Constants!$B$4)*AK506</f>
        <v>0</v>
      </c>
      <c r="AM506">
        <f t="shared" si="133"/>
        <v>1</v>
      </c>
      <c r="AN506">
        <f t="shared" si="134"/>
        <v>1</v>
      </c>
      <c r="AO506">
        <f>(200000*(ABS(N506)-ABS(N504))+Constants!$B$7)/(2*Constants!$B$7)</f>
        <v>0.5</v>
      </c>
      <c r="AP506">
        <f>(200000*(ABS(O506)-ABS(O504))+Constants!$B$7)/(2*Constants!$B$7)</f>
        <v>0.5</v>
      </c>
      <c r="AQ506">
        <f t="shared" si="135"/>
        <v>1</v>
      </c>
      <c r="AR506">
        <f>(Constants!$B$3*Constants!$B$8*I506*K506+AS505)/(Constants!$B$9*Constants!$B$4)</f>
        <v>7.53982300884956</v>
      </c>
      <c r="AS506">
        <f>(Constants!$B$3*Constants!$B$8*I506*K506+AS505)-(AR506*Constants!$B$9*Constants!$B$4)</f>
        <v>0</v>
      </c>
      <c r="AT506">
        <f t="shared" si="136"/>
        <v>3800.07079646014</v>
      </c>
      <c r="AU506">
        <f t="array" ref="AU506">IF(SUMPRODUCT(--(SIGN(AN473:AN505)=SIGN(K474:K506)))=0,2,IF(AV505&gt;0,1,0))</f>
        <v>0</v>
      </c>
      <c r="AV506">
        <f>IF(AU506=2,ROUND(5*1000/Constants!$B$11,0),IF(AV505&gt;0,AV505-1,0))</f>
        <v>0</v>
      </c>
      <c r="AW506">
        <f t="shared" si="137"/>
        <v>504</v>
      </c>
      <c r="AX506">
        <f ca="1" t="array" ref="AX506">IF(AW506&gt;Constants!$B$12,2,IF(SUMPRODUCT(--(AX487:AX506=2))=0,0,1))</f>
        <v>2</v>
      </c>
      <c r="AZ506">
        <f t="array" ref="AZ506">IF(ABS(AG506)&gt;Constants!$B$13,2,IF(SUMPRODUCT(--(AZ486:AZ505=2))=0,0,1))</f>
        <v>0</v>
      </c>
    </row>
    <row r="507" spans="1:52">
      <c r="A507" s="3">
        <v>505</v>
      </c>
      <c r="B507">
        <f>Signals!B506</f>
        <v>3</v>
      </c>
      <c r="C507">
        <f>Signals!C506</f>
        <v>2</v>
      </c>
      <c r="D507">
        <f>Signals!F506</f>
        <v>0</v>
      </c>
      <c r="E507">
        <f>Signals!H506</f>
        <v>0</v>
      </c>
      <c r="F507">
        <f>Signals!I506</f>
        <v>0</v>
      </c>
      <c r="G507">
        <f>IF(Constants!$B$2=2,-B507,B507)</f>
        <v>3</v>
      </c>
      <c r="H507">
        <f>IF(Constants!$C$2=2,-C507,C507)</f>
        <v>2</v>
      </c>
      <c r="I507">
        <f t="shared" si="121"/>
        <v>3</v>
      </c>
      <c r="J507">
        <f t="shared" si="122"/>
        <v>2</v>
      </c>
      <c r="K507">
        <f t="shared" si="123"/>
        <v>1</v>
      </c>
      <c r="L507">
        <f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1200.5</v>
      </c>
      <c r="M507">
        <f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800.5</v>
      </c>
      <c r="N507">
        <f t="shared" si="124"/>
        <v>1200.5</v>
      </c>
      <c r="O507">
        <f t="shared" si="125"/>
        <v>800.5</v>
      </c>
      <c r="P507">
        <f>IF(I507&lt;&gt;0,(ABS(L507*Constants!$B$10)+50)/100,MAX(P506-ABS(N507*Constants!$B$4),0))</f>
        <v>0.62005</v>
      </c>
      <c r="Q507">
        <f>IF(J507&lt;&gt;0,(ABS(M507*Constants!$B$10)+50)/100,MAX(Q506-ABS(O507*Constants!$B$4),0))</f>
        <v>0.58005</v>
      </c>
      <c r="R507">
        <f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1200.5</v>
      </c>
      <c r="S507">
        <f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800.5</v>
      </c>
      <c r="T507">
        <f t="shared" si="126"/>
        <v>1200.5</v>
      </c>
      <c r="U507">
        <f t="shared" si="127"/>
        <v>800.5</v>
      </c>
      <c r="V507">
        <f>IF(I507&lt;&gt;0,(ABS(R507*Constants!$B$4)+50)/100,IF(R507=0,MAX((0-ABS(T507*Constants!$B$4)),0),(ABS(R507*Constants!$B$4)+50)/100))</f>
        <v>1501.125</v>
      </c>
      <c r="W507">
        <f>IF(J507&lt;&gt;0,(ABS(S507*Constants!$B$4)+50)/100,IF(S507=0,MAX((0-ABS(U507*Constants!$B$4)),0),(ABS(S507*Constants!$B$4)+50)/100))</f>
        <v>1001.125</v>
      </c>
      <c r="X507">
        <f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1200.5</v>
      </c>
      <c r="Y507">
        <f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800.5</v>
      </c>
      <c r="Z507">
        <f t="shared" si="128"/>
        <v>1200.5</v>
      </c>
      <c r="AA507">
        <f t="shared" si="129"/>
        <v>800.5</v>
      </c>
      <c r="AB507">
        <f>IF(I507&lt;&gt;0,(ABS(X507*Constants!$B$10)+50)/100,IF(X507=0,MAX((AB506-ABS(Z507*Constants!$B$4)),0),(ABS(X507*Constants!$B$4)+50)/100))</f>
        <v>0.62005</v>
      </c>
      <c r="AC507">
        <f>IF(J507&lt;&gt;0,(ABS(Y507*Constants!$B$10)+50)/100,IF(Y507=0,MAX((AC506-ABS(AA507*Constants!$B$4)),0),(ABS(Y507*Constants!$B$4)+50)/100))</f>
        <v>0.58005</v>
      </c>
      <c r="AD507">
        <f t="shared" si="130"/>
        <v>1001</v>
      </c>
      <c r="AE507">
        <f t="shared" si="131"/>
        <v>1200.5</v>
      </c>
      <c r="AF507">
        <f t="shared" si="132"/>
        <v>800.5</v>
      </c>
      <c r="AG507">
        <f>((Constants!$B$5*AG506)+Constants!$B$4*AD507+AH506)/(Constants!$B$5+Constants!$B$4)</f>
        <v>1001</v>
      </c>
      <c r="AH507">
        <f>((Constants!$B$5*AG506)+Constants!$B$4*AD507+AH506)-(Constants!$B$5+Constants!$B$4)*AG507</f>
        <v>0</v>
      </c>
      <c r="AI507">
        <f>((Constants!$B$5*AI506)+Constants!$B$4*AE507+AJ506)/(Constants!$B$5+Constants!$B$4)</f>
        <v>1200.5</v>
      </c>
      <c r="AJ507">
        <f>((Constants!$B$5*AI506)+Constants!$B$4*AE507+AJ506)-(Constants!$B$4+Constants!$B$5)*AI507</f>
        <v>0</v>
      </c>
      <c r="AK507">
        <f>((Constants!$B$5*AK506)+Constants!$B$4*AF507+AL506)/(Constants!$B$5+Constants!$B$4)</f>
        <v>800.5</v>
      </c>
      <c r="AL507">
        <f>((Constants!$B$5*AK506)+Constants!$B$4*AF507+AL506)-(Constants!$B$5+Constants!$B$4)*AK507</f>
        <v>0</v>
      </c>
      <c r="AM507">
        <f t="shared" si="133"/>
        <v>1</v>
      </c>
      <c r="AN507">
        <f t="shared" si="134"/>
        <v>1</v>
      </c>
      <c r="AO507">
        <f>(200000*(ABS(N507)-ABS(N505))+Constants!$B$7)/(2*Constants!$B$7)</f>
        <v>0.5</v>
      </c>
      <c r="AP507">
        <f>(200000*(ABS(O507)-ABS(O505))+Constants!$B$7)/(2*Constants!$B$7)</f>
        <v>0.5</v>
      </c>
      <c r="AQ507">
        <f t="shared" si="135"/>
        <v>1</v>
      </c>
      <c r="AR507">
        <f>(Constants!$B$3*Constants!$B$8*I507*K507+AS506)/(Constants!$B$9*Constants!$B$4)</f>
        <v>7.53982300884956</v>
      </c>
      <c r="AS507">
        <f>(Constants!$B$3*Constants!$B$8*I507*K507+AS506)-(AR507*Constants!$B$9*Constants!$B$4)</f>
        <v>0</v>
      </c>
      <c r="AT507">
        <f t="shared" si="136"/>
        <v>3807.61061946899</v>
      </c>
      <c r="AU507">
        <f t="array" ref="AU507">IF(SUMPRODUCT(--(SIGN(AN474:AN506)=SIGN(K475:K507)))=0,2,IF(AV506&gt;0,1,0))</f>
        <v>0</v>
      </c>
      <c r="AV507">
        <f>IF(AU507=2,ROUND(5*1000/Constants!$B$11,0),IF(AV506&gt;0,AV506-1,0))</f>
        <v>0</v>
      </c>
      <c r="AW507">
        <f t="shared" si="137"/>
        <v>505</v>
      </c>
      <c r="AX507">
        <f ca="1" t="array" ref="AX507">IF(AW507&gt;Constants!$B$12,2,IF(SUMPRODUCT(--(AX488:AX507=2))=0,0,1))</f>
        <v>2</v>
      </c>
      <c r="AZ507">
        <f t="array" ref="AZ507">IF(ABS(AG507)&gt;Constants!$B$13,2,IF(SUMPRODUCT(--(AZ487:AZ506=2))=0,0,1))</f>
        <v>0</v>
      </c>
    </row>
    <row r="508" spans="1:52">
      <c r="A508" s="3">
        <v>506</v>
      </c>
      <c r="B508">
        <f>Signals!B507</f>
        <v>3</v>
      </c>
      <c r="C508">
        <f>Signals!C507</f>
        <v>2</v>
      </c>
      <c r="D508">
        <f>Signals!F507</f>
        <v>0</v>
      </c>
      <c r="E508">
        <f>Signals!H507</f>
        <v>0</v>
      </c>
      <c r="F508">
        <f>Signals!I507</f>
        <v>0</v>
      </c>
      <c r="G508">
        <f>IF(Constants!$B$2=2,-B508,B508)</f>
        <v>3</v>
      </c>
      <c r="H508">
        <f>IF(Constants!$C$2=2,-C508,C508)</f>
        <v>2</v>
      </c>
      <c r="I508">
        <f t="shared" si="121"/>
        <v>3</v>
      </c>
      <c r="J508">
        <f t="shared" si="122"/>
        <v>2</v>
      </c>
      <c r="K508">
        <f t="shared" si="123"/>
        <v>1</v>
      </c>
      <c r="L508">
        <f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1200.5</v>
      </c>
      <c r="M508">
        <f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800.5</v>
      </c>
      <c r="N508">
        <f t="shared" si="124"/>
        <v>1200.5</v>
      </c>
      <c r="O508">
        <f t="shared" si="125"/>
        <v>800.5</v>
      </c>
      <c r="P508">
        <f>IF(I508&lt;&gt;0,(ABS(L508*Constants!$B$10)+50)/100,MAX(P507-ABS(N508*Constants!$B$4),0))</f>
        <v>0.62005</v>
      </c>
      <c r="Q508">
        <f>IF(J508&lt;&gt;0,(ABS(M508*Constants!$B$10)+50)/100,MAX(Q507-ABS(O508*Constants!$B$4),0))</f>
        <v>0.58005</v>
      </c>
      <c r="R508">
        <f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1200.5</v>
      </c>
      <c r="S508">
        <f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800.5</v>
      </c>
      <c r="T508">
        <f t="shared" si="126"/>
        <v>1200.5</v>
      </c>
      <c r="U508">
        <f t="shared" si="127"/>
        <v>800.5</v>
      </c>
      <c r="V508">
        <f>IF(I508&lt;&gt;0,(ABS(R508*Constants!$B$4)+50)/100,IF(R508=0,MAX((0-ABS(T508*Constants!$B$4)),0),(ABS(R508*Constants!$B$4)+50)/100))</f>
        <v>1501.125</v>
      </c>
      <c r="W508">
        <f>IF(J508&lt;&gt;0,(ABS(S508*Constants!$B$4)+50)/100,IF(S508=0,MAX((0-ABS(U508*Constants!$B$4)),0),(ABS(S508*Constants!$B$4)+50)/100))</f>
        <v>1001.125</v>
      </c>
      <c r="X508">
        <f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1200.5</v>
      </c>
      <c r="Y508">
        <f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800.5</v>
      </c>
      <c r="Z508">
        <f t="shared" si="128"/>
        <v>1200.5</v>
      </c>
      <c r="AA508">
        <f t="shared" si="129"/>
        <v>800.5</v>
      </c>
      <c r="AB508">
        <f>IF(I508&lt;&gt;0,(ABS(X508*Constants!$B$10)+50)/100,IF(X508=0,MAX((AB507-ABS(Z508*Constants!$B$4)),0),(ABS(X508*Constants!$B$4)+50)/100))</f>
        <v>0.62005</v>
      </c>
      <c r="AC508">
        <f>IF(J508&lt;&gt;0,(ABS(Y508*Constants!$B$10)+50)/100,IF(Y508=0,MAX((AC507-ABS(AA508*Constants!$B$4)),0),(ABS(Y508*Constants!$B$4)+50)/100))</f>
        <v>0.58005</v>
      </c>
      <c r="AD508">
        <f t="shared" si="130"/>
        <v>1001</v>
      </c>
      <c r="AE508">
        <f t="shared" si="131"/>
        <v>1200.5</v>
      </c>
      <c r="AF508">
        <f t="shared" si="132"/>
        <v>800.5</v>
      </c>
      <c r="AG508">
        <f>((Constants!$B$5*AG507)+Constants!$B$4*AD508+AH507)/(Constants!$B$5+Constants!$B$4)</f>
        <v>1001</v>
      </c>
      <c r="AH508">
        <f>((Constants!$B$5*AG507)+Constants!$B$4*AD508+AH507)-(Constants!$B$5+Constants!$B$4)*AG508</f>
        <v>0</v>
      </c>
      <c r="AI508">
        <f>((Constants!$B$5*AI507)+Constants!$B$4*AE508+AJ507)/(Constants!$B$5+Constants!$B$4)</f>
        <v>1200.5</v>
      </c>
      <c r="AJ508">
        <f>((Constants!$B$5*AI507)+Constants!$B$4*AE508+AJ507)-(Constants!$B$4+Constants!$B$5)*AI508</f>
        <v>0</v>
      </c>
      <c r="AK508">
        <f>((Constants!$B$5*AK507)+Constants!$B$4*AF508+AL507)/(Constants!$B$5+Constants!$B$4)</f>
        <v>800.5</v>
      </c>
      <c r="AL508">
        <f>((Constants!$B$5*AK507)+Constants!$B$4*AF508+AL507)-(Constants!$B$5+Constants!$B$4)*AK508</f>
        <v>0</v>
      </c>
      <c r="AM508">
        <f t="shared" si="133"/>
        <v>1</v>
      </c>
      <c r="AN508">
        <f t="shared" si="134"/>
        <v>1</v>
      </c>
      <c r="AO508">
        <f>(200000*(ABS(N508)-ABS(N506))+Constants!$B$7)/(2*Constants!$B$7)</f>
        <v>0.5</v>
      </c>
      <c r="AP508">
        <f>(200000*(ABS(O508)-ABS(O506))+Constants!$B$7)/(2*Constants!$B$7)</f>
        <v>0.5</v>
      </c>
      <c r="AQ508">
        <f t="shared" si="135"/>
        <v>1</v>
      </c>
      <c r="AR508">
        <f>(Constants!$B$3*Constants!$B$8*I508*K508+AS507)/(Constants!$B$9*Constants!$B$4)</f>
        <v>7.53982300884956</v>
      </c>
      <c r="AS508">
        <f>(Constants!$B$3*Constants!$B$8*I508*K508+AS507)-(AR508*Constants!$B$9*Constants!$B$4)</f>
        <v>0</v>
      </c>
      <c r="AT508">
        <f t="shared" si="136"/>
        <v>3815.15044247784</v>
      </c>
      <c r="AU508">
        <f t="array" ref="AU508">IF(SUMPRODUCT(--(SIGN(AN475:AN507)=SIGN(K476:K508)))=0,2,IF(AV507&gt;0,1,0))</f>
        <v>0</v>
      </c>
      <c r="AV508">
        <f>IF(AU508=2,ROUND(5*1000/Constants!$B$11,0),IF(AV507&gt;0,AV507-1,0))</f>
        <v>0</v>
      </c>
      <c r="AW508">
        <f t="shared" si="137"/>
        <v>506</v>
      </c>
      <c r="AX508">
        <f ca="1" t="array" ref="AX508">IF(AW508&gt;Constants!$B$12,2,IF(SUMPRODUCT(--(AX489:AX508=2))=0,0,1))</f>
        <v>2</v>
      </c>
      <c r="AZ508">
        <f t="array" ref="AZ508">IF(ABS(AG508)&gt;Constants!$B$13,2,IF(SUMPRODUCT(--(AZ488:AZ507=2))=0,0,1))</f>
        <v>0</v>
      </c>
    </row>
    <row r="509" spans="1:52">
      <c r="A509" s="3">
        <v>507</v>
      </c>
      <c r="B509">
        <f>Signals!B508</f>
        <v>3</v>
      </c>
      <c r="C509">
        <f>Signals!C508</f>
        <v>2</v>
      </c>
      <c r="D509">
        <f>Signals!F508</f>
        <v>0</v>
      </c>
      <c r="E509">
        <f>Signals!H508</f>
        <v>0</v>
      </c>
      <c r="F509">
        <f>Signals!I508</f>
        <v>0</v>
      </c>
      <c r="G509">
        <f>IF(Constants!$B$2=2,-B509,B509)</f>
        <v>3</v>
      </c>
      <c r="H509">
        <f>IF(Constants!$C$2=2,-C509,C509)</f>
        <v>2</v>
      </c>
      <c r="I509">
        <f t="shared" si="121"/>
        <v>3</v>
      </c>
      <c r="J509">
        <f t="shared" si="122"/>
        <v>2</v>
      </c>
      <c r="K509">
        <f t="shared" si="123"/>
        <v>1</v>
      </c>
      <c r="L509">
        <f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1200.5</v>
      </c>
      <c r="M509">
        <f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800.5</v>
      </c>
      <c r="N509">
        <f t="shared" si="124"/>
        <v>1200.5</v>
      </c>
      <c r="O509">
        <f t="shared" si="125"/>
        <v>800.5</v>
      </c>
      <c r="P509">
        <f>IF(I509&lt;&gt;0,(ABS(L509*Constants!$B$10)+50)/100,MAX(P508-ABS(N509*Constants!$B$4),0))</f>
        <v>0.62005</v>
      </c>
      <c r="Q509">
        <f>IF(J509&lt;&gt;0,(ABS(M509*Constants!$B$10)+50)/100,MAX(Q508-ABS(O509*Constants!$B$4),0))</f>
        <v>0.58005</v>
      </c>
      <c r="R509">
        <f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1200.5</v>
      </c>
      <c r="S509">
        <f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800.5</v>
      </c>
      <c r="T509">
        <f t="shared" si="126"/>
        <v>1200.5</v>
      </c>
      <c r="U509">
        <f t="shared" si="127"/>
        <v>800.5</v>
      </c>
      <c r="V509">
        <f>IF(I509&lt;&gt;0,(ABS(R509*Constants!$B$4)+50)/100,IF(R509=0,MAX((0-ABS(T509*Constants!$B$4)),0),(ABS(R509*Constants!$B$4)+50)/100))</f>
        <v>1501.125</v>
      </c>
      <c r="W509">
        <f>IF(J509&lt;&gt;0,(ABS(S509*Constants!$B$4)+50)/100,IF(S509=0,MAX((0-ABS(U509*Constants!$B$4)),0),(ABS(S509*Constants!$B$4)+50)/100))</f>
        <v>1001.125</v>
      </c>
      <c r="X509">
        <f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1200.5</v>
      </c>
      <c r="Y509">
        <f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800.5</v>
      </c>
      <c r="Z509">
        <f t="shared" si="128"/>
        <v>1200.5</v>
      </c>
      <c r="AA509">
        <f t="shared" si="129"/>
        <v>800.5</v>
      </c>
      <c r="AB509">
        <f>IF(I509&lt;&gt;0,(ABS(X509*Constants!$B$10)+50)/100,IF(X509=0,MAX((AB508-ABS(Z509*Constants!$B$4)),0),(ABS(X509*Constants!$B$4)+50)/100))</f>
        <v>0.62005</v>
      </c>
      <c r="AC509">
        <f>IF(J509&lt;&gt;0,(ABS(Y509*Constants!$B$10)+50)/100,IF(Y509=0,MAX((AC508-ABS(AA509*Constants!$B$4)),0),(ABS(Y509*Constants!$B$4)+50)/100))</f>
        <v>0.58005</v>
      </c>
      <c r="AD509">
        <f t="shared" si="130"/>
        <v>1001</v>
      </c>
      <c r="AE509">
        <f t="shared" si="131"/>
        <v>1200.5</v>
      </c>
      <c r="AF509">
        <f t="shared" si="132"/>
        <v>800.5</v>
      </c>
      <c r="AG509">
        <f>((Constants!$B$5*AG508)+Constants!$B$4*AD509+AH508)/(Constants!$B$5+Constants!$B$4)</f>
        <v>1001</v>
      </c>
      <c r="AH509">
        <f>((Constants!$B$5*AG508)+Constants!$B$4*AD509+AH508)-(Constants!$B$5+Constants!$B$4)*AG509</f>
        <v>0</v>
      </c>
      <c r="AI509">
        <f>((Constants!$B$5*AI508)+Constants!$B$4*AE509+AJ508)/(Constants!$B$5+Constants!$B$4)</f>
        <v>1200.5</v>
      </c>
      <c r="AJ509">
        <f>((Constants!$B$5*AI508)+Constants!$B$4*AE509+AJ508)-(Constants!$B$4+Constants!$B$5)*AI509</f>
        <v>0</v>
      </c>
      <c r="AK509">
        <f>((Constants!$B$5*AK508)+Constants!$B$4*AF509+AL508)/(Constants!$B$5+Constants!$B$4)</f>
        <v>800.5</v>
      </c>
      <c r="AL509">
        <f>((Constants!$B$5*AK508)+Constants!$B$4*AF509+AL508)-(Constants!$B$5+Constants!$B$4)*AK509</f>
        <v>0</v>
      </c>
      <c r="AM509">
        <f t="shared" si="133"/>
        <v>1</v>
      </c>
      <c r="AN509">
        <f t="shared" si="134"/>
        <v>1</v>
      </c>
      <c r="AO509">
        <f>(200000*(ABS(N509)-ABS(N507))+Constants!$B$7)/(2*Constants!$B$7)</f>
        <v>0.5</v>
      </c>
      <c r="AP509">
        <f>(200000*(ABS(O509)-ABS(O507))+Constants!$B$7)/(2*Constants!$B$7)</f>
        <v>0.5</v>
      </c>
      <c r="AQ509">
        <f t="shared" si="135"/>
        <v>1</v>
      </c>
      <c r="AR509">
        <f>(Constants!$B$3*Constants!$B$8*I509*K509+AS508)/(Constants!$B$9*Constants!$B$4)</f>
        <v>7.53982300884956</v>
      </c>
      <c r="AS509">
        <f>(Constants!$B$3*Constants!$B$8*I509*K509+AS508)-(AR509*Constants!$B$9*Constants!$B$4)</f>
        <v>0</v>
      </c>
      <c r="AT509">
        <f t="shared" si="136"/>
        <v>3822.69026548669</v>
      </c>
      <c r="AU509">
        <f t="array" ref="AU509">IF(SUMPRODUCT(--(SIGN(AN476:AN508)=SIGN(K477:K509)))=0,2,IF(AV508&gt;0,1,0))</f>
        <v>0</v>
      </c>
      <c r="AV509">
        <f>IF(AU509=2,ROUND(5*1000/Constants!$B$11,0),IF(AV508&gt;0,AV508-1,0))</f>
        <v>0</v>
      </c>
      <c r="AW509">
        <f t="shared" si="137"/>
        <v>507</v>
      </c>
      <c r="AX509">
        <f ca="1" t="array" ref="AX509">IF(AW509&gt;Constants!$B$12,2,IF(SUMPRODUCT(--(AX490:AX509=2))=0,0,1))</f>
        <v>2</v>
      </c>
      <c r="AZ509">
        <f t="array" ref="AZ509">IF(ABS(AG509)&gt;Constants!$B$13,2,IF(SUMPRODUCT(--(AZ489:AZ508=2))=0,0,1))</f>
        <v>0</v>
      </c>
    </row>
    <row r="510" spans="1:52">
      <c r="A510" s="3">
        <v>508</v>
      </c>
      <c r="B510">
        <f>Signals!B509</f>
        <v>3</v>
      </c>
      <c r="C510">
        <f>Signals!C509</f>
        <v>2</v>
      </c>
      <c r="D510">
        <f>Signals!F509</f>
        <v>0</v>
      </c>
      <c r="E510">
        <f>Signals!H509</f>
        <v>0</v>
      </c>
      <c r="F510">
        <f>Signals!I509</f>
        <v>0</v>
      </c>
      <c r="G510">
        <f>IF(Constants!$B$2=2,-B510,B510)</f>
        <v>3</v>
      </c>
      <c r="H510">
        <f>IF(Constants!$C$2=2,-C510,C510)</f>
        <v>2</v>
      </c>
      <c r="I510">
        <f t="shared" si="121"/>
        <v>3</v>
      </c>
      <c r="J510">
        <f t="shared" si="122"/>
        <v>2</v>
      </c>
      <c r="K510">
        <f t="shared" si="123"/>
        <v>1</v>
      </c>
      <c r="L510">
        <f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1200.5</v>
      </c>
      <c r="M510">
        <f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800.5</v>
      </c>
      <c r="N510">
        <f t="shared" si="124"/>
        <v>1200.5</v>
      </c>
      <c r="O510">
        <f t="shared" si="125"/>
        <v>800.5</v>
      </c>
      <c r="P510">
        <f>IF(I510&lt;&gt;0,(ABS(L510*Constants!$B$10)+50)/100,MAX(P509-ABS(N510*Constants!$B$4),0))</f>
        <v>0.62005</v>
      </c>
      <c r="Q510">
        <f>IF(J510&lt;&gt;0,(ABS(M510*Constants!$B$10)+50)/100,MAX(Q509-ABS(O510*Constants!$B$4),0))</f>
        <v>0.58005</v>
      </c>
      <c r="R510">
        <f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1200.5</v>
      </c>
      <c r="S510">
        <f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800.5</v>
      </c>
      <c r="T510">
        <f t="shared" si="126"/>
        <v>1200.5</v>
      </c>
      <c r="U510">
        <f t="shared" si="127"/>
        <v>800.5</v>
      </c>
      <c r="V510">
        <f>IF(I510&lt;&gt;0,(ABS(R510*Constants!$B$4)+50)/100,IF(R510=0,MAX((0-ABS(T510*Constants!$B$4)),0),(ABS(R510*Constants!$B$4)+50)/100))</f>
        <v>1501.125</v>
      </c>
      <c r="W510">
        <f>IF(J510&lt;&gt;0,(ABS(S510*Constants!$B$4)+50)/100,IF(S510=0,MAX((0-ABS(U510*Constants!$B$4)),0),(ABS(S510*Constants!$B$4)+50)/100))</f>
        <v>1001.125</v>
      </c>
      <c r="X510">
        <f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1200.5</v>
      </c>
      <c r="Y510">
        <f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800.5</v>
      </c>
      <c r="Z510">
        <f t="shared" si="128"/>
        <v>1200.5</v>
      </c>
      <c r="AA510">
        <f t="shared" si="129"/>
        <v>800.5</v>
      </c>
      <c r="AB510">
        <f>IF(I510&lt;&gt;0,(ABS(X510*Constants!$B$10)+50)/100,IF(X510=0,MAX((AB509-ABS(Z510*Constants!$B$4)),0),(ABS(X510*Constants!$B$4)+50)/100))</f>
        <v>0.62005</v>
      </c>
      <c r="AC510">
        <f>IF(J510&lt;&gt;0,(ABS(Y510*Constants!$B$10)+50)/100,IF(Y510=0,MAX((AC509-ABS(AA510*Constants!$B$4)),0),(ABS(Y510*Constants!$B$4)+50)/100))</f>
        <v>0.58005</v>
      </c>
      <c r="AD510">
        <f t="shared" si="130"/>
        <v>1001</v>
      </c>
      <c r="AE510">
        <f t="shared" si="131"/>
        <v>1200.5</v>
      </c>
      <c r="AF510">
        <f t="shared" si="132"/>
        <v>800.5</v>
      </c>
      <c r="AG510">
        <f>((Constants!$B$5*AG509)+Constants!$B$4*AD510+AH509)/(Constants!$B$5+Constants!$B$4)</f>
        <v>1001</v>
      </c>
      <c r="AH510">
        <f>((Constants!$B$5*AG509)+Constants!$B$4*AD510+AH509)-(Constants!$B$5+Constants!$B$4)*AG510</f>
        <v>0</v>
      </c>
      <c r="AI510">
        <f>((Constants!$B$5*AI509)+Constants!$B$4*AE510+AJ509)/(Constants!$B$5+Constants!$B$4)</f>
        <v>1200.5</v>
      </c>
      <c r="AJ510">
        <f>((Constants!$B$5*AI509)+Constants!$B$4*AE510+AJ509)-(Constants!$B$4+Constants!$B$5)*AI510</f>
        <v>0</v>
      </c>
      <c r="AK510">
        <f>((Constants!$B$5*AK509)+Constants!$B$4*AF510+AL509)/(Constants!$B$5+Constants!$B$4)</f>
        <v>800.5</v>
      </c>
      <c r="AL510">
        <f>((Constants!$B$5*AK509)+Constants!$B$4*AF510+AL509)-(Constants!$B$5+Constants!$B$4)*AK510</f>
        <v>0</v>
      </c>
      <c r="AM510">
        <f t="shared" si="133"/>
        <v>1</v>
      </c>
      <c r="AN510">
        <f t="shared" si="134"/>
        <v>1</v>
      </c>
      <c r="AO510">
        <f>(200000*(ABS(N510)-ABS(N508))+Constants!$B$7)/(2*Constants!$B$7)</f>
        <v>0.5</v>
      </c>
      <c r="AP510">
        <f>(200000*(ABS(O510)-ABS(O508))+Constants!$B$7)/(2*Constants!$B$7)</f>
        <v>0.5</v>
      </c>
      <c r="AQ510">
        <f t="shared" si="135"/>
        <v>1</v>
      </c>
      <c r="AR510">
        <f>(Constants!$B$3*Constants!$B$8*I510*K510+AS509)/(Constants!$B$9*Constants!$B$4)</f>
        <v>7.53982300884956</v>
      </c>
      <c r="AS510">
        <f>(Constants!$B$3*Constants!$B$8*I510*K510+AS509)-(AR510*Constants!$B$9*Constants!$B$4)</f>
        <v>0</v>
      </c>
      <c r="AT510">
        <f t="shared" si="136"/>
        <v>3830.23008849554</v>
      </c>
      <c r="AU510">
        <f t="array" ref="AU510">IF(SUMPRODUCT(--(SIGN(AN477:AN509)=SIGN(K478:K510)))=0,2,IF(AV509&gt;0,1,0))</f>
        <v>0</v>
      </c>
      <c r="AV510">
        <f>IF(AU510=2,ROUND(5*1000/Constants!$B$11,0),IF(AV509&gt;0,AV509-1,0))</f>
        <v>0</v>
      </c>
      <c r="AW510">
        <f t="shared" si="137"/>
        <v>508</v>
      </c>
      <c r="AX510">
        <f ca="1" t="array" ref="AX510">IF(AW510&gt;Constants!$B$12,2,IF(SUMPRODUCT(--(AX491:AX510=2))=0,0,1))</f>
        <v>2</v>
      </c>
      <c r="AZ510">
        <f t="array" ref="AZ510">IF(ABS(AG510)&gt;Constants!$B$13,2,IF(SUMPRODUCT(--(AZ490:AZ509=2))=0,0,1))</f>
        <v>0</v>
      </c>
    </row>
    <row r="511" spans="1:52">
      <c r="A511" s="3">
        <v>509</v>
      </c>
      <c r="B511">
        <f>Signals!B510</f>
        <v>3</v>
      </c>
      <c r="C511">
        <f>Signals!C510</f>
        <v>2</v>
      </c>
      <c r="D511">
        <f>Signals!F510</f>
        <v>0</v>
      </c>
      <c r="E511">
        <f>Signals!H510</f>
        <v>0</v>
      </c>
      <c r="F511">
        <f>Signals!I510</f>
        <v>0</v>
      </c>
      <c r="G511">
        <f>IF(Constants!$B$2=2,-B511,B511)</f>
        <v>3</v>
      </c>
      <c r="H511">
        <f>IF(Constants!$C$2=2,-C511,C511)</f>
        <v>2</v>
      </c>
      <c r="I511">
        <f t="shared" si="121"/>
        <v>3</v>
      </c>
      <c r="J511">
        <f t="shared" si="122"/>
        <v>2</v>
      </c>
      <c r="K511">
        <f t="shared" si="123"/>
        <v>1</v>
      </c>
      <c r="L511">
        <f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1200.5</v>
      </c>
      <c r="M511">
        <f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800.5</v>
      </c>
      <c r="N511">
        <f t="shared" si="124"/>
        <v>1200.5</v>
      </c>
      <c r="O511">
        <f t="shared" si="125"/>
        <v>800.5</v>
      </c>
      <c r="P511">
        <f>IF(I511&lt;&gt;0,(ABS(L511*Constants!$B$10)+50)/100,MAX(P510-ABS(N511*Constants!$B$4),0))</f>
        <v>0.62005</v>
      </c>
      <c r="Q511">
        <f>IF(J511&lt;&gt;0,(ABS(M511*Constants!$B$10)+50)/100,MAX(Q510-ABS(O511*Constants!$B$4),0))</f>
        <v>0.58005</v>
      </c>
      <c r="R511">
        <f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1200.5</v>
      </c>
      <c r="S511">
        <f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800.5</v>
      </c>
      <c r="T511">
        <f t="shared" si="126"/>
        <v>1200.5</v>
      </c>
      <c r="U511">
        <f t="shared" si="127"/>
        <v>800.5</v>
      </c>
      <c r="V511">
        <f>IF(I511&lt;&gt;0,(ABS(R511*Constants!$B$4)+50)/100,IF(R511=0,MAX((0-ABS(T511*Constants!$B$4)),0),(ABS(R511*Constants!$B$4)+50)/100))</f>
        <v>1501.125</v>
      </c>
      <c r="W511">
        <f>IF(J511&lt;&gt;0,(ABS(S511*Constants!$B$4)+50)/100,IF(S511=0,MAX((0-ABS(U511*Constants!$B$4)),0),(ABS(S511*Constants!$B$4)+50)/100))</f>
        <v>1001.125</v>
      </c>
      <c r="X511">
        <f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1200.5</v>
      </c>
      <c r="Y511">
        <f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800.5</v>
      </c>
      <c r="Z511">
        <f t="shared" si="128"/>
        <v>1200.5</v>
      </c>
      <c r="AA511">
        <f t="shared" si="129"/>
        <v>800.5</v>
      </c>
      <c r="AB511">
        <f>IF(I511&lt;&gt;0,(ABS(X511*Constants!$B$10)+50)/100,IF(X511=0,MAX((AB510-ABS(Z511*Constants!$B$4)),0),(ABS(X511*Constants!$B$4)+50)/100))</f>
        <v>0.62005</v>
      </c>
      <c r="AC511">
        <f>IF(J511&lt;&gt;0,(ABS(Y511*Constants!$B$10)+50)/100,IF(Y511=0,MAX((AC510-ABS(AA511*Constants!$B$4)),0),(ABS(Y511*Constants!$B$4)+50)/100))</f>
        <v>0.58005</v>
      </c>
      <c r="AD511">
        <f t="shared" si="130"/>
        <v>1001</v>
      </c>
      <c r="AE511">
        <f t="shared" si="131"/>
        <v>1200.5</v>
      </c>
      <c r="AF511">
        <f t="shared" si="132"/>
        <v>800.5</v>
      </c>
      <c r="AG511">
        <f>((Constants!$B$5*AG510)+Constants!$B$4*AD511+AH510)/(Constants!$B$5+Constants!$B$4)</f>
        <v>1001</v>
      </c>
      <c r="AH511">
        <f>((Constants!$B$5*AG510)+Constants!$B$4*AD511+AH510)-(Constants!$B$5+Constants!$B$4)*AG511</f>
        <v>0</v>
      </c>
      <c r="AI511">
        <f>((Constants!$B$5*AI510)+Constants!$B$4*AE511+AJ510)/(Constants!$B$5+Constants!$B$4)</f>
        <v>1200.5</v>
      </c>
      <c r="AJ511">
        <f>((Constants!$B$5*AI510)+Constants!$B$4*AE511+AJ510)-(Constants!$B$4+Constants!$B$5)*AI511</f>
        <v>0</v>
      </c>
      <c r="AK511">
        <f>((Constants!$B$5*AK510)+Constants!$B$4*AF511+AL510)/(Constants!$B$5+Constants!$B$4)</f>
        <v>800.5</v>
      </c>
      <c r="AL511">
        <f>((Constants!$B$5*AK510)+Constants!$B$4*AF511+AL510)-(Constants!$B$5+Constants!$B$4)*AK511</f>
        <v>0</v>
      </c>
      <c r="AM511">
        <f t="shared" si="133"/>
        <v>1</v>
      </c>
      <c r="AN511">
        <f t="shared" si="134"/>
        <v>1</v>
      </c>
      <c r="AO511">
        <f>(200000*(ABS(N511)-ABS(N509))+Constants!$B$7)/(2*Constants!$B$7)</f>
        <v>0.5</v>
      </c>
      <c r="AP511">
        <f>(200000*(ABS(O511)-ABS(O509))+Constants!$B$7)/(2*Constants!$B$7)</f>
        <v>0.5</v>
      </c>
      <c r="AQ511">
        <f t="shared" si="135"/>
        <v>1</v>
      </c>
      <c r="AR511">
        <f>(Constants!$B$3*Constants!$B$8*I511*K511+AS510)/(Constants!$B$9*Constants!$B$4)</f>
        <v>7.53982300884956</v>
      </c>
      <c r="AS511">
        <f>(Constants!$B$3*Constants!$B$8*I511*K511+AS510)-(AR511*Constants!$B$9*Constants!$B$4)</f>
        <v>0</v>
      </c>
      <c r="AT511">
        <f t="shared" si="136"/>
        <v>3837.76991150439</v>
      </c>
      <c r="AU511">
        <f t="array" ref="AU511">IF(SUMPRODUCT(--(SIGN(AN478:AN510)=SIGN(K479:K511)))=0,2,IF(AV510&gt;0,1,0))</f>
        <v>0</v>
      </c>
      <c r="AV511">
        <f>IF(AU511=2,ROUND(5*1000/Constants!$B$11,0),IF(AV510&gt;0,AV510-1,0))</f>
        <v>0</v>
      </c>
      <c r="AW511">
        <f t="shared" si="137"/>
        <v>509</v>
      </c>
      <c r="AX511">
        <f ca="1" t="array" ref="AX511">IF(AW511&gt;Constants!$B$12,2,IF(SUMPRODUCT(--(AX492:AX511=2))=0,0,1))</f>
        <v>2</v>
      </c>
      <c r="AZ511">
        <f t="array" ref="AZ511">IF(ABS(AG511)&gt;Constants!$B$13,2,IF(SUMPRODUCT(--(AZ491:AZ510=2))=0,0,1))</f>
        <v>0</v>
      </c>
    </row>
    <row r="512" spans="1:52">
      <c r="A512" s="3">
        <v>510</v>
      </c>
      <c r="B512">
        <f>Signals!B511</f>
        <v>3</v>
      </c>
      <c r="C512">
        <f>Signals!C511</f>
        <v>2</v>
      </c>
      <c r="D512">
        <f>Signals!F511</f>
        <v>0</v>
      </c>
      <c r="E512">
        <f>Signals!H511</f>
        <v>0</v>
      </c>
      <c r="F512">
        <f>Signals!I511</f>
        <v>0</v>
      </c>
      <c r="G512">
        <f>IF(Constants!$B$2=2,-B512,B512)</f>
        <v>3</v>
      </c>
      <c r="H512">
        <f>IF(Constants!$C$2=2,-C512,C512)</f>
        <v>2</v>
      </c>
      <c r="I512">
        <f t="shared" si="121"/>
        <v>3</v>
      </c>
      <c r="J512">
        <f t="shared" si="122"/>
        <v>2</v>
      </c>
      <c r="K512">
        <f t="shared" si="123"/>
        <v>1</v>
      </c>
      <c r="L512">
        <f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1200.5</v>
      </c>
      <c r="M512">
        <f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800.5</v>
      </c>
      <c r="N512">
        <f t="shared" si="124"/>
        <v>1200.5</v>
      </c>
      <c r="O512">
        <f t="shared" si="125"/>
        <v>800.5</v>
      </c>
      <c r="P512">
        <f>IF(I512&lt;&gt;0,(ABS(L512*Constants!$B$10)+50)/100,MAX(P511-ABS(N512*Constants!$B$4),0))</f>
        <v>0.62005</v>
      </c>
      <c r="Q512">
        <f>IF(J512&lt;&gt;0,(ABS(M512*Constants!$B$10)+50)/100,MAX(Q511-ABS(O512*Constants!$B$4),0))</f>
        <v>0.58005</v>
      </c>
      <c r="R512">
        <f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1200.5</v>
      </c>
      <c r="S512">
        <f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800.5</v>
      </c>
      <c r="T512">
        <f t="shared" si="126"/>
        <v>1200.5</v>
      </c>
      <c r="U512">
        <f t="shared" si="127"/>
        <v>800.5</v>
      </c>
      <c r="V512">
        <f>IF(I512&lt;&gt;0,(ABS(R512*Constants!$B$4)+50)/100,IF(R512=0,MAX((0-ABS(T512*Constants!$B$4)),0),(ABS(R512*Constants!$B$4)+50)/100))</f>
        <v>1501.125</v>
      </c>
      <c r="W512">
        <f>IF(J512&lt;&gt;0,(ABS(S512*Constants!$B$4)+50)/100,IF(S512=0,MAX((0-ABS(U512*Constants!$B$4)),0),(ABS(S512*Constants!$B$4)+50)/100))</f>
        <v>1001.125</v>
      </c>
      <c r="X512">
        <f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1200.5</v>
      </c>
      <c r="Y512">
        <f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800.5</v>
      </c>
      <c r="Z512">
        <f t="shared" si="128"/>
        <v>1200.5</v>
      </c>
      <c r="AA512">
        <f t="shared" si="129"/>
        <v>800.5</v>
      </c>
      <c r="AB512">
        <f>IF(I512&lt;&gt;0,(ABS(X512*Constants!$B$10)+50)/100,IF(X512=0,MAX((AB511-ABS(Z512*Constants!$B$4)),0),(ABS(X512*Constants!$B$4)+50)/100))</f>
        <v>0.62005</v>
      </c>
      <c r="AC512">
        <f>IF(J512&lt;&gt;0,(ABS(Y512*Constants!$B$10)+50)/100,IF(Y512=0,MAX((AC511-ABS(AA512*Constants!$B$4)),0),(ABS(Y512*Constants!$B$4)+50)/100))</f>
        <v>0.58005</v>
      </c>
      <c r="AD512">
        <f t="shared" si="130"/>
        <v>1001</v>
      </c>
      <c r="AE512">
        <f t="shared" si="131"/>
        <v>1200.5</v>
      </c>
      <c r="AF512">
        <f t="shared" si="132"/>
        <v>800.5</v>
      </c>
      <c r="AG512">
        <f>((Constants!$B$5*AG511)+Constants!$B$4*AD512+AH511)/(Constants!$B$5+Constants!$B$4)</f>
        <v>1001</v>
      </c>
      <c r="AH512">
        <f>((Constants!$B$5*AG511)+Constants!$B$4*AD512+AH511)-(Constants!$B$5+Constants!$B$4)*AG512</f>
        <v>0</v>
      </c>
      <c r="AI512">
        <f>((Constants!$B$5*AI511)+Constants!$B$4*AE512+AJ511)/(Constants!$B$5+Constants!$B$4)</f>
        <v>1200.5</v>
      </c>
      <c r="AJ512">
        <f>((Constants!$B$5*AI511)+Constants!$B$4*AE512+AJ511)-(Constants!$B$4+Constants!$B$5)*AI512</f>
        <v>0</v>
      </c>
      <c r="AK512">
        <f>((Constants!$B$5*AK511)+Constants!$B$4*AF512+AL511)/(Constants!$B$5+Constants!$B$4)</f>
        <v>800.5</v>
      </c>
      <c r="AL512">
        <f>((Constants!$B$5*AK511)+Constants!$B$4*AF512+AL511)-(Constants!$B$5+Constants!$B$4)*AK512</f>
        <v>0</v>
      </c>
      <c r="AM512">
        <f t="shared" si="133"/>
        <v>1</v>
      </c>
      <c r="AN512">
        <f t="shared" si="134"/>
        <v>1</v>
      </c>
      <c r="AO512">
        <f>(200000*(ABS(N512)-ABS(N510))+Constants!$B$7)/(2*Constants!$B$7)</f>
        <v>0.5</v>
      </c>
      <c r="AP512">
        <f>(200000*(ABS(O512)-ABS(O510))+Constants!$B$7)/(2*Constants!$B$7)</f>
        <v>0.5</v>
      </c>
      <c r="AQ512">
        <f t="shared" si="135"/>
        <v>1</v>
      </c>
      <c r="AR512">
        <f>(Constants!$B$3*Constants!$B$8*I512*K512+AS511)/(Constants!$B$9*Constants!$B$4)</f>
        <v>7.53982300884956</v>
      </c>
      <c r="AS512">
        <f>(Constants!$B$3*Constants!$B$8*I512*K512+AS511)-(AR512*Constants!$B$9*Constants!$B$4)</f>
        <v>0</v>
      </c>
      <c r="AT512">
        <f t="shared" si="136"/>
        <v>3845.30973451324</v>
      </c>
      <c r="AU512">
        <f t="array" ref="AU512">IF(SUMPRODUCT(--(SIGN(AN479:AN511)=SIGN(K480:K512)))=0,2,IF(AV511&gt;0,1,0))</f>
        <v>0</v>
      </c>
      <c r="AV512">
        <f>IF(AU512=2,ROUND(5*1000/Constants!$B$11,0),IF(AV511&gt;0,AV511-1,0))</f>
        <v>0</v>
      </c>
      <c r="AW512">
        <f t="shared" si="137"/>
        <v>510</v>
      </c>
      <c r="AX512">
        <f ca="1" t="array" ref="AX512">IF(AW512&gt;Constants!$B$12,2,IF(SUMPRODUCT(--(AX493:AX512=2))=0,0,1))</f>
        <v>2</v>
      </c>
      <c r="AZ512">
        <f t="array" ref="AZ512">IF(ABS(AG512)&gt;Constants!$B$13,2,IF(SUMPRODUCT(--(AZ492:AZ511=2))=0,0,1))</f>
        <v>0</v>
      </c>
    </row>
    <row r="513" spans="1:52">
      <c r="A513" s="3">
        <v>511</v>
      </c>
      <c r="B513">
        <f>Signals!B512</f>
        <v>3</v>
      </c>
      <c r="C513">
        <f>Signals!C512</f>
        <v>2</v>
      </c>
      <c r="D513">
        <f>Signals!F512</f>
        <v>0</v>
      </c>
      <c r="E513">
        <f>Signals!H512</f>
        <v>0</v>
      </c>
      <c r="F513">
        <f>Signals!I512</f>
        <v>0</v>
      </c>
      <c r="G513">
        <f>IF(Constants!$B$2=2,-B513,B513)</f>
        <v>3</v>
      </c>
      <c r="H513">
        <f>IF(Constants!$C$2=2,-C513,C513)</f>
        <v>2</v>
      </c>
      <c r="I513">
        <f t="shared" si="121"/>
        <v>3</v>
      </c>
      <c r="J513">
        <f t="shared" si="122"/>
        <v>2</v>
      </c>
      <c r="K513">
        <f t="shared" si="123"/>
        <v>1</v>
      </c>
      <c r="L513">
        <f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1200.5</v>
      </c>
      <c r="M513">
        <f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800.5</v>
      </c>
      <c r="N513">
        <f t="shared" si="124"/>
        <v>1200.5</v>
      </c>
      <c r="O513">
        <f t="shared" si="125"/>
        <v>800.5</v>
      </c>
      <c r="P513">
        <f>IF(I513&lt;&gt;0,(ABS(L513*Constants!$B$10)+50)/100,MAX(P512-ABS(N513*Constants!$B$4),0))</f>
        <v>0.62005</v>
      </c>
      <c r="Q513">
        <f>IF(J513&lt;&gt;0,(ABS(M513*Constants!$B$10)+50)/100,MAX(Q512-ABS(O513*Constants!$B$4),0))</f>
        <v>0.58005</v>
      </c>
      <c r="R513">
        <f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1200.5</v>
      </c>
      <c r="S513">
        <f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800.5</v>
      </c>
      <c r="T513">
        <f t="shared" si="126"/>
        <v>1200.5</v>
      </c>
      <c r="U513">
        <f t="shared" si="127"/>
        <v>800.5</v>
      </c>
      <c r="V513">
        <f>IF(I513&lt;&gt;0,(ABS(R513*Constants!$B$4)+50)/100,IF(R513=0,MAX((0-ABS(T513*Constants!$B$4)),0),(ABS(R513*Constants!$B$4)+50)/100))</f>
        <v>1501.125</v>
      </c>
      <c r="W513">
        <f>IF(J513&lt;&gt;0,(ABS(S513*Constants!$B$4)+50)/100,IF(S513=0,MAX((0-ABS(U513*Constants!$B$4)),0),(ABS(S513*Constants!$B$4)+50)/100))</f>
        <v>1001.125</v>
      </c>
      <c r="X513">
        <f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1200.5</v>
      </c>
      <c r="Y513">
        <f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800.5</v>
      </c>
      <c r="Z513">
        <f t="shared" si="128"/>
        <v>1200.5</v>
      </c>
      <c r="AA513">
        <f t="shared" si="129"/>
        <v>800.5</v>
      </c>
      <c r="AB513">
        <f>IF(I513&lt;&gt;0,(ABS(X513*Constants!$B$10)+50)/100,IF(X513=0,MAX((AB512-ABS(Z513*Constants!$B$4)),0),(ABS(X513*Constants!$B$4)+50)/100))</f>
        <v>0.62005</v>
      </c>
      <c r="AC513">
        <f>IF(J513&lt;&gt;0,(ABS(Y513*Constants!$B$10)+50)/100,IF(Y513=0,MAX((AC512-ABS(AA513*Constants!$B$4)),0),(ABS(Y513*Constants!$B$4)+50)/100))</f>
        <v>0.58005</v>
      </c>
      <c r="AD513">
        <f t="shared" si="130"/>
        <v>1001</v>
      </c>
      <c r="AE513">
        <f t="shared" si="131"/>
        <v>1200.5</v>
      </c>
      <c r="AF513">
        <f t="shared" si="132"/>
        <v>800.5</v>
      </c>
      <c r="AG513">
        <f>((Constants!$B$5*AG512)+Constants!$B$4*AD513+AH512)/(Constants!$B$5+Constants!$B$4)</f>
        <v>1001</v>
      </c>
      <c r="AH513">
        <f>((Constants!$B$5*AG512)+Constants!$B$4*AD513+AH512)-(Constants!$B$5+Constants!$B$4)*AG513</f>
        <v>0</v>
      </c>
      <c r="AI513">
        <f>((Constants!$B$5*AI512)+Constants!$B$4*AE513+AJ512)/(Constants!$B$5+Constants!$B$4)</f>
        <v>1200.5</v>
      </c>
      <c r="AJ513">
        <f>((Constants!$B$5*AI512)+Constants!$B$4*AE513+AJ512)-(Constants!$B$4+Constants!$B$5)*AI513</f>
        <v>0</v>
      </c>
      <c r="AK513">
        <f>((Constants!$B$5*AK512)+Constants!$B$4*AF513+AL512)/(Constants!$B$5+Constants!$B$4)</f>
        <v>800.5</v>
      </c>
      <c r="AL513">
        <f>((Constants!$B$5*AK512)+Constants!$B$4*AF513+AL512)-(Constants!$B$5+Constants!$B$4)*AK513</f>
        <v>0</v>
      </c>
      <c r="AM513">
        <f t="shared" si="133"/>
        <v>1</v>
      </c>
      <c r="AN513">
        <f t="shared" si="134"/>
        <v>1</v>
      </c>
      <c r="AO513">
        <f>(200000*(ABS(N513)-ABS(N511))+Constants!$B$7)/(2*Constants!$B$7)</f>
        <v>0.5</v>
      </c>
      <c r="AP513">
        <f>(200000*(ABS(O513)-ABS(O511))+Constants!$B$7)/(2*Constants!$B$7)</f>
        <v>0.5</v>
      </c>
      <c r="AQ513">
        <f t="shared" si="135"/>
        <v>1</v>
      </c>
      <c r="AR513">
        <f>(Constants!$B$3*Constants!$B$8*I513*K513+AS512)/(Constants!$B$9*Constants!$B$4)</f>
        <v>7.53982300884956</v>
      </c>
      <c r="AS513">
        <f>(Constants!$B$3*Constants!$B$8*I513*K513+AS512)-(AR513*Constants!$B$9*Constants!$B$4)</f>
        <v>0</v>
      </c>
      <c r="AT513">
        <f t="shared" si="136"/>
        <v>3852.84955752209</v>
      </c>
      <c r="AU513">
        <f t="array" ref="AU513">IF(SUMPRODUCT(--(SIGN(AN480:AN512)=SIGN(K481:K513)))=0,2,IF(AV512&gt;0,1,0))</f>
        <v>0</v>
      </c>
      <c r="AV513">
        <f>IF(AU513=2,ROUND(5*1000/Constants!$B$11,0),IF(AV512&gt;0,AV512-1,0))</f>
        <v>0</v>
      </c>
      <c r="AW513">
        <f t="shared" si="137"/>
        <v>511</v>
      </c>
      <c r="AX513">
        <f ca="1" t="array" ref="AX513">IF(AW513&gt;Constants!$B$12,2,IF(SUMPRODUCT(--(AX494:AX513=2))=0,0,1))</f>
        <v>2</v>
      </c>
      <c r="AZ513">
        <f t="array" ref="AZ513">IF(ABS(AG513)&gt;Constants!$B$13,2,IF(SUMPRODUCT(--(AZ493:AZ512=2))=0,0,1))</f>
        <v>0</v>
      </c>
    </row>
    <row r="514" spans="1:52">
      <c r="A514" s="3">
        <v>512</v>
      </c>
      <c r="B514">
        <f>Signals!B513</f>
        <v>3</v>
      </c>
      <c r="C514">
        <f>Signals!C513</f>
        <v>2</v>
      </c>
      <c r="D514">
        <f>Signals!F513</f>
        <v>0</v>
      </c>
      <c r="E514">
        <f>Signals!H513</f>
        <v>0</v>
      </c>
      <c r="F514">
        <f>Signals!I513</f>
        <v>0</v>
      </c>
      <c r="G514">
        <f>IF(Constants!$B$2=2,-B514,B514)</f>
        <v>3</v>
      </c>
      <c r="H514">
        <f>IF(Constants!$C$2=2,-C514,C514)</f>
        <v>2</v>
      </c>
      <c r="I514">
        <f t="shared" si="121"/>
        <v>3</v>
      </c>
      <c r="J514">
        <f t="shared" si="122"/>
        <v>2</v>
      </c>
      <c r="K514">
        <f t="shared" si="123"/>
        <v>1</v>
      </c>
      <c r="L514">
        <f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1200.5</v>
      </c>
      <c r="M514">
        <f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800.5</v>
      </c>
      <c r="N514">
        <f t="shared" si="124"/>
        <v>1200.5</v>
      </c>
      <c r="O514">
        <f t="shared" si="125"/>
        <v>800.5</v>
      </c>
      <c r="P514">
        <f>IF(I514&lt;&gt;0,(ABS(L514*Constants!$B$10)+50)/100,MAX(P513-ABS(N514*Constants!$B$4),0))</f>
        <v>0.62005</v>
      </c>
      <c r="Q514">
        <f>IF(J514&lt;&gt;0,(ABS(M514*Constants!$B$10)+50)/100,MAX(Q513-ABS(O514*Constants!$B$4),0))</f>
        <v>0.58005</v>
      </c>
      <c r="R514">
        <f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1200.5</v>
      </c>
      <c r="S514">
        <f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800.5</v>
      </c>
      <c r="T514">
        <f t="shared" si="126"/>
        <v>1200.5</v>
      </c>
      <c r="U514">
        <f t="shared" si="127"/>
        <v>800.5</v>
      </c>
      <c r="V514">
        <f>IF(I514&lt;&gt;0,(ABS(R514*Constants!$B$4)+50)/100,IF(R514=0,MAX((0-ABS(T514*Constants!$B$4)),0),(ABS(R514*Constants!$B$4)+50)/100))</f>
        <v>1501.125</v>
      </c>
      <c r="W514">
        <f>IF(J514&lt;&gt;0,(ABS(S514*Constants!$B$4)+50)/100,IF(S514=0,MAX((0-ABS(U514*Constants!$B$4)),0),(ABS(S514*Constants!$B$4)+50)/100))</f>
        <v>1001.125</v>
      </c>
      <c r="X514">
        <f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1200.5</v>
      </c>
      <c r="Y514">
        <f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800.5</v>
      </c>
      <c r="Z514">
        <f t="shared" si="128"/>
        <v>1200.5</v>
      </c>
      <c r="AA514">
        <f t="shared" si="129"/>
        <v>800.5</v>
      </c>
      <c r="AB514">
        <f>IF(I514&lt;&gt;0,(ABS(X514*Constants!$B$10)+50)/100,IF(X514=0,MAX((AB513-ABS(Z514*Constants!$B$4)),0),(ABS(X514*Constants!$B$4)+50)/100))</f>
        <v>0.62005</v>
      </c>
      <c r="AC514">
        <f>IF(J514&lt;&gt;0,(ABS(Y514*Constants!$B$10)+50)/100,IF(Y514=0,MAX((AC513-ABS(AA514*Constants!$B$4)),0),(ABS(Y514*Constants!$B$4)+50)/100))</f>
        <v>0.58005</v>
      </c>
      <c r="AD514">
        <f t="shared" si="130"/>
        <v>1001</v>
      </c>
      <c r="AE514">
        <f t="shared" si="131"/>
        <v>1200.5</v>
      </c>
      <c r="AF514">
        <f t="shared" si="132"/>
        <v>800.5</v>
      </c>
      <c r="AG514">
        <f>((Constants!$B$5*AG513)+Constants!$B$4*AD514+AH513)/(Constants!$B$5+Constants!$B$4)</f>
        <v>1001</v>
      </c>
      <c r="AH514">
        <f>((Constants!$B$5*AG513)+Constants!$B$4*AD514+AH513)-(Constants!$B$5+Constants!$B$4)*AG514</f>
        <v>0</v>
      </c>
      <c r="AI514">
        <f>((Constants!$B$5*AI513)+Constants!$B$4*AE514+AJ513)/(Constants!$B$5+Constants!$B$4)</f>
        <v>1200.5</v>
      </c>
      <c r="AJ514">
        <f>((Constants!$B$5*AI513)+Constants!$B$4*AE514+AJ513)-(Constants!$B$4+Constants!$B$5)*AI514</f>
        <v>0</v>
      </c>
      <c r="AK514">
        <f>((Constants!$B$5*AK513)+Constants!$B$4*AF514+AL513)/(Constants!$B$5+Constants!$B$4)</f>
        <v>800.5</v>
      </c>
      <c r="AL514">
        <f>((Constants!$B$5*AK513)+Constants!$B$4*AF514+AL513)-(Constants!$B$5+Constants!$B$4)*AK514</f>
        <v>0</v>
      </c>
      <c r="AM514">
        <f t="shared" si="133"/>
        <v>1</v>
      </c>
      <c r="AN514">
        <f t="shared" si="134"/>
        <v>1</v>
      </c>
      <c r="AO514">
        <f>(200000*(ABS(N514)-ABS(N512))+Constants!$B$7)/(2*Constants!$B$7)</f>
        <v>0.5</v>
      </c>
      <c r="AP514">
        <f>(200000*(ABS(O514)-ABS(O512))+Constants!$B$7)/(2*Constants!$B$7)</f>
        <v>0.5</v>
      </c>
      <c r="AQ514">
        <f t="shared" si="135"/>
        <v>1</v>
      </c>
      <c r="AR514">
        <f>(Constants!$B$3*Constants!$B$8*I514*K514+AS513)/(Constants!$B$9*Constants!$B$4)</f>
        <v>7.53982300884956</v>
      </c>
      <c r="AS514">
        <f>(Constants!$B$3*Constants!$B$8*I514*K514+AS513)-(AR514*Constants!$B$9*Constants!$B$4)</f>
        <v>0</v>
      </c>
      <c r="AT514">
        <f t="shared" si="136"/>
        <v>3860.38938053094</v>
      </c>
      <c r="AU514">
        <f t="array" ref="AU514">IF(SUMPRODUCT(--(SIGN(AN481:AN513)=SIGN(K482:K514)))=0,2,IF(AV513&gt;0,1,0))</f>
        <v>0</v>
      </c>
      <c r="AV514">
        <f>IF(AU514=2,ROUND(5*1000/Constants!$B$11,0),IF(AV513&gt;0,AV513-1,0))</f>
        <v>0</v>
      </c>
      <c r="AW514">
        <f t="shared" si="137"/>
        <v>512</v>
      </c>
      <c r="AX514">
        <f ca="1" t="array" ref="AX514">IF(AW514&gt;Constants!$B$12,2,IF(SUMPRODUCT(--(AX495:AX514=2))=0,0,1))</f>
        <v>2</v>
      </c>
      <c r="AZ514">
        <f t="array" ref="AZ514">IF(ABS(AG514)&gt;Constants!$B$13,2,IF(SUMPRODUCT(--(AZ494:AZ513=2))=0,0,1))</f>
        <v>0</v>
      </c>
    </row>
    <row r="515" spans="1:52">
      <c r="A515" s="3">
        <v>513</v>
      </c>
      <c r="B515">
        <f>Signals!B514</f>
        <v>3</v>
      </c>
      <c r="C515">
        <f>Signals!C514</f>
        <v>2</v>
      </c>
      <c r="D515">
        <f>Signals!F514</f>
        <v>0</v>
      </c>
      <c r="E515">
        <f>Signals!H514</f>
        <v>0</v>
      </c>
      <c r="F515">
        <f>Signals!I514</f>
        <v>0</v>
      </c>
      <c r="G515">
        <f>IF(Constants!$B$2=2,-B515,B515)</f>
        <v>3</v>
      </c>
      <c r="H515">
        <f>IF(Constants!$C$2=2,-C515,C515)</f>
        <v>2</v>
      </c>
      <c r="I515">
        <f t="shared" si="121"/>
        <v>3</v>
      </c>
      <c r="J515">
        <f t="shared" si="122"/>
        <v>2</v>
      </c>
      <c r="K515">
        <f t="shared" si="123"/>
        <v>1</v>
      </c>
      <c r="L515">
        <f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1200.5</v>
      </c>
      <c r="M515">
        <f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800.5</v>
      </c>
      <c r="N515">
        <f t="shared" si="124"/>
        <v>1200.5</v>
      </c>
      <c r="O515">
        <f t="shared" si="125"/>
        <v>800.5</v>
      </c>
      <c r="P515">
        <f>IF(I515&lt;&gt;0,(ABS(L515*Constants!$B$10)+50)/100,MAX(P514-ABS(N515*Constants!$B$4),0))</f>
        <v>0.62005</v>
      </c>
      <c r="Q515">
        <f>IF(J515&lt;&gt;0,(ABS(M515*Constants!$B$10)+50)/100,MAX(Q514-ABS(O515*Constants!$B$4),0))</f>
        <v>0.58005</v>
      </c>
      <c r="R515">
        <f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1200.5</v>
      </c>
      <c r="S515">
        <f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800.5</v>
      </c>
      <c r="T515">
        <f t="shared" si="126"/>
        <v>1200.5</v>
      </c>
      <c r="U515">
        <f t="shared" si="127"/>
        <v>800.5</v>
      </c>
      <c r="V515">
        <f>IF(I515&lt;&gt;0,(ABS(R515*Constants!$B$4)+50)/100,IF(R515=0,MAX((0-ABS(T515*Constants!$B$4)),0),(ABS(R515*Constants!$B$4)+50)/100))</f>
        <v>1501.125</v>
      </c>
      <c r="W515">
        <f>IF(J515&lt;&gt;0,(ABS(S515*Constants!$B$4)+50)/100,IF(S515=0,MAX((0-ABS(U515*Constants!$B$4)),0),(ABS(S515*Constants!$B$4)+50)/100))</f>
        <v>1001.125</v>
      </c>
      <c r="X515">
        <f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1200.5</v>
      </c>
      <c r="Y515">
        <f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800.5</v>
      </c>
      <c r="Z515">
        <f t="shared" si="128"/>
        <v>1200.5</v>
      </c>
      <c r="AA515">
        <f t="shared" si="129"/>
        <v>800.5</v>
      </c>
      <c r="AB515">
        <f>IF(I515&lt;&gt;0,(ABS(X515*Constants!$B$10)+50)/100,IF(X515=0,MAX((AB514-ABS(Z515*Constants!$B$4)),0),(ABS(X515*Constants!$B$4)+50)/100))</f>
        <v>0.62005</v>
      </c>
      <c r="AC515">
        <f>IF(J515&lt;&gt;0,(ABS(Y515*Constants!$B$10)+50)/100,IF(Y515=0,MAX((AC514-ABS(AA515*Constants!$B$4)),0),(ABS(Y515*Constants!$B$4)+50)/100))</f>
        <v>0.58005</v>
      </c>
      <c r="AD515">
        <f t="shared" si="130"/>
        <v>1001</v>
      </c>
      <c r="AE515">
        <f t="shared" si="131"/>
        <v>1200.5</v>
      </c>
      <c r="AF515">
        <f t="shared" si="132"/>
        <v>800.5</v>
      </c>
      <c r="AG515">
        <f>((Constants!$B$5*AG514)+Constants!$B$4*AD515+AH514)/(Constants!$B$5+Constants!$B$4)</f>
        <v>1001</v>
      </c>
      <c r="AH515">
        <f>((Constants!$B$5*AG514)+Constants!$B$4*AD515+AH514)-(Constants!$B$5+Constants!$B$4)*AG515</f>
        <v>0</v>
      </c>
      <c r="AI515">
        <f>((Constants!$B$5*AI514)+Constants!$B$4*AE515+AJ514)/(Constants!$B$5+Constants!$B$4)</f>
        <v>1200.5</v>
      </c>
      <c r="AJ515">
        <f>((Constants!$B$5*AI514)+Constants!$B$4*AE515+AJ514)-(Constants!$B$4+Constants!$B$5)*AI515</f>
        <v>0</v>
      </c>
      <c r="AK515">
        <f>((Constants!$B$5*AK514)+Constants!$B$4*AF515+AL514)/(Constants!$B$5+Constants!$B$4)</f>
        <v>800.5</v>
      </c>
      <c r="AL515">
        <f>((Constants!$B$5*AK514)+Constants!$B$4*AF515+AL514)-(Constants!$B$5+Constants!$B$4)*AK515</f>
        <v>0</v>
      </c>
      <c r="AM515">
        <f t="shared" si="133"/>
        <v>1</v>
      </c>
      <c r="AN515">
        <f t="shared" si="134"/>
        <v>1</v>
      </c>
      <c r="AO515">
        <f>(200000*(ABS(N515)-ABS(N513))+Constants!$B$7)/(2*Constants!$B$7)</f>
        <v>0.5</v>
      </c>
      <c r="AP515">
        <f>(200000*(ABS(O515)-ABS(O513))+Constants!$B$7)/(2*Constants!$B$7)</f>
        <v>0.5</v>
      </c>
      <c r="AQ515">
        <f t="shared" si="135"/>
        <v>1</v>
      </c>
      <c r="AR515">
        <f>(Constants!$B$3*Constants!$B$8*I515*K515+AS514)/(Constants!$B$9*Constants!$B$4)</f>
        <v>7.53982300884956</v>
      </c>
      <c r="AS515">
        <f>(Constants!$B$3*Constants!$B$8*I515*K515+AS514)-(AR515*Constants!$B$9*Constants!$B$4)</f>
        <v>0</v>
      </c>
      <c r="AT515">
        <f t="shared" si="136"/>
        <v>3867.92920353978</v>
      </c>
      <c r="AU515">
        <f t="array" ref="AU515">IF(SUMPRODUCT(--(SIGN(AN482:AN514)=SIGN(K483:K515)))=0,2,IF(AV514&gt;0,1,0))</f>
        <v>0</v>
      </c>
      <c r="AV515">
        <f>IF(AU515=2,ROUND(5*1000/Constants!$B$11,0),IF(AV514&gt;0,AV514-1,0))</f>
        <v>0</v>
      </c>
      <c r="AW515">
        <f t="shared" si="137"/>
        <v>513</v>
      </c>
      <c r="AX515">
        <f ca="1" t="array" ref="AX515">IF(AW515&gt;Constants!$B$12,2,IF(SUMPRODUCT(--(AX496:AX515=2))=0,0,1))</f>
        <v>2</v>
      </c>
      <c r="AZ515">
        <f t="array" ref="AZ515">IF(ABS(AG515)&gt;Constants!$B$13,2,IF(SUMPRODUCT(--(AZ495:AZ514=2))=0,0,1))</f>
        <v>0</v>
      </c>
    </row>
    <row r="516" spans="1:52">
      <c r="A516" s="3">
        <v>514</v>
      </c>
      <c r="B516">
        <f>Signals!B515</f>
        <v>3</v>
      </c>
      <c r="C516">
        <f>Signals!C515</f>
        <v>2</v>
      </c>
      <c r="D516">
        <f>Signals!F515</f>
        <v>0</v>
      </c>
      <c r="E516">
        <f>Signals!H515</f>
        <v>0</v>
      </c>
      <c r="F516">
        <f>Signals!I515</f>
        <v>0</v>
      </c>
      <c r="G516">
        <f>IF(Constants!$B$2=2,-B516,B516)</f>
        <v>3</v>
      </c>
      <c r="H516">
        <f>IF(Constants!$C$2=2,-C516,C516)</f>
        <v>2</v>
      </c>
      <c r="I516">
        <f t="shared" si="121"/>
        <v>3</v>
      </c>
      <c r="J516">
        <f t="shared" si="122"/>
        <v>2</v>
      </c>
      <c r="K516">
        <f t="shared" si="123"/>
        <v>1</v>
      </c>
      <c r="L516">
        <f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1200.5</v>
      </c>
      <c r="M516">
        <f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800.5</v>
      </c>
      <c r="N516">
        <f t="shared" si="124"/>
        <v>1200.5</v>
      </c>
      <c r="O516">
        <f t="shared" si="125"/>
        <v>800.5</v>
      </c>
      <c r="P516">
        <f>IF(I516&lt;&gt;0,(ABS(L516*Constants!$B$10)+50)/100,MAX(P515-ABS(N516*Constants!$B$4),0))</f>
        <v>0.62005</v>
      </c>
      <c r="Q516">
        <f>IF(J516&lt;&gt;0,(ABS(M516*Constants!$B$10)+50)/100,MAX(Q515-ABS(O516*Constants!$B$4),0))</f>
        <v>0.58005</v>
      </c>
      <c r="R516">
        <f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1200.5</v>
      </c>
      <c r="S516">
        <f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800.5</v>
      </c>
      <c r="T516">
        <f t="shared" si="126"/>
        <v>1200.5</v>
      </c>
      <c r="U516">
        <f t="shared" si="127"/>
        <v>800.5</v>
      </c>
      <c r="V516">
        <f>IF(I516&lt;&gt;0,(ABS(R516*Constants!$B$4)+50)/100,IF(R516=0,MAX((0-ABS(T516*Constants!$B$4)),0),(ABS(R516*Constants!$B$4)+50)/100))</f>
        <v>1501.125</v>
      </c>
      <c r="W516">
        <f>IF(J516&lt;&gt;0,(ABS(S516*Constants!$B$4)+50)/100,IF(S516=0,MAX((0-ABS(U516*Constants!$B$4)),0),(ABS(S516*Constants!$B$4)+50)/100))</f>
        <v>1001.125</v>
      </c>
      <c r="X516">
        <f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1200.5</v>
      </c>
      <c r="Y516">
        <f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800.5</v>
      </c>
      <c r="Z516">
        <f t="shared" si="128"/>
        <v>1200.5</v>
      </c>
      <c r="AA516">
        <f t="shared" si="129"/>
        <v>800.5</v>
      </c>
      <c r="AB516">
        <f>IF(I516&lt;&gt;0,(ABS(X516*Constants!$B$10)+50)/100,IF(X516=0,MAX((AB515-ABS(Z516*Constants!$B$4)),0),(ABS(X516*Constants!$B$4)+50)/100))</f>
        <v>0.62005</v>
      </c>
      <c r="AC516">
        <f>IF(J516&lt;&gt;0,(ABS(Y516*Constants!$B$10)+50)/100,IF(Y516=0,MAX((AC515-ABS(AA516*Constants!$B$4)),0),(ABS(Y516*Constants!$B$4)+50)/100))</f>
        <v>0.58005</v>
      </c>
      <c r="AD516">
        <f t="shared" si="130"/>
        <v>1001</v>
      </c>
      <c r="AE516">
        <f t="shared" si="131"/>
        <v>1200.5</v>
      </c>
      <c r="AF516">
        <f t="shared" si="132"/>
        <v>800.5</v>
      </c>
      <c r="AG516">
        <f>((Constants!$B$5*AG515)+Constants!$B$4*AD516+AH515)/(Constants!$B$5+Constants!$B$4)</f>
        <v>1001</v>
      </c>
      <c r="AH516">
        <f>((Constants!$B$5*AG515)+Constants!$B$4*AD516+AH515)-(Constants!$B$5+Constants!$B$4)*AG516</f>
        <v>0</v>
      </c>
      <c r="AI516">
        <f>((Constants!$B$5*AI515)+Constants!$B$4*AE516+AJ515)/(Constants!$B$5+Constants!$B$4)</f>
        <v>1200.5</v>
      </c>
      <c r="AJ516">
        <f>((Constants!$B$5*AI515)+Constants!$B$4*AE516+AJ515)-(Constants!$B$4+Constants!$B$5)*AI516</f>
        <v>0</v>
      </c>
      <c r="AK516">
        <f>((Constants!$B$5*AK515)+Constants!$B$4*AF516+AL515)/(Constants!$B$5+Constants!$B$4)</f>
        <v>800.5</v>
      </c>
      <c r="AL516">
        <f>((Constants!$B$5*AK515)+Constants!$B$4*AF516+AL515)-(Constants!$B$5+Constants!$B$4)*AK516</f>
        <v>0</v>
      </c>
      <c r="AM516">
        <f t="shared" si="133"/>
        <v>1</v>
      </c>
      <c r="AN516">
        <f t="shared" si="134"/>
        <v>1</v>
      </c>
      <c r="AO516">
        <f>(200000*(ABS(N516)-ABS(N514))+Constants!$B$7)/(2*Constants!$B$7)</f>
        <v>0.5</v>
      </c>
      <c r="AP516">
        <f>(200000*(ABS(O516)-ABS(O514))+Constants!$B$7)/(2*Constants!$B$7)</f>
        <v>0.5</v>
      </c>
      <c r="AQ516">
        <f t="shared" si="135"/>
        <v>1</v>
      </c>
      <c r="AR516">
        <f>(Constants!$B$3*Constants!$B$8*I516*K516+AS515)/(Constants!$B$9*Constants!$B$4)</f>
        <v>7.53982300884956</v>
      </c>
      <c r="AS516">
        <f>(Constants!$B$3*Constants!$B$8*I516*K516+AS515)-(AR516*Constants!$B$9*Constants!$B$4)</f>
        <v>0</v>
      </c>
      <c r="AT516">
        <f t="shared" si="136"/>
        <v>3875.46902654863</v>
      </c>
      <c r="AU516">
        <f t="array" ref="AU516">IF(SUMPRODUCT(--(SIGN(AN483:AN515)=SIGN(K484:K516)))=0,2,IF(AV515&gt;0,1,0))</f>
        <v>0</v>
      </c>
      <c r="AV516">
        <f>IF(AU516=2,ROUND(5*1000/Constants!$B$11,0),IF(AV515&gt;0,AV515-1,0))</f>
        <v>0</v>
      </c>
      <c r="AW516">
        <f t="shared" si="137"/>
        <v>514</v>
      </c>
      <c r="AX516">
        <f ca="1" t="array" ref="AX516">IF(AW516&gt;Constants!$B$12,2,IF(SUMPRODUCT(--(AX497:AX516=2))=0,0,1))</f>
        <v>2</v>
      </c>
      <c r="AZ516">
        <f t="array" ref="AZ516">IF(ABS(AG516)&gt;Constants!$B$13,2,IF(SUMPRODUCT(--(AZ496:AZ515=2))=0,0,1))</f>
        <v>0</v>
      </c>
    </row>
    <row r="517" spans="1:52">
      <c r="A517" s="3">
        <v>515</v>
      </c>
      <c r="B517">
        <f>Signals!B516</f>
        <v>3</v>
      </c>
      <c r="C517">
        <f>Signals!C516</f>
        <v>2</v>
      </c>
      <c r="D517">
        <f>Signals!F516</f>
        <v>0</v>
      </c>
      <c r="E517">
        <f>Signals!H516</f>
        <v>0</v>
      </c>
      <c r="F517">
        <f>Signals!I516</f>
        <v>0</v>
      </c>
      <c r="G517">
        <f>IF(Constants!$B$2=2,-B517,B517)</f>
        <v>3</v>
      </c>
      <c r="H517">
        <f>IF(Constants!$C$2=2,-C517,C517)</f>
        <v>2</v>
      </c>
      <c r="I517">
        <f t="shared" ref="I517:I580" si="138">IF(SIGN(G517+H517)=SIGN(AN516),G517,-G517)</f>
        <v>3</v>
      </c>
      <c r="J517">
        <f t="shared" ref="J517:J580" si="139">IF(SIGN(G517+H517)=SIGN(AN516),H517,-H517)</f>
        <v>2</v>
      </c>
      <c r="K517">
        <f t="shared" ref="K517:K580" si="140">IF(SIGN(G517+H517)=SIGN(AN516),1,-1)</f>
        <v>1</v>
      </c>
      <c r="L517">
        <f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1200.5</v>
      </c>
      <c r="M517">
        <f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800.5</v>
      </c>
      <c r="N517">
        <f t="shared" ref="N517:N580" si="141">IF(I517&lt;&gt;0,L517,IF(P516&gt;0,N516,0))</f>
        <v>1200.5</v>
      </c>
      <c r="O517">
        <f t="shared" ref="O517:O580" si="142">IF(J517&lt;&gt;0,M517,IF(Q516&gt;0,O516,0))</f>
        <v>800.5</v>
      </c>
      <c r="P517">
        <f>IF(I517&lt;&gt;0,(ABS(L517*Constants!$B$10)+50)/100,MAX(P516-ABS(N517*Constants!$B$4),0))</f>
        <v>0.62005</v>
      </c>
      <c r="Q517">
        <f>IF(J517&lt;&gt;0,(ABS(M517*Constants!$B$10)+50)/100,MAX(Q516-ABS(O517*Constants!$B$4),0))</f>
        <v>0.58005</v>
      </c>
      <c r="R517">
        <f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1200.5</v>
      </c>
      <c r="S517">
        <f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800.5</v>
      </c>
      <c r="T517">
        <f t="shared" ref="T517:T580" si="143">IF(I517&lt;&gt;0,R517,IF(V516&gt;0,MAX(T516,R517),R517))</f>
        <v>1200.5</v>
      </c>
      <c r="U517">
        <f t="shared" ref="U517:U580" si="144">IF(J517&lt;&gt;0,S517,IF(W516&gt;0,MAX(U516,S517),S517))</f>
        <v>800.5</v>
      </c>
      <c r="V517">
        <f>IF(I517&lt;&gt;0,(ABS(R517*Constants!$B$4)+50)/100,IF(R517=0,MAX((0-ABS(T517*Constants!$B$4)),0),(ABS(R517*Constants!$B$4)+50)/100))</f>
        <v>1501.125</v>
      </c>
      <c r="W517">
        <f>IF(J517&lt;&gt;0,(ABS(S517*Constants!$B$4)+50)/100,IF(S517=0,MAX((0-ABS(U517*Constants!$B$4)),0),(ABS(S517*Constants!$B$4)+50)/100))</f>
        <v>1001.125</v>
      </c>
      <c r="X517">
        <f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1200.5</v>
      </c>
      <c r="Y517">
        <f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800.5</v>
      </c>
      <c r="Z517">
        <f t="shared" ref="Z517:Z580" si="145">IF(I517&lt;&gt;0,X517,IF(AB516&gt;0,MIN(Z516,X517),X517))</f>
        <v>1200.5</v>
      </c>
      <c r="AA517">
        <f t="shared" ref="AA517:AA580" si="146">IF(J517&lt;&gt;0,Y517,IF(AC516&gt;0,MIN(AA516,Y517),Y517))</f>
        <v>800.5</v>
      </c>
      <c r="AB517">
        <f>IF(I517&lt;&gt;0,(ABS(X517*Constants!$B$10)+50)/100,IF(X517=0,MAX((AB516-ABS(Z517*Constants!$B$4)),0),(ABS(X517*Constants!$B$4)+50)/100))</f>
        <v>0.62005</v>
      </c>
      <c r="AC517">
        <f>IF(J517&lt;&gt;0,(ABS(Y517*Constants!$B$10)+50)/100,IF(Y517=0,MAX((AC516-ABS(AA517*Constants!$B$4)),0),(ABS(Y517*Constants!$B$4)+50)/100))</f>
        <v>0.58005</v>
      </c>
      <c r="AD517">
        <f t="shared" ref="AD517:AD580" si="147">IF(N517+O517&gt;=0,(1+N517+O517)/2,(N517+O517-1)/2)</f>
        <v>1001</v>
      </c>
      <c r="AE517">
        <f t="shared" ref="AE517:AE580" si="148">MAX(T517,U517)</f>
        <v>1200.5</v>
      </c>
      <c r="AF517">
        <f t="shared" ref="AF517:AF580" si="149">MIN(Z517,AA517)</f>
        <v>800.5</v>
      </c>
      <c r="AG517">
        <f>((Constants!$B$5*AG516)+Constants!$B$4*AD517+AH516)/(Constants!$B$5+Constants!$B$4)</f>
        <v>1001</v>
      </c>
      <c r="AH517">
        <f>((Constants!$B$5*AG516)+Constants!$B$4*AD517+AH516)-(Constants!$B$5+Constants!$B$4)*AG517</f>
        <v>0</v>
      </c>
      <c r="AI517">
        <f>((Constants!$B$5*AI516)+Constants!$B$4*AE517+AJ516)/(Constants!$B$5+Constants!$B$4)</f>
        <v>1200.5</v>
      </c>
      <c r="AJ517">
        <f>((Constants!$B$5*AI516)+Constants!$B$4*AE517+AJ516)-(Constants!$B$4+Constants!$B$5)*AI517</f>
        <v>0</v>
      </c>
      <c r="AK517">
        <f>((Constants!$B$5*AK516)+Constants!$B$4*AF517+AL516)/(Constants!$B$5+Constants!$B$4)</f>
        <v>800.5</v>
      </c>
      <c r="AL517">
        <f>((Constants!$B$5*AK516)+Constants!$B$4*AF517+AL516)-(Constants!$B$5+Constants!$B$4)*AK517</f>
        <v>0</v>
      </c>
      <c r="AM517">
        <f t="shared" ref="AM517:AM580" si="150">IF(AG517*K517&gt;0,1,IF(AG517*K517&lt;0,-1,0))</f>
        <v>1</v>
      </c>
      <c r="AN517">
        <f t="shared" ref="AN517:AN580" si="151">IF(SIGN(AI517)=SIGN(AK517),AM517,0)</f>
        <v>1</v>
      </c>
      <c r="AO517">
        <f>(200000*(ABS(N517)-ABS(N515))+Constants!$B$7)/(2*Constants!$B$7)</f>
        <v>0.5</v>
      </c>
      <c r="AP517">
        <f>(200000*(ABS(O517)-ABS(O515))+Constants!$B$7)/(2*Constants!$B$7)</f>
        <v>0.5</v>
      </c>
      <c r="AQ517">
        <f t="shared" ref="AQ517:AQ580" si="152">(1+AO517+AP517)/2</f>
        <v>1</v>
      </c>
      <c r="AR517">
        <f>(Constants!$B$3*Constants!$B$8*I517*K517+AS516)/(Constants!$B$9*Constants!$B$4)</f>
        <v>7.53982300884956</v>
      </c>
      <c r="AS517">
        <f>(Constants!$B$3*Constants!$B$8*I517*K517+AS516)-(AR517*Constants!$B$9*Constants!$B$4)</f>
        <v>0</v>
      </c>
      <c r="AT517">
        <f t="shared" ref="AT517:AT580" si="153">AR517+AT516</f>
        <v>3883.00884955748</v>
      </c>
      <c r="AU517">
        <f t="array" ref="AU517">IF(SUMPRODUCT(--(SIGN(AN484:AN516)=SIGN(K485:K517)))=0,2,IF(AV516&gt;0,1,0))</f>
        <v>0</v>
      </c>
      <c r="AV517">
        <f>IF(AU517=2,ROUND(5*1000/Constants!$B$11,0),IF(AV516&gt;0,AV516-1,0))</f>
        <v>0</v>
      </c>
      <c r="AW517">
        <f t="shared" ref="AW517:AW580" si="154">IF(I517&lt;&gt;J517,AW516+ABS(I517-J517),0)</f>
        <v>515</v>
      </c>
      <c r="AX517">
        <f ca="1" t="array" ref="AX517">IF(AW517&gt;Constants!$B$12,2,IF(SUMPRODUCT(--(AX498:AX517=2))=0,0,1))</f>
        <v>2</v>
      </c>
      <c r="AZ517">
        <f t="array" ref="AZ517">IF(ABS(AG517)&gt;Constants!$B$13,2,IF(SUMPRODUCT(--(AZ497:AZ516=2))=0,0,1))</f>
        <v>0</v>
      </c>
    </row>
    <row r="518" spans="1:52">
      <c r="A518" s="3">
        <v>516</v>
      </c>
      <c r="B518">
        <f>Signals!B517</f>
        <v>3</v>
      </c>
      <c r="C518">
        <f>Signals!C517</f>
        <v>2</v>
      </c>
      <c r="D518">
        <f>Signals!F517</f>
        <v>0</v>
      </c>
      <c r="E518">
        <f>Signals!H517</f>
        <v>0</v>
      </c>
      <c r="F518">
        <f>Signals!I517</f>
        <v>0</v>
      </c>
      <c r="G518">
        <f>IF(Constants!$B$2=2,-B518,B518)</f>
        <v>3</v>
      </c>
      <c r="H518">
        <f>IF(Constants!$C$2=2,-C518,C518)</f>
        <v>2</v>
      </c>
      <c r="I518">
        <f t="shared" si="138"/>
        <v>3</v>
      </c>
      <c r="J518">
        <f t="shared" si="139"/>
        <v>2</v>
      </c>
      <c r="K518">
        <f t="shared" si="140"/>
        <v>1</v>
      </c>
      <c r="L518">
        <f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1200.5</v>
      </c>
      <c r="M518">
        <f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800.5</v>
      </c>
      <c r="N518">
        <f t="shared" si="141"/>
        <v>1200.5</v>
      </c>
      <c r="O518">
        <f t="shared" si="142"/>
        <v>800.5</v>
      </c>
      <c r="P518">
        <f>IF(I518&lt;&gt;0,(ABS(L518*Constants!$B$10)+50)/100,MAX(P517-ABS(N518*Constants!$B$4),0))</f>
        <v>0.62005</v>
      </c>
      <c r="Q518">
        <f>IF(J518&lt;&gt;0,(ABS(M518*Constants!$B$10)+50)/100,MAX(Q517-ABS(O518*Constants!$B$4),0))</f>
        <v>0.58005</v>
      </c>
      <c r="R518">
        <f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1200.5</v>
      </c>
      <c r="S518">
        <f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800.5</v>
      </c>
      <c r="T518">
        <f t="shared" si="143"/>
        <v>1200.5</v>
      </c>
      <c r="U518">
        <f t="shared" si="144"/>
        <v>800.5</v>
      </c>
      <c r="V518">
        <f>IF(I518&lt;&gt;0,(ABS(R518*Constants!$B$4)+50)/100,IF(R518=0,MAX((0-ABS(T518*Constants!$B$4)),0),(ABS(R518*Constants!$B$4)+50)/100))</f>
        <v>1501.125</v>
      </c>
      <c r="W518">
        <f>IF(J518&lt;&gt;0,(ABS(S518*Constants!$B$4)+50)/100,IF(S518=0,MAX((0-ABS(U518*Constants!$B$4)),0),(ABS(S518*Constants!$B$4)+50)/100))</f>
        <v>1001.125</v>
      </c>
      <c r="X518">
        <f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1200.5</v>
      </c>
      <c r="Y518">
        <f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800.5</v>
      </c>
      <c r="Z518">
        <f t="shared" si="145"/>
        <v>1200.5</v>
      </c>
      <c r="AA518">
        <f t="shared" si="146"/>
        <v>800.5</v>
      </c>
      <c r="AB518">
        <f>IF(I518&lt;&gt;0,(ABS(X518*Constants!$B$10)+50)/100,IF(X518=0,MAX((AB517-ABS(Z518*Constants!$B$4)),0),(ABS(X518*Constants!$B$4)+50)/100))</f>
        <v>0.62005</v>
      </c>
      <c r="AC518">
        <f>IF(J518&lt;&gt;0,(ABS(Y518*Constants!$B$10)+50)/100,IF(Y518=0,MAX((AC517-ABS(AA518*Constants!$B$4)),0),(ABS(Y518*Constants!$B$4)+50)/100))</f>
        <v>0.58005</v>
      </c>
      <c r="AD518">
        <f t="shared" si="147"/>
        <v>1001</v>
      </c>
      <c r="AE518">
        <f t="shared" si="148"/>
        <v>1200.5</v>
      </c>
      <c r="AF518">
        <f t="shared" si="149"/>
        <v>800.5</v>
      </c>
      <c r="AG518">
        <f>((Constants!$B$5*AG517)+Constants!$B$4*AD518+AH517)/(Constants!$B$5+Constants!$B$4)</f>
        <v>1001</v>
      </c>
      <c r="AH518">
        <f>((Constants!$B$5*AG517)+Constants!$B$4*AD518+AH517)-(Constants!$B$5+Constants!$B$4)*AG518</f>
        <v>0</v>
      </c>
      <c r="AI518">
        <f>((Constants!$B$5*AI517)+Constants!$B$4*AE518+AJ517)/(Constants!$B$5+Constants!$B$4)</f>
        <v>1200.5</v>
      </c>
      <c r="AJ518">
        <f>((Constants!$B$5*AI517)+Constants!$B$4*AE518+AJ517)-(Constants!$B$4+Constants!$B$5)*AI518</f>
        <v>0</v>
      </c>
      <c r="AK518">
        <f>((Constants!$B$5*AK517)+Constants!$B$4*AF518+AL517)/(Constants!$B$5+Constants!$B$4)</f>
        <v>800.5</v>
      </c>
      <c r="AL518">
        <f>((Constants!$B$5*AK517)+Constants!$B$4*AF518+AL517)-(Constants!$B$5+Constants!$B$4)*AK518</f>
        <v>0</v>
      </c>
      <c r="AM518">
        <f t="shared" si="150"/>
        <v>1</v>
      </c>
      <c r="AN518">
        <f t="shared" si="151"/>
        <v>1</v>
      </c>
      <c r="AO518">
        <f>(200000*(ABS(N518)-ABS(N516))+Constants!$B$7)/(2*Constants!$B$7)</f>
        <v>0.5</v>
      </c>
      <c r="AP518">
        <f>(200000*(ABS(O518)-ABS(O516))+Constants!$B$7)/(2*Constants!$B$7)</f>
        <v>0.5</v>
      </c>
      <c r="AQ518">
        <f t="shared" si="152"/>
        <v>1</v>
      </c>
      <c r="AR518">
        <f>(Constants!$B$3*Constants!$B$8*I518*K518+AS517)/(Constants!$B$9*Constants!$B$4)</f>
        <v>7.53982300884956</v>
      </c>
      <c r="AS518">
        <f>(Constants!$B$3*Constants!$B$8*I518*K518+AS517)-(AR518*Constants!$B$9*Constants!$B$4)</f>
        <v>0</v>
      </c>
      <c r="AT518">
        <f t="shared" si="153"/>
        <v>3890.54867256633</v>
      </c>
      <c r="AU518">
        <f t="array" ref="AU518">IF(SUMPRODUCT(--(SIGN(AN485:AN517)=SIGN(K486:K518)))=0,2,IF(AV517&gt;0,1,0))</f>
        <v>0</v>
      </c>
      <c r="AV518">
        <f>IF(AU518=2,ROUND(5*1000/Constants!$B$11,0),IF(AV517&gt;0,AV517-1,0))</f>
        <v>0</v>
      </c>
      <c r="AW518">
        <f t="shared" si="154"/>
        <v>516</v>
      </c>
      <c r="AX518">
        <f ca="1" t="array" ref="AX518">IF(AW518&gt;Constants!$B$12,2,IF(SUMPRODUCT(--(AX499:AX518=2))=0,0,1))</f>
        <v>2</v>
      </c>
      <c r="AZ518">
        <f t="array" ref="AZ518">IF(ABS(AG518)&gt;Constants!$B$13,2,IF(SUMPRODUCT(--(AZ498:AZ517=2))=0,0,1))</f>
        <v>0</v>
      </c>
    </row>
    <row r="519" spans="1:52">
      <c r="A519" s="3">
        <v>517</v>
      </c>
      <c r="B519">
        <f>Signals!B518</f>
        <v>3</v>
      </c>
      <c r="C519">
        <f>Signals!C518</f>
        <v>2</v>
      </c>
      <c r="D519">
        <f>Signals!F518</f>
        <v>0</v>
      </c>
      <c r="E519">
        <f>Signals!H518</f>
        <v>0</v>
      </c>
      <c r="F519">
        <f>Signals!I518</f>
        <v>0</v>
      </c>
      <c r="G519">
        <f>IF(Constants!$B$2=2,-B519,B519)</f>
        <v>3</v>
      </c>
      <c r="H519">
        <f>IF(Constants!$C$2=2,-C519,C519)</f>
        <v>2</v>
      </c>
      <c r="I519">
        <f t="shared" si="138"/>
        <v>3</v>
      </c>
      <c r="J519">
        <f t="shared" si="139"/>
        <v>2</v>
      </c>
      <c r="K519">
        <f t="shared" si="140"/>
        <v>1</v>
      </c>
      <c r="L519">
        <f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1200.5</v>
      </c>
      <c r="M519">
        <f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800.5</v>
      </c>
      <c r="N519">
        <f t="shared" si="141"/>
        <v>1200.5</v>
      </c>
      <c r="O519">
        <f t="shared" si="142"/>
        <v>800.5</v>
      </c>
      <c r="P519">
        <f>IF(I519&lt;&gt;0,(ABS(L519*Constants!$B$10)+50)/100,MAX(P518-ABS(N519*Constants!$B$4),0))</f>
        <v>0.62005</v>
      </c>
      <c r="Q519">
        <f>IF(J519&lt;&gt;0,(ABS(M519*Constants!$B$10)+50)/100,MAX(Q518-ABS(O519*Constants!$B$4),0))</f>
        <v>0.58005</v>
      </c>
      <c r="R519">
        <f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1200.5</v>
      </c>
      <c r="S519">
        <f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800.5</v>
      </c>
      <c r="T519">
        <f t="shared" si="143"/>
        <v>1200.5</v>
      </c>
      <c r="U519">
        <f t="shared" si="144"/>
        <v>800.5</v>
      </c>
      <c r="V519">
        <f>IF(I519&lt;&gt;0,(ABS(R519*Constants!$B$4)+50)/100,IF(R519=0,MAX((0-ABS(T519*Constants!$B$4)),0),(ABS(R519*Constants!$B$4)+50)/100))</f>
        <v>1501.125</v>
      </c>
      <c r="W519">
        <f>IF(J519&lt;&gt;0,(ABS(S519*Constants!$B$4)+50)/100,IF(S519=0,MAX((0-ABS(U519*Constants!$B$4)),0),(ABS(S519*Constants!$B$4)+50)/100))</f>
        <v>1001.125</v>
      </c>
      <c r="X519">
        <f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1200.5</v>
      </c>
      <c r="Y519">
        <f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800.5</v>
      </c>
      <c r="Z519">
        <f t="shared" si="145"/>
        <v>1200.5</v>
      </c>
      <c r="AA519">
        <f t="shared" si="146"/>
        <v>800.5</v>
      </c>
      <c r="AB519">
        <f>IF(I519&lt;&gt;0,(ABS(X519*Constants!$B$10)+50)/100,IF(X519=0,MAX((AB518-ABS(Z519*Constants!$B$4)),0),(ABS(X519*Constants!$B$4)+50)/100))</f>
        <v>0.62005</v>
      </c>
      <c r="AC519">
        <f>IF(J519&lt;&gt;0,(ABS(Y519*Constants!$B$10)+50)/100,IF(Y519=0,MAX((AC518-ABS(AA519*Constants!$B$4)),0),(ABS(Y519*Constants!$B$4)+50)/100))</f>
        <v>0.58005</v>
      </c>
      <c r="AD519">
        <f t="shared" si="147"/>
        <v>1001</v>
      </c>
      <c r="AE519">
        <f t="shared" si="148"/>
        <v>1200.5</v>
      </c>
      <c r="AF519">
        <f t="shared" si="149"/>
        <v>800.5</v>
      </c>
      <c r="AG519">
        <f>((Constants!$B$5*AG518)+Constants!$B$4*AD519+AH518)/(Constants!$B$5+Constants!$B$4)</f>
        <v>1001</v>
      </c>
      <c r="AH519">
        <f>((Constants!$B$5*AG518)+Constants!$B$4*AD519+AH518)-(Constants!$B$5+Constants!$B$4)*AG519</f>
        <v>0</v>
      </c>
      <c r="AI519">
        <f>((Constants!$B$5*AI518)+Constants!$B$4*AE519+AJ518)/(Constants!$B$5+Constants!$B$4)</f>
        <v>1200.5</v>
      </c>
      <c r="AJ519">
        <f>((Constants!$B$5*AI518)+Constants!$B$4*AE519+AJ518)-(Constants!$B$4+Constants!$B$5)*AI519</f>
        <v>0</v>
      </c>
      <c r="AK519">
        <f>((Constants!$B$5*AK518)+Constants!$B$4*AF519+AL518)/(Constants!$B$5+Constants!$B$4)</f>
        <v>800.5</v>
      </c>
      <c r="AL519">
        <f>((Constants!$B$5*AK518)+Constants!$B$4*AF519+AL518)-(Constants!$B$5+Constants!$B$4)*AK519</f>
        <v>0</v>
      </c>
      <c r="AM519">
        <f t="shared" si="150"/>
        <v>1</v>
      </c>
      <c r="AN519">
        <f t="shared" si="151"/>
        <v>1</v>
      </c>
      <c r="AO519">
        <f>(200000*(ABS(N519)-ABS(N517))+Constants!$B$7)/(2*Constants!$B$7)</f>
        <v>0.5</v>
      </c>
      <c r="AP519">
        <f>(200000*(ABS(O519)-ABS(O517))+Constants!$B$7)/(2*Constants!$B$7)</f>
        <v>0.5</v>
      </c>
      <c r="AQ519">
        <f t="shared" si="152"/>
        <v>1</v>
      </c>
      <c r="AR519">
        <f>(Constants!$B$3*Constants!$B$8*I519*K519+AS518)/(Constants!$B$9*Constants!$B$4)</f>
        <v>7.53982300884956</v>
      </c>
      <c r="AS519">
        <f>(Constants!$B$3*Constants!$B$8*I519*K519+AS518)-(AR519*Constants!$B$9*Constants!$B$4)</f>
        <v>0</v>
      </c>
      <c r="AT519">
        <f t="shared" si="153"/>
        <v>3898.08849557518</v>
      </c>
      <c r="AU519">
        <f t="array" ref="AU519">IF(SUMPRODUCT(--(SIGN(AN486:AN518)=SIGN(K487:K519)))=0,2,IF(AV518&gt;0,1,0))</f>
        <v>0</v>
      </c>
      <c r="AV519">
        <f>IF(AU519=2,ROUND(5*1000/Constants!$B$11,0),IF(AV518&gt;0,AV518-1,0))</f>
        <v>0</v>
      </c>
      <c r="AW519">
        <f t="shared" si="154"/>
        <v>517</v>
      </c>
      <c r="AX519">
        <f ca="1" t="array" ref="AX519">IF(AW519&gt;Constants!$B$12,2,IF(SUMPRODUCT(--(AX500:AX519=2))=0,0,1))</f>
        <v>2</v>
      </c>
      <c r="AZ519">
        <f t="array" ref="AZ519">IF(ABS(AG519)&gt;Constants!$B$13,2,IF(SUMPRODUCT(--(AZ499:AZ518=2))=0,0,1))</f>
        <v>0</v>
      </c>
    </row>
    <row r="520" spans="1:52">
      <c r="A520" s="3">
        <v>518</v>
      </c>
      <c r="B520">
        <f>Signals!B519</f>
        <v>3</v>
      </c>
      <c r="C520">
        <f>Signals!C519</f>
        <v>2</v>
      </c>
      <c r="D520">
        <f>Signals!F519</f>
        <v>0</v>
      </c>
      <c r="E520">
        <f>Signals!H519</f>
        <v>0</v>
      </c>
      <c r="F520">
        <f>Signals!I519</f>
        <v>0</v>
      </c>
      <c r="G520">
        <f>IF(Constants!$B$2=2,-B520,B520)</f>
        <v>3</v>
      </c>
      <c r="H520">
        <f>IF(Constants!$C$2=2,-C520,C520)</f>
        <v>2</v>
      </c>
      <c r="I520">
        <f t="shared" si="138"/>
        <v>3</v>
      </c>
      <c r="J520">
        <f t="shared" si="139"/>
        <v>2</v>
      </c>
      <c r="K520">
        <f t="shared" si="140"/>
        <v>1</v>
      </c>
      <c r="L520">
        <f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1200.5</v>
      </c>
      <c r="M520">
        <f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800.5</v>
      </c>
      <c r="N520">
        <f t="shared" si="141"/>
        <v>1200.5</v>
      </c>
      <c r="O520">
        <f t="shared" si="142"/>
        <v>800.5</v>
      </c>
      <c r="P520">
        <f>IF(I520&lt;&gt;0,(ABS(L520*Constants!$B$10)+50)/100,MAX(P519-ABS(N520*Constants!$B$4),0))</f>
        <v>0.62005</v>
      </c>
      <c r="Q520">
        <f>IF(J520&lt;&gt;0,(ABS(M520*Constants!$B$10)+50)/100,MAX(Q519-ABS(O520*Constants!$B$4),0))</f>
        <v>0.58005</v>
      </c>
      <c r="R520">
        <f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1200.5</v>
      </c>
      <c r="S520">
        <f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800.5</v>
      </c>
      <c r="T520">
        <f t="shared" si="143"/>
        <v>1200.5</v>
      </c>
      <c r="U520">
        <f t="shared" si="144"/>
        <v>800.5</v>
      </c>
      <c r="V520">
        <f>IF(I520&lt;&gt;0,(ABS(R520*Constants!$B$4)+50)/100,IF(R520=0,MAX((0-ABS(T520*Constants!$B$4)),0),(ABS(R520*Constants!$B$4)+50)/100))</f>
        <v>1501.125</v>
      </c>
      <c r="W520">
        <f>IF(J520&lt;&gt;0,(ABS(S520*Constants!$B$4)+50)/100,IF(S520=0,MAX((0-ABS(U520*Constants!$B$4)),0),(ABS(S520*Constants!$B$4)+50)/100))</f>
        <v>1001.125</v>
      </c>
      <c r="X520">
        <f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1200.5</v>
      </c>
      <c r="Y520">
        <f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800.5</v>
      </c>
      <c r="Z520">
        <f t="shared" si="145"/>
        <v>1200.5</v>
      </c>
      <c r="AA520">
        <f t="shared" si="146"/>
        <v>800.5</v>
      </c>
      <c r="AB520">
        <f>IF(I520&lt;&gt;0,(ABS(X520*Constants!$B$10)+50)/100,IF(X520=0,MAX((AB519-ABS(Z520*Constants!$B$4)),0),(ABS(X520*Constants!$B$4)+50)/100))</f>
        <v>0.62005</v>
      </c>
      <c r="AC520">
        <f>IF(J520&lt;&gt;0,(ABS(Y520*Constants!$B$10)+50)/100,IF(Y520=0,MAX((AC519-ABS(AA520*Constants!$B$4)),0),(ABS(Y520*Constants!$B$4)+50)/100))</f>
        <v>0.58005</v>
      </c>
      <c r="AD520">
        <f t="shared" si="147"/>
        <v>1001</v>
      </c>
      <c r="AE520">
        <f t="shared" si="148"/>
        <v>1200.5</v>
      </c>
      <c r="AF520">
        <f t="shared" si="149"/>
        <v>800.5</v>
      </c>
      <c r="AG520">
        <f>((Constants!$B$5*AG519)+Constants!$B$4*AD520+AH519)/(Constants!$B$5+Constants!$B$4)</f>
        <v>1001</v>
      </c>
      <c r="AH520">
        <f>((Constants!$B$5*AG519)+Constants!$B$4*AD520+AH519)-(Constants!$B$5+Constants!$B$4)*AG520</f>
        <v>0</v>
      </c>
      <c r="AI520">
        <f>((Constants!$B$5*AI519)+Constants!$B$4*AE520+AJ519)/(Constants!$B$5+Constants!$B$4)</f>
        <v>1200.5</v>
      </c>
      <c r="AJ520">
        <f>((Constants!$B$5*AI519)+Constants!$B$4*AE520+AJ519)-(Constants!$B$4+Constants!$B$5)*AI520</f>
        <v>0</v>
      </c>
      <c r="AK520">
        <f>((Constants!$B$5*AK519)+Constants!$B$4*AF520+AL519)/(Constants!$B$5+Constants!$B$4)</f>
        <v>800.5</v>
      </c>
      <c r="AL520">
        <f>((Constants!$B$5*AK519)+Constants!$B$4*AF520+AL519)-(Constants!$B$5+Constants!$B$4)*AK520</f>
        <v>0</v>
      </c>
      <c r="AM520">
        <f t="shared" si="150"/>
        <v>1</v>
      </c>
      <c r="AN520">
        <f t="shared" si="151"/>
        <v>1</v>
      </c>
      <c r="AO520">
        <f>(200000*(ABS(N520)-ABS(N518))+Constants!$B$7)/(2*Constants!$B$7)</f>
        <v>0.5</v>
      </c>
      <c r="AP520">
        <f>(200000*(ABS(O520)-ABS(O518))+Constants!$B$7)/(2*Constants!$B$7)</f>
        <v>0.5</v>
      </c>
      <c r="AQ520">
        <f t="shared" si="152"/>
        <v>1</v>
      </c>
      <c r="AR520">
        <f>(Constants!$B$3*Constants!$B$8*I520*K520+AS519)/(Constants!$B$9*Constants!$B$4)</f>
        <v>7.53982300884956</v>
      </c>
      <c r="AS520">
        <f>(Constants!$B$3*Constants!$B$8*I520*K520+AS519)-(AR520*Constants!$B$9*Constants!$B$4)</f>
        <v>0</v>
      </c>
      <c r="AT520">
        <f t="shared" si="153"/>
        <v>3905.62831858403</v>
      </c>
      <c r="AU520">
        <f t="array" ref="AU520">IF(SUMPRODUCT(--(SIGN(AN487:AN519)=SIGN(K488:K520)))=0,2,IF(AV519&gt;0,1,0))</f>
        <v>0</v>
      </c>
      <c r="AV520">
        <f>IF(AU520=2,ROUND(5*1000/Constants!$B$11,0),IF(AV519&gt;0,AV519-1,0))</f>
        <v>0</v>
      </c>
      <c r="AW520">
        <f t="shared" si="154"/>
        <v>518</v>
      </c>
      <c r="AX520">
        <f ca="1" t="array" ref="AX520">IF(AW520&gt;Constants!$B$12,2,IF(SUMPRODUCT(--(AX501:AX520=2))=0,0,1))</f>
        <v>2</v>
      </c>
      <c r="AZ520">
        <f t="array" ref="AZ520">IF(ABS(AG520)&gt;Constants!$B$13,2,IF(SUMPRODUCT(--(AZ500:AZ519=2))=0,0,1))</f>
        <v>0</v>
      </c>
    </row>
    <row r="521" spans="1:52">
      <c r="A521" s="3">
        <v>519</v>
      </c>
      <c r="B521">
        <f>Signals!B520</f>
        <v>3</v>
      </c>
      <c r="C521">
        <f>Signals!C520</f>
        <v>2</v>
      </c>
      <c r="D521">
        <f>Signals!F520</f>
        <v>0</v>
      </c>
      <c r="E521">
        <f>Signals!H520</f>
        <v>0</v>
      </c>
      <c r="F521">
        <f>Signals!I520</f>
        <v>0</v>
      </c>
      <c r="G521">
        <f>IF(Constants!$B$2=2,-B521,B521)</f>
        <v>3</v>
      </c>
      <c r="H521">
        <f>IF(Constants!$C$2=2,-C521,C521)</f>
        <v>2</v>
      </c>
      <c r="I521">
        <f t="shared" si="138"/>
        <v>3</v>
      </c>
      <c r="J521">
        <f t="shared" si="139"/>
        <v>2</v>
      </c>
      <c r="K521">
        <f t="shared" si="140"/>
        <v>1</v>
      </c>
      <c r="L521">
        <f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1200.5</v>
      </c>
      <c r="M521">
        <f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800.5</v>
      </c>
      <c r="N521">
        <f t="shared" si="141"/>
        <v>1200.5</v>
      </c>
      <c r="O521">
        <f t="shared" si="142"/>
        <v>800.5</v>
      </c>
      <c r="P521">
        <f>IF(I521&lt;&gt;0,(ABS(L521*Constants!$B$10)+50)/100,MAX(P520-ABS(N521*Constants!$B$4),0))</f>
        <v>0.62005</v>
      </c>
      <c r="Q521">
        <f>IF(J521&lt;&gt;0,(ABS(M521*Constants!$B$10)+50)/100,MAX(Q520-ABS(O521*Constants!$B$4),0))</f>
        <v>0.58005</v>
      </c>
      <c r="R521">
        <f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1200.5</v>
      </c>
      <c r="S521">
        <f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800.5</v>
      </c>
      <c r="T521">
        <f t="shared" si="143"/>
        <v>1200.5</v>
      </c>
      <c r="U521">
        <f t="shared" si="144"/>
        <v>800.5</v>
      </c>
      <c r="V521">
        <f>IF(I521&lt;&gt;0,(ABS(R521*Constants!$B$4)+50)/100,IF(R521=0,MAX((0-ABS(T521*Constants!$B$4)),0),(ABS(R521*Constants!$B$4)+50)/100))</f>
        <v>1501.125</v>
      </c>
      <c r="W521">
        <f>IF(J521&lt;&gt;0,(ABS(S521*Constants!$B$4)+50)/100,IF(S521=0,MAX((0-ABS(U521*Constants!$B$4)),0),(ABS(S521*Constants!$B$4)+50)/100))</f>
        <v>1001.125</v>
      </c>
      <c r="X521">
        <f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1200.5</v>
      </c>
      <c r="Y521">
        <f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800.5</v>
      </c>
      <c r="Z521">
        <f t="shared" si="145"/>
        <v>1200.5</v>
      </c>
      <c r="AA521">
        <f t="shared" si="146"/>
        <v>800.5</v>
      </c>
      <c r="AB521">
        <f>IF(I521&lt;&gt;0,(ABS(X521*Constants!$B$10)+50)/100,IF(X521=0,MAX((AB520-ABS(Z521*Constants!$B$4)),0),(ABS(X521*Constants!$B$4)+50)/100))</f>
        <v>0.62005</v>
      </c>
      <c r="AC521">
        <f>IF(J521&lt;&gt;0,(ABS(Y521*Constants!$B$10)+50)/100,IF(Y521=0,MAX((AC520-ABS(AA521*Constants!$B$4)),0),(ABS(Y521*Constants!$B$4)+50)/100))</f>
        <v>0.58005</v>
      </c>
      <c r="AD521">
        <f t="shared" si="147"/>
        <v>1001</v>
      </c>
      <c r="AE521">
        <f t="shared" si="148"/>
        <v>1200.5</v>
      </c>
      <c r="AF521">
        <f t="shared" si="149"/>
        <v>800.5</v>
      </c>
      <c r="AG521">
        <f>((Constants!$B$5*AG520)+Constants!$B$4*AD521+AH520)/(Constants!$B$5+Constants!$B$4)</f>
        <v>1001</v>
      </c>
      <c r="AH521">
        <f>((Constants!$B$5*AG520)+Constants!$B$4*AD521+AH520)-(Constants!$B$5+Constants!$B$4)*AG521</f>
        <v>0</v>
      </c>
      <c r="AI521">
        <f>((Constants!$B$5*AI520)+Constants!$B$4*AE521+AJ520)/(Constants!$B$5+Constants!$B$4)</f>
        <v>1200.5</v>
      </c>
      <c r="AJ521">
        <f>((Constants!$B$5*AI520)+Constants!$B$4*AE521+AJ520)-(Constants!$B$4+Constants!$B$5)*AI521</f>
        <v>0</v>
      </c>
      <c r="AK521">
        <f>((Constants!$B$5*AK520)+Constants!$B$4*AF521+AL520)/(Constants!$B$5+Constants!$B$4)</f>
        <v>800.5</v>
      </c>
      <c r="AL521">
        <f>((Constants!$B$5*AK520)+Constants!$B$4*AF521+AL520)-(Constants!$B$5+Constants!$B$4)*AK521</f>
        <v>0</v>
      </c>
      <c r="AM521">
        <f t="shared" si="150"/>
        <v>1</v>
      </c>
      <c r="AN521">
        <f t="shared" si="151"/>
        <v>1</v>
      </c>
      <c r="AO521">
        <f>(200000*(ABS(N521)-ABS(N519))+Constants!$B$7)/(2*Constants!$B$7)</f>
        <v>0.5</v>
      </c>
      <c r="AP521">
        <f>(200000*(ABS(O521)-ABS(O519))+Constants!$B$7)/(2*Constants!$B$7)</f>
        <v>0.5</v>
      </c>
      <c r="AQ521">
        <f t="shared" si="152"/>
        <v>1</v>
      </c>
      <c r="AR521">
        <f>(Constants!$B$3*Constants!$B$8*I521*K521+AS520)/(Constants!$B$9*Constants!$B$4)</f>
        <v>7.53982300884956</v>
      </c>
      <c r="AS521">
        <f>(Constants!$B$3*Constants!$B$8*I521*K521+AS520)-(AR521*Constants!$B$9*Constants!$B$4)</f>
        <v>0</v>
      </c>
      <c r="AT521">
        <f t="shared" si="153"/>
        <v>3913.16814159288</v>
      </c>
      <c r="AU521">
        <f t="array" ref="AU521">IF(SUMPRODUCT(--(SIGN(AN488:AN520)=SIGN(K489:K521)))=0,2,IF(AV520&gt;0,1,0))</f>
        <v>0</v>
      </c>
      <c r="AV521">
        <f>IF(AU521=2,ROUND(5*1000/Constants!$B$11,0),IF(AV520&gt;0,AV520-1,0))</f>
        <v>0</v>
      </c>
      <c r="AW521">
        <f t="shared" si="154"/>
        <v>519</v>
      </c>
      <c r="AX521">
        <f ca="1" t="array" ref="AX521">IF(AW521&gt;Constants!$B$12,2,IF(SUMPRODUCT(--(AX502:AX521=2))=0,0,1))</f>
        <v>2</v>
      </c>
      <c r="AZ521">
        <f t="array" ref="AZ521">IF(ABS(AG521)&gt;Constants!$B$13,2,IF(SUMPRODUCT(--(AZ501:AZ520=2))=0,0,1))</f>
        <v>0</v>
      </c>
    </row>
    <row r="522" spans="1:52">
      <c r="A522" s="3">
        <v>520</v>
      </c>
      <c r="B522">
        <f>Signals!B521</f>
        <v>3</v>
      </c>
      <c r="C522">
        <f>Signals!C521</f>
        <v>2</v>
      </c>
      <c r="D522">
        <f>Signals!F521</f>
        <v>0</v>
      </c>
      <c r="E522">
        <f>Signals!H521</f>
        <v>0</v>
      </c>
      <c r="F522">
        <f>Signals!I521</f>
        <v>0</v>
      </c>
      <c r="G522">
        <f>IF(Constants!$B$2=2,-B522,B522)</f>
        <v>3</v>
      </c>
      <c r="H522">
        <f>IF(Constants!$C$2=2,-C522,C522)</f>
        <v>2</v>
      </c>
      <c r="I522">
        <f t="shared" si="138"/>
        <v>3</v>
      </c>
      <c r="J522">
        <f t="shared" si="139"/>
        <v>2</v>
      </c>
      <c r="K522">
        <f t="shared" si="140"/>
        <v>1</v>
      </c>
      <c r="L522">
        <f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1200.5</v>
      </c>
      <c r="M522">
        <f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800.5</v>
      </c>
      <c r="N522">
        <f t="shared" si="141"/>
        <v>1200.5</v>
      </c>
      <c r="O522">
        <f t="shared" si="142"/>
        <v>800.5</v>
      </c>
      <c r="P522">
        <f>IF(I522&lt;&gt;0,(ABS(L522*Constants!$B$10)+50)/100,MAX(P521-ABS(N522*Constants!$B$4),0))</f>
        <v>0.62005</v>
      </c>
      <c r="Q522">
        <f>IF(J522&lt;&gt;0,(ABS(M522*Constants!$B$10)+50)/100,MAX(Q521-ABS(O522*Constants!$B$4),0))</f>
        <v>0.58005</v>
      </c>
      <c r="R522">
        <f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1200.5</v>
      </c>
      <c r="S522">
        <f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800.5</v>
      </c>
      <c r="T522">
        <f t="shared" si="143"/>
        <v>1200.5</v>
      </c>
      <c r="U522">
        <f t="shared" si="144"/>
        <v>800.5</v>
      </c>
      <c r="V522">
        <f>IF(I522&lt;&gt;0,(ABS(R522*Constants!$B$4)+50)/100,IF(R522=0,MAX((0-ABS(T522*Constants!$B$4)),0),(ABS(R522*Constants!$B$4)+50)/100))</f>
        <v>1501.125</v>
      </c>
      <c r="W522">
        <f>IF(J522&lt;&gt;0,(ABS(S522*Constants!$B$4)+50)/100,IF(S522=0,MAX((0-ABS(U522*Constants!$B$4)),0),(ABS(S522*Constants!$B$4)+50)/100))</f>
        <v>1001.125</v>
      </c>
      <c r="X522">
        <f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1200.5</v>
      </c>
      <c r="Y522">
        <f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800.5</v>
      </c>
      <c r="Z522">
        <f t="shared" si="145"/>
        <v>1200.5</v>
      </c>
      <c r="AA522">
        <f t="shared" si="146"/>
        <v>800.5</v>
      </c>
      <c r="AB522">
        <f>IF(I522&lt;&gt;0,(ABS(X522*Constants!$B$10)+50)/100,IF(X522=0,MAX((AB521-ABS(Z522*Constants!$B$4)),0),(ABS(X522*Constants!$B$4)+50)/100))</f>
        <v>0.62005</v>
      </c>
      <c r="AC522">
        <f>IF(J522&lt;&gt;0,(ABS(Y522*Constants!$B$10)+50)/100,IF(Y522=0,MAX((AC521-ABS(AA522*Constants!$B$4)),0),(ABS(Y522*Constants!$B$4)+50)/100))</f>
        <v>0.58005</v>
      </c>
      <c r="AD522">
        <f t="shared" si="147"/>
        <v>1001</v>
      </c>
      <c r="AE522">
        <f t="shared" si="148"/>
        <v>1200.5</v>
      </c>
      <c r="AF522">
        <f t="shared" si="149"/>
        <v>800.5</v>
      </c>
      <c r="AG522">
        <f>((Constants!$B$5*AG521)+Constants!$B$4*AD522+AH521)/(Constants!$B$5+Constants!$B$4)</f>
        <v>1001</v>
      </c>
      <c r="AH522">
        <f>((Constants!$B$5*AG521)+Constants!$B$4*AD522+AH521)-(Constants!$B$5+Constants!$B$4)*AG522</f>
        <v>0</v>
      </c>
      <c r="AI522">
        <f>((Constants!$B$5*AI521)+Constants!$B$4*AE522+AJ521)/(Constants!$B$5+Constants!$B$4)</f>
        <v>1200.5</v>
      </c>
      <c r="AJ522">
        <f>((Constants!$B$5*AI521)+Constants!$B$4*AE522+AJ521)-(Constants!$B$4+Constants!$B$5)*AI522</f>
        <v>0</v>
      </c>
      <c r="AK522">
        <f>((Constants!$B$5*AK521)+Constants!$B$4*AF522+AL521)/(Constants!$B$5+Constants!$B$4)</f>
        <v>800.5</v>
      </c>
      <c r="AL522">
        <f>((Constants!$B$5*AK521)+Constants!$B$4*AF522+AL521)-(Constants!$B$5+Constants!$B$4)*AK522</f>
        <v>0</v>
      </c>
      <c r="AM522">
        <f t="shared" si="150"/>
        <v>1</v>
      </c>
      <c r="AN522">
        <f t="shared" si="151"/>
        <v>1</v>
      </c>
      <c r="AO522">
        <f>(200000*(ABS(N522)-ABS(N520))+Constants!$B$7)/(2*Constants!$B$7)</f>
        <v>0.5</v>
      </c>
      <c r="AP522">
        <f>(200000*(ABS(O522)-ABS(O520))+Constants!$B$7)/(2*Constants!$B$7)</f>
        <v>0.5</v>
      </c>
      <c r="AQ522">
        <f t="shared" si="152"/>
        <v>1</v>
      </c>
      <c r="AR522">
        <f>(Constants!$B$3*Constants!$B$8*I522*K522+AS521)/(Constants!$B$9*Constants!$B$4)</f>
        <v>7.53982300884956</v>
      </c>
      <c r="AS522">
        <f>(Constants!$B$3*Constants!$B$8*I522*K522+AS521)-(AR522*Constants!$B$9*Constants!$B$4)</f>
        <v>0</v>
      </c>
      <c r="AT522">
        <f t="shared" si="153"/>
        <v>3920.70796460173</v>
      </c>
      <c r="AU522">
        <f t="array" ref="AU522">IF(SUMPRODUCT(--(SIGN(AN489:AN521)=SIGN(K490:K522)))=0,2,IF(AV521&gt;0,1,0))</f>
        <v>0</v>
      </c>
      <c r="AV522">
        <f>IF(AU522=2,ROUND(5*1000/Constants!$B$11,0),IF(AV521&gt;0,AV521-1,0))</f>
        <v>0</v>
      </c>
      <c r="AW522">
        <f t="shared" si="154"/>
        <v>520</v>
      </c>
      <c r="AX522">
        <f ca="1" t="array" ref="AX522">IF(AW522&gt;Constants!$B$12,2,IF(SUMPRODUCT(--(AX503:AX522=2))=0,0,1))</f>
        <v>2</v>
      </c>
      <c r="AZ522">
        <f t="array" ref="AZ522">IF(ABS(AG522)&gt;Constants!$B$13,2,IF(SUMPRODUCT(--(AZ502:AZ521=2))=0,0,1))</f>
        <v>0</v>
      </c>
    </row>
    <row r="523" spans="1:52">
      <c r="A523" s="3">
        <v>521</v>
      </c>
      <c r="B523">
        <f>Signals!B522</f>
        <v>3</v>
      </c>
      <c r="C523">
        <f>Signals!C522</f>
        <v>2</v>
      </c>
      <c r="D523">
        <f>Signals!F522</f>
        <v>0</v>
      </c>
      <c r="E523">
        <f>Signals!H522</f>
        <v>0</v>
      </c>
      <c r="F523">
        <f>Signals!I522</f>
        <v>0</v>
      </c>
      <c r="G523">
        <f>IF(Constants!$B$2=2,-B523,B523)</f>
        <v>3</v>
      </c>
      <c r="H523">
        <f>IF(Constants!$C$2=2,-C523,C523)</f>
        <v>2</v>
      </c>
      <c r="I523">
        <f t="shared" si="138"/>
        <v>3</v>
      </c>
      <c r="J523">
        <f t="shared" si="139"/>
        <v>2</v>
      </c>
      <c r="K523">
        <f t="shared" si="140"/>
        <v>1</v>
      </c>
      <c r="L523">
        <f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1200.5</v>
      </c>
      <c r="M523">
        <f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800.5</v>
      </c>
      <c r="N523">
        <f t="shared" si="141"/>
        <v>1200.5</v>
      </c>
      <c r="O523">
        <f t="shared" si="142"/>
        <v>800.5</v>
      </c>
      <c r="P523">
        <f>IF(I523&lt;&gt;0,(ABS(L523*Constants!$B$10)+50)/100,MAX(P522-ABS(N523*Constants!$B$4),0))</f>
        <v>0.62005</v>
      </c>
      <c r="Q523">
        <f>IF(J523&lt;&gt;0,(ABS(M523*Constants!$B$10)+50)/100,MAX(Q522-ABS(O523*Constants!$B$4),0))</f>
        <v>0.58005</v>
      </c>
      <c r="R523">
        <f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1200.5</v>
      </c>
      <c r="S523">
        <f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800.5</v>
      </c>
      <c r="T523">
        <f t="shared" si="143"/>
        <v>1200.5</v>
      </c>
      <c r="U523">
        <f t="shared" si="144"/>
        <v>800.5</v>
      </c>
      <c r="V523">
        <f>IF(I523&lt;&gt;0,(ABS(R523*Constants!$B$4)+50)/100,IF(R523=0,MAX((0-ABS(T523*Constants!$B$4)),0),(ABS(R523*Constants!$B$4)+50)/100))</f>
        <v>1501.125</v>
      </c>
      <c r="W523">
        <f>IF(J523&lt;&gt;0,(ABS(S523*Constants!$B$4)+50)/100,IF(S523=0,MAX((0-ABS(U523*Constants!$B$4)),0),(ABS(S523*Constants!$B$4)+50)/100))</f>
        <v>1001.125</v>
      </c>
      <c r="X523">
        <f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1200.5</v>
      </c>
      <c r="Y523">
        <f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800.5</v>
      </c>
      <c r="Z523">
        <f t="shared" si="145"/>
        <v>1200.5</v>
      </c>
      <c r="AA523">
        <f t="shared" si="146"/>
        <v>800.5</v>
      </c>
      <c r="AB523">
        <f>IF(I523&lt;&gt;0,(ABS(X523*Constants!$B$10)+50)/100,IF(X523=0,MAX((AB522-ABS(Z523*Constants!$B$4)),0),(ABS(X523*Constants!$B$4)+50)/100))</f>
        <v>0.62005</v>
      </c>
      <c r="AC523">
        <f>IF(J523&lt;&gt;0,(ABS(Y523*Constants!$B$10)+50)/100,IF(Y523=0,MAX((AC522-ABS(AA523*Constants!$B$4)),0),(ABS(Y523*Constants!$B$4)+50)/100))</f>
        <v>0.58005</v>
      </c>
      <c r="AD523">
        <f t="shared" si="147"/>
        <v>1001</v>
      </c>
      <c r="AE523">
        <f t="shared" si="148"/>
        <v>1200.5</v>
      </c>
      <c r="AF523">
        <f t="shared" si="149"/>
        <v>800.5</v>
      </c>
      <c r="AG523">
        <f>((Constants!$B$5*AG522)+Constants!$B$4*AD523+AH522)/(Constants!$B$5+Constants!$B$4)</f>
        <v>1001</v>
      </c>
      <c r="AH523">
        <f>((Constants!$B$5*AG522)+Constants!$B$4*AD523+AH522)-(Constants!$B$5+Constants!$B$4)*AG523</f>
        <v>0</v>
      </c>
      <c r="AI523">
        <f>((Constants!$B$5*AI522)+Constants!$B$4*AE523+AJ522)/(Constants!$B$5+Constants!$B$4)</f>
        <v>1200.5</v>
      </c>
      <c r="AJ523">
        <f>((Constants!$B$5*AI522)+Constants!$B$4*AE523+AJ522)-(Constants!$B$4+Constants!$B$5)*AI523</f>
        <v>0</v>
      </c>
      <c r="AK523">
        <f>((Constants!$B$5*AK522)+Constants!$B$4*AF523+AL522)/(Constants!$B$5+Constants!$B$4)</f>
        <v>800.5</v>
      </c>
      <c r="AL523">
        <f>((Constants!$B$5*AK522)+Constants!$B$4*AF523+AL522)-(Constants!$B$5+Constants!$B$4)*AK523</f>
        <v>0</v>
      </c>
      <c r="AM523">
        <f t="shared" si="150"/>
        <v>1</v>
      </c>
      <c r="AN523">
        <f t="shared" si="151"/>
        <v>1</v>
      </c>
      <c r="AO523">
        <f>(200000*(ABS(N523)-ABS(N521))+Constants!$B$7)/(2*Constants!$B$7)</f>
        <v>0.5</v>
      </c>
      <c r="AP523">
        <f>(200000*(ABS(O523)-ABS(O521))+Constants!$B$7)/(2*Constants!$B$7)</f>
        <v>0.5</v>
      </c>
      <c r="AQ523">
        <f t="shared" si="152"/>
        <v>1</v>
      </c>
      <c r="AR523">
        <f>(Constants!$B$3*Constants!$B$8*I523*K523+AS522)/(Constants!$B$9*Constants!$B$4)</f>
        <v>7.53982300884956</v>
      </c>
      <c r="AS523">
        <f>(Constants!$B$3*Constants!$B$8*I523*K523+AS522)-(AR523*Constants!$B$9*Constants!$B$4)</f>
        <v>0</v>
      </c>
      <c r="AT523">
        <f t="shared" si="153"/>
        <v>3928.24778761058</v>
      </c>
      <c r="AU523">
        <f t="array" ref="AU523">IF(SUMPRODUCT(--(SIGN(AN490:AN522)=SIGN(K491:K523)))=0,2,IF(AV522&gt;0,1,0))</f>
        <v>0</v>
      </c>
      <c r="AV523">
        <f>IF(AU523=2,ROUND(5*1000/Constants!$B$11,0),IF(AV522&gt;0,AV522-1,0))</f>
        <v>0</v>
      </c>
      <c r="AW523">
        <f t="shared" si="154"/>
        <v>521</v>
      </c>
      <c r="AX523">
        <f ca="1" t="array" ref="AX523">IF(AW523&gt;Constants!$B$12,2,IF(SUMPRODUCT(--(AX504:AX523=2))=0,0,1))</f>
        <v>2</v>
      </c>
      <c r="AZ523">
        <f t="array" ref="AZ523">IF(ABS(AG523)&gt;Constants!$B$13,2,IF(SUMPRODUCT(--(AZ503:AZ522=2))=0,0,1))</f>
        <v>0</v>
      </c>
    </row>
    <row r="524" spans="1:52">
      <c r="A524" s="3">
        <v>522</v>
      </c>
      <c r="B524">
        <f>Signals!B523</f>
        <v>3</v>
      </c>
      <c r="C524">
        <f>Signals!C523</f>
        <v>2</v>
      </c>
      <c r="D524">
        <f>Signals!F523</f>
        <v>0</v>
      </c>
      <c r="E524">
        <f>Signals!H523</f>
        <v>0</v>
      </c>
      <c r="F524">
        <f>Signals!I523</f>
        <v>0</v>
      </c>
      <c r="G524">
        <f>IF(Constants!$B$2=2,-B524,B524)</f>
        <v>3</v>
      </c>
      <c r="H524">
        <f>IF(Constants!$C$2=2,-C524,C524)</f>
        <v>2</v>
      </c>
      <c r="I524">
        <f t="shared" si="138"/>
        <v>3</v>
      </c>
      <c r="J524">
        <f t="shared" si="139"/>
        <v>2</v>
      </c>
      <c r="K524">
        <f t="shared" si="140"/>
        <v>1</v>
      </c>
      <c r="L524">
        <f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1200.5</v>
      </c>
      <c r="M524">
        <f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800.5</v>
      </c>
      <c r="N524">
        <f t="shared" si="141"/>
        <v>1200.5</v>
      </c>
      <c r="O524">
        <f t="shared" si="142"/>
        <v>800.5</v>
      </c>
      <c r="P524">
        <f>IF(I524&lt;&gt;0,(ABS(L524*Constants!$B$10)+50)/100,MAX(P523-ABS(N524*Constants!$B$4),0))</f>
        <v>0.62005</v>
      </c>
      <c r="Q524">
        <f>IF(J524&lt;&gt;0,(ABS(M524*Constants!$B$10)+50)/100,MAX(Q523-ABS(O524*Constants!$B$4),0))</f>
        <v>0.58005</v>
      </c>
      <c r="R524">
        <f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1200.5</v>
      </c>
      <c r="S524">
        <f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800.5</v>
      </c>
      <c r="T524">
        <f t="shared" si="143"/>
        <v>1200.5</v>
      </c>
      <c r="U524">
        <f t="shared" si="144"/>
        <v>800.5</v>
      </c>
      <c r="V524">
        <f>IF(I524&lt;&gt;0,(ABS(R524*Constants!$B$4)+50)/100,IF(R524=0,MAX((0-ABS(T524*Constants!$B$4)),0),(ABS(R524*Constants!$B$4)+50)/100))</f>
        <v>1501.125</v>
      </c>
      <c r="W524">
        <f>IF(J524&lt;&gt;0,(ABS(S524*Constants!$B$4)+50)/100,IF(S524=0,MAX((0-ABS(U524*Constants!$B$4)),0),(ABS(S524*Constants!$B$4)+50)/100))</f>
        <v>1001.125</v>
      </c>
      <c r="X524">
        <f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1200.5</v>
      </c>
      <c r="Y524">
        <f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800.5</v>
      </c>
      <c r="Z524">
        <f t="shared" si="145"/>
        <v>1200.5</v>
      </c>
      <c r="AA524">
        <f t="shared" si="146"/>
        <v>800.5</v>
      </c>
      <c r="AB524">
        <f>IF(I524&lt;&gt;0,(ABS(X524*Constants!$B$10)+50)/100,IF(X524=0,MAX((AB523-ABS(Z524*Constants!$B$4)),0),(ABS(X524*Constants!$B$4)+50)/100))</f>
        <v>0.62005</v>
      </c>
      <c r="AC524">
        <f>IF(J524&lt;&gt;0,(ABS(Y524*Constants!$B$10)+50)/100,IF(Y524=0,MAX((AC523-ABS(AA524*Constants!$B$4)),0),(ABS(Y524*Constants!$B$4)+50)/100))</f>
        <v>0.58005</v>
      </c>
      <c r="AD524">
        <f t="shared" si="147"/>
        <v>1001</v>
      </c>
      <c r="AE524">
        <f t="shared" si="148"/>
        <v>1200.5</v>
      </c>
      <c r="AF524">
        <f t="shared" si="149"/>
        <v>800.5</v>
      </c>
      <c r="AG524">
        <f>((Constants!$B$5*AG523)+Constants!$B$4*AD524+AH523)/(Constants!$B$5+Constants!$B$4)</f>
        <v>1001</v>
      </c>
      <c r="AH524">
        <f>((Constants!$B$5*AG523)+Constants!$B$4*AD524+AH523)-(Constants!$B$5+Constants!$B$4)*AG524</f>
        <v>0</v>
      </c>
      <c r="AI524">
        <f>((Constants!$B$5*AI523)+Constants!$B$4*AE524+AJ523)/(Constants!$B$5+Constants!$B$4)</f>
        <v>1200.5</v>
      </c>
      <c r="AJ524">
        <f>((Constants!$B$5*AI523)+Constants!$B$4*AE524+AJ523)-(Constants!$B$4+Constants!$B$5)*AI524</f>
        <v>0</v>
      </c>
      <c r="AK524">
        <f>((Constants!$B$5*AK523)+Constants!$B$4*AF524+AL523)/(Constants!$B$5+Constants!$B$4)</f>
        <v>800.5</v>
      </c>
      <c r="AL524">
        <f>((Constants!$B$5*AK523)+Constants!$B$4*AF524+AL523)-(Constants!$B$5+Constants!$B$4)*AK524</f>
        <v>0</v>
      </c>
      <c r="AM524">
        <f t="shared" si="150"/>
        <v>1</v>
      </c>
      <c r="AN524">
        <f t="shared" si="151"/>
        <v>1</v>
      </c>
      <c r="AO524">
        <f>(200000*(ABS(N524)-ABS(N522))+Constants!$B$7)/(2*Constants!$B$7)</f>
        <v>0.5</v>
      </c>
      <c r="AP524">
        <f>(200000*(ABS(O524)-ABS(O522))+Constants!$B$7)/(2*Constants!$B$7)</f>
        <v>0.5</v>
      </c>
      <c r="AQ524">
        <f t="shared" si="152"/>
        <v>1</v>
      </c>
      <c r="AR524">
        <f>(Constants!$B$3*Constants!$B$8*I524*K524+AS523)/(Constants!$B$9*Constants!$B$4)</f>
        <v>7.53982300884956</v>
      </c>
      <c r="AS524">
        <f>(Constants!$B$3*Constants!$B$8*I524*K524+AS523)-(AR524*Constants!$B$9*Constants!$B$4)</f>
        <v>0</v>
      </c>
      <c r="AT524">
        <f t="shared" si="153"/>
        <v>3935.78761061943</v>
      </c>
      <c r="AU524">
        <f t="array" ref="AU524">IF(SUMPRODUCT(--(SIGN(AN491:AN523)=SIGN(K492:K524)))=0,2,IF(AV523&gt;0,1,0))</f>
        <v>0</v>
      </c>
      <c r="AV524">
        <f>IF(AU524=2,ROUND(5*1000/Constants!$B$11,0),IF(AV523&gt;0,AV523-1,0))</f>
        <v>0</v>
      </c>
      <c r="AW524">
        <f t="shared" si="154"/>
        <v>522</v>
      </c>
      <c r="AX524">
        <f ca="1" t="array" ref="AX524">IF(AW524&gt;Constants!$B$12,2,IF(SUMPRODUCT(--(AX505:AX524=2))=0,0,1))</f>
        <v>2</v>
      </c>
      <c r="AZ524">
        <f t="array" ref="AZ524">IF(ABS(AG524)&gt;Constants!$B$13,2,IF(SUMPRODUCT(--(AZ504:AZ523=2))=0,0,1))</f>
        <v>0</v>
      </c>
    </row>
    <row r="525" spans="1:52">
      <c r="A525" s="3">
        <v>523</v>
      </c>
      <c r="B525">
        <f>Signals!B524</f>
        <v>3</v>
      </c>
      <c r="C525">
        <f>Signals!C524</f>
        <v>2</v>
      </c>
      <c r="D525">
        <f>Signals!F524</f>
        <v>0</v>
      </c>
      <c r="E525">
        <f>Signals!H524</f>
        <v>0</v>
      </c>
      <c r="F525">
        <f>Signals!I524</f>
        <v>0</v>
      </c>
      <c r="G525">
        <f>IF(Constants!$B$2=2,-B525,B525)</f>
        <v>3</v>
      </c>
      <c r="H525">
        <f>IF(Constants!$C$2=2,-C525,C525)</f>
        <v>2</v>
      </c>
      <c r="I525">
        <f t="shared" si="138"/>
        <v>3</v>
      </c>
      <c r="J525">
        <f t="shared" si="139"/>
        <v>2</v>
      </c>
      <c r="K525">
        <f t="shared" si="140"/>
        <v>1</v>
      </c>
      <c r="L525">
        <f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1200.5</v>
      </c>
      <c r="M525">
        <f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800.5</v>
      </c>
      <c r="N525">
        <f t="shared" si="141"/>
        <v>1200.5</v>
      </c>
      <c r="O525">
        <f t="shared" si="142"/>
        <v>800.5</v>
      </c>
      <c r="P525">
        <f>IF(I525&lt;&gt;0,(ABS(L525*Constants!$B$10)+50)/100,MAX(P524-ABS(N525*Constants!$B$4),0))</f>
        <v>0.62005</v>
      </c>
      <c r="Q525">
        <f>IF(J525&lt;&gt;0,(ABS(M525*Constants!$B$10)+50)/100,MAX(Q524-ABS(O525*Constants!$B$4),0))</f>
        <v>0.58005</v>
      </c>
      <c r="R525">
        <f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1200.5</v>
      </c>
      <c r="S525">
        <f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800.5</v>
      </c>
      <c r="T525">
        <f t="shared" si="143"/>
        <v>1200.5</v>
      </c>
      <c r="U525">
        <f t="shared" si="144"/>
        <v>800.5</v>
      </c>
      <c r="V525">
        <f>IF(I525&lt;&gt;0,(ABS(R525*Constants!$B$4)+50)/100,IF(R525=0,MAX((0-ABS(T525*Constants!$B$4)),0),(ABS(R525*Constants!$B$4)+50)/100))</f>
        <v>1501.125</v>
      </c>
      <c r="W525">
        <f>IF(J525&lt;&gt;0,(ABS(S525*Constants!$B$4)+50)/100,IF(S525=0,MAX((0-ABS(U525*Constants!$B$4)),0),(ABS(S525*Constants!$B$4)+50)/100))</f>
        <v>1001.125</v>
      </c>
      <c r="X525">
        <f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1200.5</v>
      </c>
      <c r="Y525">
        <f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800.5</v>
      </c>
      <c r="Z525">
        <f t="shared" si="145"/>
        <v>1200.5</v>
      </c>
      <c r="AA525">
        <f t="shared" si="146"/>
        <v>800.5</v>
      </c>
      <c r="AB525">
        <f>IF(I525&lt;&gt;0,(ABS(X525*Constants!$B$10)+50)/100,IF(X525=0,MAX((AB524-ABS(Z525*Constants!$B$4)),0),(ABS(X525*Constants!$B$4)+50)/100))</f>
        <v>0.62005</v>
      </c>
      <c r="AC525">
        <f>IF(J525&lt;&gt;0,(ABS(Y525*Constants!$B$10)+50)/100,IF(Y525=0,MAX((AC524-ABS(AA525*Constants!$B$4)),0),(ABS(Y525*Constants!$B$4)+50)/100))</f>
        <v>0.58005</v>
      </c>
      <c r="AD525">
        <f t="shared" si="147"/>
        <v>1001</v>
      </c>
      <c r="AE525">
        <f t="shared" si="148"/>
        <v>1200.5</v>
      </c>
      <c r="AF525">
        <f t="shared" si="149"/>
        <v>800.5</v>
      </c>
      <c r="AG525">
        <f>((Constants!$B$5*AG524)+Constants!$B$4*AD525+AH524)/(Constants!$B$5+Constants!$B$4)</f>
        <v>1001</v>
      </c>
      <c r="AH525">
        <f>((Constants!$B$5*AG524)+Constants!$B$4*AD525+AH524)-(Constants!$B$5+Constants!$B$4)*AG525</f>
        <v>0</v>
      </c>
      <c r="AI525">
        <f>((Constants!$B$5*AI524)+Constants!$B$4*AE525+AJ524)/(Constants!$B$5+Constants!$B$4)</f>
        <v>1200.5</v>
      </c>
      <c r="AJ525">
        <f>((Constants!$B$5*AI524)+Constants!$B$4*AE525+AJ524)-(Constants!$B$4+Constants!$B$5)*AI525</f>
        <v>0</v>
      </c>
      <c r="AK525">
        <f>((Constants!$B$5*AK524)+Constants!$B$4*AF525+AL524)/(Constants!$B$5+Constants!$B$4)</f>
        <v>800.5</v>
      </c>
      <c r="AL525">
        <f>((Constants!$B$5*AK524)+Constants!$B$4*AF525+AL524)-(Constants!$B$5+Constants!$B$4)*AK525</f>
        <v>0</v>
      </c>
      <c r="AM525">
        <f t="shared" si="150"/>
        <v>1</v>
      </c>
      <c r="AN525">
        <f t="shared" si="151"/>
        <v>1</v>
      </c>
      <c r="AO525">
        <f>(200000*(ABS(N525)-ABS(N523))+Constants!$B$7)/(2*Constants!$B$7)</f>
        <v>0.5</v>
      </c>
      <c r="AP525">
        <f>(200000*(ABS(O525)-ABS(O523))+Constants!$B$7)/(2*Constants!$B$7)</f>
        <v>0.5</v>
      </c>
      <c r="AQ525">
        <f t="shared" si="152"/>
        <v>1</v>
      </c>
      <c r="AR525">
        <f>(Constants!$B$3*Constants!$B$8*I525*K525+AS524)/(Constants!$B$9*Constants!$B$4)</f>
        <v>7.53982300884956</v>
      </c>
      <c r="AS525">
        <f>(Constants!$B$3*Constants!$B$8*I525*K525+AS524)-(AR525*Constants!$B$9*Constants!$B$4)</f>
        <v>0</v>
      </c>
      <c r="AT525">
        <f t="shared" si="153"/>
        <v>3943.32743362828</v>
      </c>
      <c r="AU525">
        <f t="array" ref="AU525">IF(SUMPRODUCT(--(SIGN(AN492:AN524)=SIGN(K493:K525)))=0,2,IF(AV524&gt;0,1,0))</f>
        <v>0</v>
      </c>
      <c r="AV525">
        <f>IF(AU525=2,ROUND(5*1000/Constants!$B$11,0),IF(AV524&gt;0,AV524-1,0))</f>
        <v>0</v>
      </c>
      <c r="AW525">
        <f t="shared" si="154"/>
        <v>523</v>
      </c>
      <c r="AX525">
        <f ca="1" t="array" ref="AX525">IF(AW525&gt;Constants!$B$12,2,IF(SUMPRODUCT(--(AX506:AX525=2))=0,0,1))</f>
        <v>2</v>
      </c>
      <c r="AZ525">
        <f t="array" ref="AZ525">IF(ABS(AG525)&gt;Constants!$B$13,2,IF(SUMPRODUCT(--(AZ505:AZ524=2))=0,0,1))</f>
        <v>0</v>
      </c>
    </row>
    <row r="526" spans="1:52">
      <c r="A526" s="3">
        <v>524</v>
      </c>
      <c r="B526">
        <f>Signals!B525</f>
        <v>3</v>
      </c>
      <c r="C526">
        <f>Signals!C525</f>
        <v>2</v>
      </c>
      <c r="D526">
        <f>Signals!F525</f>
        <v>0</v>
      </c>
      <c r="E526">
        <f>Signals!H525</f>
        <v>0</v>
      </c>
      <c r="F526">
        <f>Signals!I525</f>
        <v>0</v>
      </c>
      <c r="G526">
        <f>IF(Constants!$B$2=2,-B526,B526)</f>
        <v>3</v>
      </c>
      <c r="H526">
        <f>IF(Constants!$C$2=2,-C526,C526)</f>
        <v>2</v>
      </c>
      <c r="I526">
        <f t="shared" si="138"/>
        <v>3</v>
      </c>
      <c r="J526">
        <f t="shared" si="139"/>
        <v>2</v>
      </c>
      <c r="K526">
        <f t="shared" si="140"/>
        <v>1</v>
      </c>
      <c r="L526">
        <f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1200.5</v>
      </c>
      <c r="M526">
        <f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800.5</v>
      </c>
      <c r="N526">
        <f t="shared" si="141"/>
        <v>1200.5</v>
      </c>
      <c r="O526">
        <f t="shared" si="142"/>
        <v>800.5</v>
      </c>
      <c r="P526">
        <f>IF(I526&lt;&gt;0,(ABS(L526*Constants!$B$10)+50)/100,MAX(P525-ABS(N526*Constants!$B$4),0))</f>
        <v>0.62005</v>
      </c>
      <c r="Q526">
        <f>IF(J526&lt;&gt;0,(ABS(M526*Constants!$B$10)+50)/100,MAX(Q525-ABS(O526*Constants!$B$4),0))</f>
        <v>0.58005</v>
      </c>
      <c r="R526">
        <f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1200.5</v>
      </c>
      <c r="S526">
        <f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800.5</v>
      </c>
      <c r="T526">
        <f t="shared" si="143"/>
        <v>1200.5</v>
      </c>
      <c r="U526">
        <f t="shared" si="144"/>
        <v>800.5</v>
      </c>
      <c r="V526">
        <f>IF(I526&lt;&gt;0,(ABS(R526*Constants!$B$4)+50)/100,IF(R526=0,MAX((0-ABS(T526*Constants!$B$4)),0),(ABS(R526*Constants!$B$4)+50)/100))</f>
        <v>1501.125</v>
      </c>
      <c r="W526">
        <f>IF(J526&lt;&gt;0,(ABS(S526*Constants!$B$4)+50)/100,IF(S526=0,MAX((0-ABS(U526*Constants!$B$4)),0),(ABS(S526*Constants!$B$4)+50)/100))</f>
        <v>1001.125</v>
      </c>
      <c r="X526">
        <f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1200.5</v>
      </c>
      <c r="Y526">
        <f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800.5</v>
      </c>
      <c r="Z526">
        <f t="shared" si="145"/>
        <v>1200.5</v>
      </c>
      <c r="AA526">
        <f t="shared" si="146"/>
        <v>800.5</v>
      </c>
      <c r="AB526">
        <f>IF(I526&lt;&gt;0,(ABS(X526*Constants!$B$10)+50)/100,IF(X526=0,MAX((AB525-ABS(Z526*Constants!$B$4)),0),(ABS(X526*Constants!$B$4)+50)/100))</f>
        <v>0.62005</v>
      </c>
      <c r="AC526">
        <f>IF(J526&lt;&gt;0,(ABS(Y526*Constants!$B$10)+50)/100,IF(Y526=0,MAX((AC525-ABS(AA526*Constants!$B$4)),0),(ABS(Y526*Constants!$B$4)+50)/100))</f>
        <v>0.58005</v>
      </c>
      <c r="AD526">
        <f t="shared" si="147"/>
        <v>1001</v>
      </c>
      <c r="AE526">
        <f t="shared" si="148"/>
        <v>1200.5</v>
      </c>
      <c r="AF526">
        <f t="shared" si="149"/>
        <v>800.5</v>
      </c>
      <c r="AG526">
        <f>((Constants!$B$5*AG525)+Constants!$B$4*AD526+AH525)/(Constants!$B$5+Constants!$B$4)</f>
        <v>1001</v>
      </c>
      <c r="AH526">
        <f>((Constants!$B$5*AG525)+Constants!$B$4*AD526+AH525)-(Constants!$B$5+Constants!$B$4)*AG526</f>
        <v>0</v>
      </c>
      <c r="AI526">
        <f>((Constants!$B$5*AI525)+Constants!$B$4*AE526+AJ525)/(Constants!$B$5+Constants!$B$4)</f>
        <v>1200.5</v>
      </c>
      <c r="AJ526">
        <f>((Constants!$B$5*AI525)+Constants!$B$4*AE526+AJ525)-(Constants!$B$4+Constants!$B$5)*AI526</f>
        <v>0</v>
      </c>
      <c r="AK526">
        <f>((Constants!$B$5*AK525)+Constants!$B$4*AF526+AL525)/(Constants!$B$5+Constants!$B$4)</f>
        <v>800.5</v>
      </c>
      <c r="AL526">
        <f>((Constants!$B$5*AK525)+Constants!$B$4*AF526+AL525)-(Constants!$B$5+Constants!$B$4)*AK526</f>
        <v>0</v>
      </c>
      <c r="AM526">
        <f t="shared" si="150"/>
        <v>1</v>
      </c>
      <c r="AN526">
        <f t="shared" si="151"/>
        <v>1</v>
      </c>
      <c r="AO526">
        <f>(200000*(ABS(N526)-ABS(N524))+Constants!$B$7)/(2*Constants!$B$7)</f>
        <v>0.5</v>
      </c>
      <c r="AP526">
        <f>(200000*(ABS(O526)-ABS(O524))+Constants!$B$7)/(2*Constants!$B$7)</f>
        <v>0.5</v>
      </c>
      <c r="AQ526">
        <f t="shared" si="152"/>
        <v>1</v>
      </c>
      <c r="AR526">
        <f>(Constants!$B$3*Constants!$B$8*I526*K526+AS525)/(Constants!$B$9*Constants!$B$4)</f>
        <v>7.53982300884956</v>
      </c>
      <c r="AS526">
        <f>(Constants!$B$3*Constants!$B$8*I526*K526+AS525)-(AR526*Constants!$B$9*Constants!$B$4)</f>
        <v>0</v>
      </c>
      <c r="AT526">
        <f t="shared" si="153"/>
        <v>3950.86725663713</v>
      </c>
      <c r="AU526">
        <f t="array" ref="AU526">IF(SUMPRODUCT(--(SIGN(AN493:AN525)=SIGN(K494:K526)))=0,2,IF(AV525&gt;0,1,0))</f>
        <v>0</v>
      </c>
      <c r="AV526">
        <f>IF(AU526=2,ROUND(5*1000/Constants!$B$11,0),IF(AV525&gt;0,AV525-1,0))</f>
        <v>0</v>
      </c>
      <c r="AW526">
        <f t="shared" si="154"/>
        <v>524</v>
      </c>
      <c r="AX526">
        <f ca="1" t="array" ref="AX526">IF(AW526&gt;Constants!$B$12,2,IF(SUMPRODUCT(--(AX507:AX526=2))=0,0,1))</f>
        <v>2</v>
      </c>
      <c r="AZ526">
        <f t="array" ref="AZ526">IF(ABS(AG526)&gt;Constants!$B$13,2,IF(SUMPRODUCT(--(AZ506:AZ525=2))=0,0,1))</f>
        <v>0</v>
      </c>
    </row>
    <row r="527" spans="1:52">
      <c r="A527" s="3">
        <v>525</v>
      </c>
      <c r="B527">
        <f>Signals!B526</f>
        <v>3</v>
      </c>
      <c r="C527">
        <f>Signals!C526</f>
        <v>2</v>
      </c>
      <c r="D527">
        <f>Signals!F526</f>
        <v>0</v>
      </c>
      <c r="E527">
        <f>Signals!H526</f>
        <v>0</v>
      </c>
      <c r="F527">
        <f>Signals!I526</f>
        <v>0</v>
      </c>
      <c r="G527">
        <f>IF(Constants!$B$2=2,-B527,B527)</f>
        <v>3</v>
      </c>
      <c r="H527">
        <f>IF(Constants!$C$2=2,-C527,C527)</f>
        <v>2</v>
      </c>
      <c r="I527">
        <f t="shared" si="138"/>
        <v>3</v>
      </c>
      <c r="J527">
        <f t="shared" si="139"/>
        <v>2</v>
      </c>
      <c r="K527">
        <f t="shared" si="140"/>
        <v>1</v>
      </c>
      <c r="L527">
        <f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1200.5</v>
      </c>
      <c r="M527">
        <f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800.5</v>
      </c>
      <c r="N527">
        <f t="shared" si="141"/>
        <v>1200.5</v>
      </c>
      <c r="O527">
        <f t="shared" si="142"/>
        <v>800.5</v>
      </c>
      <c r="P527">
        <f>IF(I527&lt;&gt;0,(ABS(L527*Constants!$B$10)+50)/100,MAX(P526-ABS(N527*Constants!$B$4),0))</f>
        <v>0.62005</v>
      </c>
      <c r="Q527">
        <f>IF(J527&lt;&gt;0,(ABS(M527*Constants!$B$10)+50)/100,MAX(Q526-ABS(O527*Constants!$B$4),0))</f>
        <v>0.58005</v>
      </c>
      <c r="R527">
        <f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1200.5</v>
      </c>
      <c r="S527">
        <f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800.5</v>
      </c>
      <c r="T527">
        <f t="shared" si="143"/>
        <v>1200.5</v>
      </c>
      <c r="U527">
        <f t="shared" si="144"/>
        <v>800.5</v>
      </c>
      <c r="V527">
        <f>IF(I527&lt;&gt;0,(ABS(R527*Constants!$B$4)+50)/100,IF(R527=0,MAX((0-ABS(T527*Constants!$B$4)),0),(ABS(R527*Constants!$B$4)+50)/100))</f>
        <v>1501.125</v>
      </c>
      <c r="W527">
        <f>IF(J527&lt;&gt;0,(ABS(S527*Constants!$B$4)+50)/100,IF(S527=0,MAX((0-ABS(U527*Constants!$B$4)),0),(ABS(S527*Constants!$B$4)+50)/100))</f>
        <v>1001.125</v>
      </c>
      <c r="X527">
        <f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1200.5</v>
      </c>
      <c r="Y527">
        <f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800.5</v>
      </c>
      <c r="Z527">
        <f t="shared" si="145"/>
        <v>1200.5</v>
      </c>
      <c r="AA527">
        <f t="shared" si="146"/>
        <v>800.5</v>
      </c>
      <c r="AB527">
        <f>IF(I527&lt;&gt;0,(ABS(X527*Constants!$B$10)+50)/100,IF(X527=0,MAX((AB526-ABS(Z527*Constants!$B$4)),0),(ABS(X527*Constants!$B$4)+50)/100))</f>
        <v>0.62005</v>
      </c>
      <c r="AC527">
        <f>IF(J527&lt;&gt;0,(ABS(Y527*Constants!$B$10)+50)/100,IF(Y527=0,MAX((AC526-ABS(AA527*Constants!$B$4)),0),(ABS(Y527*Constants!$B$4)+50)/100))</f>
        <v>0.58005</v>
      </c>
      <c r="AD527">
        <f t="shared" si="147"/>
        <v>1001</v>
      </c>
      <c r="AE527">
        <f t="shared" si="148"/>
        <v>1200.5</v>
      </c>
      <c r="AF527">
        <f t="shared" si="149"/>
        <v>800.5</v>
      </c>
      <c r="AG527">
        <f>((Constants!$B$5*AG526)+Constants!$B$4*AD527+AH526)/(Constants!$B$5+Constants!$B$4)</f>
        <v>1001</v>
      </c>
      <c r="AH527">
        <f>((Constants!$B$5*AG526)+Constants!$B$4*AD527+AH526)-(Constants!$B$5+Constants!$B$4)*AG527</f>
        <v>0</v>
      </c>
      <c r="AI527">
        <f>((Constants!$B$5*AI526)+Constants!$B$4*AE527+AJ526)/(Constants!$B$5+Constants!$B$4)</f>
        <v>1200.5</v>
      </c>
      <c r="AJ527">
        <f>((Constants!$B$5*AI526)+Constants!$B$4*AE527+AJ526)-(Constants!$B$4+Constants!$B$5)*AI527</f>
        <v>0</v>
      </c>
      <c r="AK527">
        <f>((Constants!$B$5*AK526)+Constants!$B$4*AF527+AL526)/(Constants!$B$5+Constants!$B$4)</f>
        <v>800.5</v>
      </c>
      <c r="AL527">
        <f>((Constants!$B$5*AK526)+Constants!$B$4*AF527+AL526)-(Constants!$B$5+Constants!$B$4)*AK527</f>
        <v>0</v>
      </c>
      <c r="AM527">
        <f t="shared" si="150"/>
        <v>1</v>
      </c>
      <c r="AN527">
        <f t="shared" si="151"/>
        <v>1</v>
      </c>
      <c r="AO527">
        <f>(200000*(ABS(N527)-ABS(N525))+Constants!$B$7)/(2*Constants!$B$7)</f>
        <v>0.5</v>
      </c>
      <c r="AP527">
        <f>(200000*(ABS(O527)-ABS(O525))+Constants!$B$7)/(2*Constants!$B$7)</f>
        <v>0.5</v>
      </c>
      <c r="AQ527">
        <f t="shared" si="152"/>
        <v>1</v>
      </c>
      <c r="AR527">
        <f>(Constants!$B$3*Constants!$B$8*I527*K527+AS526)/(Constants!$B$9*Constants!$B$4)</f>
        <v>7.53982300884956</v>
      </c>
      <c r="AS527">
        <f>(Constants!$B$3*Constants!$B$8*I527*K527+AS526)-(AR527*Constants!$B$9*Constants!$B$4)</f>
        <v>0</v>
      </c>
      <c r="AT527">
        <f t="shared" si="153"/>
        <v>3958.40707964598</v>
      </c>
      <c r="AU527">
        <f t="array" ref="AU527">IF(SUMPRODUCT(--(SIGN(AN494:AN526)=SIGN(K495:K527)))=0,2,IF(AV526&gt;0,1,0))</f>
        <v>0</v>
      </c>
      <c r="AV527">
        <f>IF(AU527=2,ROUND(5*1000/Constants!$B$11,0),IF(AV526&gt;0,AV526-1,0))</f>
        <v>0</v>
      </c>
      <c r="AW527">
        <f t="shared" si="154"/>
        <v>525</v>
      </c>
      <c r="AX527">
        <f ca="1" t="array" ref="AX527">IF(AW527&gt;Constants!$B$12,2,IF(SUMPRODUCT(--(AX508:AX527=2))=0,0,1))</f>
        <v>2</v>
      </c>
      <c r="AZ527">
        <f t="array" ref="AZ527">IF(ABS(AG527)&gt;Constants!$B$13,2,IF(SUMPRODUCT(--(AZ507:AZ526=2))=0,0,1))</f>
        <v>0</v>
      </c>
    </row>
    <row r="528" spans="1:52">
      <c r="A528" s="3">
        <v>526</v>
      </c>
      <c r="B528">
        <f>Signals!B527</f>
        <v>3</v>
      </c>
      <c r="C528">
        <f>Signals!C527</f>
        <v>2</v>
      </c>
      <c r="D528">
        <f>Signals!F527</f>
        <v>0</v>
      </c>
      <c r="E528">
        <f>Signals!H527</f>
        <v>0</v>
      </c>
      <c r="F528">
        <f>Signals!I527</f>
        <v>0</v>
      </c>
      <c r="G528">
        <f>IF(Constants!$B$2=2,-B528,B528)</f>
        <v>3</v>
      </c>
      <c r="H528">
        <f>IF(Constants!$C$2=2,-C528,C528)</f>
        <v>2</v>
      </c>
      <c r="I528">
        <f t="shared" si="138"/>
        <v>3</v>
      </c>
      <c r="J528">
        <f t="shared" si="139"/>
        <v>2</v>
      </c>
      <c r="K528">
        <f t="shared" si="140"/>
        <v>1</v>
      </c>
      <c r="L528">
        <f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1200.5</v>
      </c>
      <c r="M528">
        <f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800.5</v>
      </c>
      <c r="N528">
        <f t="shared" si="141"/>
        <v>1200.5</v>
      </c>
      <c r="O528">
        <f t="shared" si="142"/>
        <v>800.5</v>
      </c>
      <c r="P528">
        <f>IF(I528&lt;&gt;0,(ABS(L528*Constants!$B$10)+50)/100,MAX(P527-ABS(N528*Constants!$B$4),0))</f>
        <v>0.62005</v>
      </c>
      <c r="Q528">
        <f>IF(J528&lt;&gt;0,(ABS(M528*Constants!$B$10)+50)/100,MAX(Q527-ABS(O528*Constants!$B$4),0))</f>
        <v>0.58005</v>
      </c>
      <c r="R528">
        <f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1200.5</v>
      </c>
      <c r="S528">
        <f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800.5</v>
      </c>
      <c r="T528">
        <f t="shared" si="143"/>
        <v>1200.5</v>
      </c>
      <c r="U528">
        <f t="shared" si="144"/>
        <v>800.5</v>
      </c>
      <c r="V528">
        <f>IF(I528&lt;&gt;0,(ABS(R528*Constants!$B$4)+50)/100,IF(R528=0,MAX((0-ABS(T528*Constants!$B$4)),0),(ABS(R528*Constants!$B$4)+50)/100))</f>
        <v>1501.125</v>
      </c>
      <c r="W528">
        <f>IF(J528&lt;&gt;0,(ABS(S528*Constants!$B$4)+50)/100,IF(S528=0,MAX((0-ABS(U528*Constants!$B$4)),0),(ABS(S528*Constants!$B$4)+50)/100))</f>
        <v>1001.125</v>
      </c>
      <c r="X528">
        <f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1200.5</v>
      </c>
      <c r="Y528">
        <f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800.5</v>
      </c>
      <c r="Z528">
        <f t="shared" si="145"/>
        <v>1200.5</v>
      </c>
      <c r="AA528">
        <f t="shared" si="146"/>
        <v>800.5</v>
      </c>
      <c r="AB528">
        <f>IF(I528&lt;&gt;0,(ABS(X528*Constants!$B$10)+50)/100,IF(X528=0,MAX((AB527-ABS(Z528*Constants!$B$4)),0),(ABS(X528*Constants!$B$4)+50)/100))</f>
        <v>0.62005</v>
      </c>
      <c r="AC528">
        <f>IF(J528&lt;&gt;0,(ABS(Y528*Constants!$B$10)+50)/100,IF(Y528=0,MAX((AC527-ABS(AA528*Constants!$B$4)),0),(ABS(Y528*Constants!$B$4)+50)/100))</f>
        <v>0.58005</v>
      </c>
      <c r="AD528">
        <f t="shared" si="147"/>
        <v>1001</v>
      </c>
      <c r="AE528">
        <f t="shared" si="148"/>
        <v>1200.5</v>
      </c>
      <c r="AF528">
        <f t="shared" si="149"/>
        <v>800.5</v>
      </c>
      <c r="AG528">
        <f>((Constants!$B$5*AG527)+Constants!$B$4*AD528+AH527)/(Constants!$B$5+Constants!$B$4)</f>
        <v>1001</v>
      </c>
      <c r="AH528">
        <f>((Constants!$B$5*AG527)+Constants!$B$4*AD528+AH527)-(Constants!$B$5+Constants!$B$4)*AG528</f>
        <v>0</v>
      </c>
      <c r="AI528">
        <f>((Constants!$B$5*AI527)+Constants!$B$4*AE528+AJ527)/(Constants!$B$5+Constants!$B$4)</f>
        <v>1200.5</v>
      </c>
      <c r="AJ528">
        <f>((Constants!$B$5*AI527)+Constants!$B$4*AE528+AJ527)-(Constants!$B$4+Constants!$B$5)*AI528</f>
        <v>0</v>
      </c>
      <c r="AK528">
        <f>((Constants!$B$5*AK527)+Constants!$B$4*AF528+AL527)/(Constants!$B$5+Constants!$B$4)</f>
        <v>800.5</v>
      </c>
      <c r="AL528">
        <f>((Constants!$B$5*AK527)+Constants!$B$4*AF528+AL527)-(Constants!$B$5+Constants!$B$4)*AK528</f>
        <v>0</v>
      </c>
      <c r="AM528">
        <f t="shared" si="150"/>
        <v>1</v>
      </c>
      <c r="AN528">
        <f t="shared" si="151"/>
        <v>1</v>
      </c>
      <c r="AO528">
        <f>(200000*(ABS(N528)-ABS(N526))+Constants!$B$7)/(2*Constants!$B$7)</f>
        <v>0.5</v>
      </c>
      <c r="AP528">
        <f>(200000*(ABS(O528)-ABS(O526))+Constants!$B$7)/(2*Constants!$B$7)</f>
        <v>0.5</v>
      </c>
      <c r="AQ528">
        <f t="shared" si="152"/>
        <v>1</v>
      </c>
      <c r="AR528">
        <f>(Constants!$B$3*Constants!$B$8*I528*K528+AS527)/(Constants!$B$9*Constants!$B$4)</f>
        <v>7.53982300884956</v>
      </c>
      <c r="AS528">
        <f>(Constants!$B$3*Constants!$B$8*I528*K528+AS527)-(AR528*Constants!$B$9*Constants!$B$4)</f>
        <v>0</v>
      </c>
      <c r="AT528">
        <f t="shared" si="153"/>
        <v>3965.94690265483</v>
      </c>
      <c r="AU528">
        <f t="array" ref="AU528">IF(SUMPRODUCT(--(SIGN(AN495:AN527)=SIGN(K496:K528)))=0,2,IF(AV527&gt;0,1,0))</f>
        <v>0</v>
      </c>
      <c r="AV528">
        <f>IF(AU528=2,ROUND(5*1000/Constants!$B$11,0),IF(AV527&gt;0,AV527-1,0))</f>
        <v>0</v>
      </c>
      <c r="AW528">
        <f t="shared" si="154"/>
        <v>526</v>
      </c>
      <c r="AX528">
        <f ca="1" t="array" ref="AX528">IF(AW528&gt;Constants!$B$12,2,IF(SUMPRODUCT(--(AX509:AX528=2))=0,0,1))</f>
        <v>2</v>
      </c>
      <c r="AZ528">
        <f t="array" ref="AZ528">IF(ABS(AG528)&gt;Constants!$B$13,2,IF(SUMPRODUCT(--(AZ508:AZ527=2))=0,0,1))</f>
        <v>0</v>
      </c>
    </row>
    <row r="529" spans="1:52">
      <c r="A529" s="3">
        <v>527</v>
      </c>
      <c r="B529">
        <f>Signals!B528</f>
        <v>3</v>
      </c>
      <c r="C529">
        <f>Signals!C528</f>
        <v>2</v>
      </c>
      <c r="D529">
        <f>Signals!F528</f>
        <v>0</v>
      </c>
      <c r="E529">
        <f>Signals!H528</f>
        <v>0</v>
      </c>
      <c r="F529">
        <f>Signals!I528</f>
        <v>0</v>
      </c>
      <c r="G529">
        <f>IF(Constants!$B$2=2,-B529,B529)</f>
        <v>3</v>
      </c>
      <c r="H529">
        <f>IF(Constants!$C$2=2,-C529,C529)</f>
        <v>2</v>
      </c>
      <c r="I529">
        <f t="shared" si="138"/>
        <v>3</v>
      </c>
      <c r="J529">
        <f t="shared" si="139"/>
        <v>2</v>
      </c>
      <c r="K529">
        <f t="shared" si="140"/>
        <v>1</v>
      </c>
      <c r="L529">
        <f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1200.5</v>
      </c>
      <c r="M529">
        <f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800.5</v>
      </c>
      <c r="N529">
        <f t="shared" si="141"/>
        <v>1200.5</v>
      </c>
      <c r="O529">
        <f t="shared" si="142"/>
        <v>800.5</v>
      </c>
      <c r="P529">
        <f>IF(I529&lt;&gt;0,(ABS(L529*Constants!$B$10)+50)/100,MAX(P528-ABS(N529*Constants!$B$4),0))</f>
        <v>0.62005</v>
      </c>
      <c r="Q529">
        <f>IF(J529&lt;&gt;0,(ABS(M529*Constants!$B$10)+50)/100,MAX(Q528-ABS(O529*Constants!$B$4),0))</f>
        <v>0.58005</v>
      </c>
      <c r="R529">
        <f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1200.5</v>
      </c>
      <c r="S529">
        <f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800.5</v>
      </c>
      <c r="T529">
        <f t="shared" si="143"/>
        <v>1200.5</v>
      </c>
      <c r="U529">
        <f t="shared" si="144"/>
        <v>800.5</v>
      </c>
      <c r="V529">
        <f>IF(I529&lt;&gt;0,(ABS(R529*Constants!$B$4)+50)/100,IF(R529=0,MAX((0-ABS(T529*Constants!$B$4)),0),(ABS(R529*Constants!$B$4)+50)/100))</f>
        <v>1501.125</v>
      </c>
      <c r="W529">
        <f>IF(J529&lt;&gt;0,(ABS(S529*Constants!$B$4)+50)/100,IF(S529=0,MAX((0-ABS(U529*Constants!$B$4)),0),(ABS(S529*Constants!$B$4)+50)/100))</f>
        <v>1001.125</v>
      </c>
      <c r="X529">
        <f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1200.5</v>
      </c>
      <c r="Y529">
        <f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800.5</v>
      </c>
      <c r="Z529">
        <f t="shared" si="145"/>
        <v>1200.5</v>
      </c>
      <c r="AA529">
        <f t="shared" si="146"/>
        <v>800.5</v>
      </c>
      <c r="AB529">
        <f>IF(I529&lt;&gt;0,(ABS(X529*Constants!$B$10)+50)/100,IF(X529=0,MAX((AB528-ABS(Z529*Constants!$B$4)),0),(ABS(X529*Constants!$B$4)+50)/100))</f>
        <v>0.62005</v>
      </c>
      <c r="AC529">
        <f>IF(J529&lt;&gt;0,(ABS(Y529*Constants!$B$10)+50)/100,IF(Y529=0,MAX((AC528-ABS(AA529*Constants!$B$4)),0),(ABS(Y529*Constants!$B$4)+50)/100))</f>
        <v>0.58005</v>
      </c>
      <c r="AD529">
        <f t="shared" si="147"/>
        <v>1001</v>
      </c>
      <c r="AE529">
        <f t="shared" si="148"/>
        <v>1200.5</v>
      </c>
      <c r="AF529">
        <f t="shared" si="149"/>
        <v>800.5</v>
      </c>
      <c r="AG529">
        <f>((Constants!$B$5*AG528)+Constants!$B$4*AD529+AH528)/(Constants!$B$5+Constants!$B$4)</f>
        <v>1001</v>
      </c>
      <c r="AH529">
        <f>((Constants!$B$5*AG528)+Constants!$B$4*AD529+AH528)-(Constants!$B$5+Constants!$B$4)*AG529</f>
        <v>0</v>
      </c>
      <c r="AI529">
        <f>((Constants!$B$5*AI528)+Constants!$B$4*AE529+AJ528)/(Constants!$B$5+Constants!$B$4)</f>
        <v>1200.5</v>
      </c>
      <c r="AJ529">
        <f>((Constants!$B$5*AI528)+Constants!$B$4*AE529+AJ528)-(Constants!$B$4+Constants!$B$5)*AI529</f>
        <v>0</v>
      </c>
      <c r="AK529">
        <f>((Constants!$B$5*AK528)+Constants!$B$4*AF529+AL528)/(Constants!$B$5+Constants!$B$4)</f>
        <v>800.5</v>
      </c>
      <c r="AL529">
        <f>((Constants!$B$5*AK528)+Constants!$B$4*AF529+AL528)-(Constants!$B$5+Constants!$B$4)*AK529</f>
        <v>0</v>
      </c>
      <c r="AM529">
        <f t="shared" si="150"/>
        <v>1</v>
      </c>
      <c r="AN529">
        <f t="shared" si="151"/>
        <v>1</v>
      </c>
      <c r="AO529">
        <f>(200000*(ABS(N529)-ABS(N527))+Constants!$B$7)/(2*Constants!$B$7)</f>
        <v>0.5</v>
      </c>
      <c r="AP529">
        <f>(200000*(ABS(O529)-ABS(O527))+Constants!$B$7)/(2*Constants!$B$7)</f>
        <v>0.5</v>
      </c>
      <c r="AQ529">
        <f t="shared" si="152"/>
        <v>1</v>
      </c>
      <c r="AR529">
        <f>(Constants!$B$3*Constants!$B$8*I529*K529+AS528)/(Constants!$B$9*Constants!$B$4)</f>
        <v>7.53982300884956</v>
      </c>
      <c r="AS529">
        <f>(Constants!$B$3*Constants!$B$8*I529*K529+AS528)-(AR529*Constants!$B$9*Constants!$B$4)</f>
        <v>0</v>
      </c>
      <c r="AT529">
        <f t="shared" si="153"/>
        <v>3973.48672566368</v>
      </c>
      <c r="AU529">
        <f t="array" ref="AU529">IF(SUMPRODUCT(--(SIGN(AN496:AN528)=SIGN(K497:K529)))=0,2,IF(AV528&gt;0,1,0))</f>
        <v>0</v>
      </c>
      <c r="AV529">
        <f>IF(AU529=2,ROUND(5*1000/Constants!$B$11,0),IF(AV528&gt;0,AV528-1,0))</f>
        <v>0</v>
      </c>
      <c r="AW529">
        <f t="shared" si="154"/>
        <v>527</v>
      </c>
      <c r="AX529">
        <f ca="1" t="array" ref="AX529">IF(AW529&gt;Constants!$B$12,2,IF(SUMPRODUCT(--(AX510:AX529=2))=0,0,1))</f>
        <v>2</v>
      </c>
      <c r="AZ529">
        <f t="array" ref="AZ529">IF(ABS(AG529)&gt;Constants!$B$13,2,IF(SUMPRODUCT(--(AZ509:AZ528=2))=0,0,1))</f>
        <v>0</v>
      </c>
    </row>
    <row r="530" spans="1:52">
      <c r="A530" s="3">
        <v>528</v>
      </c>
      <c r="B530">
        <f>Signals!B529</f>
        <v>3</v>
      </c>
      <c r="C530">
        <f>Signals!C529</f>
        <v>2</v>
      </c>
      <c r="D530">
        <f>Signals!F529</f>
        <v>0</v>
      </c>
      <c r="E530">
        <f>Signals!H529</f>
        <v>0</v>
      </c>
      <c r="F530">
        <f>Signals!I529</f>
        <v>0</v>
      </c>
      <c r="G530">
        <f>IF(Constants!$B$2=2,-B530,B530)</f>
        <v>3</v>
      </c>
      <c r="H530">
        <f>IF(Constants!$C$2=2,-C530,C530)</f>
        <v>2</v>
      </c>
      <c r="I530">
        <f t="shared" si="138"/>
        <v>3</v>
      </c>
      <c r="J530">
        <f t="shared" si="139"/>
        <v>2</v>
      </c>
      <c r="K530">
        <f t="shared" si="140"/>
        <v>1</v>
      </c>
      <c r="L530">
        <f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1200.5</v>
      </c>
      <c r="M530">
        <f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800.5</v>
      </c>
      <c r="N530">
        <f t="shared" si="141"/>
        <v>1200.5</v>
      </c>
      <c r="O530">
        <f t="shared" si="142"/>
        <v>800.5</v>
      </c>
      <c r="P530">
        <f>IF(I530&lt;&gt;0,(ABS(L530*Constants!$B$10)+50)/100,MAX(P529-ABS(N530*Constants!$B$4),0))</f>
        <v>0.62005</v>
      </c>
      <c r="Q530">
        <f>IF(J530&lt;&gt;0,(ABS(M530*Constants!$B$10)+50)/100,MAX(Q529-ABS(O530*Constants!$B$4),0))</f>
        <v>0.58005</v>
      </c>
      <c r="R530">
        <f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1200.5</v>
      </c>
      <c r="S530">
        <f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800.5</v>
      </c>
      <c r="T530">
        <f t="shared" si="143"/>
        <v>1200.5</v>
      </c>
      <c r="U530">
        <f t="shared" si="144"/>
        <v>800.5</v>
      </c>
      <c r="V530">
        <f>IF(I530&lt;&gt;0,(ABS(R530*Constants!$B$4)+50)/100,IF(R530=0,MAX((0-ABS(T530*Constants!$B$4)),0),(ABS(R530*Constants!$B$4)+50)/100))</f>
        <v>1501.125</v>
      </c>
      <c r="W530">
        <f>IF(J530&lt;&gt;0,(ABS(S530*Constants!$B$4)+50)/100,IF(S530=0,MAX((0-ABS(U530*Constants!$B$4)),0),(ABS(S530*Constants!$B$4)+50)/100))</f>
        <v>1001.125</v>
      </c>
      <c r="X530">
        <f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1200.5</v>
      </c>
      <c r="Y530">
        <f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800.5</v>
      </c>
      <c r="Z530">
        <f t="shared" si="145"/>
        <v>1200.5</v>
      </c>
      <c r="AA530">
        <f t="shared" si="146"/>
        <v>800.5</v>
      </c>
      <c r="AB530">
        <f>IF(I530&lt;&gt;0,(ABS(X530*Constants!$B$10)+50)/100,IF(X530=0,MAX((AB529-ABS(Z530*Constants!$B$4)),0),(ABS(X530*Constants!$B$4)+50)/100))</f>
        <v>0.62005</v>
      </c>
      <c r="AC530">
        <f>IF(J530&lt;&gt;0,(ABS(Y530*Constants!$B$10)+50)/100,IF(Y530=0,MAX((AC529-ABS(AA530*Constants!$B$4)),0),(ABS(Y530*Constants!$B$4)+50)/100))</f>
        <v>0.58005</v>
      </c>
      <c r="AD530">
        <f t="shared" si="147"/>
        <v>1001</v>
      </c>
      <c r="AE530">
        <f t="shared" si="148"/>
        <v>1200.5</v>
      </c>
      <c r="AF530">
        <f t="shared" si="149"/>
        <v>800.5</v>
      </c>
      <c r="AG530">
        <f>((Constants!$B$5*AG529)+Constants!$B$4*AD530+AH529)/(Constants!$B$5+Constants!$B$4)</f>
        <v>1001</v>
      </c>
      <c r="AH530">
        <f>((Constants!$B$5*AG529)+Constants!$B$4*AD530+AH529)-(Constants!$B$5+Constants!$B$4)*AG530</f>
        <v>0</v>
      </c>
      <c r="AI530">
        <f>((Constants!$B$5*AI529)+Constants!$B$4*AE530+AJ529)/(Constants!$B$5+Constants!$B$4)</f>
        <v>1200.5</v>
      </c>
      <c r="AJ530">
        <f>((Constants!$B$5*AI529)+Constants!$B$4*AE530+AJ529)-(Constants!$B$4+Constants!$B$5)*AI530</f>
        <v>0</v>
      </c>
      <c r="AK530">
        <f>((Constants!$B$5*AK529)+Constants!$B$4*AF530+AL529)/(Constants!$B$5+Constants!$B$4)</f>
        <v>800.5</v>
      </c>
      <c r="AL530">
        <f>((Constants!$B$5*AK529)+Constants!$B$4*AF530+AL529)-(Constants!$B$5+Constants!$B$4)*AK530</f>
        <v>0</v>
      </c>
      <c r="AM530">
        <f t="shared" si="150"/>
        <v>1</v>
      </c>
      <c r="AN530">
        <f t="shared" si="151"/>
        <v>1</v>
      </c>
      <c r="AO530">
        <f>(200000*(ABS(N530)-ABS(N528))+Constants!$B$7)/(2*Constants!$B$7)</f>
        <v>0.5</v>
      </c>
      <c r="AP530">
        <f>(200000*(ABS(O530)-ABS(O528))+Constants!$B$7)/(2*Constants!$B$7)</f>
        <v>0.5</v>
      </c>
      <c r="AQ530">
        <f t="shared" si="152"/>
        <v>1</v>
      </c>
      <c r="AR530">
        <f>(Constants!$B$3*Constants!$B$8*I530*K530+AS529)/(Constants!$B$9*Constants!$B$4)</f>
        <v>7.53982300884956</v>
      </c>
      <c r="AS530">
        <f>(Constants!$B$3*Constants!$B$8*I530*K530+AS529)-(AR530*Constants!$B$9*Constants!$B$4)</f>
        <v>0</v>
      </c>
      <c r="AT530">
        <f t="shared" si="153"/>
        <v>3981.02654867253</v>
      </c>
      <c r="AU530">
        <f t="array" ref="AU530">IF(SUMPRODUCT(--(SIGN(AN497:AN529)=SIGN(K498:K530)))=0,2,IF(AV529&gt;0,1,0))</f>
        <v>0</v>
      </c>
      <c r="AV530">
        <f>IF(AU530=2,ROUND(5*1000/Constants!$B$11,0),IF(AV529&gt;0,AV529-1,0))</f>
        <v>0</v>
      </c>
      <c r="AW530">
        <f t="shared" si="154"/>
        <v>528</v>
      </c>
      <c r="AX530">
        <f ca="1" t="array" ref="AX530">IF(AW530&gt;Constants!$B$12,2,IF(SUMPRODUCT(--(AX511:AX530=2))=0,0,1))</f>
        <v>2</v>
      </c>
      <c r="AZ530">
        <f t="array" ref="AZ530">IF(ABS(AG530)&gt;Constants!$B$13,2,IF(SUMPRODUCT(--(AZ510:AZ529=2))=0,0,1))</f>
        <v>0</v>
      </c>
    </row>
    <row r="531" spans="1:52">
      <c r="A531" s="3">
        <v>529</v>
      </c>
      <c r="B531">
        <f>Signals!B530</f>
        <v>3</v>
      </c>
      <c r="C531">
        <f>Signals!C530</f>
        <v>2</v>
      </c>
      <c r="D531">
        <f>Signals!F530</f>
        <v>0</v>
      </c>
      <c r="E531">
        <f>Signals!H530</f>
        <v>0</v>
      </c>
      <c r="F531">
        <f>Signals!I530</f>
        <v>0</v>
      </c>
      <c r="G531">
        <f>IF(Constants!$B$2=2,-B531,B531)</f>
        <v>3</v>
      </c>
      <c r="H531">
        <f>IF(Constants!$C$2=2,-C531,C531)</f>
        <v>2</v>
      </c>
      <c r="I531">
        <f t="shared" si="138"/>
        <v>3</v>
      </c>
      <c r="J531">
        <f t="shared" si="139"/>
        <v>2</v>
      </c>
      <c r="K531">
        <f t="shared" si="140"/>
        <v>1</v>
      </c>
      <c r="L531">
        <f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1200.5</v>
      </c>
      <c r="M531">
        <f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800.5</v>
      </c>
      <c r="N531">
        <f t="shared" si="141"/>
        <v>1200.5</v>
      </c>
      <c r="O531">
        <f t="shared" si="142"/>
        <v>800.5</v>
      </c>
      <c r="P531">
        <f>IF(I531&lt;&gt;0,(ABS(L531*Constants!$B$10)+50)/100,MAX(P530-ABS(N531*Constants!$B$4),0))</f>
        <v>0.62005</v>
      </c>
      <c r="Q531">
        <f>IF(J531&lt;&gt;0,(ABS(M531*Constants!$B$10)+50)/100,MAX(Q530-ABS(O531*Constants!$B$4),0))</f>
        <v>0.58005</v>
      </c>
      <c r="R531">
        <f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1200.5</v>
      </c>
      <c r="S531">
        <f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800.5</v>
      </c>
      <c r="T531">
        <f t="shared" si="143"/>
        <v>1200.5</v>
      </c>
      <c r="U531">
        <f t="shared" si="144"/>
        <v>800.5</v>
      </c>
      <c r="V531">
        <f>IF(I531&lt;&gt;0,(ABS(R531*Constants!$B$4)+50)/100,IF(R531=0,MAX((0-ABS(T531*Constants!$B$4)),0),(ABS(R531*Constants!$B$4)+50)/100))</f>
        <v>1501.125</v>
      </c>
      <c r="W531">
        <f>IF(J531&lt;&gt;0,(ABS(S531*Constants!$B$4)+50)/100,IF(S531=0,MAX((0-ABS(U531*Constants!$B$4)),0),(ABS(S531*Constants!$B$4)+50)/100))</f>
        <v>1001.125</v>
      </c>
      <c r="X531">
        <f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1200.5</v>
      </c>
      <c r="Y531">
        <f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800.5</v>
      </c>
      <c r="Z531">
        <f t="shared" si="145"/>
        <v>1200.5</v>
      </c>
      <c r="AA531">
        <f t="shared" si="146"/>
        <v>800.5</v>
      </c>
      <c r="AB531">
        <f>IF(I531&lt;&gt;0,(ABS(X531*Constants!$B$10)+50)/100,IF(X531=0,MAX((AB530-ABS(Z531*Constants!$B$4)),0),(ABS(X531*Constants!$B$4)+50)/100))</f>
        <v>0.62005</v>
      </c>
      <c r="AC531">
        <f>IF(J531&lt;&gt;0,(ABS(Y531*Constants!$B$10)+50)/100,IF(Y531=0,MAX((AC530-ABS(AA531*Constants!$B$4)),0),(ABS(Y531*Constants!$B$4)+50)/100))</f>
        <v>0.58005</v>
      </c>
      <c r="AD531">
        <f t="shared" si="147"/>
        <v>1001</v>
      </c>
      <c r="AE531">
        <f t="shared" si="148"/>
        <v>1200.5</v>
      </c>
      <c r="AF531">
        <f t="shared" si="149"/>
        <v>800.5</v>
      </c>
      <c r="AG531">
        <f>((Constants!$B$5*AG530)+Constants!$B$4*AD531+AH530)/(Constants!$B$5+Constants!$B$4)</f>
        <v>1001</v>
      </c>
      <c r="AH531">
        <f>((Constants!$B$5*AG530)+Constants!$B$4*AD531+AH530)-(Constants!$B$5+Constants!$B$4)*AG531</f>
        <v>0</v>
      </c>
      <c r="AI531">
        <f>((Constants!$B$5*AI530)+Constants!$B$4*AE531+AJ530)/(Constants!$B$5+Constants!$B$4)</f>
        <v>1200.5</v>
      </c>
      <c r="AJ531">
        <f>((Constants!$B$5*AI530)+Constants!$B$4*AE531+AJ530)-(Constants!$B$4+Constants!$B$5)*AI531</f>
        <v>0</v>
      </c>
      <c r="AK531">
        <f>((Constants!$B$5*AK530)+Constants!$B$4*AF531+AL530)/(Constants!$B$5+Constants!$B$4)</f>
        <v>800.5</v>
      </c>
      <c r="AL531">
        <f>((Constants!$B$5*AK530)+Constants!$B$4*AF531+AL530)-(Constants!$B$5+Constants!$B$4)*AK531</f>
        <v>0</v>
      </c>
      <c r="AM531">
        <f t="shared" si="150"/>
        <v>1</v>
      </c>
      <c r="AN531">
        <f t="shared" si="151"/>
        <v>1</v>
      </c>
      <c r="AO531">
        <f>(200000*(ABS(N531)-ABS(N529))+Constants!$B$7)/(2*Constants!$B$7)</f>
        <v>0.5</v>
      </c>
      <c r="AP531">
        <f>(200000*(ABS(O531)-ABS(O529))+Constants!$B$7)/(2*Constants!$B$7)</f>
        <v>0.5</v>
      </c>
      <c r="AQ531">
        <f t="shared" si="152"/>
        <v>1</v>
      </c>
      <c r="AR531">
        <f>(Constants!$B$3*Constants!$B$8*I531*K531+AS530)/(Constants!$B$9*Constants!$B$4)</f>
        <v>7.53982300884956</v>
      </c>
      <c r="AS531">
        <f>(Constants!$B$3*Constants!$B$8*I531*K531+AS530)-(AR531*Constants!$B$9*Constants!$B$4)</f>
        <v>0</v>
      </c>
      <c r="AT531">
        <f t="shared" si="153"/>
        <v>3988.56637168138</v>
      </c>
      <c r="AU531">
        <f t="array" ref="AU531">IF(SUMPRODUCT(--(SIGN(AN498:AN530)=SIGN(K499:K531)))=0,2,IF(AV530&gt;0,1,0))</f>
        <v>0</v>
      </c>
      <c r="AV531">
        <f>IF(AU531=2,ROUND(5*1000/Constants!$B$11,0),IF(AV530&gt;0,AV530-1,0))</f>
        <v>0</v>
      </c>
      <c r="AW531">
        <f t="shared" si="154"/>
        <v>529</v>
      </c>
      <c r="AX531">
        <f ca="1" t="array" ref="AX531">IF(AW531&gt;Constants!$B$12,2,IF(SUMPRODUCT(--(AX512:AX531=2))=0,0,1))</f>
        <v>2</v>
      </c>
      <c r="AZ531">
        <f t="array" ref="AZ531">IF(ABS(AG531)&gt;Constants!$B$13,2,IF(SUMPRODUCT(--(AZ511:AZ530=2))=0,0,1))</f>
        <v>0</v>
      </c>
    </row>
    <row r="532" spans="1:52">
      <c r="A532" s="3">
        <v>530</v>
      </c>
      <c r="B532">
        <f>Signals!B531</f>
        <v>3</v>
      </c>
      <c r="C532">
        <f>Signals!C531</f>
        <v>2</v>
      </c>
      <c r="D532">
        <f>Signals!F531</f>
        <v>0</v>
      </c>
      <c r="E532">
        <f>Signals!H531</f>
        <v>0</v>
      </c>
      <c r="F532">
        <f>Signals!I531</f>
        <v>0</v>
      </c>
      <c r="G532">
        <f>IF(Constants!$B$2=2,-B532,B532)</f>
        <v>3</v>
      </c>
      <c r="H532">
        <f>IF(Constants!$C$2=2,-C532,C532)</f>
        <v>2</v>
      </c>
      <c r="I532">
        <f t="shared" si="138"/>
        <v>3</v>
      </c>
      <c r="J532">
        <f t="shared" si="139"/>
        <v>2</v>
      </c>
      <c r="K532">
        <f t="shared" si="140"/>
        <v>1</v>
      </c>
      <c r="L532">
        <f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1200.5</v>
      </c>
      <c r="M532">
        <f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800.5</v>
      </c>
      <c r="N532">
        <f t="shared" si="141"/>
        <v>1200.5</v>
      </c>
      <c r="O532">
        <f t="shared" si="142"/>
        <v>800.5</v>
      </c>
      <c r="P532">
        <f>IF(I532&lt;&gt;0,(ABS(L532*Constants!$B$10)+50)/100,MAX(P531-ABS(N532*Constants!$B$4),0))</f>
        <v>0.62005</v>
      </c>
      <c r="Q532">
        <f>IF(J532&lt;&gt;0,(ABS(M532*Constants!$B$10)+50)/100,MAX(Q531-ABS(O532*Constants!$B$4),0))</f>
        <v>0.58005</v>
      </c>
      <c r="R532">
        <f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1200.5</v>
      </c>
      <c r="S532">
        <f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800.5</v>
      </c>
      <c r="T532">
        <f t="shared" si="143"/>
        <v>1200.5</v>
      </c>
      <c r="U532">
        <f t="shared" si="144"/>
        <v>800.5</v>
      </c>
      <c r="V532">
        <f>IF(I532&lt;&gt;0,(ABS(R532*Constants!$B$4)+50)/100,IF(R532=0,MAX((0-ABS(T532*Constants!$B$4)),0),(ABS(R532*Constants!$B$4)+50)/100))</f>
        <v>1501.125</v>
      </c>
      <c r="W532">
        <f>IF(J532&lt;&gt;0,(ABS(S532*Constants!$B$4)+50)/100,IF(S532=0,MAX((0-ABS(U532*Constants!$B$4)),0),(ABS(S532*Constants!$B$4)+50)/100))</f>
        <v>1001.125</v>
      </c>
      <c r="X532">
        <f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1200.5</v>
      </c>
      <c r="Y532">
        <f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800.5</v>
      </c>
      <c r="Z532">
        <f t="shared" si="145"/>
        <v>1200.5</v>
      </c>
      <c r="AA532">
        <f t="shared" si="146"/>
        <v>800.5</v>
      </c>
      <c r="AB532">
        <f>IF(I532&lt;&gt;0,(ABS(X532*Constants!$B$10)+50)/100,IF(X532=0,MAX((AB531-ABS(Z532*Constants!$B$4)),0),(ABS(X532*Constants!$B$4)+50)/100))</f>
        <v>0.62005</v>
      </c>
      <c r="AC532">
        <f>IF(J532&lt;&gt;0,(ABS(Y532*Constants!$B$10)+50)/100,IF(Y532=0,MAX((AC531-ABS(AA532*Constants!$B$4)),0),(ABS(Y532*Constants!$B$4)+50)/100))</f>
        <v>0.58005</v>
      </c>
      <c r="AD532">
        <f t="shared" si="147"/>
        <v>1001</v>
      </c>
      <c r="AE532">
        <f t="shared" si="148"/>
        <v>1200.5</v>
      </c>
      <c r="AF532">
        <f t="shared" si="149"/>
        <v>800.5</v>
      </c>
      <c r="AG532">
        <f>((Constants!$B$5*AG531)+Constants!$B$4*AD532+AH531)/(Constants!$B$5+Constants!$B$4)</f>
        <v>1001</v>
      </c>
      <c r="AH532">
        <f>((Constants!$B$5*AG531)+Constants!$B$4*AD532+AH531)-(Constants!$B$5+Constants!$B$4)*AG532</f>
        <v>0</v>
      </c>
      <c r="AI532">
        <f>((Constants!$B$5*AI531)+Constants!$B$4*AE532+AJ531)/(Constants!$B$5+Constants!$B$4)</f>
        <v>1200.5</v>
      </c>
      <c r="AJ532">
        <f>((Constants!$B$5*AI531)+Constants!$B$4*AE532+AJ531)-(Constants!$B$4+Constants!$B$5)*AI532</f>
        <v>0</v>
      </c>
      <c r="AK532">
        <f>((Constants!$B$5*AK531)+Constants!$B$4*AF532+AL531)/(Constants!$B$5+Constants!$B$4)</f>
        <v>800.5</v>
      </c>
      <c r="AL532">
        <f>((Constants!$B$5*AK531)+Constants!$B$4*AF532+AL531)-(Constants!$B$5+Constants!$B$4)*AK532</f>
        <v>0</v>
      </c>
      <c r="AM532">
        <f t="shared" si="150"/>
        <v>1</v>
      </c>
      <c r="AN532">
        <f t="shared" si="151"/>
        <v>1</v>
      </c>
      <c r="AO532">
        <f>(200000*(ABS(N532)-ABS(N530))+Constants!$B$7)/(2*Constants!$B$7)</f>
        <v>0.5</v>
      </c>
      <c r="AP532">
        <f>(200000*(ABS(O532)-ABS(O530))+Constants!$B$7)/(2*Constants!$B$7)</f>
        <v>0.5</v>
      </c>
      <c r="AQ532">
        <f t="shared" si="152"/>
        <v>1</v>
      </c>
      <c r="AR532">
        <f>(Constants!$B$3*Constants!$B$8*I532*K532+AS531)/(Constants!$B$9*Constants!$B$4)</f>
        <v>7.53982300884956</v>
      </c>
      <c r="AS532">
        <f>(Constants!$B$3*Constants!$B$8*I532*K532+AS531)-(AR532*Constants!$B$9*Constants!$B$4)</f>
        <v>0</v>
      </c>
      <c r="AT532">
        <f t="shared" si="153"/>
        <v>3996.10619469023</v>
      </c>
      <c r="AU532">
        <f t="array" ref="AU532">IF(SUMPRODUCT(--(SIGN(AN499:AN531)=SIGN(K500:K532)))=0,2,IF(AV531&gt;0,1,0))</f>
        <v>0</v>
      </c>
      <c r="AV532">
        <f>IF(AU532=2,ROUND(5*1000/Constants!$B$11,0),IF(AV531&gt;0,AV531-1,0))</f>
        <v>0</v>
      </c>
      <c r="AW532">
        <f t="shared" si="154"/>
        <v>530</v>
      </c>
      <c r="AX532">
        <f ca="1" t="array" ref="AX532">IF(AW532&gt;Constants!$B$12,2,IF(SUMPRODUCT(--(AX513:AX532=2))=0,0,1))</f>
        <v>2</v>
      </c>
      <c r="AZ532">
        <f t="array" ref="AZ532">IF(ABS(AG532)&gt;Constants!$B$13,2,IF(SUMPRODUCT(--(AZ512:AZ531=2))=0,0,1))</f>
        <v>0</v>
      </c>
    </row>
    <row r="533" spans="1:52">
      <c r="A533" s="3">
        <v>531</v>
      </c>
      <c r="B533">
        <f>Signals!B532</f>
        <v>3</v>
      </c>
      <c r="C533">
        <f>Signals!C532</f>
        <v>2</v>
      </c>
      <c r="D533">
        <f>Signals!F532</f>
        <v>0</v>
      </c>
      <c r="E533">
        <f>Signals!H532</f>
        <v>0</v>
      </c>
      <c r="F533">
        <f>Signals!I532</f>
        <v>0</v>
      </c>
      <c r="G533">
        <f>IF(Constants!$B$2=2,-B533,B533)</f>
        <v>3</v>
      </c>
      <c r="H533">
        <f>IF(Constants!$C$2=2,-C533,C533)</f>
        <v>2</v>
      </c>
      <c r="I533">
        <f t="shared" si="138"/>
        <v>3</v>
      </c>
      <c r="J533">
        <f t="shared" si="139"/>
        <v>2</v>
      </c>
      <c r="K533">
        <f t="shared" si="140"/>
        <v>1</v>
      </c>
      <c r="L533">
        <f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1200.5</v>
      </c>
      <c r="M533">
        <f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800.5</v>
      </c>
      <c r="N533">
        <f t="shared" si="141"/>
        <v>1200.5</v>
      </c>
      <c r="O533">
        <f t="shared" si="142"/>
        <v>800.5</v>
      </c>
      <c r="P533">
        <f>IF(I533&lt;&gt;0,(ABS(L533*Constants!$B$10)+50)/100,MAX(P532-ABS(N533*Constants!$B$4),0))</f>
        <v>0.62005</v>
      </c>
      <c r="Q533">
        <f>IF(J533&lt;&gt;0,(ABS(M533*Constants!$B$10)+50)/100,MAX(Q532-ABS(O533*Constants!$B$4),0))</f>
        <v>0.58005</v>
      </c>
      <c r="R533">
        <f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1200.5</v>
      </c>
      <c r="S533">
        <f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800.5</v>
      </c>
      <c r="T533">
        <f t="shared" si="143"/>
        <v>1200.5</v>
      </c>
      <c r="U533">
        <f t="shared" si="144"/>
        <v>800.5</v>
      </c>
      <c r="V533">
        <f>IF(I533&lt;&gt;0,(ABS(R533*Constants!$B$4)+50)/100,IF(R533=0,MAX((0-ABS(T533*Constants!$B$4)),0),(ABS(R533*Constants!$B$4)+50)/100))</f>
        <v>1501.125</v>
      </c>
      <c r="W533">
        <f>IF(J533&lt;&gt;0,(ABS(S533*Constants!$B$4)+50)/100,IF(S533=0,MAX((0-ABS(U533*Constants!$B$4)),0),(ABS(S533*Constants!$B$4)+50)/100))</f>
        <v>1001.125</v>
      </c>
      <c r="X533">
        <f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1200.5</v>
      </c>
      <c r="Y533">
        <f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800.5</v>
      </c>
      <c r="Z533">
        <f t="shared" si="145"/>
        <v>1200.5</v>
      </c>
      <c r="AA533">
        <f t="shared" si="146"/>
        <v>800.5</v>
      </c>
      <c r="AB533">
        <f>IF(I533&lt;&gt;0,(ABS(X533*Constants!$B$10)+50)/100,IF(X533=0,MAX((AB532-ABS(Z533*Constants!$B$4)),0),(ABS(X533*Constants!$B$4)+50)/100))</f>
        <v>0.62005</v>
      </c>
      <c r="AC533">
        <f>IF(J533&lt;&gt;0,(ABS(Y533*Constants!$B$10)+50)/100,IF(Y533=0,MAX((AC532-ABS(AA533*Constants!$B$4)),0),(ABS(Y533*Constants!$B$4)+50)/100))</f>
        <v>0.58005</v>
      </c>
      <c r="AD533">
        <f t="shared" si="147"/>
        <v>1001</v>
      </c>
      <c r="AE533">
        <f t="shared" si="148"/>
        <v>1200.5</v>
      </c>
      <c r="AF533">
        <f t="shared" si="149"/>
        <v>800.5</v>
      </c>
      <c r="AG533">
        <f>((Constants!$B$5*AG532)+Constants!$B$4*AD533+AH532)/(Constants!$B$5+Constants!$B$4)</f>
        <v>1001</v>
      </c>
      <c r="AH533">
        <f>((Constants!$B$5*AG532)+Constants!$B$4*AD533+AH532)-(Constants!$B$5+Constants!$B$4)*AG533</f>
        <v>0</v>
      </c>
      <c r="AI533">
        <f>((Constants!$B$5*AI532)+Constants!$B$4*AE533+AJ532)/(Constants!$B$5+Constants!$B$4)</f>
        <v>1200.5</v>
      </c>
      <c r="AJ533">
        <f>((Constants!$B$5*AI532)+Constants!$B$4*AE533+AJ532)-(Constants!$B$4+Constants!$B$5)*AI533</f>
        <v>0</v>
      </c>
      <c r="AK533">
        <f>((Constants!$B$5*AK532)+Constants!$B$4*AF533+AL532)/(Constants!$B$5+Constants!$B$4)</f>
        <v>800.5</v>
      </c>
      <c r="AL533">
        <f>((Constants!$B$5*AK532)+Constants!$B$4*AF533+AL532)-(Constants!$B$5+Constants!$B$4)*AK533</f>
        <v>0</v>
      </c>
      <c r="AM533">
        <f t="shared" si="150"/>
        <v>1</v>
      </c>
      <c r="AN533">
        <f t="shared" si="151"/>
        <v>1</v>
      </c>
      <c r="AO533">
        <f>(200000*(ABS(N533)-ABS(N531))+Constants!$B$7)/(2*Constants!$B$7)</f>
        <v>0.5</v>
      </c>
      <c r="AP533">
        <f>(200000*(ABS(O533)-ABS(O531))+Constants!$B$7)/(2*Constants!$B$7)</f>
        <v>0.5</v>
      </c>
      <c r="AQ533">
        <f t="shared" si="152"/>
        <v>1</v>
      </c>
      <c r="AR533">
        <f>(Constants!$B$3*Constants!$B$8*I533*K533+AS532)/(Constants!$B$9*Constants!$B$4)</f>
        <v>7.53982300884956</v>
      </c>
      <c r="AS533">
        <f>(Constants!$B$3*Constants!$B$8*I533*K533+AS532)-(AR533*Constants!$B$9*Constants!$B$4)</f>
        <v>0</v>
      </c>
      <c r="AT533">
        <f t="shared" si="153"/>
        <v>4003.64601769907</v>
      </c>
      <c r="AU533">
        <f t="array" ref="AU533">IF(SUMPRODUCT(--(SIGN(AN500:AN532)=SIGN(K501:K533)))=0,2,IF(AV532&gt;0,1,0))</f>
        <v>0</v>
      </c>
      <c r="AV533">
        <f>IF(AU533=2,ROUND(5*1000/Constants!$B$11,0),IF(AV532&gt;0,AV532-1,0))</f>
        <v>0</v>
      </c>
      <c r="AW533">
        <f t="shared" si="154"/>
        <v>531</v>
      </c>
      <c r="AX533">
        <f ca="1" t="array" ref="AX533">IF(AW533&gt;Constants!$B$12,2,IF(SUMPRODUCT(--(AX514:AX533=2))=0,0,1))</f>
        <v>2</v>
      </c>
      <c r="AZ533">
        <f t="array" ref="AZ533">IF(ABS(AG533)&gt;Constants!$B$13,2,IF(SUMPRODUCT(--(AZ513:AZ532=2))=0,0,1))</f>
        <v>0</v>
      </c>
    </row>
    <row r="534" spans="1:52">
      <c r="A534" s="3">
        <v>532</v>
      </c>
      <c r="B534">
        <f>Signals!B533</f>
        <v>3</v>
      </c>
      <c r="C534">
        <f>Signals!C533</f>
        <v>2</v>
      </c>
      <c r="D534">
        <f>Signals!F533</f>
        <v>0</v>
      </c>
      <c r="E534">
        <f>Signals!H533</f>
        <v>0</v>
      </c>
      <c r="F534">
        <f>Signals!I533</f>
        <v>0</v>
      </c>
      <c r="G534">
        <f>IF(Constants!$B$2=2,-B534,B534)</f>
        <v>3</v>
      </c>
      <c r="H534">
        <f>IF(Constants!$C$2=2,-C534,C534)</f>
        <v>2</v>
      </c>
      <c r="I534">
        <f t="shared" si="138"/>
        <v>3</v>
      </c>
      <c r="J534">
        <f t="shared" si="139"/>
        <v>2</v>
      </c>
      <c r="K534">
        <f t="shared" si="140"/>
        <v>1</v>
      </c>
      <c r="L534">
        <f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1200.5</v>
      </c>
      <c r="M534">
        <f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800.5</v>
      </c>
      <c r="N534">
        <f t="shared" si="141"/>
        <v>1200.5</v>
      </c>
      <c r="O534">
        <f t="shared" si="142"/>
        <v>800.5</v>
      </c>
      <c r="P534">
        <f>IF(I534&lt;&gt;0,(ABS(L534*Constants!$B$10)+50)/100,MAX(P533-ABS(N534*Constants!$B$4),0))</f>
        <v>0.62005</v>
      </c>
      <c r="Q534">
        <f>IF(J534&lt;&gt;0,(ABS(M534*Constants!$B$10)+50)/100,MAX(Q533-ABS(O534*Constants!$B$4),0))</f>
        <v>0.58005</v>
      </c>
      <c r="R534">
        <f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1200.5</v>
      </c>
      <c r="S534">
        <f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800.5</v>
      </c>
      <c r="T534">
        <f t="shared" si="143"/>
        <v>1200.5</v>
      </c>
      <c r="U534">
        <f t="shared" si="144"/>
        <v>800.5</v>
      </c>
      <c r="V534">
        <f>IF(I534&lt;&gt;0,(ABS(R534*Constants!$B$4)+50)/100,IF(R534=0,MAX((0-ABS(T534*Constants!$B$4)),0),(ABS(R534*Constants!$B$4)+50)/100))</f>
        <v>1501.125</v>
      </c>
      <c r="W534">
        <f>IF(J534&lt;&gt;0,(ABS(S534*Constants!$B$4)+50)/100,IF(S534=0,MAX((0-ABS(U534*Constants!$B$4)),0),(ABS(S534*Constants!$B$4)+50)/100))</f>
        <v>1001.125</v>
      </c>
      <c r="X534">
        <f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1200.5</v>
      </c>
      <c r="Y534">
        <f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800.5</v>
      </c>
      <c r="Z534">
        <f t="shared" si="145"/>
        <v>1200.5</v>
      </c>
      <c r="AA534">
        <f t="shared" si="146"/>
        <v>800.5</v>
      </c>
      <c r="AB534">
        <f>IF(I534&lt;&gt;0,(ABS(X534*Constants!$B$10)+50)/100,IF(X534=0,MAX((AB533-ABS(Z534*Constants!$B$4)),0),(ABS(X534*Constants!$B$4)+50)/100))</f>
        <v>0.62005</v>
      </c>
      <c r="AC534">
        <f>IF(J534&lt;&gt;0,(ABS(Y534*Constants!$B$10)+50)/100,IF(Y534=0,MAX((AC533-ABS(AA534*Constants!$B$4)),0),(ABS(Y534*Constants!$B$4)+50)/100))</f>
        <v>0.58005</v>
      </c>
      <c r="AD534">
        <f t="shared" si="147"/>
        <v>1001</v>
      </c>
      <c r="AE534">
        <f t="shared" si="148"/>
        <v>1200.5</v>
      </c>
      <c r="AF534">
        <f t="shared" si="149"/>
        <v>800.5</v>
      </c>
      <c r="AG534">
        <f>((Constants!$B$5*AG533)+Constants!$B$4*AD534+AH533)/(Constants!$B$5+Constants!$B$4)</f>
        <v>1001</v>
      </c>
      <c r="AH534">
        <f>((Constants!$B$5*AG533)+Constants!$B$4*AD534+AH533)-(Constants!$B$5+Constants!$B$4)*AG534</f>
        <v>0</v>
      </c>
      <c r="AI534">
        <f>((Constants!$B$5*AI533)+Constants!$B$4*AE534+AJ533)/(Constants!$B$5+Constants!$B$4)</f>
        <v>1200.5</v>
      </c>
      <c r="AJ534">
        <f>((Constants!$B$5*AI533)+Constants!$B$4*AE534+AJ533)-(Constants!$B$4+Constants!$B$5)*AI534</f>
        <v>0</v>
      </c>
      <c r="AK534">
        <f>((Constants!$B$5*AK533)+Constants!$B$4*AF534+AL533)/(Constants!$B$5+Constants!$B$4)</f>
        <v>800.5</v>
      </c>
      <c r="AL534">
        <f>((Constants!$B$5*AK533)+Constants!$B$4*AF534+AL533)-(Constants!$B$5+Constants!$B$4)*AK534</f>
        <v>0</v>
      </c>
      <c r="AM534">
        <f t="shared" si="150"/>
        <v>1</v>
      </c>
      <c r="AN534">
        <f t="shared" si="151"/>
        <v>1</v>
      </c>
      <c r="AO534">
        <f>(200000*(ABS(N534)-ABS(N532))+Constants!$B$7)/(2*Constants!$B$7)</f>
        <v>0.5</v>
      </c>
      <c r="AP534">
        <f>(200000*(ABS(O534)-ABS(O532))+Constants!$B$7)/(2*Constants!$B$7)</f>
        <v>0.5</v>
      </c>
      <c r="AQ534">
        <f t="shared" si="152"/>
        <v>1</v>
      </c>
      <c r="AR534">
        <f>(Constants!$B$3*Constants!$B$8*I534*K534+AS533)/(Constants!$B$9*Constants!$B$4)</f>
        <v>7.53982300884956</v>
      </c>
      <c r="AS534">
        <f>(Constants!$B$3*Constants!$B$8*I534*K534+AS533)-(AR534*Constants!$B$9*Constants!$B$4)</f>
        <v>0</v>
      </c>
      <c r="AT534">
        <f t="shared" si="153"/>
        <v>4011.18584070792</v>
      </c>
      <c r="AU534">
        <f t="array" ref="AU534">IF(SUMPRODUCT(--(SIGN(AN501:AN533)=SIGN(K502:K534)))=0,2,IF(AV533&gt;0,1,0))</f>
        <v>0</v>
      </c>
      <c r="AV534">
        <f>IF(AU534=2,ROUND(5*1000/Constants!$B$11,0),IF(AV533&gt;0,AV533-1,0))</f>
        <v>0</v>
      </c>
      <c r="AW534">
        <f t="shared" si="154"/>
        <v>532</v>
      </c>
      <c r="AX534">
        <f ca="1" t="array" ref="AX534">IF(AW534&gt;Constants!$B$12,2,IF(SUMPRODUCT(--(AX515:AX534=2))=0,0,1))</f>
        <v>2</v>
      </c>
      <c r="AZ534">
        <f t="array" ref="AZ534">IF(ABS(AG534)&gt;Constants!$B$13,2,IF(SUMPRODUCT(--(AZ514:AZ533=2))=0,0,1))</f>
        <v>0</v>
      </c>
    </row>
    <row r="535" spans="1:52">
      <c r="A535" s="3">
        <v>533</v>
      </c>
      <c r="B535">
        <f>Signals!B534</f>
        <v>3</v>
      </c>
      <c r="C535">
        <f>Signals!C534</f>
        <v>2</v>
      </c>
      <c r="D535">
        <f>Signals!F534</f>
        <v>0</v>
      </c>
      <c r="E535">
        <f>Signals!H534</f>
        <v>0</v>
      </c>
      <c r="F535">
        <f>Signals!I534</f>
        <v>0</v>
      </c>
      <c r="G535">
        <f>IF(Constants!$B$2=2,-B535,B535)</f>
        <v>3</v>
      </c>
      <c r="H535">
        <f>IF(Constants!$C$2=2,-C535,C535)</f>
        <v>2</v>
      </c>
      <c r="I535">
        <f t="shared" si="138"/>
        <v>3</v>
      </c>
      <c r="J535">
        <f t="shared" si="139"/>
        <v>2</v>
      </c>
      <c r="K535">
        <f t="shared" si="140"/>
        <v>1</v>
      </c>
      <c r="L535">
        <f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1200.5</v>
      </c>
      <c r="M535">
        <f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800.5</v>
      </c>
      <c r="N535">
        <f t="shared" si="141"/>
        <v>1200.5</v>
      </c>
      <c r="O535">
        <f t="shared" si="142"/>
        <v>800.5</v>
      </c>
      <c r="P535">
        <f>IF(I535&lt;&gt;0,(ABS(L535*Constants!$B$10)+50)/100,MAX(P534-ABS(N535*Constants!$B$4),0))</f>
        <v>0.62005</v>
      </c>
      <c r="Q535">
        <f>IF(J535&lt;&gt;0,(ABS(M535*Constants!$B$10)+50)/100,MAX(Q534-ABS(O535*Constants!$B$4),0))</f>
        <v>0.58005</v>
      </c>
      <c r="R535">
        <f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1200.5</v>
      </c>
      <c r="S535">
        <f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800.5</v>
      </c>
      <c r="T535">
        <f t="shared" si="143"/>
        <v>1200.5</v>
      </c>
      <c r="U535">
        <f t="shared" si="144"/>
        <v>800.5</v>
      </c>
      <c r="V535">
        <f>IF(I535&lt;&gt;0,(ABS(R535*Constants!$B$4)+50)/100,IF(R535=0,MAX((0-ABS(T535*Constants!$B$4)),0),(ABS(R535*Constants!$B$4)+50)/100))</f>
        <v>1501.125</v>
      </c>
      <c r="W535">
        <f>IF(J535&lt;&gt;0,(ABS(S535*Constants!$B$4)+50)/100,IF(S535=0,MAX((0-ABS(U535*Constants!$B$4)),0),(ABS(S535*Constants!$B$4)+50)/100))</f>
        <v>1001.125</v>
      </c>
      <c r="X535">
        <f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1200.5</v>
      </c>
      <c r="Y535">
        <f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800.5</v>
      </c>
      <c r="Z535">
        <f t="shared" si="145"/>
        <v>1200.5</v>
      </c>
      <c r="AA535">
        <f t="shared" si="146"/>
        <v>800.5</v>
      </c>
      <c r="AB535">
        <f>IF(I535&lt;&gt;0,(ABS(X535*Constants!$B$10)+50)/100,IF(X535=0,MAX((AB534-ABS(Z535*Constants!$B$4)),0),(ABS(X535*Constants!$B$4)+50)/100))</f>
        <v>0.62005</v>
      </c>
      <c r="AC535">
        <f>IF(J535&lt;&gt;0,(ABS(Y535*Constants!$B$10)+50)/100,IF(Y535=0,MAX((AC534-ABS(AA535*Constants!$B$4)),0),(ABS(Y535*Constants!$B$4)+50)/100))</f>
        <v>0.58005</v>
      </c>
      <c r="AD535">
        <f t="shared" si="147"/>
        <v>1001</v>
      </c>
      <c r="AE535">
        <f t="shared" si="148"/>
        <v>1200.5</v>
      </c>
      <c r="AF535">
        <f t="shared" si="149"/>
        <v>800.5</v>
      </c>
      <c r="AG535">
        <f>((Constants!$B$5*AG534)+Constants!$B$4*AD535+AH534)/(Constants!$B$5+Constants!$B$4)</f>
        <v>1001</v>
      </c>
      <c r="AH535">
        <f>((Constants!$B$5*AG534)+Constants!$B$4*AD535+AH534)-(Constants!$B$5+Constants!$B$4)*AG535</f>
        <v>0</v>
      </c>
      <c r="AI535">
        <f>((Constants!$B$5*AI534)+Constants!$B$4*AE535+AJ534)/(Constants!$B$5+Constants!$B$4)</f>
        <v>1200.5</v>
      </c>
      <c r="AJ535">
        <f>((Constants!$B$5*AI534)+Constants!$B$4*AE535+AJ534)-(Constants!$B$4+Constants!$B$5)*AI535</f>
        <v>0</v>
      </c>
      <c r="AK535">
        <f>((Constants!$B$5*AK534)+Constants!$B$4*AF535+AL534)/(Constants!$B$5+Constants!$B$4)</f>
        <v>800.5</v>
      </c>
      <c r="AL535">
        <f>((Constants!$B$5*AK534)+Constants!$B$4*AF535+AL534)-(Constants!$B$5+Constants!$B$4)*AK535</f>
        <v>0</v>
      </c>
      <c r="AM535">
        <f t="shared" si="150"/>
        <v>1</v>
      </c>
      <c r="AN535">
        <f t="shared" si="151"/>
        <v>1</v>
      </c>
      <c r="AO535">
        <f>(200000*(ABS(N535)-ABS(N533))+Constants!$B$7)/(2*Constants!$B$7)</f>
        <v>0.5</v>
      </c>
      <c r="AP535">
        <f>(200000*(ABS(O535)-ABS(O533))+Constants!$B$7)/(2*Constants!$B$7)</f>
        <v>0.5</v>
      </c>
      <c r="AQ535">
        <f t="shared" si="152"/>
        <v>1</v>
      </c>
      <c r="AR535">
        <f>(Constants!$B$3*Constants!$B$8*I535*K535+AS534)/(Constants!$B$9*Constants!$B$4)</f>
        <v>7.53982300884956</v>
      </c>
      <c r="AS535">
        <f>(Constants!$B$3*Constants!$B$8*I535*K535+AS534)-(AR535*Constants!$B$9*Constants!$B$4)</f>
        <v>0</v>
      </c>
      <c r="AT535">
        <f t="shared" si="153"/>
        <v>4018.72566371677</v>
      </c>
      <c r="AU535">
        <f t="array" ref="AU535">IF(SUMPRODUCT(--(SIGN(AN502:AN534)=SIGN(K503:K535)))=0,2,IF(AV534&gt;0,1,0))</f>
        <v>0</v>
      </c>
      <c r="AV535">
        <f>IF(AU535=2,ROUND(5*1000/Constants!$B$11,0),IF(AV534&gt;0,AV534-1,0))</f>
        <v>0</v>
      </c>
      <c r="AW535">
        <f t="shared" si="154"/>
        <v>533</v>
      </c>
      <c r="AX535">
        <f ca="1" t="array" ref="AX535">IF(AW535&gt;Constants!$B$12,2,IF(SUMPRODUCT(--(AX516:AX535=2))=0,0,1))</f>
        <v>2</v>
      </c>
      <c r="AZ535">
        <f t="array" ref="AZ535">IF(ABS(AG535)&gt;Constants!$B$13,2,IF(SUMPRODUCT(--(AZ515:AZ534=2))=0,0,1))</f>
        <v>0</v>
      </c>
    </row>
    <row r="536" spans="1:52">
      <c r="A536" s="3">
        <v>534</v>
      </c>
      <c r="B536">
        <f>Signals!B535</f>
        <v>3</v>
      </c>
      <c r="C536">
        <f>Signals!C535</f>
        <v>2</v>
      </c>
      <c r="D536">
        <f>Signals!F535</f>
        <v>0</v>
      </c>
      <c r="E536">
        <f>Signals!H535</f>
        <v>0</v>
      </c>
      <c r="F536">
        <f>Signals!I535</f>
        <v>0</v>
      </c>
      <c r="G536">
        <f>IF(Constants!$B$2=2,-B536,B536)</f>
        <v>3</v>
      </c>
      <c r="H536">
        <f>IF(Constants!$C$2=2,-C536,C536)</f>
        <v>2</v>
      </c>
      <c r="I536">
        <f t="shared" si="138"/>
        <v>3</v>
      </c>
      <c r="J536">
        <f t="shared" si="139"/>
        <v>2</v>
      </c>
      <c r="K536">
        <f t="shared" si="140"/>
        <v>1</v>
      </c>
      <c r="L536">
        <f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1200.5</v>
      </c>
      <c r="M536">
        <f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800.5</v>
      </c>
      <c r="N536">
        <f t="shared" si="141"/>
        <v>1200.5</v>
      </c>
      <c r="O536">
        <f t="shared" si="142"/>
        <v>800.5</v>
      </c>
      <c r="P536">
        <f>IF(I536&lt;&gt;0,(ABS(L536*Constants!$B$10)+50)/100,MAX(P535-ABS(N536*Constants!$B$4),0))</f>
        <v>0.62005</v>
      </c>
      <c r="Q536">
        <f>IF(J536&lt;&gt;0,(ABS(M536*Constants!$B$10)+50)/100,MAX(Q535-ABS(O536*Constants!$B$4),0))</f>
        <v>0.58005</v>
      </c>
      <c r="R536">
        <f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1200.5</v>
      </c>
      <c r="S536">
        <f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800.5</v>
      </c>
      <c r="T536">
        <f t="shared" si="143"/>
        <v>1200.5</v>
      </c>
      <c r="U536">
        <f t="shared" si="144"/>
        <v>800.5</v>
      </c>
      <c r="V536">
        <f>IF(I536&lt;&gt;0,(ABS(R536*Constants!$B$4)+50)/100,IF(R536=0,MAX((0-ABS(T536*Constants!$B$4)),0),(ABS(R536*Constants!$B$4)+50)/100))</f>
        <v>1501.125</v>
      </c>
      <c r="W536">
        <f>IF(J536&lt;&gt;0,(ABS(S536*Constants!$B$4)+50)/100,IF(S536=0,MAX((0-ABS(U536*Constants!$B$4)),0),(ABS(S536*Constants!$B$4)+50)/100))</f>
        <v>1001.125</v>
      </c>
      <c r="X536">
        <f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1200.5</v>
      </c>
      <c r="Y536">
        <f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800.5</v>
      </c>
      <c r="Z536">
        <f t="shared" si="145"/>
        <v>1200.5</v>
      </c>
      <c r="AA536">
        <f t="shared" si="146"/>
        <v>800.5</v>
      </c>
      <c r="AB536">
        <f>IF(I536&lt;&gt;0,(ABS(X536*Constants!$B$10)+50)/100,IF(X536=0,MAX((AB535-ABS(Z536*Constants!$B$4)),0),(ABS(X536*Constants!$B$4)+50)/100))</f>
        <v>0.62005</v>
      </c>
      <c r="AC536">
        <f>IF(J536&lt;&gt;0,(ABS(Y536*Constants!$B$10)+50)/100,IF(Y536=0,MAX((AC535-ABS(AA536*Constants!$B$4)),0),(ABS(Y536*Constants!$B$4)+50)/100))</f>
        <v>0.58005</v>
      </c>
      <c r="AD536">
        <f t="shared" si="147"/>
        <v>1001</v>
      </c>
      <c r="AE536">
        <f t="shared" si="148"/>
        <v>1200.5</v>
      </c>
      <c r="AF536">
        <f t="shared" si="149"/>
        <v>800.5</v>
      </c>
      <c r="AG536">
        <f>((Constants!$B$5*AG535)+Constants!$B$4*AD536+AH535)/(Constants!$B$5+Constants!$B$4)</f>
        <v>1001</v>
      </c>
      <c r="AH536">
        <f>((Constants!$B$5*AG535)+Constants!$B$4*AD536+AH535)-(Constants!$B$5+Constants!$B$4)*AG536</f>
        <v>0</v>
      </c>
      <c r="AI536">
        <f>((Constants!$B$5*AI535)+Constants!$B$4*AE536+AJ535)/(Constants!$B$5+Constants!$B$4)</f>
        <v>1200.5</v>
      </c>
      <c r="AJ536">
        <f>((Constants!$B$5*AI535)+Constants!$B$4*AE536+AJ535)-(Constants!$B$4+Constants!$B$5)*AI536</f>
        <v>0</v>
      </c>
      <c r="AK536">
        <f>((Constants!$B$5*AK535)+Constants!$B$4*AF536+AL535)/(Constants!$B$5+Constants!$B$4)</f>
        <v>800.5</v>
      </c>
      <c r="AL536">
        <f>((Constants!$B$5*AK535)+Constants!$B$4*AF536+AL535)-(Constants!$B$5+Constants!$B$4)*AK536</f>
        <v>0</v>
      </c>
      <c r="AM536">
        <f t="shared" si="150"/>
        <v>1</v>
      </c>
      <c r="AN536">
        <f t="shared" si="151"/>
        <v>1</v>
      </c>
      <c r="AO536">
        <f>(200000*(ABS(N536)-ABS(N534))+Constants!$B$7)/(2*Constants!$B$7)</f>
        <v>0.5</v>
      </c>
      <c r="AP536">
        <f>(200000*(ABS(O536)-ABS(O534))+Constants!$B$7)/(2*Constants!$B$7)</f>
        <v>0.5</v>
      </c>
      <c r="AQ536">
        <f t="shared" si="152"/>
        <v>1</v>
      </c>
      <c r="AR536">
        <f>(Constants!$B$3*Constants!$B$8*I536*K536+AS535)/(Constants!$B$9*Constants!$B$4)</f>
        <v>7.53982300884956</v>
      </c>
      <c r="AS536">
        <f>(Constants!$B$3*Constants!$B$8*I536*K536+AS535)-(AR536*Constants!$B$9*Constants!$B$4)</f>
        <v>0</v>
      </c>
      <c r="AT536">
        <f t="shared" si="153"/>
        <v>4026.26548672562</v>
      </c>
      <c r="AU536">
        <f t="array" ref="AU536">IF(SUMPRODUCT(--(SIGN(AN503:AN535)=SIGN(K504:K536)))=0,2,IF(AV535&gt;0,1,0))</f>
        <v>0</v>
      </c>
      <c r="AV536">
        <f>IF(AU536=2,ROUND(5*1000/Constants!$B$11,0),IF(AV535&gt;0,AV535-1,0))</f>
        <v>0</v>
      </c>
      <c r="AW536">
        <f t="shared" si="154"/>
        <v>534</v>
      </c>
      <c r="AX536">
        <f ca="1" t="array" ref="AX536">IF(AW536&gt;Constants!$B$12,2,IF(SUMPRODUCT(--(AX517:AX536=2))=0,0,1))</f>
        <v>2</v>
      </c>
      <c r="AZ536">
        <f t="array" ref="AZ536">IF(ABS(AG536)&gt;Constants!$B$13,2,IF(SUMPRODUCT(--(AZ516:AZ535=2))=0,0,1))</f>
        <v>0</v>
      </c>
    </row>
    <row r="537" spans="1:52">
      <c r="A537" s="3">
        <v>535</v>
      </c>
      <c r="B537">
        <f>Signals!B536</f>
        <v>3</v>
      </c>
      <c r="C537">
        <f>Signals!C536</f>
        <v>2</v>
      </c>
      <c r="D537">
        <f>Signals!F536</f>
        <v>0</v>
      </c>
      <c r="E537">
        <f>Signals!H536</f>
        <v>0</v>
      </c>
      <c r="F537">
        <f>Signals!I536</f>
        <v>0</v>
      </c>
      <c r="G537">
        <f>IF(Constants!$B$2=2,-B537,B537)</f>
        <v>3</v>
      </c>
      <c r="H537">
        <f>IF(Constants!$C$2=2,-C537,C537)</f>
        <v>2</v>
      </c>
      <c r="I537">
        <f t="shared" si="138"/>
        <v>3</v>
      </c>
      <c r="J537">
        <f t="shared" si="139"/>
        <v>2</v>
      </c>
      <c r="K537">
        <f t="shared" si="140"/>
        <v>1</v>
      </c>
      <c r="L537">
        <f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1200.5</v>
      </c>
      <c r="M537">
        <f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800.5</v>
      </c>
      <c r="N537">
        <f t="shared" si="141"/>
        <v>1200.5</v>
      </c>
      <c r="O537">
        <f t="shared" si="142"/>
        <v>800.5</v>
      </c>
      <c r="P537">
        <f>IF(I537&lt;&gt;0,(ABS(L537*Constants!$B$10)+50)/100,MAX(P536-ABS(N537*Constants!$B$4),0))</f>
        <v>0.62005</v>
      </c>
      <c r="Q537">
        <f>IF(J537&lt;&gt;0,(ABS(M537*Constants!$B$10)+50)/100,MAX(Q536-ABS(O537*Constants!$B$4),0))</f>
        <v>0.58005</v>
      </c>
      <c r="R537">
        <f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1200.5</v>
      </c>
      <c r="S537">
        <f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800.5</v>
      </c>
      <c r="T537">
        <f t="shared" si="143"/>
        <v>1200.5</v>
      </c>
      <c r="U537">
        <f t="shared" si="144"/>
        <v>800.5</v>
      </c>
      <c r="V537">
        <f>IF(I537&lt;&gt;0,(ABS(R537*Constants!$B$4)+50)/100,IF(R537=0,MAX((0-ABS(T537*Constants!$B$4)),0),(ABS(R537*Constants!$B$4)+50)/100))</f>
        <v>1501.125</v>
      </c>
      <c r="W537">
        <f>IF(J537&lt;&gt;0,(ABS(S537*Constants!$B$4)+50)/100,IF(S537=0,MAX((0-ABS(U537*Constants!$B$4)),0),(ABS(S537*Constants!$B$4)+50)/100))</f>
        <v>1001.125</v>
      </c>
      <c r="X537">
        <f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1200.5</v>
      </c>
      <c r="Y537">
        <f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800.5</v>
      </c>
      <c r="Z537">
        <f t="shared" si="145"/>
        <v>1200.5</v>
      </c>
      <c r="AA537">
        <f t="shared" si="146"/>
        <v>800.5</v>
      </c>
      <c r="AB537">
        <f>IF(I537&lt;&gt;0,(ABS(X537*Constants!$B$10)+50)/100,IF(X537=0,MAX((AB536-ABS(Z537*Constants!$B$4)),0),(ABS(X537*Constants!$B$4)+50)/100))</f>
        <v>0.62005</v>
      </c>
      <c r="AC537">
        <f>IF(J537&lt;&gt;0,(ABS(Y537*Constants!$B$10)+50)/100,IF(Y537=0,MAX((AC536-ABS(AA537*Constants!$B$4)),0),(ABS(Y537*Constants!$B$4)+50)/100))</f>
        <v>0.58005</v>
      </c>
      <c r="AD537">
        <f t="shared" si="147"/>
        <v>1001</v>
      </c>
      <c r="AE537">
        <f t="shared" si="148"/>
        <v>1200.5</v>
      </c>
      <c r="AF537">
        <f t="shared" si="149"/>
        <v>800.5</v>
      </c>
      <c r="AG537">
        <f>((Constants!$B$5*AG536)+Constants!$B$4*AD537+AH536)/(Constants!$B$5+Constants!$B$4)</f>
        <v>1001</v>
      </c>
      <c r="AH537">
        <f>((Constants!$B$5*AG536)+Constants!$B$4*AD537+AH536)-(Constants!$B$5+Constants!$B$4)*AG537</f>
        <v>0</v>
      </c>
      <c r="AI537">
        <f>((Constants!$B$5*AI536)+Constants!$B$4*AE537+AJ536)/(Constants!$B$5+Constants!$B$4)</f>
        <v>1200.5</v>
      </c>
      <c r="AJ537">
        <f>((Constants!$B$5*AI536)+Constants!$B$4*AE537+AJ536)-(Constants!$B$4+Constants!$B$5)*AI537</f>
        <v>0</v>
      </c>
      <c r="AK537">
        <f>((Constants!$B$5*AK536)+Constants!$B$4*AF537+AL536)/(Constants!$B$5+Constants!$B$4)</f>
        <v>800.5</v>
      </c>
      <c r="AL537">
        <f>((Constants!$B$5*AK536)+Constants!$B$4*AF537+AL536)-(Constants!$B$5+Constants!$B$4)*AK537</f>
        <v>0</v>
      </c>
      <c r="AM537">
        <f t="shared" si="150"/>
        <v>1</v>
      </c>
      <c r="AN537">
        <f t="shared" si="151"/>
        <v>1</v>
      </c>
      <c r="AO537">
        <f>(200000*(ABS(N537)-ABS(N535))+Constants!$B$7)/(2*Constants!$B$7)</f>
        <v>0.5</v>
      </c>
      <c r="AP537">
        <f>(200000*(ABS(O537)-ABS(O535))+Constants!$B$7)/(2*Constants!$B$7)</f>
        <v>0.5</v>
      </c>
      <c r="AQ537">
        <f t="shared" si="152"/>
        <v>1</v>
      </c>
      <c r="AR537">
        <f>(Constants!$B$3*Constants!$B$8*I537*K537+AS536)/(Constants!$B$9*Constants!$B$4)</f>
        <v>7.53982300884956</v>
      </c>
      <c r="AS537">
        <f>(Constants!$B$3*Constants!$B$8*I537*K537+AS536)-(AR537*Constants!$B$9*Constants!$B$4)</f>
        <v>0</v>
      </c>
      <c r="AT537">
        <f t="shared" si="153"/>
        <v>4033.80530973447</v>
      </c>
      <c r="AU537">
        <f t="array" ref="AU537">IF(SUMPRODUCT(--(SIGN(AN504:AN536)=SIGN(K505:K537)))=0,2,IF(AV536&gt;0,1,0))</f>
        <v>0</v>
      </c>
      <c r="AV537">
        <f>IF(AU537=2,ROUND(5*1000/Constants!$B$11,0),IF(AV536&gt;0,AV536-1,0))</f>
        <v>0</v>
      </c>
      <c r="AW537">
        <f t="shared" si="154"/>
        <v>535</v>
      </c>
      <c r="AX537">
        <f ca="1" t="array" ref="AX537">IF(AW537&gt;Constants!$B$12,2,IF(SUMPRODUCT(--(AX518:AX537=2))=0,0,1))</f>
        <v>2</v>
      </c>
      <c r="AZ537">
        <f t="array" ref="AZ537">IF(ABS(AG537)&gt;Constants!$B$13,2,IF(SUMPRODUCT(--(AZ517:AZ536=2))=0,0,1))</f>
        <v>0</v>
      </c>
    </row>
    <row r="538" spans="1:52">
      <c r="A538" s="3">
        <v>536</v>
      </c>
      <c r="B538">
        <f>Signals!B537</f>
        <v>3</v>
      </c>
      <c r="C538">
        <f>Signals!C537</f>
        <v>2</v>
      </c>
      <c r="D538">
        <f>Signals!F537</f>
        <v>0</v>
      </c>
      <c r="E538">
        <f>Signals!H537</f>
        <v>0</v>
      </c>
      <c r="F538">
        <f>Signals!I537</f>
        <v>0</v>
      </c>
      <c r="G538">
        <f>IF(Constants!$B$2=2,-B538,B538)</f>
        <v>3</v>
      </c>
      <c r="H538">
        <f>IF(Constants!$C$2=2,-C538,C538)</f>
        <v>2</v>
      </c>
      <c r="I538">
        <f t="shared" si="138"/>
        <v>3</v>
      </c>
      <c r="J538">
        <f t="shared" si="139"/>
        <v>2</v>
      </c>
      <c r="K538">
        <f t="shared" si="140"/>
        <v>1</v>
      </c>
      <c r="L538">
        <f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1200.5</v>
      </c>
      <c r="M538">
        <f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800.5</v>
      </c>
      <c r="N538">
        <f t="shared" si="141"/>
        <v>1200.5</v>
      </c>
      <c r="O538">
        <f t="shared" si="142"/>
        <v>800.5</v>
      </c>
      <c r="P538">
        <f>IF(I538&lt;&gt;0,(ABS(L538*Constants!$B$10)+50)/100,MAX(P537-ABS(N538*Constants!$B$4),0))</f>
        <v>0.62005</v>
      </c>
      <c r="Q538">
        <f>IF(J538&lt;&gt;0,(ABS(M538*Constants!$B$10)+50)/100,MAX(Q537-ABS(O538*Constants!$B$4),0))</f>
        <v>0.58005</v>
      </c>
      <c r="R538">
        <f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1200.5</v>
      </c>
      <c r="S538">
        <f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800.5</v>
      </c>
      <c r="T538">
        <f t="shared" si="143"/>
        <v>1200.5</v>
      </c>
      <c r="U538">
        <f t="shared" si="144"/>
        <v>800.5</v>
      </c>
      <c r="V538">
        <f>IF(I538&lt;&gt;0,(ABS(R538*Constants!$B$4)+50)/100,IF(R538=0,MAX((0-ABS(T538*Constants!$B$4)),0),(ABS(R538*Constants!$B$4)+50)/100))</f>
        <v>1501.125</v>
      </c>
      <c r="W538">
        <f>IF(J538&lt;&gt;0,(ABS(S538*Constants!$B$4)+50)/100,IF(S538=0,MAX((0-ABS(U538*Constants!$B$4)),0),(ABS(S538*Constants!$B$4)+50)/100))</f>
        <v>1001.125</v>
      </c>
      <c r="X538">
        <f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1200.5</v>
      </c>
      <c r="Y538">
        <f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800.5</v>
      </c>
      <c r="Z538">
        <f t="shared" si="145"/>
        <v>1200.5</v>
      </c>
      <c r="AA538">
        <f t="shared" si="146"/>
        <v>800.5</v>
      </c>
      <c r="AB538">
        <f>IF(I538&lt;&gt;0,(ABS(X538*Constants!$B$10)+50)/100,IF(X538=0,MAX((AB537-ABS(Z538*Constants!$B$4)),0),(ABS(X538*Constants!$B$4)+50)/100))</f>
        <v>0.62005</v>
      </c>
      <c r="AC538">
        <f>IF(J538&lt;&gt;0,(ABS(Y538*Constants!$B$10)+50)/100,IF(Y538=0,MAX((AC537-ABS(AA538*Constants!$B$4)),0),(ABS(Y538*Constants!$B$4)+50)/100))</f>
        <v>0.58005</v>
      </c>
      <c r="AD538">
        <f t="shared" si="147"/>
        <v>1001</v>
      </c>
      <c r="AE538">
        <f t="shared" si="148"/>
        <v>1200.5</v>
      </c>
      <c r="AF538">
        <f t="shared" si="149"/>
        <v>800.5</v>
      </c>
      <c r="AG538">
        <f>((Constants!$B$5*AG537)+Constants!$B$4*AD538+AH537)/(Constants!$B$5+Constants!$B$4)</f>
        <v>1001</v>
      </c>
      <c r="AH538">
        <f>((Constants!$B$5*AG537)+Constants!$B$4*AD538+AH537)-(Constants!$B$5+Constants!$B$4)*AG538</f>
        <v>0</v>
      </c>
      <c r="AI538">
        <f>((Constants!$B$5*AI537)+Constants!$B$4*AE538+AJ537)/(Constants!$B$5+Constants!$B$4)</f>
        <v>1200.5</v>
      </c>
      <c r="AJ538">
        <f>((Constants!$B$5*AI537)+Constants!$B$4*AE538+AJ537)-(Constants!$B$4+Constants!$B$5)*AI538</f>
        <v>0</v>
      </c>
      <c r="AK538">
        <f>((Constants!$B$5*AK537)+Constants!$B$4*AF538+AL537)/(Constants!$B$5+Constants!$B$4)</f>
        <v>800.5</v>
      </c>
      <c r="AL538">
        <f>((Constants!$B$5*AK537)+Constants!$B$4*AF538+AL537)-(Constants!$B$5+Constants!$B$4)*AK538</f>
        <v>0</v>
      </c>
      <c r="AM538">
        <f t="shared" si="150"/>
        <v>1</v>
      </c>
      <c r="AN538">
        <f t="shared" si="151"/>
        <v>1</v>
      </c>
      <c r="AO538">
        <f>(200000*(ABS(N538)-ABS(N536))+Constants!$B$7)/(2*Constants!$B$7)</f>
        <v>0.5</v>
      </c>
      <c r="AP538">
        <f>(200000*(ABS(O538)-ABS(O536))+Constants!$B$7)/(2*Constants!$B$7)</f>
        <v>0.5</v>
      </c>
      <c r="AQ538">
        <f t="shared" si="152"/>
        <v>1</v>
      </c>
      <c r="AR538">
        <f>(Constants!$B$3*Constants!$B$8*I538*K538+AS537)/(Constants!$B$9*Constants!$B$4)</f>
        <v>7.53982300884956</v>
      </c>
      <c r="AS538">
        <f>(Constants!$B$3*Constants!$B$8*I538*K538+AS537)-(AR538*Constants!$B$9*Constants!$B$4)</f>
        <v>0</v>
      </c>
      <c r="AT538">
        <f t="shared" si="153"/>
        <v>4041.34513274332</v>
      </c>
      <c r="AU538">
        <f t="array" ref="AU538">IF(SUMPRODUCT(--(SIGN(AN505:AN537)=SIGN(K506:K538)))=0,2,IF(AV537&gt;0,1,0))</f>
        <v>0</v>
      </c>
      <c r="AV538">
        <f>IF(AU538=2,ROUND(5*1000/Constants!$B$11,0),IF(AV537&gt;0,AV537-1,0))</f>
        <v>0</v>
      </c>
      <c r="AW538">
        <f t="shared" si="154"/>
        <v>536</v>
      </c>
      <c r="AX538">
        <f ca="1" t="array" ref="AX538">IF(AW538&gt;Constants!$B$12,2,IF(SUMPRODUCT(--(AX519:AX538=2))=0,0,1))</f>
        <v>2</v>
      </c>
      <c r="AZ538">
        <f t="array" ref="AZ538">IF(ABS(AG538)&gt;Constants!$B$13,2,IF(SUMPRODUCT(--(AZ518:AZ537=2))=0,0,1))</f>
        <v>0</v>
      </c>
    </row>
    <row r="539" spans="1:52">
      <c r="A539" s="3">
        <v>537</v>
      </c>
      <c r="B539">
        <f>Signals!B538</f>
        <v>3</v>
      </c>
      <c r="C539">
        <f>Signals!C538</f>
        <v>2</v>
      </c>
      <c r="D539">
        <f>Signals!F538</f>
        <v>0</v>
      </c>
      <c r="E539">
        <f>Signals!H538</f>
        <v>0</v>
      </c>
      <c r="F539">
        <f>Signals!I538</f>
        <v>0</v>
      </c>
      <c r="G539">
        <f>IF(Constants!$B$2=2,-B539,B539)</f>
        <v>3</v>
      </c>
      <c r="H539">
        <f>IF(Constants!$C$2=2,-C539,C539)</f>
        <v>2</v>
      </c>
      <c r="I539">
        <f t="shared" si="138"/>
        <v>3</v>
      </c>
      <c r="J539">
        <f t="shared" si="139"/>
        <v>2</v>
      </c>
      <c r="K539">
        <f t="shared" si="140"/>
        <v>1</v>
      </c>
      <c r="L539">
        <f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1200.5</v>
      </c>
      <c r="M539">
        <f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800.5</v>
      </c>
      <c r="N539">
        <f t="shared" si="141"/>
        <v>1200.5</v>
      </c>
      <c r="O539">
        <f t="shared" si="142"/>
        <v>800.5</v>
      </c>
      <c r="P539">
        <f>IF(I539&lt;&gt;0,(ABS(L539*Constants!$B$10)+50)/100,MAX(P538-ABS(N539*Constants!$B$4),0))</f>
        <v>0.62005</v>
      </c>
      <c r="Q539">
        <f>IF(J539&lt;&gt;0,(ABS(M539*Constants!$B$10)+50)/100,MAX(Q538-ABS(O539*Constants!$B$4),0))</f>
        <v>0.58005</v>
      </c>
      <c r="R539">
        <f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1200.5</v>
      </c>
      <c r="S539">
        <f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800.5</v>
      </c>
      <c r="T539">
        <f t="shared" si="143"/>
        <v>1200.5</v>
      </c>
      <c r="U539">
        <f t="shared" si="144"/>
        <v>800.5</v>
      </c>
      <c r="V539">
        <f>IF(I539&lt;&gt;0,(ABS(R539*Constants!$B$4)+50)/100,IF(R539=0,MAX((0-ABS(T539*Constants!$B$4)),0),(ABS(R539*Constants!$B$4)+50)/100))</f>
        <v>1501.125</v>
      </c>
      <c r="W539">
        <f>IF(J539&lt;&gt;0,(ABS(S539*Constants!$B$4)+50)/100,IF(S539=0,MAX((0-ABS(U539*Constants!$B$4)),0),(ABS(S539*Constants!$B$4)+50)/100))</f>
        <v>1001.125</v>
      </c>
      <c r="X539">
        <f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1200.5</v>
      </c>
      <c r="Y539">
        <f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800.5</v>
      </c>
      <c r="Z539">
        <f t="shared" si="145"/>
        <v>1200.5</v>
      </c>
      <c r="AA539">
        <f t="shared" si="146"/>
        <v>800.5</v>
      </c>
      <c r="AB539">
        <f>IF(I539&lt;&gt;0,(ABS(X539*Constants!$B$10)+50)/100,IF(X539=0,MAX((AB538-ABS(Z539*Constants!$B$4)),0),(ABS(X539*Constants!$B$4)+50)/100))</f>
        <v>0.62005</v>
      </c>
      <c r="AC539">
        <f>IF(J539&lt;&gt;0,(ABS(Y539*Constants!$B$10)+50)/100,IF(Y539=0,MAX((AC538-ABS(AA539*Constants!$B$4)),0),(ABS(Y539*Constants!$B$4)+50)/100))</f>
        <v>0.58005</v>
      </c>
      <c r="AD539">
        <f t="shared" si="147"/>
        <v>1001</v>
      </c>
      <c r="AE539">
        <f t="shared" si="148"/>
        <v>1200.5</v>
      </c>
      <c r="AF539">
        <f t="shared" si="149"/>
        <v>800.5</v>
      </c>
      <c r="AG539">
        <f>((Constants!$B$5*AG538)+Constants!$B$4*AD539+AH538)/(Constants!$B$5+Constants!$B$4)</f>
        <v>1001</v>
      </c>
      <c r="AH539">
        <f>((Constants!$B$5*AG538)+Constants!$B$4*AD539+AH538)-(Constants!$B$5+Constants!$B$4)*AG539</f>
        <v>0</v>
      </c>
      <c r="AI539">
        <f>((Constants!$B$5*AI538)+Constants!$B$4*AE539+AJ538)/(Constants!$B$5+Constants!$B$4)</f>
        <v>1200.5</v>
      </c>
      <c r="AJ539">
        <f>((Constants!$B$5*AI538)+Constants!$B$4*AE539+AJ538)-(Constants!$B$4+Constants!$B$5)*AI539</f>
        <v>0</v>
      </c>
      <c r="AK539">
        <f>((Constants!$B$5*AK538)+Constants!$B$4*AF539+AL538)/(Constants!$B$5+Constants!$B$4)</f>
        <v>800.5</v>
      </c>
      <c r="AL539">
        <f>((Constants!$B$5*AK538)+Constants!$B$4*AF539+AL538)-(Constants!$B$5+Constants!$B$4)*AK539</f>
        <v>0</v>
      </c>
      <c r="AM539">
        <f t="shared" si="150"/>
        <v>1</v>
      </c>
      <c r="AN539">
        <f t="shared" si="151"/>
        <v>1</v>
      </c>
      <c r="AO539">
        <f>(200000*(ABS(N539)-ABS(N537))+Constants!$B$7)/(2*Constants!$B$7)</f>
        <v>0.5</v>
      </c>
      <c r="AP539">
        <f>(200000*(ABS(O539)-ABS(O537))+Constants!$B$7)/(2*Constants!$B$7)</f>
        <v>0.5</v>
      </c>
      <c r="AQ539">
        <f t="shared" si="152"/>
        <v>1</v>
      </c>
      <c r="AR539">
        <f>(Constants!$B$3*Constants!$B$8*I539*K539+AS538)/(Constants!$B$9*Constants!$B$4)</f>
        <v>7.53982300884956</v>
      </c>
      <c r="AS539">
        <f>(Constants!$B$3*Constants!$B$8*I539*K539+AS538)-(AR539*Constants!$B$9*Constants!$B$4)</f>
        <v>0</v>
      </c>
      <c r="AT539">
        <f t="shared" si="153"/>
        <v>4048.88495575217</v>
      </c>
      <c r="AU539">
        <f t="array" ref="AU539">IF(SUMPRODUCT(--(SIGN(AN506:AN538)=SIGN(K507:K539)))=0,2,IF(AV538&gt;0,1,0))</f>
        <v>0</v>
      </c>
      <c r="AV539">
        <f>IF(AU539=2,ROUND(5*1000/Constants!$B$11,0),IF(AV538&gt;0,AV538-1,0))</f>
        <v>0</v>
      </c>
      <c r="AW539">
        <f t="shared" si="154"/>
        <v>537</v>
      </c>
      <c r="AX539">
        <f ca="1" t="array" ref="AX539">IF(AW539&gt;Constants!$B$12,2,IF(SUMPRODUCT(--(AX520:AX539=2))=0,0,1))</f>
        <v>2</v>
      </c>
      <c r="AZ539">
        <f t="array" ref="AZ539">IF(ABS(AG539)&gt;Constants!$B$13,2,IF(SUMPRODUCT(--(AZ519:AZ538=2))=0,0,1))</f>
        <v>0</v>
      </c>
    </row>
    <row r="540" spans="1:52">
      <c r="A540" s="3">
        <v>538</v>
      </c>
      <c r="B540">
        <f>Signals!B539</f>
        <v>3</v>
      </c>
      <c r="C540">
        <f>Signals!C539</f>
        <v>2</v>
      </c>
      <c r="D540">
        <f>Signals!F539</f>
        <v>0</v>
      </c>
      <c r="E540">
        <f>Signals!H539</f>
        <v>0</v>
      </c>
      <c r="F540">
        <f>Signals!I539</f>
        <v>0</v>
      </c>
      <c r="G540">
        <f>IF(Constants!$B$2=2,-B540,B540)</f>
        <v>3</v>
      </c>
      <c r="H540">
        <f>IF(Constants!$C$2=2,-C540,C540)</f>
        <v>2</v>
      </c>
      <c r="I540">
        <f t="shared" si="138"/>
        <v>3</v>
      </c>
      <c r="J540">
        <f t="shared" si="139"/>
        <v>2</v>
      </c>
      <c r="K540">
        <f t="shared" si="140"/>
        <v>1</v>
      </c>
      <c r="L540">
        <f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1200.5</v>
      </c>
      <c r="M540">
        <f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800.5</v>
      </c>
      <c r="N540">
        <f t="shared" si="141"/>
        <v>1200.5</v>
      </c>
      <c r="O540">
        <f t="shared" si="142"/>
        <v>800.5</v>
      </c>
      <c r="P540">
        <f>IF(I540&lt;&gt;0,(ABS(L540*Constants!$B$10)+50)/100,MAX(P539-ABS(N540*Constants!$B$4),0))</f>
        <v>0.62005</v>
      </c>
      <c r="Q540">
        <f>IF(J540&lt;&gt;0,(ABS(M540*Constants!$B$10)+50)/100,MAX(Q539-ABS(O540*Constants!$B$4),0))</f>
        <v>0.58005</v>
      </c>
      <c r="R540">
        <f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1200.5</v>
      </c>
      <c r="S540">
        <f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800.5</v>
      </c>
      <c r="T540">
        <f t="shared" si="143"/>
        <v>1200.5</v>
      </c>
      <c r="U540">
        <f t="shared" si="144"/>
        <v>800.5</v>
      </c>
      <c r="V540">
        <f>IF(I540&lt;&gt;0,(ABS(R540*Constants!$B$4)+50)/100,IF(R540=0,MAX((0-ABS(T540*Constants!$B$4)),0),(ABS(R540*Constants!$B$4)+50)/100))</f>
        <v>1501.125</v>
      </c>
      <c r="W540">
        <f>IF(J540&lt;&gt;0,(ABS(S540*Constants!$B$4)+50)/100,IF(S540=0,MAX((0-ABS(U540*Constants!$B$4)),0),(ABS(S540*Constants!$B$4)+50)/100))</f>
        <v>1001.125</v>
      </c>
      <c r="X540">
        <f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1200.5</v>
      </c>
      <c r="Y540">
        <f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800.5</v>
      </c>
      <c r="Z540">
        <f t="shared" si="145"/>
        <v>1200.5</v>
      </c>
      <c r="AA540">
        <f t="shared" si="146"/>
        <v>800.5</v>
      </c>
      <c r="AB540">
        <f>IF(I540&lt;&gt;0,(ABS(X540*Constants!$B$10)+50)/100,IF(X540=0,MAX((AB539-ABS(Z540*Constants!$B$4)),0),(ABS(X540*Constants!$B$4)+50)/100))</f>
        <v>0.62005</v>
      </c>
      <c r="AC540">
        <f>IF(J540&lt;&gt;0,(ABS(Y540*Constants!$B$10)+50)/100,IF(Y540=0,MAX((AC539-ABS(AA540*Constants!$B$4)),0),(ABS(Y540*Constants!$B$4)+50)/100))</f>
        <v>0.58005</v>
      </c>
      <c r="AD540">
        <f t="shared" si="147"/>
        <v>1001</v>
      </c>
      <c r="AE540">
        <f t="shared" si="148"/>
        <v>1200.5</v>
      </c>
      <c r="AF540">
        <f t="shared" si="149"/>
        <v>800.5</v>
      </c>
      <c r="AG540">
        <f>((Constants!$B$5*AG539)+Constants!$B$4*AD540+AH539)/(Constants!$B$5+Constants!$B$4)</f>
        <v>1001</v>
      </c>
      <c r="AH540">
        <f>((Constants!$B$5*AG539)+Constants!$B$4*AD540+AH539)-(Constants!$B$5+Constants!$B$4)*AG540</f>
        <v>0</v>
      </c>
      <c r="AI540">
        <f>((Constants!$B$5*AI539)+Constants!$B$4*AE540+AJ539)/(Constants!$B$5+Constants!$B$4)</f>
        <v>1200.5</v>
      </c>
      <c r="AJ540">
        <f>((Constants!$B$5*AI539)+Constants!$B$4*AE540+AJ539)-(Constants!$B$4+Constants!$B$5)*AI540</f>
        <v>0</v>
      </c>
      <c r="AK540">
        <f>((Constants!$B$5*AK539)+Constants!$B$4*AF540+AL539)/(Constants!$B$5+Constants!$B$4)</f>
        <v>800.5</v>
      </c>
      <c r="AL540">
        <f>((Constants!$B$5*AK539)+Constants!$B$4*AF540+AL539)-(Constants!$B$5+Constants!$B$4)*AK540</f>
        <v>0</v>
      </c>
      <c r="AM540">
        <f t="shared" si="150"/>
        <v>1</v>
      </c>
      <c r="AN540">
        <f t="shared" si="151"/>
        <v>1</v>
      </c>
      <c r="AO540">
        <f>(200000*(ABS(N540)-ABS(N538))+Constants!$B$7)/(2*Constants!$B$7)</f>
        <v>0.5</v>
      </c>
      <c r="AP540">
        <f>(200000*(ABS(O540)-ABS(O538))+Constants!$B$7)/(2*Constants!$B$7)</f>
        <v>0.5</v>
      </c>
      <c r="AQ540">
        <f t="shared" si="152"/>
        <v>1</v>
      </c>
      <c r="AR540">
        <f>(Constants!$B$3*Constants!$B$8*I540*K540+AS539)/(Constants!$B$9*Constants!$B$4)</f>
        <v>7.53982300884956</v>
      </c>
      <c r="AS540">
        <f>(Constants!$B$3*Constants!$B$8*I540*K540+AS539)-(AR540*Constants!$B$9*Constants!$B$4)</f>
        <v>0</v>
      </c>
      <c r="AT540">
        <f t="shared" si="153"/>
        <v>4056.42477876102</v>
      </c>
      <c r="AU540">
        <f t="array" ref="AU540">IF(SUMPRODUCT(--(SIGN(AN507:AN539)=SIGN(K508:K540)))=0,2,IF(AV539&gt;0,1,0))</f>
        <v>0</v>
      </c>
      <c r="AV540">
        <f>IF(AU540=2,ROUND(5*1000/Constants!$B$11,0),IF(AV539&gt;0,AV539-1,0))</f>
        <v>0</v>
      </c>
      <c r="AW540">
        <f t="shared" si="154"/>
        <v>538</v>
      </c>
      <c r="AX540">
        <f ca="1" t="array" ref="AX540">IF(AW540&gt;Constants!$B$12,2,IF(SUMPRODUCT(--(AX521:AX540=2))=0,0,1))</f>
        <v>2</v>
      </c>
      <c r="AZ540">
        <f t="array" ref="AZ540">IF(ABS(AG540)&gt;Constants!$B$13,2,IF(SUMPRODUCT(--(AZ520:AZ539=2))=0,0,1))</f>
        <v>0</v>
      </c>
    </row>
    <row r="541" spans="1:52">
      <c r="A541" s="3">
        <v>539</v>
      </c>
      <c r="B541">
        <f>Signals!B540</f>
        <v>3</v>
      </c>
      <c r="C541">
        <f>Signals!C540</f>
        <v>2</v>
      </c>
      <c r="D541">
        <f>Signals!F540</f>
        <v>0</v>
      </c>
      <c r="E541">
        <f>Signals!H540</f>
        <v>0</v>
      </c>
      <c r="F541">
        <f>Signals!I540</f>
        <v>0</v>
      </c>
      <c r="G541">
        <f>IF(Constants!$B$2=2,-B541,B541)</f>
        <v>3</v>
      </c>
      <c r="H541">
        <f>IF(Constants!$C$2=2,-C541,C541)</f>
        <v>2</v>
      </c>
      <c r="I541">
        <f t="shared" si="138"/>
        <v>3</v>
      </c>
      <c r="J541">
        <f t="shared" si="139"/>
        <v>2</v>
      </c>
      <c r="K541">
        <f t="shared" si="140"/>
        <v>1</v>
      </c>
      <c r="L541">
        <f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1200.5</v>
      </c>
      <c r="M541">
        <f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800.5</v>
      </c>
      <c r="N541">
        <f t="shared" si="141"/>
        <v>1200.5</v>
      </c>
      <c r="O541">
        <f t="shared" si="142"/>
        <v>800.5</v>
      </c>
      <c r="P541">
        <f>IF(I541&lt;&gt;0,(ABS(L541*Constants!$B$10)+50)/100,MAX(P540-ABS(N541*Constants!$B$4),0))</f>
        <v>0.62005</v>
      </c>
      <c r="Q541">
        <f>IF(J541&lt;&gt;0,(ABS(M541*Constants!$B$10)+50)/100,MAX(Q540-ABS(O541*Constants!$B$4),0))</f>
        <v>0.58005</v>
      </c>
      <c r="R541">
        <f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1200.5</v>
      </c>
      <c r="S541">
        <f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800.5</v>
      </c>
      <c r="T541">
        <f t="shared" si="143"/>
        <v>1200.5</v>
      </c>
      <c r="U541">
        <f t="shared" si="144"/>
        <v>800.5</v>
      </c>
      <c r="V541">
        <f>IF(I541&lt;&gt;0,(ABS(R541*Constants!$B$4)+50)/100,IF(R541=0,MAX((0-ABS(T541*Constants!$B$4)),0),(ABS(R541*Constants!$B$4)+50)/100))</f>
        <v>1501.125</v>
      </c>
      <c r="W541">
        <f>IF(J541&lt;&gt;0,(ABS(S541*Constants!$B$4)+50)/100,IF(S541=0,MAX((0-ABS(U541*Constants!$B$4)),0),(ABS(S541*Constants!$B$4)+50)/100))</f>
        <v>1001.125</v>
      </c>
      <c r="X541">
        <f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1200.5</v>
      </c>
      <c r="Y541">
        <f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800.5</v>
      </c>
      <c r="Z541">
        <f t="shared" si="145"/>
        <v>1200.5</v>
      </c>
      <c r="AA541">
        <f t="shared" si="146"/>
        <v>800.5</v>
      </c>
      <c r="AB541">
        <f>IF(I541&lt;&gt;0,(ABS(X541*Constants!$B$10)+50)/100,IF(X541=0,MAX((AB540-ABS(Z541*Constants!$B$4)),0),(ABS(X541*Constants!$B$4)+50)/100))</f>
        <v>0.62005</v>
      </c>
      <c r="AC541">
        <f>IF(J541&lt;&gt;0,(ABS(Y541*Constants!$B$10)+50)/100,IF(Y541=0,MAX((AC540-ABS(AA541*Constants!$B$4)),0),(ABS(Y541*Constants!$B$4)+50)/100))</f>
        <v>0.58005</v>
      </c>
      <c r="AD541">
        <f t="shared" si="147"/>
        <v>1001</v>
      </c>
      <c r="AE541">
        <f t="shared" si="148"/>
        <v>1200.5</v>
      </c>
      <c r="AF541">
        <f t="shared" si="149"/>
        <v>800.5</v>
      </c>
      <c r="AG541">
        <f>((Constants!$B$5*AG540)+Constants!$B$4*AD541+AH540)/(Constants!$B$5+Constants!$B$4)</f>
        <v>1001</v>
      </c>
      <c r="AH541">
        <f>((Constants!$B$5*AG540)+Constants!$B$4*AD541+AH540)-(Constants!$B$5+Constants!$B$4)*AG541</f>
        <v>0</v>
      </c>
      <c r="AI541">
        <f>((Constants!$B$5*AI540)+Constants!$B$4*AE541+AJ540)/(Constants!$B$5+Constants!$B$4)</f>
        <v>1200.5</v>
      </c>
      <c r="AJ541">
        <f>((Constants!$B$5*AI540)+Constants!$B$4*AE541+AJ540)-(Constants!$B$4+Constants!$B$5)*AI541</f>
        <v>0</v>
      </c>
      <c r="AK541">
        <f>((Constants!$B$5*AK540)+Constants!$B$4*AF541+AL540)/(Constants!$B$5+Constants!$B$4)</f>
        <v>800.5</v>
      </c>
      <c r="AL541">
        <f>((Constants!$B$5*AK540)+Constants!$B$4*AF541+AL540)-(Constants!$B$5+Constants!$B$4)*AK541</f>
        <v>0</v>
      </c>
      <c r="AM541">
        <f t="shared" si="150"/>
        <v>1</v>
      </c>
      <c r="AN541">
        <f t="shared" si="151"/>
        <v>1</v>
      </c>
      <c r="AO541">
        <f>(200000*(ABS(N541)-ABS(N539))+Constants!$B$7)/(2*Constants!$B$7)</f>
        <v>0.5</v>
      </c>
      <c r="AP541">
        <f>(200000*(ABS(O541)-ABS(O539))+Constants!$B$7)/(2*Constants!$B$7)</f>
        <v>0.5</v>
      </c>
      <c r="AQ541">
        <f t="shared" si="152"/>
        <v>1</v>
      </c>
      <c r="AR541">
        <f>(Constants!$B$3*Constants!$B$8*I541*K541+AS540)/(Constants!$B$9*Constants!$B$4)</f>
        <v>7.53982300884956</v>
      </c>
      <c r="AS541">
        <f>(Constants!$B$3*Constants!$B$8*I541*K541+AS540)-(AR541*Constants!$B$9*Constants!$B$4)</f>
        <v>0</v>
      </c>
      <c r="AT541">
        <f t="shared" si="153"/>
        <v>4063.96460176987</v>
      </c>
      <c r="AU541">
        <f t="array" ref="AU541">IF(SUMPRODUCT(--(SIGN(AN508:AN540)=SIGN(K509:K541)))=0,2,IF(AV540&gt;0,1,0))</f>
        <v>0</v>
      </c>
      <c r="AV541">
        <f>IF(AU541=2,ROUND(5*1000/Constants!$B$11,0),IF(AV540&gt;0,AV540-1,0))</f>
        <v>0</v>
      </c>
      <c r="AW541">
        <f t="shared" si="154"/>
        <v>539</v>
      </c>
      <c r="AX541">
        <f ca="1" t="array" ref="AX541">IF(AW541&gt;Constants!$B$12,2,IF(SUMPRODUCT(--(AX522:AX541=2))=0,0,1))</f>
        <v>2</v>
      </c>
      <c r="AZ541">
        <f t="array" ref="AZ541">IF(ABS(AG541)&gt;Constants!$B$13,2,IF(SUMPRODUCT(--(AZ521:AZ540=2))=0,0,1))</f>
        <v>0</v>
      </c>
    </row>
    <row r="542" spans="1:52">
      <c r="A542" s="3">
        <v>540</v>
      </c>
      <c r="B542">
        <f>Signals!B541</f>
        <v>3</v>
      </c>
      <c r="C542">
        <f>Signals!C541</f>
        <v>2</v>
      </c>
      <c r="D542">
        <f>Signals!F541</f>
        <v>0</v>
      </c>
      <c r="E542">
        <f>Signals!H541</f>
        <v>0</v>
      </c>
      <c r="F542">
        <f>Signals!I541</f>
        <v>0</v>
      </c>
      <c r="G542">
        <f>IF(Constants!$B$2=2,-B542,B542)</f>
        <v>3</v>
      </c>
      <c r="H542">
        <f>IF(Constants!$C$2=2,-C542,C542)</f>
        <v>2</v>
      </c>
      <c r="I542">
        <f t="shared" si="138"/>
        <v>3</v>
      </c>
      <c r="J542">
        <f t="shared" si="139"/>
        <v>2</v>
      </c>
      <c r="K542">
        <f t="shared" si="140"/>
        <v>1</v>
      </c>
      <c r="L542">
        <f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1200.5</v>
      </c>
      <c r="M542">
        <f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800.5</v>
      </c>
      <c r="N542">
        <f t="shared" si="141"/>
        <v>1200.5</v>
      </c>
      <c r="O542">
        <f t="shared" si="142"/>
        <v>800.5</v>
      </c>
      <c r="P542">
        <f>IF(I542&lt;&gt;0,(ABS(L542*Constants!$B$10)+50)/100,MAX(P541-ABS(N542*Constants!$B$4),0))</f>
        <v>0.62005</v>
      </c>
      <c r="Q542">
        <f>IF(J542&lt;&gt;0,(ABS(M542*Constants!$B$10)+50)/100,MAX(Q541-ABS(O542*Constants!$B$4),0))</f>
        <v>0.58005</v>
      </c>
      <c r="R542">
        <f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1200.5</v>
      </c>
      <c r="S542">
        <f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800.5</v>
      </c>
      <c r="T542">
        <f t="shared" si="143"/>
        <v>1200.5</v>
      </c>
      <c r="U542">
        <f t="shared" si="144"/>
        <v>800.5</v>
      </c>
      <c r="V542">
        <f>IF(I542&lt;&gt;0,(ABS(R542*Constants!$B$4)+50)/100,IF(R542=0,MAX((0-ABS(T542*Constants!$B$4)),0),(ABS(R542*Constants!$B$4)+50)/100))</f>
        <v>1501.125</v>
      </c>
      <c r="W542">
        <f>IF(J542&lt;&gt;0,(ABS(S542*Constants!$B$4)+50)/100,IF(S542=0,MAX((0-ABS(U542*Constants!$B$4)),0),(ABS(S542*Constants!$B$4)+50)/100))</f>
        <v>1001.125</v>
      </c>
      <c r="X542">
        <f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1200.5</v>
      </c>
      <c r="Y542">
        <f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800.5</v>
      </c>
      <c r="Z542">
        <f t="shared" si="145"/>
        <v>1200.5</v>
      </c>
      <c r="AA542">
        <f t="shared" si="146"/>
        <v>800.5</v>
      </c>
      <c r="AB542">
        <f>IF(I542&lt;&gt;0,(ABS(X542*Constants!$B$10)+50)/100,IF(X542=0,MAX((AB541-ABS(Z542*Constants!$B$4)),0),(ABS(X542*Constants!$B$4)+50)/100))</f>
        <v>0.62005</v>
      </c>
      <c r="AC542">
        <f>IF(J542&lt;&gt;0,(ABS(Y542*Constants!$B$10)+50)/100,IF(Y542=0,MAX((AC541-ABS(AA542*Constants!$B$4)),0),(ABS(Y542*Constants!$B$4)+50)/100))</f>
        <v>0.58005</v>
      </c>
      <c r="AD542">
        <f t="shared" si="147"/>
        <v>1001</v>
      </c>
      <c r="AE542">
        <f t="shared" si="148"/>
        <v>1200.5</v>
      </c>
      <c r="AF542">
        <f t="shared" si="149"/>
        <v>800.5</v>
      </c>
      <c r="AG542">
        <f>((Constants!$B$5*AG541)+Constants!$B$4*AD542+AH541)/(Constants!$B$5+Constants!$B$4)</f>
        <v>1001</v>
      </c>
      <c r="AH542">
        <f>((Constants!$B$5*AG541)+Constants!$B$4*AD542+AH541)-(Constants!$B$5+Constants!$B$4)*AG542</f>
        <v>0</v>
      </c>
      <c r="AI542">
        <f>((Constants!$B$5*AI541)+Constants!$B$4*AE542+AJ541)/(Constants!$B$5+Constants!$B$4)</f>
        <v>1200.5</v>
      </c>
      <c r="AJ542">
        <f>((Constants!$B$5*AI541)+Constants!$B$4*AE542+AJ541)-(Constants!$B$4+Constants!$B$5)*AI542</f>
        <v>0</v>
      </c>
      <c r="AK542">
        <f>((Constants!$B$5*AK541)+Constants!$B$4*AF542+AL541)/(Constants!$B$5+Constants!$B$4)</f>
        <v>800.5</v>
      </c>
      <c r="AL542">
        <f>((Constants!$B$5*AK541)+Constants!$B$4*AF542+AL541)-(Constants!$B$5+Constants!$B$4)*AK542</f>
        <v>0</v>
      </c>
      <c r="AM542">
        <f t="shared" si="150"/>
        <v>1</v>
      </c>
      <c r="AN542">
        <f t="shared" si="151"/>
        <v>1</v>
      </c>
      <c r="AO542">
        <f>(200000*(ABS(N542)-ABS(N540))+Constants!$B$7)/(2*Constants!$B$7)</f>
        <v>0.5</v>
      </c>
      <c r="AP542">
        <f>(200000*(ABS(O542)-ABS(O540))+Constants!$B$7)/(2*Constants!$B$7)</f>
        <v>0.5</v>
      </c>
      <c r="AQ542">
        <f t="shared" si="152"/>
        <v>1</v>
      </c>
      <c r="AR542">
        <f>(Constants!$B$3*Constants!$B$8*I542*K542+AS541)/(Constants!$B$9*Constants!$B$4)</f>
        <v>7.53982300884956</v>
      </c>
      <c r="AS542">
        <f>(Constants!$B$3*Constants!$B$8*I542*K542+AS541)-(AR542*Constants!$B$9*Constants!$B$4)</f>
        <v>0</v>
      </c>
      <c r="AT542">
        <f t="shared" si="153"/>
        <v>4071.50442477872</v>
      </c>
      <c r="AU542">
        <f t="array" ref="AU542">IF(SUMPRODUCT(--(SIGN(AN509:AN541)=SIGN(K510:K542)))=0,2,IF(AV541&gt;0,1,0))</f>
        <v>0</v>
      </c>
      <c r="AV542">
        <f>IF(AU542=2,ROUND(5*1000/Constants!$B$11,0),IF(AV541&gt;0,AV541-1,0))</f>
        <v>0</v>
      </c>
      <c r="AW542">
        <f t="shared" si="154"/>
        <v>540</v>
      </c>
      <c r="AX542">
        <f ca="1" t="array" ref="AX542">IF(AW542&gt;Constants!$B$12,2,IF(SUMPRODUCT(--(AX523:AX542=2))=0,0,1))</f>
        <v>2</v>
      </c>
      <c r="AZ542">
        <f t="array" ref="AZ542">IF(ABS(AG542)&gt;Constants!$B$13,2,IF(SUMPRODUCT(--(AZ522:AZ541=2))=0,0,1))</f>
        <v>0</v>
      </c>
    </row>
    <row r="543" spans="1:52">
      <c r="A543" s="3">
        <v>541</v>
      </c>
      <c r="B543">
        <f>Signals!B542</f>
        <v>3</v>
      </c>
      <c r="C543">
        <f>Signals!C542</f>
        <v>2</v>
      </c>
      <c r="D543">
        <f>Signals!F542</f>
        <v>0</v>
      </c>
      <c r="E543">
        <f>Signals!H542</f>
        <v>0</v>
      </c>
      <c r="F543">
        <f>Signals!I542</f>
        <v>0</v>
      </c>
      <c r="G543">
        <f>IF(Constants!$B$2=2,-B543,B543)</f>
        <v>3</v>
      </c>
      <c r="H543">
        <f>IF(Constants!$C$2=2,-C543,C543)</f>
        <v>2</v>
      </c>
      <c r="I543">
        <f t="shared" si="138"/>
        <v>3</v>
      </c>
      <c r="J543">
        <f t="shared" si="139"/>
        <v>2</v>
      </c>
      <c r="K543">
        <f t="shared" si="140"/>
        <v>1</v>
      </c>
      <c r="L543">
        <f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1200.5</v>
      </c>
      <c r="M543">
        <f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800.5</v>
      </c>
      <c r="N543">
        <f t="shared" si="141"/>
        <v>1200.5</v>
      </c>
      <c r="O543">
        <f t="shared" si="142"/>
        <v>800.5</v>
      </c>
      <c r="P543">
        <f>IF(I543&lt;&gt;0,(ABS(L543*Constants!$B$10)+50)/100,MAX(P542-ABS(N543*Constants!$B$4),0))</f>
        <v>0.62005</v>
      </c>
      <c r="Q543">
        <f>IF(J543&lt;&gt;0,(ABS(M543*Constants!$B$10)+50)/100,MAX(Q542-ABS(O543*Constants!$B$4),0))</f>
        <v>0.58005</v>
      </c>
      <c r="R543">
        <f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1200.5</v>
      </c>
      <c r="S543">
        <f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800.5</v>
      </c>
      <c r="T543">
        <f t="shared" si="143"/>
        <v>1200.5</v>
      </c>
      <c r="U543">
        <f t="shared" si="144"/>
        <v>800.5</v>
      </c>
      <c r="V543">
        <f>IF(I543&lt;&gt;0,(ABS(R543*Constants!$B$4)+50)/100,IF(R543=0,MAX((0-ABS(T543*Constants!$B$4)),0),(ABS(R543*Constants!$B$4)+50)/100))</f>
        <v>1501.125</v>
      </c>
      <c r="W543">
        <f>IF(J543&lt;&gt;0,(ABS(S543*Constants!$B$4)+50)/100,IF(S543=0,MAX((0-ABS(U543*Constants!$B$4)),0),(ABS(S543*Constants!$B$4)+50)/100))</f>
        <v>1001.125</v>
      </c>
      <c r="X543">
        <f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1200.5</v>
      </c>
      <c r="Y543">
        <f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800.5</v>
      </c>
      <c r="Z543">
        <f t="shared" si="145"/>
        <v>1200.5</v>
      </c>
      <c r="AA543">
        <f t="shared" si="146"/>
        <v>800.5</v>
      </c>
      <c r="AB543">
        <f>IF(I543&lt;&gt;0,(ABS(X543*Constants!$B$10)+50)/100,IF(X543=0,MAX((AB542-ABS(Z543*Constants!$B$4)),0),(ABS(X543*Constants!$B$4)+50)/100))</f>
        <v>0.62005</v>
      </c>
      <c r="AC543">
        <f>IF(J543&lt;&gt;0,(ABS(Y543*Constants!$B$10)+50)/100,IF(Y543=0,MAX((AC542-ABS(AA543*Constants!$B$4)),0),(ABS(Y543*Constants!$B$4)+50)/100))</f>
        <v>0.58005</v>
      </c>
      <c r="AD543">
        <f t="shared" si="147"/>
        <v>1001</v>
      </c>
      <c r="AE543">
        <f t="shared" si="148"/>
        <v>1200.5</v>
      </c>
      <c r="AF543">
        <f t="shared" si="149"/>
        <v>800.5</v>
      </c>
      <c r="AG543">
        <f>((Constants!$B$5*AG542)+Constants!$B$4*AD543+AH542)/(Constants!$B$5+Constants!$B$4)</f>
        <v>1001</v>
      </c>
      <c r="AH543">
        <f>((Constants!$B$5*AG542)+Constants!$B$4*AD543+AH542)-(Constants!$B$5+Constants!$B$4)*AG543</f>
        <v>0</v>
      </c>
      <c r="AI543">
        <f>((Constants!$B$5*AI542)+Constants!$B$4*AE543+AJ542)/(Constants!$B$5+Constants!$B$4)</f>
        <v>1200.5</v>
      </c>
      <c r="AJ543">
        <f>((Constants!$B$5*AI542)+Constants!$B$4*AE543+AJ542)-(Constants!$B$4+Constants!$B$5)*AI543</f>
        <v>0</v>
      </c>
      <c r="AK543">
        <f>((Constants!$B$5*AK542)+Constants!$B$4*AF543+AL542)/(Constants!$B$5+Constants!$B$4)</f>
        <v>800.5</v>
      </c>
      <c r="AL543">
        <f>((Constants!$B$5*AK542)+Constants!$B$4*AF543+AL542)-(Constants!$B$5+Constants!$B$4)*AK543</f>
        <v>0</v>
      </c>
      <c r="AM543">
        <f t="shared" si="150"/>
        <v>1</v>
      </c>
      <c r="AN543">
        <f t="shared" si="151"/>
        <v>1</v>
      </c>
      <c r="AO543">
        <f>(200000*(ABS(N543)-ABS(N541))+Constants!$B$7)/(2*Constants!$B$7)</f>
        <v>0.5</v>
      </c>
      <c r="AP543">
        <f>(200000*(ABS(O543)-ABS(O541))+Constants!$B$7)/(2*Constants!$B$7)</f>
        <v>0.5</v>
      </c>
      <c r="AQ543">
        <f t="shared" si="152"/>
        <v>1</v>
      </c>
      <c r="AR543">
        <f>(Constants!$B$3*Constants!$B$8*I543*K543+AS542)/(Constants!$B$9*Constants!$B$4)</f>
        <v>7.53982300884956</v>
      </c>
      <c r="AS543">
        <f>(Constants!$B$3*Constants!$B$8*I543*K543+AS542)-(AR543*Constants!$B$9*Constants!$B$4)</f>
        <v>0</v>
      </c>
      <c r="AT543">
        <f t="shared" si="153"/>
        <v>4079.04424778757</v>
      </c>
      <c r="AU543">
        <f t="array" ref="AU543">IF(SUMPRODUCT(--(SIGN(AN510:AN542)=SIGN(K511:K543)))=0,2,IF(AV542&gt;0,1,0))</f>
        <v>0</v>
      </c>
      <c r="AV543">
        <f>IF(AU543=2,ROUND(5*1000/Constants!$B$11,0),IF(AV542&gt;0,AV542-1,0))</f>
        <v>0</v>
      </c>
      <c r="AW543">
        <f t="shared" si="154"/>
        <v>541</v>
      </c>
      <c r="AX543">
        <f ca="1" t="array" ref="AX543">IF(AW543&gt;Constants!$B$12,2,IF(SUMPRODUCT(--(AX524:AX543=2))=0,0,1))</f>
        <v>2</v>
      </c>
      <c r="AZ543">
        <f t="array" ref="AZ543">IF(ABS(AG543)&gt;Constants!$B$13,2,IF(SUMPRODUCT(--(AZ523:AZ542=2))=0,0,1))</f>
        <v>0</v>
      </c>
    </row>
    <row r="544" spans="1:52">
      <c r="A544" s="3">
        <v>542</v>
      </c>
      <c r="B544">
        <f>Signals!B543</f>
        <v>3</v>
      </c>
      <c r="C544">
        <f>Signals!C543</f>
        <v>2</v>
      </c>
      <c r="D544">
        <f>Signals!F543</f>
        <v>0</v>
      </c>
      <c r="E544">
        <f>Signals!H543</f>
        <v>0</v>
      </c>
      <c r="F544">
        <f>Signals!I543</f>
        <v>0</v>
      </c>
      <c r="G544">
        <f>IF(Constants!$B$2=2,-B544,B544)</f>
        <v>3</v>
      </c>
      <c r="H544">
        <f>IF(Constants!$C$2=2,-C544,C544)</f>
        <v>2</v>
      </c>
      <c r="I544">
        <f t="shared" si="138"/>
        <v>3</v>
      </c>
      <c r="J544">
        <f t="shared" si="139"/>
        <v>2</v>
      </c>
      <c r="K544">
        <f t="shared" si="140"/>
        <v>1</v>
      </c>
      <c r="L544">
        <f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1200.5</v>
      </c>
      <c r="M544">
        <f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800.5</v>
      </c>
      <c r="N544">
        <f t="shared" si="141"/>
        <v>1200.5</v>
      </c>
      <c r="O544">
        <f t="shared" si="142"/>
        <v>800.5</v>
      </c>
      <c r="P544">
        <f>IF(I544&lt;&gt;0,(ABS(L544*Constants!$B$10)+50)/100,MAX(P543-ABS(N544*Constants!$B$4),0))</f>
        <v>0.62005</v>
      </c>
      <c r="Q544">
        <f>IF(J544&lt;&gt;0,(ABS(M544*Constants!$B$10)+50)/100,MAX(Q543-ABS(O544*Constants!$B$4),0))</f>
        <v>0.58005</v>
      </c>
      <c r="R544">
        <f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1200.5</v>
      </c>
      <c r="S544">
        <f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800.5</v>
      </c>
      <c r="T544">
        <f t="shared" si="143"/>
        <v>1200.5</v>
      </c>
      <c r="U544">
        <f t="shared" si="144"/>
        <v>800.5</v>
      </c>
      <c r="V544">
        <f>IF(I544&lt;&gt;0,(ABS(R544*Constants!$B$4)+50)/100,IF(R544=0,MAX((0-ABS(T544*Constants!$B$4)),0),(ABS(R544*Constants!$B$4)+50)/100))</f>
        <v>1501.125</v>
      </c>
      <c r="W544">
        <f>IF(J544&lt;&gt;0,(ABS(S544*Constants!$B$4)+50)/100,IF(S544=0,MAX((0-ABS(U544*Constants!$B$4)),0),(ABS(S544*Constants!$B$4)+50)/100))</f>
        <v>1001.125</v>
      </c>
      <c r="X544">
        <f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1200.5</v>
      </c>
      <c r="Y544">
        <f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800.5</v>
      </c>
      <c r="Z544">
        <f t="shared" si="145"/>
        <v>1200.5</v>
      </c>
      <c r="AA544">
        <f t="shared" si="146"/>
        <v>800.5</v>
      </c>
      <c r="AB544">
        <f>IF(I544&lt;&gt;0,(ABS(X544*Constants!$B$10)+50)/100,IF(X544=0,MAX((AB543-ABS(Z544*Constants!$B$4)),0),(ABS(X544*Constants!$B$4)+50)/100))</f>
        <v>0.62005</v>
      </c>
      <c r="AC544">
        <f>IF(J544&lt;&gt;0,(ABS(Y544*Constants!$B$10)+50)/100,IF(Y544=0,MAX((AC543-ABS(AA544*Constants!$B$4)),0),(ABS(Y544*Constants!$B$4)+50)/100))</f>
        <v>0.58005</v>
      </c>
      <c r="AD544">
        <f t="shared" si="147"/>
        <v>1001</v>
      </c>
      <c r="AE544">
        <f t="shared" si="148"/>
        <v>1200.5</v>
      </c>
      <c r="AF544">
        <f t="shared" si="149"/>
        <v>800.5</v>
      </c>
      <c r="AG544">
        <f>((Constants!$B$5*AG543)+Constants!$B$4*AD544+AH543)/(Constants!$B$5+Constants!$B$4)</f>
        <v>1001</v>
      </c>
      <c r="AH544">
        <f>((Constants!$B$5*AG543)+Constants!$B$4*AD544+AH543)-(Constants!$B$5+Constants!$B$4)*AG544</f>
        <v>0</v>
      </c>
      <c r="AI544">
        <f>((Constants!$B$5*AI543)+Constants!$B$4*AE544+AJ543)/(Constants!$B$5+Constants!$B$4)</f>
        <v>1200.5</v>
      </c>
      <c r="AJ544">
        <f>((Constants!$B$5*AI543)+Constants!$B$4*AE544+AJ543)-(Constants!$B$4+Constants!$B$5)*AI544</f>
        <v>0</v>
      </c>
      <c r="AK544">
        <f>((Constants!$B$5*AK543)+Constants!$B$4*AF544+AL543)/(Constants!$B$5+Constants!$B$4)</f>
        <v>800.5</v>
      </c>
      <c r="AL544">
        <f>((Constants!$B$5*AK543)+Constants!$B$4*AF544+AL543)-(Constants!$B$5+Constants!$B$4)*AK544</f>
        <v>0</v>
      </c>
      <c r="AM544">
        <f t="shared" si="150"/>
        <v>1</v>
      </c>
      <c r="AN544">
        <f t="shared" si="151"/>
        <v>1</v>
      </c>
      <c r="AO544">
        <f>(200000*(ABS(N544)-ABS(N542))+Constants!$B$7)/(2*Constants!$B$7)</f>
        <v>0.5</v>
      </c>
      <c r="AP544">
        <f>(200000*(ABS(O544)-ABS(O542))+Constants!$B$7)/(2*Constants!$B$7)</f>
        <v>0.5</v>
      </c>
      <c r="AQ544">
        <f t="shared" si="152"/>
        <v>1</v>
      </c>
      <c r="AR544">
        <f>(Constants!$B$3*Constants!$B$8*I544*K544+AS543)/(Constants!$B$9*Constants!$B$4)</f>
        <v>7.53982300884956</v>
      </c>
      <c r="AS544">
        <f>(Constants!$B$3*Constants!$B$8*I544*K544+AS543)-(AR544*Constants!$B$9*Constants!$B$4)</f>
        <v>0</v>
      </c>
      <c r="AT544">
        <f t="shared" si="153"/>
        <v>4086.58407079642</v>
      </c>
      <c r="AU544">
        <f t="array" ref="AU544">IF(SUMPRODUCT(--(SIGN(AN511:AN543)=SIGN(K512:K544)))=0,2,IF(AV543&gt;0,1,0))</f>
        <v>0</v>
      </c>
      <c r="AV544">
        <f>IF(AU544=2,ROUND(5*1000/Constants!$B$11,0),IF(AV543&gt;0,AV543-1,0))</f>
        <v>0</v>
      </c>
      <c r="AW544">
        <f t="shared" si="154"/>
        <v>542</v>
      </c>
      <c r="AX544">
        <f ca="1" t="array" ref="AX544">IF(AW544&gt;Constants!$B$12,2,IF(SUMPRODUCT(--(AX525:AX544=2))=0,0,1))</f>
        <v>2</v>
      </c>
      <c r="AZ544">
        <f t="array" ref="AZ544">IF(ABS(AG544)&gt;Constants!$B$13,2,IF(SUMPRODUCT(--(AZ524:AZ543=2))=0,0,1))</f>
        <v>0</v>
      </c>
    </row>
    <row r="545" spans="1:52">
      <c r="A545" s="3">
        <v>543</v>
      </c>
      <c r="B545">
        <f>Signals!B544</f>
        <v>3</v>
      </c>
      <c r="C545">
        <f>Signals!C544</f>
        <v>2</v>
      </c>
      <c r="D545">
        <f>Signals!F544</f>
        <v>0</v>
      </c>
      <c r="E545">
        <f>Signals!H544</f>
        <v>0</v>
      </c>
      <c r="F545">
        <f>Signals!I544</f>
        <v>0</v>
      </c>
      <c r="G545">
        <f>IF(Constants!$B$2=2,-B545,B545)</f>
        <v>3</v>
      </c>
      <c r="H545">
        <f>IF(Constants!$C$2=2,-C545,C545)</f>
        <v>2</v>
      </c>
      <c r="I545">
        <f t="shared" si="138"/>
        <v>3</v>
      </c>
      <c r="J545">
        <f t="shared" si="139"/>
        <v>2</v>
      </c>
      <c r="K545">
        <f t="shared" si="140"/>
        <v>1</v>
      </c>
      <c r="L545">
        <f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1200.5</v>
      </c>
      <c r="M545">
        <f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800.5</v>
      </c>
      <c r="N545">
        <f t="shared" si="141"/>
        <v>1200.5</v>
      </c>
      <c r="O545">
        <f t="shared" si="142"/>
        <v>800.5</v>
      </c>
      <c r="P545">
        <f>IF(I545&lt;&gt;0,(ABS(L545*Constants!$B$10)+50)/100,MAX(P544-ABS(N545*Constants!$B$4),0))</f>
        <v>0.62005</v>
      </c>
      <c r="Q545">
        <f>IF(J545&lt;&gt;0,(ABS(M545*Constants!$B$10)+50)/100,MAX(Q544-ABS(O545*Constants!$B$4),0))</f>
        <v>0.58005</v>
      </c>
      <c r="R545">
        <f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1200.5</v>
      </c>
      <c r="S545">
        <f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800.5</v>
      </c>
      <c r="T545">
        <f t="shared" si="143"/>
        <v>1200.5</v>
      </c>
      <c r="U545">
        <f t="shared" si="144"/>
        <v>800.5</v>
      </c>
      <c r="V545">
        <f>IF(I545&lt;&gt;0,(ABS(R545*Constants!$B$4)+50)/100,IF(R545=0,MAX((0-ABS(T545*Constants!$B$4)),0),(ABS(R545*Constants!$B$4)+50)/100))</f>
        <v>1501.125</v>
      </c>
      <c r="W545">
        <f>IF(J545&lt;&gt;0,(ABS(S545*Constants!$B$4)+50)/100,IF(S545=0,MAX((0-ABS(U545*Constants!$B$4)),0),(ABS(S545*Constants!$B$4)+50)/100))</f>
        <v>1001.125</v>
      </c>
      <c r="X545">
        <f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1200.5</v>
      </c>
      <c r="Y545">
        <f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800.5</v>
      </c>
      <c r="Z545">
        <f t="shared" si="145"/>
        <v>1200.5</v>
      </c>
      <c r="AA545">
        <f t="shared" si="146"/>
        <v>800.5</v>
      </c>
      <c r="AB545">
        <f>IF(I545&lt;&gt;0,(ABS(X545*Constants!$B$10)+50)/100,IF(X545=0,MAX((AB544-ABS(Z545*Constants!$B$4)),0),(ABS(X545*Constants!$B$4)+50)/100))</f>
        <v>0.62005</v>
      </c>
      <c r="AC545">
        <f>IF(J545&lt;&gt;0,(ABS(Y545*Constants!$B$10)+50)/100,IF(Y545=0,MAX((AC544-ABS(AA545*Constants!$B$4)),0),(ABS(Y545*Constants!$B$4)+50)/100))</f>
        <v>0.58005</v>
      </c>
      <c r="AD545">
        <f t="shared" si="147"/>
        <v>1001</v>
      </c>
      <c r="AE545">
        <f t="shared" si="148"/>
        <v>1200.5</v>
      </c>
      <c r="AF545">
        <f t="shared" si="149"/>
        <v>800.5</v>
      </c>
      <c r="AG545">
        <f>((Constants!$B$5*AG544)+Constants!$B$4*AD545+AH544)/(Constants!$B$5+Constants!$B$4)</f>
        <v>1001</v>
      </c>
      <c r="AH545">
        <f>((Constants!$B$5*AG544)+Constants!$B$4*AD545+AH544)-(Constants!$B$5+Constants!$B$4)*AG545</f>
        <v>0</v>
      </c>
      <c r="AI545">
        <f>((Constants!$B$5*AI544)+Constants!$B$4*AE545+AJ544)/(Constants!$B$5+Constants!$B$4)</f>
        <v>1200.5</v>
      </c>
      <c r="AJ545">
        <f>((Constants!$B$5*AI544)+Constants!$B$4*AE545+AJ544)-(Constants!$B$4+Constants!$B$5)*AI545</f>
        <v>0</v>
      </c>
      <c r="AK545">
        <f>((Constants!$B$5*AK544)+Constants!$B$4*AF545+AL544)/(Constants!$B$5+Constants!$B$4)</f>
        <v>800.5</v>
      </c>
      <c r="AL545">
        <f>((Constants!$B$5*AK544)+Constants!$B$4*AF545+AL544)-(Constants!$B$5+Constants!$B$4)*AK545</f>
        <v>0</v>
      </c>
      <c r="AM545">
        <f t="shared" si="150"/>
        <v>1</v>
      </c>
      <c r="AN545">
        <f t="shared" si="151"/>
        <v>1</v>
      </c>
      <c r="AO545">
        <f>(200000*(ABS(N545)-ABS(N543))+Constants!$B$7)/(2*Constants!$B$7)</f>
        <v>0.5</v>
      </c>
      <c r="AP545">
        <f>(200000*(ABS(O545)-ABS(O543))+Constants!$B$7)/(2*Constants!$B$7)</f>
        <v>0.5</v>
      </c>
      <c r="AQ545">
        <f t="shared" si="152"/>
        <v>1</v>
      </c>
      <c r="AR545">
        <f>(Constants!$B$3*Constants!$B$8*I545*K545+AS544)/(Constants!$B$9*Constants!$B$4)</f>
        <v>7.53982300884956</v>
      </c>
      <c r="AS545">
        <f>(Constants!$B$3*Constants!$B$8*I545*K545+AS544)-(AR545*Constants!$B$9*Constants!$B$4)</f>
        <v>0</v>
      </c>
      <c r="AT545">
        <f t="shared" si="153"/>
        <v>4094.12389380527</v>
      </c>
      <c r="AU545">
        <f t="array" ref="AU545">IF(SUMPRODUCT(--(SIGN(AN512:AN544)=SIGN(K513:K545)))=0,2,IF(AV544&gt;0,1,0))</f>
        <v>0</v>
      </c>
      <c r="AV545">
        <f>IF(AU545=2,ROUND(5*1000/Constants!$B$11,0),IF(AV544&gt;0,AV544-1,0))</f>
        <v>0</v>
      </c>
      <c r="AW545">
        <f t="shared" si="154"/>
        <v>543</v>
      </c>
      <c r="AX545">
        <f ca="1" t="array" ref="AX545">IF(AW545&gt;Constants!$B$12,2,IF(SUMPRODUCT(--(AX526:AX545=2))=0,0,1))</f>
        <v>2</v>
      </c>
      <c r="AZ545">
        <f t="array" ref="AZ545">IF(ABS(AG545)&gt;Constants!$B$13,2,IF(SUMPRODUCT(--(AZ525:AZ544=2))=0,0,1))</f>
        <v>0</v>
      </c>
    </row>
    <row r="546" spans="1:52">
      <c r="A546" s="3">
        <v>544</v>
      </c>
      <c r="B546">
        <f>Signals!B545</f>
        <v>3</v>
      </c>
      <c r="C546">
        <f>Signals!C545</f>
        <v>2</v>
      </c>
      <c r="D546">
        <f>Signals!F545</f>
        <v>0</v>
      </c>
      <c r="E546">
        <f>Signals!H545</f>
        <v>0</v>
      </c>
      <c r="F546">
        <f>Signals!I545</f>
        <v>0</v>
      </c>
      <c r="G546">
        <f>IF(Constants!$B$2=2,-B546,B546)</f>
        <v>3</v>
      </c>
      <c r="H546">
        <f>IF(Constants!$C$2=2,-C546,C546)</f>
        <v>2</v>
      </c>
      <c r="I546">
        <f t="shared" si="138"/>
        <v>3</v>
      </c>
      <c r="J546">
        <f t="shared" si="139"/>
        <v>2</v>
      </c>
      <c r="K546">
        <f t="shared" si="140"/>
        <v>1</v>
      </c>
      <c r="L546">
        <f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1200.5</v>
      </c>
      <c r="M546">
        <f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800.5</v>
      </c>
      <c r="N546">
        <f t="shared" si="141"/>
        <v>1200.5</v>
      </c>
      <c r="O546">
        <f t="shared" si="142"/>
        <v>800.5</v>
      </c>
      <c r="P546">
        <f>IF(I546&lt;&gt;0,(ABS(L546*Constants!$B$10)+50)/100,MAX(P545-ABS(N546*Constants!$B$4),0))</f>
        <v>0.62005</v>
      </c>
      <c r="Q546">
        <f>IF(J546&lt;&gt;0,(ABS(M546*Constants!$B$10)+50)/100,MAX(Q545-ABS(O546*Constants!$B$4),0))</f>
        <v>0.58005</v>
      </c>
      <c r="R546">
        <f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1200.5</v>
      </c>
      <c r="S546">
        <f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800.5</v>
      </c>
      <c r="T546">
        <f t="shared" si="143"/>
        <v>1200.5</v>
      </c>
      <c r="U546">
        <f t="shared" si="144"/>
        <v>800.5</v>
      </c>
      <c r="V546">
        <f>IF(I546&lt;&gt;0,(ABS(R546*Constants!$B$4)+50)/100,IF(R546=0,MAX((0-ABS(T546*Constants!$B$4)),0),(ABS(R546*Constants!$B$4)+50)/100))</f>
        <v>1501.125</v>
      </c>
      <c r="W546">
        <f>IF(J546&lt;&gt;0,(ABS(S546*Constants!$B$4)+50)/100,IF(S546=0,MAX((0-ABS(U546*Constants!$B$4)),0),(ABS(S546*Constants!$B$4)+50)/100))</f>
        <v>1001.125</v>
      </c>
      <c r="X546">
        <f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1200.5</v>
      </c>
      <c r="Y546">
        <f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800.5</v>
      </c>
      <c r="Z546">
        <f t="shared" si="145"/>
        <v>1200.5</v>
      </c>
      <c r="AA546">
        <f t="shared" si="146"/>
        <v>800.5</v>
      </c>
      <c r="AB546">
        <f>IF(I546&lt;&gt;0,(ABS(X546*Constants!$B$10)+50)/100,IF(X546=0,MAX((AB545-ABS(Z546*Constants!$B$4)),0),(ABS(X546*Constants!$B$4)+50)/100))</f>
        <v>0.62005</v>
      </c>
      <c r="AC546">
        <f>IF(J546&lt;&gt;0,(ABS(Y546*Constants!$B$10)+50)/100,IF(Y546=0,MAX((AC545-ABS(AA546*Constants!$B$4)),0),(ABS(Y546*Constants!$B$4)+50)/100))</f>
        <v>0.58005</v>
      </c>
      <c r="AD546">
        <f t="shared" si="147"/>
        <v>1001</v>
      </c>
      <c r="AE546">
        <f t="shared" si="148"/>
        <v>1200.5</v>
      </c>
      <c r="AF546">
        <f t="shared" si="149"/>
        <v>800.5</v>
      </c>
      <c r="AG546">
        <f>((Constants!$B$5*AG545)+Constants!$B$4*AD546+AH545)/(Constants!$B$5+Constants!$B$4)</f>
        <v>1001</v>
      </c>
      <c r="AH546">
        <f>((Constants!$B$5*AG545)+Constants!$B$4*AD546+AH545)-(Constants!$B$5+Constants!$B$4)*AG546</f>
        <v>0</v>
      </c>
      <c r="AI546">
        <f>((Constants!$B$5*AI545)+Constants!$B$4*AE546+AJ545)/(Constants!$B$5+Constants!$B$4)</f>
        <v>1200.5</v>
      </c>
      <c r="AJ546">
        <f>((Constants!$B$5*AI545)+Constants!$B$4*AE546+AJ545)-(Constants!$B$4+Constants!$B$5)*AI546</f>
        <v>0</v>
      </c>
      <c r="AK546">
        <f>((Constants!$B$5*AK545)+Constants!$B$4*AF546+AL545)/(Constants!$B$5+Constants!$B$4)</f>
        <v>800.5</v>
      </c>
      <c r="AL546">
        <f>((Constants!$B$5*AK545)+Constants!$B$4*AF546+AL545)-(Constants!$B$5+Constants!$B$4)*AK546</f>
        <v>0</v>
      </c>
      <c r="AM546">
        <f t="shared" si="150"/>
        <v>1</v>
      </c>
      <c r="AN546">
        <f t="shared" si="151"/>
        <v>1</v>
      </c>
      <c r="AO546">
        <f>(200000*(ABS(N546)-ABS(N544))+Constants!$B$7)/(2*Constants!$B$7)</f>
        <v>0.5</v>
      </c>
      <c r="AP546">
        <f>(200000*(ABS(O546)-ABS(O544))+Constants!$B$7)/(2*Constants!$B$7)</f>
        <v>0.5</v>
      </c>
      <c r="AQ546">
        <f t="shared" si="152"/>
        <v>1</v>
      </c>
      <c r="AR546">
        <f>(Constants!$B$3*Constants!$B$8*I546*K546+AS545)/(Constants!$B$9*Constants!$B$4)</f>
        <v>7.53982300884956</v>
      </c>
      <c r="AS546">
        <f>(Constants!$B$3*Constants!$B$8*I546*K546+AS545)-(AR546*Constants!$B$9*Constants!$B$4)</f>
        <v>0</v>
      </c>
      <c r="AT546">
        <f t="shared" si="153"/>
        <v>4101.66371681412</v>
      </c>
      <c r="AU546">
        <f t="array" ref="AU546">IF(SUMPRODUCT(--(SIGN(AN513:AN545)=SIGN(K514:K546)))=0,2,IF(AV545&gt;0,1,0))</f>
        <v>0</v>
      </c>
      <c r="AV546">
        <f>IF(AU546=2,ROUND(5*1000/Constants!$B$11,0),IF(AV545&gt;0,AV545-1,0))</f>
        <v>0</v>
      </c>
      <c r="AW546">
        <f t="shared" si="154"/>
        <v>544</v>
      </c>
      <c r="AX546">
        <f ca="1" t="array" ref="AX546">IF(AW546&gt;Constants!$B$12,2,IF(SUMPRODUCT(--(AX527:AX546=2))=0,0,1))</f>
        <v>2</v>
      </c>
      <c r="AZ546">
        <f t="array" ref="AZ546">IF(ABS(AG546)&gt;Constants!$B$13,2,IF(SUMPRODUCT(--(AZ526:AZ545=2))=0,0,1))</f>
        <v>0</v>
      </c>
    </row>
    <row r="547" spans="1:52">
      <c r="A547" s="3">
        <v>545</v>
      </c>
      <c r="B547">
        <f>Signals!B546</f>
        <v>3</v>
      </c>
      <c r="C547">
        <f>Signals!C546</f>
        <v>2</v>
      </c>
      <c r="D547">
        <f>Signals!F546</f>
        <v>0</v>
      </c>
      <c r="E547">
        <f>Signals!H546</f>
        <v>0</v>
      </c>
      <c r="F547">
        <f>Signals!I546</f>
        <v>0</v>
      </c>
      <c r="G547">
        <f>IF(Constants!$B$2=2,-B547,B547)</f>
        <v>3</v>
      </c>
      <c r="H547">
        <f>IF(Constants!$C$2=2,-C547,C547)</f>
        <v>2</v>
      </c>
      <c r="I547">
        <f t="shared" si="138"/>
        <v>3</v>
      </c>
      <c r="J547">
        <f t="shared" si="139"/>
        <v>2</v>
      </c>
      <c r="K547">
        <f t="shared" si="140"/>
        <v>1</v>
      </c>
      <c r="L547">
        <f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1200.5</v>
      </c>
      <c r="M547">
        <f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800.5</v>
      </c>
      <c r="N547">
        <f t="shared" si="141"/>
        <v>1200.5</v>
      </c>
      <c r="O547">
        <f t="shared" si="142"/>
        <v>800.5</v>
      </c>
      <c r="P547">
        <f>IF(I547&lt;&gt;0,(ABS(L547*Constants!$B$10)+50)/100,MAX(P546-ABS(N547*Constants!$B$4),0))</f>
        <v>0.62005</v>
      </c>
      <c r="Q547">
        <f>IF(J547&lt;&gt;0,(ABS(M547*Constants!$B$10)+50)/100,MAX(Q546-ABS(O547*Constants!$B$4),0))</f>
        <v>0.58005</v>
      </c>
      <c r="R547">
        <f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1200.5</v>
      </c>
      <c r="S547">
        <f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800.5</v>
      </c>
      <c r="T547">
        <f t="shared" si="143"/>
        <v>1200.5</v>
      </c>
      <c r="U547">
        <f t="shared" si="144"/>
        <v>800.5</v>
      </c>
      <c r="V547">
        <f>IF(I547&lt;&gt;0,(ABS(R547*Constants!$B$4)+50)/100,IF(R547=0,MAX((0-ABS(T547*Constants!$B$4)),0),(ABS(R547*Constants!$B$4)+50)/100))</f>
        <v>1501.125</v>
      </c>
      <c r="W547">
        <f>IF(J547&lt;&gt;0,(ABS(S547*Constants!$B$4)+50)/100,IF(S547=0,MAX((0-ABS(U547*Constants!$B$4)),0),(ABS(S547*Constants!$B$4)+50)/100))</f>
        <v>1001.125</v>
      </c>
      <c r="X547">
        <f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1200.5</v>
      </c>
      <c r="Y547">
        <f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800.5</v>
      </c>
      <c r="Z547">
        <f t="shared" si="145"/>
        <v>1200.5</v>
      </c>
      <c r="AA547">
        <f t="shared" si="146"/>
        <v>800.5</v>
      </c>
      <c r="AB547">
        <f>IF(I547&lt;&gt;0,(ABS(X547*Constants!$B$10)+50)/100,IF(X547=0,MAX((AB546-ABS(Z547*Constants!$B$4)),0),(ABS(X547*Constants!$B$4)+50)/100))</f>
        <v>0.62005</v>
      </c>
      <c r="AC547">
        <f>IF(J547&lt;&gt;0,(ABS(Y547*Constants!$B$10)+50)/100,IF(Y547=0,MAX((AC546-ABS(AA547*Constants!$B$4)),0),(ABS(Y547*Constants!$B$4)+50)/100))</f>
        <v>0.58005</v>
      </c>
      <c r="AD547">
        <f t="shared" si="147"/>
        <v>1001</v>
      </c>
      <c r="AE547">
        <f t="shared" si="148"/>
        <v>1200.5</v>
      </c>
      <c r="AF547">
        <f t="shared" si="149"/>
        <v>800.5</v>
      </c>
      <c r="AG547">
        <f>((Constants!$B$5*AG546)+Constants!$B$4*AD547+AH546)/(Constants!$B$5+Constants!$B$4)</f>
        <v>1001</v>
      </c>
      <c r="AH547">
        <f>((Constants!$B$5*AG546)+Constants!$B$4*AD547+AH546)-(Constants!$B$5+Constants!$B$4)*AG547</f>
        <v>0</v>
      </c>
      <c r="AI547">
        <f>((Constants!$B$5*AI546)+Constants!$B$4*AE547+AJ546)/(Constants!$B$5+Constants!$B$4)</f>
        <v>1200.5</v>
      </c>
      <c r="AJ547">
        <f>((Constants!$B$5*AI546)+Constants!$B$4*AE547+AJ546)-(Constants!$B$4+Constants!$B$5)*AI547</f>
        <v>0</v>
      </c>
      <c r="AK547">
        <f>((Constants!$B$5*AK546)+Constants!$B$4*AF547+AL546)/(Constants!$B$5+Constants!$B$4)</f>
        <v>800.5</v>
      </c>
      <c r="AL547">
        <f>((Constants!$B$5*AK546)+Constants!$B$4*AF547+AL546)-(Constants!$B$5+Constants!$B$4)*AK547</f>
        <v>0</v>
      </c>
      <c r="AM547">
        <f t="shared" si="150"/>
        <v>1</v>
      </c>
      <c r="AN547">
        <f t="shared" si="151"/>
        <v>1</v>
      </c>
      <c r="AO547">
        <f>(200000*(ABS(N547)-ABS(N545))+Constants!$B$7)/(2*Constants!$B$7)</f>
        <v>0.5</v>
      </c>
      <c r="AP547">
        <f>(200000*(ABS(O547)-ABS(O545))+Constants!$B$7)/(2*Constants!$B$7)</f>
        <v>0.5</v>
      </c>
      <c r="AQ547">
        <f t="shared" si="152"/>
        <v>1</v>
      </c>
      <c r="AR547">
        <f>(Constants!$B$3*Constants!$B$8*I547*K547+AS546)/(Constants!$B$9*Constants!$B$4)</f>
        <v>7.53982300884956</v>
      </c>
      <c r="AS547">
        <f>(Constants!$B$3*Constants!$B$8*I547*K547+AS546)-(AR547*Constants!$B$9*Constants!$B$4)</f>
        <v>0</v>
      </c>
      <c r="AT547">
        <f t="shared" si="153"/>
        <v>4109.20353982297</v>
      </c>
      <c r="AU547">
        <f t="array" ref="AU547">IF(SUMPRODUCT(--(SIGN(AN514:AN546)=SIGN(K515:K547)))=0,2,IF(AV546&gt;0,1,0))</f>
        <v>0</v>
      </c>
      <c r="AV547">
        <f>IF(AU547=2,ROUND(5*1000/Constants!$B$11,0),IF(AV546&gt;0,AV546-1,0))</f>
        <v>0</v>
      </c>
      <c r="AW547">
        <f t="shared" si="154"/>
        <v>545</v>
      </c>
      <c r="AX547">
        <f ca="1" t="array" ref="AX547">IF(AW547&gt;Constants!$B$12,2,IF(SUMPRODUCT(--(AX528:AX547=2))=0,0,1))</f>
        <v>2</v>
      </c>
      <c r="AZ547">
        <f t="array" ref="AZ547">IF(ABS(AG547)&gt;Constants!$B$13,2,IF(SUMPRODUCT(--(AZ527:AZ546=2))=0,0,1))</f>
        <v>0</v>
      </c>
    </row>
    <row r="548" spans="1:52">
      <c r="A548" s="3">
        <v>546</v>
      </c>
      <c r="B548">
        <f>Signals!B547</f>
        <v>3</v>
      </c>
      <c r="C548">
        <f>Signals!C547</f>
        <v>2</v>
      </c>
      <c r="D548">
        <f>Signals!F547</f>
        <v>0</v>
      </c>
      <c r="E548">
        <f>Signals!H547</f>
        <v>0</v>
      </c>
      <c r="F548">
        <f>Signals!I547</f>
        <v>0</v>
      </c>
      <c r="G548">
        <f>IF(Constants!$B$2=2,-B548,B548)</f>
        <v>3</v>
      </c>
      <c r="H548">
        <f>IF(Constants!$C$2=2,-C548,C548)</f>
        <v>2</v>
      </c>
      <c r="I548">
        <f t="shared" si="138"/>
        <v>3</v>
      </c>
      <c r="J548">
        <f t="shared" si="139"/>
        <v>2</v>
      </c>
      <c r="K548">
        <f t="shared" si="140"/>
        <v>1</v>
      </c>
      <c r="L548">
        <f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1200.5</v>
      </c>
      <c r="M548">
        <f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800.5</v>
      </c>
      <c r="N548">
        <f t="shared" si="141"/>
        <v>1200.5</v>
      </c>
      <c r="O548">
        <f t="shared" si="142"/>
        <v>800.5</v>
      </c>
      <c r="P548">
        <f>IF(I548&lt;&gt;0,(ABS(L548*Constants!$B$10)+50)/100,MAX(P547-ABS(N548*Constants!$B$4),0))</f>
        <v>0.62005</v>
      </c>
      <c r="Q548">
        <f>IF(J548&lt;&gt;0,(ABS(M548*Constants!$B$10)+50)/100,MAX(Q547-ABS(O548*Constants!$B$4),0))</f>
        <v>0.58005</v>
      </c>
      <c r="R548">
        <f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1200.5</v>
      </c>
      <c r="S548">
        <f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800.5</v>
      </c>
      <c r="T548">
        <f t="shared" si="143"/>
        <v>1200.5</v>
      </c>
      <c r="U548">
        <f t="shared" si="144"/>
        <v>800.5</v>
      </c>
      <c r="V548">
        <f>IF(I548&lt;&gt;0,(ABS(R548*Constants!$B$4)+50)/100,IF(R548=0,MAX((0-ABS(T548*Constants!$B$4)),0),(ABS(R548*Constants!$B$4)+50)/100))</f>
        <v>1501.125</v>
      </c>
      <c r="W548">
        <f>IF(J548&lt;&gt;0,(ABS(S548*Constants!$B$4)+50)/100,IF(S548=0,MAX((0-ABS(U548*Constants!$B$4)),0),(ABS(S548*Constants!$B$4)+50)/100))</f>
        <v>1001.125</v>
      </c>
      <c r="X548">
        <f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1200.5</v>
      </c>
      <c r="Y548">
        <f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800.5</v>
      </c>
      <c r="Z548">
        <f t="shared" si="145"/>
        <v>1200.5</v>
      </c>
      <c r="AA548">
        <f t="shared" si="146"/>
        <v>800.5</v>
      </c>
      <c r="AB548">
        <f>IF(I548&lt;&gt;0,(ABS(X548*Constants!$B$10)+50)/100,IF(X548=0,MAX((AB547-ABS(Z548*Constants!$B$4)),0),(ABS(X548*Constants!$B$4)+50)/100))</f>
        <v>0.62005</v>
      </c>
      <c r="AC548">
        <f>IF(J548&lt;&gt;0,(ABS(Y548*Constants!$B$10)+50)/100,IF(Y548=0,MAX((AC547-ABS(AA548*Constants!$B$4)),0),(ABS(Y548*Constants!$B$4)+50)/100))</f>
        <v>0.58005</v>
      </c>
      <c r="AD548">
        <f t="shared" si="147"/>
        <v>1001</v>
      </c>
      <c r="AE548">
        <f t="shared" si="148"/>
        <v>1200.5</v>
      </c>
      <c r="AF548">
        <f t="shared" si="149"/>
        <v>800.5</v>
      </c>
      <c r="AG548">
        <f>((Constants!$B$5*AG547)+Constants!$B$4*AD548+AH547)/(Constants!$B$5+Constants!$B$4)</f>
        <v>1001</v>
      </c>
      <c r="AH548">
        <f>((Constants!$B$5*AG547)+Constants!$B$4*AD548+AH547)-(Constants!$B$5+Constants!$B$4)*AG548</f>
        <v>0</v>
      </c>
      <c r="AI548">
        <f>((Constants!$B$5*AI547)+Constants!$B$4*AE548+AJ547)/(Constants!$B$5+Constants!$B$4)</f>
        <v>1200.5</v>
      </c>
      <c r="AJ548">
        <f>((Constants!$B$5*AI547)+Constants!$B$4*AE548+AJ547)-(Constants!$B$4+Constants!$B$5)*AI548</f>
        <v>0</v>
      </c>
      <c r="AK548">
        <f>((Constants!$B$5*AK547)+Constants!$B$4*AF548+AL547)/(Constants!$B$5+Constants!$B$4)</f>
        <v>800.5</v>
      </c>
      <c r="AL548">
        <f>((Constants!$B$5*AK547)+Constants!$B$4*AF548+AL547)-(Constants!$B$5+Constants!$B$4)*AK548</f>
        <v>0</v>
      </c>
      <c r="AM548">
        <f t="shared" si="150"/>
        <v>1</v>
      </c>
      <c r="AN548">
        <f t="shared" si="151"/>
        <v>1</v>
      </c>
      <c r="AO548">
        <f>(200000*(ABS(N548)-ABS(N546))+Constants!$B$7)/(2*Constants!$B$7)</f>
        <v>0.5</v>
      </c>
      <c r="AP548">
        <f>(200000*(ABS(O548)-ABS(O546))+Constants!$B$7)/(2*Constants!$B$7)</f>
        <v>0.5</v>
      </c>
      <c r="AQ548">
        <f t="shared" si="152"/>
        <v>1</v>
      </c>
      <c r="AR548">
        <f>(Constants!$B$3*Constants!$B$8*I548*K548+AS547)/(Constants!$B$9*Constants!$B$4)</f>
        <v>7.53982300884956</v>
      </c>
      <c r="AS548">
        <f>(Constants!$B$3*Constants!$B$8*I548*K548+AS547)-(AR548*Constants!$B$9*Constants!$B$4)</f>
        <v>0</v>
      </c>
      <c r="AT548">
        <f t="shared" si="153"/>
        <v>4116.74336283182</v>
      </c>
      <c r="AU548">
        <f t="array" ref="AU548">IF(SUMPRODUCT(--(SIGN(AN515:AN547)=SIGN(K516:K548)))=0,2,IF(AV547&gt;0,1,0))</f>
        <v>0</v>
      </c>
      <c r="AV548">
        <f>IF(AU548=2,ROUND(5*1000/Constants!$B$11,0),IF(AV547&gt;0,AV547-1,0))</f>
        <v>0</v>
      </c>
      <c r="AW548">
        <f t="shared" si="154"/>
        <v>546</v>
      </c>
      <c r="AX548">
        <f ca="1" t="array" ref="AX548">IF(AW548&gt;Constants!$B$12,2,IF(SUMPRODUCT(--(AX529:AX548=2))=0,0,1))</f>
        <v>2</v>
      </c>
      <c r="AZ548">
        <f t="array" ref="AZ548">IF(ABS(AG548)&gt;Constants!$B$13,2,IF(SUMPRODUCT(--(AZ528:AZ547=2))=0,0,1))</f>
        <v>0</v>
      </c>
    </row>
    <row r="549" spans="1:52">
      <c r="A549" s="3">
        <v>547</v>
      </c>
      <c r="B549">
        <f>Signals!B548</f>
        <v>3</v>
      </c>
      <c r="C549">
        <f>Signals!C548</f>
        <v>2</v>
      </c>
      <c r="D549">
        <f>Signals!F548</f>
        <v>0</v>
      </c>
      <c r="E549">
        <f>Signals!H548</f>
        <v>0</v>
      </c>
      <c r="F549">
        <f>Signals!I548</f>
        <v>0</v>
      </c>
      <c r="G549">
        <f>IF(Constants!$B$2=2,-B549,B549)</f>
        <v>3</v>
      </c>
      <c r="H549">
        <f>IF(Constants!$C$2=2,-C549,C549)</f>
        <v>2</v>
      </c>
      <c r="I549">
        <f t="shared" si="138"/>
        <v>3</v>
      </c>
      <c r="J549">
        <f t="shared" si="139"/>
        <v>2</v>
      </c>
      <c r="K549">
        <f t="shared" si="140"/>
        <v>1</v>
      </c>
      <c r="L549">
        <f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1200.5</v>
      </c>
      <c r="M549">
        <f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800.5</v>
      </c>
      <c r="N549">
        <f t="shared" si="141"/>
        <v>1200.5</v>
      </c>
      <c r="O549">
        <f t="shared" si="142"/>
        <v>800.5</v>
      </c>
      <c r="P549">
        <f>IF(I549&lt;&gt;0,(ABS(L549*Constants!$B$10)+50)/100,MAX(P548-ABS(N549*Constants!$B$4),0))</f>
        <v>0.62005</v>
      </c>
      <c r="Q549">
        <f>IF(J549&lt;&gt;0,(ABS(M549*Constants!$B$10)+50)/100,MAX(Q548-ABS(O549*Constants!$B$4),0))</f>
        <v>0.58005</v>
      </c>
      <c r="R549">
        <f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1200.5</v>
      </c>
      <c r="S549">
        <f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800.5</v>
      </c>
      <c r="T549">
        <f t="shared" si="143"/>
        <v>1200.5</v>
      </c>
      <c r="U549">
        <f t="shared" si="144"/>
        <v>800.5</v>
      </c>
      <c r="V549">
        <f>IF(I549&lt;&gt;0,(ABS(R549*Constants!$B$4)+50)/100,IF(R549=0,MAX((0-ABS(T549*Constants!$B$4)),0),(ABS(R549*Constants!$B$4)+50)/100))</f>
        <v>1501.125</v>
      </c>
      <c r="W549">
        <f>IF(J549&lt;&gt;0,(ABS(S549*Constants!$B$4)+50)/100,IF(S549=0,MAX((0-ABS(U549*Constants!$B$4)),0),(ABS(S549*Constants!$B$4)+50)/100))</f>
        <v>1001.125</v>
      </c>
      <c r="X549">
        <f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1200.5</v>
      </c>
      <c r="Y549">
        <f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800.5</v>
      </c>
      <c r="Z549">
        <f t="shared" si="145"/>
        <v>1200.5</v>
      </c>
      <c r="AA549">
        <f t="shared" si="146"/>
        <v>800.5</v>
      </c>
      <c r="AB549">
        <f>IF(I549&lt;&gt;0,(ABS(X549*Constants!$B$10)+50)/100,IF(X549=0,MAX((AB548-ABS(Z549*Constants!$B$4)),0),(ABS(X549*Constants!$B$4)+50)/100))</f>
        <v>0.62005</v>
      </c>
      <c r="AC549">
        <f>IF(J549&lt;&gt;0,(ABS(Y549*Constants!$B$10)+50)/100,IF(Y549=0,MAX((AC548-ABS(AA549*Constants!$B$4)),0),(ABS(Y549*Constants!$B$4)+50)/100))</f>
        <v>0.58005</v>
      </c>
      <c r="AD549">
        <f t="shared" si="147"/>
        <v>1001</v>
      </c>
      <c r="AE549">
        <f t="shared" si="148"/>
        <v>1200.5</v>
      </c>
      <c r="AF549">
        <f t="shared" si="149"/>
        <v>800.5</v>
      </c>
      <c r="AG549">
        <f>((Constants!$B$5*AG548)+Constants!$B$4*AD549+AH548)/(Constants!$B$5+Constants!$B$4)</f>
        <v>1001</v>
      </c>
      <c r="AH549">
        <f>((Constants!$B$5*AG548)+Constants!$B$4*AD549+AH548)-(Constants!$B$5+Constants!$B$4)*AG549</f>
        <v>0</v>
      </c>
      <c r="AI549">
        <f>((Constants!$B$5*AI548)+Constants!$B$4*AE549+AJ548)/(Constants!$B$5+Constants!$B$4)</f>
        <v>1200.5</v>
      </c>
      <c r="AJ549">
        <f>((Constants!$B$5*AI548)+Constants!$B$4*AE549+AJ548)-(Constants!$B$4+Constants!$B$5)*AI549</f>
        <v>0</v>
      </c>
      <c r="AK549">
        <f>((Constants!$B$5*AK548)+Constants!$B$4*AF549+AL548)/(Constants!$B$5+Constants!$B$4)</f>
        <v>800.5</v>
      </c>
      <c r="AL549">
        <f>((Constants!$B$5*AK548)+Constants!$B$4*AF549+AL548)-(Constants!$B$5+Constants!$B$4)*AK549</f>
        <v>0</v>
      </c>
      <c r="AM549">
        <f t="shared" si="150"/>
        <v>1</v>
      </c>
      <c r="AN549">
        <f t="shared" si="151"/>
        <v>1</v>
      </c>
      <c r="AO549">
        <f>(200000*(ABS(N549)-ABS(N547))+Constants!$B$7)/(2*Constants!$B$7)</f>
        <v>0.5</v>
      </c>
      <c r="AP549">
        <f>(200000*(ABS(O549)-ABS(O547))+Constants!$B$7)/(2*Constants!$B$7)</f>
        <v>0.5</v>
      </c>
      <c r="AQ549">
        <f t="shared" si="152"/>
        <v>1</v>
      </c>
      <c r="AR549">
        <f>(Constants!$B$3*Constants!$B$8*I549*K549+AS548)/(Constants!$B$9*Constants!$B$4)</f>
        <v>7.53982300884956</v>
      </c>
      <c r="AS549">
        <f>(Constants!$B$3*Constants!$B$8*I549*K549+AS548)-(AR549*Constants!$B$9*Constants!$B$4)</f>
        <v>0</v>
      </c>
      <c r="AT549">
        <f t="shared" si="153"/>
        <v>4124.28318584067</v>
      </c>
      <c r="AU549">
        <f t="array" ref="AU549">IF(SUMPRODUCT(--(SIGN(AN516:AN548)=SIGN(K517:K549)))=0,2,IF(AV548&gt;0,1,0))</f>
        <v>0</v>
      </c>
      <c r="AV549">
        <f>IF(AU549=2,ROUND(5*1000/Constants!$B$11,0),IF(AV548&gt;0,AV548-1,0))</f>
        <v>0</v>
      </c>
      <c r="AW549">
        <f t="shared" si="154"/>
        <v>547</v>
      </c>
      <c r="AX549">
        <f ca="1" t="array" ref="AX549">IF(AW549&gt;Constants!$B$12,2,IF(SUMPRODUCT(--(AX530:AX549=2))=0,0,1))</f>
        <v>2</v>
      </c>
      <c r="AZ549">
        <f t="array" ref="AZ549">IF(ABS(AG549)&gt;Constants!$B$13,2,IF(SUMPRODUCT(--(AZ529:AZ548=2))=0,0,1))</f>
        <v>0</v>
      </c>
    </row>
    <row r="550" spans="1:52">
      <c r="A550" s="3">
        <v>548</v>
      </c>
      <c r="B550">
        <f>Signals!B549</f>
        <v>3</v>
      </c>
      <c r="C550">
        <f>Signals!C549</f>
        <v>2</v>
      </c>
      <c r="D550">
        <f>Signals!F549</f>
        <v>0</v>
      </c>
      <c r="E550">
        <f>Signals!H549</f>
        <v>0</v>
      </c>
      <c r="F550">
        <f>Signals!I549</f>
        <v>0</v>
      </c>
      <c r="G550">
        <f>IF(Constants!$B$2=2,-B550,B550)</f>
        <v>3</v>
      </c>
      <c r="H550">
        <f>IF(Constants!$C$2=2,-C550,C550)</f>
        <v>2</v>
      </c>
      <c r="I550">
        <f t="shared" si="138"/>
        <v>3</v>
      </c>
      <c r="J550">
        <f t="shared" si="139"/>
        <v>2</v>
      </c>
      <c r="K550">
        <f t="shared" si="140"/>
        <v>1</v>
      </c>
      <c r="L550">
        <f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1200.5</v>
      </c>
      <c r="M550">
        <f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800.5</v>
      </c>
      <c r="N550">
        <f t="shared" si="141"/>
        <v>1200.5</v>
      </c>
      <c r="O550">
        <f t="shared" si="142"/>
        <v>800.5</v>
      </c>
      <c r="P550">
        <f>IF(I550&lt;&gt;0,(ABS(L550*Constants!$B$10)+50)/100,MAX(P549-ABS(N550*Constants!$B$4),0))</f>
        <v>0.62005</v>
      </c>
      <c r="Q550">
        <f>IF(J550&lt;&gt;0,(ABS(M550*Constants!$B$10)+50)/100,MAX(Q549-ABS(O550*Constants!$B$4),0))</f>
        <v>0.58005</v>
      </c>
      <c r="R550">
        <f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1200.5</v>
      </c>
      <c r="S550">
        <f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800.5</v>
      </c>
      <c r="T550">
        <f t="shared" si="143"/>
        <v>1200.5</v>
      </c>
      <c r="U550">
        <f t="shared" si="144"/>
        <v>800.5</v>
      </c>
      <c r="V550">
        <f>IF(I550&lt;&gt;0,(ABS(R550*Constants!$B$4)+50)/100,IF(R550=0,MAX((0-ABS(T550*Constants!$B$4)),0),(ABS(R550*Constants!$B$4)+50)/100))</f>
        <v>1501.125</v>
      </c>
      <c r="W550">
        <f>IF(J550&lt;&gt;0,(ABS(S550*Constants!$B$4)+50)/100,IF(S550=0,MAX((0-ABS(U550*Constants!$B$4)),0),(ABS(S550*Constants!$B$4)+50)/100))</f>
        <v>1001.125</v>
      </c>
      <c r="X550">
        <f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1200.5</v>
      </c>
      <c r="Y550">
        <f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800.5</v>
      </c>
      <c r="Z550">
        <f t="shared" si="145"/>
        <v>1200.5</v>
      </c>
      <c r="AA550">
        <f t="shared" si="146"/>
        <v>800.5</v>
      </c>
      <c r="AB550">
        <f>IF(I550&lt;&gt;0,(ABS(X550*Constants!$B$10)+50)/100,IF(X550=0,MAX((AB549-ABS(Z550*Constants!$B$4)),0),(ABS(X550*Constants!$B$4)+50)/100))</f>
        <v>0.62005</v>
      </c>
      <c r="AC550">
        <f>IF(J550&lt;&gt;0,(ABS(Y550*Constants!$B$10)+50)/100,IF(Y550=0,MAX((AC549-ABS(AA550*Constants!$B$4)),0),(ABS(Y550*Constants!$B$4)+50)/100))</f>
        <v>0.58005</v>
      </c>
      <c r="AD550">
        <f t="shared" si="147"/>
        <v>1001</v>
      </c>
      <c r="AE550">
        <f t="shared" si="148"/>
        <v>1200.5</v>
      </c>
      <c r="AF550">
        <f t="shared" si="149"/>
        <v>800.5</v>
      </c>
      <c r="AG550">
        <f>((Constants!$B$5*AG549)+Constants!$B$4*AD550+AH549)/(Constants!$B$5+Constants!$B$4)</f>
        <v>1001</v>
      </c>
      <c r="AH550">
        <f>((Constants!$B$5*AG549)+Constants!$B$4*AD550+AH549)-(Constants!$B$5+Constants!$B$4)*AG550</f>
        <v>0</v>
      </c>
      <c r="AI550">
        <f>((Constants!$B$5*AI549)+Constants!$B$4*AE550+AJ549)/(Constants!$B$5+Constants!$B$4)</f>
        <v>1200.5</v>
      </c>
      <c r="AJ550">
        <f>((Constants!$B$5*AI549)+Constants!$B$4*AE550+AJ549)-(Constants!$B$4+Constants!$B$5)*AI550</f>
        <v>0</v>
      </c>
      <c r="AK550">
        <f>((Constants!$B$5*AK549)+Constants!$B$4*AF550+AL549)/(Constants!$B$5+Constants!$B$4)</f>
        <v>800.5</v>
      </c>
      <c r="AL550">
        <f>((Constants!$B$5*AK549)+Constants!$B$4*AF550+AL549)-(Constants!$B$5+Constants!$B$4)*AK550</f>
        <v>0</v>
      </c>
      <c r="AM550">
        <f t="shared" si="150"/>
        <v>1</v>
      </c>
      <c r="AN550">
        <f t="shared" si="151"/>
        <v>1</v>
      </c>
      <c r="AO550">
        <f>(200000*(ABS(N550)-ABS(N548))+Constants!$B$7)/(2*Constants!$B$7)</f>
        <v>0.5</v>
      </c>
      <c r="AP550">
        <f>(200000*(ABS(O550)-ABS(O548))+Constants!$B$7)/(2*Constants!$B$7)</f>
        <v>0.5</v>
      </c>
      <c r="AQ550">
        <f t="shared" si="152"/>
        <v>1</v>
      </c>
      <c r="AR550">
        <f>(Constants!$B$3*Constants!$B$8*I550*K550+AS549)/(Constants!$B$9*Constants!$B$4)</f>
        <v>7.53982300884956</v>
      </c>
      <c r="AS550">
        <f>(Constants!$B$3*Constants!$B$8*I550*K550+AS549)-(AR550*Constants!$B$9*Constants!$B$4)</f>
        <v>0</v>
      </c>
      <c r="AT550">
        <f t="shared" si="153"/>
        <v>4131.82300884952</v>
      </c>
      <c r="AU550">
        <f t="array" ref="AU550">IF(SUMPRODUCT(--(SIGN(AN517:AN549)=SIGN(K518:K550)))=0,2,IF(AV549&gt;0,1,0))</f>
        <v>0</v>
      </c>
      <c r="AV550">
        <f>IF(AU550=2,ROUND(5*1000/Constants!$B$11,0),IF(AV549&gt;0,AV549-1,0))</f>
        <v>0</v>
      </c>
      <c r="AW550">
        <f t="shared" si="154"/>
        <v>548</v>
      </c>
      <c r="AX550">
        <f ca="1" t="array" ref="AX550">IF(AW550&gt;Constants!$B$12,2,IF(SUMPRODUCT(--(AX531:AX550=2))=0,0,1))</f>
        <v>2</v>
      </c>
      <c r="AZ550">
        <f t="array" ref="AZ550">IF(ABS(AG550)&gt;Constants!$B$13,2,IF(SUMPRODUCT(--(AZ530:AZ549=2))=0,0,1))</f>
        <v>0</v>
      </c>
    </row>
    <row r="551" spans="1:52">
      <c r="A551" s="3">
        <v>549</v>
      </c>
      <c r="B551">
        <f>Signals!B550</f>
        <v>3</v>
      </c>
      <c r="C551">
        <f>Signals!C550</f>
        <v>2</v>
      </c>
      <c r="D551">
        <f>Signals!F550</f>
        <v>0</v>
      </c>
      <c r="E551">
        <f>Signals!H550</f>
        <v>0</v>
      </c>
      <c r="F551">
        <f>Signals!I550</f>
        <v>0</v>
      </c>
      <c r="G551">
        <f>IF(Constants!$B$2=2,-B551,B551)</f>
        <v>3</v>
      </c>
      <c r="H551">
        <f>IF(Constants!$C$2=2,-C551,C551)</f>
        <v>2</v>
      </c>
      <c r="I551">
        <f t="shared" si="138"/>
        <v>3</v>
      </c>
      <c r="J551">
        <f t="shared" si="139"/>
        <v>2</v>
      </c>
      <c r="K551">
        <f t="shared" si="140"/>
        <v>1</v>
      </c>
      <c r="L551">
        <f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1200.5</v>
      </c>
      <c r="M551">
        <f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800.5</v>
      </c>
      <c r="N551">
        <f t="shared" si="141"/>
        <v>1200.5</v>
      </c>
      <c r="O551">
        <f t="shared" si="142"/>
        <v>800.5</v>
      </c>
      <c r="P551">
        <f>IF(I551&lt;&gt;0,(ABS(L551*Constants!$B$10)+50)/100,MAX(P550-ABS(N551*Constants!$B$4),0))</f>
        <v>0.62005</v>
      </c>
      <c r="Q551">
        <f>IF(J551&lt;&gt;0,(ABS(M551*Constants!$B$10)+50)/100,MAX(Q550-ABS(O551*Constants!$B$4),0))</f>
        <v>0.58005</v>
      </c>
      <c r="R551">
        <f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1200.5</v>
      </c>
      <c r="S551">
        <f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800.5</v>
      </c>
      <c r="T551">
        <f t="shared" si="143"/>
        <v>1200.5</v>
      </c>
      <c r="U551">
        <f t="shared" si="144"/>
        <v>800.5</v>
      </c>
      <c r="V551">
        <f>IF(I551&lt;&gt;0,(ABS(R551*Constants!$B$4)+50)/100,IF(R551=0,MAX((0-ABS(T551*Constants!$B$4)),0),(ABS(R551*Constants!$B$4)+50)/100))</f>
        <v>1501.125</v>
      </c>
      <c r="W551">
        <f>IF(J551&lt;&gt;0,(ABS(S551*Constants!$B$4)+50)/100,IF(S551=0,MAX((0-ABS(U551*Constants!$B$4)),0),(ABS(S551*Constants!$B$4)+50)/100))</f>
        <v>1001.125</v>
      </c>
      <c r="X551">
        <f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1200.5</v>
      </c>
      <c r="Y551">
        <f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800.5</v>
      </c>
      <c r="Z551">
        <f t="shared" si="145"/>
        <v>1200.5</v>
      </c>
      <c r="AA551">
        <f t="shared" si="146"/>
        <v>800.5</v>
      </c>
      <c r="AB551">
        <f>IF(I551&lt;&gt;0,(ABS(X551*Constants!$B$10)+50)/100,IF(X551=0,MAX((AB550-ABS(Z551*Constants!$B$4)),0),(ABS(X551*Constants!$B$4)+50)/100))</f>
        <v>0.62005</v>
      </c>
      <c r="AC551">
        <f>IF(J551&lt;&gt;0,(ABS(Y551*Constants!$B$10)+50)/100,IF(Y551=0,MAX((AC550-ABS(AA551*Constants!$B$4)),0),(ABS(Y551*Constants!$B$4)+50)/100))</f>
        <v>0.58005</v>
      </c>
      <c r="AD551">
        <f t="shared" si="147"/>
        <v>1001</v>
      </c>
      <c r="AE551">
        <f t="shared" si="148"/>
        <v>1200.5</v>
      </c>
      <c r="AF551">
        <f t="shared" si="149"/>
        <v>800.5</v>
      </c>
      <c r="AG551">
        <f>((Constants!$B$5*AG550)+Constants!$B$4*AD551+AH550)/(Constants!$B$5+Constants!$B$4)</f>
        <v>1001</v>
      </c>
      <c r="AH551">
        <f>((Constants!$B$5*AG550)+Constants!$B$4*AD551+AH550)-(Constants!$B$5+Constants!$B$4)*AG551</f>
        <v>0</v>
      </c>
      <c r="AI551">
        <f>((Constants!$B$5*AI550)+Constants!$B$4*AE551+AJ550)/(Constants!$B$5+Constants!$B$4)</f>
        <v>1200.5</v>
      </c>
      <c r="AJ551">
        <f>((Constants!$B$5*AI550)+Constants!$B$4*AE551+AJ550)-(Constants!$B$4+Constants!$B$5)*AI551</f>
        <v>0</v>
      </c>
      <c r="AK551">
        <f>((Constants!$B$5*AK550)+Constants!$B$4*AF551+AL550)/(Constants!$B$5+Constants!$B$4)</f>
        <v>800.5</v>
      </c>
      <c r="AL551">
        <f>((Constants!$B$5*AK550)+Constants!$B$4*AF551+AL550)-(Constants!$B$5+Constants!$B$4)*AK551</f>
        <v>0</v>
      </c>
      <c r="AM551">
        <f t="shared" si="150"/>
        <v>1</v>
      </c>
      <c r="AN551">
        <f t="shared" si="151"/>
        <v>1</v>
      </c>
      <c r="AO551">
        <f>(200000*(ABS(N551)-ABS(N549))+Constants!$B$7)/(2*Constants!$B$7)</f>
        <v>0.5</v>
      </c>
      <c r="AP551">
        <f>(200000*(ABS(O551)-ABS(O549))+Constants!$B$7)/(2*Constants!$B$7)</f>
        <v>0.5</v>
      </c>
      <c r="AQ551">
        <f t="shared" si="152"/>
        <v>1</v>
      </c>
      <c r="AR551">
        <f>(Constants!$B$3*Constants!$B$8*I551*K551+AS550)/(Constants!$B$9*Constants!$B$4)</f>
        <v>7.53982300884956</v>
      </c>
      <c r="AS551">
        <f>(Constants!$B$3*Constants!$B$8*I551*K551+AS550)-(AR551*Constants!$B$9*Constants!$B$4)</f>
        <v>0</v>
      </c>
      <c r="AT551">
        <f t="shared" si="153"/>
        <v>4139.36283185837</v>
      </c>
      <c r="AU551">
        <f t="array" ref="AU551">IF(SUMPRODUCT(--(SIGN(AN518:AN550)=SIGN(K519:K551)))=0,2,IF(AV550&gt;0,1,0))</f>
        <v>0</v>
      </c>
      <c r="AV551">
        <f>IF(AU551=2,ROUND(5*1000/Constants!$B$11,0),IF(AV550&gt;0,AV550-1,0))</f>
        <v>0</v>
      </c>
      <c r="AW551">
        <f t="shared" si="154"/>
        <v>549</v>
      </c>
      <c r="AX551">
        <f ca="1" t="array" ref="AX551">IF(AW551&gt;Constants!$B$12,2,IF(SUMPRODUCT(--(AX532:AX551=2))=0,0,1))</f>
        <v>2</v>
      </c>
      <c r="AZ551">
        <f t="array" ref="AZ551">IF(ABS(AG551)&gt;Constants!$B$13,2,IF(SUMPRODUCT(--(AZ531:AZ550=2))=0,0,1))</f>
        <v>0</v>
      </c>
    </row>
    <row r="552" spans="1:52">
      <c r="A552" s="3">
        <v>550</v>
      </c>
      <c r="B552">
        <f>Signals!B551</f>
        <v>3</v>
      </c>
      <c r="C552">
        <f>Signals!C551</f>
        <v>2</v>
      </c>
      <c r="D552">
        <f>Signals!F551</f>
        <v>0</v>
      </c>
      <c r="E552">
        <f>Signals!H551</f>
        <v>0</v>
      </c>
      <c r="F552">
        <f>Signals!I551</f>
        <v>0</v>
      </c>
      <c r="G552">
        <f>IF(Constants!$B$2=2,-B552,B552)</f>
        <v>3</v>
      </c>
      <c r="H552">
        <f>IF(Constants!$C$2=2,-C552,C552)</f>
        <v>2</v>
      </c>
      <c r="I552">
        <f t="shared" si="138"/>
        <v>3</v>
      </c>
      <c r="J552">
        <f t="shared" si="139"/>
        <v>2</v>
      </c>
      <c r="K552">
        <f t="shared" si="140"/>
        <v>1</v>
      </c>
      <c r="L552">
        <f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1200.5</v>
      </c>
      <c r="M552">
        <f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800.5</v>
      </c>
      <c r="N552">
        <f t="shared" si="141"/>
        <v>1200.5</v>
      </c>
      <c r="O552">
        <f t="shared" si="142"/>
        <v>800.5</v>
      </c>
      <c r="P552">
        <f>IF(I552&lt;&gt;0,(ABS(L552*Constants!$B$10)+50)/100,MAX(P551-ABS(N552*Constants!$B$4),0))</f>
        <v>0.62005</v>
      </c>
      <c r="Q552">
        <f>IF(J552&lt;&gt;0,(ABS(M552*Constants!$B$10)+50)/100,MAX(Q551-ABS(O552*Constants!$B$4),0))</f>
        <v>0.58005</v>
      </c>
      <c r="R552">
        <f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1200.5</v>
      </c>
      <c r="S552">
        <f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800.5</v>
      </c>
      <c r="T552">
        <f t="shared" si="143"/>
        <v>1200.5</v>
      </c>
      <c r="U552">
        <f t="shared" si="144"/>
        <v>800.5</v>
      </c>
      <c r="V552">
        <f>IF(I552&lt;&gt;0,(ABS(R552*Constants!$B$4)+50)/100,IF(R552=0,MAX((0-ABS(T552*Constants!$B$4)),0),(ABS(R552*Constants!$B$4)+50)/100))</f>
        <v>1501.125</v>
      </c>
      <c r="W552">
        <f>IF(J552&lt;&gt;0,(ABS(S552*Constants!$B$4)+50)/100,IF(S552=0,MAX((0-ABS(U552*Constants!$B$4)),0),(ABS(S552*Constants!$B$4)+50)/100))</f>
        <v>1001.125</v>
      </c>
      <c r="X552">
        <f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1200.5</v>
      </c>
      <c r="Y552">
        <f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800.5</v>
      </c>
      <c r="Z552">
        <f t="shared" si="145"/>
        <v>1200.5</v>
      </c>
      <c r="AA552">
        <f t="shared" si="146"/>
        <v>800.5</v>
      </c>
      <c r="AB552">
        <f>IF(I552&lt;&gt;0,(ABS(X552*Constants!$B$10)+50)/100,IF(X552=0,MAX((AB551-ABS(Z552*Constants!$B$4)),0),(ABS(X552*Constants!$B$4)+50)/100))</f>
        <v>0.62005</v>
      </c>
      <c r="AC552">
        <f>IF(J552&lt;&gt;0,(ABS(Y552*Constants!$B$10)+50)/100,IF(Y552=0,MAX((AC551-ABS(AA552*Constants!$B$4)),0),(ABS(Y552*Constants!$B$4)+50)/100))</f>
        <v>0.58005</v>
      </c>
      <c r="AD552">
        <f t="shared" si="147"/>
        <v>1001</v>
      </c>
      <c r="AE552">
        <f t="shared" si="148"/>
        <v>1200.5</v>
      </c>
      <c r="AF552">
        <f t="shared" si="149"/>
        <v>800.5</v>
      </c>
      <c r="AG552">
        <f>((Constants!$B$5*AG551)+Constants!$B$4*AD552+AH551)/(Constants!$B$5+Constants!$B$4)</f>
        <v>1001</v>
      </c>
      <c r="AH552">
        <f>((Constants!$B$5*AG551)+Constants!$B$4*AD552+AH551)-(Constants!$B$5+Constants!$B$4)*AG552</f>
        <v>0</v>
      </c>
      <c r="AI552">
        <f>((Constants!$B$5*AI551)+Constants!$B$4*AE552+AJ551)/(Constants!$B$5+Constants!$B$4)</f>
        <v>1200.5</v>
      </c>
      <c r="AJ552">
        <f>((Constants!$B$5*AI551)+Constants!$B$4*AE552+AJ551)-(Constants!$B$4+Constants!$B$5)*AI552</f>
        <v>0</v>
      </c>
      <c r="AK552">
        <f>((Constants!$B$5*AK551)+Constants!$B$4*AF552+AL551)/(Constants!$B$5+Constants!$B$4)</f>
        <v>800.5</v>
      </c>
      <c r="AL552">
        <f>((Constants!$B$5*AK551)+Constants!$B$4*AF552+AL551)-(Constants!$B$5+Constants!$B$4)*AK552</f>
        <v>0</v>
      </c>
      <c r="AM552">
        <f t="shared" si="150"/>
        <v>1</v>
      </c>
      <c r="AN552">
        <f t="shared" si="151"/>
        <v>1</v>
      </c>
      <c r="AO552">
        <f>(200000*(ABS(N552)-ABS(N550))+Constants!$B$7)/(2*Constants!$B$7)</f>
        <v>0.5</v>
      </c>
      <c r="AP552">
        <f>(200000*(ABS(O552)-ABS(O550))+Constants!$B$7)/(2*Constants!$B$7)</f>
        <v>0.5</v>
      </c>
      <c r="AQ552">
        <f t="shared" si="152"/>
        <v>1</v>
      </c>
      <c r="AR552">
        <f>(Constants!$B$3*Constants!$B$8*I552*K552+AS551)/(Constants!$B$9*Constants!$B$4)</f>
        <v>7.53982300884956</v>
      </c>
      <c r="AS552">
        <f>(Constants!$B$3*Constants!$B$8*I552*K552+AS551)-(AR552*Constants!$B$9*Constants!$B$4)</f>
        <v>0</v>
      </c>
      <c r="AT552">
        <f t="shared" si="153"/>
        <v>4146.90265486721</v>
      </c>
      <c r="AU552">
        <f t="array" ref="AU552">IF(SUMPRODUCT(--(SIGN(AN519:AN551)=SIGN(K520:K552)))=0,2,IF(AV551&gt;0,1,0))</f>
        <v>0</v>
      </c>
      <c r="AV552">
        <f>IF(AU552=2,ROUND(5*1000/Constants!$B$11,0),IF(AV551&gt;0,AV551-1,0))</f>
        <v>0</v>
      </c>
      <c r="AW552">
        <f t="shared" si="154"/>
        <v>550</v>
      </c>
      <c r="AX552">
        <f ca="1" t="array" ref="AX552">IF(AW552&gt;Constants!$B$12,2,IF(SUMPRODUCT(--(AX533:AX552=2))=0,0,1))</f>
        <v>2</v>
      </c>
      <c r="AZ552">
        <f t="array" ref="AZ552">IF(ABS(AG552)&gt;Constants!$B$13,2,IF(SUMPRODUCT(--(AZ532:AZ551=2))=0,0,1))</f>
        <v>0</v>
      </c>
    </row>
    <row r="553" spans="1:52">
      <c r="A553" s="3">
        <v>551</v>
      </c>
      <c r="B553">
        <f>Signals!B552</f>
        <v>3</v>
      </c>
      <c r="C553">
        <f>Signals!C552</f>
        <v>2</v>
      </c>
      <c r="D553">
        <f>Signals!F552</f>
        <v>0</v>
      </c>
      <c r="E553">
        <f>Signals!H552</f>
        <v>0</v>
      </c>
      <c r="F553">
        <f>Signals!I552</f>
        <v>0</v>
      </c>
      <c r="G553">
        <f>IF(Constants!$B$2=2,-B553,B553)</f>
        <v>3</v>
      </c>
      <c r="H553">
        <f>IF(Constants!$C$2=2,-C553,C553)</f>
        <v>2</v>
      </c>
      <c r="I553">
        <f t="shared" si="138"/>
        <v>3</v>
      </c>
      <c r="J553">
        <f t="shared" si="139"/>
        <v>2</v>
      </c>
      <c r="K553">
        <f t="shared" si="140"/>
        <v>1</v>
      </c>
      <c r="L553">
        <f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1200.5</v>
      </c>
      <c r="M553">
        <f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800.5</v>
      </c>
      <c r="N553">
        <f t="shared" si="141"/>
        <v>1200.5</v>
      </c>
      <c r="O553">
        <f t="shared" si="142"/>
        <v>800.5</v>
      </c>
      <c r="P553">
        <f>IF(I553&lt;&gt;0,(ABS(L553*Constants!$B$10)+50)/100,MAX(P552-ABS(N553*Constants!$B$4),0))</f>
        <v>0.62005</v>
      </c>
      <c r="Q553">
        <f>IF(J553&lt;&gt;0,(ABS(M553*Constants!$B$10)+50)/100,MAX(Q552-ABS(O553*Constants!$B$4),0))</f>
        <v>0.58005</v>
      </c>
      <c r="R553">
        <f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1200.5</v>
      </c>
      <c r="S553">
        <f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800.5</v>
      </c>
      <c r="T553">
        <f t="shared" si="143"/>
        <v>1200.5</v>
      </c>
      <c r="U553">
        <f t="shared" si="144"/>
        <v>800.5</v>
      </c>
      <c r="V553">
        <f>IF(I553&lt;&gt;0,(ABS(R553*Constants!$B$4)+50)/100,IF(R553=0,MAX((0-ABS(T553*Constants!$B$4)),0),(ABS(R553*Constants!$B$4)+50)/100))</f>
        <v>1501.125</v>
      </c>
      <c r="W553">
        <f>IF(J553&lt;&gt;0,(ABS(S553*Constants!$B$4)+50)/100,IF(S553=0,MAX((0-ABS(U553*Constants!$B$4)),0),(ABS(S553*Constants!$B$4)+50)/100))</f>
        <v>1001.125</v>
      </c>
      <c r="X553">
        <f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1200.5</v>
      </c>
      <c r="Y553">
        <f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800.5</v>
      </c>
      <c r="Z553">
        <f t="shared" si="145"/>
        <v>1200.5</v>
      </c>
      <c r="AA553">
        <f t="shared" si="146"/>
        <v>800.5</v>
      </c>
      <c r="AB553">
        <f>IF(I553&lt;&gt;0,(ABS(X553*Constants!$B$10)+50)/100,IF(X553=0,MAX((AB552-ABS(Z553*Constants!$B$4)),0),(ABS(X553*Constants!$B$4)+50)/100))</f>
        <v>0.62005</v>
      </c>
      <c r="AC553">
        <f>IF(J553&lt;&gt;0,(ABS(Y553*Constants!$B$10)+50)/100,IF(Y553=0,MAX((AC552-ABS(AA553*Constants!$B$4)),0),(ABS(Y553*Constants!$B$4)+50)/100))</f>
        <v>0.58005</v>
      </c>
      <c r="AD553">
        <f t="shared" si="147"/>
        <v>1001</v>
      </c>
      <c r="AE553">
        <f t="shared" si="148"/>
        <v>1200.5</v>
      </c>
      <c r="AF553">
        <f t="shared" si="149"/>
        <v>800.5</v>
      </c>
      <c r="AG553">
        <f>((Constants!$B$5*AG552)+Constants!$B$4*AD553+AH552)/(Constants!$B$5+Constants!$B$4)</f>
        <v>1001</v>
      </c>
      <c r="AH553">
        <f>((Constants!$B$5*AG552)+Constants!$B$4*AD553+AH552)-(Constants!$B$5+Constants!$B$4)*AG553</f>
        <v>0</v>
      </c>
      <c r="AI553">
        <f>((Constants!$B$5*AI552)+Constants!$B$4*AE553+AJ552)/(Constants!$B$5+Constants!$B$4)</f>
        <v>1200.5</v>
      </c>
      <c r="AJ553">
        <f>((Constants!$B$5*AI552)+Constants!$B$4*AE553+AJ552)-(Constants!$B$4+Constants!$B$5)*AI553</f>
        <v>0</v>
      </c>
      <c r="AK553">
        <f>((Constants!$B$5*AK552)+Constants!$B$4*AF553+AL552)/(Constants!$B$5+Constants!$B$4)</f>
        <v>800.5</v>
      </c>
      <c r="AL553">
        <f>((Constants!$B$5*AK552)+Constants!$B$4*AF553+AL552)-(Constants!$B$5+Constants!$B$4)*AK553</f>
        <v>0</v>
      </c>
      <c r="AM553">
        <f t="shared" si="150"/>
        <v>1</v>
      </c>
      <c r="AN553">
        <f t="shared" si="151"/>
        <v>1</v>
      </c>
      <c r="AO553">
        <f>(200000*(ABS(N553)-ABS(N551))+Constants!$B$7)/(2*Constants!$B$7)</f>
        <v>0.5</v>
      </c>
      <c r="AP553">
        <f>(200000*(ABS(O553)-ABS(O551))+Constants!$B$7)/(2*Constants!$B$7)</f>
        <v>0.5</v>
      </c>
      <c r="AQ553">
        <f t="shared" si="152"/>
        <v>1</v>
      </c>
      <c r="AR553">
        <f>(Constants!$B$3*Constants!$B$8*I553*K553+AS552)/(Constants!$B$9*Constants!$B$4)</f>
        <v>7.53982300884956</v>
      </c>
      <c r="AS553">
        <f>(Constants!$B$3*Constants!$B$8*I553*K553+AS552)-(AR553*Constants!$B$9*Constants!$B$4)</f>
        <v>0</v>
      </c>
      <c r="AT553">
        <f t="shared" si="153"/>
        <v>4154.44247787606</v>
      </c>
      <c r="AU553">
        <f t="array" ref="AU553">IF(SUMPRODUCT(--(SIGN(AN520:AN552)=SIGN(K521:K553)))=0,2,IF(AV552&gt;0,1,0))</f>
        <v>0</v>
      </c>
      <c r="AV553">
        <f>IF(AU553=2,ROUND(5*1000/Constants!$B$11,0),IF(AV552&gt;0,AV552-1,0))</f>
        <v>0</v>
      </c>
      <c r="AW553">
        <f t="shared" si="154"/>
        <v>551</v>
      </c>
      <c r="AX553">
        <f ca="1" t="array" ref="AX553">IF(AW553&gt;Constants!$B$12,2,IF(SUMPRODUCT(--(AX534:AX553=2))=0,0,1))</f>
        <v>2</v>
      </c>
      <c r="AZ553">
        <f t="array" ref="AZ553">IF(ABS(AG553)&gt;Constants!$B$13,2,IF(SUMPRODUCT(--(AZ533:AZ552=2))=0,0,1))</f>
        <v>0</v>
      </c>
    </row>
    <row r="554" spans="1:52">
      <c r="A554" s="3">
        <v>552</v>
      </c>
      <c r="B554">
        <f>Signals!B553</f>
        <v>3</v>
      </c>
      <c r="C554">
        <f>Signals!C553</f>
        <v>2</v>
      </c>
      <c r="D554">
        <f>Signals!F553</f>
        <v>0</v>
      </c>
      <c r="E554">
        <f>Signals!H553</f>
        <v>0</v>
      </c>
      <c r="F554">
        <f>Signals!I553</f>
        <v>0</v>
      </c>
      <c r="G554">
        <f>IF(Constants!$B$2=2,-B554,B554)</f>
        <v>3</v>
      </c>
      <c r="H554">
        <f>IF(Constants!$C$2=2,-C554,C554)</f>
        <v>2</v>
      </c>
      <c r="I554">
        <f t="shared" si="138"/>
        <v>3</v>
      </c>
      <c r="J554">
        <f t="shared" si="139"/>
        <v>2</v>
      </c>
      <c r="K554">
        <f t="shared" si="140"/>
        <v>1</v>
      </c>
      <c r="L554">
        <f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1200.5</v>
      </c>
      <c r="M554">
        <f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800.5</v>
      </c>
      <c r="N554">
        <f t="shared" si="141"/>
        <v>1200.5</v>
      </c>
      <c r="O554">
        <f t="shared" si="142"/>
        <v>800.5</v>
      </c>
      <c r="P554">
        <f>IF(I554&lt;&gt;0,(ABS(L554*Constants!$B$10)+50)/100,MAX(P553-ABS(N554*Constants!$B$4),0))</f>
        <v>0.62005</v>
      </c>
      <c r="Q554">
        <f>IF(J554&lt;&gt;0,(ABS(M554*Constants!$B$10)+50)/100,MAX(Q553-ABS(O554*Constants!$B$4),0))</f>
        <v>0.58005</v>
      </c>
      <c r="R554">
        <f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1200.5</v>
      </c>
      <c r="S554">
        <f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800.5</v>
      </c>
      <c r="T554">
        <f t="shared" si="143"/>
        <v>1200.5</v>
      </c>
      <c r="U554">
        <f t="shared" si="144"/>
        <v>800.5</v>
      </c>
      <c r="V554">
        <f>IF(I554&lt;&gt;0,(ABS(R554*Constants!$B$4)+50)/100,IF(R554=0,MAX((0-ABS(T554*Constants!$B$4)),0),(ABS(R554*Constants!$B$4)+50)/100))</f>
        <v>1501.125</v>
      </c>
      <c r="W554">
        <f>IF(J554&lt;&gt;0,(ABS(S554*Constants!$B$4)+50)/100,IF(S554=0,MAX((0-ABS(U554*Constants!$B$4)),0),(ABS(S554*Constants!$B$4)+50)/100))</f>
        <v>1001.125</v>
      </c>
      <c r="X554">
        <f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1200.5</v>
      </c>
      <c r="Y554">
        <f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800.5</v>
      </c>
      <c r="Z554">
        <f t="shared" si="145"/>
        <v>1200.5</v>
      </c>
      <c r="AA554">
        <f t="shared" si="146"/>
        <v>800.5</v>
      </c>
      <c r="AB554">
        <f>IF(I554&lt;&gt;0,(ABS(X554*Constants!$B$10)+50)/100,IF(X554=0,MAX((AB553-ABS(Z554*Constants!$B$4)),0),(ABS(X554*Constants!$B$4)+50)/100))</f>
        <v>0.62005</v>
      </c>
      <c r="AC554">
        <f>IF(J554&lt;&gt;0,(ABS(Y554*Constants!$B$10)+50)/100,IF(Y554=0,MAX((AC553-ABS(AA554*Constants!$B$4)),0),(ABS(Y554*Constants!$B$4)+50)/100))</f>
        <v>0.58005</v>
      </c>
      <c r="AD554">
        <f t="shared" si="147"/>
        <v>1001</v>
      </c>
      <c r="AE554">
        <f t="shared" si="148"/>
        <v>1200.5</v>
      </c>
      <c r="AF554">
        <f t="shared" si="149"/>
        <v>800.5</v>
      </c>
      <c r="AG554">
        <f>((Constants!$B$5*AG553)+Constants!$B$4*AD554+AH553)/(Constants!$B$5+Constants!$B$4)</f>
        <v>1001</v>
      </c>
      <c r="AH554">
        <f>((Constants!$B$5*AG553)+Constants!$B$4*AD554+AH553)-(Constants!$B$5+Constants!$B$4)*AG554</f>
        <v>0</v>
      </c>
      <c r="AI554">
        <f>((Constants!$B$5*AI553)+Constants!$B$4*AE554+AJ553)/(Constants!$B$5+Constants!$B$4)</f>
        <v>1200.5</v>
      </c>
      <c r="AJ554">
        <f>((Constants!$B$5*AI553)+Constants!$B$4*AE554+AJ553)-(Constants!$B$4+Constants!$B$5)*AI554</f>
        <v>0</v>
      </c>
      <c r="AK554">
        <f>((Constants!$B$5*AK553)+Constants!$B$4*AF554+AL553)/(Constants!$B$5+Constants!$B$4)</f>
        <v>800.5</v>
      </c>
      <c r="AL554">
        <f>((Constants!$B$5*AK553)+Constants!$B$4*AF554+AL553)-(Constants!$B$5+Constants!$B$4)*AK554</f>
        <v>0</v>
      </c>
      <c r="AM554">
        <f t="shared" si="150"/>
        <v>1</v>
      </c>
      <c r="AN554">
        <f t="shared" si="151"/>
        <v>1</v>
      </c>
      <c r="AO554">
        <f>(200000*(ABS(N554)-ABS(N552))+Constants!$B$7)/(2*Constants!$B$7)</f>
        <v>0.5</v>
      </c>
      <c r="AP554">
        <f>(200000*(ABS(O554)-ABS(O552))+Constants!$B$7)/(2*Constants!$B$7)</f>
        <v>0.5</v>
      </c>
      <c r="AQ554">
        <f t="shared" si="152"/>
        <v>1</v>
      </c>
      <c r="AR554">
        <f>(Constants!$B$3*Constants!$B$8*I554*K554+AS553)/(Constants!$B$9*Constants!$B$4)</f>
        <v>7.53982300884956</v>
      </c>
      <c r="AS554">
        <f>(Constants!$B$3*Constants!$B$8*I554*K554+AS553)-(AR554*Constants!$B$9*Constants!$B$4)</f>
        <v>0</v>
      </c>
      <c r="AT554">
        <f t="shared" si="153"/>
        <v>4161.98230088491</v>
      </c>
      <c r="AU554">
        <f t="array" ref="AU554">IF(SUMPRODUCT(--(SIGN(AN521:AN553)=SIGN(K522:K554)))=0,2,IF(AV553&gt;0,1,0))</f>
        <v>0</v>
      </c>
      <c r="AV554">
        <f>IF(AU554=2,ROUND(5*1000/Constants!$B$11,0),IF(AV553&gt;0,AV553-1,0))</f>
        <v>0</v>
      </c>
      <c r="AW554">
        <f t="shared" si="154"/>
        <v>552</v>
      </c>
      <c r="AX554">
        <f ca="1" t="array" ref="AX554">IF(AW554&gt;Constants!$B$12,2,IF(SUMPRODUCT(--(AX535:AX554=2))=0,0,1))</f>
        <v>2</v>
      </c>
      <c r="AZ554">
        <f t="array" ref="AZ554">IF(ABS(AG554)&gt;Constants!$B$13,2,IF(SUMPRODUCT(--(AZ534:AZ553=2))=0,0,1))</f>
        <v>0</v>
      </c>
    </row>
    <row r="555" spans="1:52">
      <c r="A555" s="3">
        <v>553</v>
      </c>
      <c r="B555">
        <f>Signals!B554</f>
        <v>3</v>
      </c>
      <c r="C555">
        <f>Signals!C554</f>
        <v>2</v>
      </c>
      <c r="D555">
        <f>Signals!F554</f>
        <v>0</v>
      </c>
      <c r="E555">
        <f>Signals!H554</f>
        <v>0</v>
      </c>
      <c r="F555">
        <f>Signals!I554</f>
        <v>0</v>
      </c>
      <c r="G555">
        <f>IF(Constants!$B$2=2,-B555,B555)</f>
        <v>3</v>
      </c>
      <c r="H555">
        <f>IF(Constants!$C$2=2,-C555,C555)</f>
        <v>2</v>
      </c>
      <c r="I555">
        <f t="shared" si="138"/>
        <v>3</v>
      </c>
      <c r="J555">
        <f t="shared" si="139"/>
        <v>2</v>
      </c>
      <c r="K555">
        <f t="shared" si="140"/>
        <v>1</v>
      </c>
      <c r="L555">
        <f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1200.5</v>
      </c>
      <c r="M555">
        <f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800.5</v>
      </c>
      <c r="N555">
        <f t="shared" si="141"/>
        <v>1200.5</v>
      </c>
      <c r="O555">
        <f t="shared" si="142"/>
        <v>800.5</v>
      </c>
      <c r="P555">
        <f>IF(I555&lt;&gt;0,(ABS(L555*Constants!$B$10)+50)/100,MAX(P554-ABS(N555*Constants!$B$4),0))</f>
        <v>0.62005</v>
      </c>
      <c r="Q555">
        <f>IF(J555&lt;&gt;0,(ABS(M555*Constants!$B$10)+50)/100,MAX(Q554-ABS(O555*Constants!$B$4),0))</f>
        <v>0.58005</v>
      </c>
      <c r="R555">
        <f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1200.5</v>
      </c>
      <c r="S555">
        <f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800.5</v>
      </c>
      <c r="T555">
        <f t="shared" si="143"/>
        <v>1200.5</v>
      </c>
      <c r="U555">
        <f t="shared" si="144"/>
        <v>800.5</v>
      </c>
      <c r="V555">
        <f>IF(I555&lt;&gt;0,(ABS(R555*Constants!$B$4)+50)/100,IF(R555=0,MAX((0-ABS(T555*Constants!$B$4)),0),(ABS(R555*Constants!$B$4)+50)/100))</f>
        <v>1501.125</v>
      </c>
      <c r="W555">
        <f>IF(J555&lt;&gt;0,(ABS(S555*Constants!$B$4)+50)/100,IF(S555=0,MAX((0-ABS(U555*Constants!$B$4)),0),(ABS(S555*Constants!$B$4)+50)/100))</f>
        <v>1001.125</v>
      </c>
      <c r="X555">
        <f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1200.5</v>
      </c>
      <c r="Y555">
        <f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800.5</v>
      </c>
      <c r="Z555">
        <f t="shared" si="145"/>
        <v>1200.5</v>
      </c>
      <c r="AA555">
        <f t="shared" si="146"/>
        <v>800.5</v>
      </c>
      <c r="AB555">
        <f>IF(I555&lt;&gt;0,(ABS(X555*Constants!$B$10)+50)/100,IF(X555=0,MAX((AB554-ABS(Z555*Constants!$B$4)),0),(ABS(X555*Constants!$B$4)+50)/100))</f>
        <v>0.62005</v>
      </c>
      <c r="AC555">
        <f>IF(J555&lt;&gt;0,(ABS(Y555*Constants!$B$10)+50)/100,IF(Y555=0,MAX((AC554-ABS(AA555*Constants!$B$4)),0),(ABS(Y555*Constants!$B$4)+50)/100))</f>
        <v>0.58005</v>
      </c>
      <c r="AD555">
        <f t="shared" si="147"/>
        <v>1001</v>
      </c>
      <c r="AE555">
        <f t="shared" si="148"/>
        <v>1200.5</v>
      </c>
      <c r="AF555">
        <f t="shared" si="149"/>
        <v>800.5</v>
      </c>
      <c r="AG555">
        <f>((Constants!$B$5*AG554)+Constants!$B$4*AD555+AH554)/(Constants!$B$5+Constants!$B$4)</f>
        <v>1001</v>
      </c>
      <c r="AH555">
        <f>((Constants!$B$5*AG554)+Constants!$B$4*AD555+AH554)-(Constants!$B$5+Constants!$B$4)*AG555</f>
        <v>0</v>
      </c>
      <c r="AI555">
        <f>((Constants!$B$5*AI554)+Constants!$B$4*AE555+AJ554)/(Constants!$B$5+Constants!$B$4)</f>
        <v>1200.5</v>
      </c>
      <c r="AJ555">
        <f>((Constants!$B$5*AI554)+Constants!$B$4*AE555+AJ554)-(Constants!$B$4+Constants!$B$5)*AI555</f>
        <v>0</v>
      </c>
      <c r="AK555">
        <f>((Constants!$B$5*AK554)+Constants!$B$4*AF555+AL554)/(Constants!$B$5+Constants!$B$4)</f>
        <v>800.5</v>
      </c>
      <c r="AL555">
        <f>((Constants!$B$5*AK554)+Constants!$B$4*AF555+AL554)-(Constants!$B$5+Constants!$B$4)*AK555</f>
        <v>0</v>
      </c>
      <c r="AM555">
        <f t="shared" si="150"/>
        <v>1</v>
      </c>
      <c r="AN555">
        <f t="shared" si="151"/>
        <v>1</v>
      </c>
      <c r="AO555">
        <f>(200000*(ABS(N555)-ABS(N553))+Constants!$B$7)/(2*Constants!$B$7)</f>
        <v>0.5</v>
      </c>
      <c r="AP555">
        <f>(200000*(ABS(O555)-ABS(O553))+Constants!$B$7)/(2*Constants!$B$7)</f>
        <v>0.5</v>
      </c>
      <c r="AQ555">
        <f t="shared" si="152"/>
        <v>1</v>
      </c>
      <c r="AR555">
        <f>(Constants!$B$3*Constants!$B$8*I555*K555+AS554)/(Constants!$B$9*Constants!$B$4)</f>
        <v>7.53982300884956</v>
      </c>
      <c r="AS555">
        <f>(Constants!$B$3*Constants!$B$8*I555*K555+AS554)-(AR555*Constants!$B$9*Constants!$B$4)</f>
        <v>0</v>
      </c>
      <c r="AT555">
        <f t="shared" si="153"/>
        <v>4169.52212389376</v>
      </c>
      <c r="AU555">
        <f t="array" ref="AU555">IF(SUMPRODUCT(--(SIGN(AN522:AN554)=SIGN(K523:K555)))=0,2,IF(AV554&gt;0,1,0))</f>
        <v>0</v>
      </c>
      <c r="AV555">
        <f>IF(AU555=2,ROUND(5*1000/Constants!$B$11,0),IF(AV554&gt;0,AV554-1,0))</f>
        <v>0</v>
      </c>
      <c r="AW555">
        <f t="shared" si="154"/>
        <v>553</v>
      </c>
      <c r="AX555">
        <f ca="1" t="array" ref="AX555">IF(AW555&gt;Constants!$B$12,2,IF(SUMPRODUCT(--(AX536:AX555=2))=0,0,1))</f>
        <v>2</v>
      </c>
      <c r="AZ555">
        <f t="array" ref="AZ555">IF(ABS(AG555)&gt;Constants!$B$13,2,IF(SUMPRODUCT(--(AZ535:AZ554=2))=0,0,1))</f>
        <v>0</v>
      </c>
    </row>
    <row r="556" spans="1:52">
      <c r="A556" s="3">
        <v>554</v>
      </c>
      <c r="B556">
        <f>Signals!B555</f>
        <v>3</v>
      </c>
      <c r="C556">
        <f>Signals!C555</f>
        <v>2</v>
      </c>
      <c r="D556">
        <f>Signals!F555</f>
        <v>0</v>
      </c>
      <c r="E556">
        <f>Signals!H555</f>
        <v>0</v>
      </c>
      <c r="F556">
        <f>Signals!I555</f>
        <v>0</v>
      </c>
      <c r="G556">
        <f>IF(Constants!$B$2=2,-B556,B556)</f>
        <v>3</v>
      </c>
      <c r="H556">
        <f>IF(Constants!$C$2=2,-C556,C556)</f>
        <v>2</v>
      </c>
      <c r="I556">
        <f t="shared" si="138"/>
        <v>3</v>
      </c>
      <c r="J556">
        <f t="shared" si="139"/>
        <v>2</v>
      </c>
      <c r="K556">
        <f t="shared" si="140"/>
        <v>1</v>
      </c>
      <c r="L556">
        <f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1200.5</v>
      </c>
      <c r="M556">
        <f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800.5</v>
      </c>
      <c r="N556">
        <f t="shared" si="141"/>
        <v>1200.5</v>
      </c>
      <c r="O556">
        <f t="shared" si="142"/>
        <v>800.5</v>
      </c>
      <c r="P556">
        <f>IF(I556&lt;&gt;0,(ABS(L556*Constants!$B$10)+50)/100,MAX(P555-ABS(N556*Constants!$B$4),0))</f>
        <v>0.62005</v>
      </c>
      <c r="Q556">
        <f>IF(J556&lt;&gt;0,(ABS(M556*Constants!$B$10)+50)/100,MAX(Q555-ABS(O556*Constants!$B$4),0))</f>
        <v>0.58005</v>
      </c>
      <c r="R556">
        <f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1200.5</v>
      </c>
      <c r="S556">
        <f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800.5</v>
      </c>
      <c r="T556">
        <f t="shared" si="143"/>
        <v>1200.5</v>
      </c>
      <c r="U556">
        <f t="shared" si="144"/>
        <v>800.5</v>
      </c>
      <c r="V556">
        <f>IF(I556&lt;&gt;0,(ABS(R556*Constants!$B$4)+50)/100,IF(R556=0,MAX((0-ABS(T556*Constants!$B$4)),0),(ABS(R556*Constants!$B$4)+50)/100))</f>
        <v>1501.125</v>
      </c>
      <c r="W556">
        <f>IF(J556&lt;&gt;0,(ABS(S556*Constants!$B$4)+50)/100,IF(S556=0,MAX((0-ABS(U556*Constants!$B$4)),0),(ABS(S556*Constants!$B$4)+50)/100))</f>
        <v>1001.125</v>
      </c>
      <c r="X556">
        <f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1200.5</v>
      </c>
      <c r="Y556">
        <f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800.5</v>
      </c>
      <c r="Z556">
        <f t="shared" si="145"/>
        <v>1200.5</v>
      </c>
      <c r="AA556">
        <f t="shared" si="146"/>
        <v>800.5</v>
      </c>
      <c r="AB556">
        <f>IF(I556&lt;&gt;0,(ABS(X556*Constants!$B$10)+50)/100,IF(X556=0,MAX((AB555-ABS(Z556*Constants!$B$4)),0),(ABS(X556*Constants!$B$4)+50)/100))</f>
        <v>0.62005</v>
      </c>
      <c r="AC556">
        <f>IF(J556&lt;&gt;0,(ABS(Y556*Constants!$B$10)+50)/100,IF(Y556=0,MAX((AC555-ABS(AA556*Constants!$B$4)),0),(ABS(Y556*Constants!$B$4)+50)/100))</f>
        <v>0.58005</v>
      </c>
      <c r="AD556">
        <f t="shared" si="147"/>
        <v>1001</v>
      </c>
      <c r="AE556">
        <f t="shared" si="148"/>
        <v>1200.5</v>
      </c>
      <c r="AF556">
        <f t="shared" si="149"/>
        <v>800.5</v>
      </c>
      <c r="AG556">
        <f>((Constants!$B$5*AG555)+Constants!$B$4*AD556+AH555)/(Constants!$B$5+Constants!$B$4)</f>
        <v>1001</v>
      </c>
      <c r="AH556">
        <f>((Constants!$B$5*AG555)+Constants!$B$4*AD556+AH555)-(Constants!$B$5+Constants!$B$4)*AG556</f>
        <v>0</v>
      </c>
      <c r="AI556">
        <f>((Constants!$B$5*AI555)+Constants!$B$4*AE556+AJ555)/(Constants!$B$5+Constants!$B$4)</f>
        <v>1200.5</v>
      </c>
      <c r="AJ556">
        <f>((Constants!$B$5*AI555)+Constants!$B$4*AE556+AJ555)-(Constants!$B$4+Constants!$B$5)*AI556</f>
        <v>0</v>
      </c>
      <c r="AK556">
        <f>((Constants!$B$5*AK555)+Constants!$B$4*AF556+AL555)/(Constants!$B$5+Constants!$B$4)</f>
        <v>800.5</v>
      </c>
      <c r="AL556">
        <f>((Constants!$B$5*AK555)+Constants!$B$4*AF556+AL555)-(Constants!$B$5+Constants!$B$4)*AK556</f>
        <v>0</v>
      </c>
      <c r="AM556">
        <f t="shared" si="150"/>
        <v>1</v>
      </c>
      <c r="AN556">
        <f t="shared" si="151"/>
        <v>1</v>
      </c>
      <c r="AO556">
        <f>(200000*(ABS(N556)-ABS(N554))+Constants!$B$7)/(2*Constants!$B$7)</f>
        <v>0.5</v>
      </c>
      <c r="AP556">
        <f>(200000*(ABS(O556)-ABS(O554))+Constants!$B$7)/(2*Constants!$B$7)</f>
        <v>0.5</v>
      </c>
      <c r="AQ556">
        <f t="shared" si="152"/>
        <v>1</v>
      </c>
      <c r="AR556">
        <f>(Constants!$B$3*Constants!$B$8*I556*K556+AS555)/(Constants!$B$9*Constants!$B$4)</f>
        <v>7.53982300884956</v>
      </c>
      <c r="AS556">
        <f>(Constants!$B$3*Constants!$B$8*I556*K556+AS555)-(AR556*Constants!$B$9*Constants!$B$4)</f>
        <v>0</v>
      </c>
      <c r="AT556">
        <f t="shared" si="153"/>
        <v>4177.06194690261</v>
      </c>
      <c r="AU556">
        <f t="array" ref="AU556">IF(SUMPRODUCT(--(SIGN(AN523:AN555)=SIGN(K524:K556)))=0,2,IF(AV555&gt;0,1,0))</f>
        <v>0</v>
      </c>
      <c r="AV556">
        <f>IF(AU556=2,ROUND(5*1000/Constants!$B$11,0),IF(AV555&gt;0,AV555-1,0))</f>
        <v>0</v>
      </c>
      <c r="AW556">
        <f t="shared" si="154"/>
        <v>554</v>
      </c>
      <c r="AX556">
        <f ca="1" t="array" ref="AX556">IF(AW556&gt;Constants!$B$12,2,IF(SUMPRODUCT(--(AX537:AX556=2))=0,0,1))</f>
        <v>2</v>
      </c>
      <c r="AZ556">
        <f t="array" ref="AZ556">IF(ABS(AG556)&gt;Constants!$B$13,2,IF(SUMPRODUCT(--(AZ536:AZ555=2))=0,0,1))</f>
        <v>0</v>
      </c>
    </row>
    <row r="557" spans="1:52">
      <c r="A557" s="3">
        <v>555</v>
      </c>
      <c r="B557">
        <f>Signals!B556</f>
        <v>3</v>
      </c>
      <c r="C557">
        <f>Signals!C556</f>
        <v>2</v>
      </c>
      <c r="D557">
        <f>Signals!F556</f>
        <v>0</v>
      </c>
      <c r="E557">
        <f>Signals!H556</f>
        <v>0</v>
      </c>
      <c r="F557">
        <f>Signals!I556</f>
        <v>0</v>
      </c>
      <c r="G557">
        <f>IF(Constants!$B$2=2,-B557,B557)</f>
        <v>3</v>
      </c>
      <c r="H557">
        <f>IF(Constants!$C$2=2,-C557,C557)</f>
        <v>2</v>
      </c>
      <c r="I557">
        <f t="shared" si="138"/>
        <v>3</v>
      </c>
      <c r="J557">
        <f t="shared" si="139"/>
        <v>2</v>
      </c>
      <c r="K557">
        <f t="shared" si="140"/>
        <v>1</v>
      </c>
      <c r="L557">
        <f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1200.5</v>
      </c>
      <c r="M557">
        <f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800.5</v>
      </c>
      <c r="N557">
        <f t="shared" si="141"/>
        <v>1200.5</v>
      </c>
      <c r="O557">
        <f t="shared" si="142"/>
        <v>800.5</v>
      </c>
      <c r="P557">
        <f>IF(I557&lt;&gt;0,(ABS(L557*Constants!$B$10)+50)/100,MAX(P556-ABS(N557*Constants!$B$4),0))</f>
        <v>0.62005</v>
      </c>
      <c r="Q557">
        <f>IF(J557&lt;&gt;0,(ABS(M557*Constants!$B$10)+50)/100,MAX(Q556-ABS(O557*Constants!$B$4),0))</f>
        <v>0.58005</v>
      </c>
      <c r="R557">
        <f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1200.5</v>
      </c>
      <c r="S557">
        <f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800.5</v>
      </c>
      <c r="T557">
        <f t="shared" si="143"/>
        <v>1200.5</v>
      </c>
      <c r="U557">
        <f t="shared" si="144"/>
        <v>800.5</v>
      </c>
      <c r="V557">
        <f>IF(I557&lt;&gt;0,(ABS(R557*Constants!$B$4)+50)/100,IF(R557=0,MAX((0-ABS(T557*Constants!$B$4)),0),(ABS(R557*Constants!$B$4)+50)/100))</f>
        <v>1501.125</v>
      </c>
      <c r="W557">
        <f>IF(J557&lt;&gt;0,(ABS(S557*Constants!$B$4)+50)/100,IF(S557=0,MAX((0-ABS(U557*Constants!$B$4)),0),(ABS(S557*Constants!$B$4)+50)/100))</f>
        <v>1001.125</v>
      </c>
      <c r="X557">
        <f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1200.5</v>
      </c>
      <c r="Y557">
        <f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800.5</v>
      </c>
      <c r="Z557">
        <f t="shared" si="145"/>
        <v>1200.5</v>
      </c>
      <c r="AA557">
        <f t="shared" si="146"/>
        <v>800.5</v>
      </c>
      <c r="AB557">
        <f>IF(I557&lt;&gt;0,(ABS(X557*Constants!$B$10)+50)/100,IF(X557=0,MAX((AB556-ABS(Z557*Constants!$B$4)),0),(ABS(X557*Constants!$B$4)+50)/100))</f>
        <v>0.62005</v>
      </c>
      <c r="AC557">
        <f>IF(J557&lt;&gt;0,(ABS(Y557*Constants!$B$10)+50)/100,IF(Y557=0,MAX((AC556-ABS(AA557*Constants!$B$4)),0),(ABS(Y557*Constants!$B$4)+50)/100))</f>
        <v>0.58005</v>
      </c>
      <c r="AD557">
        <f t="shared" si="147"/>
        <v>1001</v>
      </c>
      <c r="AE557">
        <f t="shared" si="148"/>
        <v>1200.5</v>
      </c>
      <c r="AF557">
        <f t="shared" si="149"/>
        <v>800.5</v>
      </c>
      <c r="AG557">
        <f>((Constants!$B$5*AG556)+Constants!$B$4*AD557+AH556)/(Constants!$B$5+Constants!$B$4)</f>
        <v>1001</v>
      </c>
      <c r="AH557">
        <f>((Constants!$B$5*AG556)+Constants!$B$4*AD557+AH556)-(Constants!$B$5+Constants!$B$4)*AG557</f>
        <v>0</v>
      </c>
      <c r="AI557">
        <f>((Constants!$B$5*AI556)+Constants!$B$4*AE557+AJ556)/(Constants!$B$5+Constants!$B$4)</f>
        <v>1200.5</v>
      </c>
      <c r="AJ557">
        <f>((Constants!$B$5*AI556)+Constants!$B$4*AE557+AJ556)-(Constants!$B$4+Constants!$B$5)*AI557</f>
        <v>0</v>
      </c>
      <c r="AK557">
        <f>((Constants!$B$5*AK556)+Constants!$B$4*AF557+AL556)/(Constants!$B$5+Constants!$B$4)</f>
        <v>800.5</v>
      </c>
      <c r="AL557">
        <f>((Constants!$B$5*AK556)+Constants!$B$4*AF557+AL556)-(Constants!$B$5+Constants!$B$4)*AK557</f>
        <v>0</v>
      </c>
      <c r="AM557">
        <f t="shared" si="150"/>
        <v>1</v>
      </c>
      <c r="AN557">
        <f t="shared" si="151"/>
        <v>1</v>
      </c>
      <c r="AO557">
        <f>(200000*(ABS(N557)-ABS(N555))+Constants!$B$7)/(2*Constants!$B$7)</f>
        <v>0.5</v>
      </c>
      <c r="AP557">
        <f>(200000*(ABS(O557)-ABS(O555))+Constants!$B$7)/(2*Constants!$B$7)</f>
        <v>0.5</v>
      </c>
      <c r="AQ557">
        <f t="shared" si="152"/>
        <v>1</v>
      </c>
      <c r="AR557">
        <f>(Constants!$B$3*Constants!$B$8*I557*K557+AS556)/(Constants!$B$9*Constants!$B$4)</f>
        <v>7.53982300884956</v>
      </c>
      <c r="AS557">
        <f>(Constants!$B$3*Constants!$B$8*I557*K557+AS556)-(AR557*Constants!$B$9*Constants!$B$4)</f>
        <v>0</v>
      </c>
      <c r="AT557">
        <f t="shared" si="153"/>
        <v>4184.60176991146</v>
      </c>
      <c r="AU557">
        <f t="array" ref="AU557">IF(SUMPRODUCT(--(SIGN(AN524:AN556)=SIGN(K525:K557)))=0,2,IF(AV556&gt;0,1,0))</f>
        <v>0</v>
      </c>
      <c r="AV557">
        <f>IF(AU557=2,ROUND(5*1000/Constants!$B$11,0),IF(AV556&gt;0,AV556-1,0))</f>
        <v>0</v>
      </c>
      <c r="AW557">
        <f t="shared" si="154"/>
        <v>555</v>
      </c>
      <c r="AX557">
        <f ca="1" t="array" ref="AX557">IF(AW557&gt;Constants!$B$12,2,IF(SUMPRODUCT(--(AX538:AX557=2))=0,0,1))</f>
        <v>2</v>
      </c>
      <c r="AZ557">
        <f t="array" ref="AZ557">IF(ABS(AG557)&gt;Constants!$B$13,2,IF(SUMPRODUCT(--(AZ537:AZ556=2))=0,0,1))</f>
        <v>0</v>
      </c>
    </row>
    <row r="558" spans="1:52">
      <c r="A558" s="3">
        <v>556</v>
      </c>
      <c r="B558">
        <f>Signals!B557</f>
        <v>3</v>
      </c>
      <c r="C558">
        <f>Signals!C557</f>
        <v>2</v>
      </c>
      <c r="D558">
        <f>Signals!F557</f>
        <v>0</v>
      </c>
      <c r="E558">
        <f>Signals!H557</f>
        <v>0</v>
      </c>
      <c r="F558">
        <f>Signals!I557</f>
        <v>0</v>
      </c>
      <c r="G558">
        <f>IF(Constants!$B$2=2,-B558,B558)</f>
        <v>3</v>
      </c>
      <c r="H558">
        <f>IF(Constants!$C$2=2,-C558,C558)</f>
        <v>2</v>
      </c>
      <c r="I558">
        <f t="shared" si="138"/>
        <v>3</v>
      </c>
      <c r="J558">
        <f t="shared" si="139"/>
        <v>2</v>
      </c>
      <c r="K558">
        <f t="shared" si="140"/>
        <v>1</v>
      </c>
      <c r="L558">
        <f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1200.5</v>
      </c>
      <c r="M558">
        <f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800.5</v>
      </c>
      <c r="N558">
        <f t="shared" si="141"/>
        <v>1200.5</v>
      </c>
      <c r="O558">
        <f t="shared" si="142"/>
        <v>800.5</v>
      </c>
      <c r="P558">
        <f>IF(I558&lt;&gt;0,(ABS(L558*Constants!$B$10)+50)/100,MAX(P557-ABS(N558*Constants!$B$4),0))</f>
        <v>0.62005</v>
      </c>
      <c r="Q558">
        <f>IF(J558&lt;&gt;0,(ABS(M558*Constants!$B$10)+50)/100,MAX(Q557-ABS(O558*Constants!$B$4),0))</f>
        <v>0.58005</v>
      </c>
      <c r="R558">
        <f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1200.5</v>
      </c>
      <c r="S558">
        <f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800.5</v>
      </c>
      <c r="T558">
        <f t="shared" si="143"/>
        <v>1200.5</v>
      </c>
      <c r="U558">
        <f t="shared" si="144"/>
        <v>800.5</v>
      </c>
      <c r="V558">
        <f>IF(I558&lt;&gt;0,(ABS(R558*Constants!$B$4)+50)/100,IF(R558=0,MAX((0-ABS(T558*Constants!$B$4)),0),(ABS(R558*Constants!$B$4)+50)/100))</f>
        <v>1501.125</v>
      </c>
      <c r="W558">
        <f>IF(J558&lt;&gt;0,(ABS(S558*Constants!$B$4)+50)/100,IF(S558=0,MAX((0-ABS(U558*Constants!$B$4)),0),(ABS(S558*Constants!$B$4)+50)/100))</f>
        <v>1001.125</v>
      </c>
      <c r="X558">
        <f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1200.5</v>
      </c>
      <c r="Y558">
        <f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800.5</v>
      </c>
      <c r="Z558">
        <f t="shared" si="145"/>
        <v>1200.5</v>
      </c>
      <c r="AA558">
        <f t="shared" si="146"/>
        <v>800.5</v>
      </c>
      <c r="AB558">
        <f>IF(I558&lt;&gt;0,(ABS(X558*Constants!$B$10)+50)/100,IF(X558=0,MAX((AB557-ABS(Z558*Constants!$B$4)),0),(ABS(X558*Constants!$B$4)+50)/100))</f>
        <v>0.62005</v>
      </c>
      <c r="AC558">
        <f>IF(J558&lt;&gt;0,(ABS(Y558*Constants!$B$10)+50)/100,IF(Y558=0,MAX((AC557-ABS(AA558*Constants!$B$4)),0),(ABS(Y558*Constants!$B$4)+50)/100))</f>
        <v>0.58005</v>
      </c>
      <c r="AD558">
        <f t="shared" si="147"/>
        <v>1001</v>
      </c>
      <c r="AE558">
        <f t="shared" si="148"/>
        <v>1200.5</v>
      </c>
      <c r="AF558">
        <f t="shared" si="149"/>
        <v>800.5</v>
      </c>
      <c r="AG558">
        <f>((Constants!$B$5*AG557)+Constants!$B$4*AD558+AH557)/(Constants!$B$5+Constants!$B$4)</f>
        <v>1001</v>
      </c>
      <c r="AH558">
        <f>((Constants!$B$5*AG557)+Constants!$B$4*AD558+AH557)-(Constants!$B$5+Constants!$B$4)*AG558</f>
        <v>0</v>
      </c>
      <c r="AI558">
        <f>((Constants!$B$5*AI557)+Constants!$B$4*AE558+AJ557)/(Constants!$B$5+Constants!$B$4)</f>
        <v>1200.5</v>
      </c>
      <c r="AJ558">
        <f>((Constants!$B$5*AI557)+Constants!$B$4*AE558+AJ557)-(Constants!$B$4+Constants!$B$5)*AI558</f>
        <v>0</v>
      </c>
      <c r="AK558">
        <f>((Constants!$B$5*AK557)+Constants!$B$4*AF558+AL557)/(Constants!$B$5+Constants!$B$4)</f>
        <v>800.5</v>
      </c>
      <c r="AL558">
        <f>((Constants!$B$5*AK557)+Constants!$B$4*AF558+AL557)-(Constants!$B$5+Constants!$B$4)*AK558</f>
        <v>0</v>
      </c>
      <c r="AM558">
        <f t="shared" si="150"/>
        <v>1</v>
      </c>
      <c r="AN558">
        <f t="shared" si="151"/>
        <v>1</v>
      </c>
      <c r="AO558">
        <f>(200000*(ABS(N558)-ABS(N556))+Constants!$B$7)/(2*Constants!$B$7)</f>
        <v>0.5</v>
      </c>
      <c r="AP558">
        <f>(200000*(ABS(O558)-ABS(O556))+Constants!$B$7)/(2*Constants!$B$7)</f>
        <v>0.5</v>
      </c>
      <c r="AQ558">
        <f t="shared" si="152"/>
        <v>1</v>
      </c>
      <c r="AR558">
        <f>(Constants!$B$3*Constants!$B$8*I558*K558+AS557)/(Constants!$B$9*Constants!$B$4)</f>
        <v>7.53982300884956</v>
      </c>
      <c r="AS558">
        <f>(Constants!$B$3*Constants!$B$8*I558*K558+AS557)-(AR558*Constants!$B$9*Constants!$B$4)</f>
        <v>0</v>
      </c>
      <c r="AT558">
        <f t="shared" si="153"/>
        <v>4192.14159292031</v>
      </c>
      <c r="AU558">
        <f t="array" ref="AU558">IF(SUMPRODUCT(--(SIGN(AN525:AN557)=SIGN(K526:K558)))=0,2,IF(AV557&gt;0,1,0))</f>
        <v>0</v>
      </c>
      <c r="AV558">
        <f>IF(AU558=2,ROUND(5*1000/Constants!$B$11,0),IF(AV557&gt;0,AV557-1,0))</f>
        <v>0</v>
      </c>
      <c r="AW558">
        <f t="shared" si="154"/>
        <v>556</v>
      </c>
      <c r="AX558">
        <f ca="1" t="array" ref="AX558">IF(AW558&gt;Constants!$B$12,2,IF(SUMPRODUCT(--(AX539:AX558=2))=0,0,1))</f>
        <v>2</v>
      </c>
      <c r="AZ558">
        <f t="array" ref="AZ558">IF(ABS(AG558)&gt;Constants!$B$13,2,IF(SUMPRODUCT(--(AZ538:AZ557=2))=0,0,1))</f>
        <v>0</v>
      </c>
    </row>
    <row r="559" spans="1:52">
      <c r="A559" s="3">
        <v>557</v>
      </c>
      <c r="B559">
        <f>Signals!B558</f>
        <v>3</v>
      </c>
      <c r="C559">
        <f>Signals!C558</f>
        <v>2</v>
      </c>
      <c r="D559">
        <f>Signals!F558</f>
        <v>0</v>
      </c>
      <c r="E559">
        <f>Signals!H558</f>
        <v>0</v>
      </c>
      <c r="F559">
        <f>Signals!I558</f>
        <v>0</v>
      </c>
      <c r="G559">
        <f>IF(Constants!$B$2=2,-B559,B559)</f>
        <v>3</v>
      </c>
      <c r="H559">
        <f>IF(Constants!$C$2=2,-C559,C559)</f>
        <v>2</v>
      </c>
      <c r="I559">
        <f t="shared" si="138"/>
        <v>3</v>
      </c>
      <c r="J559">
        <f t="shared" si="139"/>
        <v>2</v>
      </c>
      <c r="K559">
        <f t="shared" si="140"/>
        <v>1</v>
      </c>
      <c r="L559">
        <f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1200.5</v>
      </c>
      <c r="M559">
        <f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800.5</v>
      </c>
      <c r="N559">
        <f t="shared" si="141"/>
        <v>1200.5</v>
      </c>
      <c r="O559">
        <f t="shared" si="142"/>
        <v>800.5</v>
      </c>
      <c r="P559">
        <f>IF(I559&lt;&gt;0,(ABS(L559*Constants!$B$10)+50)/100,MAX(P558-ABS(N559*Constants!$B$4),0))</f>
        <v>0.62005</v>
      </c>
      <c r="Q559">
        <f>IF(J559&lt;&gt;0,(ABS(M559*Constants!$B$10)+50)/100,MAX(Q558-ABS(O559*Constants!$B$4),0))</f>
        <v>0.58005</v>
      </c>
      <c r="R559">
        <f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1200.5</v>
      </c>
      <c r="S559">
        <f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800.5</v>
      </c>
      <c r="T559">
        <f t="shared" si="143"/>
        <v>1200.5</v>
      </c>
      <c r="U559">
        <f t="shared" si="144"/>
        <v>800.5</v>
      </c>
      <c r="V559">
        <f>IF(I559&lt;&gt;0,(ABS(R559*Constants!$B$4)+50)/100,IF(R559=0,MAX((0-ABS(T559*Constants!$B$4)),0),(ABS(R559*Constants!$B$4)+50)/100))</f>
        <v>1501.125</v>
      </c>
      <c r="W559">
        <f>IF(J559&lt;&gt;0,(ABS(S559*Constants!$B$4)+50)/100,IF(S559=0,MAX((0-ABS(U559*Constants!$B$4)),0),(ABS(S559*Constants!$B$4)+50)/100))</f>
        <v>1001.125</v>
      </c>
      <c r="X559">
        <f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1200.5</v>
      </c>
      <c r="Y559">
        <f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800.5</v>
      </c>
      <c r="Z559">
        <f t="shared" si="145"/>
        <v>1200.5</v>
      </c>
      <c r="AA559">
        <f t="shared" si="146"/>
        <v>800.5</v>
      </c>
      <c r="AB559">
        <f>IF(I559&lt;&gt;0,(ABS(X559*Constants!$B$10)+50)/100,IF(X559=0,MAX((AB558-ABS(Z559*Constants!$B$4)),0),(ABS(X559*Constants!$B$4)+50)/100))</f>
        <v>0.62005</v>
      </c>
      <c r="AC559">
        <f>IF(J559&lt;&gt;0,(ABS(Y559*Constants!$B$10)+50)/100,IF(Y559=0,MAX((AC558-ABS(AA559*Constants!$B$4)),0),(ABS(Y559*Constants!$B$4)+50)/100))</f>
        <v>0.58005</v>
      </c>
      <c r="AD559">
        <f t="shared" si="147"/>
        <v>1001</v>
      </c>
      <c r="AE559">
        <f t="shared" si="148"/>
        <v>1200.5</v>
      </c>
      <c r="AF559">
        <f t="shared" si="149"/>
        <v>800.5</v>
      </c>
      <c r="AG559">
        <f>((Constants!$B$5*AG558)+Constants!$B$4*AD559+AH558)/(Constants!$B$5+Constants!$B$4)</f>
        <v>1001</v>
      </c>
      <c r="AH559">
        <f>((Constants!$B$5*AG558)+Constants!$B$4*AD559+AH558)-(Constants!$B$5+Constants!$B$4)*AG559</f>
        <v>0</v>
      </c>
      <c r="AI559">
        <f>((Constants!$B$5*AI558)+Constants!$B$4*AE559+AJ558)/(Constants!$B$5+Constants!$B$4)</f>
        <v>1200.5</v>
      </c>
      <c r="AJ559">
        <f>((Constants!$B$5*AI558)+Constants!$B$4*AE559+AJ558)-(Constants!$B$4+Constants!$B$5)*AI559</f>
        <v>0</v>
      </c>
      <c r="AK559">
        <f>((Constants!$B$5*AK558)+Constants!$B$4*AF559+AL558)/(Constants!$B$5+Constants!$B$4)</f>
        <v>800.5</v>
      </c>
      <c r="AL559">
        <f>((Constants!$B$5*AK558)+Constants!$B$4*AF559+AL558)-(Constants!$B$5+Constants!$B$4)*AK559</f>
        <v>0</v>
      </c>
      <c r="AM559">
        <f t="shared" si="150"/>
        <v>1</v>
      </c>
      <c r="AN559">
        <f t="shared" si="151"/>
        <v>1</v>
      </c>
      <c r="AO559">
        <f>(200000*(ABS(N559)-ABS(N557))+Constants!$B$7)/(2*Constants!$B$7)</f>
        <v>0.5</v>
      </c>
      <c r="AP559">
        <f>(200000*(ABS(O559)-ABS(O557))+Constants!$B$7)/(2*Constants!$B$7)</f>
        <v>0.5</v>
      </c>
      <c r="AQ559">
        <f t="shared" si="152"/>
        <v>1</v>
      </c>
      <c r="AR559">
        <f>(Constants!$B$3*Constants!$B$8*I559*K559+AS558)/(Constants!$B$9*Constants!$B$4)</f>
        <v>7.53982300884956</v>
      </c>
      <c r="AS559">
        <f>(Constants!$B$3*Constants!$B$8*I559*K559+AS558)-(AR559*Constants!$B$9*Constants!$B$4)</f>
        <v>0</v>
      </c>
      <c r="AT559">
        <f t="shared" si="153"/>
        <v>4199.68141592916</v>
      </c>
      <c r="AU559">
        <f t="array" ref="AU559">IF(SUMPRODUCT(--(SIGN(AN526:AN558)=SIGN(K527:K559)))=0,2,IF(AV558&gt;0,1,0))</f>
        <v>0</v>
      </c>
      <c r="AV559">
        <f>IF(AU559=2,ROUND(5*1000/Constants!$B$11,0),IF(AV558&gt;0,AV558-1,0))</f>
        <v>0</v>
      </c>
      <c r="AW559">
        <f t="shared" si="154"/>
        <v>557</v>
      </c>
      <c r="AX559">
        <f ca="1" t="array" ref="AX559">IF(AW559&gt;Constants!$B$12,2,IF(SUMPRODUCT(--(AX540:AX559=2))=0,0,1))</f>
        <v>2</v>
      </c>
      <c r="AZ559">
        <f t="array" ref="AZ559">IF(ABS(AG559)&gt;Constants!$B$13,2,IF(SUMPRODUCT(--(AZ539:AZ558=2))=0,0,1))</f>
        <v>0</v>
      </c>
    </row>
    <row r="560" spans="1:52">
      <c r="A560" s="3">
        <v>558</v>
      </c>
      <c r="B560">
        <f>Signals!B559</f>
        <v>3</v>
      </c>
      <c r="C560">
        <f>Signals!C559</f>
        <v>2</v>
      </c>
      <c r="D560">
        <f>Signals!F559</f>
        <v>0</v>
      </c>
      <c r="E560">
        <f>Signals!H559</f>
        <v>0</v>
      </c>
      <c r="F560">
        <f>Signals!I559</f>
        <v>0</v>
      </c>
      <c r="G560">
        <f>IF(Constants!$B$2=2,-B560,B560)</f>
        <v>3</v>
      </c>
      <c r="H560">
        <f>IF(Constants!$C$2=2,-C560,C560)</f>
        <v>2</v>
      </c>
      <c r="I560">
        <f t="shared" si="138"/>
        <v>3</v>
      </c>
      <c r="J560">
        <f t="shared" si="139"/>
        <v>2</v>
      </c>
      <c r="K560">
        <f t="shared" si="140"/>
        <v>1</v>
      </c>
      <c r="L560">
        <f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1200.5</v>
      </c>
      <c r="M560">
        <f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800.5</v>
      </c>
      <c r="N560">
        <f t="shared" si="141"/>
        <v>1200.5</v>
      </c>
      <c r="O560">
        <f t="shared" si="142"/>
        <v>800.5</v>
      </c>
      <c r="P560">
        <f>IF(I560&lt;&gt;0,(ABS(L560*Constants!$B$10)+50)/100,MAX(P559-ABS(N560*Constants!$B$4),0))</f>
        <v>0.62005</v>
      </c>
      <c r="Q560">
        <f>IF(J560&lt;&gt;0,(ABS(M560*Constants!$B$10)+50)/100,MAX(Q559-ABS(O560*Constants!$B$4),0))</f>
        <v>0.58005</v>
      </c>
      <c r="R560">
        <f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1200.5</v>
      </c>
      <c r="S560">
        <f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800.5</v>
      </c>
      <c r="T560">
        <f t="shared" si="143"/>
        <v>1200.5</v>
      </c>
      <c r="U560">
        <f t="shared" si="144"/>
        <v>800.5</v>
      </c>
      <c r="V560">
        <f>IF(I560&lt;&gt;0,(ABS(R560*Constants!$B$4)+50)/100,IF(R560=0,MAX((0-ABS(T560*Constants!$B$4)),0),(ABS(R560*Constants!$B$4)+50)/100))</f>
        <v>1501.125</v>
      </c>
      <c r="W560">
        <f>IF(J560&lt;&gt;0,(ABS(S560*Constants!$B$4)+50)/100,IF(S560=0,MAX((0-ABS(U560*Constants!$B$4)),0),(ABS(S560*Constants!$B$4)+50)/100))</f>
        <v>1001.125</v>
      </c>
      <c r="X560">
        <f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1200.5</v>
      </c>
      <c r="Y560">
        <f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800.5</v>
      </c>
      <c r="Z560">
        <f t="shared" si="145"/>
        <v>1200.5</v>
      </c>
      <c r="AA560">
        <f t="shared" si="146"/>
        <v>800.5</v>
      </c>
      <c r="AB560">
        <f>IF(I560&lt;&gt;0,(ABS(X560*Constants!$B$10)+50)/100,IF(X560=0,MAX((AB559-ABS(Z560*Constants!$B$4)),0),(ABS(X560*Constants!$B$4)+50)/100))</f>
        <v>0.62005</v>
      </c>
      <c r="AC560">
        <f>IF(J560&lt;&gt;0,(ABS(Y560*Constants!$B$10)+50)/100,IF(Y560=0,MAX((AC559-ABS(AA560*Constants!$B$4)),0),(ABS(Y560*Constants!$B$4)+50)/100))</f>
        <v>0.58005</v>
      </c>
      <c r="AD560">
        <f t="shared" si="147"/>
        <v>1001</v>
      </c>
      <c r="AE560">
        <f t="shared" si="148"/>
        <v>1200.5</v>
      </c>
      <c r="AF560">
        <f t="shared" si="149"/>
        <v>800.5</v>
      </c>
      <c r="AG560">
        <f>((Constants!$B$5*AG559)+Constants!$B$4*AD560+AH559)/(Constants!$B$5+Constants!$B$4)</f>
        <v>1001</v>
      </c>
      <c r="AH560">
        <f>((Constants!$B$5*AG559)+Constants!$B$4*AD560+AH559)-(Constants!$B$5+Constants!$B$4)*AG560</f>
        <v>0</v>
      </c>
      <c r="AI560">
        <f>((Constants!$B$5*AI559)+Constants!$B$4*AE560+AJ559)/(Constants!$B$5+Constants!$B$4)</f>
        <v>1200.5</v>
      </c>
      <c r="AJ560">
        <f>((Constants!$B$5*AI559)+Constants!$B$4*AE560+AJ559)-(Constants!$B$4+Constants!$B$5)*AI560</f>
        <v>0</v>
      </c>
      <c r="AK560">
        <f>((Constants!$B$5*AK559)+Constants!$B$4*AF560+AL559)/(Constants!$B$5+Constants!$B$4)</f>
        <v>800.5</v>
      </c>
      <c r="AL560">
        <f>((Constants!$B$5*AK559)+Constants!$B$4*AF560+AL559)-(Constants!$B$5+Constants!$B$4)*AK560</f>
        <v>0</v>
      </c>
      <c r="AM560">
        <f t="shared" si="150"/>
        <v>1</v>
      </c>
      <c r="AN560">
        <f t="shared" si="151"/>
        <v>1</v>
      </c>
      <c r="AO560">
        <f>(200000*(ABS(N560)-ABS(N558))+Constants!$B$7)/(2*Constants!$B$7)</f>
        <v>0.5</v>
      </c>
      <c r="AP560">
        <f>(200000*(ABS(O560)-ABS(O558))+Constants!$B$7)/(2*Constants!$B$7)</f>
        <v>0.5</v>
      </c>
      <c r="AQ560">
        <f t="shared" si="152"/>
        <v>1</v>
      </c>
      <c r="AR560">
        <f>(Constants!$B$3*Constants!$B$8*I560*K560+AS559)/(Constants!$B$9*Constants!$B$4)</f>
        <v>7.53982300884956</v>
      </c>
      <c r="AS560">
        <f>(Constants!$B$3*Constants!$B$8*I560*K560+AS559)-(AR560*Constants!$B$9*Constants!$B$4)</f>
        <v>0</v>
      </c>
      <c r="AT560">
        <f t="shared" si="153"/>
        <v>4207.22123893801</v>
      </c>
      <c r="AU560">
        <f t="array" ref="AU560">IF(SUMPRODUCT(--(SIGN(AN527:AN559)=SIGN(K528:K560)))=0,2,IF(AV559&gt;0,1,0))</f>
        <v>0</v>
      </c>
      <c r="AV560">
        <f>IF(AU560=2,ROUND(5*1000/Constants!$B$11,0),IF(AV559&gt;0,AV559-1,0))</f>
        <v>0</v>
      </c>
      <c r="AW560">
        <f t="shared" si="154"/>
        <v>558</v>
      </c>
      <c r="AX560">
        <f ca="1" t="array" ref="AX560">IF(AW560&gt;Constants!$B$12,2,IF(SUMPRODUCT(--(AX541:AX560=2))=0,0,1))</f>
        <v>2</v>
      </c>
      <c r="AZ560">
        <f t="array" ref="AZ560">IF(ABS(AG560)&gt;Constants!$B$13,2,IF(SUMPRODUCT(--(AZ540:AZ559=2))=0,0,1))</f>
        <v>0</v>
      </c>
    </row>
    <row r="561" spans="1:52">
      <c r="A561" s="3">
        <v>559</v>
      </c>
      <c r="B561">
        <f>Signals!B560</f>
        <v>3</v>
      </c>
      <c r="C561">
        <f>Signals!C560</f>
        <v>2</v>
      </c>
      <c r="D561">
        <f>Signals!F560</f>
        <v>0</v>
      </c>
      <c r="E561">
        <f>Signals!H560</f>
        <v>0</v>
      </c>
      <c r="F561">
        <f>Signals!I560</f>
        <v>0</v>
      </c>
      <c r="G561">
        <f>IF(Constants!$B$2=2,-B561,B561)</f>
        <v>3</v>
      </c>
      <c r="H561">
        <f>IF(Constants!$C$2=2,-C561,C561)</f>
        <v>2</v>
      </c>
      <c r="I561">
        <f t="shared" si="138"/>
        <v>3</v>
      </c>
      <c r="J561">
        <f t="shared" si="139"/>
        <v>2</v>
      </c>
      <c r="K561">
        <f t="shared" si="140"/>
        <v>1</v>
      </c>
      <c r="L561">
        <f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1200.5</v>
      </c>
      <c r="M561">
        <f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800.5</v>
      </c>
      <c r="N561">
        <f t="shared" si="141"/>
        <v>1200.5</v>
      </c>
      <c r="O561">
        <f t="shared" si="142"/>
        <v>800.5</v>
      </c>
      <c r="P561">
        <f>IF(I561&lt;&gt;0,(ABS(L561*Constants!$B$10)+50)/100,MAX(P560-ABS(N561*Constants!$B$4),0))</f>
        <v>0.62005</v>
      </c>
      <c r="Q561">
        <f>IF(J561&lt;&gt;0,(ABS(M561*Constants!$B$10)+50)/100,MAX(Q560-ABS(O561*Constants!$B$4),0))</f>
        <v>0.58005</v>
      </c>
      <c r="R561">
        <f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1200.5</v>
      </c>
      <c r="S561">
        <f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800.5</v>
      </c>
      <c r="T561">
        <f t="shared" si="143"/>
        <v>1200.5</v>
      </c>
      <c r="U561">
        <f t="shared" si="144"/>
        <v>800.5</v>
      </c>
      <c r="V561">
        <f>IF(I561&lt;&gt;0,(ABS(R561*Constants!$B$4)+50)/100,IF(R561=0,MAX((0-ABS(T561*Constants!$B$4)),0),(ABS(R561*Constants!$B$4)+50)/100))</f>
        <v>1501.125</v>
      </c>
      <c r="W561">
        <f>IF(J561&lt;&gt;0,(ABS(S561*Constants!$B$4)+50)/100,IF(S561=0,MAX((0-ABS(U561*Constants!$B$4)),0),(ABS(S561*Constants!$B$4)+50)/100))</f>
        <v>1001.125</v>
      </c>
      <c r="X561">
        <f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1200.5</v>
      </c>
      <c r="Y561">
        <f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800.5</v>
      </c>
      <c r="Z561">
        <f t="shared" si="145"/>
        <v>1200.5</v>
      </c>
      <c r="AA561">
        <f t="shared" si="146"/>
        <v>800.5</v>
      </c>
      <c r="AB561">
        <f>IF(I561&lt;&gt;0,(ABS(X561*Constants!$B$10)+50)/100,IF(X561=0,MAX((AB560-ABS(Z561*Constants!$B$4)),0),(ABS(X561*Constants!$B$4)+50)/100))</f>
        <v>0.62005</v>
      </c>
      <c r="AC561">
        <f>IF(J561&lt;&gt;0,(ABS(Y561*Constants!$B$10)+50)/100,IF(Y561=0,MAX((AC560-ABS(AA561*Constants!$B$4)),0),(ABS(Y561*Constants!$B$4)+50)/100))</f>
        <v>0.58005</v>
      </c>
      <c r="AD561">
        <f t="shared" si="147"/>
        <v>1001</v>
      </c>
      <c r="AE561">
        <f t="shared" si="148"/>
        <v>1200.5</v>
      </c>
      <c r="AF561">
        <f t="shared" si="149"/>
        <v>800.5</v>
      </c>
      <c r="AG561">
        <f>((Constants!$B$5*AG560)+Constants!$B$4*AD561+AH560)/(Constants!$B$5+Constants!$B$4)</f>
        <v>1001</v>
      </c>
      <c r="AH561">
        <f>((Constants!$B$5*AG560)+Constants!$B$4*AD561+AH560)-(Constants!$B$5+Constants!$B$4)*AG561</f>
        <v>0</v>
      </c>
      <c r="AI561">
        <f>((Constants!$B$5*AI560)+Constants!$B$4*AE561+AJ560)/(Constants!$B$5+Constants!$B$4)</f>
        <v>1200.5</v>
      </c>
      <c r="AJ561">
        <f>((Constants!$B$5*AI560)+Constants!$B$4*AE561+AJ560)-(Constants!$B$4+Constants!$B$5)*AI561</f>
        <v>0</v>
      </c>
      <c r="AK561">
        <f>((Constants!$B$5*AK560)+Constants!$B$4*AF561+AL560)/(Constants!$B$5+Constants!$B$4)</f>
        <v>800.5</v>
      </c>
      <c r="AL561">
        <f>((Constants!$B$5*AK560)+Constants!$B$4*AF561+AL560)-(Constants!$B$5+Constants!$B$4)*AK561</f>
        <v>0</v>
      </c>
      <c r="AM561">
        <f t="shared" si="150"/>
        <v>1</v>
      </c>
      <c r="AN561">
        <f t="shared" si="151"/>
        <v>1</v>
      </c>
      <c r="AO561">
        <f>(200000*(ABS(N561)-ABS(N559))+Constants!$B$7)/(2*Constants!$B$7)</f>
        <v>0.5</v>
      </c>
      <c r="AP561">
        <f>(200000*(ABS(O561)-ABS(O559))+Constants!$B$7)/(2*Constants!$B$7)</f>
        <v>0.5</v>
      </c>
      <c r="AQ561">
        <f t="shared" si="152"/>
        <v>1</v>
      </c>
      <c r="AR561">
        <f>(Constants!$B$3*Constants!$B$8*I561*K561+AS560)/(Constants!$B$9*Constants!$B$4)</f>
        <v>7.53982300884956</v>
      </c>
      <c r="AS561">
        <f>(Constants!$B$3*Constants!$B$8*I561*K561+AS560)-(AR561*Constants!$B$9*Constants!$B$4)</f>
        <v>0</v>
      </c>
      <c r="AT561">
        <f t="shared" si="153"/>
        <v>4214.76106194686</v>
      </c>
      <c r="AU561">
        <f t="array" ref="AU561">IF(SUMPRODUCT(--(SIGN(AN528:AN560)=SIGN(K529:K561)))=0,2,IF(AV560&gt;0,1,0))</f>
        <v>0</v>
      </c>
      <c r="AV561">
        <f>IF(AU561=2,ROUND(5*1000/Constants!$B$11,0),IF(AV560&gt;0,AV560-1,0))</f>
        <v>0</v>
      </c>
      <c r="AW561">
        <f t="shared" si="154"/>
        <v>559</v>
      </c>
      <c r="AX561">
        <f ca="1" t="array" ref="AX561">IF(AW561&gt;Constants!$B$12,2,IF(SUMPRODUCT(--(AX542:AX561=2))=0,0,1))</f>
        <v>2</v>
      </c>
      <c r="AZ561">
        <f t="array" ref="AZ561">IF(ABS(AG561)&gt;Constants!$B$13,2,IF(SUMPRODUCT(--(AZ541:AZ560=2))=0,0,1))</f>
        <v>0</v>
      </c>
    </row>
    <row r="562" spans="1:52">
      <c r="A562" s="3">
        <v>560</v>
      </c>
      <c r="B562">
        <f>Signals!B561</f>
        <v>3</v>
      </c>
      <c r="C562">
        <f>Signals!C561</f>
        <v>2</v>
      </c>
      <c r="D562">
        <f>Signals!F561</f>
        <v>0</v>
      </c>
      <c r="E562">
        <f>Signals!H561</f>
        <v>0</v>
      </c>
      <c r="F562">
        <f>Signals!I561</f>
        <v>0</v>
      </c>
      <c r="G562">
        <f>IF(Constants!$B$2=2,-B562,B562)</f>
        <v>3</v>
      </c>
      <c r="H562">
        <f>IF(Constants!$C$2=2,-C562,C562)</f>
        <v>2</v>
      </c>
      <c r="I562">
        <f t="shared" si="138"/>
        <v>3</v>
      </c>
      <c r="J562">
        <f t="shared" si="139"/>
        <v>2</v>
      </c>
      <c r="K562">
        <f t="shared" si="140"/>
        <v>1</v>
      </c>
      <c r="L562">
        <f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1200.5</v>
      </c>
      <c r="M562">
        <f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800.5</v>
      </c>
      <c r="N562">
        <f t="shared" si="141"/>
        <v>1200.5</v>
      </c>
      <c r="O562">
        <f t="shared" si="142"/>
        <v>800.5</v>
      </c>
      <c r="P562">
        <f>IF(I562&lt;&gt;0,(ABS(L562*Constants!$B$10)+50)/100,MAX(P561-ABS(N562*Constants!$B$4),0))</f>
        <v>0.62005</v>
      </c>
      <c r="Q562">
        <f>IF(J562&lt;&gt;0,(ABS(M562*Constants!$B$10)+50)/100,MAX(Q561-ABS(O562*Constants!$B$4),0))</f>
        <v>0.58005</v>
      </c>
      <c r="R562">
        <f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1200.5</v>
      </c>
      <c r="S562">
        <f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800.5</v>
      </c>
      <c r="T562">
        <f t="shared" si="143"/>
        <v>1200.5</v>
      </c>
      <c r="U562">
        <f t="shared" si="144"/>
        <v>800.5</v>
      </c>
      <c r="V562">
        <f>IF(I562&lt;&gt;0,(ABS(R562*Constants!$B$4)+50)/100,IF(R562=0,MAX((0-ABS(T562*Constants!$B$4)),0),(ABS(R562*Constants!$B$4)+50)/100))</f>
        <v>1501.125</v>
      </c>
      <c r="W562">
        <f>IF(J562&lt;&gt;0,(ABS(S562*Constants!$B$4)+50)/100,IF(S562=0,MAX((0-ABS(U562*Constants!$B$4)),0),(ABS(S562*Constants!$B$4)+50)/100))</f>
        <v>1001.125</v>
      </c>
      <c r="X562">
        <f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1200.5</v>
      </c>
      <c r="Y562">
        <f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800.5</v>
      </c>
      <c r="Z562">
        <f t="shared" si="145"/>
        <v>1200.5</v>
      </c>
      <c r="AA562">
        <f t="shared" si="146"/>
        <v>800.5</v>
      </c>
      <c r="AB562">
        <f>IF(I562&lt;&gt;0,(ABS(X562*Constants!$B$10)+50)/100,IF(X562=0,MAX((AB561-ABS(Z562*Constants!$B$4)),0),(ABS(X562*Constants!$B$4)+50)/100))</f>
        <v>0.62005</v>
      </c>
      <c r="AC562">
        <f>IF(J562&lt;&gt;0,(ABS(Y562*Constants!$B$10)+50)/100,IF(Y562=0,MAX((AC561-ABS(AA562*Constants!$B$4)),0),(ABS(Y562*Constants!$B$4)+50)/100))</f>
        <v>0.58005</v>
      </c>
      <c r="AD562">
        <f t="shared" si="147"/>
        <v>1001</v>
      </c>
      <c r="AE562">
        <f t="shared" si="148"/>
        <v>1200.5</v>
      </c>
      <c r="AF562">
        <f t="shared" si="149"/>
        <v>800.5</v>
      </c>
      <c r="AG562">
        <f>((Constants!$B$5*AG561)+Constants!$B$4*AD562+AH561)/(Constants!$B$5+Constants!$B$4)</f>
        <v>1001</v>
      </c>
      <c r="AH562">
        <f>((Constants!$B$5*AG561)+Constants!$B$4*AD562+AH561)-(Constants!$B$5+Constants!$B$4)*AG562</f>
        <v>0</v>
      </c>
      <c r="AI562">
        <f>((Constants!$B$5*AI561)+Constants!$B$4*AE562+AJ561)/(Constants!$B$5+Constants!$B$4)</f>
        <v>1200.5</v>
      </c>
      <c r="AJ562">
        <f>((Constants!$B$5*AI561)+Constants!$B$4*AE562+AJ561)-(Constants!$B$4+Constants!$B$5)*AI562</f>
        <v>0</v>
      </c>
      <c r="AK562">
        <f>((Constants!$B$5*AK561)+Constants!$B$4*AF562+AL561)/(Constants!$B$5+Constants!$B$4)</f>
        <v>800.5</v>
      </c>
      <c r="AL562">
        <f>((Constants!$B$5*AK561)+Constants!$B$4*AF562+AL561)-(Constants!$B$5+Constants!$B$4)*AK562</f>
        <v>0</v>
      </c>
      <c r="AM562">
        <f t="shared" si="150"/>
        <v>1</v>
      </c>
      <c r="AN562">
        <f t="shared" si="151"/>
        <v>1</v>
      </c>
      <c r="AO562">
        <f>(200000*(ABS(N562)-ABS(N560))+Constants!$B$7)/(2*Constants!$B$7)</f>
        <v>0.5</v>
      </c>
      <c r="AP562">
        <f>(200000*(ABS(O562)-ABS(O560))+Constants!$B$7)/(2*Constants!$B$7)</f>
        <v>0.5</v>
      </c>
      <c r="AQ562">
        <f t="shared" si="152"/>
        <v>1</v>
      </c>
      <c r="AR562">
        <f>(Constants!$B$3*Constants!$B$8*I562*K562+AS561)/(Constants!$B$9*Constants!$B$4)</f>
        <v>7.53982300884956</v>
      </c>
      <c r="AS562">
        <f>(Constants!$B$3*Constants!$B$8*I562*K562+AS561)-(AR562*Constants!$B$9*Constants!$B$4)</f>
        <v>0</v>
      </c>
      <c r="AT562">
        <f t="shared" si="153"/>
        <v>4222.30088495571</v>
      </c>
      <c r="AU562">
        <f t="array" ref="AU562">IF(SUMPRODUCT(--(SIGN(AN529:AN561)=SIGN(K530:K562)))=0,2,IF(AV561&gt;0,1,0))</f>
        <v>0</v>
      </c>
      <c r="AV562">
        <f>IF(AU562=2,ROUND(5*1000/Constants!$B$11,0),IF(AV561&gt;0,AV561-1,0))</f>
        <v>0</v>
      </c>
      <c r="AW562">
        <f t="shared" si="154"/>
        <v>560</v>
      </c>
      <c r="AX562">
        <f ca="1" t="array" ref="AX562">IF(AW562&gt;Constants!$B$12,2,IF(SUMPRODUCT(--(AX543:AX562=2))=0,0,1))</f>
        <v>2</v>
      </c>
      <c r="AZ562">
        <f t="array" ref="AZ562">IF(ABS(AG562)&gt;Constants!$B$13,2,IF(SUMPRODUCT(--(AZ542:AZ561=2))=0,0,1))</f>
        <v>0</v>
      </c>
    </row>
    <row r="563" spans="1:52">
      <c r="A563" s="3">
        <v>561</v>
      </c>
      <c r="B563">
        <f>Signals!B562</f>
        <v>3</v>
      </c>
      <c r="C563">
        <f>Signals!C562</f>
        <v>2</v>
      </c>
      <c r="D563">
        <f>Signals!F562</f>
        <v>0</v>
      </c>
      <c r="E563">
        <f>Signals!H562</f>
        <v>0</v>
      </c>
      <c r="F563">
        <f>Signals!I562</f>
        <v>0</v>
      </c>
      <c r="G563">
        <f>IF(Constants!$B$2=2,-B563,B563)</f>
        <v>3</v>
      </c>
      <c r="H563">
        <f>IF(Constants!$C$2=2,-C563,C563)</f>
        <v>2</v>
      </c>
      <c r="I563">
        <f t="shared" si="138"/>
        <v>3</v>
      </c>
      <c r="J563">
        <f t="shared" si="139"/>
        <v>2</v>
      </c>
      <c r="K563">
        <f t="shared" si="140"/>
        <v>1</v>
      </c>
      <c r="L563">
        <f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1200.5</v>
      </c>
      <c r="M563">
        <f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800.5</v>
      </c>
      <c r="N563">
        <f t="shared" si="141"/>
        <v>1200.5</v>
      </c>
      <c r="O563">
        <f t="shared" si="142"/>
        <v>800.5</v>
      </c>
      <c r="P563">
        <f>IF(I563&lt;&gt;0,(ABS(L563*Constants!$B$10)+50)/100,MAX(P562-ABS(N563*Constants!$B$4),0))</f>
        <v>0.62005</v>
      </c>
      <c r="Q563">
        <f>IF(J563&lt;&gt;0,(ABS(M563*Constants!$B$10)+50)/100,MAX(Q562-ABS(O563*Constants!$B$4),0))</f>
        <v>0.58005</v>
      </c>
      <c r="R563">
        <f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1200.5</v>
      </c>
      <c r="S563">
        <f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800.5</v>
      </c>
      <c r="T563">
        <f t="shared" si="143"/>
        <v>1200.5</v>
      </c>
      <c r="U563">
        <f t="shared" si="144"/>
        <v>800.5</v>
      </c>
      <c r="V563">
        <f>IF(I563&lt;&gt;0,(ABS(R563*Constants!$B$4)+50)/100,IF(R563=0,MAX((0-ABS(T563*Constants!$B$4)),0),(ABS(R563*Constants!$B$4)+50)/100))</f>
        <v>1501.125</v>
      </c>
      <c r="W563">
        <f>IF(J563&lt;&gt;0,(ABS(S563*Constants!$B$4)+50)/100,IF(S563=0,MAX((0-ABS(U563*Constants!$B$4)),0),(ABS(S563*Constants!$B$4)+50)/100))</f>
        <v>1001.125</v>
      </c>
      <c r="X563">
        <f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1200.5</v>
      </c>
      <c r="Y563">
        <f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800.5</v>
      </c>
      <c r="Z563">
        <f t="shared" si="145"/>
        <v>1200.5</v>
      </c>
      <c r="AA563">
        <f t="shared" si="146"/>
        <v>800.5</v>
      </c>
      <c r="AB563">
        <f>IF(I563&lt;&gt;0,(ABS(X563*Constants!$B$10)+50)/100,IF(X563=0,MAX((AB562-ABS(Z563*Constants!$B$4)),0),(ABS(X563*Constants!$B$4)+50)/100))</f>
        <v>0.62005</v>
      </c>
      <c r="AC563">
        <f>IF(J563&lt;&gt;0,(ABS(Y563*Constants!$B$10)+50)/100,IF(Y563=0,MAX((AC562-ABS(AA563*Constants!$B$4)),0),(ABS(Y563*Constants!$B$4)+50)/100))</f>
        <v>0.58005</v>
      </c>
      <c r="AD563">
        <f t="shared" si="147"/>
        <v>1001</v>
      </c>
      <c r="AE563">
        <f t="shared" si="148"/>
        <v>1200.5</v>
      </c>
      <c r="AF563">
        <f t="shared" si="149"/>
        <v>800.5</v>
      </c>
      <c r="AG563">
        <f>((Constants!$B$5*AG562)+Constants!$B$4*AD563+AH562)/(Constants!$B$5+Constants!$B$4)</f>
        <v>1001</v>
      </c>
      <c r="AH563">
        <f>((Constants!$B$5*AG562)+Constants!$B$4*AD563+AH562)-(Constants!$B$5+Constants!$B$4)*AG563</f>
        <v>0</v>
      </c>
      <c r="AI563">
        <f>((Constants!$B$5*AI562)+Constants!$B$4*AE563+AJ562)/(Constants!$B$5+Constants!$B$4)</f>
        <v>1200.5</v>
      </c>
      <c r="AJ563">
        <f>((Constants!$B$5*AI562)+Constants!$B$4*AE563+AJ562)-(Constants!$B$4+Constants!$B$5)*AI563</f>
        <v>0</v>
      </c>
      <c r="AK563">
        <f>((Constants!$B$5*AK562)+Constants!$B$4*AF563+AL562)/(Constants!$B$5+Constants!$B$4)</f>
        <v>800.5</v>
      </c>
      <c r="AL563">
        <f>((Constants!$B$5*AK562)+Constants!$B$4*AF563+AL562)-(Constants!$B$5+Constants!$B$4)*AK563</f>
        <v>0</v>
      </c>
      <c r="AM563">
        <f t="shared" si="150"/>
        <v>1</v>
      </c>
      <c r="AN563">
        <f t="shared" si="151"/>
        <v>1</v>
      </c>
      <c r="AO563">
        <f>(200000*(ABS(N563)-ABS(N561))+Constants!$B$7)/(2*Constants!$B$7)</f>
        <v>0.5</v>
      </c>
      <c r="AP563">
        <f>(200000*(ABS(O563)-ABS(O561))+Constants!$B$7)/(2*Constants!$B$7)</f>
        <v>0.5</v>
      </c>
      <c r="AQ563">
        <f t="shared" si="152"/>
        <v>1</v>
      </c>
      <c r="AR563">
        <f>(Constants!$B$3*Constants!$B$8*I563*K563+AS562)/(Constants!$B$9*Constants!$B$4)</f>
        <v>7.53982300884956</v>
      </c>
      <c r="AS563">
        <f>(Constants!$B$3*Constants!$B$8*I563*K563+AS562)-(AR563*Constants!$B$9*Constants!$B$4)</f>
        <v>0</v>
      </c>
      <c r="AT563">
        <f t="shared" si="153"/>
        <v>4229.84070796456</v>
      </c>
      <c r="AU563">
        <f t="array" ref="AU563">IF(SUMPRODUCT(--(SIGN(AN530:AN562)=SIGN(K531:K563)))=0,2,IF(AV562&gt;0,1,0))</f>
        <v>0</v>
      </c>
      <c r="AV563">
        <f>IF(AU563=2,ROUND(5*1000/Constants!$B$11,0),IF(AV562&gt;0,AV562-1,0))</f>
        <v>0</v>
      </c>
      <c r="AW563">
        <f t="shared" si="154"/>
        <v>561</v>
      </c>
      <c r="AX563">
        <f ca="1" t="array" ref="AX563">IF(AW563&gt;Constants!$B$12,2,IF(SUMPRODUCT(--(AX544:AX563=2))=0,0,1))</f>
        <v>2</v>
      </c>
      <c r="AZ563">
        <f t="array" ref="AZ563">IF(ABS(AG563)&gt;Constants!$B$13,2,IF(SUMPRODUCT(--(AZ543:AZ562=2))=0,0,1))</f>
        <v>0</v>
      </c>
    </row>
    <row r="564" spans="1:52">
      <c r="A564" s="3">
        <v>562</v>
      </c>
      <c r="B564">
        <f>Signals!B563</f>
        <v>3</v>
      </c>
      <c r="C564">
        <f>Signals!C563</f>
        <v>2</v>
      </c>
      <c r="D564">
        <f>Signals!F563</f>
        <v>0</v>
      </c>
      <c r="E564">
        <f>Signals!H563</f>
        <v>0</v>
      </c>
      <c r="F564">
        <f>Signals!I563</f>
        <v>0</v>
      </c>
      <c r="G564">
        <f>IF(Constants!$B$2=2,-B564,B564)</f>
        <v>3</v>
      </c>
      <c r="H564">
        <f>IF(Constants!$C$2=2,-C564,C564)</f>
        <v>2</v>
      </c>
      <c r="I564">
        <f t="shared" si="138"/>
        <v>3</v>
      </c>
      <c r="J564">
        <f t="shared" si="139"/>
        <v>2</v>
      </c>
      <c r="K564">
        <f t="shared" si="140"/>
        <v>1</v>
      </c>
      <c r="L564">
        <f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1200.5</v>
      </c>
      <c r="M564">
        <f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800.5</v>
      </c>
      <c r="N564">
        <f t="shared" si="141"/>
        <v>1200.5</v>
      </c>
      <c r="O564">
        <f t="shared" si="142"/>
        <v>800.5</v>
      </c>
      <c r="P564">
        <f>IF(I564&lt;&gt;0,(ABS(L564*Constants!$B$10)+50)/100,MAX(P563-ABS(N564*Constants!$B$4),0))</f>
        <v>0.62005</v>
      </c>
      <c r="Q564">
        <f>IF(J564&lt;&gt;0,(ABS(M564*Constants!$B$10)+50)/100,MAX(Q563-ABS(O564*Constants!$B$4),0))</f>
        <v>0.58005</v>
      </c>
      <c r="R564">
        <f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1200.5</v>
      </c>
      <c r="S564">
        <f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800.5</v>
      </c>
      <c r="T564">
        <f t="shared" si="143"/>
        <v>1200.5</v>
      </c>
      <c r="U564">
        <f t="shared" si="144"/>
        <v>800.5</v>
      </c>
      <c r="V564">
        <f>IF(I564&lt;&gt;0,(ABS(R564*Constants!$B$4)+50)/100,IF(R564=0,MAX((0-ABS(T564*Constants!$B$4)),0),(ABS(R564*Constants!$B$4)+50)/100))</f>
        <v>1501.125</v>
      </c>
      <c r="W564">
        <f>IF(J564&lt;&gt;0,(ABS(S564*Constants!$B$4)+50)/100,IF(S564=0,MAX((0-ABS(U564*Constants!$B$4)),0),(ABS(S564*Constants!$B$4)+50)/100))</f>
        <v>1001.125</v>
      </c>
      <c r="X564">
        <f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1200.5</v>
      </c>
      <c r="Y564">
        <f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800.5</v>
      </c>
      <c r="Z564">
        <f t="shared" si="145"/>
        <v>1200.5</v>
      </c>
      <c r="AA564">
        <f t="shared" si="146"/>
        <v>800.5</v>
      </c>
      <c r="AB564">
        <f>IF(I564&lt;&gt;0,(ABS(X564*Constants!$B$10)+50)/100,IF(X564=0,MAX((AB563-ABS(Z564*Constants!$B$4)),0),(ABS(X564*Constants!$B$4)+50)/100))</f>
        <v>0.62005</v>
      </c>
      <c r="AC564">
        <f>IF(J564&lt;&gt;0,(ABS(Y564*Constants!$B$10)+50)/100,IF(Y564=0,MAX((AC563-ABS(AA564*Constants!$B$4)),0),(ABS(Y564*Constants!$B$4)+50)/100))</f>
        <v>0.58005</v>
      </c>
      <c r="AD564">
        <f t="shared" si="147"/>
        <v>1001</v>
      </c>
      <c r="AE564">
        <f t="shared" si="148"/>
        <v>1200.5</v>
      </c>
      <c r="AF564">
        <f t="shared" si="149"/>
        <v>800.5</v>
      </c>
      <c r="AG564">
        <f>((Constants!$B$5*AG563)+Constants!$B$4*AD564+AH563)/(Constants!$B$5+Constants!$B$4)</f>
        <v>1001</v>
      </c>
      <c r="AH564">
        <f>((Constants!$B$5*AG563)+Constants!$B$4*AD564+AH563)-(Constants!$B$5+Constants!$B$4)*AG564</f>
        <v>0</v>
      </c>
      <c r="AI564">
        <f>((Constants!$B$5*AI563)+Constants!$B$4*AE564+AJ563)/(Constants!$B$5+Constants!$B$4)</f>
        <v>1200.5</v>
      </c>
      <c r="AJ564">
        <f>((Constants!$B$5*AI563)+Constants!$B$4*AE564+AJ563)-(Constants!$B$4+Constants!$B$5)*AI564</f>
        <v>0</v>
      </c>
      <c r="AK564">
        <f>((Constants!$B$5*AK563)+Constants!$B$4*AF564+AL563)/(Constants!$B$5+Constants!$B$4)</f>
        <v>800.5</v>
      </c>
      <c r="AL564">
        <f>((Constants!$B$5*AK563)+Constants!$B$4*AF564+AL563)-(Constants!$B$5+Constants!$B$4)*AK564</f>
        <v>0</v>
      </c>
      <c r="AM564">
        <f t="shared" si="150"/>
        <v>1</v>
      </c>
      <c r="AN564">
        <f t="shared" si="151"/>
        <v>1</v>
      </c>
      <c r="AO564">
        <f>(200000*(ABS(N564)-ABS(N562))+Constants!$B$7)/(2*Constants!$B$7)</f>
        <v>0.5</v>
      </c>
      <c r="AP564">
        <f>(200000*(ABS(O564)-ABS(O562))+Constants!$B$7)/(2*Constants!$B$7)</f>
        <v>0.5</v>
      </c>
      <c r="AQ564">
        <f t="shared" si="152"/>
        <v>1</v>
      </c>
      <c r="AR564">
        <f>(Constants!$B$3*Constants!$B$8*I564*K564+AS563)/(Constants!$B$9*Constants!$B$4)</f>
        <v>7.53982300884956</v>
      </c>
      <c r="AS564">
        <f>(Constants!$B$3*Constants!$B$8*I564*K564+AS563)-(AR564*Constants!$B$9*Constants!$B$4)</f>
        <v>0</v>
      </c>
      <c r="AT564">
        <f t="shared" si="153"/>
        <v>4237.38053097341</v>
      </c>
      <c r="AU564">
        <f t="array" ref="AU564">IF(SUMPRODUCT(--(SIGN(AN531:AN563)=SIGN(K532:K564)))=0,2,IF(AV563&gt;0,1,0))</f>
        <v>0</v>
      </c>
      <c r="AV564">
        <f>IF(AU564=2,ROUND(5*1000/Constants!$B$11,0),IF(AV563&gt;0,AV563-1,0))</f>
        <v>0</v>
      </c>
      <c r="AW564">
        <f t="shared" si="154"/>
        <v>562</v>
      </c>
      <c r="AX564">
        <f ca="1" t="array" ref="AX564">IF(AW564&gt;Constants!$B$12,2,IF(SUMPRODUCT(--(AX545:AX564=2))=0,0,1))</f>
        <v>2</v>
      </c>
      <c r="AZ564">
        <f t="array" ref="AZ564">IF(ABS(AG564)&gt;Constants!$B$13,2,IF(SUMPRODUCT(--(AZ544:AZ563=2))=0,0,1))</f>
        <v>0</v>
      </c>
    </row>
    <row r="565" spans="1:52">
      <c r="A565" s="3">
        <v>563</v>
      </c>
      <c r="B565">
        <f>Signals!B564</f>
        <v>3</v>
      </c>
      <c r="C565">
        <f>Signals!C564</f>
        <v>2</v>
      </c>
      <c r="D565">
        <f>Signals!F564</f>
        <v>0</v>
      </c>
      <c r="E565">
        <f>Signals!H564</f>
        <v>0</v>
      </c>
      <c r="F565">
        <f>Signals!I564</f>
        <v>0</v>
      </c>
      <c r="G565">
        <f>IF(Constants!$B$2=2,-B565,B565)</f>
        <v>3</v>
      </c>
      <c r="H565">
        <f>IF(Constants!$C$2=2,-C565,C565)</f>
        <v>2</v>
      </c>
      <c r="I565">
        <f t="shared" si="138"/>
        <v>3</v>
      </c>
      <c r="J565">
        <f t="shared" si="139"/>
        <v>2</v>
      </c>
      <c r="K565">
        <f t="shared" si="140"/>
        <v>1</v>
      </c>
      <c r="L565">
        <f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1200.5</v>
      </c>
      <c r="M565">
        <f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800.5</v>
      </c>
      <c r="N565">
        <f t="shared" si="141"/>
        <v>1200.5</v>
      </c>
      <c r="O565">
        <f t="shared" si="142"/>
        <v>800.5</v>
      </c>
      <c r="P565">
        <f>IF(I565&lt;&gt;0,(ABS(L565*Constants!$B$10)+50)/100,MAX(P564-ABS(N565*Constants!$B$4),0))</f>
        <v>0.62005</v>
      </c>
      <c r="Q565">
        <f>IF(J565&lt;&gt;0,(ABS(M565*Constants!$B$10)+50)/100,MAX(Q564-ABS(O565*Constants!$B$4),0))</f>
        <v>0.58005</v>
      </c>
      <c r="R565">
        <f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1200.5</v>
      </c>
      <c r="S565">
        <f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800.5</v>
      </c>
      <c r="T565">
        <f t="shared" si="143"/>
        <v>1200.5</v>
      </c>
      <c r="U565">
        <f t="shared" si="144"/>
        <v>800.5</v>
      </c>
      <c r="V565">
        <f>IF(I565&lt;&gt;0,(ABS(R565*Constants!$B$4)+50)/100,IF(R565=0,MAX((0-ABS(T565*Constants!$B$4)),0),(ABS(R565*Constants!$B$4)+50)/100))</f>
        <v>1501.125</v>
      </c>
      <c r="W565">
        <f>IF(J565&lt;&gt;0,(ABS(S565*Constants!$B$4)+50)/100,IF(S565=0,MAX((0-ABS(U565*Constants!$B$4)),0),(ABS(S565*Constants!$B$4)+50)/100))</f>
        <v>1001.125</v>
      </c>
      <c r="X565">
        <f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1200.5</v>
      </c>
      <c r="Y565">
        <f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800.5</v>
      </c>
      <c r="Z565">
        <f t="shared" si="145"/>
        <v>1200.5</v>
      </c>
      <c r="AA565">
        <f t="shared" si="146"/>
        <v>800.5</v>
      </c>
      <c r="AB565">
        <f>IF(I565&lt;&gt;0,(ABS(X565*Constants!$B$10)+50)/100,IF(X565=0,MAX((AB564-ABS(Z565*Constants!$B$4)),0),(ABS(X565*Constants!$B$4)+50)/100))</f>
        <v>0.62005</v>
      </c>
      <c r="AC565">
        <f>IF(J565&lt;&gt;0,(ABS(Y565*Constants!$B$10)+50)/100,IF(Y565=0,MAX((AC564-ABS(AA565*Constants!$B$4)),0),(ABS(Y565*Constants!$B$4)+50)/100))</f>
        <v>0.58005</v>
      </c>
      <c r="AD565">
        <f t="shared" si="147"/>
        <v>1001</v>
      </c>
      <c r="AE565">
        <f t="shared" si="148"/>
        <v>1200.5</v>
      </c>
      <c r="AF565">
        <f t="shared" si="149"/>
        <v>800.5</v>
      </c>
      <c r="AG565">
        <f>((Constants!$B$5*AG564)+Constants!$B$4*AD565+AH564)/(Constants!$B$5+Constants!$B$4)</f>
        <v>1001</v>
      </c>
      <c r="AH565">
        <f>((Constants!$B$5*AG564)+Constants!$B$4*AD565+AH564)-(Constants!$B$5+Constants!$B$4)*AG565</f>
        <v>0</v>
      </c>
      <c r="AI565">
        <f>((Constants!$B$5*AI564)+Constants!$B$4*AE565+AJ564)/(Constants!$B$5+Constants!$B$4)</f>
        <v>1200.5</v>
      </c>
      <c r="AJ565">
        <f>((Constants!$B$5*AI564)+Constants!$B$4*AE565+AJ564)-(Constants!$B$4+Constants!$B$5)*AI565</f>
        <v>0</v>
      </c>
      <c r="AK565">
        <f>((Constants!$B$5*AK564)+Constants!$B$4*AF565+AL564)/(Constants!$B$5+Constants!$B$4)</f>
        <v>800.5</v>
      </c>
      <c r="AL565">
        <f>((Constants!$B$5*AK564)+Constants!$B$4*AF565+AL564)-(Constants!$B$5+Constants!$B$4)*AK565</f>
        <v>0</v>
      </c>
      <c r="AM565">
        <f t="shared" si="150"/>
        <v>1</v>
      </c>
      <c r="AN565">
        <f t="shared" si="151"/>
        <v>1</v>
      </c>
      <c r="AO565">
        <f>(200000*(ABS(N565)-ABS(N563))+Constants!$B$7)/(2*Constants!$B$7)</f>
        <v>0.5</v>
      </c>
      <c r="AP565">
        <f>(200000*(ABS(O565)-ABS(O563))+Constants!$B$7)/(2*Constants!$B$7)</f>
        <v>0.5</v>
      </c>
      <c r="AQ565">
        <f t="shared" si="152"/>
        <v>1</v>
      </c>
      <c r="AR565">
        <f>(Constants!$B$3*Constants!$B$8*I565*K565+AS564)/(Constants!$B$9*Constants!$B$4)</f>
        <v>7.53982300884956</v>
      </c>
      <c r="AS565">
        <f>(Constants!$B$3*Constants!$B$8*I565*K565+AS564)-(AR565*Constants!$B$9*Constants!$B$4)</f>
        <v>0</v>
      </c>
      <c r="AT565">
        <f t="shared" si="153"/>
        <v>4244.92035398226</v>
      </c>
      <c r="AU565">
        <f t="array" ref="AU565">IF(SUMPRODUCT(--(SIGN(AN532:AN564)=SIGN(K533:K565)))=0,2,IF(AV564&gt;0,1,0))</f>
        <v>0</v>
      </c>
      <c r="AV565">
        <f>IF(AU565=2,ROUND(5*1000/Constants!$B$11,0),IF(AV564&gt;0,AV564-1,0))</f>
        <v>0</v>
      </c>
      <c r="AW565">
        <f t="shared" si="154"/>
        <v>563</v>
      </c>
      <c r="AX565">
        <f ca="1" t="array" ref="AX565">IF(AW565&gt;Constants!$B$12,2,IF(SUMPRODUCT(--(AX546:AX565=2))=0,0,1))</f>
        <v>2</v>
      </c>
      <c r="AZ565">
        <f t="array" ref="AZ565">IF(ABS(AG565)&gt;Constants!$B$13,2,IF(SUMPRODUCT(--(AZ545:AZ564=2))=0,0,1))</f>
        <v>0</v>
      </c>
    </row>
    <row r="566" spans="1:52">
      <c r="A566" s="3">
        <v>564</v>
      </c>
      <c r="B566">
        <f>Signals!B565</f>
        <v>3</v>
      </c>
      <c r="C566">
        <f>Signals!C565</f>
        <v>2</v>
      </c>
      <c r="D566">
        <f>Signals!F565</f>
        <v>0</v>
      </c>
      <c r="E566">
        <f>Signals!H565</f>
        <v>0</v>
      </c>
      <c r="F566">
        <f>Signals!I565</f>
        <v>0</v>
      </c>
      <c r="G566">
        <f>IF(Constants!$B$2=2,-B566,B566)</f>
        <v>3</v>
      </c>
      <c r="H566">
        <f>IF(Constants!$C$2=2,-C566,C566)</f>
        <v>2</v>
      </c>
      <c r="I566">
        <f t="shared" si="138"/>
        <v>3</v>
      </c>
      <c r="J566">
        <f t="shared" si="139"/>
        <v>2</v>
      </c>
      <c r="K566">
        <f t="shared" si="140"/>
        <v>1</v>
      </c>
      <c r="L566">
        <f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1200.5</v>
      </c>
      <c r="M566">
        <f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800.5</v>
      </c>
      <c r="N566">
        <f t="shared" si="141"/>
        <v>1200.5</v>
      </c>
      <c r="O566">
        <f t="shared" si="142"/>
        <v>800.5</v>
      </c>
      <c r="P566">
        <f>IF(I566&lt;&gt;0,(ABS(L566*Constants!$B$10)+50)/100,MAX(P565-ABS(N566*Constants!$B$4),0))</f>
        <v>0.62005</v>
      </c>
      <c r="Q566">
        <f>IF(J566&lt;&gt;0,(ABS(M566*Constants!$B$10)+50)/100,MAX(Q565-ABS(O566*Constants!$B$4),0))</f>
        <v>0.58005</v>
      </c>
      <c r="R566">
        <f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1200.5</v>
      </c>
      <c r="S566">
        <f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800.5</v>
      </c>
      <c r="T566">
        <f t="shared" si="143"/>
        <v>1200.5</v>
      </c>
      <c r="U566">
        <f t="shared" si="144"/>
        <v>800.5</v>
      </c>
      <c r="V566">
        <f>IF(I566&lt;&gt;0,(ABS(R566*Constants!$B$4)+50)/100,IF(R566=0,MAX((0-ABS(T566*Constants!$B$4)),0),(ABS(R566*Constants!$B$4)+50)/100))</f>
        <v>1501.125</v>
      </c>
      <c r="W566">
        <f>IF(J566&lt;&gt;0,(ABS(S566*Constants!$B$4)+50)/100,IF(S566=0,MAX((0-ABS(U566*Constants!$B$4)),0),(ABS(S566*Constants!$B$4)+50)/100))</f>
        <v>1001.125</v>
      </c>
      <c r="X566">
        <f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1200.5</v>
      </c>
      <c r="Y566">
        <f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800.5</v>
      </c>
      <c r="Z566">
        <f t="shared" si="145"/>
        <v>1200.5</v>
      </c>
      <c r="AA566">
        <f t="shared" si="146"/>
        <v>800.5</v>
      </c>
      <c r="AB566">
        <f>IF(I566&lt;&gt;0,(ABS(X566*Constants!$B$10)+50)/100,IF(X566=0,MAX((AB565-ABS(Z566*Constants!$B$4)),0),(ABS(X566*Constants!$B$4)+50)/100))</f>
        <v>0.62005</v>
      </c>
      <c r="AC566">
        <f>IF(J566&lt;&gt;0,(ABS(Y566*Constants!$B$10)+50)/100,IF(Y566=0,MAX((AC565-ABS(AA566*Constants!$B$4)),0),(ABS(Y566*Constants!$B$4)+50)/100))</f>
        <v>0.58005</v>
      </c>
      <c r="AD566">
        <f t="shared" si="147"/>
        <v>1001</v>
      </c>
      <c r="AE566">
        <f t="shared" si="148"/>
        <v>1200.5</v>
      </c>
      <c r="AF566">
        <f t="shared" si="149"/>
        <v>800.5</v>
      </c>
      <c r="AG566">
        <f>((Constants!$B$5*AG565)+Constants!$B$4*AD566+AH565)/(Constants!$B$5+Constants!$B$4)</f>
        <v>1001</v>
      </c>
      <c r="AH566">
        <f>((Constants!$B$5*AG565)+Constants!$B$4*AD566+AH565)-(Constants!$B$5+Constants!$B$4)*AG566</f>
        <v>0</v>
      </c>
      <c r="AI566">
        <f>((Constants!$B$5*AI565)+Constants!$B$4*AE566+AJ565)/(Constants!$B$5+Constants!$B$4)</f>
        <v>1200.5</v>
      </c>
      <c r="AJ566">
        <f>((Constants!$B$5*AI565)+Constants!$B$4*AE566+AJ565)-(Constants!$B$4+Constants!$B$5)*AI566</f>
        <v>0</v>
      </c>
      <c r="AK566">
        <f>((Constants!$B$5*AK565)+Constants!$B$4*AF566+AL565)/(Constants!$B$5+Constants!$B$4)</f>
        <v>800.5</v>
      </c>
      <c r="AL566">
        <f>((Constants!$B$5*AK565)+Constants!$B$4*AF566+AL565)-(Constants!$B$5+Constants!$B$4)*AK566</f>
        <v>0</v>
      </c>
      <c r="AM566">
        <f t="shared" si="150"/>
        <v>1</v>
      </c>
      <c r="AN566">
        <f t="shared" si="151"/>
        <v>1</v>
      </c>
      <c r="AO566">
        <f>(200000*(ABS(N566)-ABS(N564))+Constants!$B$7)/(2*Constants!$B$7)</f>
        <v>0.5</v>
      </c>
      <c r="AP566">
        <f>(200000*(ABS(O566)-ABS(O564))+Constants!$B$7)/(2*Constants!$B$7)</f>
        <v>0.5</v>
      </c>
      <c r="AQ566">
        <f t="shared" si="152"/>
        <v>1</v>
      </c>
      <c r="AR566">
        <f>(Constants!$B$3*Constants!$B$8*I566*K566+AS565)/(Constants!$B$9*Constants!$B$4)</f>
        <v>7.53982300884956</v>
      </c>
      <c r="AS566">
        <f>(Constants!$B$3*Constants!$B$8*I566*K566+AS565)-(AR566*Constants!$B$9*Constants!$B$4)</f>
        <v>0</v>
      </c>
      <c r="AT566">
        <f t="shared" si="153"/>
        <v>4252.46017699111</v>
      </c>
      <c r="AU566">
        <f t="array" ref="AU566">IF(SUMPRODUCT(--(SIGN(AN533:AN565)=SIGN(K534:K566)))=0,2,IF(AV565&gt;0,1,0))</f>
        <v>0</v>
      </c>
      <c r="AV566">
        <f>IF(AU566=2,ROUND(5*1000/Constants!$B$11,0),IF(AV565&gt;0,AV565-1,0))</f>
        <v>0</v>
      </c>
      <c r="AW566">
        <f t="shared" si="154"/>
        <v>564</v>
      </c>
      <c r="AX566">
        <f ca="1" t="array" ref="AX566">IF(AW566&gt;Constants!$B$12,2,IF(SUMPRODUCT(--(AX547:AX566=2))=0,0,1))</f>
        <v>2</v>
      </c>
      <c r="AZ566">
        <f t="array" ref="AZ566">IF(ABS(AG566)&gt;Constants!$B$13,2,IF(SUMPRODUCT(--(AZ546:AZ565=2))=0,0,1))</f>
        <v>0</v>
      </c>
    </row>
    <row r="567" spans="1:52">
      <c r="A567" s="3">
        <v>565</v>
      </c>
      <c r="B567">
        <f>Signals!B566</f>
        <v>3</v>
      </c>
      <c r="C567">
        <f>Signals!C566</f>
        <v>2</v>
      </c>
      <c r="D567">
        <f>Signals!F566</f>
        <v>0</v>
      </c>
      <c r="E567">
        <f>Signals!H566</f>
        <v>0</v>
      </c>
      <c r="F567">
        <f>Signals!I566</f>
        <v>0</v>
      </c>
      <c r="G567">
        <f>IF(Constants!$B$2=2,-B567,B567)</f>
        <v>3</v>
      </c>
      <c r="H567">
        <f>IF(Constants!$C$2=2,-C567,C567)</f>
        <v>2</v>
      </c>
      <c r="I567">
        <f t="shared" si="138"/>
        <v>3</v>
      </c>
      <c r="J567">
        <f t="shared" si="139"/>
        <v>2</v>
      </c>
      <c r="K567">
        <f t="shared" si="140"/>
        <v>1</v>
      </c>
      <c r="L567">
        <f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1200.5</v>
      </c>
      <c r="M567">
        <f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800.5</v>
      </c>
      <c r="N567">
        <f t="shared" si="141"/>
        <v>1200.5</v>
      </c>
      <c r="O567">
        <f t="shared" si="142"/>
        <v>800.5</v>
      </c>
      <c r="P567">
        <f>IF(I567&lt;&gt;0,(ABS(L567*Constants!$B$10)+50)/100,MAX(P566-ABS(N567*Constants!$B$4),0))</f>
        <v>0.62005</v>
      </c>
      <c r="Q567">
        <f>IF(J567&lt;&gt;0,(ABS(M567*Constants!$B$10)+50)/100,MAX(Q566-ABS(O567*Constants!$B$4),0))</f>
        <v>0.58005</v>
      </c>
      <c r="R567">
        <f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1200.5</v>
      </c>
      <c r="S567">
        <f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800.5</v>
      </c>
      <c r="T567">
        <f t="shared" si="143"/>
        <v>1200.5</v>
      </c>
      <c r="U567">
        <f t="shared" si="144"/>
        <v>800.5</v>
      </c>
      <c r="V567">
        <f>IF(I567&lt;&gt;0,(ABS(R567*Constants!$B$4)+50)/100,IF(R567=0,MAX((0-ABS(T567*Constants!$B$4)),0),(ABS(R567*Constants!$B$4)+50)/100))</f>
        <v>1501.125</v>
      </c>
      <c r="W567">
        <f>IF(J567&lt;&gt;0,(ABS(S567*Constants!$B$4)+50)/100,IF(S567=0,MAX((0-ABS(U567*Constants!$B$4)),0),(ABS(S567*Constants!$B$4)+50)/100))</f>
        <v>1001.125</v>
      </c>
      <c r="X567">
        <f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1200.5</v>
      </c>
      <c r="Y567">
        <f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800.5</v>
      </c>
      <c r="Z567">
        <f t="shared" si="145"/>
        <v>1200.5</v>
      </c>
      <c r="AA567">
        <f t="shared" si="146"/>
        <v>800.5</v>
      </c>
      <c r="AB567">
        <f>IF(I567&lt;&gt;0,(ABS(X567*Constants!$B$10)+50)/100,IF(X567=0,MAX((AB566-ABS(Z567*Constants!$B$4)),0),(ABS(X567*Constants!$B$4)+50)/100))</f>
        <v>0.62005</v>
      </c>
      <c r="AC567">
        <f>IF(J567&lt;&gt;0,(ABS(Y567*Constants!$B$10)+50)/100,IF(Y567=0,MAX((AC566-ABS(AA567*Constants!$B$4)),0),(ABS(Y567*Constants!$B$4)+50)/100))</f>
        <v>0.58005</v>
      </c>
      <c r="AD567">
        <f t="shared" si="147"/>
        <v>1001</v>
      </c>
      <c r="AE567">
        <f t="shared" si="148"/>
        <v>1200.5</v>
      </c>
      <c r="AF567">
        <f t="shared" si="149"/>
        <v>800.5</v>
      </c>
      <c r="AG567">
        <f>((Constants!$B$5*AG566)+Constants!$B$4*AD567+AH566)/(Constants!$B$5+Constants!$B$4)</f>
        <v>1001</v>
      </c>
      <c r="AH567">
        <f>((Constants!$B$5*AG566)+Constants!$B$4*AD567+AH566)-(Constants!$B$5+Constants!$B$4)*AG567</f>
        <v>0</v>
      </c>
      <c r="AI567">
        <f>((Constants!$B$5*AI566)+Constants!$B$4*AE567+AJ566)/(Constants!$B$5+Constants!$B$4)</f>
        <v>1200.5</v>
      </c>
      <c r="AJ567">
        <f>((Constants!$B$5*AI566)+Constants!$B$4*AE567+AJ566)-(Constants!$B$4+Constants!$B$5)*AI567</f>
        <v>0</v>
      </c>
      <c r="AK567">
        <f>((Constants!$B$5*AK566)+Constants!$B$4*AF567+AL566)/(Constants!$B$5+Constants!$B$4)</f>
        <v>800.5</v>
      </c>
      <c r="AL567">
        <f>((Constants!$B$5*AK566)+Constants!$B$4*AF567+AL566)-(Constants!$B$5+Constants!$B$4)*AK567</f>
        <v>0</v>
      </c>
      <c r="AM567">
        <f t="shared" si="150"/>
        <v>1</v>
      </c>
      <c r="AN567">
        <f t="shared" si="151"/>
        <v>1</v>
      </c>
      <c r="AO567">
        <f>(200000*(ABS(N567)-ABS(N565))+Constants!$B$7)/(2*Constants!$B$7)</f>
        <v>0.5</v>
      </c>
      <c r="AP567">
        <f>(200000*(ABS(O567)-ABS(O565))+Constants!$B$7)/(2*Constants!$B$7)</f>
        <v>0.5</v>
      </c>
      <c r="AQ567">
        <f t="shared" si="152"/>
        <v>1</v>
      </c>
      <c r="AR567">
        <f>(Constants!$B$3*Constants!$B$8*I567*K567+AS566)/(Constants!$B$9*Constants!$B$4)</f>
        <v>7.53982300884956</v>
      </c>
      <c r="AS567">
        <f>(Constants!$B$3*Constants!$B$8*I567*K567+AS566)-(AR567*Constants!$B$9*Constants!$B$4)</f>
        <v>0</v>
      </c>
      <c r="AT567">
        <f t="shared" si="153"/>
        <v>4259.99999999996</v>
      </c>
      <c r="AU567">
        <f t="array" ref="AU567">IF(SUMPRODUCT(--(SIGN(AN534:AN566)=SIGN(K535:K567)))=0,2,IF(AV566&gt;0,1,0))</f>
        <v>0</v>
      </c>
      <c r="AV567">
        <f>IF(AU567=2,ROUND(5*1000/Constants!$B$11,0),IF(AV566&gt;0,AV566-1,0))</f>
        <v>0</v>
      </c>
      <c r="AW567">
        <f t="shared" si="154"/>
        <v>565</v>
      </c>
      <c r="AX567">
        <f ca="1" t="array" ref="AX567">IF(AW567&gt;Constants!$B$12,2,IF(SUMPRODUCT(--(AX548:AX567=2))=0,0,1))</f>
        <v>2</v>
      </c>
      <c r="AZ567">
        <f t="array" ref="AZ567">IF(ABS(AG567)&gt;Constants!$B$13,2,IF(SUMPRODUCT(--(AZ547:AZ566=2))=0,0,1))</f>
        <v>0</v>
      </c>
    </row>
    <row r="568" spans="1:52">
      <c r="A568" s="3">
        <v>566</v>
      </c>
      <c r="B568">
        <f>Signals!B567</f>
        <v>3</v>
      </c>
      <c r="C568">
        <f>Signals!C567</f>
        <v>2</v>
      </c>
      <c r="D568">
        <f>Signals!F567</f>
        <v>0</v>
      </c>
      <c r="E568">
        <f>Signals!H567</f>
        <v>0</v>
      </c>
      <c r="F568">
        <f>Signals!I567</f>
        <v>0</v>
      </c>
      <c r="G568">
        <f>IF(Constants!$B$2=2,-B568,B568)</f>
        <v>3</v>
      </c>
      <c r="H568">
        <f>IF(Constants!$C$2=2,-C568,C568)</f>
        <v>2</v>
      </c>
      <c r="I568">
        <f t="shared" si="138"/>
        <v>3</v>
      </c>
      <c r="J568">
        <f t="shared" si="139"/>
        <v>2</v>
      </c>
      <c r="K568">
        <f t="shared" si="140"/>
        <v>1</v>
      </c>
      <c r="L568">
        <f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1200.5</v>
      </c>
      <c r="M568">
        <f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800.5</v>
      </c>
      <c r="N568">
        <f t="shared" si="141"/>
        <v>1200.5</v>
      </c>
      <c r="O568">
        <f t="shared" si="142"/>
        <v>800.5</v>
      </c>
      <c r="P568">
        <f>IF(I568&lt;&gt;0,(ABS(L568*Constants!$B$10)+50)/100,MAX(P567-ABS(N568*Constants!$B$4),0))</f>
        <v>0.62005</v>
      </c>
      <c r="Q568">
        <f>IF(J568&lt;&gt;0,(ABS(M568*Constants!$B$10)+50)/100,MAX(Q567-ABS(O568*Constants!$B$4),0))</f>
        <v>0.58005</v>
      </c>
      <c r="R568">
        <f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1200.5</v>
      </c>
      <c r="S568">
        <f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800.5</v>
      </c>
      <c r="T568">
        <f t="shared" si="143"/>
        <v>1200.5</v>
      </c>
      <c r="U568">
        <f t="shared" si="144"/>
        <v>800.5</v>
      </c>
      <c r="V568">
        <f>IF(I568&lt;&gt;0,(ABS(R568*Constants!$B$4)+50)/100,IF(R568=0,MAX((0-ABS(T568*Constants!$B$4)),0),(ABS(R568*Constants!$B$4)+50)/100))</f>
        <v>1501.125</v>
      </c>
      <c r="W568">
        <f>IF(J568&lt;&gt;0,(ABS(S568*Constants!$B$4)+50)/100,IF(S568=0,MAX((0-ABS(U568*Constants!$B$4)),0),(ABS(S568*Constants!$B$4)+50)/100))</f>
        <v>1001.125</v>
      </c>
      <c r="X568">
        <f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1200.5</v>
      </c>
      <c r="Y568">
        <f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800.5</v>
      </c>
      <c r="Z568">
        <f t="shared" si="145"/>
        <v>1200.5</v>
      </c>
      <c r="AA568">
        <f t="shared" si="146"/>
        <v>800.5</v>
      </c>
      <c r="AB568">
        <f>IF(I568&lt;&gt;0,(ABS(X568*Constants!$B$10)+50)/100,IF(X568=0,MAX((AB567-ABS(Z568*Constants!$B$4)),0),(ABS(X568*Constants!$B$4)+50)/100))</f>
        <v>0.62005</v>
      </c>
      <c r="AC568">
        <f>IF(J568&lt;&gt;0,(ABS(Y568*Constants!$B$10)+50)/100,IF(Y568=0,MAX((AC567-ABS(AA568*Constants!$B$4)),0),(ABS(Y568*Constants!$B$4)+50)/100))</f>
        <v>0.58005</v>
      </c>
      <c r="AD568">
        <f t="shared" si="147"/>
        <v>1001</v>
      </c>
      <c r="AE568">
        <f t="shared" si="148"/>
        <v>1200.5</v>
      </c>
      <c r="AF568">
        <f t="shared" si="149"/>
        <v>800.5</v>
      </c>
      <c r="AG568">
        <f>((Constants!$B$5*AG567)+Constants!$B$4*AD568+AH567)/(Constants!$B$5+Constants!$B$4)</f>
        <v>1001</v>
      </c>
      <c r="AH568">
        <f>((Constants!$B$5*AG567)+Constants!$B$4*AD568+AH567)-(Constants!$B$5+Constants!$B$4)*AG568</f>
        <v>0</v>
      </c>
      <c r="AI568">
        <f>((Constants!$B$5*AI567)+Constants!$B$4*AE568+AJ567)/(Constants!$B$5+Constants!$B$4)</f>
        <v>1200.5</v>
      </c>
      <c r="AJ568">
        <f>((Constants!$B$5*AI567)+Constants!$B$4*AE568+AJ567)-(Constants!$B$4+Constants!$B$5)*AI568</f>
        <v>0</v>
      </c>
      <c r="AK568">
        <f>((Constants!$B$5*AK567)+Constants!$B$4*AF568+AL567)/(Constants!$B$5+Constants!$B$4)</f>
        <v>800.5</v>
      </c>
      <c r="AL568">
        <f>((Constants!$B$5*AK567)+Constants!$B$4*AF568+AL567)-(Constants!$B$5+Constants!$B$4)*AK568</f>
        <v>0</v>
      </c>
      <c r="AM568">
        <f t="shared" si="150"/>
        <v>1</v>
      </c>
      <c r="AN568">
        <f t="shared" si="151"/>
        <v>1</v>
      </c>
      <c r="AO568">
        <f>(200000*(ABS(N568)-ABS(N566))+Constants!$B$7)/(2*Constants!$B$7)</f>
        <v>0.5</v>
      </c>
      <c r="AP568">
        <f>(200000*(ABS(O568)-ABS(O566))+Constants!$B$7)/(2*Constants!$B$7)</f>
        <v>0.5</v>
      </c>
      <c r="AQ568">
        <f t="shared" si="152"/>
        <v>1</v>
      </c>
      <c r="AR568">
        <f>(Constants!$B$3*Constants!$B$8*I568*K568+AS567)/(Constants!$B$9*Constants!$B$4)</f>
        <v>7.53982300884956</v>
      </c>
      <c r="AS568">
        <f>(Constants!$B$3*Constants!$B$8*I568*K568+AS567)-(AR568*Constants!$B$9*Constants!$B$4)</f>
        <v>0</v>
      </c>
      <c r="AT568">
        <f t="shared" si="153"/>
        <v>4267.53982300881</v>
      </c>
      <c r="AU568">
        <f t="array" ref="AU568">IF(SUMPRODUCT(--(SIGN(AN535:AN567)=SIGN(K536:K568)))=0,2,IF(AV567&gt;0,1,0))</f>
        <v>0</v>
      </c>
      <c r="AV568">
        <f>IF(AU568=2,ROUND(5*1000/Constants!$B$11,0),IF(AV567&gt;0,AV567-1,0))</f>
        <v>0</v>
      </c>
      <c r="AW568">
        <f t="shared" si="154"/>
        <v>566</v>
      </c>
      <c r="AX568">
        <f ca="1" t="array" ref="AX568">IF(AW568&gt;Constants!$B$12,2,IF(SUMPRODUCT(--(AX549:AX568=2))=0,0,1))</f>
        <v>2</v>
      </c>
      <c r="AZ568">
        <f t="array" ref="AZ568">IF(ABS(AG568)&gt;Constants!$B$13,2,IF(SUMPRODUCT(--(AZ548:AZ567=2))=0,0,1))</f>
        <v>0</v>
      </c>
    </row>
    <row r="569" spans="1:52">
      <c r="A569" s="3">
        <v>567</v>
      </c>
      <c r="B569">
        <f>Signals!B568</f>
        <v>3</v>
      </c>
      <c r="C569">
        <f>Signals!C568</f>
        <v>2</v>
      </c>
      <c r="D569">
        <f>Signals!F568</f>
        <v>0</v>
      </c>
      <c r="E569">
        <f>Signals!H568</f>
        <v>0</v>
      </c>
      <c r="F569">
        <f>Signals!I568</f>
        <v>0</v>
      </c>
      <c r="G569">
        <f>IF(Constants!$B$2=2,-B569,B569)</f>
        <v>3</v>
      </c>
      <c r="H569">
        <f>IF(Constants!$C$2=2,-C569,C569)</f>
        <v>2</v>
      </c>
      <c r="I569">
        <f t="shared" si="138"/>
        <v>3</v>
      </c>
      <c r="J569">
        <f t="shared" si="139"/>
        <v>2</v>
      </c>
      <c r="K569">
        <f t="shared" si="140"/>
        <v>1</v>
      </c>
      <c r="L569">
        <f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1200.5</v>
      </c>
      <c r="M569">
        <f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800.5</v>
      </c>
      <c r="N569">
        <f t="shared" si="141"/>
        <v>1200.5</v>
      </c>
      <c r="O569">
        <f t="shared" si="142"/>
        <v>800.5</v>
      </c>
      <c r="P569">
        <f>IF(I569&lt;&gt;0,(ABS(L569*Constants!$B$10)+50)/100,MAX(P568-ABS(N569*Constants!$B$4),0))</f>
        <v>0.62005</v>
      </c>
      <c r="Q569">
        <f>IF(J569&lt;&gt;0,(ABS(M569*Constants!$B$10)+50)/100,MAX(Q568-ABS(O569*Constants!$B$4),0))</f>
        <v>0.58005</v>
      </c>
      <c r="R569">
        <f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1200.5</v>
      </c>
      <c r="S569">
        <f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800.5</v>
      </c>
      <c r="T569">
        <f t="shared" si="143"/>
        <v>1200.5</v>
      </c>
      <c r="U569">
        <f t="shared" si="144"/>
        <v>800.5</v>
      </c>
      <c r="V569">
        <f>IF(I569&lt;&gt;0,(ABS(R569*Constants!$B$4)+50)/100,IF(R569=0,MAX((0-ABS(T569*Constants!$B$4)),0),(ABS(R569*Constants!$B$4)+50)/100))</f>
        <v>1501.125</v>
      </c>
      <c r="W569">
        <f>IF(J569&lt;&gt;0,(ABS(S569*Constants!$B$4)+50)/100,IF(S569=0,MAX((0-ABS(U569*Constants!$B$4)),0),(ABS(S569*Constants!$B$4)+50)/100))</f>
        <v>1001.125</v>
      </c>
      <c r="X569">
        <f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1200.5</v>
      </c>
      <c r="Y569">
        <f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800.5</v>
      </c>
      <c r="Z569">
        <f t="shared" si="145"/>
        <v>1200.5</v>
      </c>
      <c r="AA569">
        <f t="shared" si="146"/>
        <v>800.5</v>
      </c>
      <c r="AB569">
        <f>IF(I569&lt;&gt;0,(ABS(X569*Constants!$B$10)+50)/100,IF(X569=0,MAX((AB568-ABS(Z569*Constants!$B$4)),0),(ABS(X569*Constants!$B$4)+50)/100))</f>
        <v>0.62005</v>
      </c>
      <c r="AC569">
        <f>IF(J569&lt;&gt;0,(ABS(Y569*Constants!$B$10)+50)/100,IF(Y569=0,MAX((AC568-ABS(AA569*Constants!$B$4)),0),(ABS(Y569*Constants!$B$4)+50)/100))</f>
        <v>0.58005</v>
      </c>
      <c r="AD569">
        <f t="shared" si="147"/>
        <v>1001</v>
      </c>
      <c r="AE569">
        <f t="shared" si="148"/>
        <v>1200.5</v>
      </c>
      <c r="AF569">
        <f t="shared" si="149"/>
        <v>800.5</v>
      </c>
      <c r="AG569">
        <f>((Constants!$B$5*AG568)+Constants!$B$4*AD569+AH568)/(Constants!$B$5+Constants!$B$4)</f>
        <v>1001</v>
      </c>
      <c r="AH569">
        <f>((Constants!$B$5*AG568)+Constants!$B$4*AD569+AH568)-(Constants!$B$5+Constants!$B$4)*AG569</f>
        <v>0</v>
      </c>
      <c r="AI569">
        <f>((Constants!$B$5*AI568)+Constants!$B$4*AE569+AJ568)/(Constants!$B$5+Constants!$B$4)</f>
        <v>1200.5</v>
      </c>
      <c r="AJ569">
        <f>((Constants!$B$5*AI568)+Constants!$B$4*AE569+AJ568)-(Constants!$B$4+Constants!$B$5)*AI569</f>
        <v>0</v>
      </c>
      <c r="AK569">
        <f>((Constants!$B$5*AK568)+Constants!$B$4*AF569+AL568)/(Constants!$B$5+Constants!$B$4)</f>
        <v>800.5</v>
      </c>
      <c r="AL569">
        <f>((Constants!$B$5*AK568)+Constants!$B$4*AF569+AL568)-(Constants!$B$5+Constants!$B$4)*AK569</f>
        <v>0</v>
      </c>
      <c r="AM569">
        <f t="shared" si="150"/>
        <v>1</v>
      </c>
      <c r="AN569">
        <f t="shared" si="151"/>
        <v>1</v>
      </c>
      <c r="AO569">
        <f>(200000*(ABS(N569)-ABS(N567))+Constants!$B$7)/(2*Constants!$B$7)</f>
        <v>0.5</v>
      </c>
      <c r="AP569">
        <f>(200000*(ABS(O569)-ABS(O567))+Constants!$B$7)/(2*Constants!$B$7)</f>
        <v>0.5</v>
      </c>
      <c r="AQ569">
        <f t="shared" si="152"/>
        <v>1</v>
      </c>
      <c r="AR569">
        <f>(Constants!$B$3*Constants!$B$8*I569*K569+AS568)/(Constants!$B$9*Constants!$B$4)</f>
        <v>7.53982300884956</v>
      </c>
      <c r="AS569">
        <f>(Constants!$B$3*Constants!$B$8*I569*K569+AS568)-(AR569*Constants!$B$9*Constants!$B$4)</f>
        <v>0</v>
      </c>
      <c r="AT569">
        <f t="shared" si="153"/>
        <v>4275.07964601766</v>
      </c>
      <c r="AU569">
        <f t="array" ref="AU569">IF(SUMPRODUCT(--(SIGN(AN536:AN568)=SIGN(K537:K569)))=0,2,IF(AV568&gt;0,1,0))</f>
        <v>0</v>
      </c>
      <c r="AV569">
        <f>IF(AU569=2,ROUND(5*1000/Constants!$B$11,0),IF(AV568&gt;0,AV568-1,0))</f>
        <v>0</v>
      </c>
      <c r="AW569">
        <f t="shared" si="154"/>
        <v>567</v>
      </c>
      <c r="AX569">
        <f ca="1" t="array" ref="AX569">IF(AW569&gt;Constants!$B$12,2,IF(SUMPRODUCT(--(AX550:AX569=2))=0,0,1))</f>
        <v>2</v>
      </c>
      <c r="AZ569">
        <f t="array" ref="AZ569">IF(ABS(AG569)&gt;Constants!$B$13,2,IF(SUMPRODUCT(--(AZ549:AZ568=2))=0,0,1))</f>
        <v>0</v>
      </c>
    </row>
    <row r="570" spans="1:52">
      <c r="A570" s="3">
        <v>568</v>
      </c>
      <c r="B570">
        <f>Signals!B569</f>
        <v>3</v>
      </c>
      <c r="C570">
        <f>Signals!C569</f>
        <v>2</v>
      </c>
      <c r="D570">
        <f>Signals!F569</f>
        <v>0</v>
      </c>
      <c r="E570">
        <f>Signals!H569</f>
        <v>0</v>
      </c>
      <c r="F570">
        <f>Signals!I569</f>
        <v>0</v>
      </c>
      <c r="G570">
        <f>IF(Constants!$B$2=2,-B570,B570)</f>
        <v>3</v>
      </c>
      <c r="H570">
        <f>IF(Constants!$C$2=2,-C570,C570)</f>
        <v>2</v>
      </c>
      <c r="I570">
        <f t="shared" si="138"/>
        <v>3</v>
      </c>
      <c r="J570">
        <f t="shared" si="139"/>
        <v>2</v>
      </c>
      <c r="K570">
        <f t="shared" si="140"/>
        <v>1</v>
      </c>
      <c r="L570">
        <f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1200.5</v>
      </c>
      <c r="M570">
        <f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800.5</v>
      </c>
      <c r="N570">
        <f t="shared" si="141"/>
        <v>1200.5</v>
      </c>
      <c r="O570">
        <f t="shared" si="142"/>
        <v>800.5</v>
      </c>
      <c r="P570">
        <f>IF(I570&lt;&gt;0,(ABS(L570*Constants!$B$10)+50)/100,MAX(P569-ABS(N570*Constants!$B$4),0))</f>
        <v>0.62005</v>
      </c>
      <c r="Q570">
        <f>IF(J570&lt;&gt;0,(ABS(M570*Constants!$B$10)+50)/100,MAX(Q569-ABS(O570*Constants!$B$4),0))</f>
        <v>0.58005</v>
      </c>
      <c r="R570">
        <f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1200.5</v>
      </c>
      <c r="S570">
        <f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800.5</v>
      </c>
      <c r="T570">
        <f t="shared" si="143"/>
        <v>1200.5</v>
      </c>
      <c r="U570">
        <f t="shared" si="144"/>
        <v>800.5</v>
      </c>
      <c r="V570">
        <f>IF(I570&lt;&gt;0,(ABS(R570*Constants!$B$4)+50)/100,IF(R570=0,MAX((0-ABS(T570*Constants!$B$4)),0),(ABS(R570*Constants!$B$4)+50)/100))</f>
        <v>1501.125</v>
      </c>
      <c r="W570">
        <f>IF(J570&lt;&gt;0,(ABS(S570*Constants!$B$4)+50)/100,IF(S570=0,MAX((0-ABS(U570*Constants!$B$4)),0),(ABS(S570*Constants!$B$4)+50)/100))</f>
        <v>1001.125</v>
      </c>
      <c r="X570">
        <f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1200.5</v>
      </c>
      <c r="Y570">
        <f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800.5</v>
      </c>
      <c r="Z570">
        <f t="shared" si="145"/>
        <v>1200.5</v>
      </c>
      <c r="AA570">
        <f t="shared" si="146"/>
        <v>800.5</v>
      </c>
      <c r="AB570">
        <f>IF(I570&lt;&gt;0,(ABS(X570*Constants!$B$10)+50)/100,IF(X570=0,MAX((AB569-ABS(Z570*Constants!$B$4)),0),(ABS(X570*Constants!$B$4)+50)/100))</f>
        <v>0.62005</v>
      </c>
      <c r="AC570">
        <f>IF(J570&lt;&gt;0,(ABS(Y570*Constants!$B$10)+50)/100,IF(Y570=0,MAX((AC569-ABS(AA570*Constants!$B$4)),0),(ABS(Y570*Constants!$B$4)+50)/100))</f>
        <v>0.58005</v>
      </c>
      <c r="AD570">
        <f t="shared" si="147"/>
        <v>1001</v>
      </c>
      <c r="AE570">
        <f t="shared" si="148"/>
        <v>1200.5</v>
      </c>
      <c r="AF570">
        <f t="shared" si="149"/>
        <v>800.5</v>
      </c>
      <c r="AG570">
        <f>((Constants!$B$5*AG569)+Constants!$B$4*AD570+AH569)/(Constants!$B$5+Constants!$B$4)</f>
        <v>1001</v>
      </c>
      <c r="AH570">
        <f>((Constants!$B$5*AG569)+Constants!$B$4*AD570+AH569)-(Constants!$B$5+Constants!$B$4)*AG570</f>
        <v>0</v>
      </c>
      <c r="AI570">
        <f>((Constants!$B$5*AI569)+Constants!$B$4*AE570+AJ569)/(Constants!$B$5+Constants!$B$4)</f>
        <v>1200.5</v>
      </c>
      <c r="AJ570">
        <f>((Constants!$B$5*AI569)+Constants!$B$4*AE570+AJ569)-(Constants!$B$4+Constants!$B$5)*AI570</f>
        <v>0</v>
      </c>
      <c r="AK570">
        <f>((Constants!$B$5*AK569)+Constants!$B$4*AF570+AL569)/(Constants!$B$5+Constants!$B$4)</f>
        <v>800.5</v>
      </c>
      <c r="AL570">
        <f>((Constants!$B$5*AK569)+Constants!$B$4*AF570+AL569)-(Constants!$B$5+Constants!$B$4)*AK570</f>
        <v>0</v>
      </c>
      <c r="AM570">
        <f t="shared" si="150"/>
        <v>1</v>
      </c>
      <c r="AN570">
        <f t="shared" si="151"/>
        <v>1</v>
      </c>
      <c r="AO570">
        <f>(200000*(ABS(N570)-ABS(N568))+Constants!$B$7)/(2*Constants!$B$7)</f>
        <v>0.5</v>
      </c>
      <c r="AP570">
        <f>(200000*(ABS(O570)-ABS(O568))+Constants!$B$7)/(2*Constants!$B$7)</f>
        <v>0.5</v>
      </c>
      <c r="AQ570">
        <f t="shared" si="152"/>
        <v>1</v>
      </c>
      <c r="AR570">
        <f>(Constants!$B$3*Constants!$B$8*I570*K570+AS569)/(Constants!$B$9*Constants!$B$4)</f>
        <v>7.53982300884956</v>
      </c>
      <c r="AS570">
        <f>(Constants!$B$3*Constants!$B$8*I570*K570+AS569)-(AR570*Constants!$B$9*Constants!$B$4)</f>
        <v>0</v>
      </c>
      <c r="AT570">
        <f t="shared" si="153"/>
        <v>4282.6194690265</v>
      </c>
      <c r="AU570">
        <f t="array" ref="AU570">IF(SUMPRODUCT(--(SIGN(AN537:AN569)=SIGN(K538:K570)))=0,2,IF(AV569&gt;0,1,0))</f>
        <v>0</v>
      </c>
      <c r="AV570">
        <f>IF(AU570=2,ROUND(5*1000/Constants!$B$11,0),IF(AV569&gt;0,AV569-1,0))</f>
        <v>0</v>
      </c>
      <c r="AW570">
        <f t="shared" si="154"/>
        <v>568</v>
      </c>
      <c r="AX570">
        <f ca="1" t="array" ref="AX570">IF(AW570&gt;Constants!$B$12,2,IF(SUMPRODUCT(--(AX551:AX570=2))=0,0,1))</f>
        <v>2</v>
      </c>
      <c r="AZ570">
        <f t="array" ref="AZ570">IF(ABS(AG570)&gt;Constants!$B$13,2,IF(SUMPRODUCT(--(AZ550:AZ569=2))=0,0,1))</f>
        <v>0</v>
      </c>
    </row>
    <row r="571" spans="1:52">
      <c r="A571" s="3">
        <v>569</v>
      </c>
      <c r="B571">
        <f>Signals!B570</f>
        <v>3</v>
      </c>
      <c r="C571">
        <f>Signals!C570</f>
        <v>2</v>
      </c>
      <c r="D571">
        <f>Signals!F570</f>
        <v>0</v>
      </c>
      <c r="E571">
        <f>Signals!H570</f>
        <v>0</v>
      </c>
      <c r="F571">
        <f>Signals!I570</f>
        <v>0</v>
      </c>
      <c r="G571">
        <f>IF(Constants!$B$2=2,-B571,B571)</f>
        <v>3</v>
      </c>
      <c r="H571">
        <f>IF(Constants!$C$2=2,-C571,C571)</f>
        <v>2</v>
      </c>
      <c r="I571">
        <f t="shared" si="138"/>
        <v>3</v>
      </c>
      <c r="J571">
        <f t="shared" si="139"/>
        <v>2</v>
      </c>
      <c r="K571">
        <f t="shared" si="140"/>
        <v>1</v>
      </c>
      <c r="L571">
        <f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1200.5</v>
      </c>
      <c r="M571">
        <f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800.5</v>
      </c>
      <c r="N571">
        <f t="shared" si="141"/>
        <v>1200.5</v>
      </c>
      <c r="O571">
        <f t="shared" si="142"/>
        <v>800.5</v>
      </c>
      <c r="P571">
        <f>IF(I571&lt;&gt;0,(ABS(L571*Constants!$B$10)+50)/100,MAX(P570-ABS(N571*Constants!$B$4),0))</f>
        <v>0.62005</v>
      </c>
      <c r="Q571">
        <f>IF(J571&lt;&gt;0,(ABS(M571*Constants!$B$10)+50)/100,MAX(Q570-ABS(O571*Constants!$B$4),0))</f>
        <v>0.58005</v>
      </c>
      <c r="R571">
        <f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1200.5</v>
      </c>
      <c r="S571">
        <f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800.5</v>
      </c>
      <c r="T571">
        <f t="shared" si="143"/>
        <v>1200.5</v>
      </c>
      <c r="U571">
        <f t="shared" si="144"/>
        <v>800.5</v>
      </c>
      <c r="V571">
        <f>IF(I571&lt;&gt;0,(ABS(R571*Constants!$B$4)+50)/100,IF(R571=0,MAX((0-ABS(T571*Constants!$B$4)),0),(ABS(R571*Constants!$B$4)+50)/100))</f>
        <v>1501.125</v>
      </c>
      <c r="W571">
        <f>IF(J571&lt;&gt;0,(ABS(S571*Constants!$B$4)+50)/100,IF(S571=0,MAX((0-ABS(U571*Constants!$B$4)),0),(ABS(S571*Constants!$B$4)+50)/100))</f>
        <v>1001.125</v>
      </c>
      <c r="X571">
        <f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1200.5</v>
      </c>
      <c r="Y571">
        <f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800.5</v>
      </c>
      <c r="Z571">
        <f t="shared" si="145"/>
        <v>1200.5</v>
      </c>
      <c r="AA571">
        <f t="shared" si="146"/>
        <v>800.5</v>
      </c>
      <c r="AB571">
        <f>IF(I571&lt;&gt;0,(ABS(X571*Constants!$B$10)+50)/100,IF(X571=0,MAX((AB570-ABS(Z571*Constants!$B$4)),0),(ABS(X571*Constants!$B$4)+50)/100))</f>
        <v>0.62005</v>
      </c>
      <c r="AC571">
        <f>IF(J571&lt;&gt;0,(ABS(Y571*Constants!$B$10)+50)/100,IF(Y571=0,MAX((AC570-ABS(AA571*Constants!$B$4)),0),(ABS(Y571*Constants!$B$4)+50)/100))</f>
        <v>0.58005</v>
      </c>
      <c r="AD571">
        <f t="shared" si="147"/>
        <v>1001</v>
      </c>
      <c r="AE571">
        <f t="shared" si="148"/>
        <v>1200.5</v>
      </c>
      <c r="AF571">
        <f t="shared" si="149"/>
        <v>800.5</v>
      </c>
      <c r="AG571">
        <f>((Constants!$B$5*AG570)+Constants!$B$4*AD571+AH570)/(Constants!$B$5+Constants!$B$4)</f>
        <v>1001</v>
      </c>
      <c r="AH571">
        <f>((Constants!$B$5*AG570)+Constants!$B$4*AD571+AH570)-(Constants!$B$5+Constants!$B$4)*AG571</f>
        <v>0</v>
      </c>
      <c r="AI571">
        <f>((Constants!$B$5*AI570)+Constants!$B$4*AE571+AJ570)/(Constants!$B$5+Constants!$B$4)</f>
        <v>1200.5</v>
      </c>
      <c r="AJ571">
        <f>((Constants!$B$5*AI570)+Constants!$B$4*AE571+AJ570)-(Constants!$B$4+Constants!$B$5)*AI571</f>
        <v>0</v>
      </c>
      <c r="AK571">
        <f>((Constants!$B$5*AK570)+Constants!$B$4*AF571+AL570)/(Constants!$B$5+Constants!$B$4)</f>
        <v>800.5</v>
      </c>
      <c r="AL571">
        <f>((Constants!$B$5*AK570)+Constants!$B$4*AF571+AL570)-(Constants!$B$5+Constants!$B$4)*AK571</f>
        <v>0</v>
      </c>
      <c r="AM571">
        <f t="shared" si="150"/>
        <v>1</v>
      </c>
      <c r="AN571">
        <f t="shared" si="151"/>
        <v>1</v>
      </c>
      <c r="AO571">
        <f>(200000*(ABS(N571)-ABS(N569))+Constants!$B$7)/(2*Constants!$B$7)</f>
        <v>0.5</v>
      </c>
      <c r="AP571">
        <f>(200000*(ABS(O571)-ABS(O569))+Constants!$B$7)/(2*Constants!$B$7)</f>
        <v>0.5</v>
      </c>
      <c r="AQ571">
        <f t="shared" si="152"/>
        <v>1</v>
      </c>
      <c r="AR571">
        <f>(Constants!$B$3*Constants!$B$8*I571*K571+AS570)/(Constants!$B$9*Constants!$B$4)</f>
        <v>7.53982300884956</v>
      </c>
      <c r="AS571">
        <f>(Constants!$B$3*Constants!$B$8*I571*K571+AS570)-(AR571*Constants!$B$9*Constants!$B$4)</f>
        <v>0</v>
      </c>
      <c r="AT571">
        <f t="shared" si="153"/>
        <v>4290.15929203535</v>
      </c>
      <c r="AU571">
        <f t="array" ref="AU571">IF(SUMPRODUCT(--(SIGN(AN538:AN570)=SIGN(K539:K571)))=0,2,IF(AV570&gt;0,1,0))</f>
        <v>0</v>
      </c>
      <c r="AV571">
        <f>IF(AU571=2,ROUND(5*1000/Constants!$B$11,0),IF(AV570&gt;0,AV570-1,0))</f>
        <v>0</v>
      </c>
      <c r="AW571">
        <f t="shared" si="154"/>
        <v>569</v>
      </c>
      <c r="AX571">
        <f ca="1" t="array" ref="AX571">IF(AW571&gt;Constants!$B$12,2,IF(SUMPRODUCT(--(AX552:AX571=2))=0,0,1))</f>
        <v>2</v>
      </c>
      <c r="AZ571">
        <f t="array" ref="AZ571">IF(ABS(AG571)&gt;Constants!$B$13,2,IF(SUMPRODUCT(--(AZ551:AZ570=2))=0,0,1))</f>
        <v>0</v>
      </c>
    </row>
    <row r="572" spans="1:52">
      <c r="A572" s="3">
        <v>570</v>
      </c>
      <c r="B572">
        <f>Signals!B571</f>
        <v>3</v>
      </c>
      <c r="C572">
        <f>Signals!C571</f>
        <v>2</v>
      </c>
      <c r="D572">
        <f>Signals!F571</f>
        <v>0</v>
      </c>
      <c r="E572">
        <f>Signals!H571</f>
        <v>0</v>
      </c>
      <c r="F572">
        <f>Signals!I571</f>
        <v>0</v>
      </c>
      <c r="G572">
        <f>IF(Constants!$B$2=2,-B572,B572)</f>
        <v>3</v>
      </c>
      <c r="H572">
        <f>IF(Constants!$C$2=2,-C572,C572)</f>
        <v>2</v>
      </c>
      <c r="I572">
        <f t="shared" si="138"/>
        <v>3</v>
      </c>
      <c r="J572">
        <f t="shared" si="139"/>
        <v>2</v>
      </c>
      <c r="K572">
        <f t="shared" si="140"/>
        <v>1</v>
      </c>
      <c r="L572">
        <f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1200.5</v>
      </c>
      <c r="M572">
        <f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800.5</v>
      </c>
      <c r="N572">
        <f t="shared" si="141"/>
        <v>1200.5</v>
      </c>
      <c r="O572">
        <f t="shared" si="142"/>
        <v>800.5</v>
      </c>
      <c r="P572">
        <f>IF(I572&lt;&gt;0,(ABS(L572*Constants!$B$10)+50)/100,MAX(P571-ABS(N572*Constants!$B$4),0))</f>
        <v>0.62005</v>
      </c>
      <c r="Q572">
        <f>IF(J572&lt;&gt;0,(ABS(M572*Constants!$B$10)+50)/100,MAX(Q571-ABS(O572*Constants!$B$4),0))</f>
        <v>0.58005</v>
      </c>
      <c r="R572">
        <f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1200.5</v>
      </c>
      <c r="S572">
        <f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800.5</v>
      </c>
      <c r="T572">
        <f t="shared" si="143"/>
        <v>1200.5</v>
      </c>
      <c r="U572">
        <f t="shared" si="144"/>
        <v>800.5</v>
      </c>
      <c r="V572">
        <f>IF(I572&lt;&gt;0,(ABS(R572*Constants!$B$4)+50)/100,IF(R572=0,MAX((0-ABS(T572*Constants!$B$4)),0),(ABS(R572*Constants!$B$4)+50)/100))</f>
        <v>1501.125</v>
      </c>
      <c r="W572">
        <f>IF(J572&lt;&gt;0,(ABS(S572*Constants!$B$4)+50)/100,IF(S572=0,MAX((0-ABS(U572*Constants!$B$4)),0),(ABS(S572*Constants!$B$4)+50)/100))</f>
        <v>1001.125</v>
      </c>
      <c r="X572">
        <f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1200.5</v>
      </c>
      <c r="Y572">
        <f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800.5</v>
      </c>
      <c r="Z572">
        <f t="shared" si="145"/>
        <v>1200.5</v>
      </c>
      <c r="AA572">
        <f t="shared" si="146"/>
        <v>800.5</v>
      </c>
      <c r="AB572">
        <f>IF(I572&lt;&gt;0,(ABS(X572*Constants!$B$10)+50)/100,IF(X572=0,MAX((AB571-ABS(Z572*Constants!$B$4)),0),(ABS(X572*Constants!$B$4)+50)/100))</f>
        <v>0.62005</v>
      </c>
      <c r="AC572">
        <f>IF(J572&lt;&gt;0,(ABS(Y572*Constants!$B$10)+50)/100,IF(Y572=0,MAX((AC571-ABS(AA572*Constants!$B$4)),0),(ABS(Y572*Constants!$B$4)+50)/100))</f>
        <v>0.58005</v>
      </c>
      <c r="AD572">
        <f t="shared" si="147"/>
        <v>1001</v>
      </c>
      <c r="AE572">
        <f t="shared" si="148"/>
        <v>1200.5</v>
      </c>
      <c r="AF572">
        <f t="shared" si="149"/>
        <v>800.5</v>
      </c>
      <c r="AG572">
        <f>((Constants!$B$5*AG571)+Constants!$B$4*AD572+AH571)/(Constants!$B$5+Constants!$B$4)</f>
        <v>1001</v>
      </c>
      <c r="AH572">
        <f>((Constants!$B$5*AG571)+Constants!$B$4*AD572+AH571)-(Constants!$B$5+Constants!$B$4)*AG572</f>
        <v>0</v>
      </c>
      <c r="AI572">
        <f>((Constants!$B$5*AI571)+Constants!$B$4*AE572+AJ571)/(Constants!$B$5+Constants!$B$4)</f>
        <v>1200.5</v>
      </c>
      <c r="AJ572">
        <f>((Constants!$B$5*AI571)+Constants!$B$4*AE572+AJ571)-(Constants!$B$4+Constants!$B$5)*AI572</f>
        <v>0</v>
      </c>
      <c r="AK572">
        <f>((Constants!$B$5*AK571)+Constants!$B$4*AF572+AL571)/(Constants!$B$5+Constants!$B$4)</f>
        <v>800.5</v>
      </c>
      <c r="AL572">
        <f>((Constants!$B$5*AK571)+Constants!$B$4*AF572+AL571)-(Constants!$B$5+Constants!$B$4)*AK572</f>
        <v>0</v>
      </c>
      <c r="AM572">
        <f t="shared" si="150"/>
        <v>1</v>
      </c>
      <c r="AN572">
        <f t="shared" si="151"/>
        <v>1</v>
      </c>
      <c r="AO572">
        <f>(200000*(ABS(N572)-ABS(N570))+Constants!$B$7)/(2*Constants!$B$7)</f>
        <v>0.5</v>
      </c>
      <c r="AP572">
        <f>(200000*(ABS(O572)-ABS(O570))+Constants!$B$7)/(2*Constants!$B$7)</f>
        <v>0.5</v>
      </c>
      <c r="AQ572">
        <f t="shared" si="152"/>
        <v>1</v>
      </c>
      <c r="AR572">
        <f>(Constants!$B$3*Constants!$B$8*I572*K572+AS571)/(Constants!$B$9*Constants!$B$4)</f>
        <v>7.53982300884956</v>
      </c>
      <c r="AS572">
        <f>(Constants!$B$3*Constants!$B$8*I572*K572+AS571)-(AR572*Constants!$B$9*Constants!$B$4)</f>
        <v>0</v>
      </c>
      <c r="AT572">
        <f t="shared" si="153"/>
        <v>4297.6991150442</v>
      </c>
      <c r="AU572">
        <f t="array" ref="AU572">IF(SUMPRODUCT(--(SIGN(AN539:AN571)=SIGN(K540:K572)))=0,2,IF(AV571&gt;0,1,0))</f>
        <v>0</v>
      </c>
      <c r="AV572">
        <f>IF(AU572=2,ROUND(5*1000/Constants!$B$11,0),IF(AV571&gt;0,AV571-1,0))</f>
        <v>0</v>
      </c>
      <c r="AW572">
        <f t="shared" si="154"/>
        <v>570</v>
      </c>
      <c r="AX572">
        <f ca="1" t="array" ref="AX572">IF(AW572&gt;Constants!$B$12,2,IF(SUMPRODUCT(--(AX553:AX572=2))=0,0,1))</f>
        <v>2</v>
      </c>
      <c r="AZ572">
        <f t="array" ref="AZ572">IF(ABS(AG572)&gt;Constants!$B$13,2,IF(SUMPRODUCT(--(AZ552:AZ571=2))=0,0,1))</f>
        <v>0</v>
      </c>
    </row>
    <row r="573" spans="1:52">
      <c r="A573" s="3">
        <v>571</v>
      </c>
      <c r="B573">
        <f>Signals!B572</f>
        <v>3</v>
      </c>
      <c r="C573">
        <f>Signals!C572</f>
        <v>2</v>
      </c>
      <c r="D573">
        <f>Signals!F572</f>
        <v>0</v>
      </c>
      <c r="E573">
        <f>Signals!H572</f>
        <v>0</v>
      </c>
      <c r="F573">
        <f>Signals!I572</f>
        <v>0</v>
      </c>
      <c r="G573">
        <f>IF(Constants!$B$2=2,-B573,B573)</f>
        <v>3</v>
      </c>
      <c r="H573">
        <f>IF(Constants!$C$2=2,-C573,C573)</f>
        <v>2</v>
      </c>
      <c r="I573">
        <f t="shared" si="138"/>
        <v>3</v>
      </c>
      <c r="J573">
        <f t="shared" si="139"/>
        <v>2</v>
      </c>
      <c r="K573">
        <f t="shared" si="140"/>
        <v>1</v>
      </c>
      <c r="L573">
        <f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1200.5</v>
      </c>
      <c r="M573">
        <f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800.5</v>
      </c>
      <c r="N573">
        <f t="shared" si="141"/>
        <v>1200.5</v>
      </c>
      <c r="O573">
        <f t="shared" si="142"/>
        <v>800.5</v>
      </c>
      <c r="P573">
        <f>IF(I573&lt;&gt;0,(ABS(L573*Constants!$B$10)+50)/100,MAX(P572-ABS(N573*Constants!$B$4),0))</f>
        <v>0.62005</v>
      </c>
      <c r="Q573">
        <f>IF(J573&lt;&gt;0,(ABS(M573*Constants!$B$10)+50)/100,MAX(Q572-ABS(O573*Constants!$B$4),0))</f>
        <v>0.58005</v>
      </c>
      <c r="R573">
        <f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1200.5</v>
      </c>
      <c r="S573">
        <f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800.5</v>
      </c>
      <c r="T573">
        <f t="shared" si="143"/>
        <v>1200.5</v>
      </c>
      <c r="U573">
        <f t="shared" si="144"/>
        <v>800.5</v>
      </c>
      <c r="V573">
        <f>IF(I573&lt;&gt;0,(ABS(R573*Constants!$B$4)+50)/100,IF(R573=0,MAX((0-ABS(T573*Constants!$B$4)),0),(ABS(R573*Constants!$B$4)+50)/100))</f>
        <v>1501.125</v>
      </c>
      <c r="W573">
        <f>IF(J573&lt;&gt;0,(ABS(S573*Constants!$B$4)+50)/100,IF(S573=0,MAX((0-ABS(U573*Constants!$B$4)),0),(ABS(S573*Constants!$B$4)+50)/100))</f>
        <v>1001.125</v>
      </c>
      <c r="X573">
        <f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1200.5</v>
      </c>
      <c r="Y573">
        <f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800.5</v>
      </c>
      <c r="Z573">
        <f t="shared" si="145"/>
        <v>1200.5</v>
      </c>
      <c r="AA573">
        <f t="shared" si="146"/>
        <v>800.5</v>
      </c>
      <c r="AB573">
        <f>IF(I573&lt;&gt;0,(ABS(X573*Constants!$B$10)+50)/100,IF(X573=0,MAX((AB572-ABS(Z573*Constants!$B$4)),0),(ABS(X573*Constants!$B$4)+50)/100))</f>
        <v>0.62005</v>
      </c>
      <c r="AC573">
        <f>IF(J573&lt;&gt;0,(ABS(Y573*Constants!$B$10)+50)/100,IF(Y573=0,MAX((AC572-ABS(AA573*Constants!$B$4)),0),(ABS(Y573*Constants!$B$4)+50)/100))</f>
        <v>0.58005</v>
      </c>
      <c r="AD573">
        <f t="shared" si="147"/>
        <v>1001</v>
      </c>
      <c r="AE573">
        <f t="shared" si="148"/>
        <v>1200.5</v>
      </c>
      <c r="AF573">
        <f t="shared" si="149"/>
        <v>800.5</v>
      </c>
      <c r="AG573">
        <f>((Constants!$B$5*AG572)+Constants!$B$4*AD573+AH572)/(Constants!$B$5+Constants!$B$4)</f>
        <v>1001</v>
      </c>
      <c r="AH573">
        <f>((Constants!$B$5*AG572)+Constants!$B$4*AD573+AH572)-(Constants!$B$5+Constants!$B$4)*AG573</f>
        <v>0</v>
      </c>
      <c r="AI573">
        <f>((Constants!$B$5*AI572)+Constants!$B$4*AE573+AJ572)/(Constants!$B$5+Constants!$B$4)</f>
        <v>1200.5</v>
      </c>
      <c r="AJ573">
        <f>((Constants!$B$5*AI572)+Constants!$B$4*AE573+AJ572)-(Constants!$B$4+Constants!$B$5)*AI573</f>
        <v>0</v>
      </c>
      <c r="AK573">
        <f>((Constants!$B$5*AK572)+Constants!$B$4*AF573+AL572)/(Constants!$B$5+Constants!$B$4)</f>
        <v>800.5</v>
      </c>
      <c r="AL573">
        <f>((Constants!$B$5*AK572)+Constants!$B$4*AF573+AL572)-(Constants!$B$5+Constants!$B$4)*AK573</f>
        <v>0</v>
      </c>
      <c r="AM573">
        <f t="shared" si="150"/>
        <v>1</v>
      </c>
      <c r="AN573">
        <f t="shared" si="151"/>
        <v>1</v>
      </c>
      <c r="AO573">
        <f>(200000*(ABS(N573)-ABS(N571))+Constants!$B$7)/(2*Constants!$B$7)</f>
        <v>0.5</v>
      </c>
      <c r="AP573">
        <f>(200000*(ABS(O573)-ABS(O571))+Constants!$B$7)/(2*Constants!$B$7)</f>
        <v>0.5</v>
      </c>
      <c r="AQ573">
        <f t="shared" si="152"/>
        <v>1</v>
      </c>
      <c r="AR573">
        <f>(Constants!$B$3*Constants!$B$8*I573*K573+AS572)/(Constants!$B$9*Constants!$B$4)</f>
        <v>7.53982300884956</v>
      </c>
      <c r="AS573">
        <f>(Constants!$B$3*Constants!$B$8*I573*K573+AS572)-(AR573*Constants!$B$9*Constants!$B$4)</f>
        <v>0</v>
      </c>
      <c r="AT573">
        <f t="shared" si="153"/>
        <v>4305.23893805305</v>
      </c>
      <c r="AU573">
        <f t="array" ref="AU573">IF(SUMPRODUCT(--(SIGN(AN540:AN572)=SIGN(K541:K573)))=0,2,IF(AV572&gt;0,1,0))</f>
        <v>0</v>
      </c>
      <c r="AV573">
        <f>IF(AU573=2,ROUND(5*1000/Constants!$B$11,0),IF(AV572&gt;0,AV572-1,0))</f>
        <v>0</v>
      </c>
      <c r="AW573">
        <f t="shared" si="154"/>
        <v>571</v>
      </c>
      <c r="AX573">
        <f ca="1" t="array" ref="AX573">IF(AW573&gt;Constants!$B$12,2,IF(SUMPRODUCT(--(AX554:AX573=2))=0,0,1))</f>
        <v>2</v>
      </c>
      <c r="AZ573">
        <f t="array" ref="AZ573">IF(ABS(AG573)&gt;Constants!$B$13,2,IF(SUMPRODUCT(--(AZ553:AZ572=2))=0,0,1))</f>
        <v>0</v>
      </c>
    </row>
    <row r="574" spans="1:52">
      <c r="A574" s="3">
        <v>572</v>
      </c>
      <c r="B574">
        <f>Signals!B573</f>
        <v>3</v>
      </c>
      <c r="C574">
        <f>Signals!C573</f>
        <v>2</v>
      </c>
      <c r="D574">
        <f>Signals!F573</f>
        <v>0</v>
      </c>
      <c r="E574">
        <f>Signals!H573</f>
        <v>0</v>
      </c>
      <c r="F574">
        <f>Signals!I573</f>
        <v>0</v>
      </c>
      <c r="G574">
        <f>IF(Constants!$B$2=2,-B574,B574)</f>
        <v>3</v>
      </c>
      <c r="H574">
        <f>IF(Constants!$C$2=2,-C574,C574)</f>
        <v>2</v>
      </c>
      <c r="I574">
        <f t="shared" si="138"/>
        <v>3</v>
      </c>
      <c r="J574">
        <f t="shared" si="139"/>
        <v>2</v>
      </c>
      <c r="K574">
        <f t="shared" si="140"/>
        <v>1</v>
      </c>
      <c r="L574">
        <f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1200.5</v>
      </c>
      <c r="M574">
        <f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800.5</v>
      </c>
      <c r="N574">
        <f t="shared" si="141"/>
        <v>1200.5</v>
      </c>
      <c r="O574">
        <f t="shared" si="142"/>
        <v>800.5</v>
      </c>
      <c r="P574">
        <f>IF(I574&lt;&gt;0,(ABS(L574*Constants!$B$10)+50)/100,MAX(P573-ABS(N574*Constants!$B$4),0))</f>
        <v>0.62005</v>
      </c>
      <c r="Q574">
        <f>IF(J574&lt;&gt;0,(ABS(M574*Constants!$B$10)+50)/100,MAX(Q573-ABS(O574*Constants!$B$4),0))</f>
        <v>0.58005</v>
      </c>
      <c r="R574">
        <f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1200.5</v>
      </c>
      <c r="S574">
        <f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800.5</v>
      </c>
      <c r="T574">
        <f t="shared" si="143"/>
        <v>1200.5</v>
      </c>
      <c r="U574">
        <f t="shared" si="144"/>
        <v>800.5</v>
      </c>
      <c r="V574">
        <f>IF(I574&lt;&gt;0,(ABS(R574*Constants!$B$4)+50)/100,IF(R574=0,MAX((0-ABS(T574*Constants!$B$4)),0),(ABS(R574*Constants!$B$4)+50)/100))</f>
        <v>1501.125</v>
      </c>
      <c r="W574">
        <f>IF(J574&lt;&gt;0,(ABS(S574*Constants!$B$4)+50)/100,IF(S574=0,MAX((0-ABS(U574*Constants!$B$4)),0),(ABS(S574*Constants!$B$4)+50)/100))</f>
        <v>1001.125</v>
      </c>
      <c r="X574">
        <f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1200.5</v>
      </c>
      <c r="Y574">
        <f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800.5</v>
      </c>
      <c r="Z574">
        <f t="shared" si="145"/>
        <v>1200.5</v>
      </c>
      <c r="AA574">
        <f t="shared" si="146"/>
        <v>800.5</v>
      </c>
      <c r="AB574">
        <f>IF(I574&lt;&gt;0,(ABS(X574*Constants!$B$10)+50)/100,IF(X574=0,MAX((AB573-ABS(Z574*Constants!$B$4)),0),(ABS(X574*Constants!$B$4)+50)/100))</f>
        <v>0.62005</v>
      </c>
      <c r="AC574">
        <f>IF(J574&lt;&gt;0,(ABS(Y574*Constants!$B$10)+50)/100,IF(Y574=0,MAX((AC573-ABS(AA574*Constants!$B$4)),0),(ABS(Y574*Constants!$B$4)+50)/100))</f>
        <v>0.58005</v>
      </c>
      <c r="AD574">
        <f t="shared" si="147"/>
        <v>1001</v>
      </c>
      <c r="AE574">
        <f t="shared" si="148"/>
        <v>1200.5</v>
      </c>
      <c r="AF574">
        <f t="shared" si="149"/>
        <v>800.5</v>
      </c>
      <c r="AG574">
        <f>((Constants!$B$5*AG573)+Constants!$B$4*AD574+AH573)/(Constants!$B$5+Constants!$B$4)</f>
        <v>1001</v>
      </c>
      <c r="AH574">
        <f>((Constants!$B$5*AG573)+Constants!$B$4*AD574+AH573)-(Constants!$B$5+Constants!$B$4)*AG574</f>
        <v>0</v>
      </c>
      <c r="AI574">
        <f>((Constants!$B$5*AI573)+Constants!$B$4*AE574+AJ573)/(Constants!$B$5+Constants!$B$4)</f>
        <v>1200.5</v>
      </c>
      <c r="AJ574">
        <f>((Constants!$B$5*AI573)+Constants!$B$4*AE574+AJ573)-(Constants!$B$4+Constants!$B$5)*AI574</f>
        <v>0</v>
      </c>
      <c r="AK574">
        <f>((Constants!$B$5*AK573)+Constants!$B$4*AF574+AL573)/(Constants!$B$5+Constants!$B$4)</f>
        <v>800.5</v>
      </c>
      <c r="AL574">
        <f>((Constants!$B$5*AK573)+Constants!$B$4*AF574+AL573)-(Constants!$B$5+Constants!$B$4)*AK574</f>
        <v>0</v>
      </c>
      <c r="AM574">
        <f t="shared" si="150"/>
        <v>1</v>
      </c>
      <c r="AN574">
        <f t="shared" si="151"/>
        <v>1</v>
      </c>
      <c r="AO574">
        <f>(200000*(ABS(N574)-ABS(N572))+Constants!$B$7)/(2*Constants!$B$7)</f>
        <v>0.5</v>
      </c>
      <c r="AP574">
        <f>(200000*(ABS(O574)-ABS(O572))+Constants!$B$7)/(2*Constants!$B$7)</f>
        <v>0.5</v>
      </c>
      <c r="AQ574">
        <f t="shared" si="152"/>
        <v>1</v>
      </c>
      <c r="AR574">
        <f>(Constants!$B$3*Constants!$B$8*I574*K574+AS573)/(Constants!$B$9*Constants!$B$4)</f>
        <v>7.53982300884956</v>
      </c>
      <c r="AS574">
        <f>(Constants!$B$3*Constants!$B$8*I574*K574+AS573)-(AR574*Constants!$B$9*Constants!$B$4)</f>
        <v>0</v>
      </c>
      <c r="AT574">
        <f t="shared" si="153"/>
        <v>4312.7787610619</v>
      </c>
      <c r="AU574">
        <f t="array" ref="AU574">IF(SUMPRODUCT(--(SIGN(AN541:AN573)=SIGN(K542:K574)))=0,2,IF(AV573&gt;0,1,0))</f>
        <v>0</v>
      </c>
      <c r="AV574">
        <f>IF(AU574=2,ROUND(5*1000/Constants!$B$11,0),IF(AV573&gt;0,AV573-1,0))</f>
        <v>0</v>
      </c>
      <c r="AW574">
        <f t="shared" si="154"/>
        <v>572</v>
      </c>
      <c r="AX574">
        <f ca="1" t="array" ref="AX574">IF(AW574&gt;Constants!$B$12,2,IF(SUMPRODUCT(--(AX555:AX574=2))=0,0,1))</f>
        <v>2</v>
      </c>
      <c r="AZ574">
        <f t="array" ref="AZ574">IF(ABS(AG574)&gt;Constants!$B$13,2,IF(SUMPRODUCT(--(AZ554:AZ573=2))=0,0,1))</f>
        <v>0</v>
      </c>
    </row>
    <row r="575" spans="1:52">
      <c r="A575" s="3">
        <v>573</v>
      </c>
      <c r="B575">
        <f>Signals!B574</f>
        <v>3</v>
      </c>
      <c r="C575">
        <f>Signals!C574</f>
        <v>2</v>
      </c>
      <c r="D575">
        <f>Signals!F574</f>
        <v>0</v>
      </c>
      <c r="E575">
        <f>Signals!H574</f>
        <v>0</v>
      </c>
      <c r="F575">
        <f>Signals!I574</f>
        <v>0</v>
      </c>
      <c r="G575">
        <f>IF(Constants!$B$2=2,-B575,B575)</f>
        <v>3</v>
      </c>
      <c r="H575">
        <f>IF(Constants!$C$2=2,-C575,C575)</f>
        <v>2</v>
      </c>
      <c r="I575">
        <f t="shared" si="138"/>
        <v>3</v>
      </c>
      <c r="J575">
        <f t="shared" si="139"/>
        <v>2</v>
      </c>
      <c r="K575">
        <f t="shared" si="140"/>
        <v>1</v>
      </c>
      <c r="L575">
        <f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1200.5</v>
      </c>
      <c r="M575">
        <f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800.5</v>
      </c>
      <c r="N575">
        <f t="shared" si="141"/>
        <v>1200.5</v>
      </c>
      <c r="O575">
        <f t="shared" si="142"/>
        <v>800.5</v>
      </c>
      <c r="P575">
        <f>IF(I575&lt;&gt;0,(ABS(L575*Constants!$B$10)+50)/100,MAX(P574-ABS(N575*Constants!$B$4),0))</f>
        <v>0.62005</v>
      </c>
      <c r="Q575">
        <f>IF(J575&lt;&gt;0,(ABS(M575*Constants!$B$10)+50)/100,MAX(Q574-ABS(O575*Constants!$B$4),0))</f>
        <v>0.58005</v>
      </c>
      <c r="R575">
        <f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1200.5</v>
      </c>
      <c r="S575">
        <f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800.5</v>
      </c>
      <c r="T575">
        <f t="shared" si="143"/>
        <v>1200.5</v>
      </c>
      <c r="U575">
        <f t="shared" si="144"/>
        <v>800.5</v>
      </c>
      <c r="V575">
        <f>IF(I575&lt;&gt;0,(ABS(R575*Constants!$B$4)+50)/100,IF(R575=0,MAX((0-ABS(T575*Constants!$B$4)),0),(ABS(R575*Constants!$B$4)+50)/100))</f>
        <v>1501.125</v>
      </c>
      <c r="W575">
        <f>IF(J575&lt;&gt;0,(ABS(S575*Constants!$B$4)+50)/100,IF(S575=0,MAX((0-ABS(U575*Constants!$B$4)),0),(ABS(S575*Constants!$B$4)+50)/100))</f>
        <v>1001.125</v>
      </c>
      <c r="X575">
        <f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1200.5</v>
      </c>
      <c r="Y575">
        <f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800.5</v>
      </c>
      <c r="Z575">
        <f t="shared" si="145"/>
        <v>1200.5</v>
      </c>
      <c r="AA575">
        <f t="shared" si="146"/>
        <v>800.5</v>
      </c>
      <c r="AB575">
        <f>IF(I575&lt;&gt;0,(ABS(X575*Constants!$B$10)+50)/100,IF(X575=0,MAX((AB574-ABS(Z575*Constants!$B$4)),0),(ABS(X575*Constants!$B$4)+50)/100))</f>
        <v>0.62005</v>
      </c>
      <c r="AC575">
        <f>IF(J575&lt;&gt;0,(ABS(Y575*Constants!$B$10)+50)/100,IF(Y575=0,MAX((AC574-ABS(AA575*Constants!$B$4)),0),(ABS(Y575*Constants!$B$4)+50)/100))</f>
        <v>0.58005</v>
      </c>
      <c r="AD575">
        <f t="shared" si="147"/>
        <v>1001</v>
      </c>
      <c r="AE575">
        <f t="shared" si="148"/>
        <v>1200.5</v>
      </c>
      <c r="AF575">
        <f t="shared" si="149"/>
        <v>800.5</v>
      </c>
      <c r="AG575">
        <f>((Constants!$B$5*AG574)+Constants!$B$4*AD575+AH574)/(Constants!$B$5+Constants!$B$4)</f>
        <v>1001</v>
      </c>
      <c r="AH575">
        <f>((Constants!$B$5*AG574)+Constants!$B$4*AD575+AH574)-(Constants!$B$5+Constants!$B$4)*AG575</f>
        <v>0</v>
      </c>
      <c r="AI575">
        <f>((Constants!$B$5*AI574)+Constants!$B$4*AE575+AJ574)/(Constants!$B$5+Constants!$B$4)</f>
        <v>1200.5</v>
      </c>
      <c r="AJ575">
        <f>((Constants!$B$5*AI574)+Constants!$B$4*AE575+AJ574)-(Constants!$B$4+Constants!$B$5)*AI575</f>
        <v>0</v>
      </c>
      <c r="AK575">
        <f>((Constants!$B$5*AK574)+Constants!$B$4*AF575+AL574)/(Constants!$B$5+Constants!$B$4)</f>
        <v>800.5</v>
      </c>
      <c r="AL575">
        <f>((Constants!$B$5*AK574)+Constants!$B$4*AF575+AL574)-(Constants!$B$5+Constants!$B$4)*AK575</f>
        <v>0</v>
      </c>
      <c r="AM575">
        <f t="shared" si="150"/>
        <v>1</v>
      </c>
      <c r="AN575">
        <f t="shared" si="151"/>
        <v>1</v>
      </c>
      <c r="AO575">
        <f>(200000*(ABS(N575)-ABS(N573))+Constants!$B$7)/(2*Constants!$B$7)</f>
        <v>0.5</v>
      </c>
      <c r="AP575">
        <f>(200000*(ABS(O575)-ABS(O573))+Constants!$B$7)/(2*Constants!$B$7)</f>
        <v>0.5</v>
      </c>
      <c r="AQ575">
        <f t="shared" si="152"/>
        <v>1</v>
      </c>
      <c r="AR575">
        <f>(Constants!$B$3*Constants!$B$8*I575*K575+AS574)/(Constants!$B$9*Constants!$B$4)</f>
        <v>7.53982300884956</v>
      </c>
      <c r="AS575">
        <f>(Constants!$B$3*Constants!$B$8*I575*K575+AS574)-(AR575*Constants!$B$9*Constants!$B$4)</f>
        <v>0</v>
      </c>
      <c r="AT575">
        <f t="shared" si="153"/>
        <v>4320.31858407075</v>
      </c>
      <c r="AU575">
        <f t="array" ref="AU575">IF(SUMPRODUCT(--(SIGN(AN542:AN574)=SIGN(K543:K575)))=0,2,IF(AV574&gt;0,1,0))</f>
        <v>0</v>
      </c>
      <c r="AV575">
        <f>IF(AU575=2,ROUND(5*1000/Constants!$B$11,0),IF(AV574&gt;0,AV574-1,0))</f>
        <v>0</v>
      </c>
      <c r="AW575">
        <f t="shared" si="154"/>
        <v>573</v>
      </c>
      <c r="AX575">
        <f ca="1" t="array" ref="AX575">IF(AW575&gt;Constants!$B$12,2,IF(SUMPRODUCT(--(AX556:AX575=2))=0,0,1))</f>
        <v>2</v>
      </c>
      <c r="AZ575">
        <f t="array" ref="AZ575">IF(ABS(AG575)&gt;Constants!$B$13,2,IF(SUMPRODUCT(--(AZ555:AZ574=2))=0,0,1))</f>
        <v>0</v>
      </c>
    </row>
    <row r="576" spans="1:52">
      <c r="A576" s="3">
        <v>574</v>
      </c>
      <c r="B576">
        <f>Signals!B575</f>
        <v>3</v>
      </c>
      <c r="C576">
        <f>Signals!C575</f>
        <v>2</v>
      </c>
      <c r="D576">
        <f>Signals!F575</f>
        <v>0</v>
      </c>
      <c r="E576">
        <f>Signals!H575</f>
        <v>0</v>
      </c>
      <c r="F576">
        <f>Signals!I575</f>
        <v>0</v>
      </c>
      <c r="G576">
        <f>IF(Constants!$B$2=2,-B576,B576)</f>
        <v>3</v>
      </c>
      <c r="H576">
        <f>IF(Constants!$C$2=2,-C576,C576)</f>
        <v>2</v>
      </c>
      <c r="I576">
        <f t="shared" si="138"/>
        <v>3</v>
      </c>
      <c r="J576">
        <f t="shared" si="139"/>
        <v>2</v>
      </c>
      <c r="K576">
        <f t="shared" si="140"/>
        <v>1</v>
      </c>
      <c r="L576">
        <f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1200.5</v>
      </c>
      <c r="M576">
        <f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800.5</v>
      </c>
      <c r="N576">
        <f t="shared" si="141"/>
        <v>1200.5</v>
      </c>
      <c r="O576">
        <f t="shared" si="142"/>
        <v>800.5</v>
      </c>
      <c r="P576">
        <f>IF(I576&lt;&gt;0,(ABS(L576*Constants!$B$10)+50)/100,MAX(P575-ABS(N576*Constants!$B$4),0))</f>
        <v>0.62005</v>
      </c>
      <c r="Q576">
        <f>IF(J576&lt;&gt;0,(ABS(M576*Constants!$B$10)+50)/100,MAX(Q575-ABS(O576*Constants!$B$4),0))</f>
        <v>0.58005</v>
      </c>
      <c r="R576">
        <f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1200.5</v>
      </c>
      <c r="S576">
        <f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800.5</v>
      </c>
      <c r="T576">
        <f t="shared" si="143"/>
        <v>1200.5</v>
      </c>
      <c r="U576">
        <f t="shared" si="144"/>
        <v>800.5</v>
      </c>
      <c r="V576">
        <f>IF(I576&lt;&gt;0,(ABS(R576*Constants!$B$4)+50)/100,IF(R576=0,MAX((0-ABS(T576*Constants!$B$4)),0),(ABS(R576*Constants!$B$4)+50)/100))</f>
        <v>1501.125</v>
      </c>
      <c r="W576">
        <f>IF(J576&lt;&gt;0,(ABS(S576*Constants!$B$4)+50)/100,IF(S576=0,MAX((0-ABS(U576*Constants!$B$4)),0),(ABS(S576*Constants!$B$4)+50)/100))</f>
        <v>1001.125</v>
      </c>
      <c r="X576">
        <f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1200.5</v>
      </c>
      <c r="Y576">
        <f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800.5</v>
      </c>
      <c r="Z576">
        <f t="shared" si="145"/>
        <v>1200.5</v>
      </c>
      <c r="AA576">
        <f t="shared" si="146"/>
        <v>800.5</v>
      </c>
      <c r="AB576">
        <f>IF(I576&lt;&gt;0,(ABS(X576*Constants!$B$10)+50)/100,IF(X576=0,MAX((AB575-ABS(Z576*Constants!$B$4)),0),(ABS(X576*Constants!$B$4)+50)/100))</f>
        <v>0.62005</v>
      </c>
      <c r="AC576">
        <f>IF(J576&lt;&gt;0,(ABS(Y576*Constants!$B$10)+50)/100,IF(Y576=0,MAX((AC575-ABS(AA576*Constants!$B$4)),0),(ABS(Y576*Constants!$B$4)+50)/100))</f>
        <v>0.58005</v>
      </c>
      <c r="AD576">
        <f t="shared" si="147"/>
        <v>1001</v>
      </c>
      <c r="AE576">
        <f t="shared" si="148"/>
        <v>1200.5</v>
      </c>
      <c r="AF576">
        <f t="shared" si="149"/>
        <v>800.5</v>
      </c>
      <c r="AG576">
        <f>((Constants!$B$5*AG575)+Constants!$B$4*AD576+AH575)/(Constants!$B$5+Constants!$B$4)</f>
        <v>1001</v>
      </c>
      <c r="AH576">
        <f>((Constants!$B$5*AG575)+Constants!$B$4*AD576+AH575)-(Constants!$B$5+Constants!$B$4)*AG576</f>
        <v>0</v>
      </c>
      <c r="AI576">
        <f>((Constants!$B$5*AI575)+Constants!$B$4*AE576+AJ575)/(Constants!$B$5+Constants!$B$4)</f>
        <v>1200.5</v>
      </c>
      <c r="AJ576">
        <f>((Constants!$B$5*AI575)+Constants!$B$4*AE576+AJ575)-(Constants!$B$4+Constants!$B$5)*AI576</f>
        <v>0</v>
      </c>
      <c r="AK576">
        <f>((Constants!$B$5*AK575)+Constants!$B$4*AF576+AL575)/(Constants!$B$5+Constants!$B$4)</f>
        <v>800.5</v>
      </c>
      <c r="AL576">
        <f>((Constants!$B$5*AK575)+Constants!$B$4*AF576+AL575)-(Constants!$B$5+Constants!$B$4)*AK576</f>
        <v>0</v>
      </c>
      <c r="AM576">
        <f t="shared" si="150"/>
        <v>1</v>
      </c>
      <c r="AN576">
        <f t="shared" si="151"/>
        <v>1</v>
      </c>
      <c r="AO576">
        <f>(200000*(ABS(N576)-ABS(N574))+Constants!$B$7)/(2*Constants!$B$7)</f>
        <v>0.5</v>
      </c>
      <c r="AP576">
        <f>(200000*(ABS(O576)-ABS(O574))+Constants!$B$7)/(2*Constants!$B$7)</f>
        <v>0.5</v>
      </c>
      <c r="AQ576">
        <f t="shared" si="152"/>
        <v>1</v>
      </c>
      <c r="AR576">
        <f>(Constants!$B$3*Constants!$B$8*I576*K576+AS575)/(Constants!$B$9*Constants!$B$4)</f>
        <v>7.53982300884956</v>
      </c>
      <c r="AS576">
        <f>(Constants!$B$3*Constants!$B$8*I576*K576+AS575)-(AR576*Constants!$B$9*Constants!$B$4)</f>
        <v>0</v>
      </c>
      <c r="AT576">
        <f t="shared" si="153"/>
        <v>4327.8584070796</v>
      </c>
      <c r="AU576">
        <f t="array" ref="AU576">IF(SUMPRODUCT(--(SIGN(AN543:AN575)=SIGN(K544:K576)))=0,2,IF(AV575&gt;0,1,0))</f>
        <v>0</v>
      </c>
      <c r="AV576">
        <f>IF(AU576=2,ROUND(5*1000/Constants!$B$11,0),IF(AV575&gt;0,AV575-1,0))</f>
        <v>0</v>
      </c>
      <c r="AW576">
        <f t="shared" si="154"/>
        <v>574</v>
      </c>
      <c r="AX576">
        <f ca="1" t="array" ref="AX576">IF(AW576&gt;Constants!$B$12,2,IF(SUMPRODUCT(--(AX557:AX576=2))=0,0,1))</f>
        <v>2</v>
      </c>
      <c r="AZ576">
        <f t="array" ref="AZ576">IF(ABS(AG576)&gt;Constants!$B$13,2,IF(SUMPRODUCT(--(AZ556:AZ575=2))=0,0,1))</f>
        <v>0</v>
      </c>
    </row>
    <row r="577" spans="1:52">
      <c r="A577" s="3">
        <v>575</v>
      </c>
      <c r="B577">
        <f>Signals!B576</f>
        <v>3</v>
      </c>
      <c r="C577">
        <f>Signals!C576</f>
        <v>2</v>
      </c>
      <c r="D577">
        <f>Signals!F576</f>
        <v>0</v>
      </c>
      <c r="E577">
        <f>Signals!H576</f>
        <v>0</v>
      </c>
      <c r="F577">
        <f>Signals!I576</f>
        <v>0</v>
      </c>
      <c r="G577">
        <f>IF(Constants!$B$2=2,-B577,B577)</f>
        <v>3</v>
      </c>
      <c r="H577">
        <f>IF(Constants!$C$2=2,-C577,C577)</f>
        <v>2</v>
      </c>
      <c r="I577">
        <f t="shared" si="138"/>
        <v>3</v>
      </c>
      <c r="J577">
        <f t="shared" si="139"/>
        <v>2</v>
      </c>
      <c r="K577">
        <f t="shared" si="140"/>
        <v>1</v>
      </c>
      <c r="L577">
        <f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1200.5</v>
      </c>
      <c r="M577">
        <f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800.5</v>
      </c>
      <c r="N577">
        <f t="shared" si="141"/>
        <v>1200.5</v>
      </c>
      <c r="O577">
        <f t="shared" si="142"/>
        <v>800.5</v>
      </c>
      <c r="P577">
        <f>IF(I577&lt;&gt;0,(ABS(L577*Constants!$B$10)+50)/100,MAX(P576-ABS(N577*Constants!$B$4),0))</f>
        <v>0.62005</v>
      </c>
      <c r="Q577">
        <f>IF(J577&lt;&gt;0,(ABS(M577*Constants!$B$10)+50)/100,MAX(Q576-ABS(O577*Constants!$B$4),0))</f>
        <v>0.58005</v>
      </c>
      <c r="R577">
        <f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1200.5</v>
      </c>
      <c r="S577">
        <f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800.5</v>
      </c>
      <c r="T577">
        <f t="shared" si="143"/>
        <v>1200.5</v>
      </c>
      <c r="U577">
        <f t="shared" si="144"/>
        <v>800.5</v>
      </c>
      <c r="V577">
        <f>IF(I577&lt;&gt;0,(ABS(R577*Constants!$B$4)+50)/100,IF(R577=0,MAX((0-ABS(T577*Constants!$B$4)),0),(ABS(R577*Constants!$B$4)+50)/100))</f>
        <v>1501.125</v>
      </c>
      <c r="W577">
        <f>IF(J577&lt;&gt;0,(ABS(S577*Constants!$B$4)+50)/100,IF(S577=0,MAX((0-ABS(U577*Constants!$B$4)),0),(ABS(S577*Constants!$B$4)+50)/100))</f>
        <v>1001.125</v>
      </c>
      <c r="X577">
        <f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1200.5</v>
      </c>
      <c r="Y577">
        <f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800.5</v>
      </c>
      <c r="Z577">
        <f t="shared" si="145"/>
        <v>1200.5</v>
      </c>
      <c r="AA577">
        <f t="shared" si="146"/>
        <v>800.5</v>
      </c>
      <c r="AB577">
        <f>IF(I577&lt;&gt;0,(ABS(X577*Constants!$B$10)+50)/100,IF(X577=0,MAX((AB576-ABS(Z577*Constants!$B$4)),0),(ABS(X577*Constants!$B$4)+50)/100))</f>
        <v>0.62005</v>
      </c>
      <c r="AC577">
        <f>IF(J577&lt;&gt;0,(ABS(Y577*Constants!$B$10)+50)/100,IF(Y577=0,MAX((AC576-ABS(AA577*Constants!$B$4)),0),(ABS(Y577*Constants!$B$4)+50)/100))</f>
        <v>0.58005</v>
      </c>
      <c r="AD577">
        <f t="shared" si="147"/>
        <v>1001</v>
      </c>
      <c r="AE577">
        <f t="shared" si="148"/>
        <v>1200.5</v>
      </c>
      <c r="AF577">
        <f t="shared" si="149"/>
        <v>800.5</v>
      </c>
      <c r="AG577">
        <f>((Constants!$B$5*AG576)+Constants!$B$4*AD577+AH576)/(Constants!$B$5+Constants!$B$4)</f>
        <v>1001</v>
      </c>
      <c r="AH577">
        <f>((Constants!$B$5*AG576)+Constants!$B$4*AD577+AH576)-(Constants!$B$5+Constants!$B$4)*AG577</f>
        <v>0</v>
      </c>
      <c r="AI577">
        <f>((Constants!$B$5*AI576)+Constants!$B$4*AE577+AJ576)/(Constants!$B$5+Constants!$B$4)</f>
        <v>1200.5</v>
      </c>
      <c r="AJ577">
        <f>((Constants!$B$5*AI576)+Constants!$B$4*AE577+AJ576)-(Constants!$B$4+Constants!$B$5)*AI577</f>
        <v>0</v>
      </c>
      <c r="AK577">
        <f>((Constants!$B$5*AK576)+Constants!$B$4*AF577+AL576)/(Constants!$B$5+Constants!$B$4)</f>
        <v>800.5</v>
      </c>
      <c r="AL577">
        <f>((Constants!$B$5*AK576)+Constants!$B$4*AF577+AL576)-(Constants!$B$5+Constants!$B$4)*AK577</f>
        <v>0</v>
      </c>
      <c r="AM577">
        <f t="shared" si="150"/>
        <v>1</v>
      </c>
      <c r="AN577">
        <f t="shared" si="151"/>
        <v>1</v>
      </c>
      <c r="AO577">
        <f>(200000*(ABS(N577)-ABS(N575))+Constants!$B$7)/(2*Constants!$B$7)</f>
        <v>0.5</v>
      </c>
      <c r="AP577">
        <f>(200000*(ABS(O577)-ABS(O575))+Constants!$B$7)/(2*Constants!$B$7)</f>
        <v>0.5</v>
      </c>
      <c r="AQ577">
        <f t="shared" si="152"/>
        <v>1</v>
      </c>
      <c r="AR577">
        <f>(Constants!$B$3*Constants!$B$8*I577*K577+AS576)/(Constants!$B$9*Constants!$B$4)</f>
        <v>7.53982300884956</v>
      </c>
      <c r="AS577">
        <f>(Constants!$B$3*Constants!$B$8*I577*K577+AS576)-(AR577*Constants!$B$9*Constants!$B$4)</f>
        <v>0</v>
      </c>
      <c r="AT577">
        <f t="shared" si="153"/>
        <v>4335.39823008845</v>
      </c>
      <c r="AU577">
        <f t="array" ref="AU577">IF(SUMPRODUCT(--(SIGN(AN544:AN576)=SIGN(K545:K577)))=0,2,IF(AV576&gt;0,1,0))</f>
        <v>0</v>
      </c>
      <c r="AV577">
        <f>IF(AU577=2,ROUND(5*1000/Constants!$B$11,0),IF(AV576&gt;0,AV576-1,0))</f>
        <v>0</v>
      </c>
      <c r="AW577">
        <f t="shared" si="154"/>
        <v>575</v>
      </c>
      <c r="AX577">
        <f ca="1" t="array" ref="AX577">IF(AW577&gt;Constants!$B$12,2,IF(SUMPRODUCT(--(AX558:AX577=2))=0,0,1))</f>
        <v>2</v>
      </c>
      <c r="AZ577">
        <f t="array" ref="AZ577">IF(ABS(AG577)&gt;Constants!$B$13,2,IF(SUMPRODUCT(--(AZ557:AZ576=2))=0,0,1))</f>
        <v>0</v>
      </c>
    </row>
    <row r="578" spans="1:52">
      <c r="A578" s="3">
        <v>576</v>
      </c>
      <c r="B578">
        <f>Signals!B577</f>
        <v>3</v>
      </c>
      <c r="C578">
        <f>Signals!C577</f>
        <v>2</v>
      </c>
      <c r="D578">
        <f>Signals!F577</f>
        <v>0</v>
      </c>
      <c r="E578">
        <f>Signals!H577</f>
        <v>0</v>
      </c>
      <c r="F578">
        <f>Signals!I577</f>
        <v>0</v>
      </c>
      <c r="G578">
        <f>IF(Constants!$B$2=2,-B578,B578)</f>
        <v>3</v>
      </c>
      <c r="H578">
        <f>IF(Constants!$C$2=2,-C578,C578)</f>
        <v>2</v>
      </c>
      <c r="I578">
        <f t="shared" si="138"/>
        <v>3</v>
      </c>
      <c r="J578">
        <f t="shared" si="139"/>
        <v>2</v>
      </c>
      <c r="K578">
        <f t="shared" si="140"/>
        <v>1</v>
      </c>
      <c r="L578">
        <f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1200.5</v>
      </c>
      <c r="M578">
        <f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800.5</v>
      </c>
      <c r="N578">
        <f t="shared" si="141"/>
        <v>1200.5</v>
      </c>
      <c r="O578">
        <f t="shared" si="142"/>
        <v>800.5</v>
      </c>
      <c r="P578">
        <f>IF(I578&lt;&gt;0,(ABS(L578*Constants!$B$10)+50)/100,MAX(P577-ABS(N578*Constants!$B$4),0))</f>
        <v>0.62005</v>
      </c>
      <c r="Q578">
        <f>IF(J578&lt;&gt;0,(ABS(M578*Constants!$B$10)+50)/100,MAX(Q577-ABS(O578*Constants!$B$4),0))</f>
        <v>0.58005</v>
      </c>
      <c r="R578">
        <f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1200.5</v>
      </c>
      <c r="S578">
        <f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800.5</v>
      </c>
      <c r="T578">
        <f t="shared" si="143"/>
        <v>1200.5</v>
      </c>
      <c r="U578">
        <f t="shared" si="144"/>
        <v>800.5</v>
      </c>
      <c r="V578">
        <f>IF(I578&lt;&gt;0,(ABS(R578*Constants!$B$4)+50)/100,IF(R578=0,MAX((0-ABS(T578*Constants!$B$4)),0),(ABS(R578*Constants!$B$4)+50)/100))</f>
        <v>1501.125</v>
      </c>
      <c r="W578">
        <f>IF(J578&lt;&gt;0,(ABS(S578*Constants!$B$4)+50)/100,IF(S578=0,MAX((0-ABS(U578*Constants!$B$4)),0),(ABS(S578*Constants!$B$4)+50)/100))</f>
        <v>1001.125</v>
      </c>
      <c r="X578">
        <f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1200.5</v>
      </c>
      <c r="Y578">
        <f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800.5</v>
      </c>
      <c r="Z578">
        <f t="shared" si="145"/>
        <v>1200.5</v>
      </c>
      <c r="AA578">
        <f t="shared" si="146"/>
        <v>800.5</v>
      </c>
      <c r="AB578">
        <f>IF(I578&lt;&gt;0,(ABS(X578*Constants!$B$10)+50)/100,IF(X578=0,MAX((AB577-ABS(Z578*Constants!$B$4)),0),(ABS(X578*Constants!$B$4)+50)/100))</f>
        <v>0.62005</v>
      </c>
      <c r="AC578">
        <f>IF(J578&lt;&gt;0,(ABS(Y578*Constants!$B$10)+50)/100,IF(Y578=0,MAX((AC577-ABS(AA578*Constants!$B$4)),0),(ABS(Y578*Constants!$B$4)+50)/100))</f>
        <v>0.58005</v>
      </c>
      <c r="AD578">
        <f t="shared" si="147"/>
        <v>1001</v>
      </c>
      <c r="AE578">
        <f t="shared" si="148"/>
        <v>1200.5</v>
      </c>
      <c r="AF578">
        <f t="shared" si="149"/>
        <v>800.5</v>
      </c>
      <c r="AG578">
        <f>((Constants!$B$5*AG577)+Constants!$B$4*AD578+AH577)/(Constants!$B$5+Constants!$B$4)</f>
        <v>1001</v>
      </c>
      <c r="AH578">
        <f>((Constants!$B$5*AG577)+Constants!$B$4*AD578+AH577)-(Constants!$B$5+Constants!$B$4)*AG578</f>
        <v>0</v>
      </c>
      <c r="AI578">
        <f>((Constants!$B$5*AI577)+Constants!$B$4*AE578+AJ577)/(Constants!$B$5+Constants!$B$4)</f>
        <v>1200.5</v>
      </c>
      <c r="AJ578">
        <f>((Constants!$B$5*AI577)+Constants!$B$4*AE578+AJ577)-(Constants!$B$4+Constants!$B$5)*AI578</f>
        <v>0</v>
      </c>
      <c r="AK578">
        <f>((Constants!$B$5*AK577)+Constants!$B$4*AF578+AL577)/(Constants!$B$5+Constants!$B$4)</f>
        <v>800.5</v>
      </c>
      <c r="AL578">
        <f>((Constants!$B$5*AK577)+Constants!$B$4*AF578+AL577)-(Constants!$B$5+Constants!$B$4)*AK578</f>
        <v>0</v>
      </c>
      <c r="AM578">
        <f t="shared" si="150"/>
        <v>1</v>
      </c>
      <c r="AN578">
        <f t="shared" si="151"/>
        <v>1</v>
      </c>
      <c r="AO578">
        <f>(200000*(ABS(N578)-ABS(N576))+Constants!$B$7)/(2*Constants!$B$7)</f>
        <v>0.5</v>
      </c>
      <c r="AP578">
        <f>(200000*(ABS(O578)-ABS(O576))+Constants!$B$7)/(2*Constants!$B$7)</f>
        <v>0.5</v>
      </c>
      <c r="AQ578">
        <f t="shared" si="152"/>
        <v>1</v>
      </c>
      <c r="AR578">
        <f>(Constants!$B$3*Constants!$B$8*I578*K578+AS577)/(Constants!$B$9*Constants!$B$4)</f>
        <v>7.53982300884956</v>
      </c>
      <c r="AS578">
        <f>(Constants!$B$3*Constants!$B$8*I578*K578+AS577)-(AR578*Constants!$B$9*Constants!$B$4)</f>
        <v>0</v>
      </c>
      <c r="AT578">
        <f t="shared" si="153"/>
        <v>4342.9380530973</v>
      </c>
      <c r="AU578">
        <f t="array" ref="AU578">IF(SUMPRODUCT(--(SIGN(AN545:AN577)=SIGN(K546:K578)))=0,2,IF(AV577&gt;0,1,0))</f>
        <v>0</v>
      </c>
      <c r="AV578">
        <f>IF(AU578=2,ROUND(5*1000/Constants!$B$11,0),IF(AV577&gt;0,AV577-1,0))</f>
        <v>0</v>
      </c>
      <c r="AW578">
        <f t="shared" si="154"/>
        <v>576</v>
      </c>
      <c r="AX578">
        <f ca="1" t="array" ref="AX578">IF(AW578&gt;Constants!$B$12,2,IF(SUMPRODUCT(--(AX559:AX578=2))=0,0,1))</f>
        <v>2</v>
      </c>
      <c r="AZ578">
        <f t="array" ref="AZ578">IF(ABS(AG578)&gt;Constants!$B$13,2,IF(SUMPRODUCT(--(AZ558:AZ577=2))=0,0,1))</f>
        <v>0</v>
      </c>
    </row>
    <row r="579" spans="1:52">
      <c r="A579" s="3">
        <v>577</v>
      </c>
      <c r="B579">
        <f>Signals!B578</f>
        <v>3</v>
      </c>
      <c r="C579">
        <f>Signals!C578</f>
        <v>2</v>
      </c>
      <c r="D579">
        <f>Signals!F578</f>
        <v>0</v>
      </c>
      <c r="E579">
        <f>Signals!H578</f>
        <v>0</v>
      </c>
      <c r="F579">
        <f>Signals!I578</f>
        <v>0</v>
      </c>
      <c r="G579">
        <f>IF(Constants!$B$2=2,-B579,B579)</f>
        <v>3</v>
      </c>
      <c r="H579">
        <f>IF(Constants!$C$2=2,-C579,C579)</f>
        <v>2</v>
      </c>
      <c r="I579">
        <f t="shared" si="138"/>
        <v>3</v>
      </c>
      <c r="J579">
        <f t="shared" si="139"/>
        <v>2</v>
      </c>
      <c r="K579">
        <f t="shared" si="140"/>
        <v>1</v>
      </c>
      <c r="L579">
        <f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1200.5</v>
      </c>
      <c r="M579">
        <f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800.5</v>
      </c>
      <c r="N579">
        <f t="shared" si="141"/>
        <v>1200.5</v>
      </c>
      <c r="O579">
        <f t="shared" si="142"/>
        <v>800.5</v>
      </c>
      <c r="P579">
        <f>IF(I579&lt;&gt;0,(ABS(L579*Constants!$B$10)+50)/100,MAX(P578-ABS(N579*Constants!$B$4),0))</f>
        <v>0.62005</v>
      </c>
      <c r="Q579">
        <f>IF(J579&lt;&gt;0,(ABS(M579*Constants!$B$10)+50)/100,MAX(Q578-ABS(O579*Constants!$B$4),0))</f>
        <v>0.58005</v>
      </c>
      <c r="R579">
        <f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1200.5</v>
      </c>
      <c r="S579">
        <f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800.5</v>
      </c>
      <c r="T579">
        <f t="shared" si="143"/>
        <v>1200.5</v>
      </c>
      <c r="U579">
        <f t="shared" si="144"/>
        <v>800.5</v>
      </c>
      <c r="V579">
        <f>IF(I579&lt;&gt;0,(ABS(R579*Constants!$B$4)+50)/100,IF(R579=0,MAX((0-ABS(T579*Constants!$B$4)),0),(ABS(R579*Constants!$B$4)+50)/100))</f>
        <v>1501.125</v>
      </c>
      <c r="W579">
        <f>IF(J579&lt;&gt;0,(ABS(S579*Constants!$B$4)+50)/100,IF(S579=0,MAX((0-ABS(U579*Constants!$B$4)),0),(ABS(S579*Constants!$B$4)+50)/100))</f>
        <v>1001.125</v>
      </c>
      <c r="X579">
        <f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1200.5</v>
      </c>
      <c r="Y579">
        <f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800.5</v>
      </c>
      <c r="Z579">
        <f t="shared" si="145"/>
        <v>1200.5</v>
      </c>
      <c r="AA579">
        <f t="shared" si="146"/>
        <v>800.5</v>
      </c>
      <c r="AB579">
        <f>IF(I579&lt;&gt;0,(ABS(X579*Constants!$B$10)+50)/100,IF(X579=0,MAX((AB578-ABS(Z579*Constants!$B$4)),0),(ABS(X579*Constants!$B$4)+50)/100))</f>
        <v>0.62005</v>
      </c>
      <c r="AC579">
        <f>IF(J579&lt;&gt;0,(ABS(Y579*Constants!$B$10)+50)/100,IF(Y579=0,MAX((AC578-ABS(AA579*Constants!$B$4)),0),(ABS(Y579*Constants!$B$4)+50)/100))</f>
        <v>0.58005</v>
      </c>
      <c r="AD579">
        <f t="shared" si="147"/>
        <v>1001</v>
      </c>
      <c r="AE579">
        <f t="shared" si="148"/>
        <v>1200.5</v>
      </c>
      <c r="AF579">
        <f t="shared" si="149"/>
        <v>800.5</v>
      </c>
      <c r="AG579">
        <f>((Constants!$B$5*AG578)+Constants!$B$4*AD579+AH578)/(Constants!$B$5+Constants!$B$4)</f>
        <v>1001</v>
      </c>
      <c r="AH579">
        <f>((Constants!$B$5*AG578)+Constants!$B$4*AD579+AH578)-(Constants!$B$5+Constants!$B$4)*AG579</f>
        <v>0</v>
      </c>
      <c r="AI579">
        <f>((Constants!$B$5*AI578)+Constants!$B$4*AE579+AJ578)/(Constants!$B$5+Constants!$B$4)</f>
        <v>1200.5</v>
      </c>
      <c r="AJ579">
        <f>((Constants!$B$5*AI578)+Constants!$B$4*AE579+AJ578)-(Constants!$B$4+Constants!$B$5)*AI579</f>
        <v>0</v>
      </c>
      <c r="AK579">
        <f>((Constants!$B$5*AK578)+Constants!$B$4*AF579+AL578)/(Constants!$B$5+Constants!$B$4)</f>
        <v>800.5</v>
      </c>
      <c r="AL579">
        <f>((Constants!$B$5*AK578)+Constants!$B$4*AF579+AL578)-(Constants!$B$5+Constants!$B$4)*AK579</f>
        <v>0</v>
      </c>
      <c r="AM579">
        <f t="shared" si="150"/>
        <v>1</v>
      </c>
      <c r="AN579">
        <f t="shared" si="151"/>
        <v>1</v>
      </c>
      <c r="AO579">
        <f>(200000*(ABS(N579)-ABS(N577))+Constants!$B$7)/(2*Constants!$B$7)</f>
        <v>0.5</v>
      </c>
      <c r="AP579">
        <f>(200000*(ABS(O579)-ABS(O577))+Constants!$B$7)/(2*Constants!$B$7)</f>
        <v>0.5</v>
      </c>
      <c r="AQ579">
        <f t="shared" si="152"/>
        <v>1</v>
      </c>
      <c r="AR579">
        <f>(Constants!$B$3*Constants!$B$8*I579*K579+AS578)/(Constants!$B$9*Constants!$B$4)</f>
        <v>7.53982300884956</v>
      </c>
      <c r="AS579">
        <f>(Constants!$B$3*Constants!$B$8*I579*K579+AS578)-(AR579*Constants!$B$9*Constants!$B$4)</f>
        <v>0</v>
      </c>
      <c r="AT579">
        <f t="shared" si="153"/>
        <v>4350.47787610615</v>
      </c>
      <c r="AU579">
        <f t="array" ref="AU579">IF(SUMPRODUCT(--(SIGN(AN546:AN578)=SIGN(K547:K579)))=0,2,IF(AV578&gt;0,1,0))</f>
        <v>0</v>
      </c>
      <c r="AV579">
        <f>IF(AU579=2,ROUND(5*1000/Constants!$B$11,0),IF(AV578&gt;0,AV578-1,0))</f>
        <v>0</v>
      </c>
      <c r="AW579">
        <f t="shared" si="154"/>
        <v>577</v>
      </c>
      <c r="AX579">
        <f ca="1" t="array" ref="AX579">IF(AW579&gt;Constants!$B$12,2,IF(SUMPRODUCT(--(AX560:AX579=2))=0,0,1))</f>
        <v>2</v>
      </c>
      <c r="AZ579">
        <f t="array" ref="AZ579">IF(ABS(AG579)&gt;Constants!$B$13,2,IF(SUMPRODUCT(--(AZ559:AZ578=2))=0,0,1))</f>
        <v>0</v>
      </c>
    </row>
    <row r="580" spans="1:52">
      <c r="A580" s="3">
        <v>578</v>
      </c>
      <c r="B580">
        <f>Signals!B579</f>
        <v>3</v>
      </c>
      <c r="C580">
        <f>Signals!C579</f>
        <v>2</v>
      </c>
      <c r="D580">
        <f>Signals!F579</f>
        <v>0</v>
      </c>
      <c r="E580">
        <f>Signals!H579</f>
        <v>0</v>
      </c>
      <c r="F580">
        <f>Signals!I579</f>
        <v>0</v>
      </c>
      <c r="G580">
        <f>IF(Constants!$B$2=2,-B580,B580)</f>
        <v>3</v>
      </c>
      <c r="H580">
        <f>IF(Constants!$C$2=2,-C580,C580)</f>
        <v>2</v>
      </c>
      <c r="I580">
        <f t="shared" si="138"/>
        <v>3</v>
      </c>
      <c r="J580">
        <f t="shared" si="139"/>
        <v>2</v>
      </c>
      <c r="K580">
        <f t="shared" si="140"/>
        <v>1</v>
      </c>
      <c r="L580">
        <f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1200.5</v>
      </c>
      <c r="M580">
        <f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800.5</v>
      </c>
      <c r="N580">
        <f t="shared" si="141"/>
        <v>1200.5</v>
      </c>
      <c r="O580">
        <f t="shared" si="142"/>
        <v>800.5</v>
      </c>
      <c r="P580">
        <f>IF(I580&lt;&gt;0,(ABS(L580*Constants!$B$10)+50)/100,MAX(P579-ABS(N580*Constants!$B$4),0))</f>
        <v>0.62005</v>
      </c>
      <c r="Q580">
        <f>IF(J580&lt;&gt;0,(ABS(M580*Constants!$B$10)+50)/100,MAX(Q579-ABS(O580*Constants!$B$4),0))</f>
        <v>0.58005</v>
      </c>
      <c r="R580">
        <f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1200.5</v>
      </c>
      <c r="S580">
        <f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800.5</v>
      </c>
      <c r="T580">
        <f t="shared" si="143"/>
        <v>1200.5</v>
      </c>
      <c r="U580">
        <f t="shared" si="144"/>
        <v>800.5</v>
      </c>
      <c r="V580">
        <f>IF(I580&lt;&gt;0,(ABS(R580*Constants!$B$4)+50)/100,IF(R580=0,MAX((0-ABS(T580*Constants!$B$4)),0),(ABS(R580*Constants!$B$4)+50)/100))</f>
        <v>1501.125</v>
      </c>
      <c r="W580">
        <f>IF(J580&lt;&gt;0,(ABS(S580*Constants!$B$4)+50)/100,IF(S580=0,MAX((0-ABS(U580*Constants!$B$4)),0),(ABS(S580*Constants!$B$4)+50)/100))</f>
        <v>1001.125</v>
      </c>
      <c r="X580">
        <f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1200.5</v>
      </c>
      <c r="Y580">
        <f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800.5</v>
      </c>
      <c r="Z580">
        <f t="shared" si="145"/>
        <v>1200.5</v>
      </c>
      <c r="AA580">
        <f t="shared" si="146"/>
        <v>800.5</v>
      </c>
      <c r="AB580">
        <f>IF(I580&lt;&gt;0,(ABS(X580*Constants!$B$10)+50)/100,IF(X580=0,MAX((AB579-ABS(Z580*Constants!$B$4)),0),(ABS(X580*Constants!$B$4)+50)/100))</f>
        <v>0.62005</v>
      </c>
      <c r="AC580">
        <f>IF(J580&lt;&gt;0,(ABS(Y580*Constants!$B$10)+50)/100,IF(Y580=0,MAX((AC579-ABS(AA580*Constants!$B$4)),0),(ABS(Y580*Constants!$B$4)+50)/100))</f>
        <v>0.58005</v>
      </c>
      <c r="AD580">
        <f t="shared" si="147"/>
        <v>1001</v>
      </c>
      <c r="AE580">
        <f t="shared" si="148"/>
        <v>1200.5</v>
      </c>
      <c r="AF580">
        <f t="shared" si="149"/>
        <v>800.5</v>
      </c>
      <c r="AG580">
        <f>((Constants!$B$5*AG579)+Constants!$B$4*AD580+AH579)/(Constants!$B$5+Constants!$B$4)</f>
        <v>1001</v>
      </c>
      <c r="AH580">
        <f>((Constants!$B$5*AG579)+Constants!$B$4*AD580+AH579)-(Constants!$B$5+Constants!$B$4)*AG580</f>
        <v>0</v>
      </c>
      <c r="AI580">
        <f>((Constants!$B$5*AI579)+Constants!$B$4*AE580+AJ579)/(Constants!$B$5+Constants!$B$4)</f>
        <v>1200.5</v>
      </c>
      <c r="AJ580">
        <f>((Constants!$B$5*AI579)+Constants!$B$4*AE580+AJ579)-(Constants!$B$4+Constants!$B$5)*AI580</f>
        <v>0</v>
      </c>
      <c r="AK580">
        <f>((Constants!$B$5*AK579)+Constants!$B$4*AF580+AL579)/(Constants!$B$5+Constants!$B$4)</f>
        <v>800.5</v>
      </c>
      <c r="AL580">
        <f>((Constants!$B$5*AK579)+Constants!$B$4*AF580+AL579)-(Constants!$B$5+Constants!$B$4)*AK580</f>
        <v>0</v>
      </c>
      <c r="AM580">
        <f t="shared" si="150"/>
        <v>1</v>
      </c>
      <c r="AN580">
        <f t="shared" si="151"/>
        <v>1</v>
      </c>
      <c r="AO580">
        <f>(200000*(ABS(N580)-ABS(N578))+Constants!$B$7)/(2*Constants!$B$7)</f>
        <v>0.5</v>
      </c>
      <c r="AP580">
        <f>(200000*(ABS(O580)-ABS(O578))+Constants!$B$7)/(2*Constants!$B$7)</f>
        <v>0.5</v>
      </c>
      <c r="AQ580">
        <f t="shared" si="152"/>
        <v>1</v>
      </c>
      <c r="AR580">
        <f>(Constants!$B$3*Constants!$B$8*I580*K580+AS579)/(Constants!$B$9*Constants!$B$4)</f>
        <v>7.53982300884956</v>
      </c>
      <c r="AS580">
        <f>(Constants!$B$3*Constants!$B$8*I580*K580+AS579)-(AR580*Constants!$B$9*Constants!$B$4)</f>
        <v>0</v>
      </c>
      <c r="AT580">
        <f t="shared" si="153"/>
        <v>4358.017699115</v>
      </c>
      <c r="AU580">
        <f t="array" ref="AU580">IF(SUMPRODUCT(--(SIGN(AN547:AN579)=SIGN(K548:K580)))=0,2,IF(AV579&gt;0,1,0))</f>
        <v>0</v>
      </c>
      <c r="AV580">
        <f>IF(AU580=2,ROUND(5*1000/Constants!$B$11,0),IF(AV579&gt;0,AV579-1,0))</f>
        <v>0</v>
      </c>
      <c r="AW580">
        <f t="shared" si="154"/>
        <v>578</v>
      </c>
      <c r="AX580">
        <f ca="1" t="array" ref="AX580">IF(AW580&gt;Constants!$B$12,2,IF(SUMPRODUCT(--(AX561:AX580=2))=0,0,1))</f>
        <v>2</v>
      </c>
      <c r="AZ580">
        <f t="array" ref="AZ580">IF(ABS(AG580)&gt;Constants!$B$13,2,IF(SUMPRODUCT(--(AZ560:AZ579=2))=0,0,1))</f>
        <v>0</v>
      </c>
    </row>
    <row r="581" spans="1:52">
      <c r="A581" s="3">
        <v>579</v>
      </c>
      <c r="B581">
        <f>Signals!B580</f>
        <v>3</v>
      </c>
      <c r="C581">
        <f>Signals!C580</f>
        <v>2</v>
      </c>
      <c r="D581">
        <f>Signals!F580</f>
        <v>0</v>
      </c>
      <c r="E581">
        <f>Signals!H580</f>
        <v>0</v>
      </c>
      <c r="F581">
        <f>Signals!I580</f>
        <v>0</v>
      </c>
      <c r="G581">
        <f>IF(Constants!$B$2=2,-B581,B581)</f>
        <v>3</v>
      </c>
      <c r="H581">
        <f>IF(Constants!$C$2=2,-C581,C581)</f>
        <v>2</v>
      </c>
      <c r="I581">
        <f t="shared" ref="I581:I644" si="155">IF(SIGN(G581+H581)=SIGN(AN580),G581,-G581)</f>
        <v>3</v>
      </c>
      <c r="J581">
        <f t="shared" ref="J581:J644" si="156">IF(SIGN(G581+H581)=SIGN(AN580),H581,-H581)</f>
        <v>2</v>
      </c>
      <c r="K581">
        <f t="shared" ref="K581:K644" si="157">IF(SIGN(G581+H581)=SIGN(AN580),1,-1)</f>
        <v>1</v>
      </c>
      <c r="L581">
        <f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1200.5</v>
      </c>
      <c r="M581">
        <f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800.5</v>
      </c>
      <c r="N581">
        <f t="shared" ref="N581:N644" si="158">IF(I581&lt;&gt;0,L581,IF(P580&gt;0,N580,0))</f>
        <v>1200.5</v>
      </c>
      <c r="O581">
        <f t="shared" ref="O581:O644" si="159">IF(J581&lt;&gt;0,M581,IF(Q580&gt;0,O580,0))</f>
        <v>800.5</v>
      </c>
      <c r="P581">
        <f>IF(I581&lt;&gt;0,(ABS(L581*Constants!$B$10)+50)/100,MAX(P580-ABS(N581*Constants!$B$4),0))</f>
        <v>0.62005</v>
      </c>
      <c r="Q581">
        <f>IF(J581&lt;&gt;0,(ABS(M581*Constants!$B$10)+50)/100,MAX(Q580-ABS(O581*Constants!$B$4),0))</f>
        <v>0.58005</v>
      </c>
      <c r="R581">
        <f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1200.5</v>
      </c>
      <c r="S581">
        <f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800.5</v>
      </c>
      <c r="T581">
        <f t="shared" ref="T581:T644" si="160">IF(I581&lt;&gt;0,R581,IF(V580&gt;0,MAX(T580,R581),R581))</f>
        <v>1200.5</v>
      </c>
      <c r="U581">
        <f t="shared" ref="U581:U644" si="161">IF(J581&lt;&gt;0,S581,IF(W580&gt;0,MAX(U580,S581),S581))</f>
        <v>800.5</v>
      </c>
      <c r="V581">
        <f>IF(I581&lt;&gt;0,(ABS(R581*Constants!$B$4)+50)/100,IF(R581=0,MAX((0-ABS(T581*Constants!$B$4)),0),(ABS(R581*Constants!$B$4)+50)/100))</f>
        <v>1501.125</v>
      </c>
      <c r="W581">
        <f>IF(J581&lt;&gt;0,(ABS(S581*Constants!$B$4)+50)/100,IF(S581=0,MAX((0-ABS(U581*Constants!$B$4)),0),(ABS(S581*Constants!$B$4)+50)/100))</f>
        <v>1001.125</v>
      </c>
      <c r="X581">
        <f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1200.5</v>
      </c>
      <c r="Y581">
        <f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800.5</v>
      </c>
      <c r="Z581">
        <f t="shared" ref="Z581:Z644" si="162">IF(I581&lt;&gt;0,X581,IF(AB580&gt;0,MIN(Z580,X581),X581))</f>
        <v>1200.5</v>
      </c>
      <c r="AA581">
        <f t="shared" ref="AA581:AA644" si="163">IF(J581&lt;&gt;0,Y581,IF(AC580&gt;0,MIN(AA580,Y581),Y581))</f>
        <v>800.5</v>
      </c>
      <c r="AB581">
        <f>IF(I581&lt;&gt;0,(ABS(X581*Constants!$B$10)+50)/100,IF(X581=0,MAX((AB580-ABS(Z581*Constants!$B$4)),0),(ABS(X581*Constants!$B$4)+50)/100))</f>
        <v>0.62005</v>
      </c>
      <c r="AC581">
        <f>IF(J581&lt;&gt;0,(ABS(Y581*Constants!$B$10)+50)/100,IF(Y581=0,MAX((AC580-ABS(AA581*Constants!$B$4)),0),(ABS(Y581*Constants!$B$4)+50)/100))</f>
        <v>0.58005</v>
      </c>
      <c r="AD581">
        <f t="shared" ref="AD581:AD644" si="164">IF(N581+O581&gt;=0,(1+N581+O581)/2,(N581+O581-1)/2)</f>
        <v>1001</v>
      </c>
      <c r="AE581">
        <f t="shared" ref="AE581:AE644" si="165">MAX(T581,U581)</f>
        <v>1200.5</v>
      </c>
      <c r="AF581">
        <f t="shared" ref="AF581:AF644" si="166">MIN(Z581,AA581)</f>
        <v>800.5</v>
      </c>
      <c r="AG581">
        <f>((Constants!$B$5*AG580)+Constants!$B$4*AD581+AH580)/(Constants!$B$5+Constants!$B$4)</f>
        <v>1001</v>
      </c>
      <c r="AH581">
        <f>((Constants!$B$5*AG580)+Constants!$B$4*AD581+AH580)-(Constants!$B$5+Constants!$B$4)*AG581</f>
        <v>0</v>
      </c>
      <c r="AI581">
        <f>((Constants!$B$5*AI580)+Constants!$B$4*AE581+AJ580)/(Constants!$B$5+Constants!$B$4)</f>
        <v>1200.5</v>
      </c>
      <c r="AJ581">
        <f>((Constants!$B$5*AI580)+Constants!$B$4*AE581+AJ580)-(Constants!$B$4+Constants!$B$5)*AI581</f>
        <v>0</v>
      </c>
      <c r="AK581">
        <f>((Constants!$B$5*AK580)+Constants!$B$4*AF581+AL580)/(Constants!$B$5+Constants!$B$4)</f>
        <v>800.5</v>
      </c>
      <c r="AL581">
        <f>((Constants!$B$5*AK580)+Constants!$B$4*AF581+AL580)-(Constants!$B$5+Constants!$B$4)*AK581</f>
        <v>0</v>
      </c>
      <c r="AM581">
        <f t="shared" ref="AM581:AM644" si="167">IF(AG581*K581&gt;0,1,IF(AG581*K581&lt;0,-1,0))</f>
        <v>1</v>
      </c>
      <c r="AN581">
        <f t="shared" ref="AN581:AN644" si="168">IF(SIGN(AI581)=SIGN(AK581),AM581,0)</f>
        <v>1</v>
      </c>
      <c r="AO581">
        <f>(200000*(ABS(N581)-ABS(N579))+Constants!$B$7)/(2*Constants!$B$7)</f>
        <v>0.5</v>
      </c>
      <c r="AP581">
        <f>(200000*(ABS(O581)-ABS(O579))+Constants!$B$7)/(2*Constants!$B$7)</f>
        <v>0.5</v>
      </c>
      <c r="AQ581">
        <f t="shared" ref="AQ581:AQ644" si="169">(1+AO581+AP581)/2</f>
        <v>1</v>
      </c>
      <c r="AR581">
        <f>(Constants!$B$3*Constants!$B$8*I581*K581+AS580)/(Constants!$B$9*Constants!$B$4)</f>
        <v>7.53982300884956</v>
      </c>
      <c r="AS581">
        <f>(Constants!$B$3*Constants!$B$8*I581*K581+AS580)-(AR581*Constants!$B$9*Constants!$B$4)</f>
        <v>0</v>
      </c>
      <c r="AT581">
        <f t="shared" ref="AT581:AT644" si="170">AR581+AT580</f>
        <v>4365.55752212385</v>
      </c>
      <c r="AU581">
        <f t="array" ref="AU581">IF(SUMPRODUCT(--(SIGN(AN548:AN580)=SIGN(K549:K581)))=0,2,IF(AV580&gt;0,1,0))</f>
        <v>0</v>
      </c>
      <c r="AV581">
        <f>IF(AU581=2,ROUND(5*1000/Constants!$B$11,0),IF(AV580&gt;0,AV580-1,0))</f>
        <v>0</v>
      </c>
      <c r="AW581">
        <f t="shared" ref="AW581:AW644" si="171">IF(I581&lt;&gt;J581,AW580+ABS(I581-J581),0)</f>
        <v>579</v>
      </c>
      <c r="AX581">
        <f ca="1" t="array" ref="AX581">IF(AW581&gt;Constants!$B$12,2,IF(SUMPRODUCT(--(AX562:AX581=2))=0,0,1))</f>
        <v>2</v>
      </c>
      <c r="AZ581">
        <f t="array" ref="AZ581">IF(ABS(AG581)&gt;Constants!$B$13,2,IF(SUMPRODUCT(--(AZ561:AZ580=2))=0,0,1))</f>
        <v>0</v>
      </c>
    </row>
    <row r="582" spans="1:52">
      <c r="A582" s="3">
        <v>580</v>
      </c>
      <c r="B582">
        <f>Signals!B581</f>
        <v>3</v>
      </c>
      <c r="C582">
        <f>Signals!C581</f>
        <v>2</v>
      </c>
      <c r="D582">
        <f>Signals!F581</f>
        <v>0</v>
      </c>
      <c r="E582">
        <f>Signals!H581</f>
        <v>0</v>
      </c>
      <c r="F582">
        <f>Signals!I581</f>
        <v>0</v>
      </c>
      <c r="G582">
        <f>IF(Constants!$B$2=2,-B582,B582)</f>
        <v>3</v>
      </c>
      <c r="H582">
        <f>IF(Constants!$C$2=2,-C582,C582)</f>
        <v>2</v>
      </c>
      <c r="I582">
        <f t="shared" si="155"/>
        <v>3</v>
      </c>
      <c r="J582">
        <f t="shared" si="156"/>
        <v>2</v>
      </c>
      <c r="K582">
        <f t="shared" si="157"/>
        <v>1</v>
      </c>
      <c r="L582">
        <f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1200.5</v>
      </c>
      <c r="M582">
        <f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800.5</v>
      </c>
      <c r="N582">
        <f t="shared" si="158"/>
        <v>1200.5</v>
      </c>
      <c r="O582">
        <f t="shared" si="159"/>
        <v>800.5</v>
      </c>
      <c r="P582">
        <f>IF(I582&lt;&gt;0,(ABS(L582*Constants!$B$10)+50)/100,MAX(P581-ABS(N582*Constants!$B$4),0))</f>
        <v>0.62005</v>
      </c>
      <c r="Q582">
        <f>IF(J582&lt;&gt;0,(ABS(M582*Constants!$B$10)+50)/100,MAX(Q581-ABS(O582*Constants!$B$4),0))</f>
        <v>0.58005</v>
      </c>
      <c r="R582">
        <f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1200.5</v>
      </c>
      <c r="S582">
        <f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800.5</v>
      </c>
      <c r="T582">
        <f t="shared" si="160"/>
        <v>1200.5</v>
      </c>
      <c r="U582">
        <f t="shared" si="161"/>
        <v>800.5</v>
      </c>
      <c r="V582">
        <f>IF(I582&lt;&gt;0,(ABS(R582*Constants!$B$4)+50)/100,IF(R582=0,MAX((0-ABS(T582*Constants!$B$4)),0),(ABS(R582*Constants!$B$4)+50)/100))</f>
        <v>1501.125</v>
      </c>
      <c r="W582">
        <f>IF(J582&lt;&gt;0,(ABS(S582*Constants!$B$4)+50)/100,IF(S582=0,MAX((0-ABS(U582*Constants!$B$4)),0),(ABS(S582*Constants!$B$4)+50)/100))</f>
        <v>1001.125</v>
      </c>
      <c r="X582">
        <f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1200.5</v>
      </c>
      <c r="Y582">
        <f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800.5</v>
      </c>
      <c r="Z582">
        <f t="shared" si="162"/>
        <v>1200.5</v>
      </c>
      <c r="AA582">
        <f t="shared" si="163"/>
        <v>800.5</v>
      </c>
      <c r="AB582">
        <f>IF(I582&lt;&gt;0,(ABS(X582*Constants!$B$10)+50)/100,IF(X582=0,MAX((AB581-ABS(Z582*Constants!$B$4)),0),(ABS(X582*Constants!$B$4)+50)/100))</f>
        <v>0.62005</v>
      </c>
      <c r="AC582">
        <f>IF(J582&lt;&gt;0,(ABS(Y582*Constants!$B$10)+50)/100,IF(Y582=0,MAX((AC581-ABS(AA582*Constants!$B$4)),0),(ABS(Y582*Constants!$B$4)+50)/100))</f>
        <v>0.58005</v>
      </c>
      <c r="AD582">
        <f t="shared" si="164"/>
        <v>1001</v>
      </c>
      <c r="AE582">
        <f t="shared" si="165"/>
        <v>1200.5</v>
      </c>
      <c r="AF582">
        <f t="shared" si="166"/>
        <v>800.5</v>
      </c>
      <c r="AG582">
        <f>((Constants!$B$5*AG581)+Constants!$B$4*AD582+AH581)/(Constants!$B$5+Constants!$B$4)</f>
        <v>1001</v>
      </c>
      <c r="AH582">
        <f>((Constants!$B$5*AG581)+Constants!$B$4*AD582+AH581)-(Constants!$B$5+Constants!$B$4)*AG582</f>
        <v>0</v>
      </c>
      <c r="AI582">
        <f>((Constants!$B$5*AI581)+Constants!$B$4*AE582+AJ581)/(Constants!$B$5+Constants!$B$4)</f>
        <v>1200.5</v>
      </c>
      <c r="AJ582">
        <f>((Constants!$B$5*AI581)+Constants!$B$4*AE582+AJ581)-(Constants!$B$4+Constants!$B$5)*AI582</f>
        <v>0</v>
      </c>
      <c r="AK582">
        <f>((Constants!$B$5*AK581)+Constants!$B$4*AF582+AL581)/(Constants!$B$5+Constants!$B$4)</f>
        <v>800.5</v>
      </c>
      <c r="AL582">
        <f>((Constants!$B$5*AK581)+Constants!$B$4*AF582+AL581)-(Constants!$B$5+Constants!$B$4)*AK582</f>
        <v>0</v>
      </c>
      <c r="AM582">
        <f t="shared" si="167"/>
        <v>1</v>
      </c>
      <c r="AN582">
        <f t="shared" si="168"/>
        <v>1</v>
      </c>
      <c r="AO582">
        <f>(200000*(ABS(N582)-ABS(N580))+Constants!$B$7)/(2*Constants!$B$7)</f>
        <v>0.5</v>
      </c>
      <c r="AP582">
        <f>(200000*(ABS(O582)-ABS(O580))+Constants!$B$7)/(2*Constants!$B$7)</f>
        <v>0.5</v>
      </c>
      <c r="AQ582">
        <f t="shared" si="169"/>
        <v>1</v>
      </c>
      <c r="AR582">
        <f>(Constants!$B$3*Constants!$B$8*I582*K582+AS581)/(Constants!$B$9*Constants!$B$4)</f>
        <v>7.53982300884956</v>
      </c>
      <c r="AS582">
        <f>(Constants!$B$3*Constants!$B$8*I582*K582+AS581)-(AR582*Constants!$B$9*Constants!$B$4)</f>
        <v>0</v>
      </c>
      <c r="AT582">
        <f t="shared" si="170"/>
        <v>4373.0973451327</v>
      </c>
      <c r="AU582">
        <f t="array" ref="AU582">IF(SUMPRODUCT(--(SIGN(AN549:AN581)=SIGN(K550:K582)))=0,2,IF(AV581&gt;0,1,0))</f>
        <v>0</v>
      </c>
      <c r="AV582">
        <f>IF(AU582=2,ROUND(5*1000/Constants!$B$11,0),IF(AV581&gt;0,AV581-1,0))</f>
        <v>0</v>
      </c>
      <c r="AW582">
        <f t="shared" si="171"/>
        <v>580</v>
      </c>
      <c r="AX582">
        <f ca="1" t="array" ref="AX582">IF(AW582&gt;Constants!$B$12,2,IF(SUMPRODUCT(--(AX563:AX582=2))=0,0,1))</f>
        <v>2</v>
      </c>
      <c r="AZ582">
        <f t="array" ref="AZ582">IF(ABS(AG582)&gt;Constants!$B$13,2,IF(SUMPRODUCT(--(AZ562:AZ581=2))=0,0,1))</f>
        <v>0</v>
      </c>
    </row>
    <row r="583" spans="1:52">
      <c r="A583" s="3">
        <v>581</v>
      </c>
      <c r="B583">
        <f>Signals!B582</f>
        <v>3</v>
      </c>
      <c r="C583">
        <f>Signals!C582</f>
        <v>2</v>
      </c>
      <c r="D583">
        <f>Signals!F582</f>
        <v>0</v>
      </c>
      <c r="E583">
        <f>Signals!H582</f>
        <v>0</v>
      </c>
      <c r="F583">
        <f>Signals!I582</f>
        <v>0</v>
      </c>
      <c r="G583">
        <f>IF(Constants!$B$2=2,-B583,B583)</f>
        <v>3</v>
      </c>
      <c r="H583">
        <f>IF(Constants!$C$2=2,-C583,C583)</f>
        <v>2</v>
      </c>
      <c r="I583">
        <f t="shared" si="155"/>
        <v>3</v>
      </c>
      <c r="J583">
        <f t="shared" si="156"/>
        <v>2</v>
      </c>
      <c r="K583">
        <f t="shared" si="157"/>
        <v>1</v>
      </c>
      <c r="L583">
        <f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1200.5</v>
      </c>
      <c r="M583">
        <f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800.5</v>
      </c>
      <c r="N583">
        <f t="shared" si="158"/>
        <v>1200.5</v>
      </c>
      <c r="O583">
        <f t="shared" si="159"/>
        <v>800.5</v>
      </c>
      <c r="P583">
        <f>IF(I583&lt;&gt;0,(ABS(L583*Constants!$B$10)+50)/100,MAX(P582-ABS(N583*Constants!$B$4),0))</f>
        <v>0.62005</v>
      </c>
      <c r="Q583">
        <f>IF(J583&lt;&gt;0,(ABS(M583*Constants!$B$10)+50)/100,MAX(Q582-ABS(O583*Constants!$B$4),0))</f>
        <v>0.58005</v>
      </c>
      <c r="R583">
        <f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1200.5</v>
      </c>
      <c r="S583">
        <f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800.5</v>
      </c>
      <c r="T583">
        <f t="shared" si="160"/>
        <v>1200.5</v>
      </c>
      <c r="U583">
        <f t="shared" si="161"/>
        <v>800.5</v>
      </c>
      <c r="V583">
        <f>IF(I583&lt;&gt;0,(ABS(R583*Constants!$B$4)+50)/100,IF(R583=0,MAX((0-ABS(T583*Constants!$B$4)),0),(ABS(R583*Constants!$B$4)+50)/100))</f>
        <v>1501.125</v>
      </c>
      <c r="W583">
        <f>IF(J583&lt;&gt;0,(ABS(S583*Constants!$B$4)+50)/100,IF(S583=0,MAX((0-ABS(U583*Constants!$B$4)),0),(ABS(S583*Constants!$B$4)+50)/100))</f>
        <v>1001.125</v>
      </c>
      <c r="X583">
        <f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1200.5</v>
      </c>
      <c r="Y583">
        <f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800.5</v>
      </c>
      <c r="Z583">
        <f t="shared" si="162"/>
        <v>1200.5</v>
      </c>
      <c r="AA583">
        <f t="shared" si="163"/>
        <v>800.5</v>
      </c>
      <c r="AB583">
        <f>IF(I583&lt;&gt;0,(ABS(X583*Constants!$B$10)+50)/100,IF(X583=0,MAX((AB582-ABS(Z583*Constants!$B$4)),0),(ABS(X583*Constants!$B$4)+50)/100))</f>
        <v>0.62005</v>
      </c>
      <c r="AC583">
        <f>IF(J583&lt;&gt;0,(ABS(Y583*Constants!$B$10)+50)/100,IF(Y583=0,MAX((AC582-ABS(AA583*Constants!$B$4)),0),(ABS(Y583*Constants!$B$4)+50)/100))</f>
        <v>0.58005</v>
      </c>
      <c r="AD583">
        <f t="shared" si="164"/>
        <v>1001</v>
      </c>
      <c r="AE583">
        <f t="shared" si="165"/>
        <v>1200.5</v>
      </c>
      <c r="AF583">
        <f t="shared" si="166"/>
        <v>800.5</v>
      </c>
      <c r="AG583">
        <f>((Constants!$B$5*AG582)+Constants!$B$4*AD583+AH582)/(Constants!$B$5+Constants!$B$4)</f>
        <v>1001</v>
      </c>
      <c r="AH583">
        <f>((Constants!$B$5*AG582)+Constants!$B$4*AD583+AH582)-(Constants!$B$5+Constants!$B$4)*AG583</f>
        <v>0</v>
      </c>
      <c r="AI583">
        <f>((Constants!$B$5*AI582)+Constants!$B$4*AE583+AJ582)/(Constants!$B$5+Constants!$B$4)</f>
        <v>1200.5</v>
      </c>
      <c r="AJ583">
        <f>((Constants!$B$5*AI582)+Constants!$B$4*AE583+AJ582)-(Constants!$B$4+Constants!$B$5)*AI583</f>
        <v>0</v>
      </c>
      <c r="AK583">
        <f>((Constants!$B$5*AK582)+Constants!$B$4*AF583+AL582)/(Constants!$B$5+Constants!$B$4)</f>
        <v>800.5</v>
      </c>
      <c r="AL583">
        <f>((Constants!$B$5*AK582)+Constants!$B$4*AF583+AL582)-(Constants!$B$5+Constants!$B$4)*AK583</f>
        <v>0</v>
      </c>
      <c r="AM583">
        <f t="shared" si="167"/>
        <v>1</v>
      </c>
      <c r="AN583">
        <f t="shared" si="168"/>
        <v>1</v>
      </c>
      <c r="AO583">
        <f>(200000*(ABS(N583)-ABS(N581))+Constants!$B$7)/(2*Constants!$B$7)</f>
        <v>0.5</v>
      </c>
      <c r="AP583">
        <f>(200000*(ABS(O583)-ABS(O581))+Constants!$B$7)/(2*Constants!$B$7)</f>
        <v>0.5</v>
      </c>
      <c r="AQ583">
        <f t="shared" si="169"/>
        <v>1</v>
      </c>
      <c r="AR583">
        <f>(Constants!$B$3*Constants!$B$8*I583*K583+AS582)/(Constants!$B$9*Constants!$B$4)</f>
        <v>7.53982300884956</v>
      </c>
      <c r="AS583">
        <f>(Constants!$B$3*Constants!$B$8*I583*K583+AS582)-(AR583*Constants!$B$9*Constants!$B$4)</f>
        <v>0</v>
      </c>
      <c r="AT583">
        <f t="shared" si="170"/>
        <v>4380.63716814155</v>
      </c>
      <c r="AU583">
        <f t="array" ref="AU583">IF(SUMPRODUCT(--(SIGN(AN550:AN582)=SIGN(K551:K583)))=0,2,IF(AV582&gt;0,1,0))</f>
        <v>0</v>
      </c>
      <c r="AV583">
        <f>IF(AU583=2,ROUND(5*1000/Constants!$B$11,0),IF(AV582&gt;0,AV582-1,0))</f>
        <v>0</v>
      </c>
      <c r="AW583">
        <f t="shared" si="171"/>
        <v>581</v>
      </c>
      <c r="AX583">
        <f ca="1" t="array" ref="AX583">IF(AW583&gt;Constants!$B$12,2,IF(SUMPRODUCT(--(AX564:AX583=2))=0,0,1))</f>
        <v>2</v>
      </c>
      <c r="AZ583">
        <f t="array" ref="AZ583">IF(ABS(AG583)&gt;Constants!$B$13,2,IF(SUMPRODUCT(--(AZ563:AZ582=2))=0,0,1))</f>
        <v>0</v>
      </c>
    </row>
    <row r="584" spans="1:52">
      <c r="A584" s="3">
        <v>582</v>
      </c>
      <c r="B584">
        <f>Signals!B583</f>
        <v>3</v>
      </c>
      <c r="C584">
        <f>Signals!C583</f>
        <v>2</v>
      </c>
      <c r="D584">
        <f>Signals!F583</f>
        <v>0</v>
      </c>
      <c r="E584">
        <f>Signals!H583</f>
        <v>0</v>
      </c>
      <c r="F584">
        <f>Signals!I583</f>
        <v>0</v>
      </c>
      <c r="G584">
        <f>IF(Constants!$B$2=2,-B584,B584)</f>
        <v>3</v>
      </c>
      <c r="H584">
        <f>IF(Constants!$C$2=2,-C584,C584)</f>
        <v>2</v>
      </c>
      <c r="I584">
        <f t="shared" si="155"/>
        <v>3</v>
      </c>
      <c r="J584">
        <f t="shared" si="156"/>
        <v>2</v>
      </c>
      <c r="K584">
        <f t="shared" si="157"/>
        <v>1</v>
      </c>
      <c r="L584">
        <f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1200.5</v>
      </c>
      <c r="M584">
        <f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800.5</v>
      </c>
      <c r="N584">
        <f t="shared" si="158"/>
        <v>1200.5</v>
      </c>
      <c r="O584">
        <f t="shared" si="159"/>
        <v>800.5</v>
      </c>
      <c r="P584">
        <f>IF(I584&lt;&gt;0,(ABS(L584*Constants!$B$10)+50)/100,MAX(P583-ABS(N584*Constants!$B$4),0))</f>
        <v>0.62005</v>
      </c>
      <c r="Q584">
        <f>IF(J584&lt;&gt;0,(ABS(M584*Constants!$B$10)+50)/100,MAX(Q583-ABS(O584*Constants!$B$4),0))</f>
        <v>0.58005</v>
      </c>
      <c r="R584">
        <f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1200.5</v>
      </c>
      <c r="S584">
        <f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800.5</v>
      </c>
      <c r="T584">
        <f t="shared" si="160"/>
        <v>1200.5</v>
      </c>
      <c r="U584">
        <f t="shared" si="161"/>
        <v>800.5</v>
      </c>
      <c r="V584">
        <f>IF(I584&lt;&gt;0,(ABS(R584*Constants!$B$4)+50)/100,IF(R584=0,MAX((0-ABS(T584*Constants!$B$4)),0),(ABS(R584*Constants!$B$4)+50)/100))</f>
        <v>1501.125</v>
      </c>
      <c r="W584">
        <f>IF(J584&lt;&gt;0,(ABS(S584*Constants!$B$4)+50)/100,IF(S584=0,MAX((0-ABS(U584*Constants!$B$4)),0),(ABS(S584*Constants!$B$4)+50)/100))</f>
        <v>1001.125</v>
      </c>
      <c r="X584">
        <f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1200.5</v>
      </c>
      <c r="Y584">
        <f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800.5</v>
      </c>
      <c r="Z584">
        <f t="shared" si="162"/>
        <v>1200.5</v>
      </c>
      <c r="AA584">
        <f t="shared" si="163"/>
        <v>800.5</v>
      </c>
      <c r="AB584">
        <f>IF(I584&lt;&gt;0,(ABS(X584*Constants!$B$10)+50)/100,IF(X584=0,MAX((AB583-ABS(Z584*Constants!$B$4)),0),(ABS(X584*Constants!$B$4)+50)/100))</f>
        <v>0.62005</v>
      </c>
      <c r="AC584">
        <f>IF(J584&lt;&gt;0,(ABS(Y584*Constants!$B$10)+50)/100,IF(Y584=0,MAX((AC583-ABS(AA584*Constants!$B$4)),0),(ABS(Y584*Constants!$B$4)+50)/100))</f>
        <v>0.58005</v>
      </c>
      <c r="AD584">
        <f t="shared" si="164"/>
        <v>1001</v>
      </c>
      <c r="AE584">
        <f t="shared" si="165"/>
        <v>1200.5</v>
      </c>
      <c r="AF584">
        <f t="shared" si="166"/>
        <v>800.5</v>
      </c>
      <c r="AG584">
        <f>((Constants!$B$5*AG583)+Constants!$B$4*AD584+AH583)/(Constants!$B$5+Constants!$B$4)</f>
        <v>1001</v>
      </c>
      <c r="AH584">
        <f>((Constants!$B$5*AG583)+Constants!$B$4*AD584+AH583)-(Constants!$B$5+Constants!$B$4)*AG584</f>
        <v>0</v>
      </c>
      <c r="AI584">
        <f>((Constants!$B$5*AI583)+Constants!$B$4*AE584+AJ583)/(Constants!$B$5+Constants!$B$4)</f>
        <v>1200.5</v>
      </c>
      <c r="AJ584">
        <f>((Constants!$B$5*AI583)+Constants!$B$4*AE584+AJ583)-(Constants!$B$4+Constants!$B$5)*AI584</f>
        <v>0</v>
      </c>
      <c r="AK584">
        <f>((Constants!$B$5*AK583)+Constants!$B$4*AF584+AL583)/(Constants!$B$5+Constants!$B$4)</f>
        <v>800.5</v>
      </c>
      <c r="AL584">
        <f>((Constants!$B$5*AK583)+Constants!$B$4*AF584+AL583)-(Constants!$B$5+Constants!$B$4)*AK584</f>
        <v>0</v>
      </c>
      <c r="AM584">
        <f t="shared" si="167"/>
        <v>1</v>
      </c>
      <c r="AN584">
        <f t="shared" si="168"/>
        <v>1</v>
      </c>
      <c r="AO584">
        <f>(200000*(ABS(N584)-ABS(N582))+Constants!$B$7)/(2*Constants!$B$7)</f>
        <v>0.5</v>
      </c>
      <c r="AP584">
        <f>(200000*(ABS(O584)-ABS(O582))+Constants!$B$7)/(2*Constants!$B$7)</f>
        <v>0.5</v>
      </c>
      <c r="AQ584">
        <f t="shared" si="169"/>
        <v>1</v>
      </c>
      <c r="AR584">
        <f>(Constants!$B$3*Constants!$B$8*I584*K584+AS583)/(Constants!$B$9*Constants!$B$4)</f>
        <v>7.53982300884956</v>
      </c>
      <c r="AS584">
        <f>(Constants!$B$3*Constants!$B$8*I584*K584+AS583)-(AR584*Constants!$B$9*Constants!$B$4)</f>
        <v>0</v>
      </c>
      <c r="AT584">
        <f t="shared" si="170"/>
        <v>4388.1769911504</v>
      </c>
      <c r="AU584">
        <f t="array" ref="AU584">IF(SUMPRODUCT(--(SIGN(AN551:AN583)=SIGN(K552:K584)))=0,2,IF(AV583&gt;0,1,0))</f>
        <v>0</v>
      </c>
      <c r="AV584">
        <f>IF(AU584=2,ROUND(5*1000/Constants!$B$11,0),IF(AV583&gt;0,AV583-1,0))</f>
        <v>0</v>
      </c>
      <c r="AW584">
        <f t="shared" si="171"/>
        <v>582</v>
      </c>
      <c r="AX584">
        <f ca="1" t="array" ref="AX584">IF(AW584&gt;Constants!$B$12,2,IF(SUMPRODUCT(--(AX565:AX584=2))=0,0,1))</f>
        <v>2</v>
      </c>
      <c r="AZ584">
        <f t="array" ref="AZ584">IF(ABS(AG584)&gt;Constants!$B$13,2,IF(SUMPRODUCT(--(AZ564:AZ583=2))=0,0,1))</f>
        <v>0</v>
      </c>
    </row>
    <row r="585" spans="1:52">
      <c r="A585" s="3">
        <v>583</v>
      </c>
      <c r="B585">
        <f>Signals!B584</f>
        <v>3</v>
      </c>
      <c r="C585">
        <f>Signals!C584</f>
        <v>2</v>
      </c>
      <c r="D585">
        <f>Signals!F584</f>
        <v>0</v>
      </c>
      <c r="E585">
        <f>Signals!H584</f>
        <v>0</v>
      </c>
      <c r="F585">
        <f>Signals!I584</f>
        <v>0</v>
      </c>
      <c r="G585">
        <f>IF(Constants!$B$2=2,-B585,B585)</f>
        <v>3</v>
      </c>
      <c r="H585">
        <f>IF(Constants!$C$2=2,-C585,C585)</f>
        <v>2</v>
      </c>
      <c r="I585">
        <f t="shared" si="155"/>
        <v>3</v>
      </c>
      <c r="J585">
        <f t="shared" si="156"/>
        <v>2</v>
      </c>
      <c r="K585">
        <f t="shared" si="157"/>
        <v>1</v>
      </c>
      <c r="L585">
        <f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1200.5</v>
      </c>
      <c r="M585">
        <f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800.5</v>
      </c>
      <c r="N585">
        <f t="shared" si="158"/>
        <v>1200.5</v>
      </c>
      <c r="O585">
        <f t="shared" si="159"/>
        <v>800.5</v>
      </c>
      <c r="P585">
        <f>IF(I585&lt;&gt;0,(ABS(L585*Constants!$B$10)+50)/100,MAX(P584-ABS(N585*Constants!$B$4),0))</f>
        <v>0.62005</v>
      </c>
      <c r="Q585">
        <f>IF(J585&lt;&gt;0,(ABS(M585*Constants!$B$10)+50)/100,MAX(Q584-ABS(O585*Constants!$B$4),0))</f>
        <v>0.58005</v>
      </c>
      <c r="R585">
        <f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1200.5</v>
      </c>
      <c r="S585">
        <f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800.5</v>
      </c>
      <c r="T585">
        <f t="shared" si="160"/>
        <v>1200.5</v>
      </c>
      <c r="U585">
        <f t="shared" si="161"/>
        <v>800.5</v>
      </c>
      <c r="V585">
        <f>IF(I585&lt;&gt;0,(ABS(R585*Constants!$B$4)+50)/100,IF(R585=0,MAX((0-ABS(T585*Constants!$B$4)),0),(ABS(R585*Constants!$B$4)+50)/100))</f>
        <v>1501.125</v>
      </c>
      <c r="W585">
        <f>IF(J585&lt;&gt;0,(ABS(S585*Constants!$B$4)+50)/100,IF(S585=0,MAX((0-ABS(U585*Constants!$B$4)),0),(ABS(S585*Constants!$B$4)+50)/100))</f>
        <v>1001.125</v>
      </c>
      <c r="X585">
        <f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1200.5</v>
      </c>
      <c r="Y585">
        <f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800.5</v>
      </c>
      <c r="Z585">
        <f t="shared" si="162"/>
        <v>1200.5</v>
      </c>
      <c r="AA585">
        <f t="shared" si="163"/>
        <v>800.5</v>
      </c>
      <c r="AB585">
        <f>IF(I585&lt;&gt;0,(ABS(X585*Constants!$B$10)+50)/100,IF(X585=0,MAX((AB584-ABS(Z585*Constants!$B$4)),0),(ABS(X585*Constants!$B$4)+50)/100))</f>
        <v>0.62005</v>
      </c>
      <c r="AC585">
        <f>IF(J585&lt;&gt;0,(ABS(Y585*Constants!$B$10)+50)/100,IF(Y585=0,MAX((AC584-ABS(AA585*Constants!$B$4)),0),(ABS(Y585*Constants!$B$4)+50)/100))</f>
        <v>0.58005</v>
      </c>
      <c r="AD585">
        <f t="shared" si="164"/>
        <v>1001</v>
      </c>
      <c r="AE585">
        <f t="shared" si="165"/>
        <v>1200.5</v>
      </c>
      <c r="AF585">
        <f t="shared" si="166"/>
        <v>800.5</v>
      </c>
      <c r="AG585">
        <f>((Constants!$B$5*AG584)+Constants!$B$4*AD585+AH584)/(Constants!$B$5+Constants!$B$4)</f>
        <v>1001</v>
      </c>
      <c r="AH585">
        <f>((Constants!$B$5*AG584)+Constants!$B$4*AD585+AH584)-(Constants!$B$5+Constants!$B$4)*AG585</f>
        <v>0</v>
      </c>
      <c r="AI585">
        <f>((Constants!$B$5*AI584)+Constants!$B$4*AE585+AJ584)/(Constants!$B$5+Constants!$B$4)</f>
        <v>1200.5</v>
      </c>
      <c r="AJ585">
        <f>((Constants!$B$5*AI584)+Constants!$B$4*AE585+AJ584)-(Constants!$B$4+Constants!$B$5)*AI585</f>
        <v>0</v>
      </c>
      <c r="AK585">
        <f>((Constants!$B$5*AK584)+Constants!$B$4*AF585+AL584)/(Constants!$B$5+Constants!$B$4)</f>
        <v>800.5</v>
      </c>
      <c r="AL585">
        <f>((Constants!$B$5*AK584)+Constants!$B$4*AF585+AL584)-(Constants!$B$5+Constants!$B$4)*AK585</f>
        <v>0</v>
      </c>
      <c r="AM585">
        <f t="shared" si="167"/>
        <v>1</v>
      </c>
      <c r="AN585">
        <f t="shared" si="168"/>
        <v>1</v>
      </c>
      <c r="AO585">
        <f>(200000*(ABS(N585)-ABS(N583))+Constants!$B$7)/(2*Constants!$B$7)</f>
        <v>0.5</v>
      </c>
      <c r="AP585">
        <f>(200000*(ABS(O585)-ABS(O583))+Constants!$B$7)/(2*Constants!$B$7)</f>
        <v>0.5</v>
      </c>
      <c r="AQ585">
        <f t="shared" si="169"/>
        <v>1</v>
      </c>
      <c r="AR585">
        <f>(Constants!$B$3*Constants!$B$8*I585*K585+AS584)/(Constants!$B$9*Constants!$B$4)</f>
        <v>7.53982300884956</v>
      </c>
      <c r="AS585">
        <f>(Constants!$B$3*Constants!$B$8*I585*K585+AS584)-(AR585*Constants!$B$9*Constants!$B$4)</f>
        <v>0</v>
      </c>
      <c r="AT585">
        <f t="shared" si="170"/>
        <v>4395.71681415925</v>
      </c>
      <c r="AU585">
        <f t="array" ref="AU585">IF(SUMPRODUCT(--(SIGN(AN552:AN584)=SIGN(K553:K585)))=0,2,IF(AV584&gt;0,1,0))</f>
        <v>0</v>
      </c>
      <c r="AV585">
        <f>IF(AU585=2,ROUND(5*1000/Constants!$B$11,0),IF(AV584&gt;0,AV584-1,0))</f>
        <v>0</v>
      </c>
      <c r="AW585">
        <f t="shared" si="171"/>
        <v>583</v>
      </c>
      <c r="AX585">
        <f ca="1" t="array" ref="AX585">IF(AW585&gt;Constants!$B$12,2,IF(SUMPRODUCT(--(AX566:AX585=2))=0,0,1))</f>
        <v>2</v>
      </c>
      <c r="AZ585">
        <f t="array" ref="AZ585">IF(ABS(AG585)&gt;Constants!$B$13,2,IF(SUMPRODUCT(--(AZ565:AZ584=2))=0,0,1))</f>
        <v>0</v>
      </c>
    </row>
    <row r="586" spans="1:52">
      <c r="A586" s="3">
        <v>584</v>
      </c>
      <c r="B586">
        <f>Signals!B585</f>
        <v>3</v>
      </c>
      <c r="C586">
        <f>Signals!C585</f>
        <v>2</v>
      </c>
      <c r="D586">
        <f>Signals!F585</f>
        <v>0</v>
      </c>
      <c r="E586">
        <f>Signals!H585</f>
        <v>0</v>
      </c>
      <c r="F586">
        <f>Signals!I585</f>
        <v>0</v>
      </c>
      <c r="G586">
        <f>IF(Constants!$B$2=2,-B586,B586)</f>
        <v>3</v>
      </c>
      <c r="H586">
        <f>IF(Constants!$C$2=2,-C586,C586)</f>
        <v>2</v>
      </c>
      <c r="I586">
        <f t="shared" si="155"/>
        <v>3</v>
      </c>
      <c r="J586">
        <f t="shared" si="156"/>
        <v>2</v>
      </c>
      <c r="K586">
        <f t="shared" si="157"/>
        <v>1</v>
      </c>
      <c r="L586">
        <f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1200.5</v>
      </c>
      <c r="M586">
        <f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800.5</v>
      </c>
      <c r="N586">
        <f t="shared" si="158"/>
        <v>1200.5</v>
      </c>
      <c r="O586">
        <f t="shared" si="159"/>
        <v>800.5</v>
      </c>
      <c r="P586">
        <f>IF(I586&lt;&gt;0,(ABS(L586*Constants!$B$10)+50)/100,MAX(P585-ABS(N586*Constants!$B$4),0))</f>
        <v>0.62005</v>
      </c>
      <c r="Q586">
        <f>IF(J586&lt;&gt;0,(ABS(M586*Constants!$B$10)+50)/100,MAX(Q585-ABS(O586*Constants!$B$4),0))</f>
        <v>0.58005</v>
      </c>
      <c r="R586">
        <f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1200.5</v>
      </c>
      <c r="S586">
        <f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800.5</v>
      </c>
      <c r="T586">
        <f t="shared" si="160"/>
        <v>1200.5</v>
      </c>
      <c r="U586">
        <f t="shared" si="161"/>
        <v>800.5</v>
      </c>
      <c r="V586">
        <f>IF(I586&lt;&gt;0,(ABS(R586*Constants!$B$4)+50)/100,IF(R586=0,MAX((0-ABS(T586*Constants!$B$4)),0),(ABS(R586*Constants!$B$4)+50)/100))</f>
        <v>1501.125</v>
      </c>
      <c r="W586">
        <f>IF(J586&lt;&gt;0,(ABS(S586*Constants!$B$4)+50)/100,IF(S586=0,MAX((0-ABS(U586*Constants!$B$4)),0),(ABS(S586*Constants!$B$4)+50)/100))</f>
        <v>1001.125</v>
      </c>
      <c r="X586">
        <f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1200.5</v>
      </c>
      <c r="Y586">
        <f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800.5</v>
      </c>
      <c r="Z586">
        <f t="shared" si="162"/>
        <v>1200.5</v>
      </c>
      <c r="AA586">
        <f t="shared" si="163"/>
        <v>800.5</v>
      </c>
      <c r="AB586">
        <f>IF(I586&lt;&gt;0,(ABS(X586*Constants!$B$10)+50)/100,IF(X586=0,MAX((AB585-ABS(Z586*Constants!$B$4)),0),(ABS(X586*Constants!$B$4)+50)/100))</f>
        <v>0.62005</v>
      </c>
      <c r="AC586">
        <f>IF(J586&lt;&gt;0,(ABS(Y586*Constants!$B$10)+50)/100,IF(Y586=0,MAX((AC585-ABS(AA586*Constants!$B$4)),0),(ABS(Y586*Constants!$B$4)+50)/100))</f>
        <v>0.58005</v>
      </c>
      <c r="AD586">
        <f t="shared" si="164"/>
        <v>1001</v>
      </c>
      <c r="AE586">
        <f t="shared" si="165"/>
        <v>1200.5</v>
      </c>
      <c r="AF586">
        <f t="shared" si="166"/>
        <v>800.5</v>
      </c>
      <c r="AG586">
        <f>((Constants!$B$5*AG585)+Constants!$B$4*AD586+AH585)/(Constants!$B$5+Constants!$B$4)</f>
        <v>1001</v>
      </c>
      <c r="AH586">
        <f>((Constants!$B$5*AG585)+Constants!$B$4*AD586+AH585)-(Constants!$B$5+Constants!$B$4)*AG586</f>
        <v>0</v>
      </c>
      <c r="AI586">
        <f>((Constants!$B$5*AI585)+Constants!$B$4*AE586+AJ585)/(Constants!$B$5+Constants!$B$4)</f>
        <v>1200.5</v>
      </c>
      <c r="AJ586">
        <f>((Constants!$B$5*AI585)+Constants!$B$4*AE586+AJ585)-(Constants!$B$4+Constants!$B$5)*AI586</f>
        <v>0</v>
      </c>
      <c r="AK586">
        <f>((Constants!$B$5*AK585)+Constants!$B$4*AF586+AL585)/(Constants!$B$5+Constants!$B$4)</f>
        <v>800.5</v>
      </c>
      <c r="AL586">
        <f>((Constants!$B$5*AK585)+Constants!$B$4*AF586+AL585)-(Constants!$B$5+Constants!$B$4)*AK586</f>
        <v>0</v>
      </c>
      <c r="AM586">
        <f t="shared" si="167"/>
        <v>1</v>
      </c>
      <c r="AN586">
        <f t="shared" si="168"/>
        <v>1</v>
      </c>
      <c r="AO586">
        <f>(200000*(ABS(N586)-ABS(N584))+Constants!$B$7)/(2*Constants!$B$7)</f>
        <v>0.5</v>
      </c>
      <c r="AP586">
        <f>(200000*(ABS(O586)-ABS(O584))+Constants!$B$7)/(2*Constants!$B$7)</f>
        <v>0.5</v>
      </c>
      <c r="AQ586">
        <f t="shared" si="169"/>
        <v>1</v>
      </c>
      <c r="AR586">
        <f>(Constants!$B$3*Constants!$B$8*I586*K586+AS585)/(Constants!$B$9*Constants!$B$4)</f>
        <v>7.53982300884956</v>
      </c>
      <c r="AS586">
        <f>(Constants!$B$3*Constants!$B$8*I586*K586+AS585)-(AR586*Constants!$B$9*Constants!$B$4)</f>
        <v>0</v>
      </c>
      <c r="AT586">
        <f t="shared" si="170"/>
        <v>4403.2566371681</v>
      </c>
      <c r="AU586">
        <f t="array" ref="AU586">IF(SUMPRODUCT(--(SIGN(AN553:AN585)=SIGN(K554:K586)))=0,2,IF(AV585&gt;0,1,0))</f>
        <v>0</v>
      </c>
      <c r="AV586">
        <f>IF(AU586=2,ROUND(5*1000/Constants!$B$11,0),IF(AV585&gt;0,AV585-1,0))</f>
        <v>0</v>
      </c>
      <c r="AW586">
        <f t="shared" si="171"/>
        <v>584</v>
      </c>
      <c r="AX586">
        <f ca="1" t="array" ref="AX586">IF(AW586&gt;Constants!$B$12,2,IF(SUMPRODUCT(--(AX567:AX586=2))=0,0,1))</f>
        <v>2</v>
      </c>
      <c r="AZ586">
        <f t="array" ref="AZ586">IF(ABS(AG586)&gt;Constants!$B$13,2,IF(SUMPRODUCT(--(AZ566:AZ585=2))=0,0,1))</f>
        <v>0</v>
      </c>
    </row>
    <row r="587" spans="1:52">
      <c r="A587" s="3">
        <v>585</v>
      </c>
      <c r="B587">
        <f>Signals!B586</f>
        <v>3</v>
      </c>
      <c r="C587">
        <f>Signals!C586</f>
        <v>2</v>
      </c>
      <c r="D587">
        <f>Signals!F586</f>
        <v>0</v>
      </c>
      <c r="E587">
        <f>Signals!H586</f>
        <v>0</v>
      </c>
      <c r="F587">
        <f>Signals!I586</f>
        <v>0</v>
      </c>
      <c r="G587">
        <f>IF(Constants!$B$2=2,-B587,B587)</f>
        <v>3</v>
      </c>
      <c r="H587">
        <f>IF(Constants!$C$2=2,-C587,C587)</f>
        <v>2</v>
      </c>
      <c r="I587">
        <f t="shared" si="155"/>
        <v>3</v>
      </c>
      <c r="J587">
        <f t="shared" si="156"/>
        <v>2</v>
      </c>
      <c r="K587">
        <f t="shared" si="157"/>
        <v>1</v>
      </c>
      <c r="L587">
        <f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1200.5</v>
      </c>
      <c r="M587">
        <f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800.5</v>
      </c>
      <c r="N587">
        <f t="shared" si="158"/>
        <v>1200.5</v>
      </c>
      <c r="O587">
        <f t="shared" si="159"/>
        <v>800.5</v>
      </c>
      <c r="P587">
        <f>IF(I587&lt;&gt;0,(ABS(L587*Constants!$B$10)+50)/100,MAX(P586-ABS(N587*Constants!$B$4),0))</f>
        <v>0.62005</v>
      </c>
      <c r="Q587">
        <f>IF(J587&lt;&gt;0,(ABS(M587*Constants!$B$10)+50)/100,MAX(Q586-ABS(O587*Constants!$B$4),0))</f>
        <v>0.58005</v>
      </c>
      <c r="R587">
        <f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1200.5</v>
      </c>
      <c r="S587">
        <f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800.5</v>
      </c>
      <c r="T587">
        <f t="shared" si="160"/>
        <v>1200.5</v>
      </c>
      <c r="U587">
        <f t="shared" si="161"/>
        <v>800.5</v>
      </c>
      <c r="V587">
        <f>IF(I587&lt;&gt;0,(ABS(R587*Constants!$B$4)+50)/100,IF(R587=0,MAX((0-ABS(T587*Constants!$B$4)),0),(ABS(R587*Constants!$B$4)+50)/100))</f>
        <v>1501.125</v>
      </c>
      <c r="W587">
        <f>IF(J587&lt;&gt;0,(ABS(S587*Constants!$B$4)+50)/100,IF(S587=0,MAX((0-ABS(U587*Constants!$B$4)),0),(ABS(S587*Constants!$B$4)+50)/100))</f>
        <v>1001.125</v>
      </c>
      <c r="X587">
        <f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1200.5</v>
      </c>
      <c r="Y587">
        <f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800.5</v>
      </c>
      <c r="Z587">
        <f t="shared" si="162"/>
        <v>1200.5</v>
      </c>
      <c r="AA587">
        <f t="shared" si="163"/>
        <v>800.5</v>
      </c>
      <c r="AB587">
        <f>IF(I587&lt;&gt;0,(ABS(X587*Constants!$B$10)+50)/100,IF(X587=0,MAX((AB586-ABS(Z587*Constants!$B$4)),0),(ABS(X587*Constants!$B$4)+50)/100))</f>
        <v>0.62005</v>
      </c>
      <c r="AC587">
        <f>IF(J587&lt;&gt;0,(ABS(Y587*Constants!$B$10)+50)/100,IF(Y587=0,MAX((AC586-ABS(AA587*Constants!$B$4)),0),(ABS(Y587*Constants!$B$4)+50)/100))</f>
        <v>0.58005</v>
      </c>
      <c r="AD587">
        <f t="shared" si="164"/>
        <v>1001</v>
      </c>
      <c r="AE587">
        <f t="shared" si="165"/>
        <v>1200.5</v>
      </c>
      <c r="AF587">
        <f t="shared" si="166"/>
        <v>800.5</v>
      </c>
      <c r="AG587">
        <f>((Constants!$B$5*AG586)+Constants!$B$4*AD587+AH586)/(Constants!$B$5+Constants!$B$4)</f>
        <v>1001</v>
      </c>
      <c r="AH587">
        <f>((Constants!$B$5*AG586)+Constants!$B$4*AD587+AH586)-(Constants!$B$5+Constants!$B$4)*AG587</f>
        <v>0</v>
      </c>
      <c r="AI587">
        <f>((Constants!$B$5*AI586)+Constants!$B$4*AE587+AJ586)/(Constants!$B$5+Constants!$B$4)</f>
        <v>1200.5</v>
      </c>
      <c r="AJ587">
        <f>((Constants!$B$5*AI586)+Constants!$B$4*AE587+AJ586)-(Constants!$B$4+Constants!$B$5)*AI587</f>
        <v>0</v>
      </c>
      <c r="AK587">
        <f>((Constants!$B$5*AK586)+Constants!$B$4*AF587+AL586)/(Constants!$B$5+Constants!$B$4)</f>
        <v>800.5</v>
      </c>
      <c r="AL587">
        <f>((Constants!$B$5*AK586)+Constants!$B$4*AF587+AL586)-(Constants!$B$5+Constants!$B$4)*AK587</f>
        <v>0</v>
      </c>
      <c r="AM587">
        <f t="shared" si="167"/>
        <v>1</v>
      </c>
      <c r="AN587">
        <f t="shared" si="168"/>
        <v>1</v>
      </c>
      <c r="AO587">
        <f>(200000*(ABS(N587)-ABS(N585))+Constants!$B$7)/(2*Constants!$B$7)</f>
        <v>0.5</v>
      </c>
      <c r="AP587">
        <f>(200000*(ABS(O587)-ABS(O585))+Constants!$B$7)/(2*Constants!$B$7)</f>
        <v>0.5</v>
      </c>
      <c r="AQ587">
        <f t="shared" si="169"/>
        <v>1</v>
      </c>
      <c r="AR587">
        <f>(Constants!$B$3*Constants!$B$8*I587*K587+AS586)/(Constants!$B$9*Constants!$B$4)</f>
        <v>7.53982300884956</v>
      </c>
      <c r="AS587">
        <f>(Constants!$B$3*Constants!$B$8*I587*K587+AS586)-(AR587*Constants!$B$9*Constants!$B$4)</f>
        <v>0</v>
      </c>
      <c r="AT587">
        <f t="shared" si="170"/>
        <v>4410.79646017695</v>
      </c>
      <c r="AU587">
        <f t="array" ref="AU587">IF(SUMPRODUCT(--(SIGN(AN554:AN586)=SIGN(K555:K587)))=0,2,IF(AV586&gt;0,1,0))</f>
        <v>0</v>
      </c>
      <c r="AV587">
        <f>IF(AU587=2,ROUND(5*1000/Constants!$B$11,0),IF(AV586&gt;0,AV586-1,0))</f>
        <v>0</v>
      </c>
      <c r="AW587">
        <f t="shared" si="171"/>
        <v>585</v>
      </c>
      <c r="AX587">
        <f ca="1" t="array" ref="AX587">IF(AW587&gt;Constants!$B$12,2,IF(SUMPRODUCT(--(AX568:AX587=2))=0,0,1))</f>
        <v>2</v>
      </c>
      <c r="AZ587">
        <f t="array" ref="AZ587">IF(ABS(AG587)&gt;Constants!$B$13,2,IF(SUMPRODUCT(--(AZ567:AZ586=2))=0,0,1))</f>
        <v>0</v>
      </c>
    </row>
    <row r="588" spans="1:52">
      <c r="A588" s="3">
        <v>586</v>
      </c>
      <c r="B588">
        <f>Signals!B587</f>
        <v>3</v>
      </c>
      <c r="C588">
        <f>Signals!C587</f>
        <v>2</v>
      </c>
      <c r="D588">
        <f>Signals!F587</f>
        <v>0</v>
      </c>
      <c r="E588">
        <f>Signals!H587</f>
        <v>0</v>
      </c>
      <c r="F588">
        <f>Signals!I587</f>
        <v>0</v>
      </c>
      <c r="G588">
        <f>IF(Constants!$B$2=2,-B588,B588)</f>
        <v>3</v>
      </c>
      <c r="H588">
        <f>IF(Constants!$C$2=2,-C588,C588)</f>
        <v>2</v>
      </c>
      <c r="I588">
        <f t="shared" si="155"/>
        <v>3</v>
      </c>
      <c r="J588">
        <f t="shared" si="156"/>
        <v>2</v>
      </c>
      <c r="K588">
        <f t="shared" si="157"/>
        <v>1</v>
      </c>
      <c r="L588">
        <f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1200.5</v>
      </c>
      <c r="M588">
        <f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800.5</v>
      </c>
      <c r="N588">
        <f t="shared" si="158"/>
        <v>1200.5</v>
      </c>
      <c r="O588">
        <f t="shared" si="159"/>
        <v>800.5</v>
      </c>
      <c r="P588">
        <f>IF(I588&lt;&gt;0,(ABS(L588*Constants!$B$10)+50)/100,MAX(P587-ABS(N588*Constants!$B$4),0))</f>
        <v>0.62005</v>
      </c>
      <c r="Q588">
        <f>IF(J588&lt;&gt;0,(ABS(M588*Constants!$B$10)+50)/100,MAX(Q587-ABS(O588*Constants!$B$4),0))</f>
        <v>0.58005</v>
      </c>
      <c r="R588">
        <f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1200.5</v>
      </c>
      <c r="S588">
        <f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800.5</v>
      </c>
      <c r="T588">
        <f t="shared" si="160"/>
        <v>1200.5</v>
      </c>
      <c r="U588">
        <f t="shared" si="161"/>
        <v>800.5</v>
      </c>
      <c r="V588">
        <f>IF(I588&lt;&gt;0,(ABS(R588*Constants!$B$4)+50)/100,IF(R588=0,MAX((0-ABS(T588*Constants!$B$4)),0),(ABS(R588*Constants!$B$4)+50)/100))</f>
        <v>1501.125</v>
      </c>
      <c r="W588">
        <f>IF(J588&lt;&gt;0,(ABS(S588*Constants!$B$4)+50)/100,IF(S588=0,MAX((0-ABS(U588*Constants!$B$4)),0),(ABS(S588*Constants!$B$4)+50)/100))</f>
        <v>1001.125</v>
      </c>
      <c r="X588">
        <f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1200.5</v>
      </c>
      <c r="Y588">
        <f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800.5</v>
      </c>
      <c r="Z588">
        <f t="shared" si="162"/>
        <v>1200.5</v>
      </c>
      <c r="AA588">
        <f t="shared" si="163"/>
        <v>800.5</v>
      </c>
      <c r="AB588">
        <f>IF(I588&lt;&gt;0,(ABS(X588*Constants!$B$10)+50)/100,IF(X588=0,MAX((AB587-ABS(Z588*Constants!$B$4)),0),(ABS(X588*Constants!$B$4)+50)/100))</f>
        <v>0.62005</v>
      </c>
      <c r="AC588">
        <f>IF(J588&lt;&gt;0,(ABS(Y588*Constants!$B$10)+50)/100,IF(Y588=0,MAX((AC587-ABS(AA588*Constants!$B$4)),0),(ABS(Y588*Constants!$B$4)+50)/100))</f>
        <v>0.58005</v>
      </c>
      <c r="AD588">
        <f t="shared" si="164"/>
        <v>1001</v>
      </c>
      <c r="AE588">
        <f t="shared" si="165"/>
        <v>1200.5</v>
      </c>
      <c r="AF588">
        <f t="shared" si="166"/>
        <v>800.5</v>
      </c>
      <c r="AG588">
        <f>((Constants!$B$5*AG587)+Constants!$B$4*AD588+AH587)/(Constants!$B$5+Constants!$B$4)</f>
        <v>1001</v>
      </c>
      <c r="AH588">
        <f>((Constants!$B$5*AG587)+Constants!$B$4*AD588+AH587)-(Constants!$B$5+Constants!$B$4)*AG588</f>
        <v>0</v>
      </c>
      <c r="AI588">
        <f>((Constants!$B$5*AI587)+Constants!$B$4*AE588+AJ587)/(Constants!$B$5+Constants!$B$4)</f>
        <v>1200.5</v>
      </c>
      <c r="AJ588">
        <f>((Constants!$B$5*AI587)+Constants!$B$4*AE588+AJ587)-(Constants!$B$4+Constants!$B$5)*AI588</f>
        <v>0</v>
      </c>
      <c r="AK588">
        <f>((Constants!$B$5*AK587)+Constants!$B$4*AF588+AL587)/(Constants!$B$5+Constants!$B$4)</f>
        <v>800.5</v>
      </c>
      <c r="AL588">
        <f>((Constants!$B$5*AK587)+Constants!$B$4*AF588+AL587)-(Constants!$B$5+Constants!$B$4)*AK588</f>
        <v>0</v>
      </c>
      <c r="AM588">
        <f t="shared" si="167"/>
        <v>1</v>
      </c>
      <c r="AN588">
        <f t="shared" si="168"/>
        <v>1</v>
      </c>
      <c r="AO588">
        <f>(200000*(ABS(N588)-ABS(N586))+Constants!$B$7)/(2*Constants!$B$7)</f>
        <v>0.5</v>
      </c>
      <c r="AP588">
        <f>(200000*(ABS(O588)-ABS(O586))+Constants!$B$7)/(2*Constants!$B$7)</f>
        <v>0.5</v>
      </c>
      <c r="AQ588">
        <f t="shared" si="169"/>
        <v>1</v>
      </c>
      <c r="AR588">
        <f>(Constants!$B$3*Constants!$B$8*I588*K588+AS587)/(Constants!$B$9*Constants!$B$4)</f>
        <v>7.53982300884956</v>
      </c>
      <c r="AS588">
        <f>(Constants!$B$3*Constants!$B$8*I588*K588+AS587)-(AR588*Constants!$B$9*Constants!$B$4)</f>
        <v>0</v>
      </c>
      <c r="AT588">
        <f t="shared" si="170"/>
        <v>4418.33628318579</v>
      </c>
      <c r="AU588">
        <f t="array" ref="AU588">IF(SUMPRODUCT(--(SIGN(AN555:AN587)=SIGN(K556:K588)))=0,2,IF(AV587&gt;0,1,0))</f>
        <v>0</v>
      </c>
      <c r="AV588">
        <f>IF(AU588=2,ROUND(5*1000/Constants!$B$11,0),IF(AV587&gt;0,AV587-1,0))</f>
        <v>0</v>
      </c>
      <c r="AW588">
        <f t="shared" si="171"/>
        <v>586</v>
      </c>
      <c r="AX588">
        <f ca="1" t="array" ref="AX588">IF(AW588&gt;Constants!$B$12,2,IF(SUMPRODUCT(--(AX569:AX588=2))=0,0,1))</f>
        <v>2</v>
      </c>
      <c r="AZ588">
        <f t="array" ref="AZ588">IF(ABS(AG588)&gt;Constants!$B$13,2,IF(SUMPRODUCT(--(AZ568:AZ587=2))=0,0,1))</f>
        <v>0</v>
      </c>
    </row>
    <row r="589" spans="1:52">
      <c r="A589" s="3">
        <v>587</v>
      </c>
      <c r="B589">
        <f>Signals!B588</f>
        <v>3</v>
      </c>
      <c r="C589">
        <f>Signals!C588</f>
        <v>2</v>
      </c>
      <c r="D589">
        <f>Signals!F588</f>
        <v>0</v>
      </c>
      <c r="E589">
        <f>Signals!H588</f>
        <v>0</v>
      </c>
      <c r="F589">
        <f>Signals!I588</f>
        <v>0</v>
      </c>
      <c r="G589">
        <f>IF(Constants!$B$2=2,-B589,B589)</f>
        <v>3</v>
      </c>
      <c r="H589">
        <f>IF(Constants!$C$2=2,-C589,C589)</f>
        <v>2</v>
      </c>
      <c r="I589">
        <f t="shared" si="155"/>
        <v>3</v>
      </c>
      <c r="J589">
        <f t="shared" si="156"/>
        <v>2</v>
      </c>
      <c r="K589">
        <f t="shared" si="157"/>
        <v>1</v>
      </c>
      <c r="L589">
        <f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1200.5</v>
      </c>
      <c r="M589">
        <f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800.5</v>
      </c>
      <c r="N589">
        <f t="shared" si="158"/>
        <v>1200.5</v>
      </c>
      <c r="O589">
        <f t="shared" si="159"/>
        <v>800.5</v>
      </c>
      <c r="P589">
        <f>IF(I589&lt;&gt;0,(ABS(L589*Constants!$B$10)+50)/100,MAX(P588-ABS(N589*Constants!$B$4),0))</f>
        <v>0.62005</v>
      </c>
      <c r="Q589">
        <f>IF(J589&lt;&gt;0,(ABS(M589*Constants!$B$10)+50)/100,MAX(Q588-ABS(O589*Constants!$B$4),0))</f>
        <v>0.58005</v>
      </c>
      <c r="R589">
        <f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1200.5</v>
      </c>
      <c r="S589">
        <f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800.5</v>
      </c>
      <c r="T589">
        <f t="shared" si="160"/>
        <v>1200.5</v>
      </c>
      <c r="U589">
        <f t="shared" si="161"/>
        <v>800.5</v>
      </c>
      <c r="V589">
        <f>IF(I589&lt;&gt;0,(ABS(R589*Constants!$B$4)+50)/100,IF(R589=0,MAX((0-ABS(T589*Constants!$B$4)),0),(ABS(R589*Constants!$B$4)+50)/100))</f>
        <v>1501.125</v>
      </c>
      <c r="W589">
        <f>IF(J589&lt;&gt;0,(ABS(S589*Constants!$B$4)+50)/100,IF(S589=0,MAX((0-ABS(U589*Constants!$B$4)),0),(ABS(S589*Constants!$B$4)+50)/100))</f>
        <v>1001.125</v>
      </c>
      <c r="X589">
        <f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1200.5</v>
      </c>
      <c r="Y589">
        <f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800.5</v>
      </c>
      <c r="Z589">
        <f t="shared" si="162"/>
        <v>1200.5</v>
      </c>
      <c r="AA589">
        <f t="shared" si="163"/>
        <v>800.5</v>
      </c>
      <c r="AB589">
        <f>IF(I589&lt;&gt;0,(ABS(X589*Constants!$B$10)+50)/100,IF(X589=0,MAX((AB588-ABS(Z589*Constants!$B$4)),0),(ABS(X589*Constants!$B$4)+50)/100))</f>
        <v>0.62005</v>
      </c>
      <c r="AC589">
        <f>IF(J589&lt;&gt;0,(ABS(Y589*Constants!$B$10)+50)/100,IF(Y589=0,MAX((AC588-ABS(AA589*Constants!$B$4)),0),(ABS(Y589*Constants!$B$4)+50)/100))</f>
        <v>0.58005</v>
      </c>
      <c r="AD589">
        <f t="shared" si="164"/>
        <v>1001</v>
      </c>
      <c r="AE589">
        <f t="shared" si="165"/>
        <v>1200.5</v>
      </c>
      <c r="AF589">
        <f t="shared" si="166"/>
        <v>800.5</v>
      </c>
      <c r="AG589">
        <f>((Constants!$B$5*AG588)+Constants!$B$4*AD589+AH588)/(Constants!$B$5+Constants!$B$4)</f>
        <v>1001</v>
      </c>
      <c r="AH589">
        <f>((Constants!$B$5*AG588)+Constants!$B$4*AD589+AH588)-(Constants!$B$5+Constants!$B$4)*AG589</f>
        <v>0</v>
      </c>
      <c r="AI589">
        <f>((Constants!$B$5*AI588)+Constants!$B$4*AE589+AJ588)/(Constants!$B$5+Constants!$B$4)</f>
        <v>1200.5</v>
      </c>
      <c r="AJ589">
        <f>((Constants!$B$5*AI588)+Constants!$B$4*AE589+AJ588)-(Constants!$B$4+Constants!$B$5)*AI589</f>
        <v>0</v>
      </c>
      <c r="AK589">
        <f>((Constants!$B$5*AK588)+Constants!$B$4*AF589+AL588)/(Constants!$B$5+Constants!$B$4)</f>
        <v>800.5</v>
      </c>
      <c r="AL589">
        <f>((Constants!$B$5*AK588)+Constants!$B$4*AF589+AL588)-(Constants!$B$5+Constants!$B$4)*AK589</f>
        <v>0</v>
      </c>
      <c r="AM589">
        <f t="shared" si="167"/>
        <v>1</v>
      </c>
      <c r="AN589">
        <f t="shared" si="168"/>
        <v>1</v>
      </c>
      <c r="AO589">
        <f>(200000*(ABS(N589)-ABS(N587))+Constants!$B$7)/(2*Constants!$B$7)</f>
        <v>0.5</v>
      </c>
      <c r="AP589">
        <f>(200000*(ABS(O589)-ABS(O587))+Constants!$B$7)/(2*Constants!$B$7)</f>
        <v>0.5</v>
      </c>
      <c r="AQ589">
        <f t="shared" si="169"/>
        <v>1</v>
      </c>
      <c r="AR589">
        <f>(Constants!$B$3*Constants!$B$8*I589*K589+AS588)/(Constants!$B$9*Constants!$B$4)</f>
        <v>7.53982300884956</v>
      </c>
      <c r="AS589">
        <f>(Constants!$B$3*Constants!$B$8*I589*K589+AS588)-(AR589*Constants!$B$9*Constants!$B$4)</f>
        <v>0</v>
      </c>
      <c r="AT589">
        <f t="shared" si="170"/>
        <v>4425.87610619464</v>
      </c>
      <c r="AU589">
        <f t="array" ref="AU589">IF(SUMPRODUCT(--(SIGN(AN556:AN588)=SIGN(K557:K589)))=0,2,IF(AV588&gt;0,1,0))</f>
        <v>0</v>
      </c>
      <c r="AV589">
        <f>IF(AU589=2,ROUND(5*1000/Constants!$B$11,0),IF(AV588&gt;0,AV588-1,0))</f>
        <v>0</v>
      </c>
      <c r="AW589">
        <f t="shared" si="171"/>
        <v>587</v>
      </c>
      <c r="AX589">
        <f ca="1" t="array" ref="AX589">IF(AW589&gt;Constants!$B$12,2,IF(SUMPRODUCT(--(AX570:AX589=2))=0,0,1))</f>
        <v>2</v>
      </c>
      <c r="AZ589">
        <f t="array" ref="AZ589">IF(ABS(AG589)&gt;Constants!$B$13,2,IF(SUMPRODUCT(--(AZ569:AZ588=2))=0,0,1))</f>
        <v>0</v>
      </c>
    </row>
    <row r="590" spans="1:52">
      <c r="A590" s="3">
        <v>588</v>
      </c>
      <c r="B590">
        <f>Signals!B589</f>
        <v>3</v>
      </c>
      <c r="C590">
        <f>Signals!C589</f>
        <v>2</v>
      </c>
      <c r="D590">
        <f>Signals!F589</f>
        <v>0</v>
      </c>
      <c r="E590">
        <f>Signals!H589</f>
        <v>0</v>
      </c>
      <c r="F590">
        <f>Signals!I589</f>
        <v>0</v>
      </c>
      <c r="G590">
        <f>IF(Constants!$B$2=2,-B590,B590)</f>
        <v>3</v>
      </c>
      <c r="H590">
        <f>IF(Constants!$C$2=2,-C590,C590)</f>
        <v>2</v>
      </c>
      <c r="I590">
        <f t="shared" si="155"/>
        <v>3</v>
      </c>
      <c r="J590">
        <f t="shared" si="156"/>
        <v>2</v>
      </c>
      <c r="K590">
        <f t="shared" si="157"/>
        <v>1</v>
      </c>
      <c r="L590">
        <f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1200.5</v>
      </c>
      <c r="M590">
        <f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800.5</v>
      </c>
      <c r="N590">
        <f t="shared" si="158"/>
        <v>1200.5</v>
      </c>
      <c r="O590">
        <f t="shared" si="159"/>
        <v>800.5</v>
      </c>
      <c r="P590">
        <f>IF(I590&lt;&gt;0,(ABS(L590*Constants!$B$10)+50)/100,MAX(P589-ABS(N590*Constants!$B$4),0))</f>
        <v>0.62005</v>
      </c>
      <c r="Q590">
        <f>IF(J590&lt;&gt;0,(ABS(M590*Constants!$B$10)+50)/100,MAX(Q589-ABS(O590*Constants!$B$4),0))</f>
        <v>0.58005</v>
      </c>
      <c r="R590">
        <f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1200.5</v>
      </c>
      <c r="S590">
        <f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800.5</v>
      </c>
      <c r="T590">
        <f t="shared" si="160"/>
        <v>1200.5</v>
      </c>
      <c r="U590">
        <f t="shared" si="161"/>
        <v>800.5</v>
      </c>
      <c r="V590">
        <f>IF(I590&lt;&gt;0,(ABS(R590*Constants!$B$4)+50)/100,IF(R590=0,MAX((0-ABS(T590*Constants!$B$4)),0),(ABS(R590*Constants!$B$4)+50)/100))</f>
        <v>1501.125</v>
      </c>
      <c r="W590">
        <f>IF(J590&lt;&gt;0,(ABS(S590*Constants!$B$4)+50)/100,IF(S590=0,MAX((0-ABS(U590*Constants!$B$4)),0),(ABS(S590*Constants!$B$4)+50)/100))</f>
        <v>1001.125</v>
      </c>
      <c r="X590">
        <f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1200.5</v>
      </c>
      <c r="Y590">
        <f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800.5</v>
      </c>
      <c r="Z590">
        <f t="shared" si="162"/>
        <v>1200.5</v>
      </c>
      <c r="AA590">
        <f t="shared" si="163"/>
        <v>800.5</v>
      </c>
      <c r="AB590">
        <f>IF(I590&lt;&gt;0,(ABS(X590*Constants!$B$10)+50)/100,IF(X590=0,MAX((AB589-ABS(Z590*Constants!$B$4)),0),(ABS(X590*Constants!$B$4)+50)/100))</f>
        <v>0.62005</v>
      </c>
      <c r="AC590">
        <f>IF(J590&lt;&gt;0,(ABS(Y590*Constants!$B$10)+50)/100,IF(Y590=0,MAX((AC589-ABS(AA590*Constants!$B$4)),0),(ABS(Y590*Constants!$B$4)+50)/100))</f>
        <v>0.58005</v>
      </c>
      <c r="AD590">
        <f t="shared" si="164"/>
        <v>1001</v>
      </c>
      <c r="AE590">
        <f t="shared" si="165"/>
        <v>1200.5</v>
      </c>
      <c r="AF590">
        <f t="shared" si="166"/>
        <v>800.5</v>
      </c>
      <c r="AG590">
        <f>((Constants!$B$5*AG589)+Constants!$B$4*AD590+AH589)/(Constants!$B$5+Constants!$B$4)</f>
        <v>1001</v>
      </c>
      <c r="AH590">
        <f>((Constants!$B$5*AG589)+Constants!$B$4*AD590+AH589)-(Constants!$B$5+Constants!$B$4)*AG590</f>
        <v>0</v>
      </c>
      <c r="AI590">
        <f>((Constants!$B$5*AI589)+Constants!$B$4*AE590+AJ589)/(Constants!$B$5+Constants!$B$4)</f>
        <v>1200.5</v>
      </c>
      <c r="AJ590">
        <f>((Constants!$B$5*AI589)+Constants!$B$4*AE590+AJ589)-(Constants!$B$4+Constants!$B$5)*AI590</f>
        <v>0</v>
      </c>
      <c r="AK590">
        <f>((Constants!$B$5*AK589)+Constants!$B$4*AF590+AL589)/(Constants!$B$5+Constants!$B$4)</f>
        <v>800.5</v>
      </c>
      <c r="AL590">
        <f>((Constants!$B$5*AK589)+Constants!$B$4*AF590+AL589)-(Constants!$B$5+Constants!$B$4)*AK590</f>
        <v>0</v>
      </c>
      <c r="AM590">
        <f t="shared" si="167"/>
        <v>1</v>
      </c>
      <c r="AN590">
        <f t="shared" si="168"/>
        <v>1</v>
      </c>
      <c r="AO590">
        <f>(200000*(ABS(N590)-ABS(N588))+Constants!$B$7)/(2*Constants!$B$7)</f>
        <v>0.5</v>
      </c>
      <c r="AP590">
        <f>(200000*(ABS(O590)-ABS(O588))+Constants!$B$7)/(2*Constants!$B$7)</f>
        <v>0.5</v>
      </c>
      <c r="AQ590">
        <f t="shared" si="169"/>
        <v>1</v>
      </c>
      <c r="AR590">
        <f>(Constants!$B$3*Constants!$B$8*I590*K590+AS589)/(Constants!$B$9*Constants!$B$4)</f>
        <v>7.53982300884956</v>
      </c>
      <c r="AS590">
        <f>(Constants!$B$3*Constants!$B$8*I590*K590+AS589)-(AR590*Constants!$B$9*Constants!$B$4)</f>
        <v>0</v>
      </c>
      <c r="AT590">
        <f t="shared" si="170"/>
        <v>4433.41592920349</v>
      </c>
      <c r="AU590">
        <f t="array" ref="AU590">IF(SUMPRODUCT(--(SIGN(AN557:AN589)=SIGN(K558:K590)))=0,2,IF(AV589&gt;0,1,0))</f>
        <v>0</v>
      </c>
      <c r="AV590">
        <f>IF(AU590=2,ROUND(5*1000/Constants!$B$11,0),IF(AV589&gt;0,AV589-1,0))</f>
        <v>0</v>
      </c>
      <c r="AW590">
        <f t="shared" si="171"/>
        <v>588</v>
      </c>
      <c r="AX590">
        <f ca="1" t="array" ref="AX590">IF(AW590&gt;Constants!$B$12,2,IF(SUMPRODUCT(--(AX571:AX590=2))=0,0,1))</f>
        <v>2</v>
      </c>
      <c r="AZ590">
        <f t="array" ref="AZ590">IF(ABS(AG590)&gt;Constants!$B$13,2,IF(SUMPRODUCT(--(AZ570:AZ589=2))=0,0,1))</f>
        <v>0</v>
      </c>
    </row>
    <row r="591" spans="1:52">
      <c r="A591" s="3">
        <v>589</v>
      </c>
      <c r="B591">
        <f>Signals!B590</f>
        <v>3</v>
      </c>
      <c r="C591">
        <f>Signals!C590</f>
        <v>2</v>
      </c>
      <c r="D591">
        <f>Signals!F590</f>
        <v>0</v>
      </c>
      <c r="E591">
        <f>Signals!H590</f>
        <v>0</v>
      </c>
      <c r="F591">
        <f>Signals!I590</f>
        <v>0</v>
      </c>
      <c r="G591">
        <f>IF(Constants!$B$2=2,-B591,B591)</f>
        <v>3</v>
      </c>
      <c r="H591">
        <f>IF(Constants!$C$2=2,-C591,C591)</f>
        <v>2</v>
      </c>
      <c r="I591">
        <f t="shared" si="155"/>
        <v>3</v>
      </c>
      <c r="J591">
        <f t="shared" si="156"/>
        <v>2</v>
      </c>
      <c r="K591">
        <f t="shared" si="157"/>
        <v>1</v>
      </c>
      <c r="L591">
        <f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1200.5</v>
      </c>
      <c r="M591">
        <f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800.5</v>
      </c>
      <c r="N591">
        <f t="shared" si="158"/>
        <v>1200.5</v>
      </c>
      <c r="O591">
        <f t="shared" si="159"/>
        <v>800.5</v>
      </c>
      <c r="P591">
        <f>IF(I591&lt;&gt;0,(ABS(L591*Constants!$B$10)+50)/100,MAX(P590-ABS(N591*Constants!$B$4),0))</f>
        <v>0.62005</v>
      </c>
      <c r="Q591">
        <f>IF(J591&lt;&gt;0,(ABS(M591*Constants!$B$10)+50)/100,MAX(Q590-ABS(O591*Constants!$B$4),0))</f>
        <v>0.58005</v>
      </c>
      <c r="R591">
        <f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1200.5</v>
      </c>
      <c r="S591">
        <f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800.5</v>
      </c>
      <c r="T591">
        <f t="shared" si="160"/>
        <v>1200.5</v>
      </c>
      <c r="U591">
        <f t="shared" si="161"/>
        <v>800.5</v>
      </c>
      <c r="V591">
        <f>IF(I591&lt;&gt;0,(ABS(R591*Constants!$B$4)+50)/100,IF(R591=0,MAX((0-ABS(T591*Constants!$B$4)),0),(ABS(R591*Constants!$B$4)+50)/100))</f>
        <v>1501.125</v>
      </c>
      <c r="W591">
        <f>IF(J591&lt;&gt;0,(ABS(S591*Constants!$B$4)+50)/100,IF(S591=0,MAX((0-ABS(U591*Constants!$B$4)),0),(ABS(S591*Constants!$B$4)+50)/100))</f>
        <v>1001.125</v>
      </c>
      <c r="X591">
        <f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1200.5</v>
      </c>
      <c r="Y591">
        <f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800.5</v>
      </c>
      <c r="Z591">
        <f t="shared" si="162"/>
        <v>1200.5</v>
      </c>
      <c r="AA591">
        <f t="shared" si="163"/>
        <v>800.5</v>
      </c>
      <c r="AB591">
        <f>IF(I591&lt;&gt;0,(ABS(X591*Constants!$B$10)+50)/100,IF(X591=0,MAX((AB590-ABS(Z591*Constants!$B$4)),0),(ABS(X591*Constants!$B$4)+50)/100))</f>
        <v>0.62005</v>
      </c>
      <c r="AC591">
        <f>IF(J591&lt;&gt;0,(ABS(Y591*Constants!$B$10)+50)/100,IF(Y591=0,MAX((AC590-ABS(AA591*Constants!$B$4)),0),(ABS(Y591*Constants!$B$4)+50)/100))</f>
        <v>0.58005</v>
      </c>
      <c r="AD591">
        <f t="shared" si="164"/>
        <v>1001</v>
      </c>
      <c r="AE591">
        <f t="shared" si="165"/>
        <v>1200.5</v>
      </c>
      <c r="AF591">
        <f t="shared" si="166"/>
        <v>800.5</v>
      </c>
      <c r="AG591">
        <f>((Constants!$B$5*AG590)+Constants!$B$4*AD591+AH590)/(Constants!$B$5+Constants!$B$4)</f>
        <v>1001</v>
      </c>
      <c r="AH591">
        <f>((Constants!$B$5*AG590)+Constants!$B$4*AD591+AH590)-(Constants!$B$5+Constants!$B$4)*AG591</f>
        <v>0</v>
      </c>
      <c r="AI591">
        <f>((Constants!$B$5*AI590)+Constants!$B$4*AE591+AJ590)/(Constants!$B$5+Constants!$B$4)</f>
        <v>1200.5</v>
      </c>
      <c r="AJ591">
        <f>((Constants!$B$5*AI590)+Constants!$B$4*AE591+AJ590)-(Constants!$B$4+Constants!$B$5)*AI591</f>
        <v>0</v>
      </c>
      <c r="AK591">
        <f>((Constants!$B$5*AK590)+Constants!$B$4*AF591+AL590)/(Constants!$B$5+Constants!$B$4)</f>
        <v>800.5</v>
      </c>
      <c r="AL591">
        <f>((Constants!$B$5*AK590)+Constants!$B$4*AF591+AL590)-(Constants!$B$5+Constants!$B$4)*AK591</f>
        <v>0</v>
      </c>
      <c r="AM591">
        <f t="shared" si="167"/>
        <v>1</v>
      </c>
      <c r="AN591">
        <f t="shared" si="168"/>
        <v>1</v>
      </c>
      <c r="AO591">
        <f>(200000*(ABS(N591)-ABS(N589))+Constants!$B$7)/(2*Constants!$B$7)</f>
        <v>0.5</v>
      </c>
      <c r="AP591">
        <f>(200000*(ABS(O591)-ABS(O589))+Constants!$B$7)/(2*Constants!$B$7)</f>
        <v>0.5</v>
      </c>
      <c r="AQ591">
        <f t="shared" si="169"/>
        <v>1</v>
      </c>
      <c r="AR591">
        <f>(Constants!$B$3*Constants!$B$8*I591*K591+AS590)/(Constants!$B$9*Constants!$B$4)</f>
        <v>7.53982300884956</v>
      </c>
      <c r="AS591">
        <f>(Constants!$B$3*Constants!$B$8*I591*K591+AS590)-(AR591*Constants!$B$9*Constants!$B$4)</f>
        <v>0</v>
      </c>
      <c r="AT591">
        <f t="shared" si="170"/>
        <v>4440.95575221234</v>
      </c>
      <c r="AU591">
        <f t="array" ref="AU591">IF(SUMPRODUCT(--(SIGN(AN558:AN590)=SIGN(K559:K591)))=0,2,IF(AV590&gt;0,1,0))</f>
        <v>0</v>
      </c>
      <c r="AV591">
        <f>IF(AU591=2,ROUND(5*1000/Constants!$B$11,0),IF(AV590&gt;0,AV590-1,0))</f>
        <v>0</v>
      </c>
      <c r="AW591">
        <f t="shared" si="171"/>
        <v>589</v>
      </c>
      <c r="AX591">
        <f ca="1" t="array" ref="AX591">IF(AW591&gt;Constants!$B$12,2,IF(SUMPRODUCT(--(AX572:AX591=2))=0,0,1))</f>
        <v>2</v>
      </c>
      <c r="AZ591">
        <f t="array" ref="AZ591">IF(ABS(AG591)&gt;Constants!$B$13,2,IF(SUMPRODUCT(--(AZ571:AZ590=2))=0,0,1))</f>
        <v>0</v>
      </c>
    </row>
    <row r="592" spans="1:52">
      <c r="A592" s="3">
        <v>590</v>
      </c>
      <c r="B592">
        <f>Signals!B591</f>
        <v>3</v>
      </c>
      <c r="C592">
        <f>Signals!C591</f>
        <v>2</v>
      </c>
      <c r="D592">
        <f>Signals!F591</f>
        <v>0</v>
      </c>
      <c r="E592">
        <f>Signals!H591</f>
        <v>0</v>
      </c>
      <c r="F592">
        <f>Signals!I591</f>
        <v>0</v>
      </c>
      <c r="G592">
        <f>IF(Constants!$B$2=2,-B592,B592)</f>
        <v>3</v>
      </c>
      <c r="H592">
        <f>IF(Constants!$C$2=2,-C592,C592)</f>
        <v>2</v>
      </c>
      <c r="I592">
        <f t="shared" si="155"/>
        <v>3</v>
      </c>
      <c r="J592">
        <f t="shared" si="156"/>
        <v>2</v>
      </c>
      <c r="K592">
        <f t="shared" si="157"/>
        <v>1</v>
      </c>
      <c r="L592">
        <f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1200.5</v>
      </c>
      <c r="M592">
        <f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800.5</v>
      </c>
      <c r="N592">
        <f t="shared" si="158"/>
        <v>1200.5</v>
      </c>
      <c r="O592">
        <f t="shared" si="159"/>
        <v>800.5</v>
      </c>
      <c r="P592">
        <f>IF(I592&lt;&gt;0,(ABS(L592*Constants!$B$10)+50)/100,MAX(P591-ABS(N592*Constants!$B$4),0))</f>
        <v>0.62005</v>
      </c>
      <c r="Q592">
        <f>IF(J592&lt;&gt;0,(ABS(M592*Constants!$B$10)+50)/100,MAX(Q591-ABS(O592*Constants!$B$4),0))</f>
        <v>0.58005</v>
      </c>
      <c r="R592">
        <f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1200.5</v>
      </c>
      <c r="S592">
        <f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800.5</v>
      </c>
      <c r="T592">
        <f t="shared" si="160"/>
        <v>1200.5</v>
      </c>
      <c r="U592">
        <f t="shared" si="161"/>
        <v>800.5</v>
      </c>
      <c r="V592">
        <f>IF(I592&lt;&gt;0,(ABS(R592*Constants!$B$4)+50)/100,IF(R592=0,MAX((0-ABS(T592*Constants!$B$4)),0),(ABS(R592*Constants!$B$4)+50)/100))</f>
        <v>1501.125</v>
      </c>
      <c r="W592">
        <f>IF(J592&lt;&gt;0,(ABS(S592*Constants!$B$4)+50)/100,IF(S592=0,MAX((0-ABS(U592*Constants!$B$4)),0),(ABS(S592*Constants!$B$4)+50)/100))</f>
        <v>1001.125</v>
      </c>
      <c r="X592">
        <f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1200.5</v>
      </c>
      <c r="Y592">
        <f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800.5</v>
      </c>
      <c r="Z592">
        <f t="shared" si="162"/>
        <v>1200.5</v>
      </c>
      <c r="AA592">
        <f t="shared" si="163"/>
        <v>800.5</v>
      </c>
      <c r="AB592">
        <f>IF(I592&lt;&gt;0,(ABS(X592*Constants!$B$10)+50)/100,IF(X592=0,MAX((AB591-ABS(Z592*Constants!$B$4)),0),(ABS(X592*Constants!$B$4)+50)/100))</f>
        <v>0.62005</v>
      </c>
      <c r="AC592">
        <f>IF(J592&lt;&gt;0,(ABS(Y592*Constants!$B$10)+50)/100,IF(Y592=0,MAX((AC591-ABS(AA592*Constants!$B$4)),0),(ABS(Y592*Constants!$B$4)+50)/100))</f>
        <v>0.58005</v>
      </c>
      <c r="AD592">
        <f t="shared" si="164"/>
        <v>1001</v>
      </c>
      <c r="AE592">
        <f t="shared" si="165"/>
        <v>1200.5</v>
      </c>
      <c r="AF592">
        <f t="shared" si="166"/>
        <v>800.5</v>
      </c>
      <c r="AG592">
        <f>((Constants!$B$5*AG591)+Constants!$B$4*AD592+AH591)/(Constants!$B$5+Constants!$B$4)</f>
        <v>1001</v>
      </c>
      <c r="AH592">
        <f>((Constants!$B$5*AG591)+Constants!$B$4*AD592+AH591)-(Constants!$B$5+Constants!$B$4)*AG592</f>
        <v>0</v>
      </c>
      <c r="AI592">
        <f>((Constants!$B$5*AI591)+Constants!$B$4*AE592+AJ591)/(Constants!$B$5+Constants!$B$4)</f>
        <v>1200.5</v>
      </c>
      <c r="AJ592">
        <f>((Constants!$B$5*AI591)+Constants!$B$4*AE592+AJ591)-(Constants!$B$4+Constants!$B$5)*AI592</f>
        <v>0</v>
      </c>
      <c r="AK592">
        <f>((Constants!$B$5*AK591)+Constants!$B$4*AF592+AL591)/(Constants!$B$5+Constants!$B$4)</f>
        <v>800.5</v>
      </c>
      <c r="AL592">
        <f>((Constants!$B$5*AK591)+Constants!$B$4*AF592+AL591)-(Constants!$B$5+Constants!$B$4)*AK592</f>
        <v>0</v>
      </c>
      <c r="AM592">
        <f t="shared" si="167"/>
        <v>1</v>
      </c>
      <c r="AN592">
        <f t="shared" si="168"/>
        <v>1</v>
      </c>
      <c r="AO592">
        <f>(200000*(ABS(N592)-ABS(N590))+Constants!$B$7)/(2*Constants!$B$7)</f>
        <v>0.5</v>
      </c>
      <c r="AP592">
        <f>(200000*(ABS(O592)-ABS(O590))+Constants!$B$7)/(2*Constants!$B$7)</f>
        <v>0.5</v>
      </c>
      <c r="AQ592">
        <f t="shared" si="169"/>
        <v>1</v>
      </c>
      <c r="AR592">
        <f>(Constants!$B$3*Constants!$B$8*I592*K592+AS591)/(Constants!$B$9*Constants!$B$4)</f>
        <v>7.53982300884956</v>
      </c>
      <c r="AS592">
        <f>(Constants!$B$3*Constants!$B$8*I592*K592+AS591)-(AR592*Constants!$B$9*Constants!$B$4)</f>
        <v>0</v>
      </c>
      <c r="AT592">
        <f t="shared" si="170"/>
        <v>4448.49557522119</v>
      </c>
      <c r="AU592">
        <f t="array" ref="AU592">IF(SUMPRODUCT(--(SIGN(AN559:AN591)=SIGN(K560:K592)))=0,2,IF(AV591&gt;0,1,0))</f>
        <v>0</v>
      </c>
      <c r="AV592">
        <f>IF(AU592=2,ROUND(5*1000/Constants!$B$11,0),IF(AV591&gt;0,AV591-1,0))</f>
        <v>0</v>
      </c>
      <c r="AW592">
        <f t="shared" si="171"/>
        <v>590</v>
      </c>
      <c r="AX592">
        <f ca="1" t="array" ref="AX592">IF(AW592&gt;Constants!$B$12,2,IF(SUMPRODUCT(--(AX573:AX592=2))=0,0,1))</f>
        <v>2</v>
      </c>
      <c r="AZ592">
        <f t="array" ref="AZ592">IF(ABS(AG592)&gt;Constants!$B$13,2,IF(SUMPRODUCT(--(AZ572:AZ591=2))=0,0,1))</f>
        <v>0</v>
      </c>
    </row>
    <row r="593" spans="1:52">
      <c r="A593" s="3">
        <v>591</v>
      </c>
      <c r="B593">
        <f>Signals!B592</f>
        <v>3</v>
      </c>
      <c r="C593">
        <f>Signals!C592</f>
        <v>2</v>
      </c>
      <c r="D593">
        <f>Signals!F592</f>
        <v>0</v>
      </c>
      <c r="E593">
        <f>Signals!H592</f>
        <v>0</v>
      </c>
      <c r="F593">
        <f>Signals!I592</f>
        <v>0</v>
      </c>
      <c r="G593">
        <f>IF(Constants!$B$2=2,-B593,B593)</f>
        <v>3</v>
      </c>
      <c r="H593">
        <f>IF(Constants!$C$2=2,-C593,C593)</f>
        <v>2</v>
      </c>
      <c r="I593">
        <f t="shared" si="155"/>
        <v>3</v>
      </c>
      <c r="J593">
        <f t="shared" si="156"/>
        <v>2</v>
      </c>
      <c r="K593">
        <f t="shared" si="157"/>
        <v>1</v>
      </c>
      <c r="L593">
        <f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1200.5</v>
      </c>
      <c r="M593">
        <f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800.5</v>
      </c>
      <c r="N593">
        <f t="shared" si="158"/>
        <v>1200.5</v>
      </c>
      <c r="O593">
        <f t="shared" si="159"/>
        <v>800.5</v>
      </c>
      <c r="P593">
        <f>IF(I593&lt;&gt;0,(ABS(L593*Constants!$B$10)+50)/100,MAX(P592-ABS(N593*Constants!$B$4),0))</f>
        <v>0.62005</v>
      </c>
      <c r="Q593">
        <f>IF(J593&lt;&gt;0,(ABS(M593*Constants!$B$10)+50)/100,MAX(Q592-ABS(O593*Constants!$B$4),0))</f>
        <v>0.58005</v>
      </c>
      <c r="R593">
        <f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1200.5</v>
      </c>
      <c r="S593">
        <f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800.5</v>
      </c>
      <c r="T593">
        <f t="shared" si="160"/>
        <v>1200.5</v>
      </c>
      <c r="U593">
        <f t="shared" si="161"/>
        <v>800.5</v>
      </c>
      <c r="V593">
        <f>IF(I593&lt;&gt;0,(ABS(R593*Constants!$B$4)+50)/100,IF(R593=0,MAX((0-ABS(T593*Constants!$B$4)),0),(ABS(R593*Constants!$B$4)+50)/100))</f>
        <v>1501.125</v>
      </c>
      <c r="W593">
        <f>IF(J593&lt;&gt;0,(ABS(S593*Constants!$B$4)+50)/100,IF(S593=0,MAX((0-ABS(U593*Constants!$B$4)),0),(ABS(S593*Constants!$B$4)+50)/100))</f>
        <v>1001.125</v>
      </c>
      <c r="X593">
        <f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1200.5</v>
      </c>
      <c r="Y593">
        <f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800.5</v>
      </c>
      <c r="Z593">
        <f t="shared" si="162"/>
        <v>1200.5</v>
      </c>
      <c r="AA593">
        <f t="shared" si="163"/>
        <v>800.5</v>
      </c>
      <c r="AB593">
        <f>IF(I593&lt;&gt;0,(ABS(X593*Constants!$B$10)+50)/100,IF(X593=0,MAX((AB592-ABS(Z593*Constants!$B$4)),0),(ABS(X593*Constants!$B$4)+50)/100))</f>
        <v>0.62005</v>
      </c>
      <c r="AC593">
        <f>IF(J593&lt;&gt;0,(ABS(Y593*Constants!$B$10)+50)/100,IF(Y593=0,MAX((AC592-ABS(AA593*Constants!$B$4)),0),(ABS(Y593*Constants!$B$4)+50)/100))</f>
        <v>0.58005</v>
      </c>
      <c r="AD593">
        <f t="shared" si="164"/>
        <v>1001</v>
      </c>
      <c r="AE593">
        <f t="shared" si="165"/>
        <v>1200.5</v>
      </c>
      <c r="AF593">
        <f t="shared" si="166"/>
        <v>800.5</v>
      </c>
      <c r="AG593">
        <f>((Constants!$B$5*AG592)+Constants!$B$4*AD593+AH592)/(Constants!$B$5+Constants!$B$4)</f>
        <v>1001</v>
      </c>
      <c r="AH593">
        <f>((Constants!$B$5*AG592)+Constants!$B$4*AD593+AH592)-(Constants!$B$5+Constants!$B$4)*AG593</f>
        <v>0</v>
      </c>
      <c r="AI593">
        <f>((Constants!$B$5*AI592)+Constants!$B$4*AE593+AJ592)/(Constants!$B$5+Constants!$B$4)</f>
        <v>1200.5</v>
      </c>
      <c r="AJ593">
        <f>((Constants!$B$5*AI592)+Constants!$B$4*AE593+AJ592)-(Constants!$B$4+Constants!$B$5)*AI593</f>
        <v>0</v>
      </c>
      <c r="AK593">
        <f>((Constants!$B$5*AK592)+Constants!$B$4*AF593+AL592)/(Constants!$B$5+Constants!$B$4)</f>
        <v>800.5</v>
      </c>
      <c r="AL593">
        <f>((Constants!$B$5*AK592)+Constants!$B$4*AF593+AL592)-(Constants!$B$5+Constants!$B$4)*AK593</f>
        <v>0</v>
      </c>
      <c r="AM593">
        <f t="shared" si="167"/>
        <v>1</v>
      </c>
      <c r="AN593">
        <f t="shared" si="168"/>
        <v>1</v>
      </c>
      <c r="AO593">
        <f>(200000*(ABS(N593)-ABS(N591))+Constants!$B$7)/(2*Constants!$B$7)</f>
        <v>0.5</v>
      </c>
      <c r="AP593">
        <f>(200000*(ABS(O593)-ABS(O591))+Constants!$B$7)/(2*Constants!$B$7)</f>
        <v>0.5</v>
      </c>
      <c r="AQ593">
        <f t="shared" si="169"/>
        <v>1</v>
      </c>
      <c r="AR593">
        <f>(Constants!$B$3*Constants!$B$8*I593*K593+AS592)/(Constants!$B$9*Constants!$B$4)</f>
        <v>7.53982300884956</v>
      </c>
      <c r="AS593">
        <f>(Constants!$B$3*Constants!$B$8*I593*K593+AS592)-(AR593*Constants!$B$9*Constants!$B$4)</f>
        <v>0</v>
      </c>
      <c r="AT593">
        <f t="shared" si="170"/>
        <v>4456.03539823004</v>
      </c>
      <c r="AU593">
        <f t="array" ref="AU593">IF(SUMPRODUCT(--(SIGN(AN560:AN592)=SIGN(K561:K593)))=0,2,IF(AV592&gt;0,1,0))</f>
        <v>0</v>
      </c>
      <c r="AV593">
        <f>IF(AU593=2,ROUND(5*1000/Constants!$B$11,0),IF(AV592&gt;0,AV592-1,0))</f>
        <v>0</v>
      </c>
      <c r="AW593">
        <f t="shared" si="171"/>
        <v>591</v>
      </c>
      <c r="AX593">
        <f ca="1" t="array" ref="AX593">IF(AW593&gt;Constants!$B$12,2,IF(SUMPRODUCT(--(AX574:AX593=2))=0,0,1))</f>
        <v>2</v>
      </c>
      <c r="AZ593">
        <f t="array" ref="AZ593">IF(ABS(AG593)&gt;Constants!$B$13,2,IF(SUMPRODUCT(--(AZ573:AZ592=2))=0,0,1))</f>
        <v>0</v>
      </c>
    </row>
    <row r="594" spans="1:52">
      <c r="A594" s="3">
        <v>592</v>
      </c>
      <c r="B594">
        <f>Signals!B593</f>
        <v>3</v>
      </c>
      <c r="C594">
        <f>Signals!C593</f>
        <v>2</v>
      </c>
      <c r="D594">
        <f>Signals!F593</f>
        <v>0</v>
      </c>
      <c r="E594">
        <f>Signals!H593</f>
        <v>0</v>
      </c>
      <c r="F594">
        <f>Signals!I593</f>
        <v>0</v>
      </c>
      <c r="G594">
        <f>IF(Constants!$B$2=2,-B594,B594)</f>
        <v>3</v>
      </c>
      <c r="H594">
        <f>IF(Constants!$C$2=2,-C594,C594)</f>
        <v>2</v>
      </c>
      <c r="I594">
        <f t="shared" si="155"/>
        <v>3</v>
      </c>
      <c r="J594">
        <f t="shared" si="156"/>
        <v>2</v>
      </c>
      <c r="K594">
        <f t="shared" si="157"/>
        <v>1</v>
      </c>
      <c r="L594">
        <f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1200.5</v>
      </c>
      <c r="M594">
        <f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800.5</v>
      </c>
      <c r="N594">
        <f t="shared" si="158"/>
        <v>1200.5</v>
      </c>
      <c r="O594">
        <f t="shared" si="159"/>
        <v>800.5</v>
      </c>
      <c r="P594">
        <f>IF(I594&lt;&gt;0,(ABS(L594*Constants!$B$10)+50)/100,MAX(P593-ABS(N594*Constants!$B$4),0))</f>
        <v>0.62005</v>
      </c>
      <c r="Q594">
        <f>IF(J594&lt;&gt;0,(ABS(M594*Constants!$B$10)+50)/100,MAX(Q593-ABS(O594*Constants!$B$4),0))</f>
        <v>0.58005</v>
      </c>
      <c r="R594">
        <f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1200.5</v>
      </c>
      <c r="S594">
        <f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800.5</v>
      </c>
      <c r="T594">
        <f t="shared" si="160"/>
        <v>1200.5</v>
      </c>
      <c r="U594">
        <f t="shared" si="161"/>
        <v>800.5</v>
      </c>
      <c r="V594">
        <f>IF(I594&lt;&gt;0,(ABS(R594*Constants!$B$4)+50)/100,IF(R594=0,MAX((0-ABS(T594*Constants!$B$4)),0),(ABS(R594*Constants!$B$4)+50)/100))</f>
        <v>1501.125</v>
      </c>
      <c r="W594">
        <f>IF(J594&lt;&gt;0,(ABS(S594*Constants!$B$4)+50)/100,IF(S594=0,MAX((0-ABS(U594*Constants!$B$4)),0),(ABS(S594*Constants!$B$4)+50)/100))</f>
        <v>1001.125</v>
      </c>
      <c r="X594">
        <f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1200.5</v>
      </c>
      <c r="Y594">
        <f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800.5</v>
      </c>
      <c r="Z594">
        <f t="shared" si="162"/>
        <v>1200.5</v>
      </c>
      <c r="AA594">
        <f t="shared" si="163"/>
        <v>800.5</v>
      </c>
      <c r="AB594">
        <f>IF(I594&lt;&gt;0,(ABS(X594*Constants!$B$10)+50)/100,IF(X594=0,MAX((AB593-ABS(Z594*Constants!$B$4)),0),(ABS(X594*Constants!$B$4)+50)/100))</f>
        <v>0.62005</v>
      </c>
      <c r="AC594">
        <f>IF(J594&lt;&gt;0,(ABS(Y594*Constants!$B$10)+50)/100,IF(Y594=0,MAX((AC593-ABS(AA594*Constants!$B$4)),0),(ABS(Y594*Constants!$B$4)+50)/100))</f>
        <v>0.58005</v>
      </c>
      <c r="AD594">
        <f t="shared" si="164"/>
        <v>1001</v>
      </c>
      <c r="AE594">
        <f t="shared" si="165"/>
        <v>1200.5</v>
      </c>
      <c r="AF594">
        <f t="shared" si="166"/>
        <v>800.5</v>
      </c>
      <c r="AG594">
        <f>((Constants!$B$5*AG593)+Constants!$B$4*AD594+AH593)/(Constants!$B$5+Constants!$B$4)</f>
        <v>1001</v>
      </c>
      <c r="AH594">
        <f>((Constants!$B$5*AG593)+Constants!$B$4*AD594+AH593)-(Constants!$B$5+Constants!$B$4)*AG594</f>
        <v>0</v>
      </c>
      <c r="AI594">
        <f>((Constants!$B$5*AI593)+Constants!$B$4*AE594+AJ593)/(Constants!$B$5+Constants!$B$4)</f>
        <v>1200.5</v>
      </c>
      <c r="AJ594">
        <f>((Constants!$B$5*AI593)+Constants!$B$4*AE594+AJ593)-(Constants!$B$4+Constants!$B$5)*AI594</f>
        <v>0</v>
      </c>
      <c r="AK594">
        <f>((Constants!$B$5*AK593)+Constants!$B$4*AF594+AL593)/(Constants!$B$5+Constants!$B$4)</f>
        <v>800.5</v>
      </c>
      <c r="AL594">
        <f>((Constants!$B$5*AK593)+Constants!$B$4*AF594+AL593)-(Constants!$B$5+Constants!$B$4)*AK594</f>
        <v>0</v>
      </c>
      <c r="AM594">
        <f t="shared" si="167"/>
        <v>1</v>
      </c>
      <c r="AN594">
        <f t="shared" si="168"/>
        <v>1</v>
      </c>
      <c r="AO594">
        <f>(200000*(ABS(N594)-ABS(N592))+Constants!$B$7)/(2*Constants!$B$7)</f>
        <v>0.5</v>
      </c>
      <c r="AP594">
        <f>(200000*(ABS(O594)-ABS(O592))+Constants!$B$7)/(2*Constants!$B$7)</f>
        <v>0.5</v>
      </c>
      <c r="AQ594">
        <f t="shared" si="169"/>
        <v>1</v>
      </c>
      <c r="AR594">
        <f>(Constants!$B$3*Constants!$B$8*I594*K594+AS593)/(Constants!$B$9*Constants!$B$4)</f>
        <v>7.53982300884956</v>
      </c>
      <c r="AS594">
        <f>(Constants!$B$3*Constants!$B$8*I594*K594+AS593)-(AR594*Constants!$B$9*Constants!$B$4)</f>
        <v>0</v>
      </c>
      <c r="AT594">
        <f t="shared" si="170"/>
        <v>4463.57522123889</v>
      </c>
      <c r="AU594">
        <f t="array" ref="AU594">IF(SUMPRODUCT(--(SIGN(AN561:AN593)=SIGN(K562:K594)))=0,2,IF(AV593&gt;0,1,0))</f>
        <v>0</v>
      </c>
      <c r="AV594">
        <f>IF(AU594=2,ROUND(5*1000/Constants!$B$11,0),IF(AV593&gt;0,AV593-1,0))</f>
        <v>0</v>
      </c>
      <c r="AW594">
        <f t="shared" si="171"/>
        <v>592</v>
      </c>
      <c r="AX594">
        <f ca="1" t="array" ref="AX594">IF(AW594&gt;Constants!$B$12,2,IF(SUMPRODUCT(--(AX575:AX594=2))=0,0,1))</f>
        <v>2</v>
      </c>
      <c r="AZ594">
        <f t="array" ref="AZ594">IF(ABS(AG594)&gt;Constants!$B$13,2,IF(SUMPRODUCT(--(AZ574:AZ593=2))=0,0,1))</f>
        <v>0</v>
      </c>
    </row>
    <row r="595" spans="1:52">
      <c r="A595" s="3">
        <v>593</v>
      </c>
      <c r="B595">
        <f>Signals!B594</f>
        <v>3</v>
      </c>
      <c r="C595">
        <f>Signals!C594</f>
        <v>2</v>
      </c>
      <c r="D595">
        <f>Signals!F594</f>
        <v>0</v>
      </c>
      <c r="E595">
        <f>Signals!H594</f>
        <v>0</v>
      </c>
      <c r="F595">
        <f>Signals!I594</f>
        <v>0</v>
      </c>
      <c r="G595">
        <f>IF(Constants!$B$2=2,-B595,B595)</f>
        <v>3</v>
      </c>
      <c r="H595">
        <f>IF(Constants!$C$2=2,-C595,C595)</f>
        <v>2</v>
      </c>
      <c r="I595">
        <f t="shared" si="155"/>
        <v>3</v>
      </c>
      <c r="J595">
        <f t="shared" si="156"/>
        <v>2</v>
      </c>
      <c r="K595">
        <f t="shared" si="157"/>
        <v>1</v>
      </c>
      <c r="L595">
        <f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1200.5</v>
      </c>
      <c r="M595">
        <f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800.5</v>
      </c>
      <c r="N595">
        <f t="shared" si="158"/>
        <v>1200.5</v>
      </c>
      <c r="O595">
        <f t="shared" si="159"/>
        <v>800.5</v>
      </c>
      <c r="P595">
        <f>IF(I595&lt;&gt;0,(ABS(L595*Constants!$B$10)+50)/100,MAX(P594-ABS(N595*Constants!$B$4),0))</f>
        <v>0.62005</v>
      </c>
      <c r="Q595">
        <f>IF(J595&lt;&gt;0,(ABS(M595*Constants!$B$10)+50)/100,MAX(Q594-ABS(O595*Constants!$B$4),0))</f>
        <v>0.58005</v>
      </c>
      <c r="R595">
        <f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1200.5</v>
      </c>
      <c r="S595">
        <f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800.5</v>
      </c>
      <c r="T595">
        <f t="shared" si="160"/>
        <v>1200.5</v>
      </c>
      <c r="U595">
        <f t="shared" si="161"/>
        <v>800.5</v>
      </c>
      <c r="V595">
        <f>IF(I595&lt;&gt;0,(ABS(R595*Constants!$B$4)+50)/100,IF(R595=0,MAX((0-ABS(T595*Constants!$B$4)),0),(ABS(R595*Constants!$B$4)+50)/100))</f>
        <v>1501.125</v>
      </c>
      <c r="W595">
        <f>IF(J595&lt;&gt;0,(ABS(S595*Constants!$B$4)+50)/100,IF(S595=0,MAX((0-ABS(U595*Constants!$B$4)),0),(ABS(S595*Constants!$B$4)+50)/100))</f>
        <v>1001.125</v>
      </c>
      <c r="X595">
        <f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1200.5</v>
      </c>
      <c r="Y595">
        <f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800.5</v>
      </c>
      <c r="Z595">
        <f t="shared" si="162"/>
        <v>1200.5</v>
      </c>
      <c r="AA595">
        <f t="shared" si="163"/>
        <v>800.5</v>
      </c>
      <c r="AB595">
        <f>IF(I595&lt;&gt;0,(ABS(X595*Constants!$B$10)+50)/100,IF(X595=0,MAX((AB594-ABS(Z595*Constants!$B$4)),0),(ABS(X595*Constants!$B$4)+50)/100))</f>
        <v>0.62005</v>
      </c>
      <c r="AC595">
        <f>IF(J595&lt;&gt;0,(ABS(Y595*Constants!$B$10)+50)/100,IF(Y595=0,MAX((AC594-ABS(AA595*Constants!$B$4)),0),(ABS(Y595*Constants!$B$4)+50)/100))</f>
        <v>0.58005</v>
      </c>
      <c r="AD595">
        <f t="shared" si="164"/>
        <v>1001</v>
      </c>
      <c r="AE595">
        <f t="shared" si="165"/>
        <v>1200.5</v>
      </c>
      <c r="AF595">
        <f t="shared" si="166"/>
        <v>800.5</v>
      </c>
      <c r="AG595">
        <f>((Constants!$B$5*AG594)+Constants!$B$4*AD595+AH594)/(Constants!$B$5+Constants!$B$4)</f>
        <v>1001</v>
      </c>
      <c r="AH595">
        <f>((Constants!$B$5*AG594)+Constants!$B$4*AD595+AH594)-(Constants!$B$5+Constants!$B$4)*AG595</f>
        <v>0</v>
      </c>
      <c r="AI595">
        <f>((Constants!$B$5*AI594)+Constants!$B$4*AE595+AJ594)/(Constants!$B$5+Constants!$B$4)</f>
        <v>1200.5</v>
      </c>
      <c r="AJ595">
        <f>((Constants!$B$5*AI594)+Constants!$B$4*AE595+AJ594)-(Constants!$B$4+Constants!$B$5)*AI595</f>
        <v>0</v>
      </c>
      <c r="AK595">
        <f>((Constants!$B$5*AK594)+Constants!$B$4*AF595+AL594)/(Constants!$B$5+Constants!$B$4)</f>
        <v>800.5</v>
      </c>
      <c r="AL595">
        <f>((Constants!$B$5*AK594)+Constants!$B$4*AF595+AL594)-(Constants!$B$5+Constants!$B$4)*AK595</f>
        <v>0</v>
      </c>
      <c r="AM595">
        <f t="shared" si="167"/>
        <v>1</v>
      </c>
      <c r="AN595">
        <f t="shared" si="168"/>
        <v>1</v>
      </c>
      <c r="AO595">
        <f>(200000*(ABS(N595)-ABS(N593))+Constants!$B$7)/(2*Constants!$B$7)</f>
        <v>0.5</v>
      </c>
      <c r="AP595">
        <f>(200000*(ABS(O595)-ABS(O593))+Constants!$B$7)/(2*Constants!$B$7)</f>
        <v>0.5</v>
      </c>
      <c r="AQ595">
        <f t="shared" si="169"/>
        <v>1</v>
      </c>
      <c r="AR595">
        <f>(Constants!$B$3*Constants!$B$8*I595*K595+AS594)/(Constants!$B$9*Constants!$B$4)</f>
        <v>7.53982300884956</v>
      </c>
      <c r="AS595">
        <f>(Constants!$B$3*Constants!$B$8*I595*K595+AS594)-(AR595*Constants!$B$9*Constants!$B$4)</f>
        <v>0</v>
      </c>
      <c r="AT595">
        <f t="shared" si="170"/>
        <v>4471.11504424774</v>
      </c>
      <c r="AU595">
        <f t="array" ref="AU595">IF(SUMPRODUCT(--(SIGN(AN562:AN594)=SIGN(K563:K595)))=0,2,IF(AV594&gt;0,1,0))</f>
        <v>0</v>
      </c>
      <c r="AV595">
        <f>IF(AU595=2,ROUND(5*1000/Constants!$B$11,0),IF(AV594&gt;0,AV594-1,0))</f>
        <v>0</v>
      </c>
      <c r="AW595">
        <f t="shared" si="171"/>
        <v>593</v>
      </c>
      <c r="AX595">
        <f ca="1" t="array" ref="AX595">IF(AW595&gt;Constants!$B$12,2,IF(SUMPRODUCT(--(AX576:AX595=2))=0,0,1))</f>
        <v>2</v>
      </c>
      <c r="AZ595">
        <f t="array" ref="AZ595">IF(ABS(AG595)&gt;Constants!$B$13,2,IF(SUMPRODUCT(--(AZ575:AZ594=2))=0,0,1))</f>
        <v>0</v>
      </c>
    </row>
    <row r="596" spans="1:52">
      <c r="A596" s="3">
        <v>594</v>
      </c>
      <c r="B596">
        <f>Signals!B595</f>
        <v>3</v>
      </c>
      <c r="C596">
        <f>Signals!C595</f>
        <v>2</v>
      </c>
      <c r="D596">
        <f>Signals!F595</f>
        <v>0</v>
      </c>
      <c r="E596">
        <f>Signals!H595</f>
        <v>0</v>
      </c>
      <c r="F596">
        <f>Signals!I595</f>
        <v>0</v>
      </c>
      <c r="G596">
        <f>IF(Constants!$B$2=2,-B596,B596)</f>
        <v>3</v>
      </c>
      <c r="H596">
        <f>IF(Constants!$C$2=2,-C596,C596)</f>
        <v>2</v>
      </c>
      <c r="I596">
        <f t="shared" si="155"/>
        <v>3</v>
      </c>
      <c r="J596">
        <f t="shared" si="156"/>
        <v>2</v>
      </c>
      <c r="K596">
        <f t="shared" si="157"/>
        <v>1</v>
      </c>
      <c r="L596">
        <f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1200.5</v>
      </c>
      <c r="M596">
        <f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800.5</v>
      </c>
      <c r="N596">
        <f t="shared" si="158"/>
        <v>1200.5</v>
      </c>
      <c r="O596">
        <f t="shared" si="159"/>
        <v>800.5</v>
      </c>
      <c r="P596">
        <f>IF(I596&lt;&gt;0,(ABS(L596*Constants!$B$10)+50)/100,MAX(P595-ABS(N596*Constants!$B$4),0))</f>
        <v>0.62005</v>
      </c>
      <c r="Q596">
        <f>IF(J596&lt;&gt;0,(ABS(M596*Constants!$B$10)+50)/100,MAX(Q595-ABS(O596*Constants!$B$4),0))</f>
        <v>0.58005</v>
      </c>
      <c r="R596">
        <f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1200.5</v>
      </c>
      <c r="S596">
        <f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800.5</v>
      </c>
      <c r="T596">
        <f t="shared" si="160"/>
        <v>1200.5</v>
      </c>
      <c r="U596">
        <f t="shared" si="161"/>
        <v>800.5</v>
      </c>
      <c r="V596">
        <f>IF(I596&lt;&gt;0,(ABS(R596*Constants!$B$4)+50)/100,IF(R596=0,MAX((0-ABS(T596*Constants!$B$4)),0),(ABS(R596*Constants!$B$4)+50)/100))</f>
        <v>1501.125</v>
      </c>
      <c r="W596">
        <f>IF(J596&lt;&gt;0,(ABS(S596*Constants!$B$4)+50)/100,IF(S596=0,MAX((0-ABS(U596*Constants!$B$4)),0),(ABS(S596*Constants!$B$4)+50)/100))</f>
        <v>1001.125</v>
      </c>
      <c r="X596">
        <f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1200.5</v>
      </c>
      <c r="Y596">
        <f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800.5</v>
      </c>
      <c r="Z596">
        <f t="shared" si="162"/>
        <v>1200.5</v>
      </c>
      <c r="AA596">
        <f t="shared" si="163"/>
        <v>800.5</v>
      </c>
      <c r="AB596">
        <f>IF(I596&lt;&gt;0,(ABS(X596*Constants!$B$10)+50)/100,IF(X596=0,MAX((AB595-ABS(Z596*Constants!$B$4)),0),(ABS(X596*Constants!$B$4)+50)/100))</f>
        <v>0.62005</v>
      </c>
      <c r="AC596">
        <f>IF(J596&lt;&gt;0,(ABS(Y596*Constants!$B$10)+50)/100,IF(Y596=0,MAX((AC595-ABS(AA596*Constants!$B$4)),0),(ABS(Y596*Constants!$B$4)+50)/100))</f>
        <v>0.58005</v>
      </c>
      <c r="AD596">
        <f t="shared" si="164"/>
        <v>1001</v>
      </c>
      <c r="AE596">
        <f t="shared" si="165"/>
        <v>1200.5</v>
      </c>
      <c r="AF596">
        <f t="shared" si="166"/>
        <v>800.5</v>
      </c>
      <c r="AG596">
        <f>((Constants!$B$5*AG595)+Constants!$B$4*AD596+AH595)/(Constants!$B$5+Constants!$B$4)</f>
        <v>1001</v>
      </c>
      <c r="AH596">
        <f>((Constants!$B$5*AG595)+Constants!$B$4*AD596+AH595)-(Constants!$B$5+Constants!$B$4)*AG596</f>
        <v>0</v>
      </c>
      <c r="AI596">
        <f>((Constants!$B$5*AI595)+Constants!$B$4*AE596+AJ595)/(Constants!$B$5+Constants!$B$4)</f>
        <v>1200.5</v>
      </c>
      <c r="AJ596">
        <f>((Constants!$B$5*AI595)+Constants!$B$4*AE596+AJ595)-(Constants!$B$4+Constants!$B$5)*AI596</f>
        <v>0</v>
      </c>
      <c r="AK596">
        <f>((Constants!$B$5*AK595)+Constants!$B$4*AF596+AL595)/(Constants!$B$5+Constants!$B$4)</f>
        <v>800.5</v>
      </c>
      <c r="AL596">
        <f>((Constants!$B$5*AK595)+Constants!$B$4*AF596+AL595)-(Constants!$B$5+Constants!$B$4)*AK596</f>
        <v>0</v>
      </c>
      <c r="AM596">
        <f t="shared" si="167"/>
        <v>1</v>
      </c>
      <c r="AN596">
        <f t="shared" si="168"/>
        <v>1</v>
      </c>
      <c r="AO596">
        <f>(200000*(ABS(N596)-ABS(N594))+Constants!$B$7)/(2*Constants!$B$7)</f>
        <v>0.5</v>
      </c>
      <c r="AP596">
        <f>(200000*(ABS(O596)-ABS(O594))+Constants!$B$7)/(2*Constants!$B$7)</f>
        <v>0.5</v>
      </c>
      <c r="AQ596">
        <f t="shared" si="169"/>
        <v>1</v>
      </c>
      <c r="AR596">
        <f>(Constants!$B$3*Constants!$B$8*I596*K596+AS595)/(Constants!$B$9*Constants!$B$4)</f>
        <v>7.53982300884956</v>
      </c>
      <c r="AS596">
        <f>(Constants!$B$3*Constants!$B$8*I596*K596+AS595)-(AR596*Constants!$B$9*Constants!$B$4)</f>
        <v>0</v>
      </c>
      <c r="AT596">
        <f t="shared" si="170"/>
        <v>4478.65486725659</v>
      </c>
      <c r="AU596">
        <f t="array" ref="AU596">IF(SUMPRODUCT(--(SIGN(AN563:AN595)=SIGN(K564:K596)))=0,2,IF(AV595&gt;0,1,0))</f>
        <v>0</v>
      </c>
      <c r="AV596">
        <f>IF(AU596=2,ROUND(5*1000/Constants!$B$11,0),IF(AV595&gt;0,AV595-1,0))</f>
        <v>0</v>
      </c>
      <c r="AW596">
        <f t="shared" si="171"/>
        <v>594</v>
      </c>
      <c r="AX596">
        <f ca="1" t="array" ref="AX596">IF(AW596&gt;Constants!$B$12,2,IF(SUMPRODUCT(--(AX577:AX596=2))=0,0,1))</f>
        <v>2</v>
      </c>
      <c r="AZ596">
        <f t="array" ref="AZ596">IF(ABS(AG596)&gt;Constants!$B$13,2,IF(SUMPRODUCT(--(AZ576:AZ595=2))=0,0,1))</f>
        <v>0</v>
      </c>
    </row>
    <row r="597" spans="1:52">
      <c r="A597" s="3">
        <v>595</v>
      </c>
      <c r="B597">
        <f>Signals!B596</f>
        <v>3</v>
      </c>
      <c r="C597">
        <f>Signals!C596</f>
        <v>2</v>
      </c>
      <c r="D597">
        <f>Signals!F596</f>
        <v>0</v>
      </c>
      <c r="E597">
        <f>Signals!H596</f>
        <v>0</v>
      </c>
      <c r="F597">
        <f>Signals!I596</f>
        <v>0</v>
      </c>
      <c r="G597">
        <f>IF(Constants!$B$2=2,-B597,B597)</f>
        <v>3</v>
      </c>
      <c r="H597">
        <f>IF(Constants!$C$2=2,-C597,C597)</f>
        <v>2</v>
      </c>
      <c r="I597">
        <f t="shared" si="155"/>
        <v>3</v>
      </c>
      <c r="J597">
        <f t="shared" si="156"/>
        <v>2</v>
      </c>
      <c r="K597">
        <f t="shared" si="157"/>
        <v>1</v>
      </c>
      <c r="L597">
        <f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1200.5</v>
      </c>
      <c r="M597">
        <f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800.5</v>
      </c>
      <c r="N597">
        <f t="shared" si="158"/>
        <v>1200.5</v>
      </c>
      <c r="O597">
        <f t="shared" si="159"/>
        <v>800.5</v>
      </c>
      <c r="P597">
        <f>IF(I597&lt;&gt;0,(ABS(L597*Constants!$B$10)+50)/100,MAX(P596-ABS(N597*Constants!$B$4),0))</f>
        <v>0.62005</v>
      </c>
      <c r="Q597">
        <f>IF(J597&lt;&gt;0,(ABS(M597*Constants!$B$10)+50)/100,MAX(Q596-ABS(O597*Constants!$B$4),0))</f>
        <v>0.58005</v>
      </c>
      <c r="R597">
        <f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1200.5</v>
      </c>
      <c r="S597">
        <f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800.5</v>
      </c>
      <c r="T597">
        <f t="shared" si="160"/>
        <v>1200.5</v>
      </c>
      <c r="U597">
        <f t="shared" si="161"/>
        <v>800.5</v>
      </c>
      <c r="V597">
        <f>IF(I597&lt;&gt;0,(ABS(R597*Constants!$B$4)+50)/100,IF(R597=0,MAX((0-ABS(T597*Constants!$B$4)),0),(ABS(R597*Constants!$B$4)+50)/100))</f>
        <v>1501.125</v>
      </c>
      <c r="W597">
        <f>IF(J597&lt;&gt;0,(ABS(S597*Constants!$B$4)+50)/100,IF(S597=0,MAX((0-ABS(U597*Constants!$B$4)),0),(ABS(S597*Constants!$B$4)+50)/100))</f>
        <v>1001.125</v>
      </c>
      <c r="X597">
        <f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1200.5</v>
      </c>
      <c r="Y597">
        <f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800.5</v>
      </c>
      <c r="Z597">
        <f t="shared" si="162"/>
        <v>1200.5</v>
      </c>
      <c r="AA597">
        <f t="shared" si="163"/>
        <v>800.5</v>
      </c>
      <c r="AB597">
        <f>IF(I597&lt;&gt;0,(ABS(X597*Constants!$B$10)+50)/100,IF(X597=0,MAX((AB596-ABS(Z597*Constants!$B$4)),0),(ABS(X597*Constants!$B$4)+50)/100))</f>
        <v>0.62005</v>
      </c>
      <c r="AC597">
        <f>IF(J597&lt;&gt;0,(ABS(Y597*Constants!$B$10)+50)/100,IF(Y597=0,MAX((AC596-ABS(AA597*Constants!$B$4)),0),(ABS(Y597*Constants!$B$4)+50)/100))</f>
        <v>0.58005</v>
      </c>
      <c r="AD597">
        <f t="shared" si="164"/>
        <v>1001</v>
      </c>
      <c r="AE597">
        <f t="shared" si="165"/>
        <v>1200.5</v>
      </c>
      <c r="AF597">
        <f t="shared" si="166"/>
        <v>800.5</v>
      </c>
      <c r="AG597">
        <f>((Constants!$B$5*AG596)+Constants!$B$4*AD597+AH596)/(Constants!$B$5+Constants!$B$4)</f>
        <v>1001</v>
      </c>
      <c r="AH597">
        <f>((Constants!$B$5*AG596)+Constants!$B$4*AD597+AH596)-(Constants!$B$5+Constants!$B$4)*AG597</f>
        <v>0</v>
      </c>
      <c r="AI597">
        <f>((Constants!$B$5*AI596)+Constants!$B$4*AE597+AJ596)/(Constants!$B$5+Constants!$B$4)</f>
        <v>1200.5</v>
      </c>
      <c r="AJ597">
        <f>((Constants!$B$5*AI596)+Constants!$B$4*AE597+AJ596)-(Constants!$B$4+Constants!$B$5)*AI597</f>
        <v>0</v>
      </c>
      <c r="AK597">
        <f>((Constants!$B$5*AK596)+Constants!$B$4*AF597+AL596)/(Constants!$B$5+Constants!$B$4)</f>
        <v>800.5</v>
      </c>
      <c r="AL597">
        <f>((Constants!$B$5*AK596)+Constants!$B$4*AF597+AL596)-(Constants!$B$5+Constants!$B$4)*AK597</f>
        <v>0</v>
      </c>
      <c r="AM597">
        <f t="shared" si="167"/>
        <v>1</v>
      </c>
      <c r="AN597">
        <f t="shared" si="168"/>
        <v>1</v>
      </c>
      <c r="AO597">
        <f>(200000*(ABS(N597)-ABS(N595))+Constants!$B$7)/(2*Constants!$B$7)</f>
        <v>0.5</v>
      </c>
      <c r="AP597">
        <f>(200000*(ABS(O597)-ABS(O595))+Constants!$B$7)/(2*Constants!$B$7)</f>
        <v>0.5</v>
      </c>
      <c r="AQ597">
        <f t="shared" si="169"/>
        <v>1</v>
      </c>
      <c r="AR597">
        <f>(Constants!$B$3*Constants!$B$8*I597*K597+AS596)/(Constants!$B$9*Constants!$B$4)</f>
        <v>7.53982300884956</v>
      </c>
      <c r="AS597">
        <f>(Constants!$B$3*Constants!$B$8*I597*K597+AS596)-(AR597*Constants!$B$9*Constants!$B$4)</f>
        <v>0</v>
      </c>
      <c r="AT597">
        <f t="shared" si="170"/>
        <v>4486.19469026544</v>
      </c>
      <c r="AU597">
        <f t="array" ref="AU597">IF(SUMPRODUCT(--(SIGN(AN564:AN596)=SIGN(K565:K597)))=0,2,IF(AV596&gt;0,1,0))</f>
        <v>0</v>
      </c>
      <c r="AV597">
        <f>IF(AU597=2,ROUND(5*1000/Constants!$B$11,0),IF(AV596&gt;0,AV596-1,0))</f>
        <v>0</v>
      </c>
      <c r="AW597">
        <f t="shared" si="171"/>
        <v>595</v>
      </c>
      <c r="AX597">
        <f ca="1" t="array" ref="AX597">IF(AW597&gt;Constants!$B$12,2,IF(SUMPRODUCT(--(AX578:AX597=2))=0,0,1))</f>
        <v>2</v>
      </c>
      <c r="AZ597">
        <f t="array" ref="AZ597">IF(ABS(AG597)&gt;Constants!$B$13,2,IF(SUMPRODUCT(--(AZ577:AZ596=2))=0,0,1))</f>
        <v>0</v>
      </c>
    </row>
    <row r="598" spans="1:52">
      <c r="A598" s="3">
        <v>596</v>
      </c>
      <c r="B598">
        <f>Signals!B597</f>
        <v>3</v>
      </c>
      <c r="C598">
        <f>Signals!C597</f>
        <v>2</v>
      </c>
      <c r="D598">
        <f>Signals!F597</f>
        <v>0</v>
      </c>
      <c r="E598">
        <f>Signals!H597</f>
        <v>0</v>
      </c>
      <c r="F598">
        <f>Signals!I597</f>
        <v>0</v>
      </c>
      <c r="G598">
        <f>IF(Constants!$B$2=2,-B598,B598)</f>
        <v>3</v>
      </c>
      <c r="H598">
        <f>IF(Constants!$C$2=2,-C598,C598)</f>
        <v>2</v>
      </c>
      <c r="I598">
        <f t="shared" si="155"/>
        <v>3</v>
      </c>
      <c r="J598">
        <f t="shared" si="156"/>
        <v>2</v>
      </c>
      <c r="K598">
        <f t="shared" si="157"/>
        <v>1</v>
      </c>
      <c r="L598">
        <f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1200.5</v>
      </c>
      <c r="M598">
        <f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800.5</v>
      </c>
      <c r="N598">
        <f t="shared" si="158"/>
        <v>1200.5</v>
      </c>
      <c r="O598">
        <f t="shared" si="159"/>
        <v>800.5</v>
      </c>
      <c r="P598">
        <f>IF(I598&lt;&gt;0,(ABS(L598*Constants!$B$10)+50)/100,MAX(P597-ABS(N598*Constants!$B$4),0))</f>
        <v>0.62005</v>
      </c>
      <c r="Q598">
        <f>IF(J598&lt;&gt;0,(ABS(M598*Constants!$B$10)+50)/100,MAX(Q597-ABS(O598*Constants!$B$4),0))</f>
        <v>0.58005</v>
      </c>
      <c r="R598">
        <f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1200.5</v>
      </c>
      <c r="S598">
        <f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800.5</v>
      </c>
      <c r="T598">
        <f t="shared" si="160"/>
        <v>1200.5</v>
      </c>
      <c r="U598">
        <f t="shared" si="161"/>
        <v>800.5</v>
      </c>
      <c r="V598">
        <f>IF(I598&lt;&gt;0,(ABS(R598*Constants!$B$4)+50)/100,IF(R598=0,MAX((0-ABS(T598*Constants!$B$4)),0),(ABS(R598*Constants!$B$4)+50)/100))</f>
        <v>1501.125</v>
      </c>
      <c r="W598">
        <f>IF(J598&lt;&gt;0,(ABS(S598*Constants!$B$4)+50)/100,IF(S598=0,MAX((0-ABS(U598*Constants!$B$4)),0),(ABS(S598*Constants!$B$4)+50)/100))</f>
        <v>1001.125</v>
      </c>
      <c r="X598">
        <f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1200.5</v>
      </c>
      <c r="Y598">
        <f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800.5</v>
      </c>
      <c r="Z598">
        <f t="shared" si="162"/>
        <v>1200.5</v>
      </c>
      <c r="AA598">
        <f t="shared" si="163"/>
        <v>800.5</v>
      </c>
      <c r="AB598">
        <f>IF(I598&lt;&gt;0,(ABS(X598*Constants!$B$10)+50)/100,IF(X598=0,MAX((AB597-ABS(Z598*Constants!$B$4)),0),(ABS(X598*Constants!$B$4)+50)/100))</f>
        <v>0.62005</v>
      </c>
      <c r="AC598">
        <f>IF(J598&lt;&gt;0,(ABS(Y598*Constants!$B$10)+50)/100,IF(Y598=0,MAX((AC597-ABS(AA598*Constants!$B$4)),0),(ABS(Y598*Constants!$B$4)+50)/100))</f>
        <v>0.58005</v>
      </c>
      <c r="AD598">
        <f t="shared" si="164"/>
        <v>1001</v>
      </c>
      <c r="AE598">
        <f t="shared" si="165"/>
        <v>1200.5</v>
      </c>
      <c r="AF598">
        <f t="shared" si="166"/>
        <v>800.5</v>
      </c>
      <c r="AG598">
        <f>((Constants!$B$5*AG597)+Constants!$B$4*AD598+AH597)/(Constants!$B$5+Constants!$B$4)</f>
        <v>1001</v>
      </c>
      <c r="AH598">
        <f>((Constants!$B$5*AG597)+Constants!$B$4*AD598+AH597)-(Constants!$B$5+Constants!$B$4)*AG598</f>
        <v>0</v>
      </c>
      <c r="AI598">
        <f>((Constants!$B$5*AI597)+Constants!$B$4*AE598+AJ597)/(Constants!$B$5+Constants!$B$4)</f>
        <v>1200.5</v>
      </c>
      <c r="AJ598">
        <f>((Constants!$B$5*AI597)+Constants!$B$4*AE598+AJ597)-(Constants!$B$4+Constants!$B$5)*AI598</f>
        <v>0</v>
      </c>
      <c r="AK598">
        <f>((Constants!$B$5*AK597)+Constants!$B$4*AF598+AL597)/(Constants!$B$5+Constants!$B$4)</f>
        <v>800.5</v>
      </c>
      <c r="AL598">
        <f>((Constants!$B$5*AK597)+Constants!$B$4*AF598+AL597)-(Constants!$B$5+Constants!$B$4)*AK598</f>
        <v>0</v>
      </c>
      <c r="AM598">
        <f t="shared" si="167"/>
        <v>1</v>
      </c>
      <c r="AN598">
        <f t="shared" si="168"/>
        <v>1</v>
      </c>
      <c r="AO598">
        <f>(200000*(ABS(N598)-ABS(N596))+Constants!$B$7)/(2*Constants!$B$7)</f>
        <v>0.5</v>
      </c>
      <c r="AP598">
        <f>(200000*(ABS(O598)-ABS(O596))+Constants!$B$7)/(2*Constants!$B$7)</f>
        <v>0.5</v>
      </c>
      <c r="AQ598">
        <f t="shared" si="169"/>
        <v>1</v>
      </c>
      <c r="AR598">
        <f>(Constants!$B$3*Constants!$B$8*I598*K598+AS597)/(Constants!$B$9*Constants!$B$4)</f>
        <v>7.53982300884956</v>
      </c>
      <c r="AS598">
        <f>(Constants!$B$3*Constants!$B$8*I598*K598+AS597)-(AR598*Constants!$B$9*Constants!$B$4)</f>
        <v>0</v>
      </c>
      <c r="AT598">
        <f t="shared" si="170"/>
        <v>4493.73451327429</v>
      </c>
      <c r="AU598">
        <f t="array" ref="AU598">IF(SUMPRODUCT(--(SIGN(AN565:AN597)=SIGN(K566:K598)))=0,2,IF(AV597&gt;0,1,0))</f>
        <v>0</v>
      </c>
      <c r="AV598">
        <f>IF(AU598=2,ROUND(5*1000/Constants!$B$11,0),IF(AV597&gt;0,AV597-1,0))</f>
        <v>0</v>
      </c>
      <c r="AW598">
        <f t="shared" si="171"/>
        <v>596</v>
      </c>
      <c r="AX598">
        <f ca="1" t="array" ref="AX598">IF(AW598&gt;Constants!$B$12,2,IF(SUMPRODUCT(--(AX579:AX598=2))=0,0,1))</f>
        <v>2</v>
      </c>
      <c r="AZ598">
        <f t="array" ref="AZ598">IF(ABS(AG598)&gt;Constants!$B$13,2,IF(SUMPRODUCT(--(AZ578:AZ597=2))=0,0,1))</f>
        <v>0</v>
      </c>
    </row>
    <row r="599" spans="1:52">
      <c r="A599" s="3">
        <v>597</v>
      </c>
      <c r="B599">
        <f>Signals!B598</f>
        <v>3</v>
      </c>
      <c r="C599">
        <f>Signals!C598</f>
        <v>2</v>
      </c>
      <c r="D599">
        <f>Signals!F598</f>
        <v>0</v>
      </c>
      <c r="E599">
        <f>Signals!H598</f>
        <v>0</v>
      </c>
      <c r="F599">
        <f>Signals!I598</f>
        <v>0</v>
      </c>
      <c r="G599">
        <f>IF(Constants!$B$2=2,-B599,B599)</f>
        <v>3</v>
      </c>
      <c r="H599">
        <f>IF(Constants!$C$2=2,-C599,C599)</f>
        <v>2</v>
      </c>
      <c r="I599">
        <f t="shared" si="155"/>
        <v>3</v>
      </c>
      <c r="J599">
        <f t="shared" si="156"/>
        <v>2</v>
      </c>
      <c r="K599">
        <f t="shared" si="157"/>
        <v>1</v>
      </c>
      <c r="L599">
        <f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1200.5</v>
      </c>
      <c r="M599">
        <f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800.5</v>
      </c>
      <c r="N599">
        <f t="shared" si="158"/>
        <v>1200.5</v>
      </c>
      <c r="O599">
        <f t="shared" si="159"/>
        <v>800.5</v>
      </c>
      <c r="P599">
        <f>IF(I599&lt;&gt;0,(ABS(L599*Constants!$B$10)+50)/100,MAX(P598-ABS(N599*Constants!$B$4),0))</f>
        <v>0.62005</v>
      </c>
      <c r="Q599">
        <f>IF(J599&lt;&gt;0,(ABS(M599*Constants!$B$10)+50)/100,MAX(Q598-ABS(O599*Constants!$B$4),0))</f>
        <v>0.58005</v>
      </c>
      <c r="R599">
        <f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1200.5</v>
      </c>
      <c r="S599">
        <f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800.5</v>
      </c>
      <c r="T599">
        <f t="shared" si="160"/>
        <v>1200.5</v>
      </c>
      <c r="U599">
        <f t="shared" si="161"/>
        <v>800.5</v>
      </c>
      <c r="V599">
        <f>IF(I599&lt;&gt;0,(ABS(R599*Constants!$B$4)+50)/100,IF(R599=0,MAX((0-ABS(T599*Constants!$B$4)),0),(ABS(R599*Constants!$B$4)+50)/100))</f>
        <v>1501.125</v>
      </c>
      <c r="W599">
        <f>IF(J599&lt;&gt;0,(ABS(S599*Constants!$B$4)+50)/100,IF(S599=0,MAX((0-ABS(U599*Constants!$B$4)),0),(ABS(S599*Constants!$B$4)+50)/100))</f>
        <v>1001.125</v>
      </c>
      <c r="X599">
        <f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1200.5</v>
      </c>
      <c r="Y599">
        <f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800.5</v>
      </c>
      <c r="Z599">
        <f t="shared" si="162"/>
        <v>1200.5</v>
      </c>
      <c r="AA599">
        <f t="shared" si="163"/>
        <v>800.5</v>
      </c>
      <c r="AB599">
        <f>IF(I599&lt;&gt;0,(ABS(X599*Constants!$B$10)+50)/100,IF(X599=0,MAX((AB598-ABS(Z599*Constants!$B$4)),0),(ABS(X599*Constants!$B$4)+50)/100))</f>
        <v>0.62005</v>
      </c>
      <c r="AC599">
        <f>IF(J599&lt;&gt;0,(ABS(Y599*Constants!$B$10)+50)/100,IF(Y599=0,MAX((AC598-ABS(AA599*Constants!$B$4)),0),(ABS(Y599*Constants!$B$4)+50)/100))</f>
        <v>0.58005</v>
      </c>
      <c r="AD599">
        <f t="shared" si="164"/>
        <v>1001</v>
      </c>
      <c r="AE599">
        <f t="shared" si="165"/>
        <v>1200.5</v>
      </c>
      <c r="AF599">
        <f t="shared" si="166"/>
        <v>800.5</v>
      </c>
      <c r="AG599">
        <f>((Constants!$B$5*AG598)+Constants!$B$4*AD599+AH598)/(Constants!$B$5+Constants!$B$4)</f>
        <v>1001</v>
      </c>
      <c r="AH599">
        <f>((Constants!$B$5*AG598)+Constants!$B$4*AD599+AH598)-(Constants!$B$5+Constants!$B$4)*AG599</f>
        <v>0</v>
      </c>
      <c r="AI599">
        <f>((Constants!$B$5*AI598)+Constants!$B$4*AE599+AJ598)/(Constants!$B$5+Constants!$B$4)</f>
        <v>1200.5</v>
      </c>
      <c r="AJ599">
        <f>((Constants!$B$5*AI598)+Constants!$B$4*AE599+AJ598)-(Constants!$B$4+Constants!$B$5)*AI599</f>
        <v>0</v>
      </c>
      <c r="AK599">
        <f>((Constants!$B$5*AK598)+Constants!$B$4*AF599+AL598)/(Constants!$B$5+Constants!$B$4)</f>
        <v>800.5</v>
      </c>
      <c r="AL599">
        <f>((Constants!$B$5*AK598)+Constants!$B$4*AF599+AL598)-(Constants!$B$5+Constants!$B$4)*AK599</f>
        <v>0</v>
      </c>
      <c r="AM599">
        <f t="shared" si="167"/>
        <v>1</v>
      </c>
      <c r="AN599">
        <f t="shared" si="168"/>
        <v>1</v>
      </c>
      <c r="AO599">
        <f>(200000*(ABS(N599)-ABS(N597))+Constants!$B$7)/(2*Constants!$B$7)</f>
        <v>0.5</v>
      </c>
      <c r="AP599">
        <f>(200000*(ABS(O599)-ABS(O597))+Constants!$B$7)/(2*Constants!$B$7)</f>
        <v>0.5</v>
      </c>
      <c r="AQ599">
        <f t="shared" si="169"/>
        <v>1</v>
      </c>
      <c r="AR599">
        <f>(Constants!$B$3*Constants!$B$8*I599*K599+AS598)/(Constants!$B$9*Constants!$B$4)</f>
        <v>7.53982300884956</v>
      </c>
      <c r="AS599">
        <f>(Constants!$B$3*Constants!$B$8*I599*K599+AS598)-(AR599*Constants!$B$9*Constants!$B$4)</f>
        <v>0</v>
      </c>
      <c r="AT599">
        <f t="shared" si="170"/>
        <v>4501.27433628314</v>
      </c>
      <c r="AU599">
        <f t="array" ref="AU599">IF(SUMPRODUCT(--(SIGN(AN566:AN598)=SIGN(K567:K599)))=0,2,IF(AV598&gt;0,1,0))</f>
        <v>0</v>
      </c>
      <c r="AV599">
        <f>IF(AU599=2,ROUND(5*1000/Constants!$B$11,0),IF(AV598&gt;0,AV598-1,0))</f>
        <v>0</v>
      </c>
      <c r="AW599">
        <f t="shared" si="171"/>
        <v>597</v>
      </c>
      <c r="AX599">
        <f ca="1" t="array" ref="AX599">IF(AW599&gt;Constants!$B$12,2,IF(SUMPRODUCT(--(AX580:AX599=2))=0,0,1))</f>
        <v>2</v>
      </c>
      <c r="AZ599">
        <f t="array" ref="AZ599">IF(ABS(AG599)&gt;Constants!$B$13,2,IF(SUMPRODUCT(--(AZ579:AZ598=2))=0,0,1))</f>
        <v>0</v>
      </c>
    </row>
    <row r="600" spans="1:52">
      <c r="A600" s="3">
        <v>598</v>
      </c>
      <c r="B600">
        <f>Signals!B599</f>
        <v>3</v>
      </c>
      <c r="C600">
        <f>Signals!C599</f>
        <v>2</v>
      </c>
      <c r="D600">
        <f>Signals!F599</f>
        <v>0</v>
      </c>
      <c r="E600">
        <f>Signals!H599</f>
        <v>0</v>
      </c>
      <c r="F600">
        <f>Signals!I599</f>
        <v>0</v>
      </c>
      <c r="G600">
        <f>IF(Constants!$B$2=2,-B600,B600)</f>
        <v>3</v>
      </c>
      <c r="H600">
        <f>IF(Constants!$C$2=2,-C600,C600)</f>
        <v>2</v>
      </c>
      <c r="I600">
        <f t="shared" si="155"/>
        <v>3</v>
      </c>
      <c r="J600">
        <f t="shared" si="156"/>
        <v>2</v>
      </c>
      <c r="K600">
        <f t="shared" si="157"/>
        <v>1</v>
      </c>
      <c r="L600">
        <f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1200.5</v>
      </c>
      <c r="M600">
        <f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800.5</v>
      </c>
      <c r="N600">
        <f t="shared" si="158"/>
        <v>1200.5</v>
      </c>
      <c r="O600">
        <f t="shared" si="159"/>
        <v>800.5</v>
      </c>
      <c r="P600">
        <f>IF(I600&lt;&gt;0,(ABS(L600*Constants!$B$10)+50)/100,MAX(P599-ABS(N600*Constants!$B$4),0))</f>
        <v>0.62005</v>
      </c>
      <c r="Q600">
        <f>IF(J600&lt;&gt;0,(ABS(M600*Constants!$B$10)+50)/100,MAX(Q599-ABS(O600*Constants!$B$4),0))</f>
        <v>0.58005</v>
      </c>
      <c r="R600">
        <f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1200.5</v>
      </c>
      <c r="S600">
        <f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800.5</v>
      </c>
      <c r="T600">
        <f t="shared" si="160"/>
        <v>1200.5</v>
      </c>
      <c r="U600">
        <f t="shared" si="161"/>
        <v>800.5</v>
      </c>
      <c r="V600">
        <f>IF(I600&lt;&gt;0,(ABS(R600*Constants!$B$4)+50)/100,IF(R600=0,MAX((0-ABS(T600*Constants!$B$4)),0),(ABS(R600*Constants!$B$4)+50)/100))</f>
        <v>1501.125</v>
      </c>
      <c r="W600">
        <f>IF(J600&lt;&gt;0,(ABS(S600*Constants!$B$4)+50)/100,IF(S600=0,MAX((0-ABS(U600*Constants!$B$4)),0),(ABS(S600*Constants!$B$4)+50)/100))</f>
        <v>1001.125</v>
      </c>
      <c r="X600">
        <f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1200.5</v>
      </c>
      <c r="Y600">
        <f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800.5</v>
      </c>
      <c r="Z600">
        <f t="shared" si="162"/>
        <v>1200.5</v>
      </c>
      <c r="AA600">
        <f t="shared" si="163"/>
        <v>800.5</v>
      </c>
      <c r="AB600">
        <f>IF(I600&lt;&gt;0,(ABS(X600*Constants!$B$10)+50)/100,IF(X600=0,MAX((AB599-ABS(Z600*Constants!$B$4)),0),(ABS(X600*Constants!$B$4)+50)/100))</f>
        <v>0.62005</v>
      </c>
      <c r="AC600">
        <f>IF(J600&lt;&gt;0,(ABS(Y600*Constants!$B$10)+50)/100,IF(Y600=0,MAX((AC599-ABS(AA600*Constants!$B$4)),0),(ABS(Y600*Constants!$B$4)+50)/100))</f>
        <v>0.58005</v>
      </c>
      <c r="AD600">
        <f t="shared" si="164"/>
        <v>1001</v>
      </c>
      <c r="AE600">
        <f t="shared" si="165"/>
        <v>1200.5</v>
      </c>
      <c r="AF600">
        <f t="shared" si="166"/>
        <v>800.5</v>
      </c>
      <c r="AG600">
        <f>((Constants!$B$5*AG599)+Constants!$B$4*AD600+AH599)/(Constants!$B$5+Constants!$B$4)</f>
        <v>1001</v>
      </c>
      <c r="AH600">
        <f>((Constants!$B$5*AG599)+Constants!$B$4*AD600+AH599)-(Constants!$B$5+Constants!$B$4)*AG600</f>
        <v>0</v>
      </c>
      <c r="AI600">
        <f>((Constants!$B$5*AI599)+Constants!$B$4*AE600+AJ599)/(Constants!$B$5+Constants!$B$4)</f>
        <v>1200.5</v>
      </c>
      <c r="AJ600">
        <f>((Constants!$B$5*AI599)+Constants!$B$4*AE600+AJ599)-(Constants!$B$4+Constants!$B$5)*AI600</f>
        <v>0</v>
      </c>
      <c r="AK600">
        <f>((Constants!$B$5*AK599)+Constants!$B$4*AF600+AL599)/(Constants!$B$5+Constants!$B$4)</f>
        <v>800.5</v>
      </c>
      <c r="AL600">
        <f>((Constants!$B$5*AK599)+Constants!$B$4*AF600+AL599)-(Constants!$B$5+Constants!$B$4)*AK600</f>
        <v>0</v>
      </c>
      <c r="AM600">
        <f t="shared" si="167"/>
        <v>1</v>
      </c>
      <c r="AN600">
        <f t="shared" si="168"/>
        <v>1</v>
      </c>
      <c r="AO600">
        <f>(200000*(ABS(N600)-ABS(N598))+Constants!$B$7)/(2*Constants!$B$7)</f>
        <v>0.5</v>
      </c>
      <c r="AP600">
        <f>(200000*(ABS(O600)-ABS(O598))+Constants!$B$7)/(2*Constants!$B$7)</f>
        <v>0.5</v>
      </c>
      <c r="AQ600">
        <f t="shared" si="169"/>
        <v>1</v>
      </c>
      <c r="AR600">
        <f>(Constants!$B$3*Constants!$B$8*I600*K600+AS599)/(Constants!$B$9*Constants!$B$4)</f>
        <v>7.53982300884956</v>
      </c>
      <c r="AS600">
        <f>(Constants!$B$3*Constants!$B$8*I600*K600+AS599)-(AR600*Constants!$B$9*Constants!$B$4)</f>
        <v>0</v>
      </c>
      <c r="AT600">
        <f t="shared" si="170"/>
        <v>4508.81415929199</v>
      </c>
      <c r="AU600">
        <f t="array" ref="AU600">IF(SUMPRODUCT(--(SIGN(AN567:AN599)=SIGN(K568:K600)))=0,2,IF(AV599&gt;0,1,0))</f>
        <v>0</v>
      </c>
      <c r="AV600">
        <f>IF(AU600=2,ROUND(5*1000/Constants!$B$11,0),IF(AV599&gt;0,AV599-1,0))</f>
        <v>0</v>
      </c>
      <c r="AW600">
        <f t="shared" si="171"/>
        <v>598</v>
      </c>
      <c r="AX600">
        <f ca="1" t="array" ref="AX600">IF(AW600&gt;Constants!$B$12,2,IF(SUMPRODUCT(--(AX581:AX600=2))=0,0,1))</f>
        <v>2</v>
      </c>
      <c r="AZ600">
        <f t="array" ref="AZ600">IF(ABS(AG600)&gt;Constants!$B$13,2,IF(SUMPRODUCT(--(AZ580:AZ599=2))=0,0,1))</f>
        <v>0</v>
      </c>
    </row>
    <row r="601" spans="1:52">
      <c r="A601" s="3">
        <v>599</v>
      </c>
      <c r="B601">
        <f>Signals!B600</f>
        <v>3</v>
      </c>
      <c r="C601">
        <f>Signals!C600</f>
        <v>2</v>
      </c>
      <c r="D601">
        <f>Signals!F600</f>
        <v>0</v>
      </c>
      <c r="E601">
        <f>Signals!H600</f>
        <v>0</v>
      </c>
      <c r="F601">
        <f>Signals!I600</f>
        <v>0</v>
      </c>
      <c r="G601">
        <f>IF(Constants!$B$2=2,-B601,B601)</f>
        <v>3</v>
      </c>
      <c r="H601">
        <f>IF(Constants!$C$2=2,-C601,C601)</f>
        <v>2</v>
      </c>
      <c r="I601">
        <f t="shared" si="155"/>
        <v>3</v>
      </c>
      <c r="J601">
        <f t="shared" si="156"/>
        <v>2</v>
      </c>
      <c r="K601">
        <f t="shared" si="157"/>
        <v>1</v>
      </c>
      <c r="L601">
        <f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1200.5</v>
      </c>
      <c r="M601">
        <f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800.5</v>
      </c>
      <c r="N601">
        <f t="shared" si="158"/>
        <v>1200.5</v>
      </c>
      <c r="O601">
        <f t="shared" si="159"/>
        <v>800.5</v>
      </c>
      <c r="P601">
        <f>IF(I601&lt;&gt;0,(ABS(L601*Constants!$B$10)+50)/100,MAX(P600-ABS(N601*Constants!$B$4),0))</f>
        <v>0.62005</v>
      </c>
      <c r="Q601">
        <f>IF(J601&lt;&gt;0,(ABS(M601*Constants!$B$10)+50)/100,MAX(Q600-ABS(O601*Constants!$B$4),0))</f>
        <v>0.58005</v>
      </c>
      <c r="R601">
        <f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1200.5</v>
      </c>
      <c r="S601">
        <f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800.5</v>
      </c>
      <c r="T601">
        <f t="shared" si="160"/>
        <v>1200.5</v>
      </c>
      <c r="U601">
        <f t="shared" si="161"/>
        <v>800.5</v>
      </c>
      <c r="V601">
        <f>IF(I601&lt;&gt;0,(ABS(R601*Constants!$B$4)+50)/100,IF(R601=0,MAX((0-ABS(T601*Constants!$B$4)),0),(ABS(R601*Constants!$B$4)+50)/100))</f>
        <v>1501.125</v>
      </c>
      <c r="W601">
        <f>IF(J601&lt;&gt;0,(ABS(S601*Constants!$B$4)+50)/100,IF(S601=0,MAX((0-ABS(U601*Constants!$B$4)),0),(ABS(S601*Constants!$B$4)+50)/100))</f>
        <v>1001.125</v>
      </c>
      <c r="X601">
        <f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1200.5</v>
      </c>
      <c r="Y601">
        <f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800.5</v>
      </c>
      <c r="Z601">
        <f t="shared" si="162"/>
        <v>1200.5</v>
      </c>
      <c r="AA601">
        <f t="shared" si="163"/>
        <v>800.5</v>
      </c>
      <c r="AB601">
        <f>IF(I601&lt;&gt;0,(ABS(X601*Constants!$B$10)+50)/100,IF(X601=0,MAX((AB600-ABS(Z601*Constants!$B$4)),0),(ABS(X601*Constants!$B$4)+50)/100))</f>
        <v>0.62005</v>
      </c>
      <c r="AC601">
        <f>IF(J601&lt;&gt;0,(ABS(Y601*Constants!$B$10)+50)/100,IF(Y601=0,MAX((AC600-ABS(AA601*Constants!$B$4)),0),(ABS(Y601*Constants!$B$4)+50)/100))</f>
        <v>0.58005</v>
      </c>
      <c r="AD601">
        <f t="shared" si="164"/>
        <v>1001</v>
      </c>
      <c r="AE601">
        <f t="shared" si="165"/>
        <v>1200.5</v>
      </c>
      <c r="AF601">
        <f t="shared" si="166"/>
        <v>800.5</v>
      </c>
      <c r="AG601">
        <f>((Constants!$B$5*AG600)+Constants!$B$4*AD601+AH600)/(Constants!$B$5+Constants!$B$4)</f>
        <v>1001</v>
      </c>
      <c r="AH601">
        <f>((Constants!$B$5*AG600)+Constants!$B$4*AD601+AH600)-(Constants!$B$5+Constants!$B$4)*AG601</f>
        <v>0</v>
      </c>
      <c r="AI601">
        <f>((Constants!$B$5*AI600)+Constants!$B$4*AE601+AJ600)/(Constants!$B$5+Constants!$B$4)</f>
        <v>1200.5</v>
      </c>
      <c r="AJ601">
        <f>((Constants!$B$5*AI600)+Constants!$B$4*AE601+AJ600)-(Constants!$B$4+Constants!$B$5)*AI601</f>
        <v>0</v>
      </c>
      <c r="AK601">
        <f>((Constants!$B$5*AK600)+Constants!$B$4*AF601+AL600)/(Constants!$B$5+Constants!$B$4)</f>
        <v>800.5</v>
      </c>
      <c r="AL601">
        <f>((Constants!$B$5*AK600)+Constants!$B$4*AF601+AL600)-(Constants!$B$5+Constants!$B$4)*AK601</f>
        <v>0</v>
      </c>
      <c r="AM601">
        <f t="shared" si="167"/>
        <v>1</v>
      </c>
      <c r="AN601">
        <f t="shared" si="168"/>
        <v>1</v>
      </c>
      <c r="AO601">
        <f>(200000*(ABS(N601)-ABS(N599))+Constants!$B$7)/(2*Constants!$B$7)</f>
        <v>0.5</v>
      </c>
      <c r="AP601">
        <f>(200000*(ABS(O601)-ABS(O599))+Constants!$B$7)/(2*Constants!$B$7)</f>
        <v>0.5</v>
      </c>
      <c r="AQ601">
        <f t="shared" si="169"/>
        <v>1</v>
      </c>
      <c r="AR601">
        <f>(Constants!$B$3*Constants!$B$8*I601*K601+AS600)/(Constants!$B$9*Constants!$B$4)</f>
        <v>7.53982300884956</v>
      </c>
      <c r="AS601">
        <f>(Constants!$B$3*Constants!$B$8*I601*K601+AS600)-(AR601*Constants!$B$9*Constants!$B$4)</f>
        <v>0</v>
      </c>
      <c r="AT601">
        <f t="shared" si="170"/>
        <v>4516.35398230084</v>
      </c>
      <c r="AU601">
        <f t="array" ref="AU601">IF(SUMPRODUCT(--(SIGN(AN568:AN600)=SIGN(K569:K601)))=0,2,IF(AV600&gt;0,1,0))</f>
        <v>0</v>
      </c>
      <c r="AV601">
        <f>IF(AU601=2,ROUND(5*1000/Constants!$B$11,0),IF(AV600&gt;0,AV600-1,0))</f>
        <v>0</v>
      </c>
      <c r="AW601">
        <f t="shared" si="171"/>
        <v>599</v>
      </c>
      <c r="AX601">
        <f ca="1" t="array" ref="AX601">IF(AW601&gt;Constants!$B$12,2,IF(SUMPRODUCT(--(AX582:AX601=2))=0,0,1))</f>
        <v>2</v>
      </c>
      <c r="AZ601">
        <f t="array" ref="AZ601">IF(ABS(AG601)&gt;Constants!$B$13,2,IF(SUMPRODUCT(--(AZ581:AZ600=2))=0,0,1))</f>
        <v>0</v>
      </c>
    </row>
    <row r="602" spans="1:52">
      <c r="A602" s="3">
        <v>600</v>
      </c>
      <c r="B602">
        <f>Signals!B601</f>
        <v>3</v>
      </c>
      <c r="C602">
        <f>Signals!C601</f>
        <v>2</v>
      </c>
      <c r="D602">
        <f>Signals!F601</f>
        <v>0</v>
      </c>
      <c r="E602">
        <f>Signals!H601</f>
        <v>0</v>
      </c>
      <c r="F602">
        <f>Signals!I601</f>
        <v>0</v>
      </c>
      <c r="G602">
        <f>IF(Constants!$B$2=2,-B602,B602)</f>
        <v>3</v>
      </c>
      <c r="H602">
        <f>IF(Constants!$C$2=2,-C602,C602)</f>
        <v>2</v>
      </c>
      <c r="I602">
        <f t="shared" si="155"/>
        <v>3</v>
      </c>
      <c r="J602">
        <f t="shared" si="156"/>
        <v>2</v>
      </c>
      <c r="K602">
        <f t="shared" si="157"/>
        <v>1</v>
      </c>
      <c r="L602">
        <f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1200.5</v>
      </c>
      <c r="M602">
        <f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800.5</v>
      </c>
      <c r="N602">
        <f t="shared" si="158"/>
        <v>1200.5</v>
      </c>
      <c r="O602">
        <f t="shared" si="159"/>
        <v>800.5</v>
      </c>
      <c r="P602">
        <f>IF(I602&lt;&gt;0,(ABS(L602*Constants!$B$10)+50)/100,MAX(P601-ABS(N602*Constants!$B$4),0))</f>
        <v>0.62005</v>
      </c>
      <c r="Q602">
        <f>IF(J602&lt;&gt;0,(ABS(M602*Constants!$B$10)+50)/100,MAX(Q601-ABS(O602*Constants!$B$4),0))</f>
        <v>0.58005</v>
      </c>
      <c r="R602">
        <f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1200.5</v>
      </c>
      <c r="S602">
        <f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800.5</v>
      </c>
      <c r="T602">
        <f t="shared" si="160"/>
        <v>1200.5</v>
      </c>
      <c r="U602">
        <f t="shared" si="161"/>
        <v>800.5</v>
      </c>
      <c r="V602">
        <f>IF(I602&lt;&gt;0,(ABS(R602*Constants!$B$4)+50)/100,IF(R602=0,MAX((0-ABS(T602*Constants!$B$4)),0),(ABS(R602*Constants!$B$4)+50)/100))</f>
        <v>1501.125</v>
      </c>
      <c r="W602">
        <f>IF(J602&lt;&gt;0,(ABS(S602*Constants!$B$4)+50)/100,IF(S602=0,MAX((0-ABS(U602*Constants!$B$4)),0),(ABS(S602*Constants!$B$4)+50)/100))</f>
        <v>1001.125</v>
      </c>
      <c r="X602">
        <f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1200.5</v>
      </c>
      <c r="Y602">
        <f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800.5</v>
      </c>
      <c r="Z602">
        <f t="shared" si="162"/>
        <v>1200.5</v>
      </c>
      <c r="AA602">
        <f t="shared" si="163"/>
        <v>800.5</v>
      </c>
      <c r="AB602">
        <f>IF(I602&lt;&gt;0,(ABS(X602*Constants!$B$10)+50)/100,IF(X602=0,MAX((AB601-ABS(Z602*Constants!$B$4)),0),(ABS(X602*Constants!$B$4)+50)/100))</f>
        <v>0.62005</v>
      </c>
      <c r="AC602">
        <f>IF(J602&lt;&gt;0,(ABS(Y602*Constants!$B$10)+50)/100,IF(Y602=0,MAX((AC601-ABS(AA602*Constants!$B$4)),0),(ABS(Y602*Constants!$B$4)+50)/100))</f>
        <v>0.58005</v>
      </c>
      <c r="AD602">
        <f t="shared" si="164"/>
        <v>1001</v>
      </c>
      <c r="AE602">
        <f t="shared" si="165"/>
        <v>1200.5</v>
      </c>
      <c r="AF602">
        <f t="shared" si="166"/>
        <v>800.5</v>
      </c>
      <c r="AG602">
        <f>((Constants!$B$5*AG601)+Constants!$B$4*AD602+AH601)/(Constants!$B$5+Constants!$B$4)</f>
        <v>1001</v>
      </c>
      <c r="AH602">
        <f>((Constants!$B$5*AG601)+Constants!$B$4*AD602+AH601)-(Constants!$B$5+Constants!$B$4)*AG602</f>
        <v>0</v>
      </c>
      <c r="AI602">
        <f>((Constants!$B$5*AI601)+Constants!$B$4*AE602+AJ601)/(Constants!$B$5+Constants!$B$4)</f>
        <v>1200.5</v>
      </c>
      <c r="AJ602">
        <f>((Constants!$B$5*AI601)+Constants!$B$4*AE602+AJ601)-(Constants!$B$4+Constants!$B$5)*AI602</f>
        <v>0</v>
      </c>
      <c r="AK602">
        <f>((Constants!$B$5*AK601)+Constants!$B$4*AF602+AL601)/(Constants!$B$5+Constants!$B$4)</f>
        <v>800.5</v>
      </c>
      <c r="AL602">
        <f>((Constants!$B$5*AK601)+Constants!$B$4*AF602+AL601)-(Constants!$B$5+Constants!$B$4)*AK602</f>
        <v>0</v>
      </c>
      <c r="AM602">
        <f t="shared" si="167"/>
        <v>1</v>
      </c>
      <c r="AN602">
        <f t="shared" si="168"/>
        <v>1</v>
      </c>
      <c r="AO602">
        <f>(200000*(ABS(N602)-ABS(N600))+Constants!$B$7)/(2*Constants!$B$7)</f>
        <v>0.5</v>
      </c>
      <c r="AP602">
        <f>(200000*(ABS(O602)-ABS(O600))+Constants!$B$7)/(2*Constants!$B$7)</f>
        <v>0.5</v>
      </c>
      <c r="AQ602">
        <f t="shared" si="169"/>
        <v>1</v>
      </c>
      <c r="AR602">
        <f>(Constants!$B$3*Constants!$B$8*I602*K602+AS601)/(Constants!$B$9*Constants!$B$4)</f>
        <v>7.53982300884956</v>
      </c>
      <c r="AS602">
        <f>(Constants!$B$3*Constants!$B$8*I602*K602+AS601)-(AR602*Constants!$B$9*Constants!$B$4)</f>
        <v>0</v>
      </c>
      <c r="AT602">
        <f t="shared" si="170"/>
        <v>4523.89380530969</v>
      </c>
      <c r="AU602">
        <f t="array" ref="AU602">IF(SUMPRODUCT(--(SIGN(AN569:AN601)=SIGN(K570:K602)))=0,2,IF(AV601&gt;0,1,0))</f>
        <v>0</v>
      </c>
      <c r="AV602">
        <f>IF(AU602=2,ROUND(5*1000/Constants!$B$11,0),IF(AV601&gt;0,AV601-1,0))</f>
        <v>0</v>
      </c>
      <c r="AW602">
        <f t="shared" si="171"/>
        <v>600</v>
      </c>
      <c r="AX602">
        <f ca="1" t="array" ref="AX602">IF(AW602&gt;Constants!$B$12,2,IF(SUMPRODUCT(--(AX583:AX602=2))=0,0,1))</f>
        <v>2</v>
      </c>
      <c r="AZ602">
        <f t="array" ref="AZ602">IF(ABS(AG602)&gt;Constants!$B$13,2,IF(SUMPRODUCT(--(AZ582:AZ601=2))=0,0,1))</f>
        <v>0</v>
      </c>
    </row>
    <row r="603" spans="1:52">
      <c r="A603" s="3">
        <v>601</v>
      </c>
      <c r="B603">
        <f>Signals!B602</f>
        <v>3</v>
      </c>
      <c r="C603">
        <f>Signals!C602</f>
        <v>2</v>
      </c>
      <c r="D603">
        <f>Signals!F602</f>
        <v>0</v>
      </c>
      <c r="E603">
        <f>Signals!H602</f>
        <v>0</v>
      </c>
      <c r="F603">
        <f>Signals!I602</f>
        <v>0</v>
      </c>
      <c r="G603">
        <f>IF(Constants!$B$2=2,-B603,B603)</f>
        <v>3</v>
      </c>
      <c r="H603">
        <f>IF(Constants!$C$2=2,-C603,C603)</f>
        <v>2</v>
      </c>
      <c r="I603">
        <f t="shared" si="155"/>
        <v>3</v>
      </c>
      <c r="J603">
        <f t="shared" si="156"/>
        <v>2</v>
      </c>
      <c r="K603">
        <f t="shared" si="157"/>
        <v>1</v>
      </c>
      <c r="L603">
        <f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1200.5</v>
      </c>
      <c r="M603">
        <f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800.5</v>
      </c>
      <c r="N603">
        <f t="shared" si="158"/>
        <v>1200.5</v>
      </c>
      <c r="O603">
        <f t="shared" si="159"/>
        <v>800.5</v>
      </c>
      <c r="P603">
        <f>IF(I603&lt;&gt;0,(ABS(L603*Constants!$B$10)+50)/100,MAX(P602-ABS(N603*Constants!$B$4),0))</f>
        <v>0.62005</v>
      </c>
      <c r="Q603">
        <f>IF(J603&lt;&gt;0,(ABS(M603*Constants!$B$10)+50)/100,MAX(Q602-ABS(O603*Constants!$B$4),0))</f>
        <v>0.58005</v>
      </c>
      <c r="R603">
        <f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1200.5</v>
      </c>
      <c r="S603">
        <f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800.5</v>
      </c>
      <c r="T603">
        <f t="shared" si="160"/>
        <v>1200.5</v>
      </c>
      <c r="U603">
        <f t="shared" si="161"/>
        <v>800.5</v>
      </c>
      <c r="V603">
        <f>IF(I603&lt;&gt;0,(ABS(R603*Constants!$B$4)+50)/100,IF(R603=0,MAX((0-ABS(T603*Constants!$B$4)),0),(ABS(R603*Constants!$B$4)+50)/100))</f>
        <v>1501.125</v>
      </c>
      <c r="W603">
        <f>IF(J603&lt;&gt;0,(ABS(S603*Constants!$B$4)+50)/100,IF(S603=0,MAX((0-ABS(U603*Constants!$B$4)),0),(ABS(S603*Constants!$B$4)+50)/100))</f>
        <v>1001.125</v>
      </c>
      <c r="X603">
        <f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1200.5</v>
      </c>
      <c r="Y603">
        <f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800.5</v>
      </c>
      <c r="Z603">
        <f t="shared" si="162"/>
        <v>1200.5</v>
      </c>
      <c r="AA603">
        <f t="shared" si="163"/>
        <v>800.5</v>
      </c>
      <c r="AB603">
        <f>IF(I603&lt;&gt;0,(ABS(X603*Constants!$B$10)+50)/100,IF(X603=0,MAX((AB602-ABS(Z603*Constants!$B$4)),0),(ABS(X603*Constants!$B$4)+50)/100))</f>
        <v>0.62005</v>
      </c>
      <c r="AC603">
        <f>IF(J603&lt;&gt;0,(ABS(Y603*Constants!$B$10)+50)/100,IF(Y603=0,MAX((AC602-ABS(AA603*Constants!$B$4)),0),(ABS(Y603*Constants!$B$4)+50)/100))</f>
        <v>0.58005</v>
      </c>
      <c r="AD603">
        <f t="shared" si="164"/>
        <v>1001</v>
      </c>
      <c r="AE603">
        <f t="shared" si="165"/>
        <v>1200.5</v>
      </c>
      <c r="AF603">
        <f t="shared" si="166"/>
        <v>800.5</v>
      </c>
      <c r="AG603">
        <f>((Constants!$B$5*AG602)+Constants!$B$4*AD603+AH602)/(Constants!$B$5+Constants!$B$4)</f>
        <v>1001</v>
      </c>
      <c r="AH603">
        <f>((Constants!$B$5*AG602)+Constants!$B$4*AD603+AH602)-(Constants!$B$5+Constants!$B$4)*AG603</f>
        <v>0</v>
      </c>
      <c r="AI603">
        <f>((Constants!$B$5*AI602)+Constants!$B$4*AE603+AJ602)/(Constants!$B$5+Constants!$B$4)</f>
        <v>1200.5</v>
      </c>
      <c r="AJ603">
        <f>((Constants!$B$5*AI602)+Constants!$B$4*AE603+AJ602)-(Constants!$B$4+Constants!$B$5)*AI603</f>
        <v>0</v>
      </c>
      <c r="AK603">
        <f>((Constants!$B$5*AK602)+Constants!$B$4*AF603+AL602)/(Constants!$B$5+Constants!$B$4)</f>
        <v>800.5</v>
      </c>
      <c r="AL603">
        <f>((Constants!$B$5*AK602)+Constants!$B$4*AF603+AL602)-(Constants!$B$5+Constants!$B$4)*AK603</f>
        <v>0</v>
      </c>
      <c r="AM603">
        <f t="shared" si="167"/>
        <v>1</v>
      </c>
      <c r="AN603">
        <f t="shared" si="168"/>
        <v>1</v>
      </c>
      <c r="AO603">
        <f>(200000*(ABS(N603)-ABS(N601))+Constants!$B$7)/(2*Constants!$B$7)</f>
        <v>0.5</v>
      </c>
      <c r="AP603">
        <f>(200000*(ABS(O603)-ABS(O601))+Constants!$B$7)/(2*Constants!$B$7)</f>
        <v>0.5</v>
      </c>
      <c r="AQ603">
        <f t="shared" si="169"/>
        <v>1</v>
      </c>
      <c r="AR603">
        <f>(Constants!$B$3*Constants!$B$8*I603*K603+AS602)/(Constants!$B$9*Constants!$B$4)</f>
        <v>7.53982300884956</v>
      </c>
      <c r="AS603">
        <f>(Constants!$B$3*Constants!$B$8*I603*K603+AS602)-(AR603*Constants!$B$9*Constants!$B$4)</f>
        <v>0</v>
      </c>
      <c r="AT603">
        <f t="shared" si="170"/>
        <v>4531.43362831854</v>
      </c>
      <c r="AU603">
        <f t="array" ref="AU603">IF(SUMPRODUCT(--(SIGN(AN570:AN602)=SIGN(K571:K603)))=0,2,IF(AV602&gt;0,1,0))</f>
        <v>0</v>
      </c>
      <c r="AV603">
        <f>IF(AU603=2,ROUND(5*1000/Constants!$B$11,0),IF(AV602&gt;0,AV602-1,0))</f>
        <v>0</v>
      </c>
      <c r="AW603">
        <f t="shared" si="171"/>
        <v>601</v>
      </c>
      <c r="AX603">
        <f ca="1" t="array" ref="AX603">IF(AW603&gt;Constants!$B$12,2,IF(SUMPRODUCT(--(AX584:AX603=2))=0,0,1))</f>
        <v>2</v>
      </c>
      <c r="AZ603">
        <f t="array" ref="AZ603">IF(ABS(AG603)&gt;Constants!$B$13,2,IF(SUMPRODUCT(--(AZ583:AZ602=2))=0,0,1))</f>
        <v>0</v>
      </c>
    </row>
    <row r="604" spans="1:52">
      <c r="A604" s="3">
        <v>602</v>
      </c>
      <c r="B604">
        <f>Signals!B603</f>
        <v>3</v>
      </c>
      <c r="C604">
        <f>Signals!C603</f>
        <v>2</v>
      </c>
      <c r="D604">
        <f>Signals!F603</f>
        <v>0</v>
      </c>
      <c r="E604">
        <f>Signals!H603</f>
        <v>0</v>
      </c>
      <c r="F604">
        <f>Signals!I603</f>
        <v>0</v>
      </c>
      <c r="G604">
        <f>IF(Constants!$B$2=2,-B604,B604)</f>
        <v>3</v>
      </c>
      <c r="H604">
        <f>IF(Constants!$C$2=2,-C604,C604)</f>
        <v>2</v>
      </c>
      <c r="I604">
        <f t="shared" si="155"/>
        <v>3</v>
      </c>
      <c r="J604">
        <f t="shared" si="156"/>
        <v>2</v>
      </c>
      <c r="K604">
        <f t="shared" si="157"/>
        <v>1</v>
      </c>
      <c r="L604">
        <f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1200.5</v>
      </c>
      <c r="M604">
        <f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800.5</v>
      </c>
      <c r="N604">
        <f t="shared" si="158"/>
        <v>1200.5</v>
      </c>
      <c r="O604">
        <f t="shared" si="159"/>
        <v>800.5</v>
      </c>
      <c r="P604">
        <f>IF(I604&lt;&gt;0,(ABS(L604*Constants!$B$10)+50)/100,MAX(P603-ABS(N604*Constants!$B$4),0))</f>
        <v>0.62005</v>
      </c>
      <c r="Q604">
        <f>IF(J604&lt;&gt;0,(ABS(M604*Constants!$B$10)+50)/100,MAX(Q603-ABS(O604*Constants!$B$4),0))</f>
        <v>0.58005</v>
      </c>
      <c r="R604">
        <f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1200.5</v>
      </c>
      <c r="S604">
        <f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800.5</v>
      </c>
      <c r="T604">
        <f t="shared" si="160"/>
        <v>1200.5</v>
      </c>
      <c r="U604">
        <f t="shared" si="161"/>
        <v>800.5</v>
      </c>
      <c r="V604">
        <f>IF(I604&lt;&gt;0,(ABS(R604*Constants!$B$4)+50)/100,IF(R604=0,MAX((0-ABS(T604*Constants!$B$4)),0),(ABS(R604*Constants!$B$4)+50)/100))</f>
        <v>1501.125</v>
      </c>
      <c r="W604">
        <f>IF(J604&lt;&gt;0,(ABS(S604*Constants!$B$4)+50)/100,IF(S604=0,MAX((0-ABS(U604*Constants!$B$4)),0),(ABS(S604*Constants!$B$4)+50)/100))</f>
        <v>1001.125</v>
      </c>
      <c r="X604">
        <f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1200.5</v>
      </c>
      <c r="Y604">
        <f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800.5</v>
      </c>
      <c r="Z604">
        <f t="shared" si="162"/>
        <v>1200.5</v>
      </c>
      <c r="AA604">
        <f t="shared" si="163"/>
        <v>800.5</v>
      </c>
      <c r="AB604">
        <f>IF(I604&lt;&gt;0,(ABS(X604*Constants!$B$10)+50)/100,IF(X604=0,MAX((AB603-ABS(Z604*Constants!$B$4)),0),(ABS(X604*Constants!$B$4)+50)/100))</f>
        <v>0.62005</v>
      </c>
      <c r="AC604">
        <f>IF(J604&lt;&gt;0,(ABS(Y604*Constants!$B$10)+50)/100,IF(Y604=0,MAX((AC603-ABS(AA604*Constants!$B$4)),0),(ABS(Y604*Constants!$B$4)+50)/100))</f>
        <v>0.58005</v>
      </c>
      <c r="AD604">
        <f t="shared" si="164"/>
        <v>1001</v>
      </c>
      <c r="AE604">
        <f t="shared" si="165"/>
        <v>1200.5</v>
      </c>
      <c r="AF604">
        <f t="shared" si="166"/>
        <v>800.5</v>
      </c>
      <c r="AG604">
        <f>((Constants!$B$5*AG603)+Constants!$B$4*AD604+AH603)/(Constants!$B$5+Constants!$B$4)</f>
        <v>1001</v>
      </c>
      <c r="AH604">
        <f>((Constants!$B$5*AG603)+Constants!$B$4*AD604+AH603)-(Constants!$B$5+Constants!$B$4)*AG604</f>
        <v>0</v>
      </c>
      <c r="AI604">
        <f>((Constants!$B$5*AI603)+Constants!$B$4*AE604+AJ603)/(Constants!$B$5+Constants!$B$4)</f>
        <v>1200.5</v>
      </c>
      <c r="AJ604">
        <f>((Constants!$B$5*AI603)+Constants!$B$4*AE604+AJ603)-(Constants!$B$4+Constants!$B$5)*AI604</f>
        <v>0</v>
      </c>
      <c r="AK604">
        <f>((Constants!$B$5*AK603)+Constants!$B$4*AF604+AL603)/(Constants!$B$5+Constants!$B$4)</f>
        <v>800.5</v>
      </c>
      <c r="AL604">
        <f>((Constants!$B$5*AK603)+Constants!$B$4*AF604+AL603)-(Constants!$B$5+Constants!$B$4)*AK604</f>
        <v>0</v>
      </c>
      <c r="AM604">
        <f t="shared" si="167"/>
        <v>1</v>
      </c>
      <c r="AN604">
        <f t="shared" si="168"/>
        <v>1</v>
      </c>
      <c r="AO604">
        <f>(200000*(ABS(N604)-ABS(N602))+Constants!$B$7)/(2*Constants!$B$7)</f>
        <v>0.5</v>
      </c>
      <c r="AP604">
        <f>(200000*(ABS(O604)-ABS(O602))+Constants!$B$7)/(2*Constants!$B$7)</f>
        <v>0.5</v>
      </c>
      <c r="AQ604">
        <f t="shared" si="169"/>
        <v>1</v>
      </c>
      <c r="AR604">
        <f>(Constants!$B$3*Constants!$B$8*I604*K604+AS603)/(Constants!$B$9*Constants!$B$4)</f>
        <v>7.53982300884956</v>
      </c>
      <c r="AS604">
        <f>(Constants!$B$3*Constants!$B$8*I604*K604+AS603)-(AR604*Constants!$B$9*Constants!$B$4)</f>
        <v>0</v>
      </c>
      <c r="AT604">
        <f t="shared" si="170"/>
        <v>4538.97345132739</v>
      </c>
      <c r="AU604">
        <f t="array" ref="AU604">IF(SUMPRODUCT(--(SIGN(AN571:AN603)=SIGN(K572:K604)))=0,2,IF(AV603&gt;0,1,0))</f>
        <v>0</v>
      </c>
      <c r="AV604">
        <f>IF(AU604=2,ROUND(5*1000/Constants!$B$11,0),IF(AV603&gt;0,AV603-1,0))</f>
        <v>0</v>
      </c>
      <c r="AW604">
        <f t="shared" si="171"/>
        <v>602</v>
      </c>
      <c r="AX604">
        <f ca="1" t="array" ref="AX604">IF(AW604&gt;Constants!$B$12,2,IF(SUMPRODUCT(--(AX585:AX604=2))=0,0,1))</f>
        <v>2</v>
      </c>
      <c r="AZ604">
        <f t="array" ref="AZ604">IF(ABS(AG604)&gt;Constants!$B$13,2,IF(SUMPRODUCT(--(AZ584:AZ603=2))=0,0,1))</f>
        <v>0</v>
      </c>
    </row>
    <row r="605" spans="1:52">
      <c r="A605" s="3">
        <v>603</v>
      </c>
      <c r="B605">
        <f>Signals!B604</f>
        <v>3</v>
      </c>
      <c r="C605">
        <f>Signals!C604</f>
        <v>2</v>
      </c>
      <c r="D605">
        <f>Signals!F604</f>
        <v>0</v>
      </c>
      <c r="E605">
        <f>Signals!H604</f>
        <v>0</v>
      </c>
      <c r="F605">
        <f>Signals!I604</f>
        <v>0</v>
      </c>
      <c r="G605">
        <f>IF(Constants!$B$2=2,-B605,B605)</f>
        <v>3</v>
      </c>
      <c r="H605">
        <f>IF(Constants!$C$2=2,-C605,C605)</f>
        <v>2</v>
      </c>
      <c r="I605">
        <f t="shared" si="155"/>
        <v>3</v>
      </c>
      <c r="J605">
        <f t="shared" si="156"/>
        <v>2</v>
      </c>
      <c r="K605">
        <f t="shared" si="157"/>
        <v>1</v>
      </c>
      <c r="L605">
        <f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1200.5</v>
      </c>
      <c r="M605">
        <f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800.5</v>
      </c>
      <c r="N605">
        <f t="shared" si="158"/>
        <v>1200.5</v>
      </c>
      <c r="O605">
        <f t="shared" si="159"/>
        <v>800.5</v>
      </c>
      <c r="P605">
        <f>IF(I605&lt;&gt;0,(ABS(L605*Constants!$B$10)+50)/100,MAX(P604-ABS(N605*Constants!$B$4),0))</f>
        <v>0.62005</v>
      </c>
      <c r="Q605">
        <f>IF(J605&lt;&gt;0,(ABS(M605*Constants!$B$10)+50)/100,MAX(Q604-ABS(O605*Constants!$B$4),0))</f>
        <v>0.58005</v>
      </c>
      <c r="R605">
        <f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1200.5</v>
      </c>
      <c r="S605">
        <f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800.5</v>
      </c>
      <c r="T605">
        <f t="shared" si="160"/>
        <v>1200.5</v>
      </c>
      <c r="U605">
        <f t="shared" si="161"/>
        <v>800.5</v>
      </c>
      <c r="V605">
        <f>IF(I605&lt;&gt;0,(ABS(R605*Constants!$B$4)+50)/100,IF(R605=0,MAX((0-ABS(T605*Constants!$B$4)),0),(ABS(R605*Constants!$B$4)+50)/100))</f>
        <v>1501.125</v>
      </c>
      <c r="W605">
        <f>IF(J605&lt;&gt;0,(ABS(S605*Constants!$B$4)+50)/100,IF(S605=0,MAX((0-ABS(U605*Constants!$B$4)),0),(ABS(S605*Constants!$B$4)+50)/100))</f>
        <v>1001.125</v>
      </c>
      <c r="X605">
        <f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1200.5</v>
      </c>
      <c r="Y605">
        <f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800.5</v>
      </c>
      <c r="Z605">
        <f t="shared" si="162"/>
        <v>1200.5</v>
      </c>
      <c r="AA605">
        <f t="shared" si="163"/>
        <v>800.5</v>
      </c>
      <c r="AB605">
        <f>IF(I605&lt;&gt;0,(ABS(X605*Constants!$B$10)+50)/100,IF(X605=0,MAX((AB604-ABS(Z605*Constants!$B$4)),0),(ABS(X605*Constants!$B$4)+50)/100))</f>
        <v>0.62005</v>
      </c>
      <c r="AC605">
        <f>IF(J605&lt;&gt;0,(ABS(Y605*Constants!$B$10)+50)/100,IF(Y605=0,MAX((AC604-ABS(AA605*Constants!$B$4)),0),(ABS(Y605*Constants!$B$4)+50)/100))</f>
        <v>0.58005</v>
      </c>
      <c r="AD605">
        <f t="shared" si="164"/>
        <v>1001</v>
      </c>
      <c r="AE605">
        <f t="shared" si="165"/>
        <v>1200.5</v>
      </c>
      <c r="AF605">
        <f t="shared" si="166"/>
        <v>800.5</v>
      </c>
      <c r="AG605">
        <f>((Constants!$B$5*AG604)+Constants!$B$4*AD605+AH604)/(Constants!$B$5+Constants!$B$4)</f>
        <v>1001</v>
      </c>
      <c r="AH605">
        <f>((Constants!$B$5*AG604)+Constants!$B$4*AD605+AH604)-(Constants!$B$5+Constants!$B$4)*AG605</f>
        <v>0</v>
      </c>
      <c r="AI605">
        <f>((Constants!$B$5*AI604)+Constants!$B$4*AE605+AJ604)/(Constants!$B$5+Constants!$B$4)</f>
        <v>1200.5</v>
      </c>
      <c r="AJ605">
        <f>((Constants!$B$5*AI604)+Constants!$B$4*AE605+AJ604)-(Constants!$B$4+Constants!$B$5)*AI605</f>
        <v>0</v>
      </c>
      <c r="AK605">
        <f>((Constants!$B$5*AK604)+Constants!$B$4*AF605+AL604)/(Constants!$B$5+Constants!$B$4)</f>
        <v>800.5</v>
      </c>
      <c r="AL605">
        <f>((Constants!$B$5*AK604)+Constants!$B$4*AF605+AL604)-(Constants!$B$5+Constants!$B$4)*AK605</f>
        <v>0</v>
      </c>
      <c r="AM605">
        <f t="shared" si="167"/>
        <v>1</v>
      </c>
      <c r="AN605">
        <f t="shared" si="168"/>
        <v>1</v>
      </c>
      <c r="AO605">
        <f>(200000*(ABS(N605)-ABS(N603))+Constants!$B$7)/(2*Constants!$B$7)</f>
        <v>0.5</v>
      </c>
      <c r="AP605">
        <f>(200000*(ABS(O605)-ABS(O603))+Constants!$B$7)/(2*Constants!$B$7)</f>
        <v>0.5</v>
      </c>
      <c r="AQ605">
        <f t="shared" si="169"/>
        <v>1</v>
      </c>
      <c r="AR605">
        <f>(Constants!$B$3*Constants!$B$8*I605*K605+AS604)/(Constants!$B$9*Constants!$B$4)</f>
        <v>7.53982300884956</v>
      </c>
      <c r="AS605">
        <f>(Constants!$B$3*Constants!$B$8*I605*K605+AS604)-(AR605*Constants!$B$9*Constants!$B$4)</f>
        <v>0</v>
      </c>
      <c r="AT605">
        <f t="shared" si="170"/>
        <v>4546.51327433624</v>
      </c>
      <c r="AU605">
        <f t="array" ref="AU605">IF(SUMPRODUCT(--(SIGN(AN572:AN604)=SIGN(K573:K605)))=0,2,IF(AV604&gt;0,1,0))</f>
        <v>0</v>
      </c>
      <c r="AV605">
        <f>IF(AU605=2,ROUND(5*1000/Constants!$B$11,0),IF(AV604&gt;0,AV604-1,0))</f>
        <v>0</v>
      </c>
      <c r="AW605">
        <f t="shared" si="171"/>
        <v>603</v>
      </c>
      <c r="AX605">
        <f ca="1" t="array" ref="AX605">IF(AW605&gt;Constants!$B$12,2,IF(SUMPRODUCT(--(AX586:AX605=2))=0,0,1))</f>
        <v>2</v>
      </c>
      <c r="AZ605">
        <f t="array" ref="AZ605">IF(ABS(AG605)&gt;Constants!$B$13,2,IF(SUMPRODUCT(--(AZ585:AZ604=2))=0,0,1))</f>
        <v>0</v>
      </c>
    </row>
    <row r="606" spans="1:52">
      <c r="A606" s="3">
        <v>604</v>
      </c>
      <c r="B606">
        <f>Signals!B605</f>
        <v>3</v>
      </c>
      <c r="C606">
        <f>Signals!C605</f>
        <v>2</v>
      </c>
      <c r="D606">
        <f>Signals!F605</f>
        <v>0</v>
      </c>
      <c r="E606">
        <f>Signals!H605</f>
        <v>0</v>
      </c>
      <c r="F606">
        <f>Signals!I605</f>
        <v>0</v>
      </c>
      <c r="G606">
        <f>IF(Constants!$B$2=2,-B606,B606)</f>
        <v>3</v>
      </c>
      <c r="H606">
        <f>IF(Constants!$C$2=2,-C606,C606)</f>
        <v>2</v>
      </c>
      <c r="I606">
        <f t="shared" si="155"/>
        <v>3</v>
      </c>
      <c r="J606">
        <f t="shared" si="156"/>
        <v>2</v>
      </c>
      <c r="K606">
        <f t="shared" si="157"/>
        <v>1</v>
      </c>
      <c r="L606">
        <f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1200.5</v>
      </c>
      <c r="M606">
        <f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800.5</v>
      </c>
      <c r="N606">
        <f t="shared" si="158"/>
        <v>1200.5</v>
      </c>
      <c r="O606">
        <f t="shared" si="159"/>
        <v>800.5</v>
      </c>
      <c r="P606">
        <f>IF(I606&lt;&gt;0,(ABS(L606*Constants!$B$10)+50)/100,MAX(P605-ABS(N606*Constants!$B$4),0))</f>
        <v>0.62005</v>
      </c>
      <c r="Q606">
        <f>IF(J606&lt;&gt;0,(ABS(M606*Constants!$B$10)+50)/100,MAX(Q605-ABS(O606*Constants!$B$4),0))</f>
        <v>0.58005</v>
      </c>
      <c r="R606">
        <f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1200.5</v>
      </c>
      <c r="S606">
        <f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800.5</v>
      </c>
      <c r="T606">
        <f t="shared" si="160"/>
        <v>1200.5</v>
      </c>
      <c r="U606">
        <f t="shared" si="161"/>
        <v>800.5</v>
      </c>
      <c r="V606">
        <f>IF(I606&lt;&gt;0,(ABS(R606*Constants!$B$4)+50)/100,IF(R606=0,MAX((0-ABS(T606*Constants!$B$4)),0),(ABS(R606*Constants!$B$4)+50)/100))</f>
        <v>1501.125</v>
      </c>
      <c r="W606">
        <f>IF(J606&lt;&gt;0,(ABS(S606*Constants!$B$4)+50)/100,IF(S606=0,MAX((0-ABS(U606*Constants!$B$4)),0),(ABS(S606*Constants!$B$4)+50)/100))</f>
        <v>1001.125</v>
      </c>
      <c r="X606">
        <f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1200.5</v>
      </c>
      <c r="Y606">
        <f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800.5</v>
      </c>
      <c r="Z606">
        <f t="shared" si="162"/>
        <v>1200.5</v>
      </c>
      <c r="AA606">
        <f t="shared" si="163"/>
        <v>800.5</v>
      </c>
      <c r="AB606">
        <f>IF(I606&lt;&gt;0,(ABS(X606*Constants!$B$10)+50)/100,IF(X606=0,MAX((AB605-ABS(Z606*Constants!$B$4)),0),(ABS(X606*Constants!$B$4)+50)/100))</f>
        <v>0.62005</v>
      </c>
      <c r="AC606">
        <f>IF(J606&lt;&gt;0,(ABS(Y606*Constants!$B$10)+50)/100,IF(Y606=0,MAX((AC605-ABS(AA606*Constants!$B$4)),0),(ABS(Y606*Constants!$B$4)+50)/100))</f>
        <v>0.58005</v>
      </c>
      <c r="AD606">
        <f t="shared" si="164"/>
        <v>1001</v>
      </c>
      <c r="AE606">
        <f t="shared" si="165"/>
        <v>1200.5</v>
      </c>
      <c r="AF606">
        <f t="shared" si="166"/>
        <v>800.5</v>
      </c>
      <c r="AG606">
        <f>((Constants!$B$5*AG605)+Constants!$B$4*AD606+AH605)/(Constants!$B$5+Constants!$B$4)</f>
        <v>1001</v>
      </c>
      <c r="AH606">
        <f>((Constants!$B$5*AG605)+Constants!$B$4*AD606+AH605)-(Constants!$B$5+Constants!$B$4)*AG606</f>
        <v>0</v>
      </c>
      <c r="AI606">
        <f>((Constants!$B$5*AI605)+Constants!$B$4*AE606+AJ605)/(Constants!$B$5+Constants!$B$4)</f>
        <v>1200.5</v>
      </c>
      <c r="AJ606">
        <f>((Constants!$B$5*AI605)+Constants!$B$4*AE606+AJ605)-(Constants!$B$4+Constants!$B$5)*AI606</f>
        <v>0</v>
      </c>
      <c r="AK606">
        <f>((Constants!$B$5*AK605)+Constants!$B$4*AF606+AL605)/(Constants!$B$5+Constants!$B$4)</f>
        <v>800.5</v>
      </c>
      <c r="AL606">
        <f>((Constants!$B$5*AK605)+Constants!$B$4*AF606+AL605)-(Constants!$B$5+Constants!$B$4)*AK606</f>
        <v>0</v>
      </c>
      <c r="AM606">
        <f t="shared" si="167"/>
        <v>1</v>
      </c>
      <c r="AN606">
        <f t="shared" si="168"/>
        <v>1</v>
      </c>
      <c r="AO606">
        <f>(200000*(ABS(N606)-ABS(N604))+Constants!$B$7)/(2*Constants!$B$7)</f>
        <v>0.5</v>
      </c>
      <c r="AP606">
        <f>(200000*(ABS(O606)-ABS(O604))+Constants!$B$7)/(2*Constants!$B$7)</f>
        <v>0.5</v>
      </c>
      <c r="AQ606">
        <f t="shared" si="169"/>
        <v>1</v>
      </c>
      <c r="AR606">
        <f>(Constants!$B$3*Constants!$B$8*I606*K606+AS605)/(Constants!$B$9*Constants!$B$4)</f>
        <v>7.53982300884956</v>
      </c>
      <c r="AS606">
        <f>(Constants!$B$3*Constants!$B$8*I606*K606+AS605)-(AR606*Constants!$B$9*Constants!$B$4)</f>
        <v>0</v>
      </c>
      <c r="AT606">
        <f t="shared" si="170"/>
        <v>4554.05309734509</v>
      </c>
      <c r="AU606">
        <f t="array" ref="AU606">IF(SUMPRODUCT(--(SIGN(AN573:AN605)=SIGN(K574:K606)))=0,2,IF(AV605&gt;0,1,0))</f>
        <v>0</v>
      </c>
      <c r="AV606">
        <f>IF(AU606=2,ROUND(5*1000/Constants!$B$11,0),IF(AV605&gt;0,AV605-1,0))</f>
        <v>0</v>
      </c>
      <c r="AW606">
        <f t="shared" si="171"/>
        <v>604</v>
      </c>
      <c r="AX606">
        <f ca="1" t="array" ref="AX606">IF(AW606&gt;Constants!$B$12,2,IF(SUMPRODUCT(--(AX587:AX606=2))=0,0,1))</f>
        <v>2</v>
      </c>
      <c r="AZ606">
        <f t="array" ref="AZ606">IF(ABS(AG606)&gt;Constants!$B$13,2,IF(SUMPRODUCT(--(AZ586:AZ605=2))=0,0,1))</f>
        <v>0</v>
      </c>
    </row>
    <row r="607" spans="1:52">
      <c r="A607" s="3">
        <v>605</v>
      </c>
      <c r="B607">
        <f>Signals!B606</f>
        <v>3</v>
      </c>
      <c r="C607">
        <f>Signals!C606</f>
        <v>2</v>
      </c>
      <c r="D607">
        <f>Signals!F606</f>
        <v>0</v>
      </c>
      <c r="E607">
        <f>Signals!H606</f>
        <v>0</v>
      </c>
      <c r="F607">
        <f>Signals!I606</f>
        <v>0</v>
      </c>
      <c r="G607">
        <f>IF(Constants!$B$2=2,-B607,B607)</f>
        <v>3</v>
      </c>
      <c r="H607">
        <f>IF(Constants!$C$2=2,-C607,C607)</f>
        <v>2</v>
      </c>
      <c r="I607">
        <f t="shared" si="155"/>
        <v>3</v>
      </c>
      <c r="J607">
        <f t="shared" si="156"/>
        <v>2</v>
      </c>
      <c r="K607">
        <f t="shared" si="157"/>
        <v>1</v>
      </c>
      <c r="L607">
        <f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1200.5</v>
      </c>
      <c r="M607">
        <f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800.5</v>
      </c>
      <c r="N607">
        <f t="shared" si="158"/>
        <v>1200.5</v>
      </c>
      <c r="O607">
        <f t="shared" si="159"/>
        <v>800.5</v>
      </c>
      <c r="P607">
        <f>IF(I607&lt;&gt;0,(ABS(L607*Constants!$B$10)+50)/100,MAX(P606-ABS(N607*Constants!$B$4),0))</f>
        <v>0.62005</v>
      </c>
      <c r="Q607">
        <f>IF(J607&lt;&gt;0,(ABS(M607*Constants!$B$10)+50)/100,MAX(Q606-ABS(O607*Constants!$B$4),0))</f>
        <v>0.58005</v>
      </c>
      <c r="R607">
        <f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1200.5</v>
      </c>
      <c r="S607">
        <f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800.5</v>
      </c>
      <c r="T607">
        <f t="shared" si="160"/>
        <v>1200.5</v>
      </c>
      <c r="U607">
        <f t="shared" si="161"/>
        <v>800.5</v>
      </c>
      <c r="V607">
        <f>IF(I607&lt;&gt;0,(ABS(R607*Constants!$B$4)+50)/100,IF(R607=0,MAX((0-ABS(T607*Constants!$B$4)),0),(ABS(R607*Constants!$B$4)+50)/100))</f>
        <v>1501.125</v>
      </c>
      <c r="W607">
        <f>IF(J607&lt;&gt;0,(ABS(S607*Constants!$B$4)+50)/100,IF(S607=0,MAX((0-ABS(U607*Constants!$B$4)),0),(ABS(S607*Constants!$B$4)+50)/100))</f>
        <v>1001.125</v>
      </c>
      <c r="X607">
        <f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1200.5</v>
      </c>
      <c r="Y607">
        <f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800.5</v>
      </c>
      <c r="Z607">
        <f t="shared" si="162"/>
        <v>1200.5</v>
      </c>
      <c r="AA607">
        <f t="shared" si="163"/>
        <v>800.5</v>
      </c>
      <c r="AB607">
        <f>IF(I607&lt;&gt;0,(ABS(X607*Constants!$B$10)+50)/100,IF(X607=0,MAX((AB606-ABS(Z607*Constants!$B$4)),0),(ABS(X607*Constants!$B$4)+50)/100))</f>
        <v>0.62005</v>
      </c>
      <c r="AC607">
        <f>IF(J607&lt;&gt;0,(ABS(Y607*Constants!$B$10)+50)/100,IF(Y607=0,MAX((AC606-ABS(AA607*Constants!$B$4)),0),(ABS(Y607*Constants!$B$4)+50)/100))</f>
        <v>0.58005</v>
      </c>
      <c r="AD607">
        <f t="shared" si="164"/>
        <v>1001</v>
      </c>
      <c r="AE607">
        <f t="shared" si="165"/>
        <v>1200.5</v>
      </c>
      <c r="AF607">
        <f t="shared" si="166"/>
        <v>800.5</v>
      </c>
      <c r="AG607">
        <f>((Constants!$B$5*AG606)+Constants!$B$4*AD607+AH606)/(Constants!$B$5+Constants!$B$4)</f>
        <v>1001</v>
      </c>
      <c r="AH607">
        <f>((Constants!$B$5*AG606)+Constants!$B$4*AD607+AH606)-(Constants!$B$5+Constants!$B$4)*AG607</f>
        <v>0</v>
      </c>
      <c r="AI607">
        <f>((Constants!$B$5*AI606)+Constants!$B$4*AE607+AJ606)/(Constants!$B$5+Constants!$B$4)</f>
        <v>1200.5</v>
      </c>
      <c r="AJ607">
        <f>((Constants!$B$5*AI606)+Constants!$B$4*AE607+AJ606)-(Constants!$B$4+Constants!$B$5)*AI607</f>
        <v>0</v>
      </c>
      <c r="AK607">
        <f>((Constants!$B$5*AK606)+Constants!$B$4*AF607+AL606)/(Constants!$B$5+Constants!$B$4)</f>
        <v>800.5</v>
      </c>
      <c r="AL607">
        <f>((Constants!$B$5*AK606)+Constants!$B$4*AF607+AL606)-(Constants!$B$5+Constants!$B$4)*AK607</f>
        <v>0</v>
      </c>
      <c r="AM607">
        <f t="shared" si="167"/>
        <v>1</v>
      </c>
      <c r="AN607">
        <f t="shared" si="168"/>
        <v>1</v>
      </c>
      <c r="AO607">
        <f>(200000*(ABS(N607)-ABS(N605))+Constants!$B$7)/(2*Constants!$B$7)</f>
        <v>0.5</v>
      </c>
      <c r="AP607">
        <f>(200000*(ABS(O607)-ABS(O605))+Constants!$B$7)/(2*Constants!$B$7)</f>
        <v>0.5</v>
      </c>
      <c r="AQ607">
        <f t="shared" si="169"/>
        <v>1</v>
      </c>
      <c r="AR607">
        <f>(Constants!$B$3*Constants!$B$8*I607*K607+AS606)/(Constants!$B$9*Constants!$B$4)</f>
        <v>7.53982300884956</v>
      </c>
      <c r="AS607">
        <f>(Constants!$B$3*Constants!$B$8*I607*K607+AS606)-(AR607*Constants!$B$9*Constants!$B$4)</f>
        <v>0</v>
      </c>
      <c r="AT607">
        <f t="shared" si="170"/>
        <v>4561.59292035393</v>
      </c>
      <c r="AU607">
        <f t="array" ref="AU607">IF(SUMPRODUCT(--(SIGN(AN574:AN606)=SIGN(K575:K607)))=0,2,IF(AV606&gt;0,1,0))</f>
        <v>0</v>
      </c>
      <c r="AV607">
        <f>IF(AU607=2,ROUND(5*1000/Constants!$B$11,0),IF(AV606&gt;0,AV606-1,0))</f>
        <v>0</v>
      </c>
      <c r="AW607">
        <f t="shared" si="171"/>
        <v>605</v>
      </c>
      <c r="AX607">
        <f ca="1" t="array" ref="AX607">IF(AW607&gt;Constants!$B$12,2,IF(SUMPRODUCT(--(AX588:AX607=2))=0,0,1))</f>
        <v>2</v>
      </c>
      <c r="AZ607">
        <f t="array" ref="AZ607">IF(ABS(AG607)&gt;Constants!$B$13,2,IF(SUMPRODUCT(--(AZ587:AZ606=2))=0,0,1))</f>
        <v>0</v>
      </c>
    </row>
    <row r="608" spans="1:52">
      <c r="A608" s="3">
        <v>606</v>
      </c>
      <c r="B608">
        <f>Signals!B607</f>
        <v>3</v>
      </c>
      <c r="C608">
        <f>Signals!C607</f>
        <v>2</v>
      </c>
      <c r="D608">
        <f>Signals!F607</f>
        <v>0</v>
      </c>
      <c r="E608">
        <f>Signals!H607</f>
        <v>0</v>
      </c>
      <c r="F608">
        <f>Signals!I607</f>
        <v>0</v>
      </c>
      <c r="G608">
        <f>IF(Constants!$B$2=2,-B608,B608)</f>
        <v>3</v>
      </c>
      <c r="H608">
        <f>IF(Constants!$C$2=2,-C608,C608)</f>
        <v>2</v>
      </c>
      <c r="I608">
        <f t="shared" si="155"/>
        <v>3</v>
      </c>
      <c r="J608">
        <f t="shared" si="156"/>
        <v>2</v>
      </c>
      <c r="K608">
        <f t="shared" si="157"/>
        <v>1</v>
      </c>
      <c r="L608">
        <f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1200.5</v>
      </c>
      <c r="M608">
        <f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800.5</v>
      </c>
      <c r="N608">
        <f t="shared" si="158"/>
        <v>1200.5</v>
      </c>
      <c r="O608">
        <f t="shared" si="159"/>
        <v>800.5</v>
      </c>
      <c r="P608">
        <f>IF(I608&lt;&gt;0,(ABS(L608*Constants!$B$10)+50)/100,MAX(P607-ABS(N608*Constants!$B$4),0))</f>
        <v>0.62005</v>
      </c>
      <c r="Q608">
        <f>IF(J608&lt;&gt;0,(ABS(M608*Constants!$B$10)+50)/100,MAX(Q607-ABS(O608*Constants!$B$4),0))</f>
        <v>0.58005</v>
      </c>
      <c r="R608">
        <f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1200.5</v>
      </c>
      <c r="S608">
        <f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800.5</v>
      </c>
      <c r="T608">
        <f t="shared" si="160"/>
        <v>1200.5</v>
      </c>
      <c r="U608">
        <f t="shared" si="161"/>
        <v>800.5</v>
      </c>
      <c r="V608">
        <f>IF(I608&lt;&gt;0,(ABS(R608*Constants!$B$4)+50)/100,IF(R608=0,MAX((0-ABS(T608*Constants!$B$4)),0),(ABS(R608*Constants!$B$4)+50)/100))</f>
        <v>1501.125</v>
      </c>
      <c r="W608">
        <f>IF(J608&lt;&gt;0,(ABS(S608*Constants!$B$4)+50)/100,IF(S608=0,MAX((0-ABS(U608*Constants!$B$4)),0),(ABS(S608*Constants!$B$4)+50)/100))</f>
        <v>1001.125</v>
      </c>
      <c r="X608">
        <f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1200.5</v>
      </c>
      <c r="Y608">
        <f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800.5</v>
      </c>
      <c r="Z608">
        <f t="shared" si="162"/>
        <v>1200.5</v>
      </c>
      <c r="AA608">
        <f t="shared" si="163"/>
        <v>800.5</v>
      </c>
      <c r="AB608">
        <f>IF(I608&lt;&gt;0,(ABS(X608*Constants!$B$10)+50)/100,IF(X608=0,MAX((AB607-ABS(Z608*Constants!$B$4)),0),(ABS(X608*Constants!$B$4)+50)/100))</f>
        <v>0.62005</v>
      </c>
      <c r="AC608">
        <f>IF(J608&lt;&gt;0,(ABS(Y608*Constants!$B$10)+50)/100,IF(Y608=0,MAX((AC607-ABS(AA608*Constants!$B$4)),0),(ABS(Y608*Constants!$B$4)+50)/100))</f>
        <v>0.58005</v>
      </c>
      <c r="AD608">
        <f t="shared" si="164"/>
        <v>1001</v>
      </c>
      <c r="AE608">
        <f t="shared" si="165"/>
        <v>1200.5</v>
      </c>
      <c r="AF608">
        <f t="shared" si="166"/>
        <v>800.5</v>
      </c>
      <c r="AG608">
        <f>((Constants!$B$5*AG607)+Constants!$B$4*AD608+AH607)/(Constants!$B$5+Constants!$B$4)</f>
        <v>1001</v>
      </c>
      <c r="AH608">
        <f>((Constants!$B$5*AG607)+Constants!$B$4*AD608+AH607)-(Constants!$B$5+Constants!$B$4)*AG608</f>
        <v>0</v>
      </c>
      <c r="AI608">
        <f>((Constants!$B$5*AI607)+Constants!$B$4*AE608+AJ607)/(Constants!$B$5+Constants!$B$4)</f>
        <v>1200.5</v>
      </c>
      <c r="AJ608">
        <f>((Constants!$B$5*AI607)+Constants!$B$4*AE608+AJ607)-(Constants!$B$4+Constants!$B$5)*AI608</f>
        <v>0</v>
      </c>
      <c r="AK608">
        <f>((Constants!$B$5*AK607)+Constants!$B$4*AF608+AL607)/(Constants!$B$5+Constants!$B$4)</f>
        <v>800.5</v>
      </c>
      <c r="AL608">
        <f>((Constants!$B$5*AK607)+Constants!$B$4*AF608+AL607)-(Constants!$B$5+Constants!$B$4)*AK608</f>
        <v>0</v>
      </c>
      <c r="AM608">
        <f t="shared" si="167"/>
        <v>1</v>
      </c>
      <c r="AN608">
        <f t="shared" si="168"/>
        <v>1</v>
      </c>
      <c r="AO608">
        <f>(200000*(ABS(N608)-ABS(N606))+Constants!$B$7)/(2*Constants!$B$7)</f>
        <v>0.5</v>
      </c>
      <c r="AP608">
        <f>(200000*(ABS(O608)-ABS(O606))+Constants!$B$7)/(2*Constants!$B$7)</f>
        <v>0.5</v>
      </c>
      <c r="AQ608">
        <f t="shared" si="169"/>
        <v>1</v>
      </c>
      <c r="AR608">
        <f>(Constants!$B$3*Constants!$B$8*I608*K608+AS607)/(Constants!$B$9*Constants!$B$4)</f>
        <v>7.53982300884956</v>
      </c>
      <c r="AS608">
        <f>(Constants!$B$3*Constants!$B$8*I608*K608+AS607)-(AR608*Constants!$B$9*Constants!$B$4)</f>
        <v>0</v>
      </c>
      <c r="AT608">
        <f t="shared" si="170"/>
        <v>4569.13274336278</v>
      </c>
      <c r="AU608">
        <f t="array" ref="AU608">IF(SUMPRODUCT(--(SIGN(AN575:AN607)=SIGN(K576:K608)))=0,2,IF(AV607&gt;0,1,0))</f>
        <v>0</v>
      </c>
      <c r="AV608">
        <f>IF(AU608=2,ROUND(5*1000/Constants!$B$11,0),IF(AV607&gt;0,AV607-1,0))</f>
        <v>0</v>
      </c>
      <c r="AW608">
        <f t="shared" si="171"/>
        <v>606</v>
      </c>
      <c r="AX608">
        <f ca="1" t="array" ref="AX608">IF(AW608&gt;Constants!$B$12,2,IF(SUMPRODUCT(--(AX589:AX608=2))=0,0,1))</f>
        <v>2</v>
      </c>
      <c r="AZ608">
        <f t="array" ref="AZ608">IF(ABS(AG608)&gt;Constants!$B$13,2,IF(SUMPRODUCT(--(AZ588:AZ607=2))=0,0,1))</f>
        <v>0</v>
      </c>
    </row>
    <row r="609" spans="1:52">
      <c r="A609" s="3">
        <v>607</v>
      </c>
      <c r="B609">
        <f>Signals!B608</f>
        <v>3</v>
      </c>
      <c r="C609">
        <f>Signals!C608</f>
        <v>2</v>
      </c>
      <c r="D609">
        <f>Signals!F608</f>
        <v>0</v>
      </c>
      <c r="E609">
        <f>Signals!H608</f>
        <v>0</v>
      </c>
      <c r="F609">
        <f>Signals!I608</f>
        <v>0</v>
      </c>
      <c r="G609">
        <f>IF(Constants!$B$2=2,-B609,B609)</f>
        <v>3</v>
      </c>
      <c r="H609">
        <f>IF(Constants!$C$2=2,-C609,C609)</f>
        <v>2</v>
      </c>
      <c r="I609">
        <f t="shared" si="155"/>
        <v>3</v>
      </c>
      <c r="J609">
        <f t="shared" si="156"/>
        <v>2</v>
      </c>
      <c r="K609">
        <f t="shared" si="157"/>
        <v>1</v>
      </c>
      <c r="L609">
        <f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1200.5</v>
      </c>
      <c r="M609">
        <f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800.5</v>
      </c>
      <c r="N609">
        <f t="shared" si="158"/>
        <v>1200.5</v>
      </c>
      <c r="O609">
        <f t="shared" si="159"/>
        <v>800.5</v>
      </c>
      <c r="P609">
        <f>IF(I609&lt;&gt;0,(ABS(L609*Constants!$B$10)+50)/100,MAX(P608-ABS(N609*Constants!$B$4),0))</f>
        <v>0.62005</v>
      </c>
      <c r="Q609">
        <f>IF(J609&lt;&gt;0,(ABS(M609*Constants!$B$10)+50)/100,MAX(Q608-ABS(O609*Constants!$B$4),0))</f>
        <v>0.58005</v>
      </c>
      <c r="R609">
        <f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1200.5</v>
      </c>
      <c r="S609">
        <f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800.5</v>
      </c>
      <c r="T609">
        <f t="shared" si="160"/>
        <v>1200.5</v>
      </c>
      <c r="U609">
        <f t="shared" si="161"/>
        <v>800.5</v>
      </c>
      <c r="V609">
        <f>IF(I609&lt;&gt;0,(ABS(R609*Constants!$B$4)+50)/100,IF(R609=0,MAX((0-ABS(T609*Constants!$B$4)),0),(ABS(R609*Constants!$B$4)+50)/100))</f>
        <v>1501.125</v>
      </c>
      <c r="W609">
        <f>IF(J609&lt;&gt;0,(ABS(S609*Constants!$B$4)+50)/100,IF(S609=0,MAX((0-ABS(U609*Constants!$B$4)),0),(ABS(S609*Constants!$B$4)+50)/100))</f>
        <v>1001.125</v>
      </c>
      <c r="X609">
        <f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1200.5</v>
      </c>
      <c r="Y609">
        <f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800.5</v>
      </c>
      <c r="Z609">
        <f t="shared" si="162"/>
        <v>1200.5</v>
      </c>
      <c r="AA609">
        <f t="shared" si="163"/>
        <v>800.5</v>
      </c>
      <c r="AB609">
        <f>IF(I609&lt;&gt;0,(ABS(X609*Constants!$B$10)+50)/100,IF(X609=0,MAX((AB608-ABS(Z609*Constants!$B$4)),0),(ABS(X609*Constants!$B$4)+50)/100))</f>
        <v>0.62005</v>
      </c>
      <c r="AC609">
        <f>IF(J609&lt;&gt;0,(ABS(Y609*Constants!$B$10)+50)/100,IF(Y609=0,MAX((AC608-ABS(AA609*Constants!$B$4)),0),(ABS(Y609*Constants!$B$4)+50)/100))</f>
        <v>0.58005</v>
      </c>
      <c r="AD609">
        <f t="shared" si="164"/>
        <v>1001</v>
      </c>
      <c r="AE609">
        <f t="shared" si="165"/>
        <v>1200.5</v>
      </c>
      <c r="AF609">
        <f t="shared" si="166"/>
        <v>800.5</v>
      </c>
      <c r="AG609">
        <f>((Constants!$B$5*AG608)+Constants!$B$4*AD609+AH608)/(Constants!$B$5+Constants!$B$4)</f>
        <v>1001</v>
      </c>
      <c r="AH609">
        <f>((Constants!$B$5*AG608)+Constants!$B$4*AD609+AH608)-(Constants!$B$5+Constants!$B$4)*AG609</f>
        <v>0</v>
      </c>
      <c r="AI609">
        <f>((Constants!$B$5*AI608)+Constants!$B$4*AE609+AJ608)/(Constants!$B$5+Constants!$B$4)</f>
        <v>1200.5</v>
      </c>
      <c r="AJ609">
        <f>((Constants!$B$5*AI608)+Constants!$B$4*AE609+AJ608)-(Constants!$B$4+Constants!$B$5)*AI609</f>
        <v>0</v>
      </c>
      <c r="AK609">
        <f>((Constants!$B$5*AK608)+Constants!$B$4*AF609+AL608)/(Constants!$B$5+Constants!$B$4)</f>
        <v>800.5</v>
      </c>
      <c r="AL609">
        <f>((Constants!$B$5*AK608)+Constants!$B$4*AF609+AL608)-(Constants!$B$5+Constants!$B$4)*AK609</f>
        <v>0</v>
      </c>
      <c r="AM609">
        <f t="shared" si="167"/>
        <v>1</v>
      </c>
      <c r="AN609">
        <f t="shared" si="168"/>
        <v>1</v>
      </c>
      <c r="AO609">
        <f>(200000*(ABS(N609)-ABS(N607))+Constants!$B$7)/(2*Constants!$B$7)</f>
        <v>0.5</v>
      </c>
      <c r="AP609">
        <f>(200000*(ABS(O609)-ABS(O607))+Constants!$B$7)/(2*Constants!$B$7)</f>
        <v>0.5</v>
      </c>
      <c r="AQ609">
        <f t="shared" si="169"/>
        <v>1</v>
      </c>
      <c r="AR609">
        <f>(Constants!$B$3*Constants!$B$8*I609*K609+AS608)/(Constants!$B$9*Constants!$B$4)</f>
        <v>7.53982300884956</v>
      </c>
      <c r="AS609">
        <f>(Constants!$B$3*Constants!$B$8*I609*K609+AS608)-(AR609*Constants!$B$9*Constants!$B$4)</f>
        <v>0</v>
      </c>
      <c r="AT609">
        <f t="shared" si="170"/>
        <v>4576.67256637163</v>
      </c>
      <c r="AU609">
        <f t="array" ref="AU609">IF(SUMPRODUCT(--(SIGN(AN576:AN608)=SIGN(K577:K609)))=0,2,IF(AV608&gt;0,1,0))</f>
        <v>0</v>
      </c>
      <c r="AV609">
        <f>IF(AU609=2,ROUND(5*1000/Constants!$B$11,0),IF(AV608&gt;0,AV608-1,0))</f>
        <v>0</v>
      </c>
      <c r="AW609">
        <f t="shared" si="171"/>
        <v>607</v>
      </c>
      <c r="AX609">
        <f ca="1" t="array" ref="AX609">IF(AW609&gt;Constants!$B$12,2,IF(SUMPRODUCT(--(AX590:AX609=2))=0,0,1))</f>
        <v>2</v>
      </c>
      <c r="AZ609">
        <f t="array" ref="AZ609">IF(ABS(AG609)&gt;Constants!$B$13,2,IF(SUMPRODUCT(--(AZ589:AZ608=2))=0,0,1))</f>
        <v>0</v>
      </c>
    </row>
    <row r="610" spans="1:52">
      <c r="A610" s="3">
        <v>608</v>
      </c>
      <c r="B610">
        <f>Signals!B609</f>
        <v>3</v>
      </c>
      <c r="C610">
        <f>Signals!C609</f>
        <v>2</v>
      </c>
      <c r="D610">
        <f>Signals!F609</f>
        <v>0</v>
      </c>
      <c r="E610">
        <f>Signals!H609</f>
        <v>0</v>
      </c>
      <c r="F610">
        <f>Signals!I609</f>
        <v>0</v>
      </c>
      <c r="G610">
        <f>IF(Constants!$B$2=2,-B610,B610)</f>
        <v>3</v>
      </c>
      <c r="H610">
        <f>IF(Constants!$C$2=2,-C610,C610)</f>
        <v>2</v>
      </c>
      <c r="I610">
        <f t="shared" si="155"/>
        <v>3</v>
      </c>
      <c r="J610">
        <f t="shared" si="156"/>
        <v>2</v>
      </c>
      <c r="K610">
        <f t="shared" si="157"/>
        <v>1</v>
      </c>
      <c r="L610">
        <f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1200.5</v>
      </c>
      <c r="M610">
        <f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800.5</v>
      </c>
      <c r="N610">
        <f t="shared" si="158"/>
        <v>1200.5</v>
      </c>
      <c r="O610">
        <f t="shared" si="159"/>
        <v>800.5</v>
      </c>
      <c r="P610">
        <f>IF(I610&lt;&gt;0,(ABS(L610*Constants!$B$10)+50)/100,MAX(P609-ABS(N610*Constants!$B$4),0))</f>
        <v>0.62005</v>
      </c>
      <c r="Q610">
        <f>IF(J610&lt;&gt;0,(ABS(M610*Constants!$B$10)+50)/100,MAX(Q609-ABS(O610*Constants!$B$4),0))</f>
        <v>0.58005</v>
      </c>
      <c r="R610">
        <f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1200.5</v>
      </c>
      <c r="S610">
        <f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800.5</v>
      </c>
      <c r="T610">
        <f t="shared" si="160"/>
        <v>1200.5</v>
      </c>
      <c r="U610">
        <f t="shared" si="161"/>
        <v>800.5</v>
      </c>
      <c r="V610">
        <f>IF(I610&lt;&gt;0,(ABS(R610*Constants!$B$4)+50)/100,IF(R610=0,MAX((0-ABS(T610*Constants!$B$4)),0),(ABS(R610*Constants!$B$4)+50)/100))</f>
        <v>1501.125</v>
      </c>
      <c r="W610">
        <f>IF(J610&lt;&gt;0,(ABS(S610*Constants!$B$4)+50)/100,IF(S610=0,MAX((0-ABS(U610*Constants!$B$4)),0),(ABS(S610*Constants!$B$4)+50)/100))</f>
        <v>1001.125</v>
      </c>
      <c r="X610">
        <f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1200.5</v>
      </c>
      <c r="Y610">
        <f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800.5</v>
      </c>
      <c r="Z610">
        <f t="shared" si="162"/>
        <v>1200.5</v>
      </c>
      <c r="AA610">
        <f t="shared" si="163"/>
        <v>800.5</v>
      </c>
      <c r="AB610">
        <f>IF(I610&lt;&gt;0,(ABS(X610*Constants!$B$10)+50)/100,IF(X610=0,MAX((AB609-ABS(Z610*Constants!$B$4)),0),(ABS(X610*Constants!$B$4)+50)/100))</f>
        <v>0.62005</v>
      </c>
      <c r="AC610">
        <f>IF(J610&lt;&gt;0,(ABS(Y610*Constants!$B$10)+50)/100,IF(Y610=0,MAX((AC609-ABS(AA610*Constants!$B$4)),0),(ABS(Y610*Constants!$B$4)+50)/100))</f>
        <v>0.58005</v>
      </c>
      <c r="AD610">
        <f t="shared" si="164"/>
        <v>1001</v>
      </c>
      <c r="AE610">
        <f t="shared" si="165"/>
        <v>1200.5</v>
      </c>
      <c r="AF610">
        <f t="shared" si="166"/>
        <v>800.5</v>
      </c>
      <c r="AG610">
        <f>((Constants!$B$5*AG609)+Constants!$B$4*AD610+AH609)/(Constants!$B$5+Constants!$B$4)</f>
        <v>1001</v>
      </c>
      <c r="AH610">
        <f>((Constants!$B$5*AG609)+Constants!$B$4*AD610+AH609)-(Constants!$B$5+Constants!$B$4)*AG610</f>
        <v>0</v>
      </c>
      <c r="AI610">
        <f>((Constants!$B$5*AI609)+Constants!$B$4*AE610+AJ609)/(Constants!$B$5+Constants!$B$4)</f>
        <v>1200.5</v>
      </c>
      <c r="AJ610">
        <f>((Constants!$B$5*AI609)+Constants!$B$4*AE610+AJ609)-(Constants!$B$4+Constants!$B$5)*AI610</f>
        <v>0</v>
      </c>
      <c r="AK610">
        <f>((Constants!$B$5*AK609)+Constants!$B$4*AF610+AL609)/(Constants!$B$5+Constants!$B$4)</f>
        <v>800.5</v>
      </c>
      <c r="AL610">
        <f>((Constants!$B$5*AK609)+Constants!$B$4*AF610+AL609)-(Constants!$B$5+Constants!$B$4)*AK610</f>
        <v>0</v>
      </c>
      <c r="AM610">
        <f t="shared" si="167"/>
        <v>1</v>
      </c>
      <c r="AN610">
        <f t="shared" si="168"/>
        <v>1</v>
      </c>
      <c r="AO610">
        <f>(200000*(ABS(N610)-ABS(N608))+Constants!$B$7)/(2*Constants!$B$7)</f>
        <v>0.5</v>
      </c>
      <c r="AP610">
        <f>(200000*(ABS(O610)-ABS(O608))+Constants!$B$7)/(2*Constants!$B$7)</f>
        <v>0.5</v>
      </c>
      <c r="AQ610">
        <f t="shared" si="169"/>
        <v>1</v>
      </c>
      <c r="AR610">
        <f>(Constants!$B$3*Constants!$B$8*I610*K610+AS609)/(Constants!$B$9*Constants!$B$4)</f>
        <v>7.53982300884956</v>
      </c>
      <c r="AS610">
        <f>(Constants!$B$3*Constants!$B$8*I610*K610+AS609)-(AR610*Constants!$B$9*Constants!$B$4)</f>
        <v>0</v>
      </c>
      <c r="AT610">
        <f t="shared" si="170"/>
        <v>4584.21238938048</v>
      </c>
      <c r="AU610">
        <f t="array" ref="AU610">IF(SUMPRODUCT(--(SIGN(AN577:AN609)=SIGN(K578:K610)))=0,2,IF(AV609&gt;0,1,0))</f>
        <v>0</v>
      </c>
      <c r="AV610">
        <f>IF(AU610=2,ROUND(5*1000/Constants!$B$11,0),IF(AV609&gt;0,AV609-1,0))</f>
        <v>0</v>
      </c>
      <c r="AW610">
        <f t="shared" si="171"/>
        <v>608</v>
      </c>
      <c r="AX610">
        <f ca="1" t="array" ref="AX610">IF(AW610&gt;Constants!$B$12,2,IF(SUMPRODUCT(--(AX591:AX610=2))=0,0,1))</f>
        <v>2</v>
      </c>
      <c r="AZ610">
        <f t="array" ref="AZ610">IF(ABS(AG610)&gt;Constants!$B$13,2,IF(SUMPRODUCT(--(AZ590:AZ609=2))=0,0,1))</f>
        <v>0</v>
      </c>
    </row>
    <row r="611" spans="1:52">
      <c r="A611" s="3">
        <v>609</v>
      </c>
      <c r="B611">
        <f>Signals!B610</f>
        <v>3</v>
      </c>
      <c r="C611">
        <f>Signals!C610</f>
        <v>2</v>
      </c>
      <c r="D611">
        <f>Signals!F610</f>
        <v>0</v>
      </c>
      <c r="E611">
        <f>Signals!H610</f>
        <v>0</v>
      </c>
      <c r="F611">
        <f>Signals!I610</f>
        <v>0</v>
      </c>
      <c r="G611">
        <f>IF(Constants!$B$2=2,-B611,B611)</f>
        <v>3</v>
      </c>
      <c r="H611">
        <f>IF(Constants!$C$2=2,-C611,C611)</f>
        <v>2</v>
      </c>
      <c r="I611">
        <f t="shared" si="155"/>
        <v>3</v>
      </c>
      <c r="J611">
        <f t="shared" si="156"/>
        <v>2</v>
      </c>
      <c r="K611">
        <f t="shared" si="157"/>
        <v>1</v>
      </c>
      <c r="L611">
        <f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1200.5</v>
      </c>
      <c r="M611">
        <f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800.5</v>
      </c>
      <c r="N611">
        <f t="shared" si="158"/>
        <v>1200.5</v>
      </c>
      <c r="O611">
        <f t="shared" si="159"/>
        <v>800.5</v>
      </c>
      <c r="P611">
        <f>IF(I611&lt;&gt;0,(ABS(L611*Constants!$B$10)+50)/100,MAX(P610-ABS(N611*Constants!$B$4),0))</f>
        <v>0.62005</v>
      </c>
      <c r="Q611">
        <f>IF(J611&lt;&gt;0,(ABS(M611*Constants!$B$10)+50)/100,MAX(Q610-ABS(O611*Constants!$B$4),0))</f>
        <v>0.58005</v>
      </c>
      <c r="R611">
        <f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1200.5</v>
      </c>
      <c r="S611">
        <f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800.5</v>
      </c>
      <c r="T611">
        <f t="shared" si="160"/>
        <v>1200.5</v>
      </c>
      <c r="U611">
        <f t="shared" si="161"/>
        <v>800.5</v>
      </c>
      <c r="V611">
        <f>IF(I611&lt;&gt;0,(ABS(R611*Constants!$B$4)+50)/100,IF(R611=0,MAX((0-ABS(T611*Constants!$B$4)),0),(ABS(R611*Constants!$B$4)+50)/100))</f>
        <v>1501.125</v>
      </c>
      <c r="W611">
        <f>IF(J611&lt;&gt;0,(ABS(S611*Constants!$B$4)+50)/100,IF(S611=0,MAX((0-ABS(U611*Constants!$B$4)),0),(ABS(S611*Constants!$B$4)+50)/100))</f>
        <v>1001.125</v>
      </c>
      <c r="X611">
        <f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1200.5</v>
      </c>
      <c r="Y611">
        <f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800.5</v>
      </c>
      <c r="Z611">
        <f t="shared" si="162"/>
        <v>1200.5</v>
      </c>
      <c r="AA611">
        <f t="shared" si="163"/>
        <v>800.5</v>
      </c>
      <c r="AB611">
        <f>IF(I611&lt;&gt;0,(ABS(X611*Constants!$B$10)+50)/100,IF(X611=0,MAX((AB610-ABS(Z611*Constants!$B$4)),0),(ABS(X611*Constants!$B$4)+50)/100))</f>
        <v>0.62005</v>
      </c>
      <c r="AC611">
        <f>IF(J611&lt;&gt;0,(ABS(Y611*Constants!$B$10)+50)/100,IF(Y611=0,MAX((AC610-ABS(AA611*Constants!$B$4)),0),(ABS(Y611*Constants!$B$4)+50)/100))</f>
        <v>0.58005</v>
      </c>
      <c r="AD611">
        <f t="shared" si="164"/>
        <v>1001</v>
      </c>
      <c r="AE611">
        <f t="shared" si="165"/>
        <v>1200.5</v>
      </c>
      <c r="AF611">
        <f t="shared" si="166"/>
        <v>800.5</v>
      </c>
      <c r="AG611">
        <f>((Constants!$B$5*AG610)+Constants!$B$4*AD611+AH610)/(Constants!$B$5+Constants!$B$4)</f>
        <v>1001</v>
      </c>
      <c r="AH611">
        <f>((Constants!$B$5*AG610)+Constants!$B$4*AD611+AH610)-(Constants!$B$5+Constants!$B$4)*AG611</f>
        <v>0</v>
      </c>
      <c r="AI611">
        <f>((Constants!$B$5*AI610)+Constants!$B$4*AE611+AJ610)/(Constants!$B$5+Constants!$B$4)</f>
        <v>1200.5</v>
      </c>
      <c r="AJ611">
        <f>((Constants!$B$5*AI610)+Constants!$B$4*AE611+AJ610)-(Constants!$B$4+Constants!$B$5)*AI611</f>
        <v>0</v>
      </c>
      <c r="AK611">
        <f>((Constants!$B$5*AK610)+Constants!$B$4*AF611+AL610)/(Constants!$B$5+Constants!$B$4)</f>
        <v>800.5</v>
      </c>
      <c r="AL611">
        <f>((Constants!$B$5*AK610)+Constants!$B$4*AF611+AL610)-(Constants!$B$5+Constants!$B$4)*AK611</f>
        <v>0</v>
      </c>
      <c r="AM611">
        <f t="shared" si="167"/>
        <v>1</v>
      </c>
      <c r="AN611">
        <f t="shared" si="168"/>
        <v>1</v>
      </c>
      <c r="AO611">
        <f>(200000*(ABS(N611)-ABS(N609))+Constants!$B$7)/(2*Constants!$B$7)</f>
        <v>0.5</v>
      </c>
      <c r="AP611">
        <f>(200000*(ABS(O611)-ABS(O609))+Constants!$B$7)/(2*Constants!$B$7)</f>
        <v>0.5</v>
      </c>
      <c r="AQ611">
        <f t="shared" si="169"/>
        <v>1</v>
      </c>
      <c r="AR611">
        <f>(Constants!$B$3*Constants!$B$8*I611*K611+AS610)/(Constants!$B$9*Constants!$B$4)</f>
        <v>7.53982300884956</v>
      </c>
      <c r="AS611">
        <f>(Constants!$B$3*Constants!$B$8*I611*K611+AS610)-(AR611*Constants!$B$9*Constants!$B$4)</f>
        <v>0</v>
      </c>
      <c r="AT611">
        <f t="shared" si="170"/>
        <v>4591.75221238933</v>
      </c>
      <c r="AU611">
        <f t="array" ref="AU611">IF(SUMPRODUCT(--(SIGN(AN578:AN610)=SIGN(K579:K611)))=0,2,IF(AV610&gt;0,1,0))</f>
        <v>0</v>
      </c>
      <c r="AV611">
        <f>IF(AU611=2,ROUND(5*1000/Constants!$B$11,0),IF(AV610&gt;0,AV610-1,0))</f>
        <v>0</v>
      </c>
      <c r="AW611">
        <f t="shared" si="171"/>
        <v>609</v>
      </c>
      <c r="AX611">
        <f ca="1" t="array" ref="AX611">IF(AW611&gt;Constants!$B$12,2,IF(SUMPRODUCT(--(AX592:AX611=2))=0,0,1))</f>
        <v>2</v>
      </c>
      <c r="AZ611">
        <f t="array" ref="AZ611">IF(ABS(AG611)&gt;Constants!$B$13,2,IF(SUMPRODUCT(--(AZ591:AZ610=2))=0,0,1))</f>
        <v>0</v>
      </c>
    </row>
    <row r="612" spans="1:52">
      <c r="A612" s="3">
        <v>610</v>
      </c>
      <c r="B612">
        <f>Signals!B611</f>
        <v>3</v>
      </c>
      <c r="C612">
        <f>Signals!C611</f>
        <v>2</v>
      </c>
      <c r="D612">
        <f>Signals!F611</f>
        <v>0</v>
      </c>
      <c r="E612">
        <f>Signals!H611</f>
        <v>0</v>
      </c>
      <c r="F612">
        <f>Signals!I611</f>
        <v>0</v>
      </c>
      <c r="G612">
        <f>IF(Constants!$B$2=2,-B612,B612)</f>
        <v>3</v>
      </c>
      <c r="H612">
        <f>IF(Constants!$C$2=2,-C612,C612)</f>
        <v>2</v>
      </c>
      <c r="I612">
        <f t="shared" si="155"/>
        <v>3</v>
      </c>
      <c r="J612">
        <f t="shared" si="156"/>
        <v>2</v>
      </c>
      <c r="K612">
        <f t="shared" si="157"/>
        <v>1</v>
      </c>
      <c r="L612">
        <f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1200.5</v>
      </c>
      <c r="M612">
        <f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800.5</v>
      </c>
      <c r="N612">
        <f t="shared" si="158"/>
        <v>1200.5</v>
      </c>
      <c r="O612">
        <f t="shared" si="159"/>
        <v>800.5</v>
      </c>
      <c r="P612">
        <f>IF(I612&lt;&gt;0,(ABS(L612*Constants!$B$10)+50)/100,MAX(P611-ABS(N612*Constants!$B$4),0))</f>
        <v>0.62005</v>
      </c>
      <c r="Q612">
        <f>IF(J612&lt;&gt;0,(ABS(M612*Constants!$B$10)+50)/100,MAX(Q611-ABS(O612*Constants!$B$4),0))</f>
        <v>0.58005</v>
      </c>
      <c r="R612">
        <f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1200.5</v>
      </c>
      <c r="S612">
        <f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800.5</v>
      </c>
      <c r="T612">
        <f t="shared" si="160"/>
        <v>1200.5</v>
      </c>
      <c r="U612">
        <f t="shared" si="161"/>
        <v>800.5</v>
      </c>
      <c r="V612">
        <f>IF(I612&lt;&gt;0,(ABS(R612*Constants!$B$4)+50)/100,IF(R612=0,MAX((0-ABS(T612*Constants!$B$4)),0),(ABS(R612*Constants!$B$4)+50)/100))</f>
        <v>1501.125</v>
      </c>
      <c r="W612">
        <f>IF(J612&lt;&gt;0,(ABS(S612*Constants!$B$4)+50)/100,IF(S612=0,MAX((0-ABS(U612*Constants!$B$4)),0),(ABS(S612*Constants!$B$4)+50)/100))</f>
        <v>1001.125</v>
      </c>
      <c r="X612">
        <f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1200.5</v>
      </c>
      <c r="Y612">
        <f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800.5</v>
      </c>
      <c r="Z612">
        <f t="shared" si="162"/>
        <v>1200.5</v>
      </c>
      <c r="AA612">
        <f t="shared" si="163"/>
        <v>800.5</v>
      </c>
      <c r="AB612">
        <f>IF(I612&lt;&gt;0,(ABS(X612*Constants!$B$10)+50)/100,IF(X612=0,MAX((AB611-ABS(Z612*Constants!$B$4)),0),(ABS(X612*Constants!$B$4)+50)/100))</f>
        <v>0.62005</v>
      </c>
      <c r="AC612">
        <f>IF(J612&lt;&gt;0,(ABS(Y612*Constants!$B$10)+50)/100,IF(Y612=0,MAX((AC611-ABS(AA612*Constants!$B$4)),0),(ABS(Y612*Constants!$B$4)+50)/100))</f>
        <v>0.58005</v>
      </c>
      <c r="AD612">
        <f t="shared" si="164"/>
        <v>1001</v>
      </c>
      <c r="AE612">
        <f t="shared" si="165"/>
        <v>1200.5</v>
      </c>
      <c r="AF612">
        <f t="shared" si="166"/>
        <v>800.5</v>
      </c>
      <c r="AG612">
        <f>((Constants!$B$5*AG611)+Constants!$B$4*AD612+AH611)/(Constants!$B$5+Constants!$B$4)</f>
        <v>1001</v>
      </c>
      <c r="AH612">
        <f>((Constants!$B$5*AG611)+Constants!$B$4*AD612+AH611)-(Constants!$B$5+Constants!$B$4)*AG612</f>
        <v>0</v>
      </c>
      <c r="AI612">
        <f>((Constants!$B$5*AI611)+Constants!$B$4*AE612+AJ611)/(Constants!$B$5+Constants!$B$4)</f>
        <v>1200.5</v>
      </c>
      <c r="AJ612">
        <f>((Constants!$B$5*AI611)+Constants!$B$4*AE612+AJ611)-(Constants!$B$4+Constants!$B$5)*AI612</f>
        <v>0</v>
      </c>
      <c r="AK612">
        <f>((Constants!$B$5*AK611)+Constants!$B$4*AF612+AL611)/(Constants!$B$5+Constants!$B$4)</f>
        <v>800.5</v>
      </c>
      <c r="AL612">
        <f>((Constants!$B$5*AK611)+Constants!$B$4*AF612+AL611)-(Constants!$B$5+Constants!$B$4)*AK612</f>
        <v>0</v>
      </c>
      <c r="AM612">
        <f t="shared" si="167"/>
        <v>1</v>
      </c>
      <c r="AN612">
        <f t="shared" si="168"/>
        <v>1</v>
      </c>
      <c r="AO612">
        <f>(200000*(ABS(N612)-ABS(N610))+Constants!$B$7)/(2*Constants!$B$7)</f>
        <v>0.5</v>
      </c>
      <c r="AP612">
        <f>(200000*(ABS(O612)-ABS(O610))+Constants!$B$7)/(2*Constants!$B$7)</f>
        <v>0.5</v>
      </c>
      <c r="AQ612">
        <f t="shared" si="169"/>
        <v>1</v>
      </c>
      <c r="AR612">
        <f>(Constants!$B$3*Constants!$B$8*I612*K612+AS611)/(Constants!$B$9*Constants!$B$4)</f>
        <v>7.53982300884956</v>
      </c>
      <c r="AS612">
        <f>(Constants!$B$3*Constants!$B$8*I612*K612+AS611)-(AR612*Constants!$B$9*Constants!$B$4)</f>
        <v>0</v>
      </c>
      <c r="AT612">
        <f t="shared" si="170"/>
        <v>4599.29203539818</v>
      </c>
      <c r="AU612">
        <f t="array" ref="AU612">IF(SUMPRODUCT(--(SIGN(AN579:AN611)=SIGN(K580:K612)))=0,2,IF(AV611&gt;0,1,0))</f>
        <v>0</v>
      </c>
      <c r="AV612">
        <f>IF(AU612=2,ROUND(5*1000/Constants!$B$11,0),IF(AV611&gt;0,AV611-1,0))</f>
        <v>0</v>
      </c>
      <c r="AW612">
        <f t="shared" si="171"/>
        <v>610</v>
      </c>
      <c r="AX612">
        <f ca="1" t="array" ref="AX612">IF(AW612&gt;Constants!$B$12,2,IF(SUMPRODUCT(--(AX593:AX612=2))=0,0,1))</f>
        <v>2</v>
      </c>
      <c r="AZ612">
        <f t="array" ref="AZ612">IF(ABS(AG612)&gt;Constants!$B$13,2,IF(SUMPRODUCT(--(AZ592:AZ611=2))=0,0,1))</f>
        <v>0</v>
      </c>
    </row>
    <row r="613" spans="1:52">
      <c r="A613" s="3">
        <v>611</v>
      </c>
      <c r="B613">
        <f>Signals!B612</f>
        <v>3</v>
      </c>
      <c r="C613">
        <f>Signals!C612</f>
        <v>2</v>
      </c>
      <c r="D613">
        <f>Signals!F612</f>
        <v>0</v>
      </c>
      <c r="E613">
        <f>Signals!H612</f>
        <v>0</v>
      </c>
      <c r="F613">
        <f>Signals!I612</f>
        <v>0</v>
      </c>
      <c r="G613">
        <f>IF(Constants!$B$2=2,-B613,B613)</f>
        <v>3</v>
      </c>
      <c r="H613">
        <f>IF(Constants!$C$2=2,-C613,C613)</f>
        <v>2</v>
      </c>
      <c r="I613">
        <f t="shared" si="155"/>
        <v>3</v>
      </c>
      <c r="J613">
        <f t="shared" si="156"/>
        <v>2</v>
      </c>
      <c r="K613">
        <f t="shared" si="157"/>
        <v>1</v>
      </c>
      <c r="L613">
        <f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1200.5</v>
      </c>
      <c r="M613">
        <f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800.5</v>
      </c>
      <c r="N613">
        <f t="shared" si="158"/>
        <v>1200.5</v>
      </c>
      <c r="O613">
        <f t="shared" si="159"/>
        <v>800.5</v>
      </c>
      <c r="P613">
        <f>IF(I613&lt;&gt;0,(ABS(L613*Constants!$B$10)+50)/100,MAX(P612-ABS(N613*Constants!$B$4),0))</f>
        <v>0.62005</v>
      </c>
      <c r="Q613">
        <f>IF(J613&lt;&gt;0,(ABS(M613*Constants!$B$10)+50)/100,MAX(Q612-ABS(O613*Constants!$B$4),0))</f>
        <v>0.58005</v>
      </c>
      <c r="R613">
        <f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1200.5</v>
      </c>
      <c r="S613">
        <f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800.5</v>
      </c>
      <c r="T613">
        <f t="shared" si="160"/>
        <v>1200.5</v>
      </c>
      <c r="U613">
        <f t="shared" si="161"/>
        <v>800.5</v>
      </c>
      <c r="V613">
        <f>IF(I613&lt;&gt;0,(ABS(R613*Constants!$B$4)+50)/100,IF(R613=0,MAX((0-ABS(T613*Constants!$B$4)),0),(ABS(R613*Constants!$B$4)+50)/100))</f>
        <v>1501.125</v>
      </c>
      <c r="W613">
        <f>IF(J613&lt;&gt;0,(ABS(S613*Constants!$B$4)+50)/100,IF(S613=0,MAX((0-ABS(U613*Constants!$B$4)),0),(ABS(S613*Constants!$B$4)+50)/100))</f>
        <v>1001.125</v>
      </c>
      <c r="X613">
        <f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1200.5</v>
      </c>
      <c r="Y613">
        <f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800.5</v>
      </c>
      <c r="Z613">
        <f t="shared" si="162"/>
        <v>1200.5</v>
      </c>
      <c r="AA613">
        <f t="shared" si="163"/>
        <v>800.5</v>
      </c>
      <c r="AB613">
        <f>IF(I613&lt;&gt;0,(ABS(X613*Constants!$B$10)+50)/100,IF(X613=0,MAX((AB612-ABS(Z613*Constants!$B$4)),0),(ABS(X613*Constants!$B$4)+50)/100))</f>
        <v>0.62005</v>
      </c>
      <c r="AC613">
        <f>IF(J613&lt;&gt;0,(ABS(Y613*Constants!$B$10)+50)/100,IF(Y613=0,MAX((AC612-ABS(AA613*Constants!$B$4)),0),(ABS(Y613*Constants!$B$4)+50)/100))</f>
        <v>0.58005</v>
      </c>
      <c r="AD613">
        <f t="shared" si="164"/>
        <v>1001</v>
      </c>
      <c r="AE613">
        <f t="shared" si="165"/>
        <v>1200.5</v>
      </c>
      <c r="AF613">
        <f t="shared" si="166"/>
        <v>800.5</v>
      </c>
      <c r="AG613">
        <f>((Constants!$B$5*AG612)+Constants!$B$4*AD613+AH612)/(Constants!$B$5+Constants!$B$4)</f>
        <v>1001</v>
      </c>
      <c r="AH613">
        <f>((Constants!$B$5*AG612)+Constants!$B$4*AD613+AH612)-(Constants!$B$5+Constants!$B$4)*AG613</f>
        <v>0</v>
      </c>
      <c r="AI613">
        <f>((Constants!$B$5*AI612)+Constants!$B$4*AE613+AJ612)/(Constants!$B$5+Constants!$B$4)</f>
        <v>1200.5</v>
      </c>
      <c r="AJ613">
        <f>((Constants!$B$5*AI612)+Constants!$B$4*AE613+AJ612)-(Constants!$B$4+Constants!$B$5)*AI613</f>
        <v>0</v>
      </c>
      <c r="AK613">
        <f>((Constants!$B$5*AK612)+Constants!$B$4*AF613+AL612)/(Constants!$B$5+Constants!$B$4)</f>
        <v>800.5</v>
      </c>
      <c r="AL613">
        <f>((Constants!$B$5*AK612)+Constants!$B$4*AF613+AL612)-(Constants!$B$5+Constants!$B$4)*AK613</f>
        <v>0</v>
      </c>
      <c r="AM613">
        <f t="shared" si="167"/>
        <v>1</v>
      </c>
      <c r="AN613">
        <f t="shared" si="168"/>
        <v>1</v>
      </c>
      <c r="AO613">
        <f>(200000*(ABS(N613)-ABS(N611))+Constants!$B$7)/(2*Constants!$B$7)</f>
        <v>0.5</v>
      </c>
      <c r="AP613">
        <f>(200000*(ABS(O613)-ABS(O611))+Constants!$B$7)/(2*Constants!$B$7)</f>
        <v>0.5</v>
      </c>
      <c r="AQ613">
        <f t="shared" si="169"/>
        <v>1</v>
      </c>
      <c r="AR613">
        <f>(Constants!$B$3*Constants!$B$8*I613*K613+AS612)/(Constants!$B$9*Constants!$B$4)</f>
        <v>7.53982300884956</v>
      </c>
      <c r="AS613">
        <f>(Constants!$B$3*Constants!$B$8*I613*K613+AS612)-(AR613*Constants!$B$9*Constants!$B$4)</f>
        <v>0</v>
      </c>
      <c r="AT613">
        <f t="shared" si="170"/>
        <v>4606.83185840703</v>
      </c>
      <c r="AU613">
        <f t="array" ref="AU613">IF(SUMPRODUCT(--(SIGN(AN580:AN612)=SIGN(K581:K613)))=0,2,IF(AV612&gt;0,1,0))</f>
        <v>0</v>
      </c>
      <c r="AV613">
        <f>IF(AU613=2,ROUND(5*1000/Constants!$B$11,0),IF(AV612&gt;0,AV612-1,0))</f>
        <v>0</v>
      </c>
      <c r="AW613">
        <f t="shared" si="171"/>
        <v>611</v>
      </c>
      <c r="AX613">
        <f ca="1" t="array" ref="AX613">IF(AW613&gt;Constants!$B$12,2,IF(SUMPRODUCT(--(AX594:AX613=2))=0,0,1))</f>
        <v>2</v>
      </c>
      <c r="AZ613">
        <f t="array" ref="AZ613">IF(ABS(AG613)&gt;Constants!$B$13,2,IF(SUMPRODUCT(--(AZ593:AZ612=2))=0,0,1))</f>
        <v>0</v>
      </c>
    </row>
    <row r="614" spans="1:52">
      <c r="A614" s="3">
        <v>612</v>
      </c>
      <c r="B614">
        <f>Signals!B613</f>
        <v>3</v>
      </c>
      <c r="C614">
        <f>Signals!C613</f>
        <v>2</v>
      </c>
      <c r="D614">
        <f>Signals!F613</f>
        <v>0</v>
      </c>
      <c r="E614">
        <f>Signals!H613</f>
        <v>0</v>
      </c>
      <c r="F614">
        <f>Signals!I613</f>
        <v>0</v>
      </c>
      <c r="G614">
        <f>IF(Constants!$B$2=2,-B614,B614)</f>
        <v>3</v>
      </c>
      <c r="H614">
        <f>IF(Constants!$C$2=2,-C614,C614)</f>
        <v>2</v>
      </c>
      <c r="I614">
        <f t="shared" si="155"/>
        <v>3</v>
      </c>
      <c r="J614">
        <f t="shared" si="156"/>
        <v>2</v>
      </c>
      <c r="K614">
        <f t="shared" si="157"/>
        <v>1</v>
      </c>
      <c r="L614">
        <f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1200.5</v>
      </c>
      <c r="M614">
        <f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800.5</v>
      </c>
      <c r="N614">
        <f t="shared" si="158"/>
        <v>1200.5</v>
      </c>
      <c r="O614">
        <f t="shared" si="159"/>
        <v>800.5</v>
      </c>
      <c r="P614">
        <f>IF(I614&lt;&gt;0,(ABS(L614*Constants!$B$10)+50)/100,MAX(P613-ABS(N614*Constants!$B$4),0))</f>
        <v>0.62005</v>
      </c>
      <c r="Q614">
        <f>IF(J614&lt;&gt;0,(ABS(M614*Constants!$B$10)+50)/100,MAX(Q613-ABS(O614*Constants!$B$4),0))</f>
        <v>0.58005</v>
      </c>
      <c r="R614">
        <f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1200.5</v>
      </c>
      <c r="S614">
        <f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800.5</v>
      </c>
      <c r="T614">
        <f t="shared" si="160"/>
        <v>1200.5</v>
      </c>
      <c r="U614">
        <f t="shared" si="161"/>
        <v>800.5</v>
      </c>
      <c r="V614">
        <f>IF(I614&lt;&gt;0,(ABS(R614*Constants!$B$4)+50)/100,IF(R614=0,MAX((0-ABS(T614*Constants!$B$4)),0),(ABS(R614*Constants!$B$4)+50)/100))</f>
        <v>1501.125</v>
      </c>
      <c r="W614">
        <f>IF(J614&lt;&gt;0,(ABS(S614*Constants!$B$4)+50)/100,IF(S614=0,MAX((0-ABS(U614*Constants!$B$4)),0),(ABS(S614*Constants!$B$4)+50)/100))</f>
        <v>1001.125</v>
      </c>
      <c r="X614">
        <f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1200.5</v>
      </c>
      <c r="Y614">
        <f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800.5</v>
      </c>
      <c r="Z614">
        <f t="shared" si="162"/>
        <v>1200.5</v>
      </c>
      <c r="AA614">
        <f t="shared" si="163"/>
        <v>800.5</v>
      </c>
      <c r="AB614">
        <f>IF(I614&lt;&gt;0,(ABS(X614*Constants!$B$10)+50)/100,IF(X614=0,MAX((AB613-ABS(Z614*Constants!$B$4)),0),(ABS(X614*Constants!$B$4)+50)/100))</f>
        <v>0.62005</v>
      </c>
      <c r="AC614">
        <f>IF(J614&lt;&gt;0,(ABS(Y614*Constants!$B$10)+50)/100,IF(Y614=0,MAX((AC613-ABS(AA614*Constants!$B$4)),0),(ABS(Y614*Constants!$B$4)+50)/100))</f>
        <v>0.58005</v>
      </c>
      <c r="AD614">
        <f t="shared" si="164"/>
        <v>1001</v>
      </c>
      <c r="AE614">
        <f t="shared" si="165"/>
        <v>1200.5</v>
      </c>
      <c r="AF614">
        <f t="shared" si="166"/>
        <v>800.5</v>
      </c>
      <c r="AG614">
        <f>((Constants!$B$5*AG613)+Constants!$B$4*AD614+AH613)/(Constants!$B$5+Constants!$B$4)</f>
        <v>1001</v>
      </c>
      <c r="AH614">
        <f>((Constants!$B$5*AG613)+Constants!$B$4*AD614+AH613)-(Constants!$B$5+Constants!$B$4)*AG614</f>
        <v>0</v>
      </c>
      <c r="AI614">
        <f>((Constants!$B$5*AI613)+Constants!$B$4*AE614+AJ613)/(Constants!$B$5+Constants!$B$4)</f>
        <v>1200.5</v>
      </c>
      <c r="AJ614">
        <f>((Constants!$B$5*AI613)+Constants!$B$4*AE614+AJ613)-(Constants!$B$4+Constants!$B$5)*AI614</f>
        <v>0</v>
      </c>
      <c r="AK614">
        <f>((Constants!$B$5*AK613)+Constants!$B$4*AF614+AL613)/(Constants!$B$5+Constants!$B$4)</f>
        <v>800.5</v>
      </c>
      <c r="AL614">
        <f>((Constants!$B$5*AK613)+Constants!$B$4*AF614+AL613)-(Constants!$B$5+Constants!$B$4)*AK614</f>
        <v>0</v>
      </c>
      <c r="AM614">
        <f t="shared" si="167"/>
        <v>1</v>
      </c>
      <c r="AN614">
        <f t="shared" si="168"/>
        <v>1</v>
      </c>
      <c r="AO614">
        <f>(200000*(ABS(N614)-ABS(N612))+Constants!$B$7)/(2*Constants!$B$7)</f>
        <v>0.5</v>
      </c>
      <c r="AP614">
        <f>(200000*(ABS(O614)-ABS(O612))+Constants!$B$7)/(2*Constants!$B$7)</f>
        <v>0.5</v>
      </c>
      <c r="AQ614">
        <f t="shared" si="169"/>
        <v>1</v>
      </c>
      <c r="AR614">
        <f>(Constants!$B$3*Constants!$B$8*I614*K614+AS613)/(Constants!$B$9*Constants!$B$4)</f>
        <v>7.53982300884956</v>
      </c>
      <c r="AS614">
        <f>(Constants!$B$3*Constants!$B$8*I614*K614+AS613)-(AR614*Constants!$B$9*Constants!$B$4)</f>
        <v>0</v>
      </c>
      <c r="AT614">
        <f t="shared" si="170"/>
        <v>4614.37168141588</v>
      </c>
      <c r="AU614">
        <f t="array" ref="AU614">IF(SUMPRODUCT(--(SIGN(AN581:AN613)=SIGN(K582:K614)))=0,2,IF(AV613&gt;0,1,0))</f>
        <v>0</v>
      </c>
      <c r="AV614">
        <f>IF(AU614=2,ROUND(5*1000/Constants!$B$11,0),IF(AV613&gt;0,AV613-1,0))</f>
        <v>0</v>
      </c>
      <c r="AW614">
        <f t="shared" si="171"/>
        <v>612</v>
      </c>
      <c r="AX614">
        <f ca="1" t="array" ref="AX614">IF(AW614&gt;Constants!$B$12,2,IF(SUMPRODUCT(--(AX595:AX614=2))=0,0,1))</f>
        <v>2</v>
      </c>
      <c r="AZ614">
        <f t="array" ref="AZ614">IF(ABS(AG614)&gt;Constants!$B$13,2,IF(SUMPRODUCT(--(AZ594:AZ613=2))=0,0,1))</f>
        <v>0</v>
      </c>
    </row>
    <row r="615" spans="1:52">
      <c r="A615" s="3">
        <v>613</v>
      </c>
      <c r="B615">
        <f>Signals!B614</f>
        <v>3</v>
      </c>
      <c r="C615">
        <f>Signals!C614</f>
        <v>2</v>
      </c>
      <c r="D615">
        <f>Signals!F614</f>
        <v>0</v>
      </c>
      <c r="E615">
        <f>Signals!H614</f>
        <v>0</v>
      </c>
      <c r="F615">
        <f>Signals!I614</f>
        <v>0</v>
      </c>
      <c r="G615">
        <f>IF(Constants!$B$2=2,-B615,B615)</f>
        <v>3</v>
      </c>
      <c r="H615">
        <f>IF(Constants!$C$2=2,-C615,C615)</f>
        <v>2</v>
      </c>
      <c r="I615">
        <f t="shared" si="155"/>
        <v>3</v>
      </c>
      <c r="J615">
        <f t="shared" si="156"/>
        <v>2</v>
      </c>
      <c r="K615">
        <f t="shared" si="157"/>
        <v>1</v>
      </c>
      <c r="L615">
        <f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1200.5</v>
      </c>
      <c r="M615">
        <f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800.5</v>
      </c>
      <c r="N615">
        <f t="shared" si="158"/>
        <v>1200.5</v>
      </c>
      <c r="O615">
        <f t="shared" si="159"/>
        <v>800.5</v>
      </c>
      <c r="P615">
        <f>IF(I615&lt;&gt;0,(ABS(L615*Constants!$B$10)+50)/100,MAX(P614-ABS(N615*Constants!$B$4),0))</f>
        <v>0.62005</v>
      </c>
      <c r="Q615">
        <f>IF(J615&lt;&gt;0,(ABS(M615*Constants!$B$10)+50)/100,MAX(Q614-ABS(O615*Constants!$B$4),0))</f>
        <v>0.58005</v>
      </c>
      <c r="R615">
        <f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1200.5</v>
      </c>
      <c r="S615">
        <f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800.5</v>
      </c>
      <c r="T615">
        <f t="shared" si="160"/>
        <v>1200.5</v>
      </c>
      <c r="U615">
        <f t="shared" si="161"/>
        <v>800.5</v>
      </c>
      <c r="V615">
        <f>IF(I615&lt;&gt;0,(ABS(R615*Constants!$B$4)+50)/100,IF(R615=0,MAX((0-ABS(T615*Constants!$B$4)),0),(ABS(R615*Constants!$B$4)+50)/100))</f>
        <v>1501.125</v>
      </c>
      <c r="W615">
        <f>IF(J615&lt;&gt;0,(ABS(S615*Constants!$B$4)+50)/100,IF(S615=0,MAX((0-ABS(U615*Constants!$B$4)),0),(ABS(S615*Constants!$B$4)+50)/100))</f>
        <v>1001.125</v>
      </c>
      <c r="X615">
        <f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1200.5</v>
      </c>
      <c r="Y615">
        <f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800.5</v>
      </c>
      <c r="Z615">
        <f t="shared" si="162"/>
        <v>1200.5</v>
      </c>
      <c r="AA615">
        <f t="shared" si="163"/>
        <v>800.5</v>
      </c>
      <c r="AB615">
        <f>IF(I615&lt;&gt;0,(ABS(X615*Constants!$B$10)+50)/100,IF(X615=0,MAX((AB614-ABS(Z615*Constants!$B$4)),0),(ABS(X615*Constants!$B$4)+50)/100))</f>
        <v>0.62005</v>
      </c>
      <c r="AC615">
        <f>IF(J615&lt;&gt;0,(ABS(Y615*Constants!$B$10)+50)/100,IF(Y615=0,MAX((AC614-ABS(AA615*Constants!$B$4)),0),(ABS(Y615*Constants!$B$4)+50)/100))</f>
        <v>0.58005</v>
      </c>
      <c r="AD615">
        <f t="shared" si="164"/>
        <v>1001</v>
      </c>
      <c r="AE615">
        <f t="shared" si="165"/>
        <v>1200.5</v>
      </c>
      <c r="AF615">
        <f t="shared" si="166"/>
        <v>800.5</v>
      </c>
      <c r="AG615">
        <f>((Constants!$B$5*AG614)+Constants!$B$4*AD615+AH614)/(Constants!$B$5+Constants!$B$4)</f>
        <v>1001</v>
      </c>
      <c r="AH615">
        <f>((Constants!$B$5*AG614)+Constants!$B$4*AD615+AH614)-(Constants!$B$5+Constants!$B$4)*AG615</f>
        <v>0</v>
      </c>
      <c r="AI615">
        <f>((Constants!$B$5*AI614)+Constants!$B$4*AE615+AJ614)/(Constants!$B$5+Constants!$B$4)</f>
        <v>1200.5</v>
      </c>
      <c r="AJ615">
        <f>((Constants!$B$5*AI614)+Constants!$B$4*AE615+AJ614)-(Constants!$B$4+Constants!$B$5)*AI615</f>
        <v>0</v>
      </c>
      <c r="AK615">
        <f>((Constants!$B$5*AK614)+Constants!$B$4*AF615+AL614)/(Constants!$B$5+Constants!$B$4)</f>
        <v>800.5</v>
      </c>
      <c r="AL615">
        <f>((Constants!$B$5*AK614)+Constants!$B$4*AF615+AL614)-(Constants!$B$5+Constants!$B$4)*AK615</f>
        <v>0</v>
      </c>
      <c r="AM615">
        <f t="shared" si="167"/>
        <v>1</v>
      </c>
      <c r="AN615">
        <f t="shared" si="168"/>
        <v>1</v>
      </c>
      <c r="AO615">
        <f>(200000*(ABS(N615)-ABS(N613))+Constants!$B$7)/(2*Constants!$B$7)</f>
        <v>0.5</v>
      </c>
      <c r="AP615">
        <f>(200000*(ABS(O615)-ABS(O613))+Constants!$B$7)/(2*Constants!$B$7)</f>
        <v>0.5</v>
      </c>
      <c r="AQ615">
        <f t="shared" si="169"/>
        <v>1</v>
      </c>
      <c r="AR615">
        <f>(Constants!$B$3*Constants!$B$8*I615*K615+AS614)/(Constants!$B$9*Constants!$B$4)</f>
        <v>7.53982300884956</v>
      </c>
      <c r="AS615">
        <f>(Constants!$B$3*Constants!$B$8*I615*K615+AS614)-(AR615*Constants!$B$9*Constants!$B$4)</f>
        <v>0</v>
      </c>
      <c r="AT615">
        <f t="shared" si="170"/>
        <v>4621.91150442473</v>
      </c>
      <c r="AU615">
        <f t="array" ref="AU615">IF(SUMPRODUCT(--(SIGN(AN582:AN614)=SIGN(K583:K615)))=0,2,IF(AV614&gt;0,1,0))</f>
        <v>0</v>
      </c>
      <c r="AV615">
        <f>IF(AU615=2,ROUND(5*1000/Constants!$B$11,0),IF(AV614&gt;0,AV614-1,0))</f>
        <v>0</v>
      </c>
      <c r="AW615">
        <f t="shared" si="171"/>
        <v>613</v>
      </c>
      <c r="AX615">
        <f ca="1" t="array" ref="AX615">IF(AW615&gt;Constants!$B$12,2,IF(SUMPRODUCT(--(AX596:AX615=2))=0,0,1))</f>
        <v>2</v>
      </c>
      <c r="AZ615">
        <f t="array" ref="AZ615">IF(ABS(AG615)&gt;Constants!$B$13,2,IF(SUMPRODUCT(--(AZ595:AZ614=2))=0,0,1))</f>
        <v>0</v>
      </c>
    </row>
    <row r="616" spans="1:52">
      <c r="A616" s="3">
        <v>614</v>
      </c>
      <c r="B616">
        <f>Signals!B615</f>
        <v>3</v>
      </c>
      <c r="C616">
        <f>Signals!C615</f>
        <v>2</v>
      </c>
      <c r="D616">
        <f>Signals!F615</f>
        <v>0</v>
      </c>
      <c r="E616">
        <f>Signals!H615</f>
        <v>0</v>
      </c>
      <c r="F616">
        <f>Signals!I615</f>
        <v>0</v>
      </c>
      <c r="G616">
        <f>IF(Constants!$B$2=2,-B616,B616)</f>
        <v>3</v>
      </c>
      <c r="H616">
        <f>IF(Constants!$C$2=2,-C616,C616)</f>
        <v>2</v>
      </c>
      <c r="I616">
        <f t="shared" si="155"/>
        <v>3</v>
      </c>
      <c r="J616">
        <f t="shared" si="156"/>
        <v>2</v>
      </c>
      <c r="K616">
        <f t="shared" si="157"/>
        <v>1</v>
      </c>
      <c r="L616">
        <f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1200.5</v>
      </c>
      <c r="M616">
        <f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800.5</v>
      </c>
      <c r="N616">
        <f t="shared" si="158"/>
        <v>1200.5</v>
      </c>
      <c r="O616">
        <f t="shared" si="159"/>
        <v>800.5</v>
      </c>
      <c r="P616">
        <f>IF(I616&lt;&gt;0,(ABS(L616*Constants!$B$10)+50)/100,MAX(P615-ABS(N616*Constants!$B$4),0))</f>
        <v>0.62005</v>
      </c>
      <c r="Q616">
        <f>IF(J616&lt;&gt;0,(ABS(M616*Constants!$B$10)+50)/100,MAX(Q615-ABS(O616*Constants!$B$4),0))</f>
        <v>0.58005</v>
      </c>
      <c r="R616">
        <f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1200.5</v>
      </c>
      <c r="S616">
        <f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800.5</v>
      </c>
      <c r="T616">
        <f t="shared" si="160"/>
        <v>1200.5</v>
      </c>
      <c r="U616">
        <f t="shared" si="161"/>
        <v>800.5</v>
      </c>
      <c r="V616">
        <f>IF(I616&lt;&gt;0,(ABS(R616*Constants!$B$4)+50)/100,IF(R616=0,MAX((0-ABS(T616*Constants!$B$4)),0),(ABS(R616*Constants!$B$4)+50)/100))</f>
        <v>1501.125</v>
      </c>
      <c r="W616">
        <f>IF(J616&lt;&gt;0,(ABS(S616*Constants!$B$4)+50)/100,IF(S616=0,MAX((0-ABS(U616*Constants!$B$4)),0),(ABS(S616*Constants!$B$4)+50)/100))</f>
        <v>1001.125</v>
      </c>
      <c r="X616">
        <f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1200.5</v>
      </c>
      <c r="Y616">
        <f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800.5</v>
      </c>
      <c r="Z616">
        <f t="shared" si="162"/>
        <v>1200.5</v>
      </c>
      <c r="AA616">
        <f t="shared" si="163"/>
        <v>800.5</v>
      </c>
      <c r="AB616">
        <f>IF(I616&lt;&gt;0,(ABS(X616*Constants!$B$10)+50)/100,IF(X616=0,MAX((AB615-ABS(Z616*Constants!$B$4)),0),(ABS(X616*Constants!$B$4)+50)/100))</f>
        <v>0.62005</v>
      </c>
      <c r="AC616">
        <f>IF(J616&lt;&gt;0,(ABS(Y616*Constants!$B$10)+50)/100,IF(Y616=0,MAX((AC615-ABS(AA616*Constants!$B$4)),0),(ABS(Y616*Constants!$B$4)+50)/100))</f>
        <v>0.58005</v>
      </c>
      <c r="AD616">
        <f t="shared" si="164"/>
        <v>1001</v>
      </c>
      <c r="AE616">
        <f t="shared" si="165"/>
        <v>1200.5</v>
      </c>
      <c r="AF616">
        <f t="shared" si="166"/>
        <v>800.5</v>
      </c>
      <c r="AG616">
        <f>((Constants!$B$5*AG615)+Constants!$B$4*AD616+AH615)/(Constants!$B$5+Constants!$B$4)</f>
        <v>1001</v>
      </c>
      <c r="AH616">
        <f>((Constants!$B$5*AG615)+Constants!$B$4*AD616+AH615)-(Constants!$B$5+Constants!$B$4)*AG616</f>
        <v>0</v>
      </c>
      <c r="AI616">
        <f>((Constants!$B$5*AI615)+Constants!$B$4*AE616+AJ615)/(Constants!$B$5+Constants!$B$4)</f>
        <v>1200.5</v>
      </c>
      <c r="AJ616">
        <f>((Constants!$B$5*AI615)+Constants!$B$4*AE616+AJ615)-(Constants!$B$4+Constants!$B$5)*AI616</f>
        <v>0</v>
      </c>
      <c r="AK616">
        <f>((Constants!$B$5*AK615)+Constants!$B$4*AF616+AL615)/(Constants!$B$5+Constants!$B$4)</f>
        <v>800.5</v>
      </c>
      <c r="AL616">
        <f>((Constants!$B$5*AK615)+Constants!$B$4*AF616+AL615)-(Constants!$B$5+Constants!$B$4)*AK616</f>
        <v>0</v>
      </c>
      <c r="AM616">
        <f t="shared" si="167"/>
        <v>1</v>
      </c>
      <c r="AN616">
        <f t="shared" si="168"/>
        <v>1</v>
      </c>
      <c r="AO616">
        <f>(200000*(ABS(N616)-ABS(N614))+Constants!$B$7)/(2*Constants!$B$7)</f>
        <v>0.5</v>
      </c>
      <c r="AP616">
        <f>(200000*(ABS(O616)-ABS(O614))+Constants!$B$7)/(2*Constants!$B$7)</f>
        <v>0.5</v>
      </c>
      <c r="AQ616">
        <f t="shared" si="169"/>
        <v>1</v>
      </c>
      <c r="AR616">
        <f>(Constants!$B$3*Constants!$B$8*I616*K616+AS615)/(Constants!$B$9*Constants!$B$4)</f>
        <v>7.53982300884956</v>
      </c>
      <c r="AS616">
        <f>(Constants!$B$3*Constants!$B$8*I616*K616+AS615)-(AR616*Constants!$B$9*Constants!$B$4)</f>
        <v>0</v>
      </c>
      <c r="AT616">
        <f t="shared" si="170"/>
        <v>4629.45132743358</v>
      </c>
      <c r="AU616">
        <f t="array" ref="AU616">IF(SUMPRODUCT(--(SIGN(AN583:AN615)=SIGN(K584:K616)))=0,2,IF(AV615&gt;0,1,0))</f>
        <v>0</v>
      </c>
      <c r="AV616">
        <f>IF(AU616=2,ROUND(5*1000/Constants!$B$11,0),IF(AV615&gt;0,AV615-1,0))</f>
        <v>0</v>
      </c>
      <c r="AW616">
        <f t="shared" si="171"/>
        <v>614</v>
      </c>
      <c r="AX616">
        <f ca="1" t="array" ref="AX616">IF(AW616&gt;Constants!$B$12,2,IF(SUMPRODUCT(--(AX597:AX616=2))=0,0,1))</f>
        <v>2</v>
      </c>
      <c r="AZ616">
        <f t="array" ref="AZ616">IF(ABS(AG616)&gt;Constants!$B$13,2,IF(SUMPRODUCT(--(AZ596:AZ615=2))=0,0,1))</f>
        <v>0</v>
      </c>
    </row>
    <row r="617" spans="1:52">
      <c r="A617" s="3">
        <v>615</v>
      </c>
      <c r="B617">
        <f>Signals!B616</f>
        <v>3</v>
      </c>
      <c r="C617">
        <f>Signals!C616</f>
        <v>2</v>
      </c>
      <c r="D617">
        <f>Signals!F616</f>
        <v>0</v>
      </c>
      <c r="E617">
        <f>Signals!H616</f>
        <v>0</v>
      </c>
      <c r="F617">
        <f>Signals!I616</f>
        <v>0</v>
      </c>
      <c r="G617">
        <f>IF(Constants!$B$2=2,-B617,B617)</f>
        <v>3</v>
      </c>
      <c r="H617">
        <f>IF(Constants!$C$2=2,-C617,C617)</f>
        <v>2</v>
      </c>
      <c r="I617">
        <f t="shared" si="155"/>
        <v>3</v>
      </c>
      <c r="J617">
        <f t="shared" si="156"/>
        <v>2</v>
      </c>
      <c r="K617">
        <f t="shared" si="157"/>
        <v>1</v>
      </c>
      <c r="L617">
        <f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1200.5</v>
      </c>
      <c r="M617">
        <f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800.5</v>
      </c>
      <c r="N617">
        <f t="shared" si="158"/>
        <v>1200.5</v>
      </c>
      <c r="O617">
        <f t="shared" si="159"/>
        <v>800.5</v>
      </c>
      <c r="P617">
        <f>IF(I617&lt;&gt;0,(ABS(L617*Constants!$B$10)+50)/100,MAX(P616-ABS(N617*Constants!$B$4),0))</f>
        <v>0.62005</v>
      </c>
      <c r="Q617">
        <f>IF(J617&lt;&gt;0,(ABS(M617*Constants!$B$10)+50)/100,MAX(Q616-ABS(O617*Constants!$B$4),0))</f>
        <v>0.58005</v>
      </c>
      <c r="R617">
        <f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1200.5</v>
      </c>
      <c r="S617">
        <f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800.5</v>
      </c>
      <c r="T617">
        <f t="shared" si="160"/>
        <v>1200.5</v>
      </c>
      <c r="U617">
        <f t="shared" si="161"/>
        <v>800.5</v>
      </c>
      <c r="V617">
        <f>IF(I617&lt;&gt;0,(ABS(R617*Constants!$B$4)+50)/100,IF(R617=0,MAX((0-ABS(T617*Constants!$B$4)),0),(ABS(R617*Constants!$B$4)+50)/100))</f>
        <v>1501.125</v>
      </c>
      <c r="W617">
        <f>IF(J617&lt;&gt;0,(ABS(S617*Constants!$B$4)+50)/100,IF(S617=0,MAX((0-ABS(U617*Constants!$B$4)),0),(ABS(S617*Constants!$B$4)+50)/100))</f>
        <v>1001.125</v>
      </c>
      <c r="X617">
        <f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1200.5</v>
      </c>
      <c r="Y617">
        <f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800.5</v>
      </c>
      <c r="Z617">
        <f t="shared" si="162"/>
        <v>1200.5</v>
      </c>
      <c r="AA617">
        <f t="shared" si="163"/>
        <v>800.5</v>
      </c>
      <c r="AB617">
        <f>IF(I617&lt;&gt;0,(ABS(X617*Constants!$B$10)+50)/100,IF(X617=0,MAX((AB616-ABS(Z617*Constants!$B$4)),0),(ABS(X617*Constants!$B$4)+50)/100))</f>
        <v>0.62005</v>
      </c>
      <c r="AC617">
        <f>IF(J617&lt;&gt;0,(ABS(Y617*Constants!$B$10)+50)/100,IF(Y617=0,MAX((AC616-ABS(AA617*Constants!$B$4)),0),(ABS(Y617*Constants!$B$4)+50)/100))</f>
        <v>0.58005</v>
      </c>
      <c r="AD617">
        <f t="shared" si="164"/>
        <v>1001</v>
      </c>
      <c r="AE617">
        <f t="shared" si="165"/>
        <v>1200.5</v>
      </c>
      <c r="AF617">
        <f t="shared" si="166"/>
        <v>800.5</v>
      </c>
      <c r="AG617">
        <f>((Constants!$B$5*AG616)+Constants!$B$4*AD617+AH616)/(Constants!$B$5+Constants!$B$4)</f>
        <v>1001</v>
      </c>
      <c r="AH617">
        <f>((Constants!$B$5*AG616)+Constants!$B$4*AD617+AH616)-(Constants!$B$5+Constants!$B$4)*AG617</f>
        <v>0</v>
      </c>
      <c r="AI617">
        <f>((Constants!$B$5*AI616)+Constants!$B$4*AE617+AJ616)/(Constants!$B$5+Constants!$B$4)</f>
        <v>1200.5</v>
      </c>
      <c r="AJ617">
        <f>((Constants!$B$5*AI616)+Constants!$B$4*AE617+AJ616)-(Constants!$B$4+Constants!$B$5)*AI617</f>
        <v>0</v>
      </c>
      <c r="AK617">
        <f>((Constants!$B$5*AK616)+Constants!$B$4*AF617+AL616)/(Constants!$B$5+Constants!$B$4)</f>
        <v>800.5</v>
      </c>
      <c r="AL617">
        <f>((Constants!$B$5*AK616)+Constants!$B$4*AF617+AL616)-(Constants!$B$5+Constants!$B$4)*AK617</f>
        <v>0</v>
      </c>
      <c r="AM617">
        <f t="shared" si="167"/>
        <v>1</v>
      </c>
      <c r="AN617">
        <f t="shared" si="168"/>
        <v>1</v>
      </c>
      <c r="AO617">
        <f>(200000*(ABS(N617)-ABS(N615))+Constants!$B$7)/(2*Constants!$B$7)</f>
        <v>0.5</v>
      </c>
      <c r="AP617">
        <f>(200000*(ABS(O617)-ABS(O615))+Constants!$B$7)/(2*Constants!$B$7)</f>
        <v>0.5</v>
      </c>
      <c r="AQ617">
        <f t="shared" si="169"/>
        <v>1</v>
      </c>
      <c r="AR617">
        <f>(Constants!$B$3*Constants!$B$8*I617*K617+AS616)/(Constants!$B$9*Constants!$B$4)</f>
        <v>7.53982300884956</v>
      </c>
      <c r="AS617">
        <f>(Constants!$B$3*Constants!$B$8*I617*K617+AS616)-(AR617*Constants!$B$9*Constants!$B$4)</f>
        <v>0</v>
      </c>
      <c r="AT617">
        <f t="shared" si="170"/>
        <v>4636.99115044243</v>
      </c>
      <c r="AU617">
        <f t="array" ref="AU617">IF(SUMPRODUCT(--(SIGN(AN584:AN616)=SIGN(K585:K617)))=0,2,IF(AV616&gt;0,1,0))</f>
        <v>0</v>
      </c>
      <c r="AV617">
        <f>IF(AU617=2,ROUND(5*1000/Constants!$B$11,0),IF(AV616&gt;0,AV616-1,0))</f>
        <v>0</v>
      </c>
      <c r="AW617">
        <f t="shared" si="171"/>
        <v>615</v>
      </c>
      <c r="AX617">
        <f ca="1" t="array" ref="AX617">IF(AW617&gt;Constants!$B$12,2,IF(SUMPRODUCT(--(AX598:AX617=2))=0,0,1))</f>
        <v>2</v>
      </c>
      <c r="AZ617">
        <f t="array" ref="AZ617">IF(ABS(AG617)&gt;Constants!$B$13,2,IF(SUMPRODUCT(--(AZ597:AZ616=2))=0,0,1))</f>
        <v>0</v>
      </c>
    </row>
    <row r="618" spans="1:52">
      <c r="A618" s="3">
        <v>616</v>
      </c>
      <c r="B618">
        <f>Signals!B617</f>
        <v>3</v>
      </c>
      <c r="C618">
        <f>Signals!C617</f>
        <v>2</v>
      </c>
      <c r="D618">
        <f>Signals!F617</f>
        <v>0</v>
      </c>
      <c r="E618">
        <f>Signals!H617</f>
        <v>0</v>
      </c>
      <c r="F618">
        <f>Signals!I617</f>
        <v>0</v>
      </c>
      <c r="G618">
        <f>IF(Constants!$B$2=2,-B618,B618)</f>
        <v>3</v>
      </c>
      <c r="H618">
        <f>IF(Constants!$C$2=2,-C618,C618)</f>
        <v>2</v>
      </c>
      <c r="I618">
        <f t="shared" si="155"/>
        <v>3</v>
      </c>
      <c r="J618">
        <f t="shared" si="156"/>
        <v>2</v>
      </c>
      <c r="K618">
        <f t="shared" si="157"/>
        <v>1</v>
      </c>
      <c r="L618">
        <f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1200.5</v>
      </c>
      <c r="M618">
        <f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800.5</v>
      </c>
      <c r="N618">
        <f t="shared" si="158"/>
        <v>1200.5</v>
      </c>
      <c r="O618">
        <f t="shared" si="159"/>
        <v>800.5</v>
      </c>
      <c r="P618">
        <f>IF(I618&lt;&gt;0,(ABS(L618*Constants!$B$10)+50)/100,MAX(P617-ABS(N618*Constants!$B$4),0))</f>
        <v>0.62005</v>
      </c>
      <c r="Q618">
        <f>IF(J618&lt;&gt;0,(ABS(M618*Constants!$B$10)+50)/100,MAX(Q617-ABS(O618*Constants!$B$4),0))</f>
        <v>0.58005</v>
      </c>
      <c r="R618">
        <f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1200.5</v>
      </c>
      <c r="S618">
        <f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800.5</v>
      </c>
      <c r="T618">
        <f t="shared" si="160"/>
        <v>1200.5</v>
      </c>
      <c r="U618">
        <f t="shared" si="161"/>
        <v>800.5</v>
      </c>
      <c r="V618">
        <f>IF(I618&lt;&gt;0,(ABS(R618*Constants!$B$4)+50)/100,IF(R618=0,MAX((0-ABS(T618*Constants!$B$4)),0),(ABS(R618*Constants!$B$4)+50)/100))</f>
        <v>1501.125</v>
      </c>
      <c r="W618">
        <f>IF(J618&lt;&gt;0,(ABS(S618*Constants!$B$4)+50)/100,IF(S618=0,MAX((0-ABS(U618*Constants!$B$4)),0),(ABS(S618*Constants!$B$4)+50)/100))</f>
        <v>1001.125</v>
      </c>
      <c r="X618">
        <f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1200.5</v>
      </c>
      <c r="Y618">
        <f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800.5</v>
      </c>
      <c r="Z618">
        <f t="shared" si="162"/>
        <v>1200.5</v>
      </c>
      <c r="AA618">
        <f t="shared" si="163"/>
        <v>800.5</v>
      </c>
      <c r="AB618">
        <f>IF(I618&lt;&gt;0,(ABS(X618*Constants!$B$10)+50)/100,IF(X618=0,MAX((AB617-ABS(Z618*Constants!$B$4)),0),(ABS(X618*Constants!$B$4)+50)/100))</f>
        <v>0.62005</v>
      </c>
      <c r="AC618">
        <f>IF(J618&lt;&gt;0,(ABS(Y618*Constants!$B$10)+50)/100,IF(Y618=0,MAX((AC617-ABS(AA618*Constants!$B$4)),0),(ABS(Y618*Constants!$B$4)+50)/100))</f>
        <v>0.58005</v>
      </c>
      <c r="AD618">
        <f t="shared" si="164"/>
        <v>1001</v>
      </c>
      <c r="AE618">
        <f t="shared" si="165"/>
        <v>1200.5</v>
      </c>
      <c r="AF618">
        <f t="shared" si="166"/>
        <v>800.5</v>
      </c>
      <c r="AG618">
        <f>((Constants!$B$5*AG617)+Constants!$B$4*AD618+AH617)/(Constants!$B$5+Constants!$B$4)</f>
        <v>1001</v>
      </c>
      <c r="AH618">
        <f>((Constants!$B$5*AG617)+Constants!$B$4*AD618+AH617)-(Constants!$B$5+Constants!$B$4)*AG618</f>
        <v>0</v>
      </c>
      <c r="AI618">
        <f>((Constants!$B$5*AI617)+Constants!$B$4*AE618+AJ617)/(Constants!$B$5+Constants!$B$4)</f>
        <v>1200.5</v>
      </c>
      <c r="AJ618">
        <f>((Constants!$B$5*AI617)+Constants!$B$4*AE618+AJ617)-(Constants!$B$4+Constants!$B$5)*AI618</f>
        <v>0</v>
      </c>
      <c r="AK618">
        <f>((Constants!$B$5*AK617)+Constants!$B$4*AF618+AL617)/(Constants!$B$5+Constants!$B$4)</f>
        <v>800.5</v>
      </c>
      <c r="AL618">
        <f>((Constants!$B$5*AK617)+Constants!$B$4*AF618+AL617)-(Constants!$B$5+Constants!$B$4)*AK618</f>
        <v>0</v>
      </c>
      <c r="AM618">
        <f t="shared" si="167"/>
        <v>1</v>
      </c>
      <c r="AN618">
        <f t="shared" si="168"/>
        <v>1</v>
      </c>
      <c r="AO618">
        <f>(200000*(ABS(N618)-ABS(N616))+Constants!$B$7)/(2*Constants!$B$7)</f>
        <v>0.5</v>
      </c>
      <c r="AP618">
        <f>(200000*(ABS(O618)-ABS(O616))+Constants!$B$7)/(2*Constants!$B$7)</f>
        <v>0.5</v>
      </c>
      <c r="AQ618">
        <f t="shared" si="169"/>
        <v>1</v>
      </c>
      <c r="AR618">
        <f>(Constants!$B$3*Constants!$B$8*I618*K618+AS617)/(Constants!$B$9*Constants!$B$4)</f>
        <v>7.53982300884956</v>
      </c>
      <c r="AS618">
        <f>(Constants!$B$3*Constants!$B$8*I618*K618+AS617)-(AR618*Constants!$B$9*Constants!$B$4)</f>
        <v>0</v>
      </c>
      <c r="AT618">
        <f t="shared" si="170"/>
        <v>4644.53097345128</v>
      </c>
      <c r="AU618">
        <f t="array" ref="AU618">IF(SUMPRODUCT(--(SIGN(AN585:AN617)=SIGN(K586:K618)))=0,2,IF(AV617&gt;0,1,0))</f>
        <v>0</v>
      </c>
      <c r="AV618">
        <f>IF(AU618=2,ROUND(5*1000/Constants!$B$11,0),IF(AV617&gt;0,AV617-1,0))</f>
        <v>0</v>
      </c>
      <c r="AW618">
        <f t="shared" si="171"/>
        <v>616</v>
      </c>
      <c r="AX618">
        <f ca="1" t="array" ref="AX618">IF(AW618&gt;Constants!$B$12,2,IF(SUMPRODUCT(--(AX599:AX618=2))=0,0,1))</f>
        <v>2</v>
      </c>
      <c r="AZ618">
        <f t="array" ref="AZ618">IF(ABS(AG618)&gt;Constants!$B$13,2,IF(SUMPRODUCT(--(AZ598:AZ617=2))=0,0,1))</f>
        <v>0</v>
      </c>
    </row>
    <row r="619" spans="1:52">
      <c r="A619" s="3">
        <v>617</v>
      </c>
      <c r="B619">
        <f>Signals!B618</f>
        <v>3</v>
      </c>
      <c r="C619">
        <f>Signals!C618</f>
        <v>2</v>
      </c>
      <c r="D619">
        <f>Signals!F618</f>
        <v>0</v>
      </c>
      <c r="E619">
        <f>Signals!H618</f>
        <v>0</v>
      </c>
      <c r="F619">
        <f>Signals!I618</f>
        <v>0</v>
      </c>
      <c r="G619">
        <f>IF(Constants!$B$2=2,-B619,B619)</f>
        <v>3</v>
      </c>
      <c r="H619">
        <f>IF(Constants!$C$2=2,-C619,C619)</f>
        <v>2</v>
      </c>
      <c r="I619">
        <f t="shared" si="155"/>
        <v>3</v>
      </c>
      <c r="J619">
        <f t="shared" si="156"/>
        <v>2</v>
      </c>
      <c r="K619">
        <f t="shared" si="157"/>
        <v>1</v>
      </c>
      <c r="L619">
        <f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1200.5</v>
      </c>
      <c r="M619">
        <f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800.5</v>
      </c>
      <c r="N619">
        <f t="shared" si="158"/>
        <v>1200.5</v>
      </c>
      <c r="O619">
        <f t="shared" si="159"/>
        <v>800.5</v>
      </c>
      <c r="P619">
        <f>IF(I619&lt;&gt;0,(ABS(L619*Constants!$B$10)+50)/100,MAX(P618-ABS(N619*Constants!$B$4),0))</f>
        <v>0.62005</v>
      </c>
      <c r="Q619">
        <f>IF(J619&lt;&gt;0,(ABS(M619*Constants!$B$10)+50)/100,MAX(Q618-ABS(O619*Constants!$B$4),0))</f>
        <v>0.58005</v>
      </c>
      <c r="R619">
        <f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1200.5</v>
      </c>
      <c r="S619">
        <f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800.5</v>
      </c>
      <c r="T619">
        <f t="shared" si="160"/>
        <v>1200.5</v>
      </c>
      <c r="U619">
        <f t="shared" si="161"/>
        <v>800.5</v>
      </c>
      <c r="V619">
        <f>IF(I619&lt;&gt;0,(ABS(R619*Constants!$B$4)+50)/100,IF(R619=0,MAX((0-ABS(T619*Constants!$B$4)),0),(ABS(R619*Constants!$B$4)+50)/100))</f>
        <v>1501.125</v>
      </c>
      <c r="W619">
        <f>IF(J619&lt;&gt;0,(ABS(S619*Constants!$B$4)+50)/100,IF(S619=0,MAX((0-ABS(U619*Constants!$B$4)),0),(ABS(S619*Constants!$B$4)+50)/100))</f>
        <v>1001.125</v>
      </c>
      <c r="X619">
        <f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1200.5</v>
      </c>
      <c r="Y619">
        <f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800.5</v>
      </c>
      <c r="Z619">
        <f t="shared" si="162"/>
        <v>1200.5</v>
      </c>
      <c r="AA619">
        <f t="shared" si="163"/>
        <v>800.5</v>
      </c>
      <c r="AB619">
        <f>IF(I619&lt;&gt;0,(ABS(X619*Constants!$B$10)+50)/100,IF(X619=0,MAX((AB618-ABS(Z619*Constants!$B$4)),0),(ABS(X619*Constants!$B$4)+50)/100))</f>
        <v>0.62005</v>
      </c>
      <c r="AC619">
        <f>IF(J619&lt;&gt;0,(ABS(Y619*Constants!$B$10)+50)/100,IF(Y619=0,MAX((AC618-ABS(AA619*Constants!$B$4)),0),(ABS(Y619*Constants!$B$4)+50)/100))</f>
        <v>0.58005</v>
      </c>
      <c r="AD619">
        <f t="shared" si="164"/>
        <v>1001</v>
      </c>
      <c r="AE619">
        <f t="shared" si="165"/>
        <v>1200.5</v>
      </c>
      <c r="AF619">
        <f t="shared" si="166"/>
        <v>800.5</v>
      </c>
      <c r="AG619">
        <f>((Constants!$B$5*AG618)+Constants!$B$4*AD619+AH618)/(Constants!$B$5+Constants!$B$4)</f>
        <v>1001</v>
      </c>
      <c r="AH619">
        <f>((Constants!$B$5*AG618)+Constants!$B$4*AD619+AH618)-(Constants!$B$5+Constants!$B$4)*AG619</f>
        <v>0</v>
      </c>
      <c r="AI619">
        <f>((Constants!$B$5*AI618)+Constants!$B$4*AE619+AJ618)/(Constants!$B$5+Constants!$B$4)</f>
        <v>1200.5</v>
      </c>
      <c r="AJ619">
        <f>((Constants!$B$5*AI618)+Constants!$B$4*AE619+AJ618)-(Constants!$B$4+Constants!$B$5)*AI619</f>
        <v>0</v>
      </c>
      <c r="AK619">
        <f>((Constants!$B$5*AK618)+Constants!$B$4*AF619+AL618)/(Constants!$B$5+Constants!$B$4)</f>
        <v>800.5</v>
      </c>
      <c r="AL619">
        <f>((Constants!$B$5*AK618)+Constants!$B$4*AF619+AL618)-(Constants!$B$5+Constants!$B$4)*AK619</f>
        <v>0</v>
      </c>
      <c r="AM619">
        <f t="shared" si="167"/>
        <v>1</v>
      </c>
      <c r="AN619">
        <f t="shared" si="168"/>
        <v>1</v>
      </c>
      <c r="AO619">
        <f>(200000*(ABS(N619)-ABS(N617))+Constants!$B$7)/(2*Constants!$B$7)</f>
        <v>0.5</v>
      </c>
      <c r="AP619">
        <f>(200000*(ABS(O619)-ABS(O617))+Constants!$B$7)/(2*Constants!$B$7)</f>
        <v>0.5</v>
      </c>
      <c r="AQ619">
        <f t="shared" si="169"/>
        <v>1</v>
      </c>
      <c r="AR619">
        <f>(Constants!$B$3*Constants!$B$8*I619*K619+AS618)/(Constants!$B$9*Constants!$B$4)</f>
        <v>7.53982300884956</v>
      </c>
      <c r="AS619">
        <f>(Constants!$B$3*Constants!$B$8*I619*K619+AS618)-(AR619*Constants!$B$9*Constants!$B$4)</f>
        <v>0</v>
      </c>
      <c r="AT619">
        <f t="shared" si="170"/>
        <v>4652.07079646013</v>
      </c>
      <c r="AU619">
        <f t="array" ref="AU619">IF(SUMPRODUCT(--(SIGN(AN586:AN618)=SIGN(K587:K619)))=0,2,IF(AV618&gt;0,1,0))</f>
        <v>0</v>
      </c>
      <c r="AV619">
        <f>IF(AU619=2,ROUND(5*1000/Constants!$B$11,0),IF(AV618&gt;0,AV618-1,0))</f>
        <v>0</v>
      </c>
      <c r="AW619">
        <f t="shared" si="171"/>
        <v>617</v>
      </c>
      <c r="AX619">
        <f ca="1" t="array" ref="AX619">IF(AW619&gt;Constants!$B$12,2,IF(SUMPRODUCT(--(AX600:AX619=2))=0,0,1))</f>
        <v>2</v>
      </c>
      <c r="AZ619">
        <f t="array" ref="AZ619">IF(ABS(AG619)&gt;Constants!$B$13,2,IF(SUMPRODUCT(--(AZ599:AZ618=2))=0,0,1))</f>
        <v>0</v>
      </c>
    </row>
    <row r="620" spans="1:52">
      <c r="A620" s="3">
        <v>618</v>
      </c>
      <c r="B620">
        <f>Signals!B619</f>
        <v>3</v>
      </c>
      <c r="C620">
        <f>Signals!C619</f>
        <v>2</v>
      </c>
      <c r="D620">
        <f>Signals!F619</f>
        <v>0</v>
      </c>
      <c r="E620">
        <f>Signals!H619</f>
        <v>0</v>
      </c>
      <c r="F620">
        <f>Signals!I619</f>
        <v>0</v>
      </c>
      <c r="G620">
        <f>IF(Constants!$B$2=2,-B620,B620)</f>
        <v>3</v>
      </c>
      <c r="H620">
        <f>IF(Constants!$C$2=2,-C620,C620)</f>
        <v>2</v>
      </c>
      <c r="I620">
        <f t="shared" si="155"/>
        <v>3</v>
      </c>
      <c r="J620">
        <f t="shared" si="156"/>
        <v>2</v>
      </c>
      <c r="K620">
        <f t="shared" si="157"/>
        <v>1</v>
      </c>
      <c r="L620">
        <f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1200.5</v>
      </c>
      <c r="M620">
        <f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800.5</v>
      </c>
      <c r="N620">
        <f t="shared" si="158"/>
        <v>1200.5</v>
      </c>
      <c r="O620">
        <f t="shared" si="159"/>
        <v>800.5</v>
      </c>
      <c r="P620">
        <f>IF(I620&lt;&gt;0,(ABS(L620*Constants!$B$10)+50)/100,MAX(P619-ABS(N620*Constants!$B$4),0))</f>
        <v>0.62005</v>
      </c>
      <c r="Q620">
        <f>IF(J620&lt;&gt;0,(ABS(M620*Constants!$B$10)+50)/100,MAX(Q619-ABS(O620*Constants!$B$4),0))</f>
        <v>0.58005</v>
      </c>
      <c r="R620">
        <f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1200.5</v>
      </c>
      <c r="S620">
        <f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800.5</v>
      </c>
      <c r="T620">
        <f t="shared" si="160"/>
        <v>1200.5</v>
      </c>
      <c r="U620">
        <f t="shared" si="161"/>
        <v>800.5</v>
      </c>
      <c r="V620">
        <f>IF(I620&lt;&gt;0,(ABS(R620*Constants!$B$4)+50)/100,IF(R620=0,MAX((0-ABS(T620*Constants!$B$4)),0),(ABS(R620*Constants!$B$4)+50)/100))</f>
        <v>1501.125</v>
      </c>
      <c r="W620">
        <f>IF(J620&lt;&gt;0,(ABS(S620*Constants!$B$4)+50)/100,IF(S620=0,MAX((0-ABS(U620*Constants!$B$4)),0),(ABS(S620*Constants!$B$4)+50)/100))</f>
        <v>1001.125</v>
      </c>
      <c r="X620">
        <f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1200.5</v>
      </c>
      <c r="Y620">
        <f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800.5</v>
      </c>
      <c r="Z620">
        <f t="shared" si="162"/>
        <v>1200.5</v>
      </c>
      <c r="AA620">
        <f t="shared" si="163"/>
        <v>800.5</v>
      </c>
      <c r="AB620">
        <f>IF(I620&lt;&gt;0,(ABS(X620*Constants!$B$10)+50)/100,IF(X620=0,MAX((AB619-ABS(Z620*Constants!$B$4)),0),(ABS(X620*Constants!$B$4)+50)/100))</f>
        <v>0.62005</v>
      </c>
      <c r="AC620">
        <f>IF(J620&lt;&gt;0,(ABS(Y620*Constants!$B$10)+50)/100,IF(Y620=0,MAX((AC619-ABS(AA620*Constants!$B$4)),0),(ABS(Y620*Constants!$B$4)+50)/100))</f>
        <v>0.58005</v>
      </c>
      <c r="AD620">
        <f t="shared" si="164"/>
        <v>1001</v>
      </c>
      <c r="AE620">
        <f t="shared" si="165"/>
        <v>1200.5</v>
      </c>
      <c r="AF620">
        <f t="shared" si="166"/>
        <v>800.5</v>
      </c>
      <c r="AG620">
        <f>((Constants!$B$5*AG619)+Constants!$B$4*AD620+AH619)/(Constants!$B$5+Constants!$B$4)</f>
        <v>1001</v>
      </c>
      <c r="AH620">
        <f>((Constants!$B$5*AG619)+Constants!$B$4*AD620+AH619)-(Constants!$B$5+Constants!$B$4)*AG620</f>
        <v>0</v>
      </c>
      <c r="AI620">
        <f>((Constants!$B$5*AI619)+Constants!$B$4*AE620+AJ619)/(Constants!$B$5+Constants!$B$4)</f>
        <v>1200.5</v>
      </c>
      <c r="AJ620">
        <f>((Constants!$B$5*AI619)+Constants!$B$4*AE620+AJ619)-(Constants!$B$4+Constants!$B$5)*AI620</f>
        <v>0</v>
      </c>
      <c r="AK620">
        <f>((Constants!$B$5*AK619)+Constants!$B$4*AF620+AL619)/(Constants!$B$5+Constants!$B$4)</f>
        <v>800.5</v>
      </c>
      <c r="AL620">
        <f>((Constants!$B$5*AK619)+Constants!$B$4*AF620+AL619)-(Constants!$B$5+Constants!$B$4)*AK620</f>
        <v>0</v>
      </c>
      <c r="AM620">
        <f t="shared" si="167"/>
        <v>1</v>
      </c>
      <c r="AN620">
        <f t="shared" si="168"/>
        <v>1</v>
      </c>
      <c r="AO620">
        <f>(200000*(ABS(N620)-ABS(N618))+Constants!$B$7)/(2*Constants!$B$7)</f>
        <v>0.5</v>
      </c>
      <c r="AP620">
        <f>(200000*(ABS(O620)-ABS(O618))+Constants!$B$7)/(2*Constants!$B$7)</f>
        <v>0.5</v>
      </c>
      <c r="AQ620">
        <f t="shared" si="169"/>
        <v>1</v>
      </c>
      <c r="AR620">
        <f>(Constants!$B$3*Constants!$B$8*I620*K620+AS619)/(Constants!$B$9*Constants!$B$4)</f>
        <v>7.53982300884956</v>
      </c>
      <c r="AS620">
        <f>(Constants!$B$3*Constants!$B$8*I620*K620+AS619)-(AR620*Constants!$B$9*Constants!$B$4)</f>
        <v>0</v>
      </c>
      <c r="AT620">
        <f t="shared" si="170"/>
        <v>4659.61061946898</v>
      </c>
      <c r="AU620">
        <f t="array" ref="AU620">IF(SUMPRODUCT(--(SIGN(AN587:AN619)=SIGN(K588:K620)))=0,2,IF(AV619&gt;0,1,0))</f>
        <v>0</v>
      </c>
      <c r="AV620">
        <f>IF(AU620=2,ROUND(5*1000/Constants!$B$11,0),IF(AV619&gt;0,AV619-1,0))</f>
        <v>0</v>
      </c>
      <c r="AW620">
        <f t="shared" si="171"/>
        <v>618</v>
      </c>
      <c r="AX620">
        <f ca="1" t="array" ref="AX620">IF(AW620&gt;Constants!$B$12,2,IF(SUMPRODUCT(--(AX601:AX620=2))=0,0,1))</f>
        <v>2</v>
      </c>
      <c r="AZ620">
        <f t="array" ref="AZ620">IF(ABS(AG620)&gt;Constants!$B$13,2,IF(SUMPRODUCT(--(AZ600:AZ619=2))=0,0,1))</f>
        <v>0</v>
      </c>
    </row>
    <row r="621" spans="1:52">
      <c r="A621" s="3">
        <v>619</v>
      </c>
      <c r="B621">
        <f>Signals!B620</f>
        <v>3</v>
      </c>
      <c r="C621">
        <f>Signals!C620</f>
        <v>2</v>
      </c>
      <c r="D621">
        <f>Signals!F620</f>
        <v>0</v>
      </c>
      <c r="E621">
        <f>Signals!H620</f>
        <v>0</v>
      </c>
      <c r="F621">
        <f>Signals!I620</f>
        <v>0</v>
      </c>
      <c r="G621">
        <f>IF(Constants!$B$2=2,-B621,B621)</f>
        <v>3</v>
      </c>
      <c r="H621">
        <f>IF(Constants!$C$2=2,-C621,C621)</f>
        <v>2</v>
      </c>
      <c r="I621">
        <f t="shared" si="155"/>
        <v>3</v>
      </c>
      <c r="J621">
        <f t="shared" si="156"/>
        <v>2</v>
      </c>
      <c r="K621">
        <f t="shared" si="157"/>
        <v>1</v>
      </c>
      <c r="L621">
        <f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1200.5</v>
      </c>
      <c r="M621">
        <f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800.5</v>
      </c>
      <c r="N621">
        <f t="shared" si="158"/>
        <v>1200.5</v>
      </c>
      <c r="O621">
        <f t="shared" si="159"/>
        <v>800.5</v>
      </c>
      <c r="P621">
        <f>IF(I621&lt;&gt;0,(ABS(L621*Constants!$B$10)+50)/100,MAX(P620-ABS(N621*Constants!$B$4),0))</f>
        <v>0.62005</v>
      </c>
      <c r="Q621">
        <f>IF(J621&lt;&gt;0,(ABS(M621*Constants!$B$10)+50)/100,MAX(Q620-ABS(O621*Constants!$B$4),0))</f>
        <v>0.58005</v>
      </c>
      <c r="R621">
        <f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1200.5</v>
      </c>
      <c r="S621">
        <f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800.5</v>
      </c>
      <c r="T621">
        <f t="shared" si="160"/>
        <v>1200.5</v>
      </c>
      <c r="U621">
        <f t="shared" si="161"/>
        <v>800.5</v>
      </c>
      <c r="V621">
        <f>IF(I621&lt;&gt;0,(ABS(R621*Constants!$B$4)+50)/100,IF(R621=0,MAX((0-ABS(T621*Constants!$B$4)),0),(ABS(R621*Constants!$B$4)+50)/100))</f>
        <v>1501.125</v>
      </c>
      <c r="W621">
        <f>IF(J621&lt;&gt;0,(ABS(S621*Constants!$B$4)+50)/100,IF(S621=0,MAX((0-ABS(U621*Constants!$B$4)),0),(ABS(S621*Constants!$B$4)+50)/100))</f>
        <v>1001.125</v>
      </c>
      <c r="X621">
        <f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1200.5</v>
      </c>
      <c r="Y621">
        <f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800.5</v>
      </c>
      <c r="Z621">
        <f t="shared" si="162"/>
        <v>1200.5</v>
      </c>
      <c r="AA621">
        <f t="shared" si="163"/>
        <v>800.5</v>
      </c>
      <c r="AB621">
        <f>IF(I621&lt;&gt;0,(ABS(X621*Constants!$B$10)+50)/100,IF(X621=0,MAX((AB620-ABS(Z621*Constants!$B$4)),0),(ABS(X621*Constants!$B$4)+50)/100))</f>
        <v>0.62005</v>
      </c>
      <c r="AC621">
        <f>IF(J621&lt;&gt;0,(ABS(Y621*Constants!$B$10)+50)/100,IF(Y621=0,MAX((AC620-ABS(AA621*Constants!$B$4)),0),(ABS(Y621*Constants!$B$4)+50)/100))</f>
        <v>0.58005</v>
      </c>
      <c r="AD621">
        <f t="shared" si="164"/>
        <v>1001</v>
      </c>
      <c r="AE621">
        <f t="shared" si="165"/>
        <v>1200.5</v>
      </c>
      <c r="AF621">
        <f t="shared" si="166"/>
        <v>800.5</v>
      </c>
      <c r="AG621">
        <f>((Constants!$B$5*AG620)+Constants!$B$4*AD621+AH620)/(Constants!$B$5+Constants!$B$4)</f>
        <v>1001</v>
      </c>
      <c r="AH621">
        <f>((Constants!$B$5*AG620)+Constants!$B$4*AD621+AH620)-(Constants!$B$5+Constants!$B$4)*AG621</f>
        <v>0</v>
      </c>
      <c r="AI621">
        <f>((Constants!$B$5*AI620)+Constants!$B$4*AE621+AJ620)/(Constants!$B$5+Constants!$B$4)</f>
        <v>1200.5</v>
      </c>
      <c r="AJ621">
        <f>((Constants!$B$5*AI620)+Constants!$B$4*AE621+AJ620)-(Constants!$B$4+Constants!$B$5)*AI621</f>
        <v>0</v>
      </c>
      <c r="AK621">
        <f>((Constants!$B$5*AK620)+Constants!$B$4*AF621+AL620)/(Constants!$B$5+Constants!$B$4)</f>
        <v>800.5</v>
      </c>
      <c r="AL621">
        <f>((Constants!$B$5*AK620)+Constants!$B$4*AF621+AL620)-(Constants!$B$5+Constants!$B$4)*AK621</f>
        <v>0</v>
      </c>
      <c r="AM621">
        <f t="shared" si="167"/>
        <v>1</v>
      </c>
      <c r="AN621">
        <f t="shared" si="168"/>
        <v>1</v>
      </c>
      <c r="AO621">
        <f>(200000*(ABS(N621)-ABS(N619))+Constants!$B$7)/(2*Constants!$B$7)</f>
        <v>0.5</v>
      </c>
      <c r="AP621">
        <f>(200000*(ABS(O621)-ABS(O619))+Constants!$B$7)/(2*Constants!$B$7)</f>
        <v>0.5</v>
      </c>
      <c r="AQ621">
        <f t="shared" si="169"/>
        <v>1</v>
      </c>
      <c r="AR621">
        <f>(Constants!$B$3*Constants!$B$8*I621*K621+AS620)/(Constants!$B$9*Constants!$B$4)</f>
        <v>7.53982300884956</v>
      </c>
      <c r="AS621">
        <f>(Constants!$B$3*Constants!$B$8*I621*K621+AS620)-(AR621*Constants!$B$9*Constants!$B$4)</f>
        <v>0</v>
      </c>
      <c r="AT621">
        <f t="shared" si="170"/>
        <v>4667.15044247783</v>
      </c>
      <c r="AU621">
        <f t="array" ref="AU621">IF(SUMPRODUCT(--(SIGN(AN588:AN620)=SIGN(K589:K621)))=0,2,IF(AV620&gt;0,1,0))</f>
        <v>0</v>
      </c>
      <c r="AV621">
        <f>IF(AU621=2,ROUND(5*1000/Constants!$B$11,0),IF(AV620&gt;0,AV620-1,0))</f>
        <v>0</v>
      </c>
      <c r="AW621">
        <f t="shared" si="171"/>
        <v>619</v>
      </c>
      <c r="AX621">
        <f ca="1" t="array" ref="AX621">IF(AW621&gt;Constants!$B$12,2,IF(SUMPRODUCT(--(AX602:AX621=2))=0,0,1))</f>
        <v>2</v>
      </c>
      <c r="AZ621">
        <f t="array" ref="AZ621">IF(ABS(AG621)&gt;Constants!$B$13,2,IF(SUMPRODUCT(--(AZ601:AZ620=2))=0,0,1))</f>
        <v>0</v>
      </c>
    </row>
    <row r="622" spans="1:52">
      <c r="A622" s="3">
        <v>620</v>
      </c>
      <c r="B622">
        <f>Signals!B621</f>
        <v>3</v>
      </c>
      <c r="C622">
        <f>Signals!C621</f>
        <v>2</v>
      </c>
      <c r="D622">
        <f>Signals!F621</f>
        <v>0</v>
      </c>
      <c r="E622">
        <f>Signals!H621</f>
        <v>0</v>
      </c>
      <c r="F622">
        <f>Signals!I621</f>
        <v>0</v>
      </c>
      <c r="G622">
        <f>IF(Constants!$B$2=2,-B622,B622)</f>
        <v>3</v>
      </c>
      <c r="H622">
        <f>IF(Constants!$C$2=2,-C622,C622)</f>
        <v>2</v>
      </c>
      <c r="I622">
        <f t="shared" si="155"/>
        <v>3</v>
      </c>
      <c r="J622">
        <f t="shared" si="156"/>
        <v>2</v>
      </c>
      <c r="K622">
        <f t="shared" si="157"/>
        <v>1</v>
      </c>
      <c r="L622">
        <f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1200.5</v>
      </c>
      <c r="M622">
        <f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800.5</v>
      </c>
      <c r="N622">
        <f t="shared" si="158"/>
        <v>1200.5</v>
      </c>
      <c r="O622">
        <f t="shared" si="159"/>
        <v>800.5</v>
      </c>
      <c r="P622">
        <f>IF(I622&lt;&gt;0,(ABS(L622*Constants!$B$10)+50)/100,MAX(P621-ABS(N622*Constants!$B$4),0))</f>
        <v>0.62005</v>
      </c>
      <c r="Q622">
        <f>IF(J622&lt;&gt;0,(ABS(M622*Constants!$B$10)+50)/100,MAX(Q621-ABS(O622*Constants!$B$4),0))</f>
        <v>0.58005</v>
      </c>
      <c r="R622">
        <f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1200.5</v>
      </c>
      <c r="S622">
        <f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800.5</v>
      </c>
      <c r="T622">
        <f t="shared" si="160"/>
        <v>1200.5</v>
      </c>
      <c r="U622">
        <f t="shared" si="161"/>
        <v>800.5</v>
      </c>
      <c r="V622">
        <f>IF(I622&lt;&gt;0,(ABS(R622*Constants!$B$4)+50)/100,IF(R622=0,MAX((0-ABS(T622*Constants!$B$4)),0),(ABS(R622*Constants!$B$4)+50)/100))</f>
        <v>1501.125</v>
      </c>
      <c r="W622">
        <f>IF(J622&lt;&gt;0,(ABS(S622*Constants!$B$4)+50)/100,IF(S622=0,MAX((0-ABS(U622*Constants!$B$4)),0),(ABS(S622*Constants!$B$4)+50)/100))</f>
        <v>1001.125</v>
      </c>
      <c r="X622">
        <f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1200.5</v>
      </c>
      <c r="Y622">
        <f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800.5</v>
      </c>
      <c r="Z622">
        <f t="shared" si="162"/>
        <v>1200.5</v>
      </c>
      <c r="AA622">
        <f t="shared" si="163"/>
        <v>800.5</v>
      </c>
      <c r="AB622">
        <f>IF(I622&lt;&gt;0,(ABS(X622*Constants!$B$10)+50)/100,IF(X622=0,MAX((AB621-ABS(Z622*Constants!$B$4)),0),(ABS(X622*Constants!$B$4)+50)/100))</f>
        <v>0.62005</v>
      </c>
      <c r="AC622">
        <f>IF(J622&lt;&gt;0,(ABS(Y622*Constants!$B$10)+50)/100,IF(Y622=0,MAX((AC621-ABS(AA622*Constants!$B$4)),0),(ABS(Y622*Constants!$B$4)+50)/100))</f>
        <v>0.58005</v>
      </c>
      <c r="AD622">
        <f t="shared" si="164"/>
        <v>1001</v>
      </c>
      <c r="AE622">
        <f t="shared" si="165"/>
        <v>1200.5</v>
      </c>
      <c r="AF622">
        <f t="shared" si="166"/>
        <v>800.5</v>
      </c>
      <c r="AG622">
        <f>((Constants!$B$5*AG621)+Constants!$B$4*AD622+AH621)/(Constants!$B$5+Constants!$B$4)</f>
        <v>1001</v>
      </c>
      <c r="AH622">
        <f>((Constants!$B$5*AG621)+Constants!$B$4*AD622+AH621)-(Constants!$B$5+Constants!$B$4)*AG622</f>
        <v>0</v>
      </c>
      <c r="AI622">
        <f>((Constants!$B$5*AI621)+Constants!$B$4*AE622+AJ621)/(Constants!$B$5+Constants!$B$4)</f>
        <v>1200.5</v>
      </c>
      <c r="AJ622">
        <f>((Constants!$B$5*AI621)+Constants!$B$4*AE622+AJ621)-(Constants!$B$4+Constants!$B$5)*AI622</f>
        <v>0</v>
      </c>
      <c r="AK622">
        <f>((Constants!$B$5*AK621)+Constants!$B$4*AF622+AL621)/(Constants!$B$5+Constants!$B$4)</f>
        <v>800.5</v>
      </c>
      <c r="AL622">
        <f>((Constants!$B$5*AK621)+Constants!$B$4*AF622+AL621)-(Constants!$B$5+Constants!$B$4)*AK622</f>
        <v>0</v>
      </c>
      <c r="AM622">
        <f t="shared" si="167"/>
        <v>1</v>
      </c>
      <c r="AN622">
        <f t="shared" si="168"/>
        <v>1</v>
      </c>
      <c r="AO622">
        <f>(200000*(ABS(N622)-ABS(N620))+Constants!$B$7)/(2*Constants!$B$7)</f>
        <v>0.5</v>
      </c>
      <c r="AP622">
        <f>(200000*(ABS(O622)-ABS(O620))+Constants!$B$7)/(2*Constants!$B$7)</f>
        <v>0.5</v>
      </c>
      <c r="AQ622">
        <f t="shared" si="169"/>
        <v>1</v>
      </c>
      <c r="AR622">
        <f>(Constants!$B$3*Constants!$B$8*I622*K622+AS621)/(Constants!$B$9*Constants!$B$4)</f>
        <v>7.53982300884956</v>
      </c>
      <c r="AS622">
        <f>(Constants!$B$3*Constants!$B$8*I622*K622+AS621)-(AR622*Constants!$B$9*Constants!$B$4)</f>
        <v>0</v>
      </c>
      <c r="AT622">
        <f t="shared" si="170"/>
        <v>4674.69026548668</v>
      </c>
      <c r="AU622">
        <f t="array" ref="AU622">IF(SUMPRODUCT(--(SIGN(AN589:AN621)=SIGN(K590:K622)))=0,2,IF(AV621&gt;0,1,0))</f>
        <v>0</v>
      </c>
      <c r="AV622">
        <f>IF(AU622=2,ROUND(5*1000/Constants!$B$11,0),IF(AV621&gt;0,AV621-1,0))</f>
        <v>0</v>
      </c>
      <c r="AW622">
        <f t="shared" si="171"/>
        <v>620</v>
      </c>
      <c r="AX622">
        <f ca="1" t="array" ref="AX622">IF(AW622&gt;Constants!$B$12,2,IF(SUMPRODUCT(--(AX603:AX622=2))=0,0,1))</f>
        <v>2</v>
      </c>
      <c r="AZ622">
        <f t="array" ref="AZ622">IF(ABS(AG622)&gt;Constants!$B$13,2,IF(SUMPRODUCT(--(AZ602:AZ621=2))=0,0,1))</f>
        <v>0</v>
      </c>
    </row>
    <row r="623" spans="1:52">
      <c r="A623" s="3">
        <v>621</v>
      </c>
      <c r="B623">
        <f>Signals!B622</f>
        <v>3</v>
      </c>
      <c r="C623">
        <f>Signals!C622</f>
        <v>2</v>
      </c>
      <c r="D623">
        <f>Signals!F622</f>
        <v>0</v>
      </c>
      <c r="E623">
        <f>Signals!H622</f>
        <v>0</v>
      </c>
      <c r="F623">
        <f>Signals!I622</f>
        <v>0</v>
      </c>
      <c r="G623">
        <f>IF(Constants!$B$2=2,-B623,B623)</f>
        <v>3</v>
      </c>
      <c r="H623">
        <f>IF(Constants!$C$2=2,-C623,C623)</f>
        <v>2</v>
      </c>
      <c r="I623">
        <f t="shared" si="155"/>
        <v>3</v>
      </c>
      <c r="J623">
        <f t="shared" si="156"/>
        <v>2</v>
      </c>
      <c r="K623">
        <f t="shared" si="157"/>
        <v>1</v>
      </c>
      <c r="L623">
        <f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1200.5</v>
      </c>
      <c r="M623">
        <f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800.5</v>
      </c>
      <c r="N623">
        <f t="shared" si="158"/>
        <v>1200.5</v>
      </c>
      <c r="O623">
        <f t="shared" si="159"/>
        <v>800.5</v>
      </c>
      <c r="P623">
        <f>IF(I623&lt;&gt;0,(ABS(L623*Constants!$B$10)+50)/100,MAX(P622-ABS(N623*Constants!$B$4),0))</f>
        <v>0.62005</v>
      </c>
      <c r="Q623">
        <f>IF(J623&lt;&gt;0,(ABS(M623*Constants!$B$10)+50)/100,MAX(Q622-ABS(O623*Constants!$B$4),0))</f>
        <v>0.58005</v>
      </c>
      <c r="R623">
        <f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1200.5</v>
      </c>
      <c r="S623">
        <f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800.5</v>
      </c>
      <c r="T623">
        <f t="shared" si="160"/>
        <v>1200.5</v>
      </c>
      <c r="U623">
        <f t="shared" si="161"/>
        <v>800.5</v>
      </c>
      <c r="V623">
        <f>IF(I623&lt;&gt;0,(ABS(R623*Constants!$B$4)+50)/100,IF(R623=0,MAX((0-ABS(T623*Constants!$B$4)),0),(ABS(R623*Constants!$B$4)+50)/100))</f>
        <v>1501.125</v>
      </c>
      <c r="W623">
        <f>IF(J623&lt;&gt;0,(ABS(S623*Constants!$B$4)+50)/100,IF(S623=0,MAX((0-ABS(U623*Constants!$B$4)),0),(ABS(S623*Constants!$B$4)+50)/100))</f>
        <v>1001.125</v>
      </c>
      <c r="X623">
        <f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1200.5</v>
      </c>
      <c r="Y623">
        <f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800.5</v>
      </c>
      <c r="Z623">
        <f t="shared" si="162"/>
        <v>1200.5</v>
      </c>
      <c r="AA623">
        <f t="shared" si="163"/>
        <v>800.5</v>
      </c>
      <c r="AB623">
        <f>IF(I623&lt;&gt;0,(ABS(X623*Constants!$B$10)+50)/100,IF(X623=0,MAX((AB622-ABS(Z623*Constants!$B$4)),0),(ABS(X623*Constants!$B$4)+50)/100))</f>
        <v>0.62005</v>
      </c>
      <c r="AC623">
        <f>IF(J623&lt;&gt;0,(ABS(Y623*Constants!$B$10)+50)/100,IF(Y623=0,MAX((AC622-ABS(AA623*Constants!$B$4)),0),(ABS(Y623*Constants!$B$4)+50)/100))</f>
        <v>0.58005</v>
      </c>
      <c r="AD623">
        <f t="shared" si="164"/>
        <v>1001</v>
      </c>
      <c r="AE623">
        <f t="shared" si="165"/>
        <v>1200.5</v>
      </c>
      <c r="AF623">
        <f t="shared" si="166"/>
        <v>800.5</v>
      </c>
      <c r="AG623">
        <f>((Constants!$B$5*AG622)+Constants!$B$4*AD623+AH622)/(Constants!$B$5+Constants!$B$4)</f>
        <v>1001</v>
      </c>
      <c r="AH623">
        <f>((Constants!$B$5*AG622)+Constants!$B$4*AD623+AH622)-(Constants!$B$5+Constants!$B$4)*AG623</f>
        <v>0</v>
      </c>
      <c r="AI623">
        <f>((Constants!$B$5*AI622)+Constants!$B$4*AE623+AJ622)/(Constants!$B$5+Constants!$B$4)</f>
        <v>1200.5</v>
      </c>
      <c r="AJ623">
        <f>((Constants!$B$5*AI622)+Constants!$B$4*AE623+AJ622)-(Constants!$B$4+Constants!$B$5)*AI623</f>
        <v>0</v>
      </c>
      <c r="AK623">
        <f>((Constants!$B$5*AK622)+Constants!$B$4*AF623+AL622)/(Constants!$B$5+Constants!$B$4)</f>
        <v>800.5</v>
      </c>
      <c r="AL623">
        <f>((Constants!$B$5*AK622)+Constants!$B$4*AF623+AL622)-(Constants!$B$5+Constants!$B$4)*AK623</f>
        <v>0</v>
      </c>
      <c r="AM623">
        <f t="shared" si="167"/>
        <v>1</v>
      </c>
      <c r="AN623">
        <f t="shared" si="168"/>
        <v>1</v>
      </c>
      <c r="AO623">
        <f>(200000*(ABS(N623)-ABS(N621))+Constants!$B$7)/(2*Constants!$B$7)</f>
        <v>0.5</v>
      </c>
      <c r="AP623">
        <f>(200000*(ABS(O623)-ABS(O621))+Constants!$B$7)/(2*Constants!$B$7)</f>
        <v>0.5</v>
      </c>
      <c r="AQ623">
        <f t="shared" si="169"/>
        <v>1</v>
      </c>
      <c r="AR623">
        <f>(Constants!$B$3*Constants!$B$8*I623*K623+AS622)/(Constants!$B$9*Constants!$B$4)</f>
        <v>7.53982300884956</v>
      </c>
      <c r="AS623">
        <f>(Constants!$B$3*Constants!$B$8*I623*K623+AS622)-(AR623*Constants!$B$9*Constants!$B$4)</f>
        <v>0</v>
      </c>
      <c r="AT623">
        <f t="shared" si="170"/>
        <v>4682.23008849553</v>
      </c>
      <c r="AU623">
        <f t="array" ref="AU623">IF(SUMPRODUCT(--(SIGN(AN590:AN622)=SIGN(K591:K623)))=0,2,IF(AV622&gt;0,1,0))</f>
        <v>0</v>
      </c>
      <c r="AV623">
        <f>IF(AU623=2,ROUND(5*1000/Constants!$B$11,0),IF(AV622&gt;0,AV622-1,0))</f>
        <v>0</v>
      </c>
      <c r="AW623">
        <f t="shared" si="171"/>
        <v>621</v>
      </c>
      <c r="AX623">
        <f ca="1" t="array" ref="AX623">IF(AW623&gt;Constants!$B$12,2,IF(SUMPRODUCT(--(AX604:AX623=2))=0,0,1))</f>
        <v>2</v>
      </c>
      <c r="AZ623">
        <f t="array" ref="AZ623">IF(ABS(AG623)&gt;Constants!$B$13,2,IF(SUMPRODUCT(--(AZ603:AZ622=2))=0,0,1))</f>
        <v>0</v>
      </c>
    </row>
    <row r="624" spans="1:52">
      <c r="A624" s="3">
        <v>622</v>
      </c>
      <c r="B624">
        <f>Signals!B623</f>
        <v>3</v>
      </c>
      <c r="C624">
        <f>Signals!C623</f>
        <v>2</v>
      </c>
      <c r="D624">
        <f>Signals!F623</f>
        <v>0</v>
      </c>
      <c r="E624">
        <f>Signals!H623</f>
        <v>0</v>
      </c>
      <c r="F624">
        <f>Signals!I623</f>
        <v>0</v>
      </c>
      <c r="G624">
        <f>IF(Constants!$B$2=2,-B624,B624)</f>
        <v>3</v>
      </c>
      <c r="H624">
        <f>IF(Constants!$C$2=2,-C624,C624)</f>
        <v>2</v>
      </c>
      <c r="I624">
        <f t="shared" si="155"/>
        <v>3</v>
      </c>
      <c r="J624">
        <f t="shared" si="156"/>
        <v>2</v>
      </c>
      <c r="K624">
        <f t="shared" si="157"/>
        <v>1</v>
      </c>
      <c r="L624">
        <f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1200.5</v>
      </c>
      <c r="M624">
        <f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800.5</v>
      </c>
      <c r="N624">
        <f t="shared" si="158"/>
        <v>1200.5</v>
      </c>
      <c r="O624">
        <f t="shared" si="159"/>
        <v>800.5</v>
      </c>
      <c r="P624">
        <f>IF(I624&lt;&gt;0,(ABS(L624*Constants!$B$10)+50)/100,MAX(P623-ABS(N624*Constants!$B$4),0))</f>
        <v>0.62005</v>
      </c>
      <c r="Q624">
        <f>IF(J624&lt;&gt;0,(ABS(M624*Constants!$B$10)+50)/100,MAX(Q623-ABS(O624*Constants!$B$4),0))</f>
        <v>0.58005</v>
      </c>
      <c r="R624">
        <f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1200.5</v>
      </c>
      <c r="S624">
        <f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800.5</v>
      </c>
      <c r="T624">
        <f t="shared" si="160"/>
        <v>1200.5</v>
      </c>
      <c r="U624">
        <f t="shared" si="161"/>
        <v>800.5</v>
      </c>
      <c r="V624">
        <f>IF(I624&lt;&gt;0,(ABS(R624*Constants!$B$4)+50)/100,IF(R624=0,MAX((0-ABS(T624*Constants!$B$4)),0),(ABS(R624*Constants!$B$4)+50)/100))</f>
        <v>1501.125</v>
      </c>
      <c r="W624">
        <f>IF(J624&lt;&gt;0,(ABS(S624*Constants!$B$4)+50)/100,IF(S624=0,MAX((0-ABS(U624*Constants!$B$4)),0),(ABS(S624*Constants!$B$4)+50)/100))</f>
        <v>1001.125</v>
      </c>
      <c r="X624">
        <f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1200.5</v>
      </c>
      <c r="Y624">
        <f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800.5</v>
      </c>
      <c r="Z624">
        <f t="shared" si="162"/>
        <v>1200.5</v>
      </c>
      <c r="AA624">
        <f t="shared" si="163"/>
        <v>800.5</v>
      </c>
      <c r="AB624">
        <f>IF(I624&lt;&gt;0,(ABS(X624*Constants!$B$10)+50)/100,IF(X624=0,MAX((AB623-ABS(Z624*Constants!$B$4)),0),(ABS(X624*Constants!$B$4)+50)/100))</f>
        <v>0.62005</v>
      </c>
      <c r="AC624">
        <f>IF(J624&lt;&gt;0,(ABS(Y624*Constants!$B$10)+50)/100,IF(Y624=0,MAX((AC623-ABS(AA624*Constants!$B$4)),0),(ABS(Y624*Constants!$B$4)+50)/100))</f>
        <v>0.58005</v>
      </c>
      <c r="AD624">
        <f t="shared" si="164"/>
        <v>1001</v>
      </c>
      <c r="AE624">
        <f t="shared" si="165"/>
        <v>1200.5</v>
      </c>
      <c r="AF624">
        <f t="shared" si="166"/>
        <v>800.5</v>
      </c>
      <c r="AG624">
        <f>((Constants!$B$5*AG623)+Constants!$B$4*AD624+AH623)/(Constants!$B$5+Constants!$B$4)</f>
        <v>1001</v>
      </c>
      <c r="AH624">
        <f>((Constants!$B$5*AG623)+Constants!$B$4*AD624+AH623)-(Constants!$B$5+Constants!$B$4)*AG624</f>
        <v>0</v>
      </c>
      <c r="AI624">
        <f>((Constants!$B$5*AI623)+Constants!$B$4*AE624+AJ623)/(Constants!$B$5+Constants!$B$4)</f>
        <v>1200.5</v>
      </c>
      <c r="AJ624">
        <f>((Constants!$B$5*AI623)+Constants!$B$4*AE624+AJ623)-(Constants!$B$4+Constants!$B$5)*AI624</f>
        <v>0</v>
      </c>
      <c r="AK624">
        <f>((Constants!$B$5*AK623)+Constants!$B$4*AF624+AL623)/(Constants!$B$5+Constants!$B$4)</f>
        <v>800.5</v>
      </c>
      <c r="AL624">
        <f>((Constants!$B$5*AK623)+Constants!$B$4*AF624+AL623)-(Constants!$B$5+Constants!$B$4)*AK624</f>
        <v>0</v>
      </c>
      <c r="AM624">
        <f t="shared" si="167"/>
        <v>1</v>
      </c>
      <c r="AN624">
        <f t="shared" si="168"/>
        <v>1</v>
      </c>
      <c r="AO624">
        <f>(200000*(ABS(N624)-ABS(N622))+Constants!$B$7)/(2*Constants!$B$7)</f>
        <v>0.5</v>
      </c>
      <c r="AP624">
        <f>(200000*(ABS(O624)-ABS(O622))+Constants!$B$7)/(2*Constants!$B$7)</f>
        <v>0.5</v>
      </c>
      <c r="AQ624">
        <f t="shared" si="169"/>
        <v>1</v>
      </c>
      <c r="AR624">
        <f>(Constants!$B$3*Constants!$B$8*I624*K624+AS623)/(Constants!$B$9*Constants!$B$4)</f>
        <v>7.53982300884956</v>
      </c>
      <c r="AS624">
        <f>(Constants!$B$3*Constants!$B$8*I624*K624+AS623)-(AR624*Constants!$B$9*Constants!$B$4)</f>
        <v>0</v>
      </c>
      <c r="AT624">
        <f t="shared" si="170"/>
        <v>4689.76991150438</v>
      </c>
      <c r="AU624">
        <f t="array" ref="AU624">IF(SUMPRODUCT(--(SIGN(AN591:AN623)=SIGN(K592:K624)))=0,2,IF(AV623&gt;0,1,0))</f>
        <v>0</v>
      </c>
      <c r="AV624">
        <f>IF(AU624=2,ROUND(5*1000/Constants!$B$11,0),IF(AV623&gt;0,AV623-1,0))</f>
        <v>0</v>
      </c>
      <c r="AW624">
        <f t="shared" si="171"/>
        <v>622</v>
      </c>
      <c r="AX624">
        <f ca="1" t="array" ref="AX624">IF(AW624&gt;Constants!$B$12,2,IF(SUMPRODUCT(--(AX605:AX624=2))=0,0,1))</f>
        <v>2</v>
      </c>
      <c r="AZ624">
        <f t="array" ref="AZ624">IF(ABS(AG624)&gt;Constants!$B$13,2,IF(SUMPRODUCT(--(AZ604:AZ623=2))=0,0,1))</f>
        <v>0</v>
      </c>
    </row>
    <row r="625" spans="1:52">
      <c r="A625" s="3">
        <v>623</v>
      </c>
      <c r="B625">
        <f>Signals!B624</f>
        <v>3</v>
      </c>
      <c r="C625">
        <f>Signals!C624</f>
        <v>2</v>
      </c>
      <c r="D625">
        <f>Signals!F624</f>
        <v>0</v>
      </c>
      <c r="E625">
        <f>Signals!H624</f>
        <v>0</v>
      </c>
      <c r="F625">
        <f>Signals!I624</f>
        <v>0</v>
      </c>
      <c r="G625">
        <f>IF(Constants!$B$2=2,-B625,B625)</f>
        <v>3</v>
      </c>
      <c r="H625">
        <f>IF(Constants!$C$2=2,-C625,C625)</f>
        <v>2</v>
      </c>
      <c r="I625">
        <f t="shared" si="155"/>
        <v>3</v>
      </c>
      <c r="J625">
        <f t="shared" si="156"/>
        <v>2</v>
      </c>
      <c r="K625">
        <f t="shared" si="157"/>
        <v>1</v>
      </c>
      <c r="L625">
        <f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1200.5</v>
      </c>
      <c r="M625">
        <f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800.5</v>
      </c>
      <c r="N625">
        <f t="shared" si="158"/>
        <v>1200.5</v>
      </c>
      <c r="O625">
        <f t="shared" si="159"/>
        <v>800.5</v>
      </c>
      <c r="P625">
        <f>IF(I625&lt;&gt;0,(ABS(L625*Constants!$B$10)+50)/100,MAX(P624-ABS(N625*Constants!$B$4),0))</f>
        <v>0.62005</v>
      </c>
      <c r="Q625">
        <f>IF(J625&lt;&gt;0,(ABS(M625*Constants!$B$10)+50)/100,MAX(Q624-ABS(O625*Constants!$B$4),0))</f>
        <v>0.58005</v>
      </c>
      <c r="R625">
        <f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1200.5</v>
      </c>
      <c r="S625">
        <f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800.5</v>
      </c>
      <c r="T625">
        <f t="shared" si="160"/>
        <v>1200.5</v>
      </c>
      <c r="U625">
        <f t="shared" si="161"/>
        <v>800.5</v>
      </c>
      <c r="V625">
        <f>IF(I625&lt;&gt;0,(ABS(R625*Constants!$B$4)+50)/100,IF(R625=0,MAX((0-ABS(T625*Constants!$B$4)),0),(ABS(R625*Constants!$B$4)+50)/100))</f>
        <v>1501.125</v>
      </c>
      <c r="W625">
        <f>IF(J625&lt;&gt;0,(ABS(S625*Constants!$B$4)+50)/100,IF(S625=0,MAX((0-ABS(U625*Constants!$B$4)),0),(ABS(S625*Constants!$B$4)+50)/100))</f>
        <v>1001.125</v>
      </c>
      <c r="X625">
        <f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1200.5</v>
      </c>
      <c r="Y625">
        <f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800.5</v>
      </c>
      <c r="Z625">
        <f t="shared" si="162"/>
        <v>1200.5</v>
      </c>
      <c r="AA625">
        <f t="shared" si="163"/>
        <v>800.5</v>
      </c>
      <c r="AB625">
        <f>IF(I625&lt;&gt;0,(ABS(X625*Constants!$B$10)+50)/100,IF(X625=0,MAX((AB624-ABS(Z625*Constants!$B$4)),0),(ABS(X625*Constants!$B$4)+50)/100))</f>
        <v>0.62005</v>
      </c>
      <c r="AC625">
        <f>IF(J625&lt;&gt;0,(ABS(Y625*Constants!$B$10)+50)/100,IF(Y625=0,MAX((AC624-ABS(AA625*Constants!$B$4)),0),(ABS(Y625*Constants!$B$4)+50)/100))</f>
        <v>0.58005</v>
      </c>
      <c r="AD625">
        <f t="shared" si="164"/>
        <v>1001</v>
      </c>
      <c r="AE625">
        <f t="shared" si="165"/>
        <v>1200.5</v>
      </c>
      <c r="AF625">
        <f t="shared" si="166"/>
        <v>800.5</v>
      </c>
      <c r="AG625">
        <f>((Constants!$B$5*AG624)+Constants!$B$4*AD625+AH624)/(Constants!$B$5+Constants!$B$4)</f>
        <v>1001</v>
      </c>
      <c r="AH625">
        <f>((Constants!$B$5*AG624)+Constants!$B$4*AD625+AH624)-(Constants!$B$5+Constants!$B$4)*AG625</f>
        <v>0</v>
      </c>
      <c r="AI625">
        <f>((Constants!$B$5*AI624)+Constants!$B$4*AE625+AJ624)/(Constants!$B$5+Constants!$B$4)</f>
        <v>1200.5</v>
      </c>
      <c r="AJ625">
        <f>((Constants!$B$5*AI624)+Constants!$B$4*AE625+AJ624)-(Constants!$B$4+Constants!$B$5)*AI625</f>
        <v>0</v>
      </c>
      <c r="AK625">
        <f>((Constants!$B$5*AK624)+Constants!$B$4*AF625+AL624)/(Constants!$B$5+Constants!$B$4)</f>
        <v>800.5</v>
      </c>
      <c r="AL625">
        <f>((Constants!$B$5*AK624)+Constants!$B$4*AF625+AL624)-(Constants!$B$5+Constants!$B$4)*AK625</f>
        <v>0</v>
      </c>
      <c r="AM625">
        <f t="shared" si="167"/>
        <v>1</v>
      </c>
      <c r="AN625">
        <f t="shared" si="168"/>
        <v>1</v>
      </c>
      <c r="AO625">
        <f>(200000*(ABS(N625)-ABS(N623))+Constants!$B$7)/(2*Constants!$B$7)</f>
        <v>0.5</v>
      </c>
      <c r="AP625">
        <f>(200000*(ABS(O625)-ABS(O623))+Constants!$B$7)/(2*Constants!$B$7)</f>
        <v>0.5</v>
      </c>
      <c r="AQ625">
        <f t="shared" si="169"/>
        <v>1</v>
      </c>
      <c r="AR625">
        <f>(Constants!$B$3*Constants!$B$8*I625*K625+AS624)/(Constants!$B$9*Constants!$B$4)</f>
        <v>7.53982300884956</v>
      </c>
      <c r="AS625">
        <f>(Constants!$B$3*Constants!$B$8*I625*K625+AS624)-(AR625*Constants!$B$9*Constants!$B$4)</f>
        <v>0</v>
      </c>
      <c r="AT625">
        <f t="shared" si="170"/>
        <v>4697.30973451322</v>
      </c>
      <c r="AU625">
        <f t="array" ref="AU625">IF(SUMPRODUCT(--(SIGN(AN592:AN624)=SIGN(K593:K625)))=0,2,IF(AV624&gt;0,1,0))</f>
        <v>0</v>
      </c>
      <c r="AV625">
        <f>IF(AU625=2,ROUND(5*1000/Constants!$B$11,0),IF(AV624&gt;0,AV624-1,0))</f>
        <v>0</v>
      </c>
      <c r="AW625">
        <f t="shared" si="171"/>
        <v>623</v>
      </c>
      <c r="AX625">
        <f ca="1" t="array" ref="AX625">IF(AW625&gt;Constants!$B$12,2,IF(SUMPRODUCT(--(AX606:AX625=2))=0,0,1))</f>
        <v>2</v>
      </c>
      <c r="AZ625">
        <f t="array" ref="AZ625">IF(ABS(AG625)&gt;Constants!$B$13,2,IF(SUMPRODUCT(--(AZ605:AZ624=2))=0,0,1))</f>
        <v>0</v>
      </c>
    </row>
    <row r="626" spans="1:52">
      <c r="A626" s="3">
        <v>624</v>
      </c>
      <c r="B626">
        <f>Signals!B625</f>
        <v>3</v>
      </c>
      <c r="C626">
        <f>Signals!C625</f>
        <v>2</v>
      </c>
      <c r="D626">
        <f>Signals!F625</f>
        <v>0</v>
      </c>
      <c r="E626">
        <f>Signals!H625</f>
        <v>0</v>
      </c>
      <c r="F626">
        <f>Signals!I625</f>
        <v>0</v>
      </c>
      <c r="G626">
        <f>IF(Constants!$B$2=2,-B626,B626)</f>
        <v>3</v>
      </c>
      <c r="H626">
        <f>IF(Constants!$C$2=2,-C626,C626)</f>
        <v>2</v>
      </c>
      <c r="I626">
        <f t="shared" si="155"/>
        <v>3</v>
      </c>
      <c r="J626">
        <f t="shared" si="156"/>
        <v>2</v>
      </c>
      <c r="K626">
        <f t="shared" si="157"/>
        <v>1</v>
      </c>
      <c r="L626">
        <f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1200.5</v>
      </c>
      <c r="M626">
        <f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800.5</v>
      </c>
      <c r="N626">
        <f t="shared" si="158"/>
        <v>1200.5</v>
      </c>
      <c r="O626">
        <f t="shared" si="159"/>
        <v>800.5</v>
      </c>
      <c r="P626">
        <f>IF(I626&lt;&gt;0,(ABS(L626*Constants!$B$10)+50)/100,MAX(P625-ABS(N626*Constants!$B$4),0))</f>
        <v>0.62005</v>
      </c>
      <c r="Q626">
        <f>IF(J626&lt;&gt;0,(ABS(M626*Constants!$B$10)+50)/100,MAX(Q625-ABS(O626*Constants!$B$4),0))</f>
        <v>0.58005</v>
      </c>
      <c r="R626">
        <f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1200.5</v>
      </c>
      <c r="S626">
        <f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800.5</v>
      </c>
      <c r="T626">
        <f t="shared" si="160"/>
        <v>1200.5</v>
      </c>
      <c r="U626">
        <f t="shared" si="161"/>
        <v>800.5</v>
      </c>
      <c r="V626">
        <f>IF(I626&lt;&gt;0,(ABS(R626*Constants!$B$4)+50)/100,IF(R626=0,MAX((0-ABS(T626*Constants!$B$4)),0),(ABS(R626*Constants!$B$4)+50)/100))</f>
        <v>1501.125</v>
      </c>
      <c r="W626">
        <f>IF(J626&lt;&gt;0,(ABS(S626*Constants!$B$4)+50)/100,IF(S626=0,MAX((0-ABS(U626*Constants!$B$4)),0),(ABS(S626*Constants!$B$4)+50)/100))</f>
        <v>1001.125</v>
      </c>
      <c r="X626">
        <f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1200.5</v>
      </c>
      <c r="Y626">
        <f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800.5</v>
      </c>
      <c r="Z626">
        <f t="shared" si="162"/>
        <v>1200.5</v>
      </c>
      <c r="AA626">
        <f t="shared" si="163"/>
        <v>800.5</v>
      </c>
      <c r="AB626">
        <f>IF(I626&lt;&gt;0,(ABS(X626*Constants!$B$10)+50)/100,IF(X626=0,MAX((AB625-ABS(Z626*Constants!$B$4)),0),(ABS(X626*Constants!$B$4)+50)/100))</f>
        <v>0.62005</v>
      </c>
      <c r="AC626">
        <f>IF(J626&lt;&gt;0,(ABS(Y626*Constants!$B$10)+50)/100,IF(Y626=0,MAX((AC625-ABS(AA626*Constants!$B$4)),0),(ABS(Y626*Constants!$B$4)+50)/100))</f>
        <v>0.58005</v>
      </c>
      <c r="AD626">
        <f t="shared" si="164"/>
        <v>1001</v>
      </c>
      <c r="AE626">
        <f t="shared" si="165"/>
        <v>1200.5</v>
      </c>
      <c r="AF626">
        <f t="shared" si="166"/>
        <v>800.5</v>
      </c>
      <c r="AG626">
        <f>((Constants!$B$5*AG625)+Constants!$B$4*AD626+AH625)/(Constants!$B$5+Constants!$B$4)</f>
        <v>1001</v>
      </c>
      <c r="AH626">
        <f>((Constants!$B$5*AG625)+Constants!$B$4*AD626+AH625)-(Constants!$B$5+Constants!$B$4)*AG626</f>
        <v>0</v>
      </c>
      <c r="AI626">
        <f>((Constants!$B$5*AI625)+Constants!$B$4*AE626+AJ625)/(Constants!$B$5+Constants!$B$4)</f>
        <v>1200.5</v>
      </c>
      <c r="AJ626">
        <f>((Constants!$B$5*AI625)+Constants!$B$4*AE626+AJ625)-(Constants!$B$4+Constants!$B$5)*AI626</f>
        <v>0</v>
      </c>
      <c r="AK626">
        <f>((Constants!$B$5*AK625)+Constants!$B$4*AF626+AL625)/(Constants!$B$5+Constants!$B$4)</f>
        <v>800.5</v>
      </c>
      <c r="AL626">
        <f>((Constants!$B$5*AK625)+Constants!$B$4*AF626+AL625)-(Constants!$B$5+Constants!$B$4)*AK626</f>
        <v>0</v>
      </c>
      <c r="AM626">
        <f t="shared" si="167"/>
        <v>1</v>
      </c>
      <c r="AN626">
        <f t="shared" si="168"/>
        <v>1</v>
      </c>
      <c r="AO626">
        <f>(200000*(ABS(N626)-ABS(N624))+Constants!$B$7)/(2*Constants!$B$7)</f>
        <v>0.5</v>
      </c>
      <c r="AP626">
        <f>(200000*(ABS(O626)-ABS(O624))+Constants!$B$7)/(2*Constants!$B$7)</f>
        <v>0.5</v>
      </c>
      <c r="AQ626">
        <f t="shared" si="169"/>
        <v>1</v>
      </c>
      <c r="AR626">
        <f>(Constants!$B$3*Constants!$B$8*I626*K626+AS625)/(Constants!$B$9*Constants!$B$4)</f>
        <v>7.53982300884956</v>
      </c>
      <c r="AS626">
        <f>(Constants!$B$3*Constants!$B$8*I626*K626+AS625)-(AR626*Constants!$B$9*Constants!$B$4)</f>
        <v>0</v>
      </c>
      <c r="AT626">
        <f t="shared" si="170"/>
        <v>4704.84955752207</v>
      </c>
      <c r="AU626">
        <f t="array" ref="AU626">IF(SUMPRODUCT(--(SIGN(AN593:AN625)=SIGN(K594:K626)))=0,2,IF(AV625&gt;0,1,0))</f>
        <v>0</v>
      </c>
      <c r="AV626">
        <f>IF(AU626=2,ROUND(5*1000/Constants!$B$11,0),IF(AV625&gt;0,AV625-1,0))</f>
        <v>0</v>
      </c>
      <c r="AW626">
        <f t="shared" si="171"/>
        <v>624</v>
      </c>
      <c r="AX626">
        <f ca="1" t="array" ref="AX626">IF(AW626&gt;Constants!$B$12,2,IF(SUMPRODUCT(--(AX607:AX626=2))=0,0,1))</f>
        <v>2</v>
      </c>
      <c r="AZ626">
        <f t="array" ref="AZ626">IF(ABS(AG626)&gt;Constants!$B$13,2,IF(SUMPRODUCT(--(AZ606:AZ625=2))=0,0,1))</f>
        <v>0</v>
      </c>
    </row>
    <row r="627" spans="1:52">
      <c r="A627" s="3">
        <v>625</v>
      </c>
      <c r="B627">
        <f>Signals!B626</f>
        <v>3</v>
      </c>
      <c r="C627">
        <f>Signals!C626</f>
        <v>2</v>
      </c>
      <c r="D627">
        <f>Signals!F626</f>
        <v>0</v>
      </c>
      <c r="E627">
        <f>Signals!H626</f>
        <v>0</v>
      </c>
      <c r="F627">
        <f>Signals!I626</f>
        <v>0</v>
      </c>
      <c r="G627">
        <f>IF(Constants!$B$2=2,-B627,B627)</f>
        <v>3</v>
      </c>
      <c r="H627">
        <f>IF(Constants!$C$2=2,-C627,C627)</f>
        <v>2</v>
      </c>
      <c r="I627">
        <f t="shared" si="155"/>
        <v>3</v>
      </c>
      <c r="J627">
        <f t="shared" si="156"/>
        <v>2</v>
      </c>
      <c r="K627">
        <f t="shared" si="157"/>
        <v>1</v>
      </c>
      <c r="L627">
        <f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1200.5</v>
      </c>
      <c r="M627">
        <f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800.5</v>
      </c>
      <c r="N627">
        <f t="shared" si="158"/>
        <v>1200.5</v>
      </c>
      <c r="O627">
        <f t="shared" si="159"/>
        <v>800.5</v>
      </c>
      <c r="P627">
        <f>IF(I627&lt;&gt;0,(ABS(L627*Constants!$B$10)+50)/100,MAX(P626-ABS(N627*Constants!$B$4),0))</f>
        <v>0.62005</v>
      </c>
      <c r="Q627">
        <f>IF(J627&lt;&gt;0,(ABS(M627*Constants!$B$10)+50)/100,MAX(Q626-ABS(O627*Constants!$B$4),0))</f>
        <v>0.58005</v>
      </c>
      <c r="R627">
        <f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1200.5</v>
      </c>
      <c r="S627">
        <f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800.5</v>
      </c>
      <c r="T627">
        <f t="shared" si="160"/>
        <v>1200.5</v>
      </c>
      <c r="U627">
        <f t="shared" si="161"/>
        <v>800.5</v>
      </c>
      <c r="V627">
        <f>IF(I627&lt;&gt;0,(ABS(R627*Constants!$B$4)+50)/100,IF(R627=0,MAX((0-ABS(T627*Constants!$B$4)),0),(ABS(R627*Constants!$B$4)+50)/100))</f>
        <v>1501.125</v>
      </c>
      <c r="W627">
        <f>IF(J627&lt;&gt;0,(ABS(S627*Constants!$B$4)+50)/100,IF(S627=0,MAX((0-ABS(U627*Constants!$B$4)),0),(ABS(S627*Constants!$B$4)+50)/100))</f>
        <v>1001.125</v>
      </c>
      <c r="X627">
        <f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1200.5</v>
      </c>
      <c r="Y627">
        <f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800.5</v>
      </c>
      <c r="Z627">
        <f t="shared" si="162"/>
        <v>1200.5</v>
      </c>
      <c r="AA627">
        <f t="shared" si="163"/>
        <v>800.5</v>
      </c>
      <c r="AB627">
        <f>IF(I627&lt;&gt;0,(ABS(X627*Constants!$B$10)+50)/100,IF(X627=0,MAX((AB626-ABS(Z627*Constants!$B$4)),0),(ABS(X627*Constants!$B$4)+50)/100))</f>
        <v>0.62005</v>
      </c>
      <c r="AC627">
        <f>IF(J627&lt;&gt;0,(ABS(Y627*Constants!$B$10)+50)/100,IF(Y627=0,MAX((AC626-ABS(AA627*Constants!$B$4)),0),(ABS(Y627*Constants!$B$4)+50)/100))</f>
        <v>0.58005</v>
      </c>
      <c r="AD627">
        <f t="shared" si="164"/>
        <v>1001</v>
      </c>
      <c r="AE627">
        <f t="shared" si="165"/>
        <v>1200.5</v>
      </c>
      <c r="AF627">
        <f t="shared" si="166"/>
        <v>800.5</v>
      </c>
      <c r="AG627">
        <f>((Constants!$B$5*AG626)+Constants!$B$4*AD627+AH626)/(Constants!$B$5+Constants!$B$4)</f>
        <v>1001</v>
      </c>
      <c r="AH627">
        <f>((Constants!$B$5*AG626)+Constants!$B$4*AD627+AH626)-(Constants!$B$5+Constants!$B$4)*AG627</f>
        <v>0</v>
      </c>
      <c r="AI627">
        <f>((Constants!$B$5*AI626)+Constants!$B$4*AE627+AJ626)/(Constants!$B$5+Constants!$B$4)</f>
        <v>1200.5</v>
      </c>
      <c r="AJ627">
        <f>((Constants!$B$5*AI626)+Constants!$B$4*AE627+AJ626)-(Constants!$B$4+Constants!$B$5)*AI627</f>
        <v>0</v>
      </c>
      <c r="AK627">
        <f>((Constants!$B$5*AK626)+Constants!$B$4*AF627+AL626)/(Constants!$B$5+Constants!$B$4)</f>
        <v>800.5</v>
      </c>
      <c r="AL627">
        <f>((Constants!$B$5*AK626)+Constants!$B$4*AF627+AL626)-(Constants!$B$5+Constants!$B$4)*AK627</f>
        <v>0</v>
      </c>
      <c r="AM627">
        <f t="shared" si="167"/>
        <v>1</v>
      </c>
      <c r="AN627">
        <f t="shared" si="168"/>
        <v>1</v>
      </c>
      <c r="AO627">
        <f>(200000*(ABS(N627)-ABS(N625))+Constants!$B$7)/(2*Constants!$B$7)</f>
        <v>0.5</v>
      </c>
      <c r="AP627">
        <f>(200000*(ABS(O627)-ABS(O625))+Constants!$B$7)/(2*Constants!$B$7)</f>
        <v>0.5</v>
      </c>
      <c r="AQ627">
        <f t="shared" si="169"/>
        <v>1</v>
      </c>
      <c r="AR627">
        <f>(Constants!$B$3*Constants!$B$8*I627*K627+AS626)/(Constants!$B$9*Constants!$B$4)</f>
        <v>7.53982300884956</v>
      </c>
      <c r="AS627">
        <f>(Constants!$B$3*Constants!$B$8*I627*K627+AS626)-(AR627*Constants!$B$9*Constants!$B$4)</f>
        <v>0</v>
      </c>
      <c r="AT627">
        <f t="shared" si="170"/>
        <v>4712.38938053092</v>
      </c>
      <c r="AU627">
        <f t="array" ref="AU627">IF(SUMPRODUCT(--(SIGN(AN594:AN626)=SIGN(K595:K627)))=0,2,IF(AV626&gt;0,1,0))</f>
        <v>0</v>
      </c>
      <c r="AV627">
        <f>IF(AU627=2,ROUND(5*1000/Constants!$B$11,0),IF(AV626&gt;0,AV626-1,0))</f>
        <v>0</v>
      </c>
      <c r="AW627">
        <f t="shared" si="171"/>
        <v>625</v>
      </c>
      <c r="AX627">
        <f ca="1" t="array" ref="AX627">IF(AW627&gt;Constants!$B$12,2,IF(SUMPRODUCT(--(AX608:AX627=2))=0,0,1))</f>
        <v>2</v>
      </c>
      <c r="AZ627">
        <f t="array" ref="AZ627">IF(ABS(AG627)&gt;Constants!$B$13,2,IF(SUMPRODUCT(--(AZ607:AZ626=2))=0,0,1))</f>
        <v>0</v>
      </c>
    </row>
    <row r="628" spans="1:52">
      <c r="A628" s="3">
        <v>626</v>
      </c>
      <c r="B628">
        <f>Signals!B627</f>
        <v>3</v>
      </c>
      <c r="C628">
        <f>Signals!C627</f>
        <v>2</v>
      </c>
      <c r="D628">
        <f>Signals!F627</f>
        <v>0</v>
      </c>
      <c r="E628">
        <f>Signals!H627</f>
        <v>0</v>
      </c>
      <c r="F628">
        <f>Signals!I627</f>
        <v>0</v>
      </c>
      <c r="G628">
        <f>IF(Constants!$B$2=2,-B628,B628)</f>
        <v>3</v>
      </c>
      <c r="H628">
        <f>IF(Constants!$C$2=2,-C628,C628)</f>
        <v>2</v>
      </c>
      <c r="I628">
        <f t="shared" si="155"/>
        <v>3</v>
      </c>
      <c r="J628">
        <f t="shared" si="156"/>
        <v>2</v>
      </c>
      <c r="K628">
        <f t="shared" si="157"/>
        <v>1</v>
      </c>
      <c r="L628">
        <f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1200.5</v>
      </c>
      <c r="M628">
        <f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800.5</v>
      </c>
      <c r="N628">
        <f t="shared" si="158"/>
        <v>1200.5</v>
      </c>
      <c r="O628">
        <f t="shared" si="159"/>
        <v>800.5</v>
      </c>
      <c r="P628">
        <f>IF(I628&lt;&gt;0,(ABS(L628*Constants!$B$10)+50)/100,MAX(P627-ABS(N628*Constants!$B$4),0))</f>
        <v>0.62005</v>
      </c>
      <c r="Q628">
        <f>IF(J628&lt;&gt;0,(ABS(M628*Constants!$B$10)+50)/100,MAX(Q627-ABS(O628*Constants!$B$4),0))</f>
        <v>0.58005</v>
      </c>
      <c r="R628">
        <f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1200.5</v>
      </c>
      <c r="S628">
        <f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800.5</v>
      </c>
      <c r="T628">
        <f t="shared" si="160"/>
        <v>1200.5</v>
      </c>
      <c r="U628">
        <f t="shared" si="161"/>
        <v>800.5</v>
      </c>
      <c r="V628">
        <f>IF(I628&lt;&gt;0,(ABS(R628*Constants!$B$4)+50)/100,IF(R628=0,MAX((0-ABS(T628*Constants!$B$4)),0),(ABS(R628*Constants!$B$4)+50)/100))</f>
        <v>1501.125</v>
      </c>
      <c r="W628">
        <f>IF(J628&lt;&gt;0,(ABS(S628*Constants!$B$4)+50)/100,IF(S628=0,MAX((0-ABS(U628*Constants!$B$4)),0),(ABS(S628*Constants!$B$4)+50)/100))</f>
        <v>1001.125</v>
      </c>
      <c r="X628">
        <f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1200.5</v>
      </c>
      <c r="Y628">
        <f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800.5</v>
      </c>
      <c r="Z628">
        <f t="shared" si="162"/>
        <v>1200.5</v>
      </c>
      <c r="AA628">
        <f t="shared" si="163"/>
        <v>800.5</v>
      </c>
      <c r="AB628">
        <f>IF(I628&lt;&gt;0,(ABS(X628*Constants!$B$10)+50)/100,IF(X628=0,MAX((AB627-ABS(Z628*Constants!$B$4)),0),(ABS(X628*Constants!$B$4)+50)/100))</f>
        <v>0.62005</v>
      </c>
      <c r="AC628">
        <f>IF(J628&lt;&gt;0,(ABS(Y628*Constants!$B$10)+50)/100,IF(Y628=0,MAX((AC627-ABS(AA628*Constants!$B$4)),0),(ABS(Y628*Constants!$B$4)+50)/100))</f>
        <v>0.58005</v>
      </c>
      <c r="AD628">
        <f t="shared" si="164"/>
        <v>1001</v>
      </c>
      <c r="AE628">
        <f t="shared" si="165"/>
        <v>1200.5</v>
      </c>
      <c r="AF628">
        <f t="shared" si="166"/>
        <v>800.5</v>
      </c>
      <c r="AG628">
        <f>((Constants!$B$5*AG627)+Constants!$B$4*AD628+AH627)/(Constants!$B$5+Constants!$B$4)</f>
        <v>1001</v>
      </c>
      <c r="AH628">
        <f>((Constants!$B$5*AG627)+Constants!$B$4*AD628+AH627)-(Constants!$B$5+Constants!$B$4)*AG628</f>
        <v>0</v>
      </c>
      <c r="AI628">
        <f>((Constants!$B$5*AI627)+Constants!$B$4*AE628+AJ627)/(Constants!$B$5+Constants!$B$4)</f>
        <v>1200.5</v>
      </c>
      <c r="AJ628">
        <f>((Constants!$B$5*AI627)+Constants!$B$4*AE628+AJ627)-(Constants!$B$4+Constants!$B$5)*AI628</f>
        <v>0</v>
      </c>
      <c r="AK628">
        <f>((Constants!$B$5*AK627)+Constants!$B$4*AF628+AL627)/(Constants!$B$5+Constants!$B$4)</f>
        <v>800.5</v>
      </c>
      <c r="AL628">
        <f>((Constants!$B$5*AK627)+Constants!$B$4*AF628+AL627)-(Constants!$B$5+Constants!$B$4)*AK628</f>
        <v>0</v>
      </c>
      <c r="AM628">
        <f t="shared" si="167"/>
        <v>1</v>
      </c>
      <c r="AN628">
        <f t="shared" si="168"/>
        <v>1</v>
      </c>
      <c r="AO628">
        <f>(200000*(ABS(N628)-ABS(N626))+Constants!$B$7)/(2*Constants!$B$7)</f>
        <v>0.5</v>
      </c>
      <c r="AP628">
        <f>(200000*(ABS(O628)-ABS(O626))+Constants!$B$7)/(2*Constants!$B$7)</f>
        <v>0.5</v>
      </c>
      <c r="AQ628">
        <f t="shared" si="169"/>
        <v>1</v>
      </c>
      <c r="AR628">
        <f>(Constants!$B$3*Constants!$B$8*I628*K628+AS627)/(Constants!$B$9*Constants!$B$4)</f>
        <v>7.53982300884956</v>
      </c>
      <c r="AS628">
        <f>(Constants!$B$3*Constants!$B$8*I628*K628+AS627)-(AR628*Constants!$B$9*Constants!$B$4)</f>
        <v>0</v>
      </c>
      <c r="AT628">
        <f t="shared" si="170"/>
        <v>4719.92920353977</v>
      </c>
      <c r="AU628">
        <f t="array" ref="AU628">IF(SUMPRODUCT(--(SIGN(AN595:AN627)=SIGN(K596:K628)))=0,2,IF(AV627&gt;0,1,0))</f>
        <v>0</v>
      </c>
      <c r="AV628">
        <f>IF(AU628=2,ROUND(5*1000/Constants!$B$11,0),IF(AV627&gt;0,AV627-1,0))</f>
        <v>0</v>
      </c>
      <c r="AW628">
        <f t="shared" si="171"/>
        <v>626</v>
      </c>
      <c r="AX628">
        <f ca="1" t="array" ref="AX628">IF(AW628&gt;Constants!$B$12,2,IF(SUMPRODUCT(--(AX609:AX628=2))=0,0,1))</f>
        <v>2</v>
      </c>
      <c r="AZ628">
        <f t="array" ref="AZ628">IF(ABS(AG628)&gt;Constants!$B$13,2,IF(SUMPRODUCT(--(AZ608:AZ627=2))=0,0,1))</f>
        <v>0</v>
      </c>
    </row>
    <row r="629" spans="1:52">
      <c r="A629" s="3">
        <v>627</v>
      </c>
      <c r="B629">
        <f>Signals!B628</f>
        <v>3</v>
      </c>
      <c r="C629">
        <f>Signals!C628</f>
        <v>2</v>
      </c>
      <c r="D629">
        <f>Signals!F628</f>
        <v>0</v>
      </c>
      <c r="E629">
        <f>Signals!H628</f>
        <v>0</v>
      </c>
      <c r="F629">
        <f>Signals!I628</f>
        <v>0</v>
      </c>
      <c r="G629">
        <f>IF(Constants!$B$2=2,-B629,B629)</f>
        <v>3</v>
      </c>
      <c r="H629">
        <f>IF(Constants!$C$2=2,-C629,C629)</f>
        <v>2</v>
      </c>
      <c r="I629">
        <f t="shared" si="155"/>
        <v>3</v>
      </c>
      <c r="J629">
        <f t="shared" si="156"/>
        <v>2</v>
      </c>
      <c r="K629">
        <f t="shared" si="157"/>
        <v>1</v>
      </c>
      <c r="L629">
        <f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1200.5</v>
      </c>
      <c r="M629">
        <f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800.5</v>
      </c>
      <c r="N629">
        <f t="shared" si="158"/>
        <v>1200.5</v>
      </c>
      <c r="O629">
        <f t="shared" si="159"/>
        <v>800.5</v>
      </c>
      <c r="P629">
        <f>IF(I629&lt;&gt;0,(ABS(L629*Constants!$B$10)+50)/100,MAX(P628-ABS(N629*Constants!$B$4),0))</f>
        <v>0.62005</v>
      </c>
      <c r="Q629">
        <f>IF(J629&lt;&gt;0,(ABS(M629*Constants!$B$10)+50)/100,MAX(Q628-ABS(O629*Constants!$B$4),0))</f>
        <v>0.58005</v>
      </c>
      <c r="R629">
        <f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1200.5</v>
      </c>
      <c r="S629">
        <f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800.5</v>
      </c>
      <c r="T629">
        <f t="shared" si="160"/>
        <v>1200.5</v>
      </c>
      <c r="U629">
        <f t="shared" si="161"/>
        <v>800.5</v>
      </c>
      <c r="V629">
        <f>IF(I629&lt;&gt;0,(ABS(R629*Constants!$B$4)+50)/100,IF(R629=0,MAX((0-ABS(T629*Constants!$B$4)),0),(ABS(R629*Constants!$B$4)+50)/100))</f>
        <v>1501.125</v>
      </c>
      <c r="W629">
        <f>IF(J629&lt;&gt;0,(ABS(S629*Constants!$B$4)+50)/100,IF(S629=0,MAX((0-ABS(U629*Constants!$B$4)),0),(ABS(S629*Constants!$B$4)+50)/100))</f>
        <v>1001.125</v>
      </c>
      <c r="X629">
        <f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1200.5</v>
      </c>
      <c r="Y629">
        <f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800.5</v>
      </c>
      <c r="Z629">
        <f t="shared" si="162"/>
        <v>1200.5</v>
      </c>
      <c r="AA629">
        <f t="shared" si="163"/>
        <v>800.5</v>
      </c>
      <c r="AB629">
        <f>IF(I629&lt;&gt;0,(ABS(X629*Constants!$B$10)+50)/100,IF(X629=0,MAX((AB628-ABS(Z629*Constants!$B$4)),0),(ABS(X629*Constants!$B$4)+50)/100))</f>
        <v>0.62005</v>
      </c>
      <c r="AC629">
        <f>IF(J629&lt;&gt;0,(ABS(Y629*Constants!$B$10)+50)/100,IF(Y629=0,MAX((AC628-ABS(AA629*Constants!$B$4)),0),(ABS(Y629*Constants!$B$4)+50)/100))</f>
        <v>0.58005</v>
      </c>
      <c r="AD629">
        <f t="shared" si="164"/>
        <v>1001</v>
      </c>
      <c r="AE629">
        <f t="shared" si="165"/>
        <v>1200.5</v>
      </c>
      <c r="AF629">
        <f t="shared" si="166"/>
        <v>800.5</v>
      </c>
      <c r="AG629">
        <f>((Constants!$B$5*AG628)+Constants!$B$4*AD629+AH628)/(Constants!$B$5+Constants!$B$4)</f>
        <v>1001</v>
      </c>
      <c r="AH629">
        <f>((Constants!$B$5*AG628)+Constants!$B$4*AD629+AH628)-(Constants!$B$5+Constants!$B$4)*AG629</f>
        <v>0</v>
      </c>
      <c r="AI629">
        <f>((Constants!$B$5*AI628)+Constants!$B$4*AE629+AJ628)/(Constants!$B$5+Constants!$B$4)</f>
        <v>1200.5</v>
      </c>
      <c r="AJ629">
        <f>((Constants!$B$5*AI628)+Constants!$B$4*AE629+AJ628)-(Constants!$B$4+Constants!$B$5)*AI629</f>
        <v>0</v>
      </c>
      <c r="AK629">
        <f>((Constants!$B$5*AK628)+Constants!$B$4*AF629+AL628)/(Constants!$B$5+Constants!$B$4)</f>
        <v>800.5</v>
      </c>
      <c r="AL629">
        <f>((Constants!$B$5*AK628)+Constants!$B$4*AF629+AL628)-(Constants!$B$5+Constants!$B$4)*AK629</f>
        <v>0</v>
      </c>
      <c r="AM629">
        <f t="shared" si="167"/>
        <v>1</v>
      </c>
      <c r="AN629">
        <f t="shared" si="168"/>
        <v>1</v>
      </c>
      <c r="AO629">
        <f>(200000*(ABS(N629)-ABS(N627))+Constants!$B$7)/(2*Constants!$B$7)</f>
        <v>0.5</v>
      </c>
      <c r="AP629">
        <f>(200000*(ABS(O629)-ABS(O627))+Constants!$B$7)/(2*Constants!$B$7)</f>
        <v>0.5</v>
      </c>
      <c r="AQ629">
        <f t="shared" si="169"/>
        <v>1</v>
      </c>
      <c r="AR629">
        <f>(Constants!$B$3*Constants!$B$8*I629*K629+AS628)/(Constants!$B$9*Constants!$B$4)</f>
        <v>7.53982300884956</v>
      </c>
      <c r="AS629">
        <f>(Constants!$B$3*Constants!$B$8*I629*K629+AS628)-(AR629*Constants!$B$9*Constants!$B$4)</f>
        <v>0</v>
      </c>
      <c r="AT629">
        <f t="shared" si="170"/>
        <v>4727.46902654862</v>
      </c>
      <c r="AU629">
        <f t="array" ref="AU629">IF(SUMPRODUCT(--(SIGN(AN596:AN628)=SIGN(K597:K629)))=0,2,IF(AV628&gt;0,1,0))</f>
        <v>0</v>
      </c>
      <c r="AV629">
        <f>IF(AU629=2,ROUND(5*1000/Constants!$B$11,0),IF(AV628&gt;0,AV628-1,0))</f>
        <v>0</v>
      </c>
      <c r="AW629">
        <f t="shared" si="171"/>
        <v>627</v>
      </c>
      <c r="AX629">
        <f ca="1" t="array" ref="AX629">IF(AW629&gt;Constants!$B$12,2,IF(SUMPRODUCT(--(AX610:AX629=2))=0,0,1))</f>
        <v>2</v>
      </c>
      <c r="AZ629">
        <f t="array" ref="AZ629">IF(ABS(AG629)&gt;Constants!$B$13,2,IF(SUMPRODUCT(--(AZ609:AZ628=2))=0,0,1))</f>
        <v>0</v>
      </c>
    </row>
    <row r="630" spans="1:52">
      <c r="A630" s="3">
        <v>628</v>
      </c>
      <c r="B630">
        <f>Signals!B629</f>
        <v>3</v>
      </c>
      <c r="C630">
        <f>Signals!C629</f>
        <v>2</v>
      </c>
      <c r="D630">
        <f>Signals!F629</f>
        <v>0</v>
      </c>
      <c r="E630">
        <f>Signals!H629</f>
        <v>0</v>
      </c>
      <c r="F630">
        <f>Signals!I629</f>
        <v>0</v>
      </c>
      <c r="G630">
        <f>IF(Constants!$B$2=2,-B630,B630)</f>
        <v>3</v>
      </c>
      <c r="H630">
        <f>IF(Constants!$C$2=2,-C630,C630)</f>
        <v>2</v>
      </c>
      <c r="I630">
        <f t="shared" si="155"/>
        <v>3</v>
      </c>
      <c r="J630">
        <f t="shared" si="156"/>
        <v>2</v>
      </c>
      <c r="K630">
        <f t="shared" si="157"/>
        <v>1</v>
      </c>
      <c r="L630">
        <f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1200.5</v>
      </c>
      <c r="M630">
        <f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800.5</v>
      </c>
      <c r="N630">
        <f t="shared" si="158"/>
        <v>1200.5</v>
      </c>
      <c r="O630">
        <f t="shared" si="159"/>
        <v>800.5</v>
      </c>
      <c r="P630">
        <f>IF(I630&lt;&gt;0,(ABS(L630*Constants!$B$10)+50)/100,MAX(P629-ABS(N630*Constants!$B$4),0))</f>
        <v>0.62005</v>
      </c>
      <c r="Q630">
        <f>IF(J630&lt;&gt;0,(ABS(M630*Constants!$B$10)+50)/100,MAX(Q629-ABS(O630*Constants!$B$4),0))</f>
        <v>0.58005</v>
      </c>
      <c r="R630">
        <f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1200.5</v>
      </c>
      <c r="S630">
        <f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800.5</v>
      </c>
      <c r="T630">
        <f t="shared" si="160"/>
        <v>1200.5</v>
      </c>
      <c r="U630">
        <f t="shared" si="161"/>
        <v>800.5</v>
      </c>
      <c r="V630">
        <f>IF(I630&lt;&gt;0,(ABS(R630*Constants!$B$4)+50)/100,IF(R630=0,MAX((0-ABS(T630*Constants!$B$4)),0),(ABS(R630*Constants!$B$4)+50)/100))</f>
        <v>1501.125</v>
      </c>
      <c r="W630">
        <f>IF(J630&lt;&gt;0,(ABS(S630*Constants!$B$4)+50)/100,IF(S630=0,MAX((0-ABS(U630*Constants!$B$4)),0),(ABS(S630*Constants!$B$4)+50)/100))</f>
        <v>1001.125</v>
      </c>
      <c r="X630">
        <f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1200.5</v>
      </c>
      <c r="Y630">
        <f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800.5</v>
      </c>
      <c r="Z630">
        <f t="shared" si="162"/>
        <v>1200.5</v>
      </c>
      <c r="AA630">
        <f t="shared" si="163"/>
        <v>800.5</v>
      </c>
      <c r="AB630">
        <f>IF(I630&lt;&gt;0,(ABS(X630*Constants!$B$10)+50)/100,IF(X630=0,MAX((AB629-ABS(Z630*Constants!$B$4)),0),(ABS(X630*Constants!$B$4)+50)/100))</f>
        <v>0.62005</v>
      </c>
      <c r="AC630">
        <f>IF(J630&lt;&gt;0,(ABS(Y630*Constants!$B$10)+50)/100,IF(Y630=0,MAX((AC629-ABS(AA630*Constants!$B$4)),0),(ABS(Y630*Constants!$B$4)+50)/100))</f>
        <v>0.58005</v>
      </c>
      <c r="AD630">
        <f t="shared" si="164"/>
        <v>1001</v>
      </c>
      <c r="AE630">
        <f t="shared" si="165"/>
        <v>1200.5</v>
      </c>
      <c r="AF630">
        <f t="shared" si="166"/>
        <v>800.5</v>
      </c>
      <c r="AG630">
        <f>((Constants!$B$5*AG629)+Constants!$B$4*AD630+AH629)/(Constants!$B$5+Constants!$B$4)</f>
        <v>1001</v>
      </c>
      <c r="AH630">
        <f>((Constants!$B$5*AG629)+Constants!$B$4*AD630+AH629)-(Constants!$B$5+Constants!$B$4)*AG630</f>
        <v>0</v>
      </c>
      <c r="AI630">
        <f>((Constants!$B$5*AI629)+Constants!$B$4*AE630+AJ629)/(Constants!$B$5+Constants!$B$4)</f>
        <v>1200.5</v>
      </c>
      <c r="AJ630">
        <f>((Constants!$B$5*AI629)+Constants!$B$4*AE630+AJ629)-(Constants!$B$4+Constants!$B$5)*AI630</f>
        <v>0</v>
      </c>
      <c r="AK630">
        <f>((Constants!$B$5*AK629)+Constants!$B$4*AF630+AL629)/(Constants!$B$5+Constants!$B$4)</f>
        <v>800.5</v>
      </c>
      <c r="AL630">
        <f>((Constants!$B$5*AK629)+Constants!$B$4*AF630+AL629)-(Constants!$B$5+Constants!$B$4)*AK630</f>
        <v>0</v>
      </c>
      <c r="AM630">
        <f t="shared" si="167"/>
        <v>1</v>
      </c>
      <c r="AN630">
        <f t="shared" si="168"/>
        <v>1</v>
      </c>
      <c r="AO630">
        <f>(200000*(ABS(N630)-ABS(N628))+Constants!$B$7)/(2*Constants!$B$7)</f>
        <v>0.5</v>
      </c>
      <c r="AP630">
        <f>(200000*(ABS(O630)-ABS(O628))+Constants!$B$7)/(2*Constants!$B$7)</f>
        <v>0.5</v>
      </c>
      <c r="AQ630">
        <f t="shared" si="169"/>
        <v>1</v>
      </c>
      <c r="AR630">
        <f>(Constants!$B$3*Constants!$B$8*I630*K630+AS629)/(Constants!$B$9*Constants!$B$4)</f>
        <v>7.53982300884956</v>
      </c>
      <c r="AS630">
        <f>(Constants!$B$3*Constants!$B$8*I630*K630+AS629)-(AR630*Constants!$B$9*Constants!$B$4)</f>
        <v>0</v>
      </c>
      <c r="AT630">
        <f t="shared" si="170"/>
        <v>4735.00884955747</v>
      </c>
      <c r="AU630">
        <f t="array" ref="AU630">IF(SUMPRODUCT(--(SIGN(AN597:AN629)=SIGN(K598:K630)))=0,2,IF(AV629&gt;0,1,0))</f>
        <v>0</v>
      </c>
      <c r="AV630">
        <f>IF(AU630=2,ROUND(5*1000/Constants!$B$11,0),IF(AV629&gt;0,AV629-1,0))</f>
        <v>0</v>
      </c>
      <c r="AW630">
        <f t="shared" si="171"/>
        <v>628</v>
      </c>
      <c r="AX630">
        <f ca="1" t="array" ref="AX630">IF(AW630&gt;Constants!$B$12,2,IF(SUMPRODUCT(--(AX611:AX630=2))=0,0,1))</f>
        <v>2</v>
      </c>
      <c r="AZ630">
        <f t="array" ref="AZ630">IF(ABS(AG630)&gt;Constants!$B$13,2,IF(SUMPRODUCT(--(AZ610:AZ629=2))=0,0,1))</f>
        <v>0</v>
      </c>
    </row>
    <row r="631" spans="1:52">
      <c r="A631" s="3">
        <v>629</v>
      </c>
      <c r="B631">
        <f>Signals!B630</f>
        <v>3</v>
      </c>
      <c r="C631">
        <f>Signals!C630</f>
        <v>2</v>
      </c>
      <c r="D631">
        <f>Signals!F630</f>
        <v>0</v>
      </c>
      <c r="E631">
        <f>Signals!H630</f>
        <v>0</v>
      </c>
      <c r="F631">
        <f>Signals!I630</f>
        <v>0</v>
      </c>
      <c r="G631">
        <f>IF(Constants!$B$2=2,-B631,B631)</f>
        <v>3</v>
      </c>
      <c r="H631">
        <f>IF(Constants!$C$2=2,-C631,C631)</f>
        <v>2</v>
      </c>
      <c r="I631">
        <f t="shared" si="155"/>
        <v>3</v>
      </c>
      <c r="J631">
        <f t="shared" si="156"/>
        <v>2</v>
      </c>
      <c r="K631">
        <f t="shared" si="157"/>
        <v>1</v>
      </c>
      <c r="L631">
        <f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1200.5</v>
      </c>
      <c r="M631">
        <f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800.5</v>
      </c>
      <c r="N631">
        <f t="shared" si="158"/>
        <v>1200.5</v>
      </c>
      <c r="O631">
        <f t="shared" si="159"/>
        <v>800.5</v>
      </c>
      <c r="P631">
        <f>IF(I631&lt;&gt;0,(ABS(L631*Constants!$B$10)+50)/100,MAX(P630-ABS(N631*Constants!$B$4),0))</f>
        <v>0.62005</v>
      </c>
      <c r="Q631">
        <f>IF(J631&lt;&gt;0,(ABS(M631*Constants!$B$10)+50)/100,MAX(Q630-ABS(O631*Constants!$B$4),0))</f>
        <v>0.58005</v>
      </c>
      <c r="R631">
        <f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1200.5</v>
      </c>
      <c r="S631">
        <f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800.5</v>
      </c>
      <c r="T631">
        <f t="shared" si="160"/>
        <v>1200.5</v>
      </c>
      <c r="U631">
        <f t="shared" si="161"/>
        <v>800.5</v>
      </c>
      <c r="V631">
        <f>IF(I631&lt;&gt;0,(ABS(R631*Constants!$B$4)+50)/100,IF(R631=0,MAX((0-ABS(T631*Constants!$B$4)),0),(ABS(R631*Constants!$B$4)+50)/100))</f>
        <v>1501.125</v>
      </c>
      <c r="W631">
        <f>IF(J631&lt;&gt;0,(ABS(S631*Constants!$B$4)+50)/100,IF(S631=0,MAX((0-ABS(U631*Constants!$B$4)),0),(ABS(S631*Constants!$B$4)+50)/100))</f>
        <v>1001.125</v>
      </c>
      <c r="X631">
        <f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1200.5</v>
      </c>
      <c r="Y631">
        <f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800.5</v>
      </c>
      <c r="Z631">
        <f t="shared" si="162"/>
        <v>1200.5</v>
      </c>
      <c r="AA631">
        <f t="shared" si="163"/>
        <v>800.5</v>
      </c>
      <c r="AB631">
        <f>IF(I631&lt;&gt;0,(ABS(X631*Constants!$B$10)+50)/100,IF(X631=0,MAX((AB630-ABS(Z631*Constants!$B$4)),0),(ABS(X631*Constants!$B$4)+50)/100))</f>
        <v>0.62005</v>
      </c>
      <c r="AC631">
        <f>IF(J631&lt;&gt;0,(ABS(Y631*Constants!$B$10)+50)/100,IF(Y631=0,MAX((AC630-ABS(AA631*Constants!$B$4)),0),(ABS(Y631*Constants!$B$4)+50)/100))</f>
        <v>0.58005</v>
      </c>
      <c r="AD631">
        <f t="shared" si="164"/>
        <v>1001</v>
      </c>
      <c r="AE631">
        <f t="shared" si="165"/>
        <v>1200.5</v>
      </c>
      <c r="AF631">
        <f t="shared" si="166"/>
        <v>800.5</v>
      </c>
      <c r="AG631">
        <f>((Constants!$B$5*AG630)+Constants!$B$4*AD631+AH630)/(Constants!$B$5+Constants!$B$4)</f>
        <v>1001</v>
      </c>
      <c r="AH631">
        <f>((Constants!$B$5*AG630)+Constants!$B$4*AD631+AH630)-(Constants!$B$5+Constants!$B$4)*AG631</f>
        <v>0</v>
      </c>
      <c r="AI631">
        <f>((Constants!$B$5*AI630)+Constants!$B$4*AE631+AJ630)/(Constants!$B$5+Constants!$B$4)</f>
        <v>1200.5</v>
      </c>
      <c r="AJ631">
        <f>((Constants!$B$5*AI630)+Constants!$B$4*AE631+AJ630)-(Constants!$B$4+Constants!$B$5)*AI631</f>
        <v>0</v>
      </c>
      <c r="AK631">
        <f>((Constants!$B$5*AK630)+Constants!$B$4*AF631+AL630)/(Constants!$B$5+Constants!$B$4)</f>
        <v>800.5</v>
      </c>
      <c r="AL631">
        <f>((Constants!$B$5*AK630)+Constants!$B$4*AF631+AL630)-(Constants!$B$5+Constants!$B$4)*AK631</f>
        <v>0</v>
      </c>
      <c r="AM631">
        <f t="shared" si="167"/>
        <v>1</v>
      </c>
      <c r="AN631">
        <f t="shared" si="168"/>
        <v>1</v>
      </c>
      <c r="AO631">
        <f>(200000*(ABS(N631)-ABS(N629))+Constants!$B$7)/(2*Constants!$B$7)</f>
        <v>0.5</v>
      </c>
      <c r="AP631">
        <f>(200000*(ABS(O631)-ABS(O629))+Constants!$B$7)/(2*Constants!$B$7)</f>
        <v>0.5</v>
      </c>
      <c r="AQ631">
        <f t="shared" si="169"/>
        <v>1</v>
      </c>
      <c r="AR631">
        <f>(Constants!$B$3*Constants!$B$8*I631*K631+AS630)/(Constants!$B$9*Constants!$B$4)</f>
        <v>7.53982300884956</v>
      </c>
      <c r="AS631">
        <f>(Constants!$B$3*Constants!$B$8*I631*K631+AS630)-(AR631*Constants!$B$9*Constants!$B$4)</f>
        <v>0</v>
      </c>
      <c r="AT631">
        <f t="shared" si="170"/>
        <v>4742.54867256632</v>
      </c>
      <c r="AU631">
        <f t="array" ref="AU631">IF(SUMPRODUCT(--(SIGN(AN598:AN630)=SIGN(K599:K631)))=0,2,IF(AV630&gt;0,1,0))</f>
        <v>0</v>
      </c>
      <c r="AV631">
        <f>IF(AU631=2,ROUND(5*1000/Constants!$B$11,0),IF(AV630&gt;0,AV630-1,0))</f>
        <v>0</v>
      </c>
      <c r="AW631">
        <f t="shared" si="171"/>
        <v>629</v>
      </c>
      <c r="AX631">
        <f ca="1" t="array" ref="AX631">IF(AW631&gt;Constants!$B$12,2,IF(SUMPRODUCT(--(AX612:AX631=2))=0,0,1))</f>
        <v>2</v>
      </c>
      <c r="AZ631">
        <f t="array" ref="AZ631">IF(ABS(AG631)&gt;Constants!$B$13,2,IF(SUMPRODUCT(--(AZ611:AZ630=2))=0,0,1))</f>
        <v>0</v>
      </c>
    </row>
    <row r="632" spans="1:52">
      <c r="A632" s="3">
        <v>630</v>
      </c>
      <c r="B632">
        <f>Signals!B631</f>
        <v>3</v>
      </c>
      <c r="C632">
        <f>Signals!C631</f>
        <v>2</v>
      </c>
      <c r="D632">
        <f>Signals!F631</f>
        <v>0</v>
      </c>
      <c r="E632">
        <f>Signals!H631</f>
        <v>0</v>
      </c>
      <c r="F632">
        <f>Signals!I631</f>
        <v>0</v>
      </c>
      <c r="G632">
        <f>IF(Constants!$B$2=2,-B632,B632)</f>
        <v>3</v>
      </c>
      <c r="H632">
        <f>IF(Constants!$C$2=2,-C632,C632)</f>
        <v>2</v>
      </c>
      <c r="I632">
        <f t="shared" si="155"/>
        <v>3</v>
      </c>
      <c r="J632">
        <f t="shared" si="156"/>
        <v>2</v>
      </c>
      <c r="K632">
        <f t="shared" si="157"/>
        <v>1</v>
      </c>
      <c r="L632">
        <f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1200.5</v>
      </c>
      <c r="M632">
        <f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800.5</v>
      </c>
      <c r="N632">
        <f t="shared" si="158"/>
        <v>1200.5</v>
      </c>
      <c r="O632">
        <f t="shared" si="159"/>
        <v>800.5</v>
      </c>
      <c r="P632">
        <f>IF(I632&lt;&gt;0,(ABS(L632*Constants!$B$10)+50)/100,MAX(P631-ABS(N632*Constants!$B$4),0))</f>
        <v>0.62005</v>
      </c>
      <c r="Q632">
        <f>IF(J632&lt;&gt;0,(ABS(M632*Constants!$B$10)+50)/100,MAX(Q631-ABS(O632*Constants!$B$4),0))</f>
        <v>0.58005</v>
      </c>
      <c r="R632">
        <f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1200.5</v>
      </c>
      <c r="S632">
        <f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800.5</v>
      </c>
      <c r="T632">
        <f t="shared" si="160"/>
        <v>1200.5</v>
      </c>
      <c r="U632">
        <f t="shared" si="161"/>
        <v>800.5</v>
      </c>
      <c r="V632">
        <f>IF(I632&lt;&gt;0,(ABS(R632*Constants!$B$4)+50)/100,IF(R632=0,MAX((0-ABS(T632*Constants!$B$4)),0),(ABS(R632*Constants!$B$4)+50)/100))</f>
        <v>1501.125</v>
      </c>
      <c r="W632">
        <f>IF(J632&lt;&gt;0,(ABS(S632*Constants!$B$4)+50)/100,IF(S632=0,MAX((0-ABS(U632*Constants!$B$4)),0),(ABS(S632*Constants!$B$4)+50)/100))</f>
        <v>1001.125</v>
      </c>
      <c r="X632">
        <f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1200.5</v>
      </c>
      <c r="Y632">
        <f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800.5</v>
      </c>
      <c r="Z632">
        <f t="shared" si="162"/>
        <v>1200.5</v>
      </c>
      <c r="AA632">
        <f t="shared" si="163"/>
        <v>800.5</v>
      </c>
      <c r="AB632">
        <f>IF(I632&lt;&gt;0,(ABS(X632*Constants!$B$10)+50)/100,IF(X632=0,MAX((AB631-ABS(Z632*Constants!$B$4)),0),(ABS(X632*Constants!$B$4)+50)/100))</f>
        <v>0.62005</v>
      </c>
      <c r="AC632">
        <f>IF(J632&lt;&gt;0,(ABS(Y632*Constants!$B$10)+50)/100,IF(Y632=0,MAX((AC631-ABS(AA632*Constants!$B$4)),0),(ABS(Y632*Constants!$B$4)+50)/100))</f>
        <v>0.58005</v>
      </c>
      <c r="AD632">
        <f t="shared" si="164"/>
        <v>1001</v>
      </c>
      <c r="AE632">
        <f t="shared" si="165"/>
        <v>1200.5</v>
      </c>
      <c r="AF632">
        <f t="shared" si="166"/>
        <v>800.5</v>
      </c>
      <c r="AG632">
        <f>((Constants!$B$5*AG631)+Constants!$B$4*AD632+AH631)/(Constants!$B$5+Constants!$B$4)</f>
        <v>1001</v>
      </c>
      <c r="AH632">
        <f>((Constants!$B$5*AG631)+Constants!$B$4*AD632+AH631)-(Constants!$B$5+Constants!$B$4)*AG632</f>
        <v>0</v>
      </c>
      <c r="AI632">
        <f>((Constants!$B$5*AI631)+Constants!$B$4*AE632+AJ631)/(Constants!$B$5+Constants!$B$4)</f>
        <v>1200.5</v>
      </c>
      <c r="AJ632">
        <f>((Constants!$B$5*AI631)+Constants!$B$4*AE632+AJ631)-(Constants!$B$4+Constants!$B$5)*AI632</f>
        <v>0</v>
      </c>
      <c r="AK632">
        <f>((Constants!$B$5*AK631)+Constants!$B$4*AF632+AL631)/(Constants!$B$5+Constants!$B$4)</f>
        <v>800.5</v>
      </c>
      <c r="AL632">
        <f>((Constants!$B$5*AK631)+Constants!$B$4*AF632+AL631)-(Constants!$B$5+Constants!$B$4)*AK632</f>
        <v>0</v>
      </c>
      <c r="AM632">
        <f t="shared" si="167"/>
        <v>1</v>
      </c>
      <c r="AN632">
        <f t="shared" si="168"/>
        <v>1</v>
      </c>
      <c r="AO632">
        <f>(200000*(ABS(N632)-ABS(N630))+Constants!$B$7)/(2*Constants!$B$7)</f>
        <v>0.5</v>
      </c>
      <c r="AP632">
        <f>(200000*(ABS(O632)-ABS(O630))+Constants!$B$7)/(2*Constants!$B$7)</f>
        <v>0.5</v>
      </c>
      <c r="AQ632">
        <f t="shared" si="169"/>
        <v>1</v>
      </c>
      <c r="AR632">
        <f>(Constants!$B$3*Constants!$B$8*I632*K632+AS631)/(Constants!$B$9*Constants!$B$4)</f>
        <v>7.53982300884956</v>
      </c>
      <c r="AS632">
        <f>(Constants!$B$3*Constants!$B$8*I632*K632+AS631)-(AR632*Constants!$B$9*Constants!$B$4)</f>
        <v>0</v>
      </c>
      <c r="AT632">
        <f t="shared" si="170"/>
        <v>4750.08849557517</v>
      </c>
      <c r="AU632">
        <f t="array" ref="AU632">IF(SUMPRODUCT(--(SIGN(AN599:AN631)=SIGN(K600:K632)))=0,2,IF(AV631&gt;0,1,0))</f>
        <v>0</v>
      </c>
      <c r="AV632">
        <f>IF(AU632=2,ROUND(5*1000/Constants!$B$11,0),IF(AV631&gt;0,AV631-1,0))</f>
        <v>0</v>
      </c>
      <c r="AW632">
        <f t="shared" si="171"/>
        <v>630</v>
      </c>
      <c r="AX632">
        <f ca="1" t="array" ref="AX632">IF(AW632&gt;Constants!$B$12,2,IF(SUMPRODUCT(--(AX613:AX632=2))=0,0,1))</f>
        <v>2</v>
      </c>
      <c r="AZ632">
        <f t="array" ref="AZ632">IF(ABS(AG632)&gt;Constants!$B$13,2,IF(SUMPRODUCT(--(AZ612:AZ631=2))=0,0,1))</f>
        <v>0</v>
      </c>
    </row>
    <row r="633" spans="1:52">
      <c r="A633" s="3">
        <v>631</v>
      </c>
      <c r="B633">
        <f>Signals!B632</f>
        <v>3</v>
      </c>
      <c r="C633">
        <f>Signals!C632</f>
        <v>2</v>
      </c>
      <c r="D633">
        <f>Signals!F632</f>
        <v>0</v>
      </c>
      <c r="E633">
        <f>Signals!H632</f>
        <v>0</v>
      </c>
      <c r="F633">
        <f>Signals!I632</f>
        <v>0</v>
      </c>
      <c r="G633">
        <f>IF(Constants!$B$2=2,-B633,B633)</f>
        <v>3</v>
      </c>
      <c r="H633">
        <f>IF(Constants!$C$2=2,-C633,C633)</f>
        <v>2</v>
      </c>
      <c r="I633">
        <f t="shared" si="155"/>
        <v>3</v>
      </c>
      <c r="J633">
        <f t="shared" si="156"/>
        <v>2</v>
      </c>
      <c r="K633">
        <f t="shared" si="157"/>
        <v>1</v>
      </c>
      <c r="L633">
        <f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1200.5</v>
      </c>
      <c r="M633">
        <f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800.5</v>
      </c>
      <c r="N633">
        <f t="shared" si="158"/>
        <v>1200.5</v>
      </c>
      <c r="O633">
        <f t="shared" si="159"/>
        <v>800.5</v>
      </c>
      <c r="P633">
        <f>IF(I633&lt;&gt;0,(ABS(L633*Constants!$B$10)+50)/100,MAX(P632-ABS(N633*Constants!$B$4),0))</f>
        <v>0.62005</v>
      </c>
      <c r="Q633">
        <f>IF(J633&lt;&gt;0,(ABS(M633*Constants!$B$10)+50)/100,MAX(Q632-ABS(O633*Constants!$B$4),0))</f>
        <v>0.58005</v>
      </c>
      <c r="R633">
        <f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1200.5</v>
      </c>
      <c r="S633">
        <f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800.5</v>
      </c>
      <c r="T633">
        <f t="shared" si="160"/>
        <v>1200.5</v>
      </c>
      <c r="U633">
        <f t="shared" si="161"/>
        <v>800.5</v>
      </c>
      <c r="V633">
        <f>IF(I633&lt;&gt;0,(ABS(R633*Constants!$B$4)+50)/100,IF(R633=0,MAX((0-ABS(T633*Constants!$B$4)),0),(ABS(R633*Constants!$B$4)+50)/100))</f>
        <v>1501.125</v>
      </c>
      <c r="W633">
        <f>IF(J633&lt;&gt;0,(ABS(S633*Constants!$B$4)+50)/100,IF(S633=0,MAX((0-ABS(U633*Constants!$B$4)),0),(ABS(S633*Constants!$B$4)+50)/100))</f>
        <v>1001.125</v>
      </c>
      <c r="X633">
        <f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1200.5</v>
      </c>
      <c r="Y633">
        <f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800.5</v>
      </c>
      <c r="Z633">
        <f t="shared" si="162"/>
        <v>1200.5</v>
      </c>
      <c r="AA633">
        <f t="shared" si="163"/>
        <v>800.5</v>
      </c>
      <c r="AB633">
        <f>IF(I633&lt;&gt;0,(ABS(X633*Constants!$B$10)+50)/100,IF(X633=0,MAX((AB632-ABS(Z633*Constants!$B$4)),0),(ABS(X633*Constants!$B$4)+50)/100))</f>
        <v>0.62005</v>
      </c>
      <c r="AC633">
        <f>IF(J633&lt;&gt;0,(ABS(Y633*Constants!$B$10)+50)/100,IF(Y633=0,MAX((AC632-ABS(AA633*Constants!$B$4)),0),(ABS(Y633*Constants!$B$4)+50)/100))</f>
        <v>0.58005</v>
      </c>
      <c r="AD633">
        <f t="shared" si="164"/>
        <v>1001</v>
      </c>
      <c r="AE633">
        <f t="shared" si="165"/>
        <v>1200.5</v>
      </c>
      <c r="AF633">
        <f t="shared" si="166"/>
        <v>800.5</v>
      </c>
      <c r="AG633">
        <f>((Constants!$B$5*AG632)+Constants!$B$4*AD633+AH632)/(Constants!$B$5+Constants!$B$4)</f>
        <v>1001</v>
      </c>
      <c r="AH633">
        <f>((Constants!$B$5*AG632)+Constants!$B$4*AD633+AH632)-(Constants!$B$5+Constants!$B$4)*AG633</f>
        <v>0</v>
      </c>
      <c r="AI633">
        <f>((Constants!$B$5*AI632)+Constants!$B$4*AE633+AJ632)/(Constants!$B$5+Constants!$B$4)</f>
        <v>1200.5</v>
      </c>
      <c r="AJ633">
        <f>((Constants!$B$5*AI632)+Constants!$B$4*AE633+AJ632)-(Constants!$B$4+Constants!$B$5)*AI633</f>
        <v>0</v>
      </c>
      <c r="AK633">
        <f>((Constants!$B$5*AK632)+Constants!$B$4*AF633+AL632)/(Constants!$B$5+Constants!$B$4)</f>
        <v>800.5</v>
      </c>
      <c r="AL633">
        <f>((Constants!$B$5*AK632)+Constants!$B$4*AF633+AL632)-(Constants!$B$5+Constants!$B$4)*AK633</f>
        <v>0</v>
      </c>
      <c r="AM633">
        <f t="shared" si="167"/>
        <v>1</v>
      </c>
      <c r="AN633">
        <f t="shared" si="168"/>
        <v>1</v>
      </c>
      <c r="AO633">
        <f>(200000*(ABS(N633)-ABS(N631))+Constants!$B$7)/(2*Constants!$B$7)</f>
        <v>0.5</v>
      </c>
      <c r="AP633">
        <f>(200000*(ABS(O633)-ABS(O631))+Constants!$B$7)/(2*Constants!$B$7)</f>
        <v>0.5</v>
      </c>
      <c r="AQ633">
        <f t="shared" si="169"/>
        <v>1</v>
      </c>
      <c r="AR633">
        <f>(Constants!$B$3*Constants!$B$8*I633*K633+AS632)/(Constants!$B$9*Constants!$B$4)</f>
        <v>7.53982300884956</v>
      </c>
      <c r="AS633">
        <f>(Constants!$B$3*Constants!$B$8*I633*K633+AS632)-(AR633*Constants!$B$9*Constants!$B$4)</f>
        <v>0</v>
      </c>
      <c r="AT633">
        <f t="shared" si="170"/>
        <v>4757.62831858402</v>
      </c>
      <c r="AU633">
        <f t="array" ref="AU633">IF(SUMPRODUCT(--(SIGN(AN600:AN632)=SIGN(K601:K633)))=0,2,IF(AV632&gt;0,1,0))</f>
        <v>0</v>
      </c>
      <c r="AV633">
        <f>IF(AU633=2,ROUND(5*1000/Constants!$B$11,0),IF(AV632&gt;0,AV632-1,0))</f>
        <v>0</v>
      </c>
      <c r="AW633">
        <f t="shared" si="171"/>
        <v>631</v>
      </c>
      <c r="AX633">
        <f ca="1" t="array" ref="AX633">IF(AW633&gt;Constants!$B$12,2,IF(SUMPRODUCT(--(AX614:AX633=2))=0,0,1))</f>
        <v>2</v>
      </c>
      <c r="AZ633">
        <f t="array" ref="AZ633">IF(ABS(AG633)&gt;Constants!$B$13,2,IF(SUMPRODUCT(--(AZ613:AZ632=2))=0,0,1))</f>
        <v>0</v>
      </c>
    </row>
    <row r="634" spans="1:52">
      <c r="A634" s="3">
        <v>632</v>
      </c>
      <c r="B634">
        <f>Signals!B633</f>
        <v>3</v>
      </c>
      <c r="C634">
        <f>Signals!C633</f>
        <v>2</v>
      </c>
      <c r="D634">
        <f>Signals!F633</f>
        <v>0</v>
      </c>
      <c r="E634">
        <f>Signals!H633</f>
        <v>0</v>
      </c>
      <c r="F634">
        <f>Signals!I633</f>
        <v>0</v>
      </c>
      <c r="G634">
        <f>IF(Constants!$B$2=2,-B634,B634)</f>
        <v>3</v>
      </c>
      <c r="H634">
        <f>IF(Constants!$C$2=2,-C634,C634)</f>
        <v>2</v>
      </c>
      <c r="I634">
        <f t="shared" si="155"/>
        <v>3</v>
      </c>
      <c r="J634">
        <f t="shared" si="156"/>
        <v>2</v>
      </c>
      <c r="K634">
        <f t="shared" si="157"/>
        <v>1</v>
      </c>
      <c r="L634">
        <f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1200.5</v>
      </c>
      <c r="M634">
        <f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800.5</v>
      </c>
      <c r="N634">
        <f t="shared" si="158"/>
        <v>1200.5</v>
      </c>
      <c r="O634">
        <f t="shared" si="159"/>
        <v>800.5</v>
      </c>
      <c r="P634">
        <f>IF(I634&lt;&gt;0,(ABS(L634*Constants!$B$10)+50)/100,MAX(P633-ABS(N634*Constants!$B$4),0))</f>
        <v>0.62005</v>
      </c>
      <c r="Q634">
        <f>IF(J634&lt;&gt;0,(ABS(M634*Constants!$B$10)+50)/100,MAX(Q633-ABS(O634*Constants!$B$4),0))</f>
        <v>0.58005</v>
      </c>
      <c r="R634">
        <f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1200.5</v>
      </c>
      <c r="S634">
        <f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800.5</v>
      </c>
      <c r="T634">
        <f t="shared" si="160"/>
        <v>1200.5</v>
      </c>
      <c r="U634">
        <f t="shared" si="161"/>
        <v>800.5</v>
      </c>
      <c r="V634">
        <f>IF(I634&lt;&gt;0,(ABS(R634*Constants!$B$4)+50)/100,IF(R634=0,MAX((0-ABS(T634*Constants!$B$4)),0),(ABS(R634*Constants!$B$4)+50)/100))</f>
        <v>1501.125</v>
      </c>
      <c r="W634">
        <f>IF(J634&lt;&gt;0,(ABS(S634*Constants!$B$4)+50)/100,IF(S634=0,MAX((0-ABS(U634*Constants!$B$4)),0),(ABS(S634*Constants!$B$4)+50)/100))</f>
        <v>1001.125</v>
      </c>
      <c r="X634">
        <f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1200.5</v>
      </c>
      <c r="Y634">
        <f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800.5</v>
      </c>
      <c r="Z634">
        <f t="shared" si="162"/>
        <v>1200.5</v>
      </c>
      <c r="AA634">
        <f t="shared" si="163"/>
        <v>800.5</v>
      </c>
      <c r="AB634">
        <f>IF(I634&lt;&gt;0,(ABS(X634*Constants!$B$10)+50)/100,IF(X634=0,MAX((AB633-ABS(Z634*Constants!$B$4)),0),(ABS(X634*Constants!$B$4)+50)/100))</f>
        <v>0.62005</v>
      </c>
      <c r="AC634">
        <f>IF(J634&lt;&gt;0,(ABS(Y634*Constants!$B$10)+50)/100,IF(Y634=0,MAX((AC633-ABS(AA634*Constants!$B$4)),0),(ABS(Y634*Constants!$B$4)+50)/100))</f>
        <v>0.58005</v>
      </c>
      <c r="AD634">
        <f t="shared" si="164"/>
        <v>1001</v>
      </c>
      <c r="AE634">
        <f t="shared" si="165"/>
        <v>1200.5</v>
      </c>
      <c r="AF634">
        <f t="shared" si="166"/>
        <v>800.5</v>
      </c>
      <c r="AG634">
        <f>((Constants!$B$5*AG633)+Constants!$B$4*AD634+AH633)/(Constants!$B$5+Constants!$B$4)</f>
        <v>1001</v>
      </c>
      <c r="AH634">
        <f>((Constants!$B$5*AG633)+Constants!$B$4*AD634+AH633)-(Constants!$B$5+Constants!$B$4)*AG634</f>
        <v>0</v>
      </c>
      <c r="AI634">
        <f>((Constants!$B$5*AI633)+Constants!$B$4*AE634+AJ633)/(Constants!$B$5+Constants!$B$4)</f>
        <v>1200.5</v>
      </c>
      <c r="AJ634">
        <f>((Constants!$B$5*AI633)+Constants!$B$4*AE634+AJ633)-(Constants!$B$4+Constants!$B$5)*AI634</f>
        <v>0</v>
      </c>
      <c r="AK634">
        <f>((Constants!$B$5*AK633)+Constants!$B$4*AF634+AL633)/(Constants!$B$5+Constants!$B$4)</f>
        <v>800.5</v>
      </c>
      <c r="AL634">
        <f>((Constants!$B$5*AK633)+Constants!$B$4*AF634+AL633)-(Constants!$B$5+Constants!$B$4)*AK634</f>
        <v>0</v>
      </c>
      <c r="AM634">
        <f t="shared" si="167"/>
        <v>1</v>
      </c>
      <c r="AN634">
        <f t="shared" si="168"/>
        <v>1</v>
      </c>
      <c r="AO634">
        <f>(200000*(ABS(N634)-ABS(N632))+Constants!$B$7)/(2*Constants!$B$7)</f>
        <v>0.5</v>
      </c>
      <c r="AP634">
        <f>(200000*(ABS(O634)-ABS(O632))+Constants!$B$7)/(2*Constants!$B$7)</f>
        <v>0.5</v>
      </c>
      <c r="AQ634">
        <f t="shared" si="169"/>
        <v>1</v>
      </c>
      <c r="AR634">
        <f>(Constants!$B$3*Constants!$B$8*I634*K634+AS633)/(Constants!$B$9*Constants!$B$4)</f>
        <v>7.53982300884956</v>
      </c>
      <c r="AS634">
        <f>(Constants!$B$3*Constants!$B$8*I634*K634+AS633)-(AR634*Constants!$B$9*Constants!$B$4)</f>
        <v>0</v>
      </c>
      <c r="AT634">
        <f t="shared" si="170"/>
        <v>4765.16814159287</v>
      </c>
      <c r="AU634">
        <f t="array" ref="AU634">IF(SUMPRODUCT(--(SIGN(AN601:AN633)=SIGN(K602:K634)))=0,2,IF(AV633&gt;0,1,0))</f>
        <v>0</v>
      </c>
      <c r="AV634">
        <f>IF(AU634=2,ROUND(5*1000/Constants!$B$11,0),IF(AV633&gt;0,AV633-1,0))</f>
        <v>0</v>
      </c>
      <c r="AW634">
        <f t="shared" si="171"/>
        <v>632</v>
      </c>
      <c r="AX634">
        <f ca="1" t="array" ref="AX634">IF(AW634&gt;Constants!$B$12,2,IF(SUMPRODUCT(--(AX615:AX634=2))=0,0,1))</f>
        <v>2</v>
      </c>
      <c r="AZ634">
        <f t="array" ref="AZ634">IF(ABS(AG634)&gt;Constants!$B$13,2,IF(SUMPRODUCT(--(AZ614:AZ633=2))=0,0,1))</f>
        <v>0</v>
      </c>
    </row>
    <row r="635" spans="1:52">
      <c r="A635" s="3">
        <v>633</v>
      </c>
      <c r="B635">
        <f>Signals!B634</f>
        <v>3</v>
      </c>
      <c r="C635">
        <f>Signals!C634</f>
        <v>2</v>
      </c>
      <c r="D635">
        <f>Signals!F634</f>
        <v>0</v>
      </c>
      <c r="E635">
        <f>Signals!H634</f>
        <v>0</v>
      </c>
      <c r="F635">
        <f>Signals!I634</f>
        <v>0</v>
      </c>
      <c r="G635">
        <f>IF(Constants!$B$2=2,-B635,B635)</f>
        <v>3</v>
      </c>
      <c r="H635">
        <f>IF(Constants!$C$2=2,-C635,C635)</f>
        <v>2</v>
      </c>
      <c r="I635">
        <f t="shared" si="155"/>
        <v>3</v>
      </c>
      <c r="J635">
        <f t="shared" si="156"/>
        <v>2</v>
      </c>
      <c r="K635">
        <f t="shared" si="157"/>
        <v>1</v>
      </c>
      <c r="L635">
        <f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1200.5</v>
      </c>
      <c r="M635">
        <f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800.5</v>
      </c>
      <c r="N635">
        <f t="shared" si="158"/>
        <v>1200.5</v>
      </c>
      <c r="O635">
        <f t="shared" si="159"/>
        <v>800.5</v>
      </c>
      <c r="P635">
        <f>IF(I635&lt;&gt;0,(ABS(L635*Constants!$B$10)+50)/100,MAX(P634-ABS(N635*Constants!$B$4),0))</f>
        <v>0.62005</v>
      </c>
      <c r="Q635">
        <f>IF(J635&lt;&gt;0,(ABS(M635*Constants!$B$10)+50)/100,MAX(Q634-ABS(O635*Constants!$B$4),0))</f>
        <v>0.58005</v>
      </c>
      <c r="R635">
        <f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1200.5</v>
      </c>
      <c r="S635">
        <f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800.5</v>
      </c>
      <c r="T635">
        <f t="shared" si="160"/>
        <v>1200.5</v>
      </c>
      <c r="U635">
        <f t="shared" si="161"/>
        <v>800.5</v>
      </c>
      <c r="V635">
        <f>IF(I635&lt;&gt;0,(ABS(R635*Constants!$B$4)+50)/100,IF(R635=0,MAX((0-ABS(T635*Constants!$B$4)),0),(ABS(R635*Constants!$B$4)+50)/100))</f>
        <v>1501.125</v>
      </c>
      <c r="W635">
        <f>IF(J635&lt;&gt;0,(ABS(S635*Constants!$B$4)+50)/100,IF(S635=0,MAX((0-ABS(U635*Constants!$B$4)),0),(ABS(S635*Constants!$B$4)+50)/100))</f>
        <v>1001.125</v>
      </c>
      <c r="X635">
        <f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1200.5</v>
      </c>
      <c r="Y635">
        <f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800.5</v>
      </c>
      <c r="Z635">
        <f t="shared" si="162"/>
        <v>1200.5</v>
      </c>
      <c r="AA635">
        <f t="shared" si="163"/>
        <v>800.5</v>
      </c>
      <c r="AB635">
        <f>IF(I635&lt;&gt;0,(ABS(X635*Constants!$B$10)+50)/100,IF(X635=0,MAX((AB634-ABS(Z635*Constants!$B$4)),0),(ABS(X635*Constants!$B$4)+50)/100))</f>
        <v>0.62005</v>
      </c>
      <c r="AC635">
        <f>IF(J635&lt;&gt;0,(ABS(Y635*Constants!$B$10)+50)/100,IF(Y635=0,MAX((AC634-ABS(AA635*Constants!$B$4)),0),(ABS(Y635*Constants!$B$4)+50)/100))</f>
        <v>0.58005</v>
      </c>
      <c r="AD635">
        <f t="shared" si="164"/>
        <v>1001</v>
      </c>
      <c r="AE635">
        <f t="shared" si="165"/>
        <v>1200.5</v>
      </c>
      <c r="AF635">
        <f t="shared" si="166"/>
        <v>800.5</v>
      </c>
      <c r="AG635">
        <f>((Constants!$B$5*AG634)+Constants!$B$4*AD635+AH634)/(Constants!$B$5+Constants!$B$4)</f>
        <v>1001</v>
      </c>
      <c r="AH635">
        <f>((Constants!$B$5*AG634)+Constants!$B$4*AD635+AH634)-(Constants!$B$5+Constants!$B$4)*AG635</f>
        <v>0</v>
      </c>
      <c r="AI635">
        <f>((Constants!$B$5*AI634)+Constants!$B$4*AE635+AJ634)/(Constants!$B$5+Constants!$B$4)</f>
        <v>1200.5</v>
      </c>
      <c r="AJ635">
        <f>((Constants!$B$5*AI634)+Constants!$B$4*AE635+AJ634)-(Constants!$B$4+Constants!$B$5)*AI635</f>
        <v>0</v>
      </c>
      <c r="AK635">
        <f>((Constants!$B$5*AK634)+Constants!$B$4*AF635+AL634)/(Constants!$B$5+Constants!$B$4)</f>
        <v>800.5</v>
      </c>
      <c r="AL635">
        <f>((Constants!$B$5*AK634)+Constants!$B$4*AF635+AL634)-(Constants!$B$5+Constants!$B$4)*AK635</f>
        <v>0</v>
      </c>
      <c r="AM635">
        <f t="shared" si="167"/>
        <v>1</v>
      </c>
      <c r="AN635">
        <f t="shared" si="168"/>
        <v>1</v>
      </c>
      <c r="AO635">
        <f>(200000*(ABS(N635)-ABS(N633))+Constants!$B$7)/(2*Constants!$B$7)</f>
        <v>0.5</v>
      </c>
      <c r="AP635">
        <f>(200000*(ABS(O635)-ABS(O633))+Constants!$B$7)/(2*Constants!$B$7)</f>
        <v>0.5</v>
      </c>
      <c r="AQ635">
        <f t="shared" si="169"/>
        <v>1</v>
      </c>
      <c r="AR635">
        <f>(Constants!$B$3*Constants!$B$8*I635*K635+AS634)/(Constants!$B$9*Constants!$B$4)</f>
        <v>7.53982300884956</v>
      </c>
      <c r="AS635">
        <f>(Constants!$B$3*Constants!$B$8*I635*K635+AS634)-(AR635*Constants!$B$9*Constants!$B$4)</f>
        <v>0</v>
      </c>
      <c r="AT635">
        <f t="shared" si="170"/>
        <v>4772.70796460172</v>
      </c>
      <c r="AU635">
        <f t="array" ref="AU635">IF(SUMPRODUCT(--(SIGN(AN602:AN634)=SIGN(K603:K635)))=0,2,IF(AV634&gt;0,1,0))</f>
        <v>0</v>
      </c>
      <c r="AV635">
        <f>IF(AU635=2,ROUND(5*1000/Constants!$B$11,0),IF(AV634&gt;0,AV634-1,0))</f>
        <v>0</v>
      </c>
      <c r="AW635">
        <f t="shared" si="171"/>
        <v>633</v>
      </c>
      <c r="AX635">
        <f ca="1" t="array" ref="AX635">IF(AW635&gt;Constants!$B$12,2,IF(SUMPRODUCT(--(AX616:AX635=2))=0,0,1))</f>
        <v>2</v>
      </c>
      <c r="AZ635">
        <f t="array" ref="AZ635">IF(ABS(AG635)&gt;Constants!$B$13,2,IF(SUMPRODUCT(--(AZ615:AZ634=2))=0,0,1))</f>
        <v>0</v>
      </c>
    </row>
    <row r="636" spans="1:52">
      <c r="A636" s="3">
        <v>634</v>
      </c>
      <c r="B636">
        <f>Signals!B635</f>
        <v>3</v>
      </c>
      <c r="C636">
        <f>Signals!C635</f>
        <v>2</v>
      </c>
      <c r="D636">
        <f>Signals!F635</f>
        <v>0</v>
      </c>
      <c r="E636">
        <f>Signals!H635</f>
        <v>0</v>
      </c>
      <c r="F636">
        <f>Signals!I635</f>
        <v>0</v>
      </c>
      <c r="G636">
        <f>IF(Constants!$B$2=2,-B636,B636)</f>
        <v>3</v>
      </c>
      <c r="H636">
        <f>IF(Constants!$C$2=2,-C636,C636)</f>
        <v>2</v>
      </c>
      <c r="I636">
        <f t="shared" si="155"/>
        <v>3</v>
      </c>
      <c r="J636">
        <f t="shared" si="156"/>
        <v>2</v>
      </c>
      <c r="K636">
        <f t="shared" si="157"/>
        <v>1</v>
      </c>
      <c r="L636">
        <f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1200.5</v>
      </c>
      <c r="M636">
        <f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800.5</v>
      </c>
      <c r="N636">
        <f t="shared" si="158"/>
        <v>1200.5</v>
      </c>
      <c r="O636">
        <f t="shared" si="159"/>
        <v>800.5</v>
      </c>
      <c r="P636">
        <f>IF(I636&lt;&gt;0,(ABS(L636*Constants!$B$10)+50)/100,MAX(P635-ABS(N636*Constants!$B$4),0))</f>
        <v>0.62005</v>
      </c>
      <c r="Q636">
        <f>IF(J636&lt;&gt;0,(ABS(M636*Constants!$B$10)+50)/100,MAX(Q635-ABS(O636*Constants!$B$4),0))</f>
        <v>0.58005</v>
      </c>
      <c r="R636">
        <f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1200.5</v>
      </c>
      <c r="S636">
        <f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800.5</v>
      </c>
      <c r="T636">
        <f t="shared" si="160"/>
        <v>1200.5</v>
      </c>
      <c r="U636">
        <f t="shared" si="161"/>
        <v>800.5</v>
      </c>
      <c r="V636">
        <f>IF(I636&lt;&gt;0,(ABS(R636*Constants!$B$4)+50)/100,IF(R636=0,MAX((0-ABS(T636*Constants!$B$4)),0),(ABS(R636*Constants!$B$4)+50)/100))</f>
        <v>1501.125</v>
      </c>
      <c r="W636">
        <f>IF(J636&lt;&gt;0,(ABS(S636*Constants!$B$4)+50)/100,IF(S636=0,MAX((0-ABS(U636*Constants!$B$4)),0),(ABS(S636*Constants!$B$4)+50)/100))</f>
        <v>1001.125</v>
      </c>
      <c r="X636">
        <f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1200.5</v>
      </c>
      <c r="Y636">
        <f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800.5</v>
      </c>
      <c r="Z636">
        <f t="shared" si="162"/>
        <v>1200.5</v>
      </c>
      <c r="AA636">
        <f t="shared" si="163"/>
        <v>800.5</v>
      </c>
      <c r="AB636">
        <f>IF(I636&lt;&gt;0,(ABS(X636*Constants!$B$10)+50)/100,IF(X636=0,MAX((AB635-ABS(Z636*Constants!$B$4)),0),(ABS(X636*Constants!$B$4)+50)/100))</f>
        <v>0.62005</v>
      </c>
      <c r="AC636">
        <f>IF(J636&lt;&gt;0,(ABS(Y636*Constants!$B$10)+50)/100,IF(Y636=0,MAX((AC635-ABS(AA636*Constants!$B$4)),0),(ABS(Y636*Constants!$B$4)+50)/100))</f>
        <v>0.58005</v>
      </c>
      <c r="AD636">
        <f t="shared" si="164"/>
        <v>1001</v>
      </c>
      <c r="AE636">
        <f t="shared" si="165"/>
        <v>1200.5</v>
      </c>
      <c r="AF636">
        <f t="shared" si="166"/>
        <v>800.5</v>
      </c>
      <c r="AG636">
        <f>((Constants!$B$5*AG635)+Constants!$B$4*AD636+AH635)/(Constants!$B$5+Constants!$B$4)</f>
        <v>1001</v>
      </c>
      <c r="AH636">
        <f>((Constants!$B$5*AG635)+Constants!$B$4*AD636+AH635)-(Constants!$B$5+Constants!$B$4)*AG636</f>
        <v>0</v>
      </c>
      <c r="AI636">
        <f>((Constants!$B$5*AI635)+Constants!$B$4*AE636+AJ635)/(Constants!$B$5+Constants!$B$4)</f>
        <v>1200.5</v>
      </c>
      <c r="AJ636">
        <f>((Constants!$B$5*AI635)+Constants!$B$4*AE636+AJ635)-(Constants!$B$4+Constants!$B$5)*AI636</f>
        <v>0</v>
      </c>
      <c r="AK636">
        <f>((Constants!$B$5*AK635)+Constants!$B$4*AF636+AL635)/(Constants!$B$5+Constants!$B$4)</f>
        <v>800.5</v>
      </c>
      <c r="AL636">
        <f>((Constants!$B$5*AK635)+Constants!$B$4*AF636+AL635)-(Constants!$B$5+Constants!$B$4)*AK636</f>
        <v>0</v>
      </c>
      <c r="AM636">
        <f t="shared" si="167"/>
        <v>1</v>
      </c>
      <c r="AN636">
        <f t="shared" si="168"/>
        <v>1</v>
      </c>
      <c r="AO636">
        <f>(200000*(ABS(N636)-ABS(N634))+Constants!$B$7)/(2*Constants!$B$7)</f>
        <v>0.5</v>
      </c>
      <c r="AP636">
        <f>(200000*(ABS(O636)-ABS(O634))+Constants!$B$7)/(2*Constants!$B$7)</f>
        <v>0.5</v>
      </c>
      <c r="AQ636">
        <f t="shared" si="169"/>
        <v>1</v>
      </c>
      <c r="AR636">
        <f>(Constants!$B$3*Constants!$B$8*I636*K636+AS635)/(Constants!$B$9*Constants!$B$4)</f>
        <v>7.53982300884956</v>
      </c>
      <c r="AS636">
        <f>(Constants!$B$3*Constants!$B$8*I636*K636+AS635)-(AR636*Constants!$B$9*Constants!$B$4)</f>
        <v>0</v>
      </c>
      <c r="AT636">
        <f t="shared" si="170"/>
        <v>4780.24778761057</v>
      </c>
      <c r="AU636">
        <f t="array" ref="AU636">IF(SUMPRODUCT(--(SIGN(AN603:AN635)=SIGN(K604:K636)))=0,2,IF(AV635&gt;0,1,0))</f>
        <v>0</v>
      </c>
      <c r="AV636">
        <f>IF(AU636=2,ROUND(5*1000/Constants!$B$11,0),IF(AV635&gt;0,AV635-1,0))</f>
        <v>0</v>
      </c>
      <c r="AW636">
        <f t="shared" si="171"/>
        <v>634</v>
      </c>
      <c r="AX636">
        <f ca="1" t="array" ref="AX636">IF(AW636&gt;Constants!$B$12,2,IF(SUMPRODUCT(--(AX617:AX636=2))=0,0,1))</f>
        <v>2</v>
      </c>
      <c r="AZ636">
        <f t="array" ref="AZ636">IF(ABS(AG636)&gt;Constants!$B$13,2,IF(SUMPRODUCT(--(AZ616:AZ635=2))=0,0,1))</f>
        <v>0</v>
      </c>
    </row>
    <row r="637" spans="1:52">
      <c r="A637" s="3">
        <v>635</v>
      </c>
      <c r="B637">
        <f>Signals!B636</f>
        <v>3</v>
      </c>
      <c r="C637">
        <f>Signals!C636</f>
        <v>2</v>
      </c>
      <c r="D637">
        <f>Signals!F636</f>
        <v>0</v>
      </c>
      <c r="E637">
        <f>Signals!H636</f>
        <v>0</v>
      </c>
      <c r="F637">
        <f>Signals!I636</f>
        <v>0</v>
      </c>
      <c r="G637">
        <f>IF(Constants!$B$2=2,-B637,B637)</f>
        <v>3</v>
      </c>
      <c r="H637">
        <f>IF(Constants!$C$2=2,-C637,C637)</f>
        <v>2</v>
      </c>
      <c r="I637">
        <f t="shared" si="155"/>
        <v>3</v>
      </c>
      <c r="J637">
        <f t="shared" si="156"/>
        <v>2</v>
      </c>
      <c r="K637">
        <f t="shared" si="157"/>
        <v>1</v>
      </c>
      <c r="L637">
        <f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1200.5</v>
      </c>
      <c r="M637">
        <f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800.5</v>
      </c>
      <c r="N637">
        <f t="shared" si="158"/>
        <v>1200.5</v>
      </c>
      <c r="O637">
        <f t="shared" si="159"/>
        <v>800.5</v>
      </c>
      <c r="P637">
        <f>IF(I637&lt;&gt;0,(ABS(L637*Constants!$B$10)+50)/100,MAX(P636-ABS(N637*Constants!$B$4),0))</f>
        <v>0.62005</v>
      </c>
      <c r="Q637">
        <f>IF(J637&lt;&gt;0,(ABS(M637*Constants!$B$10)+50)/100,MAX(Q636-ABS(O637*Constants!$B$4),0))</f>
        <v>0.58005</v>
      </c>
      <c r="R637">
        <f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1200.5</v>
      </c>
      <c r="S637">
        <f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800.5</v>
      </c>
      <c r="T637">
        <f t="shared" si="160"/>
        <v>1200.5</v>
      </c>
      <c r="U637">
        <f t="shared" si="161"/>
        <v>800.5</v>
      </c>
      <c r="V637">
        <f>IF(I637&lt;&gt;0,(ABS(R637*Constants!$B$4)+50)/100,IF(R637=0,MAX((0-ABS(T637*Constants!$B$4)),0),(ABS(R637*Constants!$B$4)+50)/100))</f>
        <v>1501.125</v>
      </c>
      <c r="W637">
        <f>IF(J637&lt;&gt;0,(ABS(S637*Constants!$B$4)+50)/100,IF(S637=0,MAX((0-ABS(U637*Constants!$B$4)),0),(ABS(S637*Constants!$B$4)+50)/100))</f>
        <v>1001.125</v>
      </c>
      <c r="X637">
        <f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1200.5</v>
      </c>
      <c r="Y637">
        <f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800.5</v>
      </c>
      <c r="Z637">
        <f t="shared" si="162"/>
        <v>1200.5</v>
      </c>
      <c r="AA637">
        <f t="shared" si="163"/>
        <v>800.5</v>
      </c>
      <c r="AB637">
        <f>IF(I637&lt;&gt;0,(ABS(X637*Constants!$B$10)+50)/100,IF(X637=0,MAX((AB636-ABS(Z637*Constants!$B$4)),0),(ABS(X637*Constants!$B$4)+50)/100))</f>
        <v>0.62005</v>
      </c>
      <c r="AC637">
        <f>IF(J637&lt;&gt;0,(ABS(Y637*Constants!$B$10)+50)/100,IF(Y637=0,MAX((AC636-ABS(AA637*Constants!$B$4)),0),(ABS(Y637*Constants!$B$4)+50)/100))</f>
        <v>0.58005</v>
      </c>
      <c r="AD637">
        <f t="shared" si="164"/>
        <v>1001</v>
      </c>
      <c r="AE637">
        <f t="shared" si="165"/>
        <v>1200.5</v>
      </c>
      <c r="AF637">
        <f t="shared" si="166"/>
        <v>800.5</v>
      </c>
      <c r="AG637">
        <f>((Constants!$B$5*AG636)+Constants!$B$4*AD637+AH636)/(Constants!$B$5+Constants!$B$4)</f>
        <v>1001</v>
      </c>
      <c r="AH637">
        <f>((Constants!$B$5*AG636)+Constants!$B$4*AD637+AH636)-(Constants!$B$5+Constants!$B$4)*AG637</f>
        <v>0</v>
      </c>
      <c r="AI637">
        <f>((Constants!$B$5*AI636)+Constants!$B$4*AE637+AJ636)/(Constants!$B$5+Constants!$B$4)</f>
        <v>1200.5</v>
      </c>
      <c r="AJ637">
        <f>((Constants!$B$5*AI636)+Constants!$B$4*AE637+AJ636)-(Constants!$B$4+Constants!$B$5)*AI637</f>
        <v>0</v>
      </c>
      <c r="AK637">
        <f>((Constants!$B$5*AK636)+Constants!$B$4*AF637+AL636)/(Constants!$B$5+Constants!$B$4)</f>
        <v>800.5</v>
      </c>
      <c r="AL637">
        <f>((Constants!$B$5*AK636)+Constants!$B$4*AF637+AL636)-(Constants!$B$5+Constants!$B$4)*AK637</f>
        <v>0</v>
      </c>
      <c r="AM637">
        <f t="shared" si="167"/>
        <v>1</v>
      </c>
      <c r="AN637">
        <f t="shared" si="168"/>
        <v>1</v>
      </c>
      <c r="AO637">
        <f>(200000*(ABS(N637)-ABS(N635))+Constants!$B$7)/(2*Constants!$B$7)</f>
        <v>0.5</v>
      </c>
      <c r="AP637">
        <f>(200000*(ABS(O637)-ABS(O635))+Constants!$B$7)/(2*Constants!$B$7)</f>
        <v>0.5</v>
      </c>
      <c r="AQ637">
        <f t="shared" si="169"/>
        <v>1</v>
      </c>
      <c r="AR637">
        <f>(Constants!$B$3*Constants!$B$8*I637*K637+AS636)/(Constants!$B$9*Constants!$B$4)</f>
        <v>7.53982300884956</v>
      </c>
      <c r="AS637">
        <f>(Constants!$B$3*Constants!$B$8*I637*K637+AS636)-(AR637*Constants!$B$9*Constants!$B$4)</f>
        <v>0</v>
      </c>
      <c r="AT637">
        <f t="shared" si="170"/>
        <v>4787.78761061942</v>
      </c>
      <c r="AU637">
        <f t="array" ref="AU637">IF(SUMPRODUCT(--(SIGN(AN604:AN636)=SIGN(K605:K637)))=0,2,IF(AV636&gt;0,1,0))</f>
        <v>0</v>
      </c>
      <c r="AV637">
        <f>IF(AU637=2,ROUND(5*1000/Constants!$B$11,0),IF(AV636&gt;0,AV636-1,0))</f>
        <v>0</v>
      </c>
      <c r="AW637">
        <f t="shared" si="171"/>
        <v>635</v>
      </c>
      <c r="AX637">
        <f ca="1" t="array" ref="AX637">IF(AW637&gt;Constants!$B$12,2,IF(SUMPRODUCT(--(AX618:AX637=2))=0,0,1))</f>
        <v>2</v>
      </c>
      <c r="AZ637">
        <f t="array" ref="AZ637">IF(ABS(AG637)&gt;Constants!$B$13,2,IF(SUMPRODUCT(--(AZ617:AZ636=2))=0,0,1))</f>
        <v>0</v>
      </c>
    </row>
    <row r="638" spans="1:52">
      <c r="A638" s="3">
        <v>636</v>
      </c>
      <c r="B638">
        <f>Signals!B637</f>
        <v>3</v>
      </c>
      <c r="C638">
        <f>Signals!C637</f>
        <v>2</v>
      </c>
      <c r="D638">
        <f>Signals!F637</f>
        <v>0</v>
      </c>
      <c r="E638">
        <f>Signals!H637</f>
        <v>0</v>
      </c>
      <c r="F638">
        <f>Signals!I637</f>
        <v>0</v>
      </c>
      <c r="G638">
        <f>IF(Constants!$B$2=2,-B638,B638)</f>
        <v>3</v>
      </c>
      <c r="H638">
        <f>IF(Constants!$C$2=2,-C638,C638)</f>
        <v>2</v>
      </c>
      <c r="I638">
        <f t="shared" si="155"/>
        <v>3</v>
      </c>
      <c r="J638">
        <f t="shared" si="156"/>
        <v>2</v>
      </c>
      <c r="K638">
        <f t="shared" si="157"/>
        <v>1</v>
      </c>
      <c r="L638">
        <f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1200.5</v>
      </c>
      <c r="M638">
        <f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800.5</v>
      </c>
      <c r="N638">
        <f t="shared" si="158"/>
        <v>1200.5</v>
      </c>
      <c r="O638">
        <f t="shared" si="159"/>
        <v>800.5</v>
      </c>
      <c r="P638">
        <f>IF(I638&lt;&gt;0,(ABS(L638*Constants!$B$10)+50)/100,MAX(P637-ABS(N638*Constants!$B$4),0))</f>
        <v>0.62005</v>
      </c>
      <c r="Q638">
        <f>IF(J638&lt;&gt;0,(ABS(M638*Constants!$B$10)+50)/100,MAX(Q637-ABS(O638*Constants!$B$4),0))</f>
        <v>0.58005</v>
      </c>
      <c r="R638">
        <f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1200.5</v>
      </c>
      <c r="S638">
        <f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800.5</v>
      </c>
      <c r="T638">
        <f t="shared" si="160"/>
        <v>1200.5</v>
      </c>
      <c r="U638">
        <f t="shared" si="161"/>
        <v>800.5</v>
      </c>
      <c r="V638">
        <f>IF(I638&lt;&gt;0,(ABS(R638*Constants!$B$4)+50)/100,IF(R638=0,MAX((0-ABS(T638*Constants!$B$4)),0),(ABS(R638*Constants!$B$4)+50)/100))</f>
        <v>1501.125</v>
      </c>
      <c r="W638">
        <f>IF(J638&lt;&gt;0,(ABS(S638*Constants!$B$4)+50)/100,IF(S638=0,MAX((0-ABS(U638*Constants!$B$4)),0),(ABS(S638*Constants!$B$4)+50)/100))</f>
        <v>1001.125</v>
      </c>
      <c r="X638">
        <f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1200.5</v>
      </c>
      <c r="Y638">
        <f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800.5</v>
      </c>
      <c r="Z638">
        <f t="shared" si="162"/>
        <v>1200.5</v>
      </c>
      <c r="AA638">
        <f t="shared" si="163"/>
        <v>800.5</v>
      </c>
      <c r="AB638">
        <f>IF(I638&lt;&gt;0,(ABS(X638*Constants!$B$10)+50)/100,IF(X638=0,MAX((AB637-ABS(Z638*Constants!$B$4)),0),(ABS(X638*Constants!$B$4)+50)/100))</f>
        <v>0.62005</v>
      </c>
      <c r="AC638">
        <f>IF(J638&lt;&gt;0,(ABS(Y638*Constants!$B$10)+50)/100,IF(Y638=0,MAX((AC637-ABS(AA638*Constants!$B$4)),0),(ABS(Y638*Constants!$B$4)+50)/100))</f>
        <v>0.58005</v>
      </c>
      <c r="AD638">
        <f t="shared" si="164"/>
        <v>1001</v>
      </c>
      <c r="AE638">
        <f t="shared" si="165"/>
        <v>1200.5</v>
      </c>
      <c r="AF638">
        <f t="shared" si="166"/>
        <v>800.5</v>
      </c>
      <c r="AG638">
        <f>((Constants!$B$5*AG637)+Constants!$B$4*AD638+AH637)/(Constants!$B$5+Constants!$B$4)</f>
        <v>1001</v>
      </c>
      <c r="AH638">
        <f>((Constants!$B$5*AG637)+Constants!$B$4*AD638+AH637)-(Constants!$B$5+Constants!$B$4)*AG638</f>
        <v>0</v>
      </c>
      <c r="AI638">
        <f>((Constants!$B$5*AI637)+Constants!$B$4*AE638+AJ637)/(Constants!$B$5+Constants!$B$4)</f>
        <v>1200.5</v>
      </c>
      <c r="AJ638">
        <f>((Constants!$B$5*AI637)+Constants!$B$4*AE638+AJ637)-(Constants!$B$4+Constants!$B$5)*AI638</f>
        <v>0</v>
      </c>
      <c r="AK638">
        <f>((Constants!$B$5*AK637)+Constants!$B$4*AF638+AL637)/(Constants!$B$5+Constants!$B$4)</f>
        <v>800.5</v>
      </c>
      <c r="AL638">
        <f>((Constants!$B$5*AK637)+Constants!$B$4*AF638+AL637)-(Constants!$B$5+Constants!$B$4)*AK638</f>
        <v>0</v>
      </c>
      <c r="AM638">
        <f t="shared" si="167"/>
        <v>1</v>
      </c>
      <c r="AN638">
        <f t="shared" si="168"/>
        <v>1</v>
      </c>
      <c r="AO638">
        <f>(200000*(ABS(N638)-ABS(N636))+Constants!$B$7)/(2*Constants!$B$7)</f>
        <v>0.5</v>
      </c>
      <c r="AP638">
        <f>(200000*(ABS(O638)-ABS(O636))+Constants!$B$7)/(2*Constants!$B$7)</f>
        <v>0.5</v>
      </c>
      <c r="AQ638">
        <f t="shared" si="169"/>
        <v>1</v>
      </c>
      <c r="AR638">
        <f>(Constants!$B$3*Constants!$B$8*I638*K638+AS637)/(Constants!$B$9*Constants!$B$4)</f>
        <v>7.53982300884956</v>
      </c>
      <c r="AS638">
        <f>(Constants!$B$3*Constants!$B$8*I638*K638+AS637)-(AR638*Constants!$B$9*Constants!$B$4)</f>
        <v>0</v>
      </c>
      <c r="AT638">
        <f t="shared" si="170"/>
        <v>4795.32743362827</v>
      </c>
      <c r="AU638">
        <f t="array" ref="AU638">IF(SUMPRODUCT(--(SIGN(AN605:AN637)=SIGN(K606:K638)))=0,2,IF(AV637&gt;0,1,0))</f>
        <v>0</v>
      </c>
      <c r="AV638">
        <f>IF(AU638=2,ROUND(5*1000/Constants!$B$11,0),IF(AV637&gt;0,AV637-1,0))</f>
        <v>0</v>
      </c>
      <c r="AW638">
        <f t="shared" si="171"/>
        <v>636</v>
      </c>
      <c r="AX638">
        <f ca="1" t="array" ref="AX638">IF(AW638&gt;Constants!$B$12,2,IF(SUMPRODUCT(--(AX619:AX638=2))=0,0,1))</f>
        <v>2</v>
      </c>
      <c r="AZ638">
        <f t="array" ref="AZ638">IF(ABS(AG638)&gt;Constants!$B$13,2,IF(SUMPRODUCT(--(AZ618:AZ637=2))=0,0,1))</f>
        <v>0</v>
      </c>
    </row>
    <row r="639" spans="1:52">
      <c r="A639" s="3">
        <v>637</v>
      </c>
      <c r="B639">
        <f>Signals!B638</f>
        <v>3</v>
      </c>
      <c r="C639">
        <f>Signals!C638</f>
        <v>2</v>
      </c>
      <c r="D639">
        <f>Signals!F638</f>
        <v>0</v>
      </c>
      <c r="E639">
        <f>Signals!H638</f>
        <v>0</v>
      </c>
      <c r="F639">
        <f>Signals!I638</f>
        <v>0</v>
      </c>
      <c r="G639">
        <f>IF(Constants!$B$2=2,-B639,B639)</f>
        <v>3</v>
      </c>
      <c r="H639">
        <f>IF(Constants!$C$2=2,-C639,C639)</f>
        <v>2</v>
      </c>
      <c r="I639">
        <f t="shared" si="155"/>
        <v>3</v>
      </c>
      <c r="J639">
        <f t="shared" si="156"/>
        <v>2</v>
      </c>
      <c r="K639">
        <f t="shared" si="157"/>
        <v>1</v>
      </c>
      <c r="L639">
        <f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1200.5</v>
      </c>
      <c r="M639">
        <f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800.5</v>
      </c>
      <c r="N639">
        <f t="shared" si="158"/>
        <v>1200.5</v>
      </c>
      <c r="O639">
        <f t="shared" si="159"/>
        <v>800.5</v>
      </c>
      <c r="P639">
        <f>IF(I639&lt;&gt;0,(ABS(L639*Constants!$B$10)+50)/100,MAX(P638-ABS(N639*Constants!$B$4),0))</f>
        <v>0.62005</v>
      </c>
      <c r="Q639">
        <f>IF(J639&lt;&gt;0,(ABS(M639*Constants!$B$10)+50)/100,MAX(Q638-ABS(O639*Constants!$B$4),0))</f>
        <v>0.58005</v>
      </c>
      <c r="R639">
        <f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1200.5</v>
      </c>
      <c r="S639">
        <f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800.5</v>
      </c>
      <c r="T639">
        <f t="shared" si="160"/>
        <v>1200.5</v>
      </c>
      <c r="U639">
        <f t="shared" si="161"/>
        <v>800.5</v>
      </c>
      <c r="V639">
        <f>IF(I639&lt;&gt;0,(ABS(R639*Constants!$B$4)+50)/100,IF(R639=0,MAX((0-ABS(T639*Constants!$B$4)),0),(ABS(R639*Constants!$B$4)+50)/100))</f>
        <v>1501.125</v>
      </c>
      <c r="W639">
        <f>IF(J639&lt;&gt;0,(ABS(S639*Constants!$B$4)+50)/100,IF(S639=0,MAX((0-ABS(U639*Constants!$B$4)),0),(ABS(S639*Constants!$B$4)+50)/100))</f>
        <v>1001.125</v>
      </c>
      <c r="X639">
        <f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1200.5</v>
      </c>
      <c r="Y639">
        <f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800.5</v>
      </c>
      <c r="Z639">
        <f t="shared" si="162"/>
        <v>1200.5</v>
      </c>
      <c r="AA639">
        <f t="shared" si="163"/>
        <v>800.5</v>
      </c>
      <c r="AB639">
        <f>IF(I639&lt;&gt;0,(ABS(X639*Constants!$B$10)+50)/100,IF(X639=0,MAX((AB638-ABS(Z639*Constants!$B$4)),0),(ABS(X639*Constants!$B$4)+50)/100))</f>
        <v>0.62005</v>
      </c>
      <c r="AC639">
        <f>IF(J639&lt;&gt;0,(ABS(Y639*Constants!$B$10)+50)/100,IF(Y639=0,MAX((AC638-ABS(AA639*Constants!$B$4)),0),(ABS(Y639*Constants!$B$4)+50)/100))</f>
        <v>0.58005</v>
      </c>
      <c r="AD639">
        <f t="shared" si="164"/>
        <v>1001</v>
      </c>
      <c r="AE639">
        <f t="shared" si="165"/>
        <v>1200.5</v>
      </c>
      <c r="AF639">
        <f t="shared" si="166"/>
        <v>800.5</v>
      </c>
      <c r="AG639">
        <f>((Constants!$B$5*AG638)+Constants!$B$4*AD639+AH638)/(Constants!$B$5+Constants!$B$4)</f>
        <v>1001</v>
      </c>
      <c r="AH639">
        <f>((Constants!$B$5*AG638)+Constants!$B$4*AD639+AH638)-(Constants!$B$5+Constants!$B$4)*AG639</f>
        <v>0</v>
      </c>
      <c r="AI639">
        <f>((Constants!$B$5*AI638)+Constants!$B$4*AE639+AJ638)/(Constants!$B$5+Constants!$B$4)</f>
        <v>1200.5</v>
      </c>
      <c r="AJ639">
        <f>((Constants!$B$5*AI638)+Constants!$B$4*AE639+AJ638)-(Constants!$B$4+Constants!$B$5)*AI639</f>
        <v>0</v>
      </c>
      <c r="AK639">
        <f>((Constants!$B$5*AK638)+Constants!$B$4*AF639+AL638)/(Constants!$B$5+Constants!$B$4)</f>
        <v>800.5</v>
      </c>
      <c r="AL639">
        <f>((Constants!$B$5*AK638)+Constants!$B$4*AF639+AL638)-(Constants!$B$5+Constants!$B$4)*AK639</f>
        <v>0</v>
      </c>
      <c r="AM639">
        <f t="shared" si="167"/>
        <v>1</v>
      </c>
      <c r="AN639">
        <f t="shared" si="168"/>
        <v>1</v>
      </c>
      <c r="AO639">
        <f>(200000*(ABS(N639)-ABS(N637))+Constants!$B$7)/(2*Constants!$B$7)</f>
        <v>0.5</v>
      </c>
      <c r="AP639">
        <f>(200000*(ABS(O639)-ABS(O637))+Constants!$B$7)/(2*Constants!$B$7)</f>
        <v>0.5</v>
      </c>
      <c r="AQ639">
        <f t="shared" si="169"/>
        <v>1</v>
      </c>
      <c r="AR639">
        <f>(Constants!$B$3*Constants!$B$8*I639*K639+AS638)/(Constants!$B$9*Constants!$B$4)</f>
        <v>7.53982300884956</v>
      </c>
      <c r="AS639">
        <f>(Constants!$B$3*Constants!$B$8*I639*K639+AS638)-(AR639*Constants!$B$9*Constants!$B$4)</f>
        <v>0</v>
      </c>
      <c r="AT639">
        <f t="shared" si="170"/>
        <v>4802.86725663712</v>
      </c>
      <c r="AU639">
        <f t="array" ref="AU639">IF(SUMPRODUCT(--(SIGN(AN606:AN638)=SIGN(K607:K639)))=0,2,IF(AV638&gt;0,1,0))</f>
        <v>0</v>
      </c>
      <c r="AV639">
        <f>IF(AU639=2,ROUND(5*1000/Constants!$B$11,0),IF(AV638&gt;0,AV638-1,0))</f>
        <v>0</v>
      </c>
      <c r="AW639">
        <f t="shared" si="171"/>
        <v>637</v>
      </c>
      <c r="AX639">
        <f ca="1" t="array" ref="AX639">IF(AW639&gt;Constants!$B$12,2,IF(SUMPRODUCT(--(AX620:AX639=2))=0,0,1))</f>
        <v>2</v>
      </c>
      <c r="AZ639">
        <f t="array" ref="AZ639">IF(ABS(AG639)&gt;Constants!$B$13,2,IF(SUMPRODUCT(--(AZ619:AZ638=2))=0,0,1))</f>
        <v>0</v>
      </c>
    </row>
    <row r="640" spans="1:52">
      <c r="A640" s="3">
        <v>638</v>
      </c>
      <c r="B640">
        <f>Signals!B639</f>
        <v>3</v>
      </c>
      <c r="C640">
        <f>Signals!C639</f>
        <v>2</v>
      </c>
      <c r="D640">
        <f>Signals!F639</f>
        <v>0</v>
      </c>
      <c r="E640">
        <f>Signals!H639</f>
        <v>0</v>
      </c>
      <c r="F640">
        <f>Signals!I639</f>
        <v>0</v>
      </c>
      <c r="G640">
        <f>IF(Constants!$B$2=2,-B640,B640)</f>
        <v>3</v>
      </c>
      <c r="H640">
        <f>IF(Constants!$C$2=2,-C640,C640)</f>
        <v>2</v>
      </c>
      <c r="I640">
        <f t="shared" si="155"/>
        <v>3</v>
      </c>
      <c r="J640">
        <f t="shared" si="156"/>
        <v>2</v>
      </c>
      <c r="K640">
        <f t="shared" si="157"/>
        <v>1</v>
      </c>
      <c r="L640">
        <f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1200.5</v>
      </c>
      <c r="M640">
        <f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800.5</v>
      </c>
      <c r="N640">
        <f t="shared" si="158"/>
        <v>1200.5</v>
      </c>
      <c r="O640">
        <f t="shared" si="159"/>
        <v>800.5</v>
      </c>
      <c r="P640">
        <f>IF(I640&lt;&gt;0,(ABS(L640*Constants!$B$10)+50)/100,MAX(P639-ABS(N640*Constants!$B$4),0))</f>
        <v>0.62005</v>
      </c>
      <c r="Q640">
        <f>IF(J640&lt;&gt;0,(ABS(M640*Constants!$B$10)+50)/100,MAX(Q639-ABS(O640*Constants!$B$4),0))</f>
        <v>0.58005</v>
      </c>
      <c r="R640">
        <f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1200.5</v>
      </c>
      <c r="S640">
        <f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800.5</v>
      </c>
      <c r="T640">
        <f t="shared" si="160"/>
        <v>1200.5</v>
      </c>
      <c r="U640">
        <f t="shared" si="161"/>
        <v>800.5</v>
      </c>
      <c r="V640">
        <f>IF(I640&lt;&gt;0,(ABS(R640*Constants!$B$4)+50)/100,IF(R640=0,MAX((0-ABS(T640*Constants!$B$4)),0),(ABS(R640*Constants!$B$4)+50)/100))</f>
        <v>1501.125</v>
      </c>
      <c r="W640">
        <f>IF(J640&lt;&gt;0,(ABS(S640*Constants!$B$4)+50)/100,IF(S640=0,MAX((0-ABS(U640*Constants!$B$4)),0),(ABS(S640*Constants!$B$4)+50)/100))</f>
        <v>1001.125</v>
      </c>
      <c r="X640">
        <f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1200.5</v>
      </c>
      <c r="Y640">
        <f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800.5</v>
      </c>
      <c r="Z640">
        <f t="shared" si="162"/>
        <v>1200.5</v>
      </c>
      <c r="AA640">
        <f t="shared" si="163"/>
        <v>800.5</v>
      </c>
      <c r="AB640">
        <f>IF(I640&lt;&gt;0,(ABS(X640*Constants!$B$10)+50)/100,IF(X640=0,MAX((AB639-ABS(Z640*Constants!$B$4)),0),(ABS(X640*Constants!$B$4)+50)/100))</f>
        <v>0.62005</v>
      </c>
      <c r="AC640">
        <f>IF(J640&lt;&gt;0,(ABS(Y640*Constants!$B$10)+50)/100,IF(Y640=0,MAX((AC639-ABS(AA640*Constants!$B$4)),0),(ABS(Y640*Constants!$B$4)+50)/100))</f>
        <v>0.58005</v>
      </c>
      <c r="AD640">
        <f t="shared" si="164"/>
        <v>1001</v>
      </c>
      <c r="AE640">
        <f t="shared" si="165"/>
        <v>1200.5</v>
      </c>
      <c r="AF640">
        <f t="shared" si="166"/>
        <v>800.5</v>
      </c>
      <c r="AG640">
        <f>((Constants!$B$5*AG639)+Constants!$B$4*AD640+AH639)/(Constants!$B$5+Constants!$B$4)</f>
        <v>1001</v>
      </c>
      <c r="AH640">
        <f>((Constants!$B$5*AG639)+Constants!$B$4*AD640+AH639)-(Constants!$B$5+Constants!$B$4)*AG640</f>
        <v>0</v>
      </c>
      <c r="AI640">
        <f>((Constants!$B$5*AI639)+Constants!$B$4*AE640+AJ639)/(Constants!$B$5+Constants!$B$4)</f>
        <v>1200.5</v>
      </c>
      <c r="AJ640">
        <f>((Constants!$B$5*AI639)+Constants!$B$4*AE640+AJ639)-(Constants!$B$4+Constants!$B$5)*AI640</f>
        <v>0</v>
      </c>
      <c r="AK640">
        <f>((Constants!$B$5*AK639)+Constants!$B$4*AF640+AL639)/(Constants!$B$5+Constants!$B$4)</f>
        <v>800.5</v>
      </c>
      <c r="AL640">
        <f>((Constants!$B$5*AK639)+Constants!$B$4*AF640+AL639)-(Constants!$B$5+Constants!$B$4)*AK640</f>
        <v>0</v>
      </c>
      <c r="AM640">
        <f t="shared" si="167"/>
        <v>1</v>
      </c>
      <c r="AN640">
        <f t="shared" si="168"/>
        <v>1</v>
      </c>
      <c r="AO640">
        <f>(200000*(ABS(N640)-ABS(N638))+Constants!$B$7)/(2*Constants!$B$7)</f>
        <v>0.5</v>
      </c>
      <c r="AP640">
        <f>(200000*(ABS(O640)-ABS(O638))+Constants!$B$7)/(2*Constants!$B$7)</f>
        <v>0.5</v>
      </c>
      <c r="AQ640">
        <f t="shared" si="169"/>
        <v>1</v>
      </c>
      <c r="AR640">
        <f>(Constants!$B$3*Constants!$B$8*I640*K640+AS639)/(Constants!$B$9*Constants!$B$4)</f>
        <v>7.53982300884956</v>
      </c>
      <c r="AS640">
        <f>(Constants!$B$3*Constants!$B$8*I640*K640+AS639)-(AR640*Constants!$B$9*Constants!$B$4)</f>
        <v>0</v>
      </c>
      <c r="AT640">
        <f t="shared" si="170"/>
        <v>4810.40707964597</v>
      </c>
      <c r="AU640">
        <f t="array" ref="AU640">IF(SUMPRODUCT(--(SIGN(AN607:AN639)=SIGN(K608:K640)))=0,2,IF(AV639&gt;0,1,0))</f>
        <v>0</v>
      </c>
      <c r="AV640">
        <f>IF(AU640=2,ROUND(5*1000/Constants!$B$11,0),IF(AV639&gt;0,AV639-1,0))</f>
        <v>0</v>
      </c>
      <c r="AW640">
        <f t="shared" si="171"/>
        <v>638</v>
      </c>
      <c r="AX640">
        <f ca="1" t="array" ref="AX640">IF(AW640&gt;Constants!$B$12,2,IF(SUMPRODUCT(--(AX621:AX640=2))=0,0,1))</f>
        <v>2</v>
      </c>
      <c r="AZ640">
        <f t="array" ref="AZ640">IF(ABS(AG640)&gt;Constants!$B$13,2,IF(SUMPRODUCT(--(AZ620:AZ639=2))=0,0,1))</f>
        <v>0</v>
      </c>
    </row>
    <row r="641" spans="1:52">
      <c r="A641" s="3">
        <v>639</v>
      </c>
      <c r="B641">
        <f>Signals!B640</f>
        <v>3</v>
      </c>
      <c r="C641">
        <f>Signals!C640</f>
        <v>2</v>
      </c>
      <c r="D641">
        <f>Signals!F640</f>
        <v>0</v>
      </c>
      <c r="E641">
        <f>Signals!H640</f>
        <v>0</v>
      </c>
      <c r="F641">
        <f>Signals!I640</f>
        <v>0</v>
      </c>
      <c r="G641">
        <f>IF(Constants!$B$2=2,-B641,B641)</f>
        <v>3</v>
      </c>
      <c r="H641">
        <f>IF(Constants!$C$2=2,-C641,C641)</f>
        <v>2</v>
      </c>
      <c r="I641">
        <f t="shared" si="155"/>
        <v>3</v>
      </c>
      <c r="J641">
        <f t="shared" si="156"/>
        <v>2</v>
      </c>
      <c r="K641">
        <f t="shared" si="157"/>
        <v>1</v>
      </c>
      <c r="L641">
        <f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1200.5</v>
      </c>
      <c r="M641">
        <f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800.5</v>
      </c>
      <c r="N641">
        <f t="shared" si="158"/>
        <v>1200.5</v>
      </c>
      <c r="O641">
        <f t="shared" si="159"/>
        <v>800.5</v>
      </c>
      <c r="P641">
        <f>IF(I641&lt;&gt;0,(ABS(L641*Constants!$B$10)+50)/100,MAX(P640-ABS(N641*Constants!$B$4),0))</f>
        <v>0.62005</v>
      </c>
      <c r="Q641">
        <f>IF(J641&lt;&gt;0,(ABS(M641*Constants!$B$10)+50)/100,MAX(Q640-ABS(O641*Constants!$B$4),0))</f>
        <v>0.58005</v>
      </c>
      <c r="R641">
        <f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1200.5</v>
      </c>
      <c r="S641">
        <f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800.5</v>
      </c>
      <c r="T641">
        <f t="shared" si="160"/>
        <v>1200.5</v>
      </c>
      <c r="U641">
        <f t="shared" si="161"/>
        <v>800.5</v>
      </c>
      <c r="V641">
        <f>IF(I641&lt;&gt;0,(ABS(R641*Constants!$B$4)+50)/100,IF(R641=0,MAX((0-ABS(T641*Constants!$B$4)),0),(ABS(R641*Constants!$B$4)+50)/100))</f>
        <v>1501.125</v>
      </c>
      <c r="W641">
        <f>IF(J641&lt;&gt;0,(ABS(S641*Constants!$B$4)+50)/100,IF(S641=0,MAX((0-ABS(U641*Constants!$B$4)),0),(ABS(S641*Constants!$B$4)+50)/100))</f>
        <v>1001.125</v>
      </c>
      <c r="X641">
        <f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1200.5</v>
      </c>
      <c r="Y641">
        <f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800.5</v>
      </c>
      <c r="Z641">
        <f t="shared" si="162"/>
        <v>1200.5</v>
      </c>
      <c r="AA641">
        <f t="shared" si="163"/>
        <v>800.5</v>
      </c>
      <c r="AB641">
        <f>IF(I641&lt;&gt;0,(ABS(X641*Constants!$B$10)+50)/100,IF(X641=0,MAX((AB640-ABS(Z641*Constants!$B$4)),0),(ABS(X641*Constants!$B$4)+50)/100))</f>
        <v>0.62005</v>
      </c>
      <c r="AC641">
        <f>IF(J641&lt;&gt;0,(ABS(Y641*Constants!$B$10)+50)/100,IF(Y641=0,MAX((AC640-ABS(AA641*Constants!$B$4)),0),(ABS(Y641*Constants!$B$4)+50)/100))</f>
        <v>0.58005</v>
      </c>
      <c r="AD641">
        <f t="shared" si="164"/>
        <v>1001</v>
      </c>
      <c r="AE641">
        <f t="shared" si="165"/>
        <v>1200.5</v>
      </c>
      <c r="AF641">
        <f t="shared" si="166"/>
        <v>800.5</v>
      </c>
      <c r="AG641">
        <f>((Constants!$B$5*AG640)+Constants!$B$4*AD641+AH640)/(Constants!$B$5+Constants!$B$4)</f>
        <v>1001</v>
      </c>
      <c r="AH641">
        <f>((Constants!$B$5*AG640)+Constants!$B$4*AD641+AH640)-(Constants!$B$5+Constants!$B$4)*AG641</f>
        <v>0</v>
      </c>
      <c r="AI641">
        <f>((Constants!$B$5*AI640)+Constants!$B$4*AE641+AJ640)/(Constants!$B$5+Constants!$B$4)</f>
        <v>1200.5</v>
      </c>
      <c r="AJ641">
        <f>((Constants!$B$5*AI640)+Constants!$B$4*AE641+AJ640)-(Constants!$B$4+Constants!$B$5)*AI641</f>
        <v>0</v>
      </c>
      <c r="AK641">
        <f>((Constants!$B$5*AK640)+Constants!$B$4*AF641+AL640)/(Constants!$B$5+Constants!$B$4)</f>
        <v>800.5</v>
      </c>
      <c r="AL641">
        <f>((Constants!$B$5*AK640)+Constants!$B$4*AF641+AL640)-(Constants!$B$5+Constants!$B$4)*AK641</f>
        <v>0</v>
      </c>
      <c r="AM641">
        <f t="shared" si="167"/>
        <v>1</v>
      </c>
      <c r="AN641">
        <f t="shared" si="168"/>
        <v>1</v>
      </c>
      <c r="AO641">
        <f>(200000*(ABS(N641)-ABS(N639))+Constants!$B$7)/(2*Constants!$B$7)</f>
        <v>0.5</v>
      </c>
      <c r="AP641">
        <f>(200000*(ABS(O641)-ABS(O639))+Constants!$B$7)/(2*Constants!$B$7)</f>
        <v>0.5</v>
      </c>
      <c r="AQ641">
        <f t="shared" si="169"/>
        <v>1</v>
      </c>
      <c r="AR641">
        <f>(Constants!$B$3*Constants!$B$8*I641*K641+AS640)/(Constants!$B$9*Constants!$B$4)</f>
        <v>7.53982300884956</v>
      </c>
      <c r="AS641">
        <f>(Constants!$B$3*Constants!$B$8*I641*K641+AS640)-(AR641*Constants!$B$9*Constants!$B$4)</f>
        <v>0</v>
      </c>
      <c r="AT641">
        <f t="shared" si="170"/>
        <v>4817.94690265482</v>
      </c>
      <c r="AU641">
        <f t="array" ref="AU641">IF(SUMPRODUCT(--(SIGN(AN608:AN640)=SIGN(K609:K641)))=0,2,IF(AV640&gt;0,1,0))</f>
        <v>0</v>
      </c>
      <c r="AV641">
        <f>IF(AU641=2,ROUND(5*1000/Constants!$B$11,0),IF(AV640&gt;0,AV640-1,0))</f>
        <v>0</v>
      </c>
      <c r="AW641">
        <f t="shared" si="171"/>
        <v>639</v>
      </c>
      <c r="AX641">
        <f ca="1" t="array" ref="AX641">IF(AW641&gt;Constants!$B$12,2,IF(SUMPRODUCT(--(AX622:AX641=2))=0,0,1))</f>
        <v>2</v>
      </c>
      <c r="AZ641">
        <f t="array" ref="AZ641">IF(ABS(AG641)&gt;Constants!$B$13,2,IF(SUMPRODUCT(--(AZ621:AZ640=2))=0,0,1))</f>
        <v>0</v>
      </c>
    </row>
    <row r="642" spans="1:52">
      <c r="A642" s="3">
        <v>640</v>
      </c>
      <c r="B642">
        <f>Signals!B641</f>
        <v>3</v>
      </c>
      <c r="C642">
        <f>Signals!C641</f>
        <v>2</v>
      </c>
      <c r="D642">
        <f>Signals!F641</f>
        <v>0</v>
      </c>
      <c r="E642">
        <f>Signals!H641</f>
        <v>0</v>
      </c>
      <c r="F642">
        <f>Signals!I641</f>
        <v>0</v>
      </c>
      <c r="G642">
        <f>IF(Constants!$B$2=2,-B642,B642)</f>
        <v>3</v>
      </c>
      <c r="H642">
        <f>IF(Constants!$C$2=2,-C642,C642)</f>
        <v>2</v>
      </c>
      <c r="I642">
        <f t="shared" si="155"/>
        <v>3</v>
      </c>
      <c r="J642">
        <f t="shared" si="156"/>
        <v>2</v>
      </c>
      <c r="K642">
        <f t="shared" si="157"/>
        <v>1</v>
      </c>
      <c r="L642">
        <f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1200.5</v>
      </c>
      <c r="M642">
        <f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800.5</v>
      </c>
      <c r="N642">
        <f t="shared" si="158"/>
        <v>1200.5</v>
      </c>
      <c r="O642">
        <f t="shared" si="159"/>
        <v>800.5</v>
      </c>
      <c r="P642">
        <f>IF(I642&lt;&gt;0,(ABS(L642*Constants!$B$10)+50)/100,MAX(P641-ABS(N642*Constants!$B$4),0))</f>
        <v>0.62005</v>
      </c>
      <c r="Q642">
        <f>IF(J642&lt;&gt;0,(ABS(M642*Constants!$B$10)+50)/100,MAX(Q641-ABS(O642*Constants!$B$4),0))</f>
        <v>0.58005</v>
      </c>
      <c r="R642">
        <f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1200.5</v>
      </c>
      <c r="S642">
        <f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800.5</v>
      </c>
      <c r="T642">
        <f t="shared" si="160"/>
        <v>1200.5</v>
      </c>
      <c r="U642">
        <f t="shared" si="161"/>
        <v>800.5</v>
      </c>
      <c r="V642">
        <f>IF(I642&lt;&gt;0,(ABS(R642*Constants!$B$4)+50)/100,IF(R642=0,MAX((0-ABS(T642*Constants!$B$4)),0),(ABS(R642*Constants!$B$4)+50)/100))</f>
        <v>1501.125</v>
      </c>
      <c r="W642">
        <f>IF(J642&lt;&gt;0,(ABS(S642*Constants!$B$4)+50)/100,IF(S642=0,MAX((0-ABS(U642*Constants!$B$4)),0),(ABS(S642*Constants!$B$4)+50)/100))</f>
        <v>1001.125</v>
      </c>
      <c r="X642">
        <f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1200.5</v>
      </c>
      <c r="Y642">
        <f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800.5</v>
      </c>
      <c r="Z642">
        <f t="shared" si="162"/>
        <v>1200.5</v>
      </c>
      <c r="AA642">
        <f t="shared" si="163"/>
        <v>800.5</v>
      </c>
      <c r="AB642">
        <f>IF(I642&lt;&gt;0,(ABS(X642*Constants!$B$10)+50)/100,IF(X642=0,MAX((AB641-ABS(Z642*Constants!$B$4)),0),(ABS(X642*Constants!$B$4)+50)/100))</f>
        <v>0.62005</v>
      </c>
      <c r="AC642">
        <f>IF(J642&lt;&gt;0,(ABS(Y642*Constants!$B$10)+50)/100,IF(Y642=0,MAX((AC641-ABS(AA642*Constants!$B$4)),0),(ABS(Y642*Constants!$B$4)+50)/100))</f>
        <v>0.58005</v>
      </c>
      <c r="AD642">
        <f t="shared" si="164"/>
        <v>1001</v>
      </c>
      <c r="AE642">
        <f t="shared" si="165"/>
        <v>1200.5</v>
      </c>
      <c r="AF642">
        <f t="shared" si="166"/>
        <v>800.5</v>
      </c>
      <c r="AG642">
        <f>((Constants!$B$5*AG641)+Constants!$B$4*AD642+AH641)/(Constants!$B$5+Constants!$B$4)</f>
        <v>1001</v>
      </c>
      <c r="AH642">
        <f>((Constants!$B$5*AG641)+Constants!$B$4*AD642+AH641)-(Constants!$B$5+Constants!$B$4)*AG642</f>
        <v>0</v>
      </c>
      <c r="AI642">
        <f>((Constants!$B$5*AI641)+Constants!$B$4*AE642+AJ641)/(Constants!$B$5+Constants!$B$4)</f>
        <v>1200.5</v>
      </c>
      <c r="AJ642">
        <f>((Constants!$B$5*AI641)+Constants!$B$4*AE642+AJ641)-(Constants!$B$4+Constants!$B$5)*AI642</f>
        <v>0</v>
      </c>
      <c r="AK642">
        <f>((Constants!$B$5*AK641)+Constants!$B$4*AF642+AL641)/(Constants!$B$5+Constants!$B$4)</f>
        <v>800.5</v>
      </c>
      <c r="AL642">
        <f>((Constants!$B$5*AK641)+Constants!$B$4*AF642+AL641)-(Constants!$B$5+Constants!$B$4)*AK642</f>
        <v>0</v>
      </c>
      <c r="AM642">
        <f t="shared" si="167"/>
        <v>1</v>
      </c>
      <c r="AN642">
        <f t="shared" si="168"/>
        <v>1</v>
      </c>
      <c r="AO642">
        <f>(200000*(ABS(N642)-ABS(N640))+Constants!$B$7)/(2*Constants!$B$7)</f>
        <v>0.5</v>
      </c>
      <c r="AP642">
        <f>(200000*(ABS(O642)-ABS(O640))+Constants!$B$7)/(2*Constants!$B$7)</f>
        <v>0.5</v>
      </c>
      <c r="AQ642">
        <f t="shared" si="169"/>
        <v>1</v>
      </c>
      <c r="AR642">
        <f>(Constants!$B$3*Constants!$B$8*I642*K642+AS641)/(Constants!$B$9*Constants!$B$4)</f>
        <v>7.53982300884956</v>
      </c>
      <c r="AS642">
        <f>(Constants!$B$3*Constants!$B$8*I642*K642+AS641)-(AR642*Constants!$B$9*Constants!$B$4)</f>
        <v>0</v>
      </c>
      <c r="AT642">
        <f t="shared" si="170"/>
        <v>4825.48672566367</v>
      </c>
      <c r="AU642">
        <f t="array" ref="AU642">IF(SUMPRODUCT(--(SIGN(AN609:AN641)=SIGN(K610:K642)))=0,2,IF(AV641&gt;0,1,0))</f>
        <v>0</v>
      </c>
      <c r="AV642">
        <f>IF(AU642=2,ROUND(5*1000/Constants!$B$11,0),IF(AV641&gt;0,AV641-1,0))</f>
        <v>0</v>
      </c>
      <c r="AW642">
        <f t="shared" si="171"/>
        <v>640</v>
      </c>
      <c r="AX642">
        <f ca="1" t="array" ref="AX642">IF(AW642&gt;Constants!$B$12,2,IF(SUMPRODUCT(--(AX623:AX642=2))=0,0,1))</f>
        <v>2</v>
      </c>
      <c r="AZ642">
        <f t="array" ref="AZ642">IF(ABS(AG642)&gt;Constants!$B$13,2,IF(SUMPRODUCT(--(AZ622:AZ641=2))=0,0,1))</f>
        <v>0</v>
      </c>
    </row>
    <row r="643" spans="1:52">
      <c r="A643" s="3">
        <v>641</v>
      </c>
      <c r="B643">
        <f>Signals!B642</f>
        <v>3</v>
      </c>
      <c r="C643">
        <f>Signals!C642</f>
        <v>2</v>
      </c>
      <c r="D643">
        <f>Signals!F642</f>
        <v>0</v>
      </c>
      <c r="E643">
        <f>Signals!H642</f>
        <v>0</v>
      </c>
      <c r="F643">
        <f>Signals!I642</f>
        <v>0</v>
      </c>
      <c r="G643">
        <f>IF(Constants!$B$2=2,-B643,B643)</f>
        <v>3</v>
      </c>
      <c r="H643">
        <f>IF(Constants!$C$2=2,-C643,C643)</f>
        <v>2</v>
      </c>
      <c r="I643">
        <f t="shared" si="155"/>
        <v>3</v>
      </c>
      <c r="J643">
        <f t="shared" si="156"/>
        <v>2</v>
      </c>
      <c r="K643">
        <f t="shared" si="157"/>
        <v>1</v>
      </c>
      <c r="L643">
        <f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1200.5</v>
      </c>
      <c r="M643">
        <f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800.5</v>
      </c>
      <c r="N643">
        <f t="shared" si="158"/>
        <v>1200.5</v>
      </c>
      <c r="O643">
        <f t="shared" si="159"/>
        <v>800.5</v>
      </c>
      <c r="P643">
        <f>IF(I643&lt;&gt;0,(ABS(L643*Constants!$B$10)+50)/100,MAX(P642-ABS(N643*Constants!$B$4),0))</f>
        <v>0.62005</v>
      </c>
      <c r="Q643">
        <f>IF(J643&lt;&gt;0,(ABS(M643*Constants!$B$10)+50)/100,MAX(Q642-ABS(O643*Constants!$B$4),0))</f>
        <v>0.58005</v>
      </c>
      <c r="R643">
        <f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1200.5</v>
      </c>
      <c r="S643">
        <f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800.5</v>
      </c>
      <c r="T643">
        <f t="shared" si="160"/>
        <v>1200.5</v>
      </c>
      <c r="U643">
        <f t="shared" si="161"/>
        <v>800.5</v>
      </c>
      <c r="V643">
        <f>IF(I643&lt;&gt;0,(ABS(R643*Constants!$B$4)+50)/100,IF(R643=0,MAX((0-ABS(T643*Constants!$B$4)),0),(ABS(R643*Constants!$B$4)+50)/100))</f>
        <v>1501.125</v>
      </c>
      <c r="W643">
        <f>IF(J643&lt;&gt;0,(ABS(S643*Constants!$B$4)+50)/100,IF(S643=0,MAX((0-ABS(U643*Constants!$B$4)),0),(ABS(S643*Constants!$B$4)+50)/100))</f>
        <v>1001.125</v>
      </c>
      <c r="X643">
        <f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1200.5</v>
      </c>
      <c r="Y643">
        <f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800.5</v>
      </c>
      <c r="Z643">
        <f t="shared" si="162"/>
        <v>1200.5</v>
      </c>
      <c r="AA643">
        <f t="shared" si="163"/>
        <v>800.5</v>
      </c>
      <c r="AB643">
        <f>IF(I643&lt;&gt;0,(ABS(X643*Constants!$B$10)+50)/100,IF(X643=0,MAX((AB642-ABS(Z643*Constants!$B$4)),0),(ABS(X643*Constants!$B$4)+50)/100))</f>
        <v>0.62005</v>
      </c>
      <c r="AC643">
        <f>IF(J643&lt;&gt;0,(ABS(Y643*Constants!$B$10)+50)/100,IF(Y643=0,MAX((AC642-ABS(AA643*Constants!$B$4)),0),(ABS(Y643*Constants!$B$4)+50)/100))</f>
        <v>0.58005</v>
      </c>
      <c r="AD643">
        <f t="shared" si="164"/>
        <v>1001</v>
      </c>
      <c r="AE643">
        <f t="shared" si="165"/>
        <v>1200.5</v>
      </c>
      <c r="AF643">
        <f t="shared" si="166"/>
        <v>800.5</v>
      </c>
      <c r="AG643">
        <f>((Constants!$B$5*AG642)+Constants!$B$4*AD643+AH642)/(Constants!$B$5+Constants!$B$4)</f>
        <v>1001</v>
      </c>
      <c r="AH643">
        <f>((Constants!$B$5*AG642)+Constants!$B$4*AD643+AH642)-(Constants!$B$5+Constants!$B$4)*AG643</f>
        <v>0</v>
      </c>
      <c r="AI643">
        <f>((Constants!$B$5*AI642)+Constants!$B$4*AE643+AJ642)/(Constants!$B$5+Constants!$B$4)</f>
        <v>1200.5</v>
      </c>
      <c r="AJ643">
        <f>((Constants!$B$5*AI642)+Constants!$B$4*AE643+AJ642)-(Constants!$B$4+Constants!$B$5)*AI643</f>
        <v>0</v>
      </c>
      <c r="AK643">
        <f>((Constants!$B$5*AK642)+Constants!$B$4*AF643+AL642)/(Constants!$B$5+Constants!$B$4)</f>
        <v>800.5</v>
      </c>
      <c r="AL643">
        <f>((Constants!$B$5*AK642)+Constants!$B$4*AF643+AL642)-(Constants!$B$5+Constants!$B$4)*AK643</f>
        <v>0</v>
      </c>
      <c r="AM643">
        <f t="shared" si="167"/>
        <v>1</v>
      </c>
      <c r="AN643">
        <f t="shared" si="168"/>
        <v>1</v>
      </c>
      <c r="AO643">
        <f>(200000*(ABS(N643)-ABS(N641))+Constants!$B$7)/(2*Constants!$B$7)</f>
        <v>0.5</v>
      </c>
      <c r="AP643">
        <f>(200000*(ABS(O643)-ABS(O641))+Constants!$B$7)/(2*Constants!$B$7)</f>
        <v>0.5</v>
      </c>
      <c r="AQ643">
        <f t="shared" si="169"/>
        <v>1</v>
      </c>
      <c r="AR643">
        <f>(Constants!$B$3*Constants!$B$8*I643*K643+AS642)/(Constants!$B$9*Constants!$B$4)</f>
        <v>7.53982300884956</v>
      </c>
      <c r="AS643">
        <f>(Constants!$B$3*Constants!$B$8*I643*K643+AS642)-(AR643*Constants!$B$9*Constants!$B$4)</f>
        <v>0</v>
      </c>
      <c r="AT643">
        <f t="shared" si="170"/>
        <v>4833.02654867251</v>
      </c>
      <c r="AU643">
        <f t="array" ref="AU643">IF(SUMPRODUCT(--(SIGN(AN610:AN642)=SIGN(K611:K643)))=0,2,IF(AV642&gt;0,1,0))</f>
        <v>0</v>
      </c>
      <c r="AV643">
        <f>IF(AU643=2,ROUND(5*1000/Constants!$B$11,0),IF(AV642&gt;0,AV642-1,0))</f>
        <v>0</v>
      </c>
      <c r="AW643">
        <f t="shared" si="171"/>
        <v>641</v>
      </c>
      <c r="AX643">
        <f ca="1" t="array" ref="AX643">IF(AW643&gt;Constants!$B$12,2,IF(SUMPRODUCT(--(AX624:AX643=2))=0,0,1))</f>
        <v>2</v>
      </c>
      <c r="AZ643">
        <f t="array" ref="AZ643">IF(ABS(AG643)&gt;Constants!$B$13,2,IF(SUMPRODUCT(--(AZ623:AZ642=2))=0,0,1))</f>
        <v>0</v>
      </c>
    </row>
    <row r="644" spans="1:52">
      <c r="A644" s="3">
        <v>642</v>
      </c>
      <c r="B644">
        <f>Signals!B643</f>
        <v>3</v>
      </c>
      <c r="C644">
        <f>Signals!C643</f>
        <v>2</v>
      </c>
      <c r="D644">
        <f>Signals!F643</f>
        <v>0</v>
      </c>
      <c r="E644">
        <f>Signals!H643</f>
        <v>0</v>
      </c>
      <c r="F644">
        <f>Signals!I643</f>
        <v>0</v>
      </c>
      <c r="G644">
        <f>IF(Constants!$B$2=2,-B644,B644)</f>
        <v>3</v>
      </c>
      <c r="H644">
        <f>IF(Constants!$C$2=2,-C644,C644)</f>
        <v>2</v>
      </c>
      <c r="I644">
        <f t="shared" si="155"/>
        <v>3</v>
      </c>
      <c r="J644">
        <f t="shared" si="156"/>
        <v>2</v>
      </c>
      <c r="K644">
        <f t="shared" si="157"/>
        <v>1</v>
      </c>
      <c r="L644">
        <f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1200.5</v>
      </c>
      <c r="M644">
        <f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800.5</v>
      </c>
      <c r="N644">
        <f t="shared" si="158"/>
        <v>1200.5</v>
      </c>
      <c r="O644">
        <f t="shared" si="159"/>
        <v>800.5</v>
      </c>
      <c r="P644">
        <f>IF(I644&lt;&gt;0,(ABS(L644*Constants!$B$10)+50)/100,MAX(P643-ABS(N644*Constants!$B$4),0))</f>
        <v>0.62005</v>
      </c>
      <c r="Q644">
        <f>IF(J644&lt;&gt;0,(ABS(M644*Constants!$B$10)+50)/100,MAX(Q643-ABS(O644*Constants!$B$4),0))</f>
        <v>0.58005</v>
      </c>
      <c r="R644">
        <f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1200.5</v>
      </c>
      <c r="S644">
        <f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800.5</v>
      </c>
      <c r="T644">
        <f t="shared" si="160"/>
        <v>1200.5</v>
      </c>
      <c r="U644">
        <f t="shared" si="161"/>
        <v>800.5</v>
      </c>
      <c r="V644">
        <f>IF(I644&lt;&gt;0,(ABS(R644*Constants!$B$4)+50)/100,IF(R644=0,MAX((0-ABS(T644*Constants!$B$4)),0),(ABS(R644*Constants!$B$4)+50)/100))</f>
        <v>1501.125</v>
      </c>
      <c r="W644">
        <f>IF(J644&lt;&gt;0,(ABS(S644*Constants!$B$4)+50)/100,IF(S644=0,MAX((0-ABS(U644*Constants!$B$4)),0),(ABS(S644*Constants!$B$4)+50)/100))</f>
        <v>1001.125</v>
      </c>
      <c r="X644">
        <f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1200.5</v>
      </c>
      <c r="Y644">
        <f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800.5</v>
      </c>
      <c r="Z644">
        <f t="shared" si="162"/>
        <v>1200.5</v>
      </c>
      <c r="AA644">
        <f t="shared" si="163"/>
        <v>800.5</v>
      </c>
      <c r="AB644">
        <f>IF(I644&lt;&gt;0,(ABS(X644*Constants!$B$10)+50)/100,IF(X644=0,MAX((AB643-ABS(Z644*Constants!$B$4)),0),(ABS(X644*Constants!$B$4)+50)/100))</f>
        <v>0.62005</v>
      </c>
      <c r="AC644">
        <f>IF(J644&lt;&gt;0,(ABS(Y644*Constants!$B$10)+50)/100,IF(Y644=0,MAX((AC643-ABS(AA644*Constants!$B$4)),0),(ABS(Y644*Constants!$B$4)+50)/100))</f>
        <v>0.58005</v>
      </c>
      <c r="AD644">
        <f t="shared" si="164"/>
        <v>1001</v>
      </c>
      <c r="AE644">
        <f t="shared" si="165"/>
        <v>1200.5</v>
      </c>
      <c r="AF644">
        <f t="shared" si="166"/>
        <v>800.5</v>
      </c>
      <c r="AG644">
        <f>((Constants!$B$5*AG643)+Constants!$B$4*AD644+AH643)/(Constants!$B$5+Constants!$B$4)</f>
        <v>1001</v>
      </c>
      <c r="AH644">
        <f>((Constants!$B$5*AG643)+Constants!$B$4*AD644+AH643)-(Constants!$B$5+Constants!$B$4)*AG644</f>
        <v>0</v>
      </c>
      <c r="AI644">
        <f>((Constants!$B$5*AI643)+Constants!$B$4*AE644+AJ643)/(Constants!$B$5+Constants!$B$4)</f>
        <v>1200.5</v>
      </c>
      <c r="AJ644">
        <f>((Constants!$B$5*AI643)+Constants!$B$4*AE644+AJ643)-(Constants!$B$4+Constants!$B$5)*AI644</f>
        <v>0</v>
      </c>
      <c r="AK644">
        <f>((Constants!$B$5*AK643)+Constants!$B$4*AF644+AL643)/(Constants!$B$5+Constants!$B$4)</f>
        <v>800.5</v>
      </c>
      <c r="AL644">
        <f>((Constants!$B$5*AK643)+Constants!$B$4*AF644+AL643)-(Constants!$B$5+Constants!$B$4)*AK644</f>
        <v>0</v>
      </c>
      <c r="AM644">
        <f t="shared" si="167"/>
        <v>1</v>
      </c>
      <c r="AN644">
        <f t="shared" si="168"/>
        <v>1</v>
      </c>
      <c r="AO644">
        <f>(200000*(ABS(N644)-ABS(N642))+Constants!$B$7)/(2*Constants!$B$7)</f>
        <v>0.5</v>
      </c>
      <c r="AP644">
        <f>(200000*(ABS(O644)-ABS(O642))+Constants!$B$7)/(2*Constants!$B$7)</f>
        <v>0.5</v>
      </c>
      <c r="AQ644">
        <f t="shared" si="169"/>
        <v>1</v>
      </c>
      <c r="AR644">
        <f>(Constants!$B$3*Constants!$B$8*I644*K644+AS643)/(Constants!$B$9*Constants!$B$4)</f>
        <v>7.53982300884956</v>
      </c>
      <c r="AS644">
        <f>(Constants!$B$3*Constants!$B$8*I644*K644+AS643)-(AR644*Constants!$B$9*Constants!$B$4)</f>
        <v>0</v>
      </c>
      <c r="AT644">
        <f t="shared" si="170"/>
        <v>4840.56637168136</v>
      </c>
      <c r="AU644">
        <f t="array" ref="AU644">IF(SUMPRODUCT(--(SIGN(AN611:AN643)=SIGN(K612:K644)))=0,2,IF(AV643&gt;0,1,0))</f>
        <v>0</v>
      </c>
      <c r="AV644">
        <f>IF(AU644=2,ROUND(5*1000/Constants!$B$11,0),IF(AV643&gt;0,AV643-1,0))</f>
        <v>0</v>
      </c>
      <c r="AW644">
        <f t="shared" si="171"/>
        <v>642</v>
      </c>
      <c r="AX644">
        <f ca="1" t="array" ref="AX644">IF(AW644&gt;Constants!$B$12,2,IF(SUMPRODUCT(--(AX625:AX644=2))=0,0,1))</f>
        <v>2</v>
      </c>
      <c r="AZ644">
        <f t="array" ref="AZ644">IF(ABS(AG644)&gt;Constants!$B$13,2,IF(SUMPRODUCT(--(AZ624:AZ643=2))=0,0,1))</f>
        <v>0</v>
      </c>
    </row>
    <row r="645" spans="1:52">
      <c r="A645" s="3">
        <v>643</v>
      </c>
      <c r="B645">
        <f>Signals!B644</f>
        <v>3</v>
      </c>
      <c r="C645">
        <f>Signals!C644</f>
        <v>2</v>
      </c>
      <c r="D645">
        <f>Signals!F644</f>
        <v>0</v>
      </c>
      <c r="E645">
        <f>Signals!H644</f>
        <v>0</v>
      </c>
      <c r="F645">
        <f>Signals!I644</f>
        <v>0</v>
      </c>
      <c r="G645">
        <f>IF(Constants!$B$2=2,-B645,B645)</f>
        <v>3</v>
      </c>
      <c r="H645">
        <f>IF(Constants!$C$2=2,-C645,C645)</f>
        <v>2</v>
      </c>
      <c r="I645">
        <f t="shared" ref="I645:I708" si="172">IF(SIGN(G645+H645)=SIGN(AN644),G645,-G645)</f>
        <v>3</v>
      </c>
      <c r="J645">
        <f t="shared" ref="J645:J708" si="173">IF(SIGN(G645+H645)=SIGN(AN644),H645,-H645)</f>
        <v>2</v>
      </c>
      <c r="K645">
        <f t="shared" ref="K645:K708" si="174">IF(SIGN(G645+H645)=SIGN(AN644),1,-1)</f>
        <v>1</v>
      </c>
      <c r="L645">
        <f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1200.5</v>
      </c>
      <c r="M645">
        <f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800.5</v>
      </c>
      <c r="N645">
        <f t="shared" ref="N645:N708" si="175">IF(I645&lt;&gt;0,L645,IF(P644&gt;0,N644,0))</f>
        <v>1200.5</v>
      </c>
      <c r="O645">
        <f t="shared" ref="O645:O708" si="176">IF(J645&lt;&gt;0,M645,IF(Q644&gt;0,O644,0))</f>
        <v>800.5</v>
      </c>
      <c r="P645">
        <f>IF(I645&lt;&gt;0,(ABS(L645*Constants!$B$10)+50)/100,MAX(P644-ABS(N645*Constants!$B$4),0))</f>
        <v>0.62005</v>
      </c>
      <c r="Q645">
        <f>IF(J645&lt;&gt;0,(ABS(M645*Constants!$B$10)+50)/100,MAX(Q644-ABS(O645*Constants!$B$4),0))</f>
        <v>0.58005</v>
      </c>
      <c r="R645">
        <f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1200.5</v>
      </c>
      <c r="S645">
        <f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800.5</v>
      </c>
      <c r="T645">
        <f t="shared" ref="T645:T708" si="177">IF(I645&lt;&gt;0,R645,IF(V644&gt;0,MAX(T644,R645),R645))</f>
        <v>1200.5</v>
      </c>
      <c r="U645">
        <f t="shared" ref="U645:U708" si="178">IF(J645&lt;&gt;0,S645,IF(W644&gt;0,MAX(U644,S645),S645))</f>
        <v>800.5</v>
      </c>
      <c r="V645">
        <f>IF(I645&lt;&gt;0,(ABS(R645*Constants!$B$4)+50)/100,IF(R645=0,MAX((0-ABS(T645*Constants!$B$4)),0),(ABS(R645*Constants!$B$4)+50)/100))</f>
        <v>1501.125</v>
      </c>
      <c r="W645">
        <f>IF(J645&lt;&gt;0,(ABS(S645*Constants!$B$4)+50)/100,IF(S645=0,MAX((0-ABS(U645*Constants!$B$4)),0),(ABS(S645*Constants!$B$4)+50)/100))</f>
        <v>1001.125</v>
      </c>
      <c r="X645">
        <f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1200.5</v>
      </c>
      <c r="Y645">
        <f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800.5</v>
      </c>
      <c r="Z645">
        <f t="shared" ref="Z645:Z708" si="179">IF(I645&lt;&gt;0,X645,IF(AB644&gt;0,MIN(Z644,X645),X645))</f>
        <v>1200.5</v>
      </c>
      <c r="AA645">
        <f t="shared" ref="AA645:AA708" si="180">IF(J645&lt;&gt;0,Y645,IF(AC644&gt;0,MIN(AA644,Y645),Y645))</f>
        <v>800.5</v>
      </c>
      <c r="AB645">
        <f>IF(I645&lt;&gt;0,(ABS(X645*Constants!$B$10)+50)/100,IF(X645=0,MAX((AB644-ABS(Z645*Constants!$B$4)),0),(ABS(X645*Constants!$B$4)+50)/100))</f>
        <v>0.62005</v>
      </c>
      <c r="AC645">
        <f>IF(J645&lt;&gt;0,(ABS(Y645*Constants!$B$10)+50)/100,IF(Y645=0,MAX((AC644-ABS(AA645*Constants!$B$4)),0),(ABS(Y645*Constants!$B$4)+50)/100))</f>
        <v>0.58005</v>
      </c>
      <c r="AD645">
        <f t="shared" ref="AD645:AD708" si="181">IF(N645+O645&gt;=0,(1+N645+O645)/2,(N645+O645-1)/2)</f>
        <v>1001</v>
      </c>
      <c r="AE645">
        <f t="shared" ref="AE645:AE708" si="182">MAX(T645,U645)</f>
        <v>1200.5</v>
      </c>
      <c r="AF645">
        <f t="shared" ref="AF645:AF708" si="183">MIN(Z645,AA645)</f>
        <v>800.5</v>
      </c>
      <c r="AG645">
        <f>((Constants!$B$5*AG644)+Constants!$B$4*AD645+AH644)/(Constants!$B$5+Constants!$B$4)</f>
        <v>1001</v>
      </c>
      <c r="AH645">
        <f>((Constants!$B$5*AG644)+Constants!$B$4*AD645+AH644)-(Constants!$B$5+Constants!$B$4)*AG645</f>
        <v>0</v>
      </c>
      <c r="AI645">
        <f>((Constants!$B$5*AI644)+Constants!$B$4*AE645+AJ644)/(Constants!$B$5+Constants!$B$4)</f>
        <v>1200.5</v>
      </c>
      <c r="AJ645">
        <f>((Constants!$B$5*AI644)+Constants!$B$4*AE645+AJ644)-(Constants!$B$4+Constants!$B$5)*AI645</f>
        <v>0</v>
      </c>
      <c r="AK645">
        <f>((Constants!$B$5*AK644)+Constants!$B$4*AF645+AL644)/(Constants!$B$5+Constants!$B$4)</f>
        <v>800.5</v>
      </c>
      <c r="AL645">
        <f>((Constants!$B$5*AK644)+Constants!$B$4*AF645+AL644)-(Constants!$B$5+Constants!$B$4)*AK645</f>
        <v>0</v>
      </c>
      <c r="AM645">
        <f t="shared" ref="AM645:AM708" si="184">IF(AG645*K645&gt;0,1,IF(AG645*K645&lt;0,-1,0))</f>
        <v>1</v>
      </c>
      <c r="AN645">
        <f t="shared" ref="AN645:AN708" si="185">IF(SIGN(AI645)=SIGN(AK645),AM645,0)</f>
        <v>1</v>
      </c>
      <c r="AO645">
        <f>(200000*(ABS(N645)-ABS(N643))+Constants!$B$7)/(2*Constants!$B$7)</f>
        <v>0.5</v>
      </c>
      <c r="AP645">
        <f>(200000*(ABS(O645)-ABS(O643))+Constants!$B$7)/(2*Constants!$B$7)</f>
        <v>0.5</v>
      </c>
      <c r="AQ645">
        <f t="shared" ref="AQ645:AQ708" si="186">(1+AO645+AP645)/2</f>
        <v>1</v>
      </c>
      <c r="AR645">
        <f>(Constants!$B$3*Constants!$B$8*I645*K645+AS644)/(Constants!$B$9*Constants!$B$4)</f>
        <v>7.53982300884956</v>
      </c>
      <c r="AS645">
        <f>(Constants!$B$3*Constants!$B$8*I645*K645+AS644)-(AR645*Constants!$B$9*Constants!$B$4)</f>
        <v>0</v>
      </c>
      <c r="AT645">
        <f t="shared" ref="AT645:AT708" si="187">AR645+AT644</f>
        <v>4848.10619469021</v>
      </c>
      <c r="AU645">
        <f t="array" ref="AU645">IF(SUMPRODUCT(--(SIGN(AN612:AN644)=SIGN(K613:K645)))=0,2,IF(AV644&gt;0,1,0))</f>
        <v>0</v>
      </c>
      <c r="AV645">
        <f>IF(AU645=2,ROUND(5*1000/Constants!$B$11,0),IF(AV644&gt;0,AV644-1,0))</f>
        <v>0</v>
      </c>
      <c r="AW645">
        <f t="shared" ref="AW645:AW708" si="188">IF(I645&lt;&gt;J645,AW644+ABS(I645-J645),0)</f>
        <v>643</v>
      </c>
      <c r="AX645">
        <f ca="1" t="array" ref="AX645">IF(AW645&gt;Constants!$B$12,2,IF(SUMPRODUCT(--(AX626:AX645=2))=0,0,1))</f>
        <v>2</v>
      </c>
      <c r="AZ645">
        <f t="array" ref="AZ645">IF(ABS(AG645)&gt;Constants!$B$13,2,IF(SUMPRODUCT(--(AZ625:AZ644=2))=0,0,1))</f>
        <v>0</v>
      </c>
    </row>
    <row r="646" spans="1:52">
      <c r="A646" s="3">
        <v>644</v>
      </c>
      <c r="B646">
        <f>Signals!B645</f>
        <v>3</v>
      </c>
      <c r="C646">
        <f>Signals!C645</f>
        <v>2</v>
      </c>
      <c r="D646">
        <f>Signals!F645</f>
        <v>0</v>
      </c>
      <c r="E646">
        <f>Signals!H645</f>
        <v>0</v>
      </c>
      <c r="F646">
        <f>Signals!I645</f>
        <v>0</v>
      </c>
      <c r="G646">
        <f>IF(Constants!$B$2=2,-B646,B646)</f>
        <v>3</v>
      </c>
      <c r="H646">
        <f>IF(Constants!$C$2=2,-C646,C646)</f>
        <v>2</v>
      </c>
      <c r="I646">
        <f t="shared" si="172"/>
        <v>3</v>
      </c>
      <c r="J646">
        <f t="shared" si="173"/>
        <v>2</v>
      </c>
      <c r="K646">
        <f t="shared" si="174"/>
        <v>1</v>
      </c>
      <c r="L646">
        <f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1200.5</v>
      </c>
      <c r="M646">
        <f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800.5</v>
      </c>
      <c r="N646">
        <f t="shared" si="175"/>
        <v>1200.5</v>
      </c>
      <c r="O646">
        <f t="shared" si="176"/>
        <v>800.5</v>
      </c>
      <c r="P646">
        <f>IF(I646&lt;&gt;0,(ABS(L646*Constants!$B$10)+50)/100,MAX(P645-ABS(N646*Constants!$B$4),0))</f>
        <v>0.62005</v>
      </c>
      <c r="Q646">
        <f>IF(J646&lt;&gt;0,(ABS(M646*Constants!$B$10)+50)/100,MAX(Q645-ABS(O646*Constants!$B$4),0))</f>
        <v>0.58005</v>
      </c>
      <c r="R646">
        <f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1200.5</v>
      </c>
      <c r="S646">
        <f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800.5</v>
      </c>
      <c r="T646">
        <f t="shared" si="177"/>
        <v>1200.5</v>
      </c>
      <c r="U646">
        <f t="shared" si="178"/>
        <v>800.5</v>
      </c>
      <c r="V646">
        <f>IF(I646&lt;&gt;0,(ABS(R646*Constants!$B$4)+50)/100,IF(R646=0,MAX((0-ABS(T646*Constants!$B$4)),0),(ABS(R646*Constants!$B$4)+50)/100))</f>
        <v>1501.125</v>
      </c>
      <c r="W646">
        <f>IF(J646&lt;&gt;0,(ABS(S646*Constants!$B$4)+50)/100,IF(S646=0,MAX((0-ABS(U646*Constants!$B$4)),0),(ABS(S646*Constants!$B$4)+50)/100))</f>
        <v>1001.125</v>
      </c>
      <c r="X646">
        <f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1200.5</v>
      </c>
      <c r="Y646">
        <f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800.5</v>
      </c>
      <c r="Z646">
        <f t="shared" si="179"/>
        <v>1200.5</v>
      </c>
      <c r="AA646">
        <f t="shared" si="180"/>
        <v>800.5</v>
      </c>
      <c r="AB646">
        <f>IF(I646&lt;&gt;0,(ABS(X646*Constants!$B$10)+50)/100,IF(X646=0,MAX((AB645-ABS(Z646*Constants!$B$4)),0),(ABS(X646*Constants!$B$4)+50)/100))</f>
        <v>0.62005</v>
      </c>
      <c r="AC646">
        <f>IF(J646&lt;&gt;0,(ABS(Y646*Constants!$B$10)+50)/100,IF(Y646=0,MAX((AC645-ABS(AA646*Constants!$B$4)),0),(ABS(Y646*Constants!$B$4)+50)/100))</f>
        <v>0.58005</v>
      </c>
      <c r="AD646">
        <f t="shared" si="181"/>
        <v>1001</v>
      </c>
      <c r="AE646">
        <f t="shared" si="182"/>
        <v>1200.5</v>
      </c>
      <c r="AF646">
        <f t="shared" si="183"/>
        <v>800.5</v>
      </c>
      <c r="AG646">
        <f>((Constants!$B$5*AG645)+Constants!$B$4*AD646+AH645)/(Constants!$B$5+Constants!$B$4)</f>
        <v>1001</v>
      </c>
      <c r="AH646">
        <f>((Constants!$B$5*AG645)+Constants!$B$4*AD646+AH645)-(Constants!$B$5+Constants!$B$4)*AG646</f>
        <v>0</v>
      </c>
      <c r="AI646">
        <f>((Constants!$B$5*AI645)+Constants!$B$4*AE646+AJ645)/(Constants!$B$5+Constants!$B$4)</f>
        <v>1200.5</v>
      </c>
      <c r="AJ646">
        <f>((Constants!$B$5*AI645)+Constants!$B$4*AE646+AJ645)-(Constants!$B$4+Constants!$B$5)*AI646</f>
        <v>0</v>
      </c>
      <c r="AK646">
        <f>((Constants!$B$5*AK645)+Constants!$B$4*AF646+AL645)/(Constants!$B$5+Constants!$B$4)</f>
        <v>800.5</v>
      </c>
      <c r="AL646">
        <f>((Constants!$B$5*AK645)+Constants!$B$4*AF646+AL645)-(Constants!$B$5+Constants!$B$4)*AK646</f>
        <v>0</v>
      </c>
      <c r="AM646">
        <f t="shared" si="184"/>
        <v>1</v>
      </c>
      <c r="AN646">
        <f t="shared" si="185"/>
        <v>1</v>
      </c>
      <c r="AO646">
        <f>(200000*(ABS(N646)-ABS(N644))+Constants!$B$7)/(2*Constants!$B$7)</f>
        <v>0.5</v>
      </c>
      <c r="AP646">
        <f>(200000*(ABS(O646)-ABS(O644))+Constants!$B$7)/(2*Constants!$B$7)</f>
        <v>0.5</v>
      </c>
      <c r="AQ646">
        <f t="shared" si="186"/>
        <v>1</v>
      </c>
      <c r="AR646">
        <f>(Constants!$B$3*Constants!$B$8*I646*K646+AS645)/(Constants!$B$9*Constants!$B$4)</f>
        <v>7.53982300884956</v>
      </c>
      <c r="AS646">
        <f>(Constants!$B$3*Constants!$B$8*I646*K646+AS645)-(AR646*Constants!$B$9*Constants!$B$4)</f>
        <v>0</v>
      </c>
      <c r="AT646">
        <f t="shared" si="187"/>
        <v>4855.64601769906</v>
      </c>
      <c r="AU646">
        <f t="array" ref="AU646">IF(SUMPRODUCT(--(SIGN(AN613:AN645)=SIGN(K614:K646)))=0,2,IF(AV645&gt;0,1,0))</f>
        <v>0</v>
      </c>
      <c r="AV646">
        <f>IF(AU646=2,ROUND(5*1000/Constants!$B$11,0),IF(AV645&gt;0,AV645-1,0))</f>
        <v>0</v>
      </c>
      <c r="AW646">
        <f t="shared" si="188"/>
        <v>644</v>
      </c>
      <c r="AX646">
        <f ca="1" t="array" ref="AX646">IF(AW646&gt;Constants!$B$12,2,IF(SUMPRODUCT(--(AX627:AX646=2))=0,0,1))</f>
        <v>2</v>
      </c>
      <c r="AZ646">
        <f t="array" ref="AZ646">IF(ABS(AG646)&gt;Constants!$B$13,2,IF(SUMPRODUCT(--(AZ626:AZ645=2))=0,0,1))</f>
        <v>0</v>
      </c>
    </row>
    <row r="647" spans="1:52">
      <c r="A647" s="3">
        <v>645</v>
      </c>
      <c r="B647">
        <f>Signals!B646</f>
        <v>3</v>
      </c>
      <c r="C647">
        <f>Signals!C646</f>
        <v>2</v>
      </c>
      <c r="D647">
        <f>Signals!F646</f>
        <v>0</v>
      </c>
      <c r="E647">
        <f>Signals!H646</f>
        <v>0</v>
      </c>
      <c r="F647">
        <f>Signals!I646</f>
        <v>0</v>
      </c>
      <c r="G647">
        <f>IF(Constants!$B$2=2,-B647,B647)</f>
        <v>3</v>
      </c>
      <c r="H647">
        <f>IF(Constants!$C$2=2,-C647,C647)</f>
        <v>2</v>
      </c>
      <c r="I647">
        <f t="shared" si="172"/>
        <v>3</v>
      </c>
      <c r="J647">
        <f t="shared" si="173"/>
        <v>2</v>
      </c>
      <c r="K647">
        <f t="shared" si="174"/>
        <v>1</v>
      </c>
      <c r="L647">
        <f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1200.5</v>
      </c>
      <c r="M647">
        <f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800.5</v>
      </c>
      <c r="N647">
        <f t="shared" si="175"/>
        <v>1200.5</v>
      </c>
      <c r="O647">
        <f t="shared" si="176"/>
        <v>800.5</v>
      </c>
      <c r="P647">
        <f>IF(I647&lt;&gt;0,(ABS(L647*Constants!$B$10)+50)/100,MAX(P646-ABS(N647*Constants!$B$4),0))</f>
        <v>0.62005</v>
      </c>
      <c r="Q647">
        <f>IF(J647&lt;&gt;0,(ABS(M647*Constants!$B$10)+50)/100,MAX(Q646-ABS(O647*Constants!$B$4),0))</f>
        <v>0.58005</v>
      </c>
      <c r="R647">
        <f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1200.5</v>
      </c>
      <c r="S647">
        <f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800.5</v>
      </c>
      <c r="T647">
        <f t="shared" si="177"/>
        <v>1200.5</v>
      </c>
      <c r="U647">
        <f t="shared" si="178"/>
        <v>800.5</v>
      </c>
      <c r="V647">
        <f>IF(I647&lt;&gt;0,(ABS(R647*Constants!$B$4)+50)/100,IF(R647=0,MAX((0-ABS(T647*Constants!$B$4)),0),(ABS(R647*Constants!$B$4)+50)/100))</f>
        <v>1501.125</v>
      </c>
      <c r="W647">
        <f>IF(J647&lt;&gt;0,(ABS(S647*Constants!$B$4)+50)/100,IF(S647=0,MAX((0-ABS(U647*Constants!$B$4)),0),(ABS(S647*Constants!$B$4)+50)/100))</f>
        <v>1001.125</v>
      </c>
      <c r="X647">
        <f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1200.5</v>
      </c>
      <c r="Y647">
        <f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800.5</v>
      </c>
      <c r="Z647">
        <f t="shared" si="179"/>
        <v>1200.5</v>
      </c>
      <c r="AA647">
        <f t="shared" si="180"/>
        <v>800.5</v>
      </c>
      <c r="AB647">
        <f>IF(I647&lt;&gt;0,(ABS(X647*Constants!$B$10)+50)/100,IF(X647=0,MAX((AB646-ABS(Z647*Constants!$B$4)),0),(ABS(X647*Constants!$B$4)+50)/100))</f>
        <v>0.62005</v>
      </c>
      <c r="AC647">
        <f>IF(J647&lt;&gt;0,(ABS(Y647*Constants!$B$10)+50)/100,IF(Y647=0,MAX((AC646-ABS(AA647*Constants!$B$4)),0),(ABS(Y647*Constants!$B$4)+50)/100))</f>
        <v>0.58005</v>
      </c>
      <c r="AD647">
        <f t="shared" si="181"/>
        <v>1001</v>
      </c>
      <c r="AE647">
        <f t="shared" si="182"/>
        <v>1200.5</v>
      </c>
      <c r="AF647">
        <f t="shared" si="183"/>
        <v>800.5</v>
      </c>
      <c r="AG647">
        <f>((Constants!$B$5*AG646)+Constants!$B$4*AD647+AH646)/(Constants!$B$5+Constants!$B$4)</f>
        <v>1001</v>
      </c>
      <c r="AH647">
        <f>((Constants!$B$5*AG646)+Constants!$B$4*AD647+AH646)-(Constants!$B$5+Constants!$B$4)*AG647</f>
        <v>0</v>
      </c>
      <c r="AI647">
        <f>((Constants!$B$5*AI646)+Constants!$B$4*AE647+AJ646)/(Constants!$B$5+Constants!$B$4)</f>
        <v>1200.5</v>
      </c>
      <c r="AJ647">
        <f>((Constants!$B$5*AI646)+Constants!$B$4*AE647+AJ646)-(Constants!$B$4+Constants!$B$5)*AI647</f>
        <v>0</v>
      </c>
      <c r="AK647">
        <f>((Constants!$B$5*AK646)+Constants!$B$4*AF647+AL646)/(Constants!$B$5+Constants!$B$4)</f>
        <v>800.5</v>
      </c>
      <c r="AL647">
        <f>((Constants!$B$5*AK646)+Constants!$B$4*AF647+AL646)-(Constants!$B$5+Constants!$B$4)*AK647</f>
        <v>0</v>
      </c>
      <c r="AM647">
        <f t="shared" si="184"/>
        <v>1</v>
      </c>
      <c r="AN647">
        <f t="shared" si="185"/>
        <v>1</v>
      </c>
      <c r="AO647">
        <f>(200000*(ABS(N647)-ABS(N645))+Constants!$B$7)/(2*Constants!$B$7)</f>
        <v>0.5</v>
      </c>
      <c r="AP647">
        <f>(200000*(ABS(O647)-ABS(O645))+Constants!$B$7)/(2*Constants!$B$7)</f>
        <v>0.5</v>
      </c>
      <c r="AQ647">
        <f t="shared" si="186"/>
        <v>1</v>
      </c>
      <c r="AR647">
        <f>(Constants!$B$3*Constants!$B$8*I647*K647+AS646)/(Constants!$B$9*Constants!$B$4)</f>
        <v>7.53982300884956</v>
      </c>
      <c r="AS647">
        <f>(Constants!$B$3*Constants!$B$8*I647*K647+AS646)-(AR647*Constants!$B$9*Constants!$B$4)</f>
        <v>0</v>
      </c>
      <c r="AT647">
        <f t="shared" si="187"/>
        <v>4863.18584070791</v>
      </c>
      <c r="AU647">
        <f t="array" ref="AU647">IF(SUMPRODUCT(--(SIGN(AN614:AN646)=SIGN(K615:K647)))=0,2,IF(AV646&gt;0,1,0))</f>
        <v>0</v>
      </c>
      <c r="AV647">
        <f>IF(AU647=2,ROUND(5*1000/Constants!$B$11,0),IF(AV646&gt;0,AV646-1,0))</f>
        <v>0</v>
      </c>
      <c r="AW647">
        <f t="shared" si="188"/>
        <v>645</v>
      </c>
      <c r="AX647">
        <f ca="1" t="array" ref="AX647">IF(AW647&gt;Constants!$B$12,2,IF(SUMPRODUCT(--(AX628:AX647=2))=0,0,1))</f>
        <v>2</v>
      </c>
      <c r="AZ647">
        <f t="array" ref="AZ647">IF(ABS(AG647)&gt;Constants!$B$13,2,IF(SUMPRODUCT(--(AZ627:AZ646=2))=0,0,1))</f>
        <v>0</v>
      </c>
    </row>
    <row r="648" spans="1:52">
      <c r="A648" s="3">
        <v>646</v>
      </c>
      <c r="B648">
        <f>Signals!B647</f>
        <v>3</v>
      </c>
      <c r="C648">
        <f>Signals!C647</f>
        <v>2</v>
      </c>
      <c r="D648">
        <f>Signals!F647</f>
        <v>0</v>
      </c>
      <c r="E648">
        <f>Signals!H647</f>
        <v>0</v>
      </c>
      <c r="F648">
        <f>Signals!I647</f>
        <v>0</v>
      </c>
      <c r="G648">
        <f>IF(Constants!$B$2=2,-B648,B648)</f>
        <v>3</v>
      </c>
      <c r="H648">
        <f>IF(Constants!$C$2=2,-C648,C648)</f>
        <v>2</v>
      </c>
      <c r="I648">
        <f t="shared" si="172"/>
        <v>3</v>
      </c>
      <c r="J648">
        <f t="shared" si="173"/>
        <v>2</v>
      </c>
      <c r="K648">
        <f t="shared" si="174"/>
        <v>1</v>
      </c>
      <c r="L648">
        <f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1200.5</v>
      </c>
      <c r="M648">
        <f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800.5</v>
      </c>
      <c r="N648">
        <f t="shared" si="175"/>
        <v>1200.5</v>
      </c>
      <c r="O648">
        <f t="shared" si="176"/>
        <v>800.5</v>
      </c>
      <c r="P648">
        <f>IF(I648&lt;&gt;0,(ABS(L648*Constants!$B$10)+50)/100,MAX(P647-ABS(N648*Constants!$B$4),0))</f>
        <v>0.62005</v>
      </c>
      <c r="Q648">
        <f>IF(J648&lt;&gt;0,(ABS(M648*Constants!$B$10)+50)/100,MAX(Q647-ABS(O648*Constants!$B$4),0))</f>
        <v>0.58005</v>
      </c>
      <c r="R648">
        <f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1200.5</v>
      </c>
      <c r="S648">
        <f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800.5</v>
      </c>
      <c r="T648">
        <f t="shared" si="177"/>
        <v>1200.5</v>
      </c>
      <c r="U648">
        <f t="shared" si="178"/>
        <v>800.5</v>
      </c>
      <c r="V648">
        <f>IF(I648&lt;&gt;0,(ABS(R648*Constants!$B$4)+50)/100,IF(R648=0,MAX((0-ABS(T648*Constants!$B$4)),0),(ABS(R648*Constants!$B$4)+50)/100))</f>
        <v>1501.125</v>
      </c>
      <c r="W648">
        <f>IF(J648&lt;&gt;0,(ABS(S648*Constants!$B$4)+50)/100,IF(S648=0,MAX((0-ABS(U648*Constants!$B$4)),0),(ABS(S648*Constants!$B$4)+50)/100))</f>
        <v>1001.125</v>
      </c>
      <c r="X648">
        <f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1200.5</v>
      </c>
      <c r="Y648">
        <f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800.5</v>
      </c>
      <c r="Z648">
        <f t="shared" si="179"/>
        <v>1200.5</v>
      </c>
      <c r="AA648">
        <f t="shared" si="180"/>
        <v>800.5</v>
      </c>
      <c r="AB648">
        <f>IF(I648&lt;&gt;0,(ABS(X648*Constants!$B$10)+50)/100,IF(X648=0,MAX((AB647-ABS(Z648*Constants!$B$4)),0),(ABS(X648*Constants!$B$4)+50)/100))</f>
        <v>0.62005</v>
      </c>
      <c r="AC648">
        <f>IF(J648&lt;&gt;0,(ABS(Y648*Constants!$B$10)+50)/100,IF(Y648=0,MAX((AC647-ABS(AA648*Constants!$B$4)),0),(ABS(Y648*Constants!$B$4)+50)/100))</f>
        <v>0.58005</v>
      </c>
      <c r="AD648">
        <f t="shared" si="181"/>
        <v>1001</v>
      </c>
      <c r="AE648">
        <f t="shared" si="182"/>
        <v>1200.5</v>
      </c>
      <c r="AF648">
        <f t="shared" si="183"/>
        <v>800.5</v>
      </c>
      <c r="AG648">
        <f>((Constants!$B$5*AG647)+Constants!$B$4*AD648+AH647)/(Constants!$B$5+Constants!$B$4)</f>
        <v>1001</v>
      </c>
      <c r="AH648">
        <f>((Constants!$B$5*AG647)+Constants!$B$4*AD648+AH647)-(Constants!$B$5+Constants!$B$4)*AG648</f>
        <v>0</v>
      </c>
      <c r="AI648">
        <f>((Constants!$B$5*AI647)+Constants!$B$4*AE648+AJ647)/(Constants!$B$5+Constants!$B$4)</f>
        <v>1200.5</v>
      </c>
      <c r="AJ648">
        <f>((Constants!$B$5*AI647)+Constants!$B$4*AE648+AJ647)-(Constants!$B$4+Constants!$B$5)*AI648</f>
        <v>0</v>
      </c>
      <c r="AK648">
        <f>((Constants!$B$5*AK647)+Constants!$B$4*AF648+AL647)/(Constants!$B$5+Constants!$B$4)</f>
        <v>800.5</v>
      </c>
      <c r="AL648">
        <f>((Constants!$B$5*AK647)+Constants!$B$4*AF648+AL647)-(Constants!$B$5+Constants!$B$4)*AK648</f>
        <v>0</v>
      </c>
      <c r="AM648">
        <f t="shared" si="184"/>
        <v>1</v>
      </c>
      <c r="AN648">
        <f t="shared" si="185"/>
        <v>1</v>
      </c>
      <c r="AO648">
        <f>(200000*(ABS(N648)-ABS(N646))+Constants!$B$7)/(2*Constants!$B$7)</f>
        <v>0.5</v>
      </c>
      <c r="AP648">
        <f>(200000*(ABS(O648)-ABS(O646))+Constants!$B$7)/(2*Constants!$B$7)</f>
        <v>0.5</v>
      </c>
      <c r="AQ648">
        <f t="shared" si="186"/>
        <v>1</v>
      </c>
      <c r="AR648">
        <f>(Constants!$B$3*Constants!$B$8*I648*K648+AS647)/(Constants!$B$9*Constants!$B$4)</f>
        <v>7.53982300884956</v>
      </c>
      <c r="AS648">
        <f>(Constants!$B$3*Constants!$B$8*I648*K648+AS647)-(AR648*Constants!$B$9*Constants!$B$4)</f>
        <v>0</v>
      </c>
      <c r="AT648">
        <f t="shared" si="187"/>
        <v>4870.72566371676</v>
      </c>
      <c r="AU648">
        <f t="array" ref="AU648">IF(SUMPRODUCT(--(SIGN(AN615:AN647)=SIGN(K616:K648)))=0,2,IF(AV647&gt;0,1,0))</f>
        <v>0</v>
      </c>
      <c r="AV648">
        <f>IF(AU648=2,ROUND(5*1000/Constants!$B$11,0),IF(AV647&gt;0,AV647-1,0))</f>
        <v>0</v>
      </c>
      <c r="AW648">
        <f t="shared" si="188"/>
        <v>646</v>
      </c>
      <c r="AX648">
        <f ca="1" t="array" ref="AX648">IF(AW648&gt;Constants!$B$12,2,IF(SUMPRODUCT(--(AX629:AX648=2))=0,0,1))</f>
        <v>2</v>
      </c>
      <c r="AZ648">
        <f t="array" ref="AZ648">IF(ABS(AG648)&gt;Constants!$B$13,2,IF(SUMPRODUCT(--(AZ628:AZ647=2))=0,0,1))</f>
        <v>0</v>
      </c>
    </row>
    <row r="649" spans="1:52">
      <c r="A649" s="3">
        <v>647</v>
      </c>
      <c r="B649">
        <f>Signals!B648</f>
        <v>3</v>
      </c>
      <c r="C649">
        <f>Signals!C648</f>
        <v>2</v>
      </c>
      <c r="D649">
        <f>Signals!F648</f>
        <v>0</v>
      </c>
      <c r="E649">
        <f>Signals!H648</f>
        <v>0</v>
      </c>
      <c r="F649">
        <f>Signals!I648</f>
        <v>0</v>
      </c>
      <c r="G649">
        <f>IF(Constants!$B$2=2,-B649,B649)</f>
        <v>3</v>
      </c>
      <c r="H649">
        <f>IF(Constants!$C$2=2,-C649,C649)</f>
        <v>2</v>
      </c>
      <c r="I649">
        <f t="shared" si="172"/>
        <v>3</v>
      </c>
      <c r="J649">
        <f t="shared" si="173"/>
        <v>2</v>
      </c>
      <c r="K649">
        <f t="shared" si="174"/>
        <v>1</v>
      </c>
      <c r="L649">
        <f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1200.5</v>
      </c>
      <c r="M649">
        <f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800.5</v>
      </c>
      <c r="N649">
        <f t="shared" si="175"/>
        <v>1200.5</v>
      </c>
      <c r="O649">
        <f t="shared" si="176"/>
        <v>800.5</v>
      </c>
      <c r="P649">
        <f>IF(I649&lt;&gt;0,(ABS(L649*Constants!$B$10)+50)/100,MAX(P648-ABS(N649*Constants!$B$4),0))</f>
        <v>0.62005</v>
      </c>
      <c r="Q649">
        <f>IF(J649&lt;&gt;0,(ABS(M649*Constants!$B$10)+50)/100,MAX(Q648-ABS(O649*Constants!$B$4),0))</f>
        <v>0.58005</v>
      </c>
      <c r="R649">
        <f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1200.5</v>
      </c>
      <c r="S649">
        <f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800.5</v>
      </c>
      <c r="T649">
        <f t="shared" si="177"/>
        <v>1200.5</v>
      </c>
      <c r="U649">
        <f t="shared" si="178"/>
        <v>800.5</v>
      </c>
      <c r="V649">
        <f>IF(I649&lt;&gt;0,(ABS(R649*Constants!$B$4)+50)/100,IF(R649=0,MAX((0-ABS(T649*Constants!$B$4)),0),(ABS(R649*Constants!$B$4)+50)/100))</f>
        <v>1501.125</v>
      </c>
      <c r="W649">
        <f>IF(J649&lt;&gt;0,(ABS(S649*Constants!$B$4)+50)/100,IF(S649=0,MAX((0-ABS(U649*Constants!$B$4)),0),(ABS(S649*Constants!$B$4)+50)/100))</f>
        <v>1001.125</v>
      </c>
      <c r="X649">
        <f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1200.5</v>
      </c>
      <c r="Y649">
        <f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800.5</v>
      </c>
      <c r="Z649">
        <f t="shared" si="179"/>
        <v>1200.5</v>
      </c>
      <c r="AA649">
        <f t="shared" si="180"/>
        <v>800.5</v>
      </c>
      <c r="AB649">
        <f>IF(I649&lt;&gt;0,(ABS(X649*Constants!$B$10)+50)/100,IF(X649=0,MAX((AB648-ABS(Z649*Constants!$B$4)),0),(ABS(X649*Constants!$B$4)+50)/100))</f>
        <v>0.62005</v>
      </c>
      <c r="AC649">
        <f>IF(J649&lt;&gt;0,(ABS(Y649*Constants!$B$10)+50)/100,IF(Y649=0,MAX((AC648-ABS(AA649*Constants!$B$4)),0),(ABS(Y649*Constants!$B$4)+50)/100))</f>
        <v>0.58005</v>
      </c>
      <c r="AD649">
        <f t="shared" si="181"/>
        <v>1001</v>
      </c>
      <c r="AE649">
        <f t="shared" si="182"/>
        <v>1200.5</v>
      </c>
      <c r="AF649">
        <f t="shared" si="183"/>
        <v>800.5</v>
      </c>
      <c r="AG649">
        <f>((Constants!$B$5*AG648)+Constants!$B$4*AD649+AH648)/(Constants!$B$5+Constants!$B$4)</f>
        <v>1001</v>
      </c>
      <c r="AH649">
        <f>((Constants!$B$5*AG648)+Constants!$B$4*AD649+AH648)-(Constants!$B$5+Constants!$B$4)*AG649</f>
        <v>0</v>
      </c>
      <c r="AI649">
        <f>((Constants!$B$5*AI648)+Constants!$B$4*AE649+AJ648)/(Constants!$B$5+Constants!$B$4)</f>
        <v>1200.5</v>
      </c>
      <c r="AJ649">
        <f>((Constants!$B$5*AI648)+Constants!$B$4*AE649+AJ648)-(Constants!$B$4+Constants!$B$5)*AI649</f>
        <v>0</v>
      </c>
      <c r="AK649">
        <f>((Constants!$B$5*AK648)+Constants!$B$4*AF649+AL648)/(Constants!$B$5+Constants!$B$4)</f>
        <v>800.5</v>
      </c>
      <c r="AL649">
        <f>((Constants!$B$5*AK648)+Constants!$B$4*AF649+AL648)-(Constants!$B$5+Constants!$B$4)*AK649</f>
        <v>0</v>
      </c>
      <c r="AM649">
        <f t="shared" si="184"/>
        <v>1</v>
      </c>
      <c r="AN649">
        <f t="shared" si="185"/>
        <v>1</v>
      </c>
      <c r="AO649">
        <f>(200000*(ABS(N649)-ABS(N647))+Constants!$B$7)/(2*Constants!$B$7)</f>
        <v>0.5</v>
      </c>
      <c r="AP649">
        <f>(200000*(ABS(O649)-ABS(O647))+Constants!$B$7)/(2*Constants!$B$7)</f>
        <v>0.5</v>
      </c>
      <c r="AQ649">
        <f t="shared" si="186"/>
        <v>1</v>
      </c>
      <c r="AR649">
        <f>(Constants!$B$3*Constants!$B$8*I649*K649+AS648)/(Constants!$B$9*Constants!$B$4)</f>
        <v>7.53982300884956</v>
      </c>
      <c r="AS649">
        <f>(Constants!$B$3*Constants!$B$8*I649*K649+AS648)-(AR649*Constants!$B$9*Constants!$B$4)</f>
        <v>0</v>
      </c>
      <c r="AT649">
        <f t="shared" si="187"/>
        <v>4878.26548672561</v>
      </c>
      <c r="AU649">
        <f t="array" ref="AU649">IF(SUMPRODUCT(--(SIGN(AN616:AN648)=SIGN(K617:K649)))=0,2,IF(AV648&gt;0,1,0))</f>
        <v>0</v>
      </c>
      <c r="AV649">
        <f>IF(AU649=2,ROUND(5*1000/Constants!$B$11,0),IF(AV648&gt;0,AV648-1,0))</f>
        <v>0</v>
      </c>
      <c r="AW649">
        <f t="shared" si="188"/>
        <v>647</v>
      </c>
      <c r="AX649">
        <f ca="1" t="array" ref="AX649">IF(AW649&gt;Constants!$B$12,2,IF(SUMPRODUCT(--(AX630:AX649=2))=0,0,1))</f>
        <v>2</v>
      </c>
      <c r="AZ649">
        <f t="array" ref="AZ649">IF(ABS(AG649)&gt;Constants!$B$13,2,IF(SUMPRODUCT(--(AZ629:AZ648=2))=0,0,1))</f>
        <v>0</v>
      </c>
    </row>
    <row r="650" spans="1:52">
      <c r="A650" s="3">
        <v>648</v>
      </c>
      <c r="B650">
        <f>Signals!B649</f>
        <v>3</v>
      </c>
      <c r="C650">
        <f>Signals!C649</f>
        <v>2</v>
      </c>
      <c r="D650">
        <f>Signals!F649</f>
        <v>0</v>
      </c>
      <c r="E650">
        <f>Signals!H649</f>
        <v>0</v>
      </c>
      <c r="F650">
        <f>Signals!I649</f>
        <v>0</v>
      </c>
      <c r="G650">
        <f>IF(Constants!$B$2=2,-B650,B650)</f>
        <v>3</v>
      </c>
      <c r="H650">
        <f>IF(Constants!$C$2=2,-C650,C650)</f>
        <v>2</v>
      </c>
      <c r="I650">
        <f t="shared" si="172"/>
        <v>3</v>
      </c>
      <c r="J650">
        <f t="shared" si="173"/>
        <v>2</v>
      </c>
      <c r="K650">
        <f t="shared" si="174"/>
        <v>1</v>
      </c>
      <c r="L650">
        <f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1200.5</v>
      </c>
      <c r="M650">
        <f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800.5</v>
      </c>
      <c r="N650">
        <f t="shared" si="175"/>
        <v>1200.5</v>
      </c>
      <c r="O650">
        <f t="shared" si="176"/>
        <v>800.5</v>
      </c>
      <c r="P650">
        <f>IF(I650&lt;&gt;0,(ABS(L650*Constants!$B$10)+50)/100,MAX(P649-ABS(N650*Constants!$B$4),0))</f>
        <v>0.62005</v>
      </c>
      <c r="Q650">
        <f>IF(J650&lt;&gt;0,(ABS(M650*Constants!$B$10)+50)/100,MAX(Q649-ABS(O650*Constants!$B$4),0))</f>
        <v>0.58005</v>
      </c>
      <c r="R650">
        <f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1200.5</v>
      </c>
      <c r="S650">
        <f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800.5</v>
      </c>
      <c r="T650">
        <f t="shared" si="177"/>
        <v>1200.5</v>
      </c>
      <c r="U650">
        <f t="shared" si="178"/>
        <v>800.5</v>
      </c>
      <c r="V650">
        <f>IF(I650&lt;&gt;0,(ABS(R650*Constants!$B$4)+50)/100,IF(R650=0,MAX((0-ABS(T650*Constants!$B$4)),0),(ABS(R650*Constants!$B$4)+50)/100))</f>
        <v>1501.125</v>
      </c>
      <c r="W650">
        <f>IF(J650&lt;&gt;0,(ABS(S650*Constants!$B$4)+50)/100,IF(S650=0,MAX((0-ABS(U650*Constants!$B$4)),0),(ABS(S650*Constants!$B$4)+50)/100))</f>
        <v>1001.125</v>
      </c>
      <c r="X650">
        <f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1200.5</v>
      </c>
      <c r="Y650">
        <f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800.5</v>
      </c>
      <c r="Z650">
        <f t="shared" si="179"/>
        <v>1200.5</v>
      </c>
      <c r="AA650">
        <f t="shared" si="180"/>
        <v>800.5</v>
      </c>
      <c r="AB650">
        <f>IF(I650&lt;&gt;0,(ABS(X650*Constants!$B$10)+50)/100,IF(X650=0,MAX((AB649-ABS(Z650*Constants!$B$4)),0),(ABS(X650*Constants!$B$4)+50)/100))</f>
        <v>0.62005</v>
      </c>
      <c r="AC650">
        <f>IF(J650&lt;&gt;0,(ABS(Y650*Constants!$B$10)+50)/100,IF(Y650=0,MAX((AC649-ABS(AA650*Constants!$B$4)),0),(ABS(Y650*Constants!$B$4)+50)/100))</f>
        <v>0.58005</v>
      </c>
      <c r="AD650">
        <f t="shared" si="181"/>
        <v>1001</v>
      </c>
      <c r="AE650">
        <f t="shared" si="182"/>
        <v>1200.5</v>
      </c>
      <c r="AF650">
        <f t="shared" si="183"/>
        <v>800.5</v>
      </c>
      <c r="AG650">
        <f>((Constants!$B$5*AG649)+Constants!$B$4*AD650+AH649)/(Constants!$B$5+Constants!$B$4)</f>
        <v>1001</v>
      </c>
      <c r="AH650">
        <f>((Constants!$B$5*AG649)+Constants!$B$4*AD650+AH649)-(Constants!$B$5+Constants!$B$4)*AG650</f>
        <v>0</v>
      </c>
      <c r="AI650">
        <f>((Constants!$B$5*AI649)+Constants!$B$4*AE650+AJ649)/(Constants!$B$5+Constants!$B$4)</f>
        <v>1200.5</v>
      </c>
      <c r="AJ650">
        <f>((Constants!$B$5*AI649)+Constants!$B$4*AE650+AJ649)-(Constants!$B$4+Constants!$B$5)*AI650</f>
        <v>0</v>
      </c>
      <c r="AK650">
        <f>((Constants!$B$5*AK649)+Constants!$B$4*AF650+AL649)/(Constants!$B$5+Constants!$B$4)</f>
        <v>800.5</v>
      </c>
      <c r="AL650">
        <f>((Constants!$B$5*AK649)+Constants!$B$4*AF650+AL649)-(Constants!$B$5+Constants!$B$4)*AK650</f>
        <v>0</v>
      </c>
      <c r="AM650">
        <f t="shared" si="184"/>
        <v>1</v>
      </c>
      <c r="AN650">
        <f t="shared" si="185"/>
        <v>1</v>
      </c>
      <c r="AO650">
        <f>(200000*(ABS(N650)-ABS(N648))+Constants!$B$7)/(2*Constants!$B$7)</f>
        <v>0.5</v>
      </c>
      <c r="AP650">
        <f>(200000*(ABS(O650)-ABS(O648))+Constants!$B$7)/(2*Constants!$B$7)</f>
        <v>0.5</v>
      </c>
      <c r="AQ650">
        <f t="shared" si="186"/>
        <v>1</v>
      </c>
      <c r="AR650">
        <f>(Constants!$B$3*Constants!$B$8*I650*K650+AS649)/(Constants!$B$9*Constants!$B$4)</f>
        <v>7.53982300884956</v>
      </c>
      <c r="AS650">
        <f>(Constants!$B$3*Constants!$B$8*I650*K650+AS649)-(AR650*Constants!$B$9*Constants!$B$4)</f>
        <v>0</v>
      </c>
      <c r="AT650">
        <f t="shared" si="187"/>
        <v>4885.80530973446</v>
      </c>
      <c r="AU650">
        <f t="array" ref="AU650">IF(SUMPRODUCT(--(SIGN(AN617:AN649)=SIGN(K618:K650)))=0,2,IF(AV649&gt;0,1,0))</f>
        <v>0</v>
      </c>
      <c r="AV650">
        <f>IF(AU650=2,ROUND(5*1000/Constants!$B$11,0),IF(AV649&gt;0,AV649-1,0))</f>
        <v>0</v>
      </c>
      <c r="AW650">
        <f t="shared" si="188"/>
        <v>648</v>
      </c>
      <c r="AX650">
        <f ca="1" t="array" ref="AX650">IF(AW650&gt;Constants!$B$12,2,IF(SUMPRODUCT(--(AX631:AX650=2))=0,0,1))</f>
        <v>2</v>
      </c>
      <c r="AZ650">
        <f t="array" ref="AZ650">IF(ABS(AG650)&gt;Constants!$B$13,2,IF(SUMPRODUCT(--(AZ630:AZ649=2))=0,0,1))</f>
        <v>0</v>
      </c>
    </row>
    <row r="651" spans="1:52">
      <c r="A651" s="3">
        <v>649</v>
      </c>
      <c r="B651">
        <f>Signals!B650</f>
        <v>3</v>
      </c>
      <c r="C651">
        <f>Signals!C650</f>
        <v>2</v>
      </c>
      <c r="D651">
        <f>Signals!F650</f>
        <v>0</v>
      </c>
      <c r="E651">
        <f>Signals!H650</f>
        <v>0</v>
      </c>
      <c r="F651">
        <f>Signals!I650</f>
        <v>0</v>
      </c>
      <c r="G651">
        <f>IF(Constants!$B$2=2,-B651,B651)</f>
        <v>3</v>
      </c>
      <c r="H651">
        <f>IF(Constants!$C$2=2,-C651,C651)</f>
        <v>2</v>
      </c>
      <c r="I651">
        <f t="shared" si="172"/>
        <v>3</v>
      </c>
      <c r="J651">
        <f t="shared" si="173"/>
        <v>2</v>
      </c>
      <c r="K651">
        <f t="shared" si="174"/>
        <v>1</v>
      </c>
      <c r="L651">
        <f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1200.5</v>
      </c>
      <c r="M651">
        <f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800.5</v>
      </c>
      <c r="N651">
        <f t="shared" si="175"/>
        <v>1200.5</v>
      </c>
      <c r="O651">
        <f t="shared" si="176"/>
        <v>800.5</v>
      </c>
      <c r="P651">
        <f>IF(I651&lt;&gt;0,(ABS(L651*Constants!$B$10)+50)/100,MAX(P650-ABS(N651*Constants!$B$4),0))</f>
        <v>0.62005</v>
      </c>
      <c r="Q651">
        <f>IF(J651&lt;&gt;0,(ABS(M651*Constants!$B$10)+50)/100,MAX(Q650-ABS(O651*Constants!$B$4),0))</f>
        <v>0.58005</v>
      </c>
      <c r="R651">
        <f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1200.5</v>
      </c>
      <c r="S651">
        <f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800.5</v>
      </c>
      <c r="T651">
        <f t="shared" si="177"/>
        <v>1200.5</v>
      </c>
      <c r="U651">
        <f t="shared" si="178"/>
        <v>800.5</v>
      </c>
      <c r="V651">
        <f>IF(I651&lt;&gt;0,(ABS(R651*Constants!$B$4)+50)/100,IF(R651=0,MAX((0-ABS(T651*Constants!$B$4)),0),(ABS(R651*Constants!$B$4)+50)/100))</f>
        <v>1501.125</v>
      </c>
      <c r="W651">
        <f>IF(J651&lt;&gt;0,(ABS(S651*Constants!$B$4)+50)/100,IF(S651=0,MAX((0-ABS(U651*Constants!$B$4)),0),(ABS(S651*Constants!$B$4)+50)/100))</f>
        <v>1001.125</v>
      </c>
      <c r="X651">
        <f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1200.5</v>
      </c>
      <c r="Y651">
        <f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800.5</v>
      </c>
      <c r="Z651">
        <f t="shared" si="179"/>
        <v>1200.5</v>
      </c>
      <c r="AA651">
        <f t="shared" si="180"/>
        <v>800.5</v>
      </c>
      <c r="AB651">
        <f>IF(I651&lt;&gt;0,(ABS(X651*Constants!$B$10)+50)/100,IF(X651=0,MAX((AB650-ABS(Z651*Constants!$B$4)),0),(ABS(X651*Constants!$B$4)+50)/100))</f>
        <v>0.62005</v>
      </c>
      <c r="AC651">
        <f>IF(J651&lt;&gt;0,(ABS(Y651*Constants!$B$10)+50)/100,IF(Y651=0,MAX((AC650-ABS(AA651*Constants!$B$4)),0),(ABS(Y651*Constants!$B$4)+50)/100))</f>
        <v>0.58005</v>
      </c>
      <c r="AD651">
        <f t="shared" si="181"/>
        <v>1001</v>
      </c>
      <c r="AE651">
        <f t="shared" si="182"/>
        <v>1200.5</v>
      </c>
      <c r="AF651">
        <f t="shared" si="183"/>
        <v>800.5</v>
      </c>
      <c r="AG651">
        <f>((Constants!$B$5*AG650)+Constants!$B$4*AD651+AH650)/(Constants!$B$5+Constants!$B$4)</f>
        <v>1001</v>
      </c>
      <c r="AH651">
        <f>((Constants!$B$5*AG650)+Constants!$B$4*AD651+AH650)-(Constants!$B$5+Constants!$B$4)*AG651</f>
        <v>0</v>
      </c>
      <c r="AI651">
        <f>((Constants!$B$5*AI650)+Constants!$B$4*AE651+AJ650)/(Constants!$B$5+Constants!$B$4)</f>
        <v>1200.5</v>
      </c>
      <c r="AJ651">
        <f>((Constants!$B$5*AI650)+Constants!$B$4*AE651+AJ650)-(Constants!$B$4+Constants!$B$5)*AI651</f>
        <v>0</v>
      </c>
      <c r="AK651">
        <f>((Constants!$B$5*AK650)+Constants!$B$4*AF651+AL650)/(Constants!$B$5+Constants!$B$4)</f>
        <v>800.5</v>
      </c>
      <c r="AL651">
        <f>((Constants!$B$5*AK650)+Constants!$B$4*AF651+AL650)-(Constants!$B$5+Constants!$B$4)*AK651</f>
        <v>0</v>
      </c>
      <c r="AM651">
        <f t="shared" si="184"/>
        <v>1</v>
      </c>
      <c r="AN651">
        <f t="shared" si="185"/>
        <v>1</v>
      </c>
      <c r="AO651">
        <f>(200000*(ABS(N651)-ABS(N649))+Constants!$B$7)/(2*Constants!$B$7)</f>
        <v>0.5</v>
      </c>
      <c r="AP651">
        <f>(200000*(ABS(O651)-ABS(O649))+Constants!$B$7)/(2*Constants!$B$7)</f>
        <v>0.5</v>
      </c>
      <c r="AQ651">
        <f t="shared" si="186"/>
        <v>1</v>
      </c>
      <c r="AR651">
        <f>(Constants!$B$3*Constants!$B$8*I651*K651+AS650)/(Constants!$B$9*Constants!$B$4)</f>
        <v>7.53982300884956</v>
      </c>
      <c r="AS651">
        <f>(Constants!$B$3*Constants!$B$8*I651*K651+AS650)-(AR651*Constants!$B$9*Constants!$B$4)</f>
        <v>0</v>
      </c>
      <c r="AT651">
        <f t="shared" si="187"/>
        <v>4893.34513274331</v>
      </c>
      <c r="AU651">
        <f t="array" ref="AU651">IF(SUMPRODUCT(--(SIGN(AN618:AN650)=SIGN(K619:K651)))=0,2,IF(AV650&gt;0,1,0))</f>
        <v>0</v>
      </c>
      <c r="AV651">
        <f>IF(AU651=2,ROUND(5*1000/Constants!$B$11,0),IF(AV650&gt;0,AV650-1,0))</f>
        <v>0</v>
      </c>
      <c r="AW651">
        <f t="shared" si="188"/>
        <v>649</v>
      </c>
      <c r="AX651">
        <f ca="1" t="array" ref="AX651">IF(AW651&gt;Constants!$B$12,2,IF(SUMPRODUCT(--(AX632:AX651=2))=0,0,1))</f>
        <v>2</v>
      </c>
      <c r="AZ651">
        <f t="array" ref="AZ651">IF(ABS(AG651)&gt;Constants!$B$13,2,IF(SUMPRODUCT(--(AZ631:AZ650=2))=0,0,1))</f>
        <v>0</v>
      </c>
    </row>
    <row r="652" spans="1:52">
      <c r="A652" s="3">
        <v>650</v>
      </c>
      <c r="B652">
        <f>Signals!B651</f>
        <v>3</v>
      </c>
      <c r="C652">
        <f>Signals!C651</f>
        <v>2</v>
      </c>
      <c r="D652">
        <f>Signals!F651</f>
        <v>0</v>
      </c>
      <c r="E652">
        <f>Signals!H651</f>
        <v>0</v>
      </c>
      <c r="F652">
        <f>Signals!I651</f>
        <v>0</v>
      </c>
      <c r="G652">
        <f>IF(Constants!$B$2=2,-B652,B652)</f>
        <v>3</v>
      </c>
      <c r="H652">
        <f>IF(Constants!$C$2=2,-C652,C652)</f>
        <v>2</v>
      </c>
      <c r="I652">
        <f t="shared" si="172"/>
        <v>3</v>
      </c>
      <c r="J652">
        <f t="shared" si="173"/>
        <v>2</v>
      </c>
      <c r="K652">
        <f t="shared" si="174"/>
        <v>1</v>
      </c>
      <c r="L652">
        <f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1200.5</v>
      </c>
      <c r="M652">
        <f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800.5</v>
      </c>
      <c r="N652">
        <f t="shared" si="175"/>
        <v>1200.5</v>
      </c>
      <c r="O652">
        <f t="shared" si="176"/>
        <v>800.5</v>
      </c>
      <c r="P652">
        <f>IF(I652&lt;&gt;0,(ABS(L652*Constants!$B$10)+50)/100,MAX(P651-ABS(N652*Constants!$B$4),0))</f>
        <v>0.62005</v>
      </c>
      <c r="Q652">
        <f>IF(J652&lt;&gt;0,(ABS(M652*Constants!$B$10)+50)/100,MAX(Q651-ABS(O652*Constants!$B$4),0))</f>
        <v>0.58005</v>
      </c>
      <c r="R652">
        <f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1200.5</v>
      </c>
      <c r="S652">
        <f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800.5</v>
      </c>
      <c r="T652">
        <f t="shared" si="177"/>
        <v>1200.5</v>
      </c>
      <c r="U652">
        <f t="shared" si="178"/>
        <v>800.5</v>
      </c>
      <c r="V652">
        <f>IF(I652&lt;&gt;0,(ABS(R652*Constants!$B$4)+50)/100,IF(R652=0,MAX((0-ABS(T652*Constants!$B$4)),0),(ABS(R652*Constants!$B$4)+50)/100))</f>
        <v>1501.125</v>
      </c>
      <c r="W652">
        <f>IF(J652&lt;&gt;0,(ABS(S652*Constants!$B$4)+50)/100,IF(S652=0,MAX((0-ABS(U652*Constants!$B$4)),0),(ABS(S652*Constants!$B$4)+50)/100))</f>
        <v>1001.125</v>
      </c>
      <c r="X652">
        <f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1200.5</v>
      </c>
      <c r="Y652">
        <f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800.5</v>
      </c>
      <c r="Z652">
        <f t="shared" si="179"/>
        <v>1200.5</v>
      </c>
      <c r="AA652">
        <f t="shared" si="180"/>
        <v>800.5</v>
      </c>
      <c r="AB652">
        <f>IF(I652&lt;&gt;0,(ABS(X652*Constants!$B$10)+50)/100,IF(X652=0,MAX((AB651-ABS(Z652*Constants!$B$4)),0),(ABS(X652*Constants!$B$4)+50)/100))</f>
        <v>0.62005</v>
      </c>
      <c r="AC652">
        <f>IF(J652&lt;&gt;0,(ABS(Y652*Constants!$B$10)+50)/100,IF(Y652=0,MAX((AC651-ABS(AA652*Constants!$B$4)),0),(ABS(Y652*Constants!$B$4)+50)/100))</f>
        <v>0.58005</v>
      </c>
      <c r="AD652">
        <f t="shared" si="181"/>
        <v>1001</v>
      </c>
      <c r="AE652">
        <f t="shared" si="182"/>
        <v>1200.5</v>
      </c>
      <c r="AF652">
        <f t="shared" si="183"/>
        <v>800.5</v>
      </c>
      <c r="AG652">
        <f>((Constants!$B$5*AG651)+Constants!$B$4*AD652+AH651)/(Constants!$B$5+Constants!$B$4)</f>
        <v>1001</v>
      </c>
      <c r="AH652">
        <f>((Constants!$B$5*AG651)+Constants!$B$4*AD652+AH651)-(Constants!$B$5+Constants!$B$4)*AG652</f>
        <v>0</v>
      </c>
      <c r="AI652">
        <f>((Constants!$B$5*AI651)+Constants!$B$4*AE652+AJ651)/(Constants!$B$5+Constants!$B$4)</f>
        <v>1200.5</v>
      </c>
      <c r="AJ652">
        <f>((Constants!$B$5*AI651)+Constants!$B$4*AE652+AJ651)-(Constants!$B$4+Constants!$B$5)*AI652</f>
        <v>0</v>
      </c>
      <c r="AK652">
        <f>((Constants!$B$5*AK651)+Constants!$B$4*AF652+AL651)/(Constants!$B$5+Constants!$B$4)</f>
        <v>800.5</v>
      </c>
      <c r="AL652">
        <f>((Constants!$B$5*AK651)+Constants!$B$4*AF652+AL651)-(Constants!$B$5+Constants!$B$4)*AK652</f>
        <v>0</v>
      </c>
      <c r="AM652">
        <f t="shared" si="184"/>
        <v>1</v>
      </c>
      <c r="AN652">
        <f t="shared" si="185"/>
        <v>1</v>
      </c>
      <c r="AO652">
        <f>(200000*(ABS(N652)-ABS(N650))+Constants!$B$7)/(2*Constants!$B$7)</f>
        <v>0.5</v>
      </c>
      <c r="AP652">
        <f>(200000*(ABS(O652)-ABS(O650))+Constants!$B$7)/(2*Constants!$B$7)</f>
        <v>0.5</v>
      </c>
      <c r="AQ652">
        <f t="shared" si="186"/>
        <v>1</v>
      </c>
      <c r="AR652">
        <f>(Constants!$B$3*Constants!$B$8*I652*K652+AS651)/(Constants!$B$9*Constants!$B$4)</f>
        <v>7.53982300884956</v>
      </c>
      <c r="AS652">
        <f>(Constants!$B$3*Constants!$B$8*I652*K652+AS651)-(AR652*Constants!$B$9*Constants!$B$4)</f>
        <v>0</v>
      </c>
      <c r="AT652">
        <f t="shared" si="187"/>
        <v>4900.88495575216</v>
      </c>
      <c r="AU652">
        <f t="array" ref="AU652">IF(SUMPRODUCT(--(SIGN(AN619:AN651)=SIGN(K620:K652)))=0,2,IF(AV651&gt;0,1,0))</f>
        <v>0</v>
      </c>
      <c r="AV652">
        <f>IF(AU652=2,ROUND(5*1000/Constants!$B$11,0),IF(AV651&gt;0,AV651-1,0))</f>
        <v>0</v>
      </c>
      <c r="AW652">
        <f t="shared" si="188"/>
        <v>650</v>
      </c>
      <c r="AX652">
        <f ca="1" t="array" ref="AX652">IF(AW652&gt;Constants!$B$12,2,IF(SUMPRODUCT(--(AX633:AX652=2))=0,0,1))</f>
        <v>2</v>
      </c>
      <c r="AZ652">
        <f t="array" ref="AZ652">IF(ABS(AG652)&gt;Constants!$B$13,2,IF(SUMPRODUCT(--(AZ632:AZ651=2))=0,0,1))</f>
        <v>0</v>
      </c>
    </row>
    <row r="653" spans="1:52">
      <c r="A653" s="3">
        <v>651</v>
      </c>
      <c r="B653">
        <f>Signals!B652</f>
        <v>3</v>
      </c>
      <c r="C653">
        <f>Signals!C652</f>
        <v>2</v>
      </c>
      <c r="D653">
        <f>Signals!F652</f>
        <v>0</v>
      </c>
      <c r="E653">
        <f>Signals!H652</f>
        <v>0</v>
      </c>
      <c r="F653">
        <f>Signals!I652</f>
        <v>0</v>
      </c>
      <c r="G653">
        <f>IF(Constants!$B$2=2,-B653,B653)</f>
        <v>3</v>
      </c>
      <c r="H653">
        <f>IF(Constants!$C$2=2,-C653,C653)</f>
        <v>2</v>
      </c>
      <c r="I653">
        <f t="shared" si="172"/>
        <v>3</v>
      </c>
      <c r="J653">
        <f t="shared" si="173"/>
        <v>2</v>
      </c>
      <c r="K653">
        <f t="shared" si="174"/>
        <v>1</v>
      </c>
      <c r="L653">
        <f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1200.5</v>
      </c>
      <c r="M653">
        <f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800.5</v>
      </c>
      <c r="N653">
        <f t="shared" si="175"/>
        <v>1200.5</v>
      </c>
      <c r="O653">
        <f t="shared" si="176"/>
        <v>800.5</v>
      </c>
      <c r="P653">
        <f>IF(I653&lt;&gt;0,(ABS(L653*Constants!$B$10)+50)/100,MAX(P652-ABS(N653*Constants!$B$4),0))</f>
        <v>0.62005</v>
      </c>
      <c r="Q653">
        <f>IF(J653&lt;&gt;0,(ABS(M653*Constants!$B$10)+50)/100,MAX(Q652-ABS(O653*Constants!$B$4),0))</f>
        <v>0.58005</v>
      </c>
      <c r="R653">
        <f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1200.5</v>
      </c>
      <c r="S653">
        <f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800.5</v>
      </c>
      <c r="T653">
        <f t="shared" si="177"/>
        <v>1200.5</v>
      </c>
      <c r="U653">
        <f t="shared" si="178"/>
        <v>800.5</v>
      </c>
      <c r="V653">
        <f>IF(I653&lt;&gt;0,(ABS(R653*Constants!$B$4)+50)/100,IF(R653=0,MAX((0-ABS(T653*Constants!$B$4)),0),(ABS(R653*Constants!$B$4)+50)/100))</f>
        <v>1501.125</v>
      </c>
      <c r="W653">
        <f>IF(J653&lt;&gt;0,(ABS(S653*Constants!$B$4)+50)/100,IF(S653=0,MAX((0-ABS(U653*Constants!$B$4)),0),(ABS(S653*Constants!$B$4)+50)/100))</f>
        <v>1001.125</v>
      </c>
      <c r="X653">
        <f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1200.5</v>
      </c>
      <c r="Y653">
        <f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800.5</v>
      </c>
      <c r="Z653">
        <f t="shared" si="179"/>
        <v>1200.5</v>
      </c>
      <c r="AA653">
        <f t="shared" si="180"/>
        <v>800.5</v>
      </c>
      <c r="AB653">
        <f>IF(I653&lt;&gt;0,(ABS(X653*Constants!$B$10)+50)/100,IF(X653=0,MAX((AB652-ABS(Z653*Constants!$B$4)),0),(ABS(X653*Constants!$B$4)+50)/100))</f>
        <v>0.62005</v>
      </c>
      <c r="AC653">
        <f>IF(J653&lt;&gt;0,(ABS(Y653*Constants!$B$10)+50)/100,IF(Y653=0,MAX((AC652-ABS(AA653*Constants!$B$4)),0),(ABS(Y653*Constants!$B$4)+50)/100))</f>
        <v>0.58005</v>
      </c>
      <c r="AD653">
        <f t="shared" si="181"/>
        <v>1001</v>
      </c>
      <c r="AE653">
        <f t="shared" si="182"/>
        <v>1200.5</v>
      </c>
      <c r="AF653">
        <f t="shared" si="183"/>
        <v>800.5</v>
      </c>
      <c r="AG653">
        <f>((Constants!$B$5*AG652)+Constants!$B$4*AD653+AH652)/(Constants!$B$5+Constants!$B$4)</f>
        <v>1001</v>
      </c>
      <c r="AH653">
        <f>((Constants!$B$5*AG652)+Constants!$B$4*AD653+AH652)-(Constants!$B$5+Constants!$B$4)*AG653</f>
        <v>0</v>
      </c>
      <c r="AI653">
        <f>((Constants!$B$5*AI652)+Constants!$B$4*AE653+AJ652)/(Constants!$B$5+Constants!$B$4)</f>
        <v>1200.5</v>
      </c>
      <c r="AJ653">
        <f>((Constants!$B$5*AI652)+Constants!$B$4*AE653+AJ652)-(Constants!$B$4+Constants!$B$5)*AI653</f>
        <v>0</v>
      </c>
      <c r="AK653">
        <f>((Constants!$B$5*AK652)+Constants!$B$4*AF653+AL652)/(Constants!$B$5+Constants!$B$4)</f>
        <v>800.5</v>
      </c>
      <c r="AL653">
        <f>((Constants!$B$5*AK652)+Constants!$B$4*AF653+AL652)-(Constants!$B$5+Constants!$B$4)*AK653</f>
        <v>0</v>
      </c>
      <c r="AM653">
        <f t="shared" si="184"/>
        <v>1</v>
      </c>
      <c r="AN653">
        <f t="shared" si="185"/>
        <v>1</v>
      </c>
      <c r="AO653">
        <f>(200000*(ABS(N653)-ABS(N651))+Constants!$B$7)/(2*Constants!$B$7)</f>
        <v>0.5</v>
      </c>
      <c r="AP653">
        <f>(200000*(ABS(O653)-ABS(O651))+Constants!$B$7)/(2*Constants!$B$7)</f>
        <v>0.5</v>
      </c>
      <c r="AQ653">
        <f t="shared" si="186"/>
        <v>1</v>
      </c>
      <c r="AR653">
        <f>(Constants!$B$3*Constants!$B$8*I653*K653+AS652)/(Constants!$B$9*Constants!$B$4)</f>
        <v>7.53982300884956</v>
      </c>
      <c r="AS653">
        <f>(Constants!$B$3*Constants!$B$8*I653*K653+AS652)-(AR653*Constants!$B$9*Constants!$B$4)</f>
        <v>0</v>
      </c>
      <c r="AT653">
        <f t="shared" si="187"/>
        <v>4908.42477876101</v>
      </c>
      <c r="AU653">
        <f t="array" ref="AU653">IF(SUMPRODUCT(--(SIGN(AN620:AN652)=SIGN(K621:K653)))=0,2,IF(AV652&gt;0,1,0))</f>
        <v>0</v>
      </c>
      <c r="AV653">
        <f>IF(AU653=2,ROUND(5*1000/Constants!$B$11,0),IF(AV652&gt;0,AV652-1,0))</f>
        <v>0</v>
      </c>
      <c r="AW653">
        <f t="shared" si="188"/>
        <v>651</v>
      </c>
      <c r="AX653">
        <f ca="1" t="array" ref="AX653">IF(AW653&gt;Constants!$B$12,2,IF(SUMPRODUCT(--(AX634:AX653=2))=0,0,1))</f>
        <v>2</v>
      </c>
      <c r="AZ653">
        <f t="array" ref="AZ653">IF(ABS(AG653)&gt;Constants!$B$13,2,IF(SUMPRODUCT(--(AZ633:AZ652=2))=0,0,1))</f>
        <v>0</v>
      </c>
    </row>
    <row r="654" spans="1:52">
      <c r="A654" s="3">
        <v>652</v>
      </c>
      <c r="B654">
        <f>Signals!B653</f>
        <v>3</v>
      </c>
      <c r="C654">
        <f>Signals!C653</f>
        <v>2</v>
      </c>
      <c r="D654">
        <f>Signals!F653</f>
        <v>0</v>
      </c>
      <c r="E654">
        <f>Signals!H653</f>
        <v>0</v>
      </c>
      <c r="F654">
        <f>Signals!I653</f>
        <v>0</v>
      </c>
      <c r="G654">
        <f>IF(Constants!$B$2=2,-B654,B654)</f>
        <v>3</v>
      </c>
      <c r="H654">
        <f>IF(Constants!$C$2=2,-C654,C654)</f>
        <v>2</v>
      </c>
      <c r="I654">
        <f t="shared" si="172"/>
        <v>3</v>
      </c>
      <c r="J654">
        <f t="shared" si="173"/>
        <v>2</v>
      </c>
      <c r="K654">
        <f t="shared" si="174"/>
        <v>1</v>
      </c>
      <c r="L654">
        <f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1200.5</v>
      </c>
      <c r="M654">
        <f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800.5</v>
      </c>
      <c r="N654">
        <f t="shared" si="175"/>
        <v>1200.5</v>
      </c>
      <c r="O654">
        <f t="shared" si="176"/>
        <v>800.5</v>
      </c>
      <c r="P654">
        <f>IF(I654&lt;&gt;0,(ABS(L654*Constants!$B$10)+50)/100,MAX(P653-ABS(N654*Constants!$B$4),0))</f>
        <v>0.62005</v>
      </c>
      <c r="Q654">
        <f>IF(J654&lt;&gt;0,(ABS(M654*Constants!$B$10)+50)/100,MAX(Q653-ABS(O654*Constants!$B$4),0))</f>
        <v>0.58005</v>
      </c>
      <c r="R654">
        <f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1200.5</v>
      </c>
      <c r="S654">
        <f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800.5</v>
      </c>
      <c r="T654">
        <f t="shared" si="177"/>
        <v>1200.5</v>
      </c>
      <c r="U654">
        <f t="shared" si="178"/>
        <v>800.5</v>
      </c>
      <c r="V654">
        <f>IF(I654&lt;&gt;0,(ABS(R654*Constants!$B$4)+50)/100,IF(R654=0,MAX((0-ABS(T654*Constants!$B$4)),0),(ABS(R654*Constants!$B$4)+50)/100))</f>
        <v>1501.125</v>
      </c>
      <c r="W654">
        <f>IF(J654&lt;&gt;0,(ABS(S654*Constants!$B$4)+50)/100,IF(S654=0,MAX((0-ABS(U654*Constants!$B$4)),0),(ABS(S654*Constants!$B$4)+50)/100))</f>
        <v>1001.125</v>
      </c>
      <c r="X654">
        <f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1200.5</v>
      </c>
      <c r="Y654">
        <f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800.5</v>
      </c>
      <c r="Z654">
        <f t="shared" si="179"/>
        <v>1200.5</v>
      </c>
      <c r="AA654">
        <f t="shared" si="180"/>
        <v>800.5</v>
      </c>
      <c r="AB654">
        <f>IF(I654&lt;&gt;0,(ABS(X654*Constants!$B$10)+50)/100,IF(X654=0,MAX((AB653-ABS(Z654*Constants!$B$4)),0),(ABS(X654*Constants!$B$4)+50)/100))</f>
        <v>0.62005</v>
      </c>
      <c r="AC654">
        <f>IF(J654&lt;&gt;0,(ABS(Y654*Constants!$B$10)+50)/100,IF(Y654=0,MAX((AC653-ABS(AA654*Constants!$B$4)),0),(ABS(Y654*Constants!$B$4)+50)/100))</f>
        <v>0.58005</v>
      </c>
      <c r="AD654">
        <f t="shared" si="181"/>
        <v>1001</v>
      </c>
      <c r="AE654">
        <f t="shared" si="182"/>
        <v>1200.5</v>
      </c>
      <c r="AF654">
        <f t="shared" si="183"/>
        <v>800.5</v>
      </c>
      <c r="AG654">
        <f>((Constants!$B$5*AG653)+Constants!$B$4*AD654+AH653)/(Constants!$B$5+Constants!$B$4)</f>
        <v>1001</v>
      </c>
      <c r="AH654">
        <f>((Constants!$B$5*AG653)+Constants!$B$4*AD654+AH653)-(Constants!$B$5+Constants!$B$4)*AG654</f>
        <v>0</v>
      </c>
      <c r="AI654">
        <f>((Constants!$B$5*AI653)+Constants!$B$4*AE654+AJ653)/(Constants!$B$5+Constants!$B$4)</f>
        <v>1200.5</v>
      </c>
      <c r="AJ654">
        <f>((Constants!$B$5*AI653)+Constants!$B$4*AE654+AJ653)-(Constants!$B$4+Constants!$B$5)*AI654</f>
        <v>0</v>
      </c>
      <c r="AK654">
        <f>((Constants!$B$5*AK653)+Constants!$B$4*AF654+AL653)/(Constants!$B$5+Constants!$B$4)</f>
        <v>800.5</v>
      </c>
      <c r="AL654">
        <f>((Constants!$B$5*AK653)+Constants!$B$4*AF654+AL653)-(Constants!$B$5+Constants!$B$4)*AK654</f>
        <v>0</v>
      </c>
      <c r="AM654">
        <f t="shared" si="184"/>
        <v>1</v>
      </c>
      <c r="AN654">
        <f t="shared" si="185"/>
        <v>1</v>
      </c>
      <c r="AO654">
        <f>(200000*(ABS(N654)-ABS(N652))+Constants!$B$7)/(2*Constants!$B$7)</f>
        <v>0.5</v>
      </c>
      <c r="AP654">
        <f>(200000*(ABS(O654)-ABS(O652))+Constants!$B$7)/(2*Constants!$B$7)</f>
        <v>0.5</v>
      </c>
      <c r="AQ654">
        <f t="shared" si="186"/>
        <v>1</v>
      </c>
      <c r="AR654">
        <f>(Constants!$B$3*Constants!$B$8*I654*K654+AS653)/(Constants!$B$9*Constants!$B$4)</f>
        <v>7.53982300884956</v>
      </c>
      <c r="AS654">
        <f>(Constants!$B$3*Constants!$B$8*I654*K654+AS653)-(AR654*Constants!$B$9*Constants!$B$4)</f>
        <v>0</v>
      </c>
      <c r="AT654">
        <f t="shared" si="187"/>
        <v>4915.96460176986</v>
      </c>
      <c r="AU654">
        <f t="array" ref="AU654">IF(SUMPRODUCT(--(SIGN(AN621:AN653)=SIGN(K622:K654)))=0,2,IF(AV653&gt;0,1,0))</f>
        <v>0</v>
      </c>
      <c r="AV654">
        <f>IF(AU654=2,ROUND(5*1000/Constants!$B$11,0),IF(AV653&gt;0,AV653-1,0))</f>
        <v>0</v>
      </c>
      <c r="AW654">
        <f t="shared" si="188"/>
        <v>652</v>
      </c>
      <c r="AX654">
        <f ca="1" t="array" ref="AX654">IF(AW654&gt;Constants!$B$12,2,IF(SUMPRODUCT(--(AX635:AX654=2))=0,0,1))</f>
        <v>2</v>
      </c>
      <c r="AZ654">
        <f t="array" ref="AZ654">IF(ABS(AG654)&gt;Constants!$B$13,2,IF(SUMPRODUCT(--(AZ634:AZ653=2))=0,0,1))</f>
        <v>0</v>
      </c>
    </row>
    <row r="655" spans="1:52">
      <c r="A655" s="3">
        <v>653</v>
      </c>
      <c r="B655">
        <f>Signals!B654</f>
        <v>3</v>
      </c>
      <c r="C655">
        <f>Signals!C654</f>
        <v>2</v>
      </c>
      <c r="D655">
        <f>Signals!F654</f>
        <v>0</v>
      </c>
      <c r="E655">
        <f>Signals!H654</f>
        <v>0</v>
      </c>
      <c r="F655">
        <f>Signals!I654</f>
        <v>0</v>
      </c>
      <c r="G655">
        <f>IF(Constants!$B$2=2,-B655,B655)</f>
        <v>3</v>
      </c>
      <c r="H655">
        <f>IF(Constants!$C$2=2,-C655,C655)</f>
        <v>2</v>
      </c>
      <c r="I655">
        <f t="shared" si="172"/>
        <v>3</v>
      </c>
      <c r="J655">
        <f t="shared" si="173"/>
        <v>2</v>
      </c>
      <c r="K655">
        <f t="shared" si="174"/>
        <v>1</v>
      </c>
      <c r="L655">
        <f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1200.5</v>
      </c>
      <c r="M655">
        <f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800.5</v>
      </c>
      <c r="N655">
        <f t="shared" si="175"/>
        <v>1200.5</v>
      </c>
      <c r="O655">
        <f t="shared" si="176"/>
        <v>800.5</v>
      </c>
      <c r="P655">
        <f>IF(I655&lt;&gt;0,(ABS(L655*Constants!$B$10)+50)/100,MAX(P654-ABS(N655*Constants!$B$4),0))</f>
        <v>0.62005</v>
      </c>
      <c r="Q655">
        <f>IF(J655&lt;&gt;0,(ABS(M655*Constants!$B$10)+50)/100,MAX(Q654-ABS(O655*Constants!$B$4),0))</f>
        <v>0.58005</v>
      </c>
      <c r="R655">
        <f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1200.5</v>
      </c>
      <c r="S655">
        <f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800.5</v>
      </c>
      <c r="T655">
        <f t="shared" si="177"/>
        <v>1200.5</v>
      </c>
      <c r="U655">
        <f t="shared" si="178"/>
        <v>800.5</v>
      </c>
      <c r="V655">
        <f>IF(I655&lt;&gt;0,(ABS(R655*Constants!$B$4)+50)/100,IF(R655=0,MAX((0-ABS(T655*Constants!$B$4)),0),(ABS(R655*Constants!$B$4)+50)/100))</f>
        <v>1501.125</v>
      </c>
      <c r="W655">
        <f>IF(J655&lt;&gt;0,(ABS(S655*Constants!$B$4)+50)/100,IF(S655=0,MAX((0-ABS(U655*Constants!$B$4)),0),(ABS(S655*Constants!$B$4)+50)/100))</f>
        <v>1001.125</v>
      </c>
      <c r="X655">
        <f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1200.5</v>
      </c>
      <c r="Y655">
        <f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800.5</v>
      </c>
      <c r="Z655">
        <f t="shared" si="179"/>
        <v>1200.5</v>
      </c>
      <c r="AA655">
        <f t="shared" si="180"/>
        <v>800.5</v>
      </c>
      <c r="AB655">
        <f>IF(I655&lt;&gt;0,(ABS(X655*Constants!$B$10)+50)/100,IF(X655=0,MAX((AB654-ABS(Z655*Constants!$B$4)),0),(ABS(X655*Constants!$B$4)+50)/100))</f>
        <v>0.62005</v>
      </c>
      <c r="AC655">
        <f>IF(J655&lt;&gt;0,(ABS(Y655*Constants!$B$10)+50)/100,IF(Y655=0,MAX((AC654-ABS(AA655*Constants!$B$4)),0),(ABS(Y655*Constants!$B$4)+50)/100))</f>
        <v>0.58005</v>
      </c>
      <c r="AD655">
        <f t="shared" si="181"/>
        <v>1001</v>
      </c>
      <c r="AE655">
        <f t="shared" si="182"/>
        <v>1200.5</v>
      </c>
      <c r="AF655">
        <f t="shared" si="183"/>
        <v>800.5</v>
      </c>
      <c r="AG655">
        <f>((Constants!$B$5*AG654)+Constants!$B$4*AD655+AH654)/(Constants!$B$5+Constants!$B$4)</f>
        <v>1001</v>
      </c>
      <c r="AH655">
        <f>((Constants!$B$5*AG654)+Constants!$B$4*AD655+AH654)-(Constants!$B$5+Constants!$B$4)*AG655</f>
        <v>0</v>
      </c>
      <c r="AI655">
        <f>((Constants!$B$5*AI654)+Constants!$B$4*AE655+AJ654)/(Constants!$B$5+Constants!$B$4)</f>
        <v>1200.5</v>
      </c>
      <c r="AJ655">
        <f>((Constants!$B$5*AI654)+Constants!$B$4*AE655+AJ654)-(Constants!$B$4+Constants!$B$5)*AI655</f>
        <v>0</v>
      </c>
      <c r="AK655">
        <f>((Constants!$B$5*AK654)+Constants!$B$4*AF655+AL654)/(Constants!$B$5+Constants!$B$4)</f>
        <v>800.5</v>
      </c>
      <c r="AL655">
        <f>((Constants!$B$5*AK654)+Constants!$B$4*AF655+AL654)-(Constants!$B$5+Constants!$B$4)*AK655</f>
        <v>0</v>
      </c>
      <c r="AM655">
        <f t="shared" si="184"/>
        <v>1</v>
      </c>
      <c r="AN655">
        <f t="shared" si="185"/>
        <v>1</v>
      </c>
      <c r="AO655">
        <f>(200000*(ABS(N655)-ABS(N653))+Constants!$B$7)/(2*Constants!$B$7)</f>
        <v>0.5</v>
      </c>
      <c r="AP655">
        <f>(200000*(ABS(O655)-ABS(O653))+Constants!$B$7)/(2*Constants!$B$7)</f>
        <v>0.5</v>
      </c>
      <c r="AQ655">
        <f t="shared" si="186"/>
        <v>1</v>
      </c>
      <c r="AR655">
        <f>(Constants!$B$3*Constants!$B$8*I655*K655+AS654)/(Constants!$B$9*Constants!$B$4)</f>
        <v>7.53982300884956</v>
      </c>
      <c r="AS655">
        <f>(Constants!$B$3*Constants!$B$8*I655*K655+AS654)-(AR655*Constants!$B$9*Constants!$B$4)</f>
        <v>0</v>
      </c>
      <c r="AT655">
        <f t="shared" si="187"/>
        <v>4923.50442477871</v>
      </c>
      <c r="AU655">
        <f t="array" ref="AU655">IF(SUMPRODUCT(--(SIGN(AN622:AN654)=SIGN(K623:K655)))=0,2,IF(AV654&gt;0,1,0))</f>
        <v>0</v>
      </c>
      <c r="AV655">
        <f>IF(AU655=2,ROUND(5*1000/Constants!$B$11,0),IF(AV654&gt;0,AV654-1,0))</f>
        <v>0</v>
      </c>
      <c r="AW655">
        <f t="shared" si="188"/>
        <v>653</v>
      </c>
      <c r="AX655">
        <f ca="1" t="array" ref="AX655">IF(AW655&gt;Constants!$B$12,2,IF(SUMPRODUCT(--(AX636:AX655=2))=0,0,1))</f>
        <v>2</v>
      </c>
      <c r="AZ655">
        <f t="array" ref="AZ655">IF(ABS(AG655)&gt;Constants!$B$13,2,IF(SUMPRODUCT(--(AZ635:AZ654=2))=0,0,1))</f>
        <v>0</v>
      </c>
    </row>
    <row r="656" spans="1:52">
      <c r="A656" s="3">
        <v>654</v>
      </c>
      <c r="B656">
        <f>Signals!B655</f>
        <v>3</v>
      </c>
      <c r="C656">
        <f>Signals!C655</f>
        <v>2</v>
      </c>
      <c r="D656">
        <f>Signals!F655</f>
        <v>0</v>
      </c>
      <c r="E656">
        <f>Signals!H655</f>
        <v>0</v>
      </c>
      <c r="F656">
        <f>Signals!I655</f>
        <v>0</v>
      </c>
      <c r="G656">
        <f>IF(Constants!$B$2=2,-B656,B656)</f>
        <v>3</v>
      </c>
      <c r="H656">
        <f>IF(Constants!$C$2=2,-C656,C656)</f>
        <v>2</v>
      </c>
      <c r="I656">
        <f t="shared" si="172"/>
        <v>3</v>
      </c>
      <c r="J656">
        <f t="shared" si="173"/>
        <v>2</v>
      </c>
      <c r="K656">
        <f t="shared" si="174"/>
        <v>1</v>
      </c>
      <c r="L656">
        <f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1200.5</v>
      </c>
      <c r="M656">
        <f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800.5</v>
      </c>
      <c r="N656">
        <f t="shared" si="175"/>
        <v>1200.5</v>
      </c>
      <c r="O656">
        <f t="shared" si="176"/>
        <v>800.5</v>
      </c>
      <c r="P656">
        <f>IF(I656&lt;&gt;0,(ABS(L656*Constants!$B$10)+50)/100,MAX(P655-ABS(N656*Constants!$B$4),0))</f>
        <v>0.62005</v>
      </c>
      <c r="Q656">
        <f>IF(J656&lt;&gt;0,(ABS(M656*Constants!$B$10)+50)/100,MAX(Q655-ABS(O656*Constants!$B$4),0))</f>
        <v>0.58005</v>
      </c>
      <c r="R656">
        <f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1200.5</v>
      </c>
      <c r="S656">
        <f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800.5</v>
      </c>
      <c r="T656">
        <f t="shared" si="177"/>
        <v>1200.5</v>
      </c>
      <c r="U656">
        <f t="shared" si="178"/>
        <v>800.5</v>
      </c>
      <c r="V656">
        <f>IF(I656&lt;&gt;0,(ABS(R656*Constants!$B$4)+50)/100,IF(R656=0,MAX((0-ABS(T656*Constants!$B$4)),0),(ABS(R656*Constants!$B$4)+50)/100))</f>
        <v>1501.125</v>
      </c>
      <c r="W656">
        <f>IF(J656&lt;&gt;0,(ABS(S656*Constants!$B$4)+50)/100,IF(S656=0,MAX((0-ABS(U656*Constants!$B$4)),0),(ABS(S656*Constants!$B$4)+50)/100))</f>
        <v>1001.125</v>
      </c>
      <c r="X656">
        <f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1200.5</v>
      </c>
      <c r="Y656">
        <f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800.5</v>
      </c>
      <c r="Z656">
        <f t="shared" si="179"/>
        <v>1200.5</v>
      </c>
      <c r="AA656">
        <f t="shared" si="180"/>
        <v>800.5</v>
      </c>
      <c r="AB656">
        <f>IF(I656&lt;&gt;0,(ABS(X656*Constants!$B$10)+50)/100,IF(X656=0,MAX((AB655-ABS(Z656*Constants!$B$4)),0),(ABS(X656*Constants!$B$4)+50)/100))</f>
        <v>0.62005</v>
      </c>
      <c r="AC656">
        <f>IF(J656&lt;&gt;0,(ABS(Y656*Constants!$B$10)+50)/100,IF(Y656=0,MAX((AC655-ABS(AA656*Constants!$B$4)),0),(ABS(Y656*Constants!$B$4)+50)/100))</f>
        <v>0.58005</v>
      </c>
      <c r="AD656">
        <f t="shared" si="181"/>
        <v>1001</v>
      </c>
      <c r="AE656">
        <f t="shared" si="182"/>
        <v>1200.5</v>
      </c>
      <c r="AF656">
        <f t="shared" si="183"/>
        <v>800.5</v>
      </c>
      <c r="AG656">
        <f>((Constants!$B$5*AG655)+Constants!$B$4*AD656+AH655)/(Constants!$B$5+Constants!$B$4)</f>
        <v>1001</v>
      </c>
      <c r="AH656">
        <f>((Constants!$B$5*AG655)+Constants!$B$4*AD656+AH655)-(Constants!$B$5+Constants!$B$4)*AG656</f>
        <v>0</v>
      </c>
      <c r="AI656">
        <f>((Constants!$B$5*AI655)+Constants!$B$4*AE656+AJ655)/(Constants!$B$5+Constants!$B$4)</f>
        <v>1200.5</v>
      </c>
      <c r="AJ656">
        <f>((Constants!$B$5*AI655)+Constants!$B$4*AE656+AJ655)-(Constants!$B$4+Constants!$B$5)*AI656</f>
        <v>0</v>
      </c>
      <c r="AK656">
        <f>((Constants!$B$5*AK655)+Constants!$B$4*AF656+AL655)/(Constants!$B$5+Constants!$B$4)</f>
        <v>800.5</v>
      </c>
      <c r="AL656">
        <f>((Constants!$B$5*AK655)+Constants!$B$4*AF656+AL655)-(Constants!$B$5+Constants!$B$4)*AK656</f>
        <v>0</v>
      </c>
      <c r="AM656">
        <f t="shared" si="184"/>
        <v>1</v>
      </c>
      <c r="AN656">
        <f t="shared" si="185"/>
        <v>1</v>
      </c>
      <c r="AO656">
        <f>(200000*(ABS(N656)-ABS(N654))+Constants!$B$7)/(2*Constants!$B$7)</f>
        <v>0.5</v>
      </c>
      <c r="AP656">
        <f>(200000*(ABS(O656)-ABS(O654))+Constants!$B$7)/(2*Constants!$B$7)</f>
        <v>0.5</v>
      </c>
      <c r="AQ656">
        <f t="shared" si="186"/>
        <v>1</v>
      </c>
      <c r="AR656">
        <f>(Constants!$B$3*Constants!$B$8*I656*K656+AS655)/(Constants!$B$9*Constants!$B$4)</f>
        <v>7.53982300884956</v>
      </c>
      <c r="AS656">
        <f>(Constants!$B$3*Constants!$B$8*I656*K656+AS655)-(AR656*Constants!$B$9*Constants!$B$4)</f>
        <v>0</v>
      </c>
      <c r="AT656">
        <f t="shared" si="187"/>
        <v>4931.04424778756</v>
      </c>
      <c r="AU656">
        <f t="array" ref="AU656">IF(SUMPRODUCT(--(SIGN(AN623:AN655)=SIGN(K624:K656)))=0,2,IF(AV655&gt;0,1,0))</f>
        <v>0</v>
      </c>
      <c r="AV656">
        <f>IF(AU656=2,ROUND(5*1000/Constants!$B$11,0),IF(AV655&gt;0,AV655-1,0))</f>
        <v>0</v>
      </c>
      <c r="AW656">
        <f t="shared" si="188"/>
        <v>654</v>
      </c>
      <c r="AX656">
        <f ca="1" t="array" ref="AX656">IF(AW656&gt;Constants!$B$12,2,IF(SUMPRODUCT(--(AX637:AX656=2))=0,0,1))</f>
        <v>2</v>
      </c>
      <c r="AZ656">
        <f t="array" ref="AZ656">IF(ABS(AG656)&gt;Constants!$B$13,2,IF(SUMPRODUCT(--(AZ636:AZ655=2))=0,0,1))</f>
        <v>0</v>
      </c>
    </row>
    <row r="657" spans="1:52">
      <c r="A657" s="3">
        <v>655</v>
      </c>
      <c r="B657">
        <f>Signals!B656</f>
        <v>3</v>
      </c>
      <c r="C657">
        <f>Signals!C656</f>
        <v>2</v>
      </c>
      <c r="D657">
        <f>Signals!F656</f>
        <v>0</v>
      </c>
      <c r="E657">
        <f>Signals!H656</f>
        <v>0</v>
      </c>
      <c r="F657">
        <f>Signals!I656</f>
        <v>0</v>
      </c>
      <c r="G657">
        <f>IF(Constants!$B$2=2,-B657,B657)</f>
        <v>3</v>
      </c>
      <c r="H657">
        <f>IF(Constants!$C$2=2,-C657,C657)</f>
        <v>2</v>
      </c>
      <c r="I657">
        <f t="shared" si="172"/>
        <v>3</v>
      </c>
      <c r="J657">
        <f t="shared" si="173"/>
        <v>2</v>
      </c>
      <c r="K657">
        <f t="shared" si="174"/>
        <v>1</v>
      </c>
      <c r="L657">
        <f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1200.5</v>
      </c>
      <c r="M657">
        <f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800.5</v>
      </c>
      <c r="N657">
        <f t="shared" si="175"/>
        <v>1200.5</v>
      </c>
      <c r="O657">
        <f t="shared" si="176"/>
        <v>800.5</v>
      </c>
      <c r="P657">
        <f>IF(I657&lt;&gt;0,(ABS(L657*Constants!$B$10)+50)/100,MAX(P656-ABS(N657*Constants!$B$4),0))</f>
        <v>0.62005</v>
      </c>
      <c r="Q657">
        <f>IF(J657&lt;&gt;0,(ABS(M657*Constants!$B$10)+50)/100,MAX(Q656-ABS(O657*Constants!$B$4),0))</f>
        <v>0.58005</v>
      </c>
      <c r="R657">
        <f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1200.5</v>
      </c>
      <c r="S657">
        <f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800.5</v>
      </c>
      <c r="T657">
        <f t="shared" si="177"/>
        <v>1200.5</v>
      </c>
      <c r="U657">
        <f t="shared" si="178"/>
        <v>800.5</v>
      </c>
      <c r="V657">
        <f>IF(I657&lt;&gt;0,(ABS(R657*Constants!$B$4)+50)/100,IF(R657=0,MAX((0-ABS(T657*Constants!$B$4)),0),(ABS(R657*Constants!$B$4)+50)/100))</f>
        <v>1501.125</v>
      </c>
      <c r="W657">
        <f>IF(J657&lt;&gt;0,(ABS(S657*Constants!$B$4)+50)/100,IF(S657=0,MAX((0-ABS(U657*Constants!$B$4)),0),(ABS(S657*Constants!$B$4)+50)/100))</f>
        <v>1001.125</v>
      </c>
      <c r="X657">
        <f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1200.5</v>
      </c>
      <c r="Y657">
        <f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800.5</v>
      </c>
      <c r="Z657">
        <f t="shared" si="179"/>
        <v>1200.5</v>
      </c>
      <c r="AA657">
        <f t="shared" si="180"/>
        <v>800.5</v>
      </c>
      <c r="AB657">
        <f>IF(I657&lt;&gt;0,(ABS(X657*Constants!$B$10)+50)/100,IF(X657=0,MAX((AB656-ABS(Z657*Constants!$B$4)),0),(ABS(X657*Constants!$B$4)+50)/100))</f>
        <v>0.62005</v>
      </c>
      <c r="AC657">
        <f>IF(J657&lt;&gt;0,(ABS(Y657*Constants!$B$10)+50)/100,IF(Y657=0,MAX((AC656-ABS(AA657*Constants!$B$4)),0),(ABS(Y657*Constants!$B$4)+50)/100))</f>
        <v>0.58005</v>
      </c>
      <c r="AD657">
        <f t="shared" si="181"/>
        <v>1001</v>
      </c>
      <c r="AE657">
        <f t="shared" si="182"/>
        <v>1200.5</v>
      </c>
      <c r="AF657">
        <f t="shared" si="183"/>
        <v>800.5</v>
      </c>
      <c r="AG657">
        <f>((Constants!$B$5*AG656)+Constants!$B$4*AD657+AH656)/(Constants!$B$5+Constants!$B$4)</f>
        <v>1001</v>
      </c>
      <c r="AH657">
        <f>((Constants!$B$5*AG656)+Constants!$B$4*AD657+AH656)-(Constants!$B$5+Constants!$B$4)*AG657</f>
        <v>0</v>
      </c>
      <c r="AI657">
        <f>((Constants!$B$5*AI656)+Constants!$B$4*AE657+AJ656)/(Constants!$B$5+Constants!$B$4)</f>
        <v>1200.5</v>
      </c>
      <c r="AJ657">
        <f>((Constants!$B$5*AI656)+Constants!$B$4*AE657+AJ656)-(Constants!$B$4+Constants!$B$5)*AI657</f>
        <v>0</v>
      </c>
      <c r="AK657">
        <f>((Constants!$B$5*AK656)+Constants!$B$4*AF657+AL656)/(Constants!$B$5+Constants!$B$4)</f>
        <v>800.5</v>
      </c>
      <c r="AL657">
        <f>((Constants!$B$5*AK656)+Constants!$B$4*AF657+AL656)-(Constants!$B$5+Constants!$B$4)*AK657</f>
        <v>0</v>
      </c>
      <c r="AM657">
        <f t="shared" si="184"/>
        <v>1</v>
      </c>
      <c r="AN657">
        <f t="shared" si="185"/>
        <v>1</v>
      </c>
      <c r="AO657">
        <f>(200000*(ABS(N657)-ABS(N655))+Constants!$B$7)/(2*Constants!$B$7)</f>
        <v>0.5</v>
      </c>
      <c r="AP657">
        <f>(200000*(ABS(O657)-ABS(O655))+Constants!$B$7)/(2*Constants!$B$7)</f>
        <v>0.5</v>
      </c>
      <c r="AQ657">
        <f t="shared" si="186"/>
        <v>1</v>
      </c>
      <c r="AR657">
        <f>(Constants!$B$3*Constants!$B$8*I657*K657+AS656)/(Constants!$B$9*Constants!$B$4)</f>
        <v>7.53982300884956</v>
      </c>
      <c r="AS657">
        <f>(Constants!$B$3*Constants!$B$8*I657*K657+AS656)-(AR657*Constants!$B$9*Constants!$B$4)</f>
        <v>0</v>
      </c>
      <c r="AT657">
        <f t="shared" si="187"/>
        <v>4938.58407079641</v>
      </c>
      <c r="AU657">
        <f t="array" ref="AU657">IF(SUMPRODUCT(--(SIGN(AN624:AN656)=SIGN(K625:K657)))=0,2,IF(AV656&gt;0,1,0))</f>
        <v>0</v>
      </c>
      <c r="AV657">
        <f>IF(AU657=2,ROUND(5*1000/Constants!$B$11,0),IF(AV656&gt;0,AV656-1,0))</f>
        <v>0</v>
      </c>
      <c r="AW657">
        <f t="shared" si="188"/>
        <v>655</v>
      </c>
      <c r="AX657">
        <f ca="1" t="array" ref="AX657">IF(AW657&gt;Constants!$B$12,2,IF(SUMPRODUCT(--(AX638:AX657=2))=0,0,1))</f>
        <v>2</v>
      </c>
      <c r="AZ657">
        <f t="array" ref="AZ657">IF(ABS(AG657)&gt;Constants!$B$13,2,IF(SUMPRODUCT(--(AZ637:AZ656=2))=0,0,1))</f>
        <v>0</v>
      </c>
    </row>
    <row r="658" spans="1:52">
      <c r="A658" s="3">
        <v>656</v>
      </c>
      <c r="B658">
        <f>Signals!B657</f>
        <v>3</v>
      </c>
      <c r="C658">
        <f>Signals!C657</f>
        <v>2</v>
      </c>
      <c r="D658">
        <f>Signals!F657</f>
        <v>0</v>
      </c>
      <c r="E658">
        <f>Signals!H657</f>
        <v>0</v>
      </c>
      <c r="F658">
        <f>Signals!I657</f>
        <v>0</v>
      </c>
      <c r="G658">
        <f>IF(Constants!$B$2=2,-B658,B658)</f>
        <v>3</v>
      </c>
      <c r="H658">
        <f>IF(Constants!$C$2=2,-C658,C658)</f>
        <v>2</v>
      </c>
      <c r="I658">
        <f t="shared" si="172"/>
        <v>3</v>
      </c>
      <c r="J658">
        <f t="shared" si="173"/>
        <v>2</v>
      </c>
      <c r="K658">
        <f t="shared" si="174"/>
        <v>1</v>
      </c>
      <c r="L658">
        <f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1200.5</v>
      </c>
      <c r="M658">
        <f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800.5</v>
      </c>
      <c r="N658">
        <f t="shared" si="175"/>
        <v>1200.5</v>
      </c>
      <c r="O658">
        <f t="shared" si="176"/>
        <v>800.5</v>
      </c>
      <c r="P658">
        <f>IF(I658&lt;&gt;0,(ABS(L658*Constants!$B$10)+50)/100,MAX(P657-ABS(N658*Constants!$B$4),0))</f>
        <v>0.62005</v>
      </c>
      <c r="Q658">
        <f>IF(J658&lt;&gt;0,(ABS(M658*Constants!$B$10)+50)/100,MAX(Q657-ABS(O658*Constants!$B$4),0))</f>
        <v>0.58005</v>
      </c>
      <c r="R658">
        <f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1200.5</v>
      </c>
      <c r="S658">
        <f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800.5</v>
      </c>
      <c r="T658">
        <f t="shared" si="177"/>
        <v>1200.5</v>
      </c>
      <c r="U658">
        <f t="shared" si="178"/>
        <v>800.5</v>
      </c>
      <c r="V658">
        <f>IF(I658&lt;&gt;0,(ABS(R658*Constants!$B$4)+50)/100,IF(R658=0,MAX((0-ABS(T658*Constants!$B$4)),0),(ABS(R658*Constants!$B$4)+50)/100))</f>
        <v>1501.125</v>
      </c>
      <c r="W658">
        <f>IF(J658&lt;&gt;0,(ABS(S658*Constants!$B$4)+50)/100,IF(S658=0,MAX((0-ABS(U658*Constants!$B$4)),0),(ABS(S658*Constants!$B$4)+50)/100))</f>
        <v>1001.125</v>
      </c>
      <c r="X658">
        <f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1200.5</v>
      </c>
      <c r="Y658">
        <f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800.5</v>
      </c>
      <c r="Z658">
        <f t="shared" si="179"/>
        <v>1200.5</v>
      </c>
      <c r="AA658">
        <f t="shared" si="180"/>
        <v>800.5</v>
      </c>
      <c r="AB658">
        <f>IF(I658&lt;&gt;0,(ABS(X658*Constants!$B$10)+50)/100,IF(X658=0,MAX((AB657-ABS(Z658*Constants!$B$4)),0),(ABS(X658*Constants!$B$4)+50)/100))</f>
        <v>0.62005</v>
      </c>
      <c r="AC658">
        <f>IF(J658&lt;&gt;0,(ABS(Y658*Constants!$B$10)+50)/100,IF(Y658=0,MAX((AC657-ABS(AA658*Constants!$B$4)),0),(ABS(Y658*Constants!$B$4)+50)/100))</f>
        <v>0.58005</v>
      </c>
      <c r="AD658">
        <f t="shared" si="181"/>
        <v>1001</v>
      </c>
      <c r="AE658">
        <f t="shared" si="182"/>
        <v>1200.5</v>
      </c>
      <c r="AF658">
        <f t="shared" si="183"/>
        <v>800.5</v>
      </c>
      <c r="AG658">
        <f>((Constants!$B$5*AG657)+Constants!$B$4*AD658+AH657)/(Constants!$B$5+Constants!$B$4)</f>
        <v>1001</v>
      </c>
      <c r="AH658">
        <f>((Constants!$B$5*AG657)+Constants!$B$4*AD658+AH657)-(Constants!$B$5+Constants!$B$4)*AG658</f>
        <v>0</v>
      </c>
      <c r="AI658">
        <f>((Constants!$B$5*AI657)+Constants!$B$4*AE658+AJ657)/(Constants!$B$5+Constants!$B$4)</f>
        <v>1200.5</v>
      </c>
      <c r="AJ658">
        <f>((Constants!$B$5*AI657)+Constants!$B$4*AE658+AJ657)-(Constants!$B$4+Constants!$B$5)*AI658</f>
        <v>0</v>
      </c>
      <c r="AK658">
        <f>((Constants!$B$5*AK657)+Constants!$B$4*AF658+AL657)/(Constants!$B$5+Constants!$B$4)</f>
        <v>800.5</v>
      </c>
      <c r="AL658">
        <f>((Constants!$B$5*AK657)+Constants!$B$4*AF658+AL657)-(Constants!$B$5+Constants!$B$4)*AK658</f>
        <v>0</v>
      </c>
      <c r="AM658">
        <f t="shared" si="184"/>
        <v>1</v>
      </c>
      <c r="AN658">
        <f t="shared" si="185"/>
        <v>1</v>
      </c>
      <c r="AO658">
        <f>(200000*(ABS(N658)-ABS(N656))+Constants!$B$7)/(2*Constants!$B$7)</f>
        <v>0.5</v>
      </c>
      <c r="AP658">
        <f>(200000*(ABS(O658)-ABS(O656))+Constants!$B$7)/(2*Constants!$B$7)</f>
        <v>0.5</v>
      </c>
      <c r="AQ658">
        <f t="shared" si="186"/>
        <v>1</v>
      </c>
      <c r="AR658">
        <f>(Constants!$B$3*Constants!$B$8*I658*K658+AS657)/(Constants!$B$9*Constants!$B$4)</f>
        <v>7.53982300884956</v>
      </c>
      <c r="AS658">
        <f>(Constants!$B$3*Constants!$B$8*I658*K658+AS657)-(AR658*Constants!$B$9*Constants!$B$4)</f>
        <v>0</v>
      </c>
      <c r="AT658">
        <f t="shared" si="187"/>
        <v>4946.12389380526</v>
      </c>
      <c r="AU658">
        <f t="array" ref="AU658">IF(SUMPRODUCT(--(SIGN(AN625:AN657)=SIGN(K626:K658)))=0,2,IF(AV657&gt;0,1,0))</f>
        <v>0</v>
      </c>
      <c r="AV658">
        <f>IF(AU658=2,ROUND(5*1000/Constants!$B$11,0),IF(AV657&gt;0,AV657-1,0))</f>
        <v>0</v>
      </c>
      <c r="AW658">
        <f t="shared" si="188"/>
        <v>656</v>
      </c>
      <c r="AX658">
        <f ca="1" t="array" ref="AX658">IF(AW658&gt;Constants!$B$12,2,IF(SUMPRODUCT(--(AX639:AX658=2))=0,0,1))</f>
        <v>2</v>
      </c>
      <c r="AZ658">
        <f t="array" ref="AZ658">IF(ABS(AG658)&gt;Constants!$B$13,2,IF(SUMPRODUCT(--(AZ638:AZ657=2))=0,0,1))</f>
        <v>0</v>
      </c>
    </row>
    <row r="659" spans="1:52">
      <c r="A659" s="3">
        <v>657</v>
      </c>
      <c r="B659">
        <f>Signals!B658</f>
        <v>3</v>
      </c>
      <c r="C659">
        <f>Signals!C658</f>
        <v>2</v>
      </c>
      <c r="D659">
        <f>Signals!F658</f>
        <v>0</v>
      </c>
      <c r="E659">
        <f>Signals!H658</f>
        <v>0</v>
      </c>
      <c r="F659">
        <f>Signals!I658</f>
        <v>0</v>
      </c>
      <c r="G659">
        <f>IF(Constants!$B$2=2,-B659,B659)</f>
        <v>3</v>
      </c>
      <c r="H659">
        <f>IF(Constants!$C$2=2,-C659,C659)</f>
        <v>2</v>
      </c>
      <c r="I659">
        <f t="shared" si="172"/>
        <v>3</v>
      </c>
      <c r="J659">
        <f t="shared" si="173"/>
        <v>2</v>
      </c>
      <c r="K659">
        <f t="shared" si="174"/>
        <v>1</v>
      </c>
      <c r="L659">
        <f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1200.5</v>
      </c>
      <c r="M659">
        <f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800.5</v>
      </c>
      <c r="N659">
        <f t="shared" si="175"/>
        <v>1200.5</v>
      </c>
      <c r="O659">
        <f t="shared" si="176"/>
        <v>800.5</v>
      </c>
      <c r="P659">
        <f>IF(I659&lt;&gt;0,(ABS(L659*Constants!$B$10)+50)/100,MAX(P658-ABS(N659*Constants!$B$4),0))</f>
        <v>0.62005</v>
      </c>
      <c r="Q659">
        <f>IF(J659&lt;&gt;0,(ABS(M659*Constants!$B$10)+50)/100,MAX(Q658-ABS(O659*Constants!$B$4),0))</f>
        <v>0.58005</v>
      </c>
      <c r="R659">
        <f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1200.5</v>
      </c>
      <c r="S659">
        <f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800.5</v>
      </c>
      <c r="T659">
        <f t="shared" si="177"/>
        <v>1200.5</v>
      </c>
      <c r="U659">
        <f t="shared" si="178"/>
        <v>800.5</v>
      </c>
      <c r="V659">
        <f>IF(I659&lt;&gt;0,(ABS(R659*Constants!$B$4)+50)/100,IF(R659=0,MAX((0-ABS(T659*Constants!$B$4)),0),(ABS(R659*Constants!$B$4)+50)/100))</f>
        <v>1501.125</v>
      </c>
      <c r="W659">
        <f>IF(J659&lt;&gt;0,(ABS(S659*Constants!$B$4)+50)/100,IF(S659=0,MAX((0-ABS(U659*Constants!$B$4)),0),(ABS(S659*Constants!$B$4)+50)/100))</f>
        <v>1001.125</v>
      </c>
      <c r="X659">
        <f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1200.5</v>
      </c>
      <c r="Y659">
        <f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800.5</v>
      </c>
      <c r="Z659">
        <f t="shared" si="179"/>
        <v>1200.5</v>
      </c>
      <c r="AA659">
        <f t="shared" si="180"/>
        <v>800.5</v>
      </c>
      <c r="AB659">
        <f>IF(I659&lt;&gt;0,(ABS(X659*Constants!$B$10)+50)/100,IF(X659=0,MAX((AB658-ABS(Z659*Constants!$B$4)),0),(ABS(X659*Constants!$B$4)+50)/100))</f>
        <v>0.62005</v>
      </c>
      <c r="AC659">
        <f>IF(J659&lt;&gt;0,(ABS(Y659*Constants!$B$10)+50)/100,IF(Y659=0,MAX((AC658-ABS(AA659*Constants!$B$4)),0),(ABS(Y659*Constants!$B$4)+50)/100))</f>
        <v>0.58005</v>
      </c>
      <c r="AD659">
        <f t="shared" si="181"/>
        <v>1001</v>
      </c>
      <c r="AE659">
        <f t="shared" si="182"/>
        <v>1200.5</v>
      </c>
      <c r="AF659">
        <f t="shared" si="183"/>
        <v>800.5</v>
      </c>
      <c r="AG659">
        <f>((Constants!$B$5*AG658)+Constants!$B$4*AD659+AH658)/(Constants!$B$5+Constants!$B$4)</f>
        <v>1001</v>
      </c>
      <c r="AH659">
        <f>((Constants!$B$5*AG658)+Constants!$B$4*AD659+AH658)-(Constants!$B$5+Constants!$B$4)*AG659</f>
        <v>0</v>
      </c>
      <c r="AI659">
        <f>((Constants!$B$5*AI658)+Constants!$B$4*AE659+AJ658)/(Constants!$B$5+Constants!$B$4)</f>
        <v>1200.5</v>
      </c>
      <c r="AJ659">
        <f>((Constants!$B$5*AI658)+Constants!$B$4*AE659+AJ658)-(Constants!$B$4+Constants!$B$5)*AI659</f>
        <v>0</v>
      </c>
      <c r="AK659">
        <f>((Constants!$B$5*AK658)+Constants!$B$4*AF659+AL658)/(Constants!$B$5+Constants!$B$4)</f>
        <v>800.5</v>
      </c>
      <c r="AL659">
        <f>((Constants!$B$5*AK658)+Constants!$B$4*AF659+AL658)-(Constants!$B$5+Constants!$B$4)*AK659</f>
        <v>0</v>
      </c>
      <c r="AM659">
        <f t="shared" si="184"/>
        <v>1</v>
      </c>
      <c r="AN659">
        <f t="shared" si="185"/>
        <v>1</v>
      </c>
      <c r="AO659">
        <f>(200000*(ABS(N659)-ABS(N657))+Constants!$B$7)/(2*Constants!$B$7)</f>
        <v>0.5</v>
      </c>
      <c r="AP659">
        <f>(200000*(ABS(O659)-ABS(O657))+Constants!$B$7)/(2*Constants!$B$7)</f>
        <v>0.5</v>
      </c>
      <c r="AQ659">
        <f t="shared" si="186"/>
        <v>1</v>
      </c>
      <c r="AR659">
        <f>(Constants!$B$3*Constants!$B$8*I659*K659+AS658)/(Constants!$B$9*Constants!$B$4)</f>
        <v>7.53982300884956</v>
      </c>
      <c r="AS659">
        <f>(Constants!$B$3*Constants!$B$8*I659*K659+AS658)-(AR659*Constants!$B$9*Constants!$B$4)</f>
        <v>0</v>
      </c>
      <c r="AT659">
        <f t="shared" si="187"/>
        <v>4953.66371681411</v>
      </c>
      <c r="AU659">
        <f t="array" ref="AU659">IF(SUMPRODUCT(--(SIGN(AN626:AN658)=SIGN(K627:K659)))=0,2,IF(AV658&gt;0,1,0))</f>
        <v>0</v>
      </c>
      <c r="AV659">
        <f>IF(AU659=2,ROUND(5*1000/Constants!$B$11,0),IF(AV658&gt;0,AV658-1,0))</f>
        <v>0</v>
      </c>
      <c r="AW659">
        <f t="shared" si="188"/>
        <v>657</v>
      </c>
      <c r="AX659">
        <f ca="1" t="array" ref="AX659">IF(AW659&gt;Constants!$B$12,2,IF(SUMPRODUCT(--(AX640:AX659=2))=0,0,1))</f>
        <v>2</v>
      </c>
      <c r="AZ659">
        <f t="array" ref="AZ659">IF(ABS(AG659)&gt;Constants!$B$13,2,IF(SUMPRODUCT(--(AZ639:AZ658=2))=0,0,1))</f>
        <v>0</v>
      </c>
    </row>
    <row r="660" spans="1:52">
      <c r="A660" s="3">
        <v>658</v>
      </c>
      <c r="B660">
        <f>Signals!B659</f>
        <v>3</v>
      </c>
      <c r="C660">
        <f>Signals!C659</f>
        <v>2</v>
      </c>
      <c r="D660">
        <f>Signals!F659</f>
        <v>0</v>
      </c>
      <c r="E660">
        <f>Signals!H659</f>
        <v>0</v>
      </c>
      <c r="F660">
        <f>Signals!I659</f>
        <v>0</v>
      </c>
      <c r="G660">
        <f>IF(Constants!$B$2=2,-B660,B660)</f>
        <v>3</v>
      </c>
      <c r="H660">
        <f>IF(Constants!$C$2=2,-C660,C660)</f>
        <v>2</v>
      </c>
      <c r="I660">
        <f t="shared" si="172"/>
        <v>3</v>
      </c>
      <c r="J660">
        <f t="shared" si="173"/>
        <v>2</v>
      </c>
      <c r="K660">
        <f t="shared" si="174"/>
        <v>1</v>
      </c>
      <c r="L660">
        <f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1200.5</v>
      </c>
      <c r="M660">
        <f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800.5</v>
      </c>
      <c r="N660">
        <f t="shared" si="175"/>
        <v>1200.5</v>
      </c>
      <c r="O660">
        <f t="shared" si="176"/>
        <v>800.5</v>
      </c>
      <c r="P660">
        <f>IF(I660&lt;&gt;0,(ABS(L660*Constants!$B$10)+50)/100,MAX(P659-ABS(N660*Constants!$B$4),0))</f>
        <v>0.62005</v>
      </c>
      <c r="Q660">
        <f>IF(J660&lt;&gt;0,(ABS(M660*Constants!$B$10)+50)/100,MAX(Q659-ABS(O660*Constants!$B$4),0))</f>
        <v>0.58005</v>
      </c>
      <c r="R660">
        <f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1200.5</v>
      </c>
      <c r="S660">
        <f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800.5</v>
      </c>
      <c r="T660">
        <f t="shared" si="177"/>
        <v>1200.5</v>
      </c>
      <c r="U660">
        <f t="shared" si="178"/>
        <v>800.5</v>
      </c>
      <c r="V660">
        <f>IF(I660&lt;&gt;0,(ABS(R660*Constants!$B$4)+50)/100,IF(R660=0,MAX((0-ABS(T660*Constants!$B$4)),0),(ABS(R660*Constants!$B$4)+50)/100))</f>
        <v>1501.125</v>
      </c>
      <c r="W660">
        <f>IF(J660&lt;&gt;0,(ABS(S660*Constants!$B$4)+50)/100,IF(S660=0,MAX((0-ABS(U660*Constants!$B$4)),0),(ABS(S660*Constants!$B$4)+50)/100))</f>
        <v>1001.125</v>
      </c>
      <c r="X660">
        <f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1200.5</v>
      </c>
      <c r="Y660">
        <f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800.5</v>
      </c>
      <c r="Z660">
        <f t="shared" si="179"/>
        <v>1200.5</v>
      </c>
      <c r="AA660">
        <f t="shared" si="180"/>
        <v>800.5</v>
      </c>
      <c r="AB660">
        <f>IF(I660&lt;&gt;0,(ABS(X660*Constants!$B$10)+50)/100,IF(X660=0,MAX((AB659-ABS(Z660*Constants!$B$4)),0),(ABS(X660*Constants!$B$4)+50)/100))</f>
        <v>0.62005</v>
      </c>
      <c r="AC660">
        <f>IF(J660&lt;&gt;0,(ABS(Y660*Constants!$B$10)+50)/100,IF(Y660=0,MAX((AC659-ABS(AA660*Constants!$B$4)),0),(ABS(Y660*Constants!$B$4)+50)/100))</f>
        <v>0.58005</v>
      </c>
      <c r="AD660">
        <f t="shared" si="181"/>
        <v>1001</v>
      </c>
      <c r="AE660">
        <f t="shared" si="182"/>
        <v>1200.5</v>
      </c>
      <c r="AF660">
        <f t="shared" si="183"/>
        <v>800.5</v>
      </c>
      <c r="AG660">
        <f>((Constants!$B$5*AG659)+Constants!$B$4*AD660+AH659)/(Constants!$B$5+Constants!$B$4)</f>
        <v>1001</v>
      </c>
      <c r="AH660">
        <f>((Constants!$B$5*AG659)+Constants!$B$4*AD660+AH659)-(Constants!$B$5+Constants!$B$4)*AG660</f>
        <v>0</v>
      </c>
      <c r="AI660">
        <f>((Constants!$B$5*AI659)+Constants!$B$4*AE660+AJ659)/(Constants!$B$5+Constants!$B$4)</f>
        <v>1200.5</v>
      </c>
      <c r="AJ660">
        <f>((Constants!$B$5*AI659)+Constants!$B$4*AE660+AJ659)-(Constants!$B$4+Constants!$B$5)*AI660</f>
        <v>0</v>
      </c>
      <c r="AK660">
        <f>((Constants!$B$5*AK659)+Constants!$B$4*AF660+AL659)/(Constants!$B$5+Constants!$B$4)</f>
        <v>800.5</v>
      </c>
      <c r="AL660">
        <f>((Constants!$B$5*AK659)+Constants!$B$4*AF660+AL659)-(Constants!$B$5+Constants!$B$4)*AK660</f>
        <v>0</v>
      </c>
      <c r="AM660">
        <f t="shared" si="184"/>
        <v>1</v>
      </c>
      <c r="AN660">
        <f t="shared" si="185"/>
        <v>1</v>
      </c>
      <c r="AO660">
        <f>(200000*(ABS(N660)-ABS(N658))+Constants!$B$7)/(2*Constants!$B$7)</f>
        <v>0.5</v>
      </c>
      <c r="AP660">
        <f>(200000*(ABS(O660)-ABS(O658))+Constants!$B$7)/(2*Constants!$B$7)</f>
        <v>0.5</v>
      </c>
      <c r="AQ660">
        <f t="shared" si="186"/>
        <v>1</v>
      </c>
      <c r="AR660">
        <f>(Constants!$B$3*Constants!$B$8*I660*K660+AS659)/(Constants!$B$9*Constants!$B$4)</f>
        <v>7.53982300884956</v>
      </c>
      <c r="AS660">
        <f>(Constants!$B$3*Constants!$B$8*I660*K660+AS659)-(AR660*Constants!$B$9*Constants!$B$4)</f>
        <v>0</v>
      </c>
      <c r="AT660">
        <f t="shared" si="187"/>
        <v>4961.20353982296</v>
      </c>
      <c r="AU660">
        <f t="array" ref="AU660">IF(SUMPRODUCT(--(SIGN(AN627:AN659)=SIGN(K628:K660)))=0,2,IF(AV659&gt;0,1,0))</f>
        <v>0</v>
      </c>
      <c r="AV660">
        <f>IF(AU660=2,ROUND(5*1000/Constants!$B$11,0),IF(AV659&gt;0,AV659-1,0))</f>
        <v>0</v>
      </c>
      <c r="AW660">
        <f t="shared" si="188"/>
        <v>658</v>
      </c>
      <c r="AX660">
        <f ca="1" t="array" ref="AX660">IF(AW660&gt;Constants!$B$12,2,IF(SUMPRODUCT(--(AX641:AX660=2))=0,0,1))</f>
        <v>2</v>
      </c>
      <c r="AZ660">
        <f t="array" ref="AZ660">IF(ABS(AG660)&gt;Constants!$B$13,2,IF(SUMPRODUCT(--(AZ640:AZ659=2))=0,0,1))</f>
        <v>0</v>
      </c>
    </row>
    <row r="661" spans="1:52">
      <c r="A661" s="3">
        <v>659</v>
      </c>
      <c r="B661">
        <f>Signals!B660</f>
        <v>3</v>
      </c>
      <c r="C661">
        <f>Signals!C660</f>
        <v>2</v>
      </c>
      <c r="D661">
        <f>Signals!F660</f>
        <v>0</v>
      </c>
      <c r="E661">
        <f>Signals!H660</f>
        <v>0</v>
      </c>
      <c r="F661">
        <f>Signals!I660</f>
        <v>0</v>
      </c>
      <c r="G661">
        <f>IF(Constants!$B$2=2,-B661,B661)</f>
        <v>3</v>
      </c>
      <c r="H661">
        <f>IF(Constants!$C$2=2,-C661,C661)</f>
        <v>2</v>
      </c>
      <c r="I661">
        <f t="shared" si="172"/>
        <v>3</v>
      </c>
      <c r="J661">
        <f t="shared" si="173"/>
        <v>2</v>
      </c>
      <c r="K661">
        <f t="shared" si="174"/>
        <v>1</v>
      </c>
      <c r="L661">
        <f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1200.5</v>
      </c>
      <c r="M661">
        <f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800.5</v>
      </c>
      <c r="N661">
        <f t="shared" si="175"/>
        <v>1200.5</v>
      </c>
      <c r="O661">
        <f t="shared" si="176"/>
        <v>800.5</v>
      </c>
      <c r="P661">
        <f>IF(I661&lt;&gt;0,(ABS(L661*Constants!$B$10)+50)/100,MAX(P660-ABS(N661*Constants!$B$4),0))</f>
        <v>0.62005</v>
      </c>
      <c r="Q661">
        <f>IF(J661&lt;&gt;0,(ABS(M661*Constants!$B$10)+50)/100,MAX(Q660-ABS(O661*Constants!$B$4),0))</f>
        <v>0.58005</v>
      </c>
      <c r="R661">
        <f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1200.5</v>
      </c>
      <c r="S661">
        <f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800.5</v>
      </c>
      <c r="T661">
        <f t="shared" si="177"/>
        <v>1200.5</v>
      </c>
      <c r="U661">
        <f t="shared" si="178"/>
        <v>800.5</v>
      </c>
      <c r="V661">
        <f>IF(I661&lt;&gt;0,(ABS(R661*Constants!$B$4)+50)/100,IF(R661=0,MAX((0-ABS(T661*Constants!$B$4)),0),(ABS(R661*Constants!$B$4)+50)/100))</f>
        <v>1501.125</v>
      </c>
      <c r="W661">
        <f>IF(J661&lt;&gt;0,(ABS(S661*Constants!$B$4)+50)/100,IF(S661=0,MAX((0-ABS(U661*Constants!$B$4)),0),(ABS(S661*Constants!$B$4)+50)/100))</f>
        <v>1001.125</v>
      </c>
      <c r="X661">
        <f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1200.5</v>
      </c>
      <c r="Y661">
        <f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800.5</v>
      </c>
      <c r="Z661">
        <f t="shared" si="179"/>
        <v>1200.5</v>
      </c>
      <c r="AA661">
        <f t="shared" si="180"/>
        <v>800.5</v>
      </c>
      <c r="AB661">
        <f>IF(I661&lt;&gt;0,(ABS(X661*Constants!$B$10)+50)/100,IF(X661=0,MAX((AB660-ABS(Z661*Constants!$B$4)),0),(ABS(X661*Constants!$B$4)+50)/100))</f>
        <v>0.62005</v>
      </c>
      <c r="AC661">
        <f>IF(J661&lt;&gt;0,(ABS(Y661*Constants!$B$10)+50)/100,IF(Y661=0,MAX((AC660-ABS(AA661*Constants!$B$4)),0),(ABS(Y661*Constants!$B$4)+50)/100))</f>
        <v>0.58005</v>
      </c>
      <c r="AD661">
        <f t="shared" si="181"/>
        <v>1001</v>
      </c>
      <c r="AE661">
        <f t="shared" si="182"/>
        <v>1200.5</v>
      </c>
      <c r="AF661">
        <f t="shared" si="183"/>
        <v>800.5</v>
      </c>
      <c r="AG661">
        <f>((Constants!$B$5*AG660)+Constants!$B$4*AD661+AH660)/(Constants!$B$5+Constants!$B$4)</f>
        <v>1001</v>
      </c>
      <c r="AH661">
        <f>((Constants!$B$5*AG660)+Constants!$B$4*AD661+AH660)-(Constants!$B$5+Constants!$B$4)*AG661</f>
        <v>0</v>
      </c>
      <c r="AI661">
        <f>((Constants!$B$5*AI660)+Constants!$B$4*AE661+AJ660)/(Constants!$B$5+Constants!$B$4)</f>
        <v>1200.5</v>
      </c>
      <c r="AJ661">
        <f>((Constants!$B$5*AI660)+Constants!$B$4*AE661+AJ660)-(Constants!$B$4+Constants!$B$5)*AI661</f>
        <v>0</v>
      </c>
      <c r="AK661">
        <f>((Constants!$B$5*AK660)+Constants!$B$4*AF661+AL660)/(Constants!$B$5+Constants!$B$4)</f>
        <v>800.5</v>
      </c>
      <c r="AL661">
        <f>((Constants!$B$5*AK660)+Constants!$B$4*AF661+AL660)-(Constants!$B$5+Constants!$B$4)*AK661</f>
        <v>0</v>
      </c>
      <c r="AM661">
        <f t="shared" si="184"/>
        <v>1</v>
      </c>
      <c r="AN661">
        <f t="shared" si="185"/>
        <v>1</v>
      </c>
      <c r="AO661">
        <f>(200000*(ABS(N661)-ABS(N659))+Constants!$B$7)/(2*Constants!$B$7)</f>
        <v>0.5</v>
      </c>
      <c r="AP661">
        <f>(200000*(ABS(O661)-ABS(O659))+Constants!$B$7)/(2*Constants!$B$7)</f>
        <v>0.5</v>
      </c>
      <c r="AQ661">
        <f t="shared" si="186"/>
        <v>1</v>
      </c>
      <c r="AR661">
        <f>(Constants!$B$3*Constants!$B$8*I661*K661+AS660)/(Constants!$B$9*Constants!$B$4)</f>
        <v>7.53982300884956</v>
      </c>
      <c r="AS661">
        <f>(Constants!$B$3*Constants!$B$8*I661*K661+AS660)-(AR661*Constants!$B$9*Constants!$B$4)</f>
        <v>0</v>
      </c>
      <c r="AT661">
        <f t="shared" si="187"/>
        <v>4968.7433628318</v>
      </c>
      <c r="AU661">
        <f t="array" ref="AU661">IF(SUMPRODUCT(--(SIGN(AN628:AN660)=SIGN(K629:K661)))=0,2,IF(AV660&gt;0,1,0))</f>
        <v>0</v>
      </c>
      <c r="AV661">
        <f>IF(AU661=2,ROUND(5*1000/Constants!$B$11,0),IF(AV660&gt;0,AV660-1,0))</f>
        <v>0</v>
      </c>
      <c r="AW661">
        <f t="shared" si="188"/>
        <v>659</v>
      </c>
      <c r="AX661">
        <f ca="1" t="array" ref="AX661">IF(AW661&gt;Constants!$B$12,2,IF(SUMPRODUCT(--(AX642:AX661=2))=0,0,1))</f>
        <v>2</v>
      </c>
      <c r="AZ661">
        <f t="array" ref="AZ661">IF(ABS(AG661)&gt;Constants!$B$13,2,IF(SUMPRODUCT(--(AZ641:AZ660=2))=0,0,1))</f>
        <v>0</v>
      </c>
    </row>
    <row r="662" spans="1:52">
      <c r="A662" s="3">
        <v>660</v>
      </c>
      <c r="B662">
        <f>Signals!B661</f>
        <v>3</v>
      </c>
      <c r="C662">
        <f>Signals!C661</f>
        <v>2</v>
      </c>
      <c r="D662">
        <f>Signals!F661</f>
        <v>0</v>
      </c>
      <c r="E662">
        <f>Signals!H661</f>
        <v>0</v>
      </c>
      <c r="F662">
        <f>Signals!I661</f>
        <v>0</v>
      </c>
      <c r="G662">
        <f>IF(Constants!$B$2=2,-B662,B662)</f>
        <v>3</v>
      </c>
      <c r="H662">
        <f>IF(Constants!$C$2=2,-C662,C662)</f>
        <v>2</v>
      </c>
      <c r="I662">
        <f t="shared" si="172"/>
        <v>3</v>
      </c>
      <c r="J662">
        <f t="shared" si="173"/>
        <v>2</v>
      </c>
      <c r="K662">
        <f t="shared" si="174"/>
        <v>1</v>
      </c>
      <c r="L662">
        <f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1200.5</v>
      </c>
      <c r="M662">
        <f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800.5</v>
      </c>
      <c r="N662">
        <f t="shared" si="175"/>
        <v>1200.5</v>
      </c>
      <c r="O662">
        <f t="shared" si="176"/>
        <v>800.5</v>
      </c>
      <c r="P662">
        <f>IF(I662&lt;&gt;0,(ABS(L662*Constants!$B$10)+50)/100,MAX(P661-ABS(N662*Constants!$B$4),0))</f>
        <v>0.62005</v>
      </c>
      <c r="Q662">
        <f>IF(J662&lt;&gt;0,(ABS(M662*Constants!$B$10)+50)/100,MAX(Q661-ABS(O662*Constants!$B$4),0))</f>
        <v>0.58005</v>
      </c>
      <c r="R662">
        <f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1200.5</v>
      </c>
      <c r="S662">
        <f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800.5</v>
      </c>
      <c r="T662">
        <f t="shared" si="177"/>
        <v>1200.5</v>
      </c>
      <c r="U662">
        <f t="shared" si="178"/>
        <v>800.5</v>
      </c>
      <c r="V662">
        <f>IF(I662&lt;&gt;0,(ABS(R662*Constants!$B$4)+50)/100,IF(R662=0,MAX((0-ABS(T662*Constants!$B$4)),0),(ABS(R662*Constants!$B$4)+50)/100))</f>
        <v>1501.125</v>
      </c>
      <c r="W662">
        <f>IF(J662&lt;&gt;0,(ABS(S662*Constants!$B$4)+50)/100,IF(S662=0,MAX((0-ABS(U662*Constants!$B$4)),0),(ABS(S662*Constants!$B$4)+50)/100))</f>
        <v>1001.125</v>
      </c>
      <c r="X662">
        <f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1200.5</v>
      </c>
      <c r="Y662">
        <f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800.5</v>
      </c>
      <c r="Z662">
        <f t="shared" si="179"/>
        <v>1200.5</v>
      </c>
      <c r="AA662">
        <f t="shared" si="180"/>
        <v>800.5</v>
      </c>
      <c r="AB662">
        <f>IF(I662&lt;&gt;0,(ABS(X662*Constants!$B$10)+50)/100,IF(X662=0,MAX((AB661-ABS(Z662*Constants!$B$4)),0),(ABS(X662*Constants!$B$4)+50)/100))</f>
        <v>0.62005</v>
      </c>
      <c r="AC662">
        <f>IF(J662&lt;&gt;0,(ABS(Y662*Constants!$B$10)+50)/100,IF(Y662=0,MAX((AC661-ABS(AA662*Constants!$B$4)),0),(ABS(Y662*Constants!$B$4)+50)/100))</f>
        <v>0.58005</v>
      </c>
      <c r="AD662">
        <f t="shared" si="181"/>
        <v>1001</v>
      </c>
      <c r="AE662">
        <f t="shared" si="182"/>
        <v>1200.5</v>
      </c>
      <c r="AF662">
        <f t="shared" si="183"/>
        <v>800.5</v>
      </c>
      <c r="AG662">
        <f>((Constants!$B$5*AG661)+Constants!$B$4*AD662+AH661)/(Constants!$B$5+Constants!$B$4)</f>
        <v>1001</v>
      </c>
      <c r="AH662">
        <f>((Constants!$B$5*AG661)+Constants!$B$4*AD662+AH661)-(Constants!$B$5+Constants!$B$4)*AG662</f>
        <v>0</v>
      </c>
      <c r="AI662">
        <f>((Constants!$B$5*AI661)+Constants!$B$4*AE662+AJ661)/(Constants!$B$5+Constants!$B$4)</f>
        <v>1200.5</v>
      </c>
      <c r="AJ662">
        <f>((Constants!$B$5*AI661)+Constants!$B$4*AE662+AJ661)-(Constants!$B$4+Constants!$B$5)*AI662</f>
        <v>0</v>
      </c>
      <c r="AK662">
        <f>((Constants!$B$5*AK661)+Constants!$B$4*AF662+AL661)/(Constants!$B$5+Constants!$B$4)</f>
        <v>800.5</v>
      </c>
      <c r="AL662">
        <f>((Constants!$B$5*AK661)+Constants!$B$4*AF662+AL661)-(Constants!$B$5+Constants!$B$4)*AK662</f>
        <v>0</v>
      </c>
      <c r="AM662">
        <f t="shared" si="184"/>
        <v>1</v>
      </c>
      <c r="AN662">
        <f t="shared" si="185"/>
        <v>1</v>
      </c>
      <c r="AO662">
        <f>(200000*(ABS(N662)-ABS(N660))+Constants!$B$7)/(2*Constants!$B$7)</f>
        <v>0.5</v>
      </c>
      <c r="AP662">
        <f>(200000*(ABS(O662)-ABS(O660))+Constants!$B$7)/(2*Constants!$B$7)</f>
        <v>0.5</v>
      </c>
      <c r="AQ662">
        <f t="shared" si="186"/>
        <v>1</v>
      </c>
      <c r="AR662">
        <f>(Constants!$B$3*Constants!$B$8*I662*K662+AS661)/(Constants!$B$9*Constants!$B$4)</f>
        <v>7.53982300884956</v>
      </c>
      <c r="AS662">
        <f>(Constants!$B$3*Constants!$B$8*I662*K662+AS661)-(AR662*Constants!$B$9*Constants!$B$4)</f>
        <v>0</v>
      </c>
      <c r="AT662">
        <f t="shared" si="187"/>
        <v>4976.28318584065</v>
      </c>
      <c r="AU662">
        <f t="array" ref="AU662">IF(SUMPRODUCT(--(SIGN(AN629:AN661)=SIGN(K630:K662)))=0,2,IF(AV661&gt;0,1,0))</f>
        <v>0</v>
      </c>
      <c r="AV662">
        <f>IF(AU662=2,ROUND(5*1000/Constants!$B$11,0),IF(AV661&gt;0,AV661-1,0))</f>
        <v>0</v>
      </c>
      <c r="AW662">
        <f t="shared" si="188"/>
        <v>660</v>
      </c>
      <c r="AX662">
        <f ca="1" t="array" ref="AX662">IF(AW662&gt;Constants!$B$12,2,IF(SUMPRODUCT(--(AX643:AX662=2))=0,0,1))</f>
        <v>2</v>
      </c>
      <c r="AZ662">
        <f t="array" ref="AZ662">IF(ABS(AG662)&gt;Constants!$B$13,2,IF(SUMPRODUCT(--(AZ642:AZ661=2))=0,0,1))</f>
        <v>0</v>
      </c>
    </row>
    <row r="663" spans="1:52">
      <c r="A663" s="3">
        <v>661</v>
      </c>
      <c r="B663">
        <f>Signals!B662</f>
        <v>3</v>
      </c>
      <c r="C663">
        <f>Signals!C662</f>
        <v>2</v>
      </c>
      <c r="D663">
        <f>Signals!F662</f>
        <v>0</v>
      </c>
      <c r="E663">
        <f>Signals!H662</f>
        <v>0</v>
      </c>
      <c r="F663">
        <f>Signals!I662</f>
        <v>0</v>
      </c>
      <c r="G663">
        <f>IF(Constants!$B$2=2,-B663,B663)</f>
        <v>3</v>
      </c>
      <c r="H663">
        <f>IF(Constants!$C$2=2,-C663,C663)</f>
        <v>2</v>
      </c>
      <c r="I663">
        <f t="shared" si="172"/>
        <v>3</v>
      </c>
      <c r="J663">
        <f t="shared" si="173"/>
        <v>2</v>
      </c>
      <c r="K663">
        <f t="shared" si="174"/>
        <v>1</v>
      </c>
      <c r="L663">
        <f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1200.5</v>
      </c>
      <c r="M663">
        <f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800.5</v>
      </c>
      <c r="N663">
        <f t="shared" si="175"/>
        <v>1200.5</v>
      </c>
      <c r="O663">
        <f t="shared" si="176"/>
        <v>800.5</v>
      </c>
      <c r="P663">
        <f>IF(I663&lt;&gt;0,(ABS(L663*Constants!$B$10)+50)/100,MAX(P662-ABS(N663*Constants!$B$4),0))</f>
        <v>0.62005</v>
      </c>
      <c r="Q663">
        <f>IF(J663&lt;&gt;0,(ABS(M663*Constants!$B$10)+50)/100,MAX(Q662-ABS(O663*Constants!$B$4),0))</f>
        <v>0.58005</v>
      </c>
      <c r="R663">
        <f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1200.5</v>
      </c>
      <c r="S663">
        <f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800.5</v>
      </c>
      <c r="T663">
        <f t="shared" si="177"/>
        <v>1200.5</v>
      </c>
      <c r="U663">
        <f t="shared" si="178"/>
        <v>800.5</v>
      </c>
      <c r="V663">
        <f>IF(I663&lt;&gt;0,(ABS(R663*Constants!$B$4)+50)/100,IF(R663=0,MAX((0-ABS(T663*Constants!$B$4)),0),(ABS(R663*Constants!$B$4)+50)/100))</f>
        <v>1501.125</v>
      </c>
      <c r="W663">
        <f>IF(J663&lt;&gt;0,(ABS(S663*Constants!$B$4)+50)/100,IF(S663=0,MAX((0-ABS(U663*Constants!$B$4)),0),(ABS(S663*Constants!$B$4)+50)/100))</f>
        <v>1001.125</v>
      </c>
      <c r="X663">
        <f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1200.5</v>
      </c>
      <c r="Y663">
        <f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800.5</v>
      </c>
      <c r="Z663">
        <f t="shared" si="179"/>
        <v>1200.5</v>
      </c>
      <c r="AA663">
        <f t="shared" si="180"/>
        <v>800.5</v>
      </c>
      <c r="AB663">
        <f>IF(I663&lt;&gt;0,(ABS(X663*Constants!$B$10)+50)/100,IF(X663=0,MAX((AB662-ABS(Z663*Constants!$B$4)),0),(ABS(X663*Constants!$B$4)+50)/100))</f>
        <v>0.62005</v>
      </c>
      <c r="AC663">
        <f>IF(J663&lt;&gt;0,(ABS(Y663*Constants!$B$10)+50)/100,IF(Y663=0,MAX((AC662-ABS(AA663*Constants!$B$4)),0),(ABS(Y663*Constants!$B$4)+50)/100))</f>
        <v>0.58005</v>
      </c>
      <c r="AD663">
        <f t="shared" si="181"/>
        <v>1001</v>
      </c>
      <c r="AE663">
        <f t="shared" si="182"/>
        <v>1200.5</v>
      </c>
      <c r="AF663">
        <f t="shared" si="183"/>
        <v>800.5</v>
      </c>
      <c r="AG663">
        <f>((Constants!$B$5*AG662)+Constants!$B$4*AD663+AH662)/(Constants!$B$5+Constants!$B$4)</f>
        <v>1001</v>
      </c>
      <c r="AH663">
        <f>((Constants!$B$5*AG662)+Constants!$B$4*AD663+AH662)-(Constants!$B$5+Constants!$B$4)*AG663</f>
        <v>0</v>
      </c>
      <c r="AI663">
        <f>((Constants!$B$5*AI662)+Constants!$B$4*AE663+AJ662)/(Constants!$B$5+Constants!$B$4)</f>
        <v>1200.5</v>
      </c>
      <c r="AJ663">
        <f>((Constants!$B$5*AI662)+Constants!$B$4*AE663+AJ662)-(Constants!$B$4+Constants!$B$5)*AI663</f>
        <v>0</v>
      </c>
      <c r="AK663">
        <f>((Constants!$B$5*AK662)+Constants!$B$4*AF663+AL662)/(Constants!$B$5+Constants!$B$4)</f>
        <v>800.5</v>
      </c>
      <c r="AL663">
        <f>((Constants!$B$5*AK662)+Constants!$B$4*AF663+AL662)-(Constants!$B$5+Constants!$B$4)*AK663</f>
        <v>0</v>
      </c>
      <c r="AM663">
        <f t="shared" si="184"/>
        <v>1</v>
      </c>
      <c r="AN663">
        <f t="shared" si="185"/>
        <v>1</v>
      </c>
      <c r="AO663">
        <f>(200000*(ABS(N663)-ABS(N661))+Constants!$B$7)/(2*Constants!$B$7)</f>
        <v>0.5</v>
      </c>
      <c r="AP663">
        <f>(200000*(ABS(O663)-ABS(O661))+Constants!$B$7)/(2*Constants!$B$7)</f>
        <v>0.5</v>
      </c>
      <c r="AQ663">
        <f t="shared" si="186"/>
        <v>1</v>
      </c>
      <c r="AR663">
        <f>(Constants!$B$3*Constants!$B$8*I663*K663+AS662)/(Constants!$B$9*Constants!$B$4)</f>
        <v>7.53982300884956</v>
      </c>
      <c r="AS663">
        <f>(Constants!$B$3*Constants!$B$8*I663*K663+AS662)-(AR663*Constants!$B$9*Constants!$B$4)</f>
        <v>0</v>
      </c>
      <c r="AT663">
        <f t="shared" si="187"/>
        <v>4983.8230088495</v>
      </c>
      <c r="AU663">
        <f t="array" ref="AU663">IF(SUMPRODUCT(--(SIGN(AN630:AN662)=SIGN(K631:K663)))=0,2,IF(AV662&gt;0,1,0))</f>
        <v>0</v>
      </c>
      <c r="AV663">
        <f>IF(AU663=2,ROUND(5*1000/Constants!$B$11,0),IF(AV662&gt;0,AV662-1,0))</f>
        <v>0</v>
      </c>
      <c r="AW663">
        <f t="shared" si="188"/>
        <v>661</v>
      </c>
      <c r="AX663">
        <f ca="1" t="array" ref="AX663">IF(AW663&gt;Constants!$B$12,2,IF(SUMPRODUCT(--(AX644:AX663=2))=0,0,1))</f>
        <v>2</v>
      </c>
      <c r="AZ663">
        <f t="array" ref="AZ663">IF(ABS(AG663)&gt;Constants!$B$13,2,IF(SUMPRODUCT(--(AZ643:AZ662=2))=0,0,1))</f>
        <v>0</v>
      </c>
    </row>
    <row r="664" spans="1:52">
      <c r="A664" s="3">
        <v>662</v>
      </c>
      <c r="B664">
        <f>Signals!B663</f>
        <v>3</v>
      </c>
      <c r="C664">
        <f>Signals!C663</f>
        <v>2</v>
      </c>
      <c r="D664">
        <f>Signals!F663</f>
        <v>0</v>
      </c>
      <c r="E664">
        <f>Signals!H663</f>
        <v>0</v>
      </c>
      <c r="F664">
        <f>Signals!I663</f>
        <v>0</v>
      </c>
      <c r="G664">
        <f>IF(Constants!$B$2=2,-B664,B664)</f>
        <v>3</v>
      </c>
      <c r="H664">
        <f>IF(Constants!$C$2=2,-C664,C664)</f>
        <v>2</v>
      </c>
      <c r="I664">
        <f t="shared" si="172"/>
        <v>3</v>
      </c>
      <c r="J664">
        <f t="shared" si="173"/>
        <v>2</v>
      </c>
      <c r="K664">
        <f t="shared" si="174"/>
        <v>1</v>
      </c>
      <c r="L664">
        <f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1200.5</v>
      </c>
      <c r="M664">
        <f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800.5</v>
      </c>
      <c r="N664">
        <f t="shared" si="175"/>
        <v>1200.5</v>
      </c>
      <c r="O664">
        <f t="shared" si="176"/>
        <v>800.5</v>
      </c>
      <c r="P664">
        <f>IF(I664&lt;&gt;0,(ABS(L664*Constants!$B$10)+50)/100,MAX(P663-ABS(N664*Constants!$B$4),0))</f>
        <v>0.62005</v>
      </c>
      <c r="Q664">
        <f>IF(J664&lt;&gt;0,(ABS(M664*Constants!$B$10)+50)/100,MAX(Q663-ABS(O664*Constants!$B$4),0))</f>
        <v>0.58005</v>
      </c>
      <c r="R664">
        <f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1200.5</v>
      </c>
      <c r="S664">
        <f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800.5</v>
      </c>
      <c r="T664">
        <f t="shared" si="177"/>
        <v>1200.5</v>
      </c>
      <c r="U664">
        <f t="shared" si="178"/>
        <v>800.5</v>
      </c>
      <c r="V664">
        <f>IF(I664&lt;&gt;0,(ABS(R664*Constants!$B$4)+50)/100,IF(R664=0,MAX((0-ABS(T664*Constants!$B$4)),0),(ABS(R664*Constants!$B$4)+50)/100))</f>
        <v>1501.125</v>
      </c>
      <c r="W664">
        <f>IF(J664&lt;&gt;0,(ABS(S664*Constants!$B$4)+50)/100,IF(S664=0,MAX((0-ABS(U664*Constants!$B$4)),0),(ABS(S664*Constants!$B$4)+50)/100))</f>
        <v>1001.125</v>
      </c>
      <c r="X664">
        <f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1200.5</v>
      </c>
      <c r="Y664">
        <f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800.5</v>
      </c>
      <c r="Z664">
        <f t="shared" si="179"/>
        <v>1200.5</v>
      </c>
      <c r="AA664">
        <f t="shared" si="180"/>
        <v>800.5</v>
      </c>
      <c r="AB664">
        <f>IF(I664&lt;&gt;0,(ABS(X664*Constants!$B$10)+50)/100,IF(X664=0,MAX((AB663-ABS(Z664*Constants!$B$4)),0),(ABS(X664*Constants!$B$4)+50)/100))</f>
        <v>0.62005</v>
      </c>
      <c r="AC664">
        <f>IF(J664&lt;&gt;0,(ABS(Y664*Constants!$B$10)+50)/100,IF(Y664=0,MAX((AC663-ABS(AA664*Constants!$B$4)),0),(ABS(Y664*Constants!$B$4)+50)/100))</f>
        <v>0.58005</v>
      </c>
      <c r="AD664">
        <f t="shared" si="181"/>
        <v>1001</v>
      </c>
      <c r="AE664">
        <f t="shared" si="182"/>
        <v>1200.5</v>
      </c>
      <c r="AF664">
        <f t="shared" si="183"/>
        <v>800.5</v>
      </c>
      <c r="AG664">
        <f>((Constants!$B$5*AG663)+Constants!$B$4*AD664+AH663)/(Constants!$B$5+Constants!$B$4)</f>
        <v>1001</v>
      </c>
      <c r="AH664">
        <f>((Constants!$B$5*AG663)+Constants!$B$4*AD664+AH663)-(Constants!$B$5+Constants!$B$4)*AG664</f>
        <v>0</v>
      </c>
      <c r="AI664">
        <f>((Constants!$B$5*AI663)+Constants!$B$4*AE664+AJ663)/(Constants!$B$5+Constants!$B$4)</f>
        <v>1200.5</v>
      </c>
      <c r="AJ664">
        <f>((Constants!$B$5*AI663)+Constants!$B$4*AE664+AJ663)-(Constants!$B$4+Constants!$B$5)*AI664</f>
        <v>0</v>
      </c>
      <c r="AK664">
        <f>((Constants!$B$5*AK663)+Constants!$B$4*AF664+AL663)/(Constants!$B$5+Constants!$B$4)</f>
        <v>800.5</v>
      </c>
      <c r="AL664">
        <f>((Constants!$B$5*AK663)+Constants!$B$4*AF664+AL663)-(Constants!$B$5+Constants!$B$4)*AK664</f>
        <v>0</v>
      </c>
      <c r="AM664">
        <f t="shared" si="184"/>
        <v>1</v>
      </c>
      <c r="AN664">
        <f t="shared" si="185"/>
        <v>1</v>
      </c>
      <c r="AO664">
        <f>(200000*(ABS(N664)-ABS(N662))+Constants!$B$7)/(2*Constants!$B$7)</f>
        <v>0.5</v>
      </c>
      <c r="AP664">
        <f>(200000*(ABS(O664)-ABS(O662))+Constants!$B$7)/(2*Constants!$B$7)</f>
        <v>0.5</v>
      </c>
      <c r="AQ664">
        <f t="shared" si="186"/>
        <v>1</v>
      </c>
      <c r="AR664">
        <f>(Constants!$B$3*Constants!$B$8*I664*K664+AS663)/(Constants!$B$9*Constants!$B$4)</f>
        <v>7.53982300884956</v>
      </c>
      <c r="AS664">
        <f>(Constants!$B$3*Constants!$B$8*I664*K664+AS663)-(AR664*Constants!$B$9*Constants!$B$4)</f>
        <v>0</v>
      </c>
      <c r="AT664">
        <f t="shared" si="187"/>
        <v>4991.36283185835</v>
      </c>
      <c r="AU664">
        <f t="array" ref="AU664">IF(SUMPRODUCT(--(SIGN(AN631:AN663)=SIGN(K632:K664)))=0,2,IF(AV663&gt;0,1,0))</f>
        <v>0</v>
      </c>
      <c r="AV664">
        <f>IF(AU664=2,ROUND(5*1000/Constants!$B$11,0),IF(AV663&gt;0,AV663-1,0))</f>
        <v>0</v>
      </c>
      <c r="AW664">
        <f t="shared" si="188"/>
        <v>662</v>
      </c>
      <c r="AX664">
        <f ca="1" t="array" ref="AX664">IF(AW664&gt;Constants!$B$12,2,IF(SUMPRODUCT(--(AX645:AX664=2))=0,0,1))</f>
        <v>2</v>
      </c>
      <c r="AZ664">
        <f t="array" ref="AZ664">IF(ABS(AG664)&gt;Constants!$B$13,2,IF(SUMPRODUCT(--(AZ644:AZ663=2))=0,0,1))</f>
        <v>0</v>
      </c>
    </row>
    <row r="665" spans="1:52">
      <c r="A665" s="3">
        <v>663</v>
      </c>
      <c r="B665">
        <f>Signals!B664</f>
        <v>3</v>
      </c>
      <c r="C665">
        <f>Signals!C664</f>
        <v>2</v>
      </c>
      <c r="D665">
        <f>Signals!F664</f>
        <v>0</v>
      </c>
      <c r="E665">
        <f>Signals!H664</f>
        <v>0</v>
      </c>
      <c r="F665">
        <f>Signals!I664</f>
        <v>0</v>
      </c>
      <c r="G665">
        <f>IF(Constants!$B$2=2,-B665,B665)</f>
        <v>3</v>
      </c>
      <c r="H665">
        <f>IF(Constants!$C$2=2,-C665,C665)</f>
        <v>2</v>
      </c>
      <c r="I665">
        <f t="shared" si="172"/>
        <v>3</v>
      </c>
      <c r="J665">
        <f t="shared" si="173"/>
        <v>2</v>
      </c>
      <c r="K665">
        <f t="shared" si="174"/>
        <v>1</v>
      </c>
      <c r="L665">
        <f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1200.5</v>
      </c>
      <c r="M665">
        <f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800.5</v>
      </c>
      <c r="N665">
        <f t="shared" si="175"/>
        <v>1200.5</v>
      </c>
      <c r="O665">
        <f t="shared" si="176"/>
        <v>800.5</v>
      </c>
      <c r="P665">
        <f>IF(I665&lt;&gt;0,(ABS(L665*Constants!$B$10)+50)/100,MAX(P664-ABS(N665*Constants!$B$4),0))</f>
        <v>0.62005</v>
      </c>
      <c r="Q665">
        <f>IF(J665&lt;&gt;0,(ABS(M665*Constants!$B$10)+50)/100,MAX(Q664-ABS(O665*Constants!$B$4),0))</f>
        <v>0.58005</v>
      </c>
      <c r="R665">
        <f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1200.5</v>
      </c>
      <c r="S665">
        <f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800.5</v>
      </c>
      <c r="T665">
        <f t="shared" si="177"/>
        <v>1200.5</v>
      </c>
      <c r="U665">
        <f t="shared" si="178"/>
        <v>800.5</v>
      </c>
      <c r="V665">
        <f>IF(I665&lt;&gt;0,(ABS(R665*Constants!$B$4)+50)/100,IF(R665=0,MAX((0-ABS(T665*Constants!$B$4)),0),(ABS(R665*Constants!$B$4)+50)/100))</f>
        <v>1501.125</v>
      </c>
      <c r="W665">
        <f>IF(J665&lt;&gt;0,(ABS(S665*Constants!$B$4)+50)/100,IF(S665=0,MAX((0-ABS(U665*Constants!$B$4)),0),(ABS(S665*Constants!$B$4)+50)/100))</f>
        <v>1001.125</v>
      </c>
      <c r="X665">
        <f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1200.5</v>
      </c>
      <c r="Y665">
        <f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800.5</v>
      </c>
      <c r="Z665">
        <f t="shared" si="179"/>
        <v>1200.5</v>
      </c>
      <c r="AA665">
        <f t="shared" si="180"/>
        <v>800.5</v>
      </c>
      <c r="AB665">
        <f>IF(I665&lt;&gt;0,(ABS(X665*Constants!$B$10)+50)/100,IF(X665=0,MAX((AB664-ABS(Z665*Constants!$B$4)),0),(ABS(X665*Constants!$B$4)+50)/100))</f>
        <v>0.62005</v>
      </c>
      <c r="AC665">
        <f>IF(J665&lt;&gt;0,(ABS(Y665*Constants!$B$10)+50)/100,IF(Y665=0,MAX((AC664-ABS(AA665*Constants!$B$4)),0),(ABS(Y665*Constants!$B$4)+50)/100))</f>
        <v>0.58005</v>
      </c>
      <c r="AD665">
        <f t="shared" si="181"/>
        <v>1001</v>
      </c>
      <c r="AE665">
        <f t="shared" si="182"/>
        <v>1200.5</v>
      </c>
      <c r="AF665">
        <f t="shared" si="183"/>
        <v>800.5</v>
      </c>
      <c r="AG665">
        <f>((Constants!$B$5*AG664)+Constants!$B$4*AD665+AH664)/(Constants!$B$5+Constants!$B$4)</f>
        <v>1001</v>
      </c>
      <c r="AH665">
        <f>((Constants!$B$5*AG664)+Constants!$B$4*AD665+AH664)-(Constants!$B$5+Constants!$B$4)*AG665</f>
        <v>0</v>
      </c>
      <c r="AI665">
        <f>((Constants!$B$5*AI664)+Constants!$B$4*AE665+AJ664)/(Constants!$B$5+Constants!$B$4)</f>
        <v>1200.5</v>
      </c>
      <c r="AJ665">
        <f>((Constants!$B$5*AI664)+Constants!$B$4*AE665+AJ664)-(Constants!$B$4+Constants!$B$5)*AI665</f>
        <v>0</v>
      </c>
      <c r="AK665">
        <f>((Constants!$B$5*AK664)+Constants!$B$4*AF665+AL664)/(Constants!$B$5+Constants!$B$4)</f>
        <v>800.5</v>
      </c>
      <c r="AL665">
        <f>((Constants!$B$5*AK664)+Constants!$B$4*AF665+AL664)-(Constants!$B$5+Constants!$B$4)*AK665</f>
        <v>0</v>
      </c>
      <c r="AM665">
        <f t="shared" si="184"/>
        <v>1</v>
      </c>
      <c r="AN665">
        <f t="shared" si="185"/>
        <v>1</v>
      </c>
      <c r="AO665">
        <f>(200000*(ABS(N665)-ABS(N663))+Constants!$B$7)/(2*Constants!$B$7)</f>
        <v>0.5</v>
      </c>
      <c r="AP665">
        <f>(200000*(ABS(O665)-ABS(O663))+Constants!$B$7)/(2*Constants!$B$7)</f>
        <v>0.5</v>
      </c>
      <c r="AQ665">
        <f t="shared" si="186"/>
        <v>1</v>
      </c>
      <c r="AR665">
        <f>(Constants!$B$3*Constants!$B$8*I665*K665+AS664)/(Constants!$B$9*Constants!$B$4)</f>
        <v>7.53982300884956</v>
      </c>
      <c r="AS665">
        <f>(Constants!$B$3*Constants!$B$8*I665*K665+AS664)-(AR665*Constants!$B$9*Constants!$B$4)</f>
        <v>0</v>
      </c>
      <c r="AT665">
        <f t="shared" si="187"/>
        <v>4998.9026548672</v>
      </c>
      <c r="AU665">
        <f t="array" ref="AU665">IF(SUMPRODUCT(--(SIGN(AN632:AN664)=SIGN(K633:K665)))=0,2,IF(AV664&gt;0,1,0))</f>
        <v>0</v>
      </c>
      <c r="AV665">
        <f>IF(AU665=2,ROUND(5*1000/Constants!$B$11,0),IF(AV664&gt;0,AV664-1,0))</f>
        <v>0</v>
      </c>
      <c r="AW665">
        <f t="shared" si="188"/>
        <v>663</v>
      </c>
      <c r="AX665">
        <f ca="1" t="array" ref="AX665">IF(AW665&gt;Constants!$B$12,2,IF(SUMPRODUCT(--(AX646:AX665=2))=0,0,1))</f>
        <v>2</v>
      </c>
      <c r="AZ665">
        <f t="array" ref="AZ665">IF(ABS(AG665)&gt;Constants!$B$13,2,IF(SUMPRODUCT(--(AZ645:AZ664=2))=0,0,1))</f>
        <v>0</v>
      </c>
    </row>
    <row r="666" spans="1:52">
      <c r="A666" s="3">
        <v>664</v>
      </c>
      <c r="B666">
        <f>Signals!B665</f>
        <v>3</v>
      </c>
      <c r="C666">
        <f>Signals!C665</f>
        <v>2</v>
      </c>
      <c r="D666">
        <f>Signals!F665</f>
        <v>0</v>
      </c>
      <c r="E666">
        <f>Signals!H665</f>
        <v>0</v>
      </c>
      <c r="F666">
        <f>Signals!I665</f>
        <v>0</v>
      </c>
      <c r="G666">
        <f>IF(Constants!$B$2=2,-B666,B666)</f>
        <v>3</v>
      </c>
      <c r="H666">
        <f>IF(Constants!$C$2=2,-C666,C666)</f>
        <v>2</v>
      </c>
      <c r="I666">
        <f t="shared" si="172"/>
        <v>3</v>
      </c>
      <c r="J666">
        <f t="shared" si="173"/>
        <v>2</v>
      </c>
      <c r="K666">
        <f t="shared" si="174"/>
        <v>1</v>
      </c>
      <c r="L666">
        <f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1200.5</v>
      </c>
      <c r="M666">
        <f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800.5</v>
      </c>
      <c r="N666">
        <f t="shared" si="175"/>
        <v>1200.5</v>
      </c>
      <c r="O666">
        <f t="shared" si="176"/>
        <v>800.5</v>
      </c>
      <c r="P666">
        <f>IF(I666&lt;&gt;0,(ABS(L666*Constants!$B$10)+50)/100,MAX(P665-ABS(N666*Constants!$B$4),0))</f>
        <v>0.62005</v>
      </c>
      <c r="Q666">
        <f>IF(J666&lt;&gt;0,(ABS(M666*Constants!$B$10)+50)/100,MAX(Q665-ABS(O666*Constants!$B$4),0))</f>
        <v>0.58005</v>
      </c>
      <c r="R666">
        <f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1200.5</v>
      </c>
      <c r="S666">
        <f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800.5</v>
      </c>
      <c r="T666">
        <f t="shared" si="177"/>
        <v>1200.5</v>
      </c>
      <c r="U666">
        <f t="shared" si="178"/>
        <v>800.5</v>
      </c>
      <c r="V666">
        <f>IF(I666&lt;&gt;0,(ABS(R666*Constants!$B$4)+50)/100,IF(R666=0,MAX((0-ABS(T666*Constants!$B$4)),0),(ABS(R666*Constants!$B$4)+50)/100))</f>
        <v>1501.125</v>
      </c>
      <c r="W666">
        <f>IF(J666&lt;&gt;0,(ABS(S666*Constants!$B$4)+50)/100,IF(S666=0,MAX((0-ABS(U666*Constants!$B$4)),0),(ABS(S666*Constants!$B$4)+50)/100))</f>
        <v>1001.125</v>
      </c>
      <c r="X666">
        <f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1200.5</v>
      </c>
      <c r="Y666">
        <f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800.5</v>
      </c>
      <c r="Z666">
        <f t="shared" si="179"/>
        <v>1200.5</v>
      </c>
      <c r="AA666">
        <f t="shared" si="180"/>
        <v>800.5</v>
      </c>
      <c r="AB666">
        <f>IF(I666&lt;&gt;0,(ABS(X666*Constants!$B$10)+50)/100,IF(X666=0,MAX((AB665-ABS(Z666*Constants!$B$4)),0),(ABS(X666*Constants!$B$4)+50)/100))</f>
        <v>0.62005</v>
      </c>
      <c r="AC666">
        <f>IF(J666&lt;&gt;0,(ABS(Y666*Constants!$B$10)+50)/100,IF(Y666=0,MAX((AC665-ABS(AA666*Constants!$B$4)),0),(ABS(Y666*Constants!$B$4)+50)/100))</f>
        <v>0.58005</v>
      </c>
      <c r="AD666">
        <f t="shared" si="181"/>
        <v>1001</v>
      </c>
      <c r="AE666">
        <f t="shared" si="182"/>
        <v>1200.5</v>
      </c>
      <c r="AF666">
        <f t="shared" si="183"/>
        <v>800.5</v>
      </c>
      <c r="AG666">
        <f>((Constants!$B$5*AG665)+Constants!$B$4*AD666+AH665)/(Constants!$B$5+Constants!$B$4)</f>
        <v>1001</v>
      </c>
      <c r="AH666">
        <f>((Constants!$B$5*AG665)+Constants!$B$4*AD666+AH665)-(Constants!$B$5+Constants!$B$4)*AG666</f>
        <v>0</v>
      </c>
      <c r="AI666">
        <f>((Constants!$B$5*AI665)+Constants!$B$4*AE666+AJ665)/(Constants!$B$5+Constants!$B$4)</f>
        <v>1200.5</v>
      </c>
      <c r="AJ666">
        <f>((Constants!$B$5*AI665)+Constants!$B$4*AE666+AJ665)-(Constants!$B$4+Constants!$B$5)*AI666</f>
        <v>0</v>
      </c>
      <c r="AK666">
        <f>((Constants!$B$5*AK665)+Constants!$B$4*AF666+AL665)/(Constants!$B$5+Constants!$B$4)</f>
        <v>800.5</v>
      </c>
      <c r="AL666">
        <f>((Constants!$B$5*AK665)+Constants!$B$4*AF666+AL665)-(Constants!$B$5+Constants!$B$4)*AK666</f>
        <v>0</v>
      </c>
      <c r="AM666">
        <f t="shared" si="184"/>
        <v>1</v>
      </c>
      <c r="AN666">
        <f t="shared" si="185"/>
        <v>1</v>
      </c>
      <c r="AO666">
        <f>(200000*(ABS(N666)-ABS(N664))+Constants!$B$7)/(2*Constants!$B$7)</f>
        <v>0.5</v>
      </c>
      <c r="AP666">
        <f>(200000*(ABS(O666)-ABS(O664))+Constants!$B$7)/(2*Constants!$B$7)</f>
        <v>0.5</v>
      </c>
      <c r="AQ666">
        <f t="shared" si="186"/>
        <v>1</v>
      </c>
      <c r="AR666">
        <f>(Constants!$B$3*Constants!$B$8*I666*K666+AS665)/(Constants!$B$9*Constants!$B$4)</f>
        <v>7.53982300884956</v>
      </c>
      <c r="AS666">
        <f>(Constants!$B$3*Constants!$B$8*I666*K666+AS665)-(AR666*Constants!$B$9*Constants!$B$4)</f>
        <v>0</v>
      </c>
      <c r="AT666">
        <f t="shared" si="187"/>
        <v>5006.44247787605</v>
      </c>
      <c r="AU666">
        <f t="array" ref="AU666">IF(SUMPRODUCT(--(SIGN(AN633:AN665)=SIGN(K634:K666)))=0,2,IF(AV665&gt;0,1,0))</f>
        <v>0</v>
      </c>
      <c r="AV666">
        <f>IF(AU666=2,ROUND(5*1000/Constants!$B$11,0),IF(AV665&gt;0,AV665-1,0))</f>
        <v>0</v>
      </c>
      <c r="AW666">
        <f t="shared" si="188"/>
        <v>664</v>
      </c>
      <c r="AX666">
        <f ca="1" t="array" ref="AX666">IF(AW666&gt;Constants!$B$12,2,IF(SUMPRODUCT(--(AX647:AX666=2))=0,0,1))</f>
        <v>2</v>
      </c>
      <c r="AZ666">
        <f t="array" ref="AZ666">IF(ABS(AG666)&gt;Constants!$B$13,2,IF(SUMPRODUCT(--(AZ646:AZ665=2))=0,0,1))</f>
        <v>0</v>
      </c>
    </row>
    <row r="667" spans="1:52">
      <c r="A667" s="3">
        <v>665</v>
      </c>
      <c r="B667">
        <f>Signals!B666</f>
        <v>3</v>
      </c>
      <c r="C667">
        <f>Signals!C666</f>
        <v>2</v>
      </c>
      <c r="D667">
        <f>Signals!F666</f>
        <v>0</v>
      </c>
      <c r="E667">
        <f>Signals!H666</f>
        <v>0</v>
      </c>
      <c r="F667">
        <f>Signals!I666</f>
        <v>0</v>
      </c>
      <c r="G667">
        <f>IF(Constants!$B$2=2,-B667,B667)</f>
        <v>3</v>
      </c>
      <c r="H667">
        <f>IF(Constants!$C$2=2,-C667,C667)</f>
        <v>2</v>
      </c>
      <c r="I667">
        <f t="shared" si="172"/>
        <v>3</v>
      </c>
      <c r="J667">
        <f t="shared" si="173"/>
        <v>2</v>
      </c>
      <c r="K667">
        <f t="shared" si="174"/>
        <v>1</v>
      </c>
      <c r="L667">
        <f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1200.5</v>
      </c>
      <c r="M667">
        <f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800.5</v>
      </c>
      <c r="N667">
        <f t="shared" si="175"/>
        <v>1200.5</v>
      </c>
      <c r="O667">
        <f t="shared" si="176"/>
        <v>800.5</v>
      </c>
      <c r="P667">
        <f>IF(I667&lt;&gt;0,(ABS(L667*Constants!$B$10)+50)/100,MAX(P666-ABS(N667*Constants!$B$4),0))</f>
        <v>0.62005</v>
      </c>
      <c r="Q667">
        <f>IF(J667&lt;&gt;0,(ABS(M667*Constants!$B$10)+50)/100,MAX(Q666-ABS(O667*Constants!$B$4),0))</f>
        <v>0.58005</v>
      </c>
      <c r="R667">
        <f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1200.5</v>
      </c>
      <c r="S667">
        <f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800.5</v>
      </c>
      <c r="T667">
        <f t="shared" si="177"/>
        <v>1200.5</v>
      </c>
      <c r="U667">
        <f t="shared" si="178"/>
        <v>800.5</v>
      </c>
      <c r="V667">
        <f>IF(I667&lt;&gt;0,(ABS(R667*Constants!$B$4)+50)/100,IF(R667=0,MAX((0-ABS(T667*Constants!$B$4)),0),(ABS(R667*Constants!$B$4)+50)/100))</f>
        <v>1501.125</v>
      </c>
      <c r="W667">
        <f>IF(J667&lt;&gt;0,(ABS(S667*Constants!$B$4)+50)/100,IF(S667=0,MAX((0-ABS(U667*Constants!$B$4)),0),(ABS(S667*Constants!$B$4)+50)/100))</f>
        <v>1001.125</v>
      </c>
      <c r="X667">
        <f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1200.5</v>
      </c>
      <c r="Y667">
        <f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800.5</v>
      </c>
      <c r="Z667">
        <f t="shared" si="179"/>
        <v>1200.5</v>
      </c>
      <c r="AA667">
        <f t="shared" si="180"/>
        <v>800.5</v>
      </c>
      <c r="AB667">
        <f>IF(I667&lt;&gt;0,(ABS(X667*Constants!$B$10)+50)/100,IF(X667=0,MAX((AB666-ABS(Z667*Constants!$B$4)),0),(ABS(X667*Constants!$B$4)+50)/100))</f>
        <v>0.62005</v>
      </c>
      <c r="AC667">
        <f>IF(J667&lt;&gt;0,(ABS(Y667*Constants!$B$10)+50)/100,IF(Y667=0,MAX((AC666-ABS(AA667*Constants!$B$4)),0),(ABS(Y667*Constants!$B$4)+50)/100))</f>
        <v>0.58005</v>
      </c>
      <c r="AD667">
        <f t="shared" si="181"/>
        <v>1001</v>
      </c>
      <c r="AE667">
        <f t="shared" si="182"/>
        <v>1200.5</v>
      </c>
      <c r="AF667">
        <f t="shared" si="183"/>
        <v>800.5</v>
      </c>
      <c r="AG667">
        <f>((Constants!$B$5*AG666)+Constants!$B$4*AD667+AH666)/(Constants!$B$5+Constants!$B$4)</f>
        <v>1001</v>
      </c>
      <c r="AH667">
        <f>((Constants!$B$5*AG666)+Constants!$B$4*AD667+AH666)-(Constants!$B$5+Constants!$B$4)*AG667</f>
        <v>0</v>
      </c>
      <c r="AI667">
        <f>((Constants!$B$5*AI666)+Constants!$B$4*AE667+AJ666)/(Constants!$B$5+Constants!$B$4)</f>
        <v>1200.5</v>
      </c>
      <c r="AJ667">
        <f>((Constants!$B$5*AI666)+Constants!$B$4*AE667+AJ666)-(Constants!$B$4+Constants!$B$5)*AI667</f>
        <v>0</v>
      </c>
      <c r="AK667">
        <f>((Constants!$B$5*AK666)+Constants!$B$4*AF667+AL666)/(Constants!$B$5+Constants!$B$4)</f>
        <v>800.5</v>
      </c>
      <c r="AL667">
        <f>((Constants!$B$5*AK666)+Constants!$B$4*AF667+AL666)-(Constants!$B$5+Constants!$B$4)*AK667</f>
        <v>0</v>
      </c>
      <c r="AM667">
        <f t="shared" si="184"/>
        <v>1</v>
      </c>
      <c r="AN667">
        <f t="shared" si="185"/>
        <v>1</v>
      </c>
      <c r="AO667">
        <f>(200000*(ABS(N667)-ABS(N665))+Constants!$B$7)/(2*Constants!$B$7)</f>
        <v>0.5</v>
      </c>
      <c r="AP667">
        <f>(200000*(ABS(O667)-ABS(O665))+Constants!$B$7)/(2*Constants!$B$7)</f>
        <v>0.5</v>
      </c>
      <c r="AQ667">
        <f t="shared" si="186"/>
        <v>1</v>
      </c>
      <c r="AR667">
        <f>(Constants!$B$3*Constants!$B$8*I667*K667+AS666)/(Constants!$B$9*Constants!$B$4)</f>
        <v>7.53982300884956</v>
      </c>
      <c r="AS667">
        <f>(Constants!$B$3*Constants!$B$8*I667*K667+AS666)-(AR667*Constants!$B$9*Constants!$B$4)</f>
        <v>0</v>
      </c>
      <c r="AT667">
        <f t="shared" si="187"/>
        <v>5013.9823008849</v>
      </c>
      <c r="AU667">
        <f t="array" ref="AU667">IF(SUMPRODUCT(--(SIGN(AN634:AN666)=SIGN(K635:K667)))=0,2,IF(AV666&gt;0,1,0))</f>
        <v>0</v>
      </c>
      <c r="AV667">
        <f>IF(AU667=2,ROUND(5*1000/Constants!$B$11,0),IF(AV666&gt;0,AV666-1,0))</f>
        <v>0</v>
      </c>
      <c r="AW667">
        <f t="shared" si="188"/>
        <v>665</v>
      </c>
      <c r="AX667">
        <f ca="1" t="array" ref="AX667">IF(AW667&gt;Constants!$B$12,2,IF(SUMPRODUCT(--(AX648:AX667=2))=0,0,1))</f>
        <v>2</v>
      </c>
      <c r="AZ667">
        <f t="array" ref="AZ667">IF(ABS(AG667)&gt;Constants!$B$13,2,IF(SUMPRODUCT(--(AZ647:AZ666=2))=0,0,1))</f>
        <v>0</v>
      </c>
    </row>
    <row r="668" spans="1:52">
      <c r="A668" s="3">
        <v>666</v>
      </c>
      <c r="B668">
        <f>Signals!B667</f>
        <v>3</v>
      </c>
      <c r="C668">
        <f>Signals!C667</f>
        <v>2</v>
      </c>
      <c r="D668">
        <f>Signals!F667</f>
        <v>0</v>
      </c>
      <c r="E668">
        <f>Signals!H667</f>
        <v>0</v>
      </c>
      <c r="F668">
        <f>Signals!I667</f>
        <v>0</v>
      </c>
      <c r="G668">
        <f>IF(Constants!$B$2=2,-B668,B668)</f>
        <v>3</v>
      </c>
      <c r="H668">
        <f>IF(Constants!$C$2=2,-C668,C668)</f>
        <v>2</v>
      </c>
      <c r="I668">
        <f t="shared" si="172"/>
        <v>3</v>
      </c>
      <c r="J668">
        <f t="shared" si="173"/>
        <v>2</v>
      </c>
      <c r="K668">
        <f t="shared" si="174"/>
        <v>1</v>
      </c>
      <c r="L668">
        <f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1200.5</v>
      </c>
      <c r="M668">
        <f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800.5</v>
      </c>
      <c r="N668">
        <f t="shared" si="175"/>
        <v>1200.5</v>
      </c>
      <c r="O668">
        <f t="shared" si="176"/>
        <v>800.5</v>
      </c>
      <c r="P668">
        <f>IF(I668&lt;&gt;0,(ABS(L668*Constants!$B$10)+50)/100,MAX(P667-ABS(N668*Constants!$B$4),0))</f>
        <v>0.62005</v>
      </c>
      <c r="Q668">
        <f>IF(J668&lt;&gt;0,(ABS(M668*Constants!$B$10)+50)/100,MAX(Q667-ABS(O668*Constants!$B$4),0))</f>
        <v>0.58005</v>
      </c>
      <c r="R668">
        <f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1200.5</v>
      </c>
      <c r="S668">
        <f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800.5</v>
      </c>
      <c r="T668">
        <f t="shared" si="177"/>
        <v>1200.5</v>
      </c>
      <c r="U668">
        <f t="shared" si="178"/>
        <v>800.5</v>
      </c>
      <c r="V668">
        <f>IF(I668&lt;&gt;0,(ABS(R668*Constants!$B$4)+50)/100,IF(R668=0,MAX((0-ABS(T668*Constants!$B$4)),0),(ABS(R668*Constants!$B$4)+50)/100))</f>
        <v>1501.125</v>
      </c>
      <c r="W668">
        <f>IF(J668&lt;&gt;0,(ABS(S668*Constants!$B$4)+50)/100,IF(S668=0,MAX((0-ABS(U668*Constants!$B$4)),0),(ABS(S668*Constants!$B$4)+50)/100))</f>
        <v>1001.125</v>
      </c>
      <c r="X668">
        <f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1200.5</v>
      </c>
      <c r="Y668">
        <f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800.5</v>
      </c>
      <c r="Z668">
        <f t="shared" si="179"/>
        <v>1200.5</v>
      </c>
      <c r="AA668">
        <f t="shared" si="180"/>
        <v>800.5</v>
      </c>
      <c r="AB668">
        <f>IF(I668&lt;&gt;0,(ABS(X668*Constants!$B$10)+50)/100,IF(X668=0,MAX((AB667-ABS(Z668*Constants!$B$4)),0),(ABS(X668*Constants!$B$4)+50)/100))</f>
        <v>0.62005</v>
      </c>
      <c r="AC668">
        <f>IF(J668&lt;&gt;0,(ABS(Y668*Constants!$B$10)+50)/100,IF(Y668=0,MAX((AC667-ABS(AA668*Constants!$B$4)),0),(ABS(Y668*Constants!$B$4)+50)/100))</f>
        <v>0.58005</v>
      </c>
      <c r="AD668">
        <f t="shared" si="181"/>
        <v>1001</v>
      </c>
      <c r="AE668">
        <f t="shared" si="182"/>
        <v>1200.5</v>
      </c>
      <c r="AF668">
        <f t="shared" si="183"/>
        <v>800.5</v>
      </c>
      <c r="AG668">
        <f>((Constants!$B$5*AG667)+Constants!$B$4*AD668+AH667)/(Constants!$B$5+Constants!$B$4)</f>
        <v>1001</v>
      </c>
      <c r="AH668">
        <f>((Constants!$B$5*AG667)+Constants!$B$4*AD668+AH667)-(Constants!$B$5+Constants!$B$4)*AG668</f>
        <v>0</v>
      </c>
      <c r="AI668">
        <f>((Constants!$B$5*AI667)+Constants!$B$4*AE668+AJ667)/(Constants!$B$5+Constants!$B$4)</f>
        <v>1200.5</v>
      </c>
      <c r="AJ668">
        <f>((Constants!$B$5*AI667)+Constants!$B$4*AE668+AJ667)-(Constants!$B$4+Constants!$B$5)*AI668</f>
        <v>0</v>
      </c>
      <c r="AK668">
        <f>((Constants!$B$5*AK667)+Constants!$B$4*AF668+AL667)/(Constants!$B$5+Constants!$B$4)</f>
        <v>800.5</v>
      </c>
      <c r="AL668">
        <f>((Constants!$B$5*AK667)+Constants!$B$4*AF668+AL667)-(Constants!$B$5+Constants!$B$4)*AK668</f>
        <v>0</v>
      </c>
      <c r="AM668">
        <f t="shared" si="184"/>
        <v>1</v>
      </c>
      <c r="AN668">
        <f t="shared" si="185"/>
        <v>1</v>
      </c>
      <c r="AO668">
        <f>(200000*(ABS(N668)-ABS(N666))+Constants!$B$7)/(2*Constants!$B$7)</f>
        <v>0.5</v>
      </c>
      <c r="AP668">
        <f>(200000*(ABS(O668)-ABS(O666))+Constants!$B$7)/(2*Constants!$B$7)</f>
        <v>0.5</v>
      </c>
      <c r="AQ668">
        <f t="shared" si="186"/>
        <v>1</v>
      </c>
      <c r="AR668">
        <f>(Constants!$B$3*Constants!$B$8*I668*K668+AS667)/(Constants!$B$9*Constants!$B$4)</f>
        <v>7.53982300884956</v>
      </c>
      <c r="AS668">
        <f>(Constants!$B$3*Constants!$B$8*I668*K668+AS667)-(AR668*Constants!$B$9*Constants!$B$4)</f>
        <v>0</v>
      </c>
      <c r="AT668">
        <f t="shared" si="187"/>
        <v>5021.52212389375</v>
      </c>
      <c r="AU668">
        <f t="array" ref="AU668">IF(SUMPRODUCT(--(SIGN(AN635:AN667)=SIGN(K636:K668)))=0,2,IF(AV667&gt;0,1,0))</f>
        <v>0</v>
      </c>
      <c r="AV668">
        <f>IF(AU668=2,ROUND(5*1000/Constants!$B$11,0),IF(AV667&gt;0,AV667-1,0))</f>
        <v>0</v>
      </c>
      <c r="AW668">
        <f t="shared" si="188"/>
        <v>666</v>
      </c>
      <c r="AX668">
        <f ca="1" t="array" ref="AX668">IF(AW668&gt;Constants!$B$12,2,IF(SUMPRODUCT(--(AX649:AX668=2))=0,0,1))</f>
        <v>2</v>
      </c>
      <c r="AZ668">
        <f t="array" ref="AZ668">IF(ABS(AG668)&gt;Constants!$B$13,2,IF(SUMPRODUCT(--(AZ648:AZ667=2))=0,0,1))</f>
        <v>0</v>
      </c>
    </row>
    <row r="669" spans="1:52">
      <c r="A669" s="3">
        <v>667</v>
      </c>
      <c r="B669">
        <f>Signals!B668</f>
        <v>3</v>
      </c>
      <c r="C669">
        <f>Signals!C668</f>
        <v>2</v>
      </c>
      <c r="D669">
        <f>Signals!F668</f>
        <v>0</v>
      </c>
      <c r="E669">
        <f>Signals!H668</f>
        <v>0</v>
      </c>
      <c r="F669">
        <f>Signals!I668</f>
        <v>0</v>
      </c>
      <c r="G669">
        <f>IF(Constants!$B$2=2,-B669,B669)</f>
        <v>3</v>
      </c>
      <c r="H669">
        <f>IF(Constants!$C$2=2,-C669,C669)</f>
        <v>2</v>
      </c>
      <c r="I669">
        <f t="shared" si="172"/>
        <v>3</v>
      </c>
      <c r="J669">
        <f t="shared" si="173"/>
        <v>2</v>
      </c>
      <c r="K669">
        <f t="shared" si="174"/>
        <v>1</v>
      </c>
      <c r="L669">
        <f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1200.5</v>
      </c>
      <c r="M669">
        <f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800.5</v>
      </c>
      <c r="N669">
        <f t="shared" si="175"/>
        <v>1200.5</v>
      </c>
      <c r="O669">
        <f t="shared" si="176"/>
        <v>800.5</v>
      </c>
      <c r="P669">
        <f>IF(I669&lt;&gt;0,(ABS(L669*Constants!$B$10)+50)/100,MAX(P668-ABS(N669*Constants!$B$4),0))</f>
        <v>0.62005</v>
      </c>
      <c r="Q669">
        <f>IF(J669&lt;&gt;0,(ABS(M669*Constants!$B$10)+50)/100,MAX(Q668-ABS(O669*Constants!$B$4),0))</f>
        <v>0.58005</v>
      </c>
      <c r="R669">
        <f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1200.5</v>
      </c>
      <c r="S669">
        <f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800.5</v>
      </c>
      <c r="T669">
        <f t="shared" si="177"/>
        <v>1200.5</v>
      </c>
      <c r="U669">
        <f t="shared" si="178"/>
        <v>800.5</v>
      </c>
      <c r="V669">
        <f>IF(I669&lt;&gt;0,(ABS(R669*Constants!$B$4)+50)/100,IF(R669=0,MAX((0-ABS(T669*Constants!$B$4)),0),(ABS(R669*Constants!$B$4)+50)/100))</f>
        <v>1501.125</v>
      </c>
      <c r="W669">
        <f>IF(J669&lt;&gt;0,(ABS(S669*Constants!$B$4)+50)/100,IF(S669=0,MAX((0-ABS(U669*Constants!$B$4)),0),(ABS(S669*Constants!$B$4)+50)/100))</f>
        <v>1001.125</v>
      </c>
      <c r="X669">
        <f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1200.5</v>
      </c>
      <c r="Y669">
        <f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800.5</v>
      </c>
      <c r="Z669">
        <f t="shared" si="179"/>
        <v>1200.5</v>
      </c>
      <c r="AA669">
        <f t="shared" si="180"/>
        <v>800.5</v>
      </c>
      <c r="AB669">
        <f>IF(I669&lt;&gt;0,(ABS(X669*Constants!$B$10)+50)/100,IF(X669=0,MAX((AB668-ABS(Z669*Constants!$B$4)),0),(ABS(X669*Constants!$B$4)+50)/100))</f>
        <v>0.62005</v>
      </c>
      <c r="AC669">
        <f>IF(J669&lt;&gt;0,(ABS(Y669*Constants!$B$10)+50)/100,IF(Y669=0,MAX((AC668-ABS(AA669*Constants!$B$4)),0),(ABS(Y669*Constants!$B$4)+50)/100))</f>
        <v>0.58005</v>
      </c>
      <c r="AD669">
        <f t="shared" si="181"/>
        <v>1001</v>
      </c>
      <c r="AE669">
        <f t="shared" si="182"/>
        <v>1200.5</v>
      </c>
      <c r="AF669">
        <f t="shared" si="183"/>
        <v>800.5</v>
      </c>
      <c r="AG669">
        <f>((Constants!$B$5*AG668)+Constants!$B$4*AD669+AH668)/(Constants!$B$5+Constants!$B$4)</f>
        <v>1001</v>
      </c>
      <c r="AH669">
        <f>((Constants!$B$5*AG668)+Constants!$B$4*AD669+AH668)-(Constants!$B$5+Constants!$B$4)*AG669</f>
        <v>0</v>
      </c>
      <c r="AI669">
        <f>((Constants!$B$5*AI668)+Constants!$B$4*AE669+AJ668)/(Constants!$B$5+Constants!$B$4)</f>
        <v>1200.5</v>
      </c>
      <c r="AJ669">
        <f>((Constants!$B$5*AI668)+Constants!$B$4*AE669+AJ668)-(Constants!$B$4+Constants!$B$5)*AI669</f>
        <v>0</v>
      </c>
      <c r="AK669">
        <f>((Constants!$B$5*AK668)+Constants!$B$4*AF669+AL668)/(Constants!$B$5+Constants!$B$4)</f>
        <v>800.5</v>
      </c>
      <c r="AL669">
        <f>((Constants!$B$5*AK668)+Constants!$B$4*AF669+AL668)-(Constants!$B$5+Constants!$B$4)*AK669</f>
        <v>0</v>
      </c>
      <c r="AM669">
        <f t="shared" si="184"/>
        <v>1</v>
      </c>
      <c r="AN669">
        <f t="shared" si="185"/>
        <v>1</v>
      </c>
      <c r="AO669">
        <f>(200000*(ABS(N669)-ABS(N667))+Constants!$B$7)/(2*Constants!$B$7)</f>
        <v>0.5</v>
      </c>
      <c r="AP669">
        <f>(200000*(ABS(O669)-ABS(O667))+Constants!$B$7)/(2*Constants!$B$7)</f>
        <v>0.5</v>
      </c>
      <c r="AQ669">
        <f t="shared" si="186"/>
        <v>1</v>
      </c>
      <c r="AR669">
        <f>(Constants!$B$3*Constants!$B$8*I669*K669+AS668)/(Constants!$B$9*Constants!$B$4)</f>
        <v>7.53982300884956</v>
      </c>
      <c r="AS669">
        <f>(Constants!$B$3*Constants!$B$8*I669*K669+AS668)-(AR669*Constants!$B$9*Constants!$B$4)</f>
        <v>0</v>
      </c>
      <c r="AT669">
        <f t="shared" si="187"/>
        <v>5029.0619469026</v>
      </c>
      <c r="AU669">
        <f t="array" ref="AU669">IF(SUMPRODUCT(--(SIGN(AN636:AN668)=SIGN(K637:K669)))=0,2,IF(AV668&gt;0,1,0))</f>
        <v>0</v>
      </c>
      <c r="AV669">
        <f>IF(AU669=2,ROUND(5*1000/Constants!$B$11,0),IF(AV668&gt;0,AV668-1,0))</f>
        <v>0</v>
      </c>
      <c r="AW669">
        <f t="shared" si="188"/>
        <v>667</v>
      </c>
      <c r="AX669">
        <f ca="1" t="array" ref="AX669">IF(AW669&gt;Constants!$B$12,2,IF(SUMPRODUCT(--(AX650:AX669=2))=0,0,1))</f>
        <v>2</v>
      </c>
      <c r="AZ669">
        <f t="array" ref="AZ669">IF(ABS(AG669)&gt;Constants!$B$13,2,IF(SUMPRODUCT(--(AZ649:AZ668=2))=0,0,1))</f>
        <v>0</v>
      </c>
    </row>
    <row r="670" spans="1:52">
      <c r="A670" s="3">
        <v>668</v>
      </c>
      <c r="B670">
        <f>Signals!B669</f>
        <v>3</v>
      </c>
      <c r="C670">
        <f>Signals!C669</f>
        <v>2</v>
      </c>
      <c r="D670">
        <f>Signals!F669</f>
        <v>0</v>
      </c>
      <c r="E670">
        <f>Signals!H669</f>
        <v>0</v>
      </c>
      <c r="F670">
        <f>Signals!I669</f>
        <v>0</v>
      </c>
      <c r="G670">
        <f>IF(Constants!$B$2=2,-B670,B670)</f>
        <v>3</v>
      </c>
      <c r="H670">
        <f>IF(Constants!$C$2=2,-C670,C670)</f>
        <v>2</v>
      </c>
      <c r="I670">
        <f t="shared" si="172"/>
        <v>3</v>
      </c>
      <c r="J670">
        <f t="shared" si="173"/>
        <v>2</v>
      </c>
      <c r="K670">
        <f t="shared" si="174"/>
        <v>1</v>
      </c>
      <c r="L670">
        <f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1200.5</v>
      </c>
      <c r="M670">
        <f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800.5</v>
      </c>
      <c r="N670">
        <f t="shared" si="175"/>
        <v>1200.5</v>
      </c>
      <c r="O670">
        <f t="shared" si="176"/>
        <v>800.5</v>
      </c>
      <c r="P670">
        <f>IF(I670&lt;&gt;0,(ABS(L670*Constants!$B$10)+50)/100,MAX(P669-ABS(N670*Constants!$B$4),0))</f>
        <v>0.62005</v>
      </c>
      <c r="Q670">
        <f>IF(J670&lt;&gt;0,(ABS(M670*Constants!$B$10)+50)/100,MAX(Q669-ABS(O670*Constants!$B$4),0))</f>
        <v>0.58005</v>
      </c>
      <c r="R670">
        <f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1200.5</v>
      </c>
      <c r="S670">
        <f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800.5</v>
      </c>
      <c r="T670">
        <f t="shared" si="177"/>
        <v>1200.5</v>
      </c>
      <c r="U670">
        <f t="shared" si="178"/>
        <v>800.5</v>
      </c>
      <c r="V670">
        <f>IF(I670&lt;&gt;0,(ABS(R670*Constants!$B$4)+50)/100,IF(R670=0,MAX((0-ABS(T670*Constants!$B$4)),0),(ABS(R670*Constants!$B$4)+50)/100))</f>
        <v>1501.125</v>
      </c>
      <c r="W670">
        <f>IF(J670&lt;&gt;0,(ABS(S670*Constants!$B$4)+50)/100,IF(S670=0,MAX((0-ABS(U670*Constants!$B$4)),0),(ABS(S670*Constants!$B$4)+50)/100))</f>
        <v>1001.125</v>
      </c>
      <c r="X670">
        <f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1200.5</v>
      </c>
      <c r="Y670">
        <f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800.5</v>
      </c>
      <c r="Z670">
        <f t="shared" si="179"/>
        <v>1200.5</v>
      </c>
      <c r="AA670">
        <f t="shared" si="180"/>
        <v>800.5</v>
      </c>
      <c r="AB670">
        <f>IF(I670&lt;&gt;0,(ABS(X670*Constants!$B$10)+50)/100,IF(X670=0,MAX((AB669-ABS(Z670*Constants!$B$4)),0),(ABS(X670*Constants!$B$4)+50)/100))</f>
        <v>0.62005</v>
      </c>
      <c r="AC670">
        <f>IF(J670&lt;&gt;0,(ABS(Y670*Constants!$B$10)+50)/100,IF(Y670=0,MAX((AC669-ABS(AA670*Constants!$B$4)),0),(ABS(Y670*Constants!$B$4)+50)/100))</f>
        <v>0.58005</v>
      </c>
      <c r="AD670">
        <f t="shared" si="181"/>
        <v>1001</v>
      </c>
      <c r="AE670">
        <f t="shared" si="182"/>
        <v>1200.5</v>
      </c>
      <c r="AF670">
        <f t="shared" si="183"/>
        <v>800.5</v>
      </c>
      <c r="AG670">
        <f>((Constants!$B$5*AG669)+Constants!$B$4*AD670+AH669)/(Constants!$B$5+Constants!$B$4)</f>
        <v>1001</v>
      </c>
      <c r="AH670">
        <f>((Constants!$B$5*AG669)+Constants!$B$4*AD670+AH669)-(Constants!$B$5+Constants!$B$4)*AG670</f>
        <v>0</v>
      </c>
      <c r="AI670">
        <f>((Constants!$B$5*AI669)+Constants!$B$4*AE670+AJ669)/(Constants!$B$5+Constants!$B$4)</f>
        <v>1200.5</v>
      </c>
      <c r="AJ670">
        <f>((Constants!$B$5*AI669)+Constants!$B$4*AE670+AJ669)-(Constants!$B$4+Constants!$B$5)*AI670</f>
        <v>0</v>
      </c>
      <c r="AK670">
        <f>((Constants!$B$5*AK669)+Constants!$B$4*AF670+AL669)/(Constants!$B$5+Constants!$B$4)</f>
        <v>800.5</v>
      </c>
      <c r="AL670">
        <f>((Constants!$B$5*AK669)+Constants!$B$4*AF670+AL669)-(Constants!$B$5+Constants!$B$4)*AK670</f>
        <v>0</v>
      </c>
      <c r="AM670">
        <f t="shared" si="184"/>
        <v>1</v>
      </c>
      <c r="AN670">
        <f t="shared" si="185"/>
        <v>1</v>
      </c>
      <c r="AO670">
        <f>(200000*(ABS(N670)-ABS(N668))+Constants!$B$7)/(2*Constants!$B$7)</f>
        <v>0.5</v>
      </c>
      <c r="AP670">
        <f>(200000*(ABS(O670)-ABS(O668))+Constants!$B$7)/(2*Constants!$B$7)</f>
        <v>0.5</v>
      </c>
      <c r="AQ670">
        <f t="shared" si="186"/>
        <v>1</v>
      </c>
      <c r="AR670">
        <f>(Constants!$B$3*Constants!$B$8*I670*K670+AS669)/(Constants!$B$9*Constants!$B$4)</f>
        <v>7.53982300884956</v>
      </c>
      <c r="AS670">
        <f>(Constants!$B$3*Constants!$B$8*I670*K670+AS669)-(AR670*Constants!$B$9*Constants!$B$4)</f>
        <v>0</v>
      </c>
      <c r="AT670">
        <f t="shared" si="187"/>
        <v>5036.60176991145</v>
      </c>
      <c r="AU670">
        <f t="array" ref="AU670">IF(SUMPRODUCT(--(SIGN(AN637:AN669)=SIGN(K638:K670)))=0,2,IF(AV669&gt;0,1,0))</f>
        <v>0</v>
      </c>
      <c r="AV670">
        <f>IF(AU670=2,ROUND(5*1000/Constants!$B$11,0),IF(AV669&gt;0,AV669-1,0))</f>
        <v>0</v>
      </c>
      <c r="AW670">
        <f t="shared" si="188"/>
        <v>668</v>
      </c>
      <c r="AX670">
        <f ca="1" t="array" ref="AX670">IF(AW670&gt;Constants!$B$12,2,IF(SUMPRODUCT(--(AX651:AX670=2))=0,0,1))</f>
        <v>2</v>
      </c>
      <c r="AZ670">
        <f t="array" ref="AZ670">IF(ABS(AG670)&gt;Constants!$B$13,2,IF(SUMPRODUCT(--(AZ650:AZ669=2))=0,0,1))</f>
        <v>0</v>
      </c>
    </row>
    <row r="671" spans="1:52">
      <c r="A671" s="3">
        <v>669</v>
      </c>
      <c r="B671">
        <f>Signals!B670</f>
        <v>3</v>
      </c>
      <c r="C671">
        <f>Signals!C670</f>
        <v>2</v>
      </c>
      <c r="D671">
        <f>Signals!F670</f>
        <v>0</v>
      </c>
      <c r="E671">
        <f>Signals!H670</f>
        <v>0</v>
      </c>
      <c r="F671">
        <f>Signals!I670</f>
        <v>0</v>
      </c>
      <c r="G671">
        <f>IF(Constants!$B$2=2,-B671,B671)</f>
        <v>3</v>
      </c>
      <c r="H671">
        <f>IF(Constants!$C$2=2,-C671,C671)</f>
        <v>2</v>
      </c>
      <c r="I671">
        <f t="shared" si="172"/>
        <v>3</v>
      </c>
      <c r="J671">
        <f t="shared" si="173"/>
        <v>2</v>
      </c>
      <c r="K671">
        <f t="shared" si="174"/>
        <v>1</v>
      </c>
      <c r="L671">
        <f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1200.5</v>
      </c>
      <c r="M671">
        <f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800.5</v>
      </c>
      <c r="N671">
        <f t="shared" si="175"/>
        <v>1200.5</v>
      </c>
      <c r="O671">
        <f t="shared" si="176"/>
        <v>800.5</v>
      </c>
      <c r="P671">
        <f>IF(I671&lt;&gt;0,(ABS(L671*Constants!$B$10)+50)/100,MAX(P670-ABS(N671*Constants!$B$4),0))</f>
        <v>0.62005</v>
      </c>
      <c r="Q671">
        <f>IF(J671&lt;&gt;0,(ABS(M671*Constants!$B$10)+50)/100,MAX(Q670-ABS(O671*Constants!$B$4),0))</f>
        <v>0.58005</v>
      </c>
      <c r="R671">
        <f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1200.5</v>
      </c>
      <c r="S671">
        <f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800.5</v>
      </c>
      <c r="T671">
        <f t="shared" si="177"/>
        <v>1200.5</v>
      </c>
      <c r="U671">
        <f t="shared" si="178"/>
        <v>800.5</v>
      </c>
      <c r="V671">
        <f>IF(I671&lt;&gt;0,(ABS(R671*Constants!$B$4)+50)/100,IF(R671=0,MAX((0-ABS(T671*Constants!$B$4)),0),(ABS(R671*Constants!$B$4)+50)/100))</f>
        <v>1501.125</v>
      </c>
      <c r="W671">
        <f>IF(J671&lt;&gt;0,(ABS(S671*Constants!$B$4)+50)/100,IF(S671=0,MAX((0-ABS(U671*Constants!$B$4)),0),(ABS(S671*Constants!$B$4)+50)/100))</f>
        <v>1001.125</v>
      </c>
      <c r="X671">
        <f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1200.5</v>
      </c>
      <c r="Y671">
        <f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800.5</v>
      </c>
      <c r="Z671">
        <f t="shared" si="179"/>
        <v>1200.5</v>
      </c>
      <c r="AA671">
        <f t="shared" si="180"/>
        <v>800.5</v>
      </c>
      <c r="AB671">
        <f>IF(I671&lt;&gt;0,(ABS(X671*Constants!$B$10)+50)/100,IF(X671=0,MAX((AB670-ABS(Z671*Constants!$B$4)),0),(ABS(X671*Constants!$B$4)+50)/100))</f>
        <v>0.62005</v>
      </c>
      <c r="AC671">
        <f>IF(J671&lt;&gt;0,(ABS(Y671*Constants!$B$10)+50)/100,IF(Y671=0,MAX((AC670-ABS(AA671*Constants!$B$4)),0),(ABS(Y671*Constants!$B$4)+50)/100))</f>
        <v>0.58005</v>
      </c>
      <c r="AD671">
        <f t="shared" si="181"/>
        <v>1001</v>
      </c>
      <c r="AE671">
        <f t="shared" si="182"/>
        <v>1200.5</v>
      </c>
      <c r="AF671">
        <f t="shared" si="183"/>
        <v>800.5</v>
      </c>
      <c r="AG671">
        <f>((Constants!$B$5*AG670)+Constants!$B$4*AD671+AH670)/(Constants!$B$5+Constants!$B$4)</f>
        <v>1001</v>
      </c>
      <c r="AH671">
        <f>((Constants!$B$5*AG670)+Constants!$B$4*AD671+AH670)-(Constants!$B$5+Constants!$B$4)*AG671</f>
        <v>0</v>
      </c>
      <c r="AI671">
        <f>((Constants!$B$5*AI670)+Constants!$B$4*AE671+AJ670)/(Constants!$B$5+Constants!$B$4)</f>
        <v>1200.5</v>
      </c>
      <c r="AJ671">
        <f>((Constants!$B$5*AI670)+Constants!$B$4*AE671+AJ670)-(Constants!$B$4+Constants!$B$5)*AI671</f>
        <v>0</v>
      </c>
      <c r="AK671">
        <f>((Constants!$B$5*AK670)+Constants!$B$4*AF671+AL670)/(Constants!$B$5+Constants!$B$4)</f>
        <v>800.5</v>
      </c>
      <c r="AL671">
        <f>((Constants!$B$5*AK670)+Constants!$B$4*AF671+AL670)-(Constants!$B$5+Constants!$B$4)*AK671</f>
        <v>0</v>
      </c>
      <c r="AM671">
        <f t="shared" si="184"/>
        <v>1</v>
      </c>
      <c r="AN671">
        <f t="shared" si="185"/>
        <v>1</v>
      </c>
      <c r="AO671">
        <f>(200000*(ABS(N671)-ABS(N669))+Constants!$B$7)/(2*Constants!$B$7)</f>
        <v>0.5</v>
      </c>
      <c r="AP671">
        <f>(200000*(ABS(O671)-ABS(O669))+Constants!$B$7)/(2*Constants!$B$7)</f>
        <v>0.5</v>
      </c>
      <c r="AQ671">
        <f t="shared" si="186"/>
        <v>1</v>
      </c>
      <c r="AR671">
        <f>(Constants!$B$3*Constants!$B$8*I671*K671+AS670)/(Constants!$B$9*Constants!$B$4)</f>
        <v>7.53982300884956</v>
      </c>
      <c r="AS671">
        <f>(Constants!$B$3*Constants!$B$8*I671*K671+AS670)-(AR671*Constants!$B$9*Constants!$B$4)</f>
        <v>0</v>
      </c>
      <c r="AT671">
        <f t="shared" si="187"/>
        <v>5044.1415929203</v>
      </c>
      <c r="AU671">
        <f t="array" ref="AU671">IF(SUMPRODUCT(--(SIGN(AN638:AN670)=SIGN(K639:K671)))=0,2,IF(AV670&gt;0,1,0))</f>
        <v>0</v>
      </c>
      <c r="AV671">
        <f>IF(AU671=2,ROUND(5*1000/Constants!$B$11,0),IF(AV670&gt;0,AV670-1,0))</f>
        <v>0</v>
      </c>
      <c r="AW671">
        <f t="shared" si="188"/>
        <v>669</v>
      </c>
      <c r="AX671">
        <f ca="1" t="array" ref="AX671">IF(AW671&gt;Constants!$B$12,2,IF(SUMPRODUCT(--(AX652:AX671=2))=0,0,1))</f>
        <v>2</v>
      </c>
      <c r="AZ671">
        <f t="array" ref="AZ671">IF(ABS(AG671)&gt;Constants!$B$13,2,IF(SUMPRODUCT(--(AZ651:AZ670=2))=0,0,1))</f>
        <v>0</v>
      </c>
    </row>
    <row r="672" spans="1:52">
      <c r="A672" s="3">
        <v>670</v>
      </c>
      <c r="B672">
        <f>Signals!B671</f>
        <v>3</v>
      </c>
      <c r="C672">
        <f>Signals!C671</f>
        <v>2</v>
      </c>
      <c r="D672">
        <f>Signals!F671</f>
        <v>0</v>
      </c>
      <c r="E672">
        <f>Signals!H671</f>
        <v>0</v>
      </c>
      <c r="F672">
        <f>Signals!I671</f>
        <v>0</v>
      </c>
      <c r="G672">
        <f>IF(Constants!$B$2=2,-B672,B672)</f>
        <v>3</v>
      </c>
      <c r="H672">
        <f>IF(Constants!$C$2=2,-C672,C672)</f>
        <v>2</v>
      </c>
      <c r="I672">
        <f t="shared" si="172"/>
        <v>3</v>
      </c>
      <c r="J672">
        <f t="shared" si="173"/>
        <v>2</v>
      </c>
      <c r="K672">
        <f t="shared" si="174"/>
        <v>1</v>
      </c>
      <c r="L672">
        <f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1200.5</v>
      </c>
      <c r="M672">
        <f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800.5</v>
      </c>
      <c r="N672">
        <f t="shared" si="175"/>
        <v>1200.5</v>
      </c>
      <c r="O672">
        <f t="shared" si="176"/>
        <v>800.5</v>
      </c>
      <c r="P672">
        <f>IF(I672&lt;&gt;0,(ABS(L672*Constants!$B$10)+50)/100,MAX(P671-ABS(N672*Constants!$B$4),0))</f>
        <v>0.62005</v>
      </c>
      <c r="Q672">
        <f>IF(J672&lt;&gt;0,(ABS(M672*Constants!$B$10)+50)/100,MAX(Q671-ABS(O672*Constants!$B$4),0))</f>
        <v>0.58005</v>
      </c>
      <c r="R672">
        <f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1200.5</v>
      </c>
      <c r="S672">
        <f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800.5</v>
      </c>
      <c r="T672">
        <f t="shared" si="177"/>
        <v>1200.5</v>
      </c>
      <c r="U672">
        <f t="shared" si="178"/>
        <v>800.5</v>
      </c>
      <c r="V672">
        <f>IF(I672&lt;&gt;0,(ABS(R672*Constants!$B$4)+50)/100,IF(R672=0,MAX((0-ABS(T672*Constants!$B$4)),0),(ABS(R672*Constants!$B$4)+50)/100))</f>
        <v>1501.125</v>
      </c>
      <c r="W672">
        <f>IF(J672&lt;&gt;0,(ABS(S672*Constants!$B$4)+50)/100,IF(S672=0,MAX((0-ABS(U672*Constants!$B$4)),0),(ABS(S672*Constants!$B$4)+50)/100))</f>
        <v>1001.125</v>
      </c>
      <c r="X672">
        <f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1200.5</v>
      </c>
      <c r="Y672">
        <f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800.5</v>
      </c>
      <c r="Z672">
        <f t="shared" si="179"/>
        <v>1200.5</v>
      </c>
      <c r="AA672">
        <f t="shared" si="180"/>
        <v>800.5</v>
      </c>
      <c r="AB672">
        <f>IF(I672&lt;&gt;0,(ABS(X672*Constants!$B$10)+50)/100,IF(X672=0,MAX((AB671-ABS(Z672*Constants!$B$4)),0),(ABS(X672*Constants!$B$4)+50)/100))</f>
        <v>0.62005</v>
      </c>
      <c r="AC672">
        <f>IF(J672&lt;&gt;0,(ABS(Y672*Constants!$B$10)+50)/100,IF(Y672=0,MAX((AC671-ABS(AA672*Constants!$B$4)),0),(ABS(Y672*Constants!$B$4)+50)/100))</f>
        <v>0.58005</v>
      </c>
      <c r="AD672">
        <f t="shared" si="181"/>
        <v>1001</v>
      </c>
      <c r="AE672">
        <f t="shared" si="182"/>
        <v>1200.5</v>
      </c>
      <c r="AF672">
        <f t="shared" si="183"/>
        <v>800.5</v>
      </c>
      <c r="AG672">
        <f>((Constants!$B$5*AG671)+Constants!$B$4*AD672+AH671)/(Constants!$B$5+Constants!$B$4)</f>
        <v>1001</v>
      </c>
      <c r="AH672">
        <f>((Constants!$B$5*AG671)+Constants!$B$4*AD672+AH671)-(Constants!$B$5+Constants!$B$4)*AG672</f>
        <v>0</v>
      </c>
      <c r="AI672">
        <f>((Constants!$B$5*AI671)+Constants!$B$4*AE672+AJ671)/(Constants!$B$5+Constants!$B$4)</f>
        <v>1200.5</v>
      </c>
      <c r="AJ672">
        <f>((Constants!$B$5*AI671)+Constants!$B$4*AE672+AJ671)-(Constants!$B$4+Constants!$B$5)*AI672</f>
        <v>0</v>
      </c>
      <c r="AK672">
        <f>((Constants!$B$5*AK671)+Constants!$B$4*AF672+AL671)/(Constants!$B$5+Constants!$B$4)</f>
        <v>800.5</v>
      </c>
      <c r="AL672">
        <f>((Constants!$B$5*AK671)+Constants!$B$4*AF672+AL671)-(Constants!$B$5+Constants!$B$4)*AK672</f>
        <v>0</v>
      </c>
      <c r="AM672">
        <f t="shared" si="184"/>
        <v>1</v>
      </c>
      <c r="AN672">
        <f t="shared" si="185"/>
        <v>1</v>
      </c>
      <c r="AO672">
        <f>(200000*(ABS(N672)-ABS(N670))+Constants!$B$7)/(2*Constants!$B$7)</f>
        <v>0.5</v>
      </c>
      <c r="AP672">
        <f>(200000*(ABS(O672)-ABS(O670))+Constants!$B$7)/(2*Constants!$B$7)</f>
        <v>0.5</v>
      </c>
      <c r="AQ672">
        <f t="shared" si="186"/>
        <v>1</v>
      </c>
      <c r="AR672">
        <f>(Constants!$B$3*Constants!$B$8*I672*K672+AS671)/(Constants!$B$9*Constants!$B$4)</f>
        <v>7.53982300884956</v>
      </c>
      <c r="AS672">
        <f>(Constants!$B$3*Constants!$B$8*I672*K672+AS671)-(AR672*Constants!$B$9*Constants!$B$4)</f>
        <v>0</v>
      </c>
      <c r="AT672">
        <f t="shared" si="187"/>
        <v>5051.68141592915</v>
      </c>
      <c r="AU672">
        <f t="array" ref="AU672">IF(SUMPRODUCT(--(SIGN(AN639:AN671)=SIGN(K640:K672)))=0,2,IF(AV671&gt;0,1,0))</f>
        <v>0</v>
      </c>
      <c r="AV672">
        <f>IF(AU672=2,ROUND(5*1000/Constants!$B$11,0),IF(AV671&gt;0,AV671-1,0))</f>
        <v>0</v>
      </c>
      <c r="AW672">
        <f t="shared" si="188"/>
        <v>670</v>
      </c>
      <c r="AX672">
        <f ca="1" t="array" ref="AX672">IF(AW672&gt;Constants!$B$12,2,IF(SUMPRODUCT(--(AX653:AX672=2))=0,0,1))</f>
        <v>2</v>
      </c>
      <c r="AZ672">
        <f t="array" ref="AZ672">IF(ABS(AG672)&gt;Constants!$B$13,2,IF(SUMPRODUCT(--(AZ652:AZ671=2))=0,0,1))</f>
        <v>0</v>
      </c>
    </row>
    <row r="673" spans="1:52">
      <c r="A673" s="3">
        <v>671</v>
      </c>
      <c r="B673">
        <f>Signals!B672</f>
        <v>3</v>
      </c>
      <c r="C673">
        <f>Signals!C672</f>
        <v>2</v>
      </c>
      <c r="D673">
        <f>Signals!F672</f>
        <v>0</v>
      </c>
      <c r="E673">
        <f>Signals!H672</f>
        <v>0</v>
      </c>
      <c r="F673">
        <f>Signals!I672</f>
        <v>0</v>
      </c>
      <c r="G673">
        <f>IF(Constants!$B$2=2,-B673,B673)</f>
        <v>3</v>
      </c>
      <c r="H673">
        <f>IF(Constants!$C$2=2,-C673,C673)</f>
        <v>2</v>
      </c>
      <c r="I673">
        <f t="shared" si="172"/>
        <v>3</v>
      </c>
      <c r="J673">
        <f t="shared" si="173"/>
        <v>2</v>
      </c>
      <c r="K673">
        <f t="shared" si="174"/>
        <v>1</v>
      </c>
      <c r="L673">
        <f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1200.5</v>
      </c>
      <c r="M673">
        <f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800.5</v>
      </c>
      <c r="N673">
        <f t="shared" si="175"/>
        <v>1200.5</v>
      </c>
      <c r="O673">
        <f t="shared" si="176"/>
        <v>800.5</v>
      </c>
      <c r="P673">
        <f>IF(I673&lt;&gt;0,(ABS(L673*Constants!$B$10)+50)/100,MAX(P672-ABS(N673*Constants!$B$4),0))</f>
        <v>0.62005</v>
      </c>
      <c r="Q673">
        <f>IF(J673&lt;&gt;0,(ABS(M673*Constants!$B$10)+50)/100,MAX(Q672-ABS(O673*Constants!$B$4),0))</f>
        <v>0.58005</v>
      </c>
      <c r="R673">
        <f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1200.5</v>
      </c>
      <c r="S673">
        <f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800.5</v>
      </c>
      <c r="T673">
        <f t="shared" si="177"/>
        <v>1200.5</v>
      </c>
      <c r="U673">
        <f t="shared" si="178"/>
        <v>800.5</v>
      </c>
      <c r="V673">
        <f>IF(I673&lt;&gt;0,(ABS(R673*Constants!$B$4)+50)/100,IF(R673=0,MAX((0-ABS(T673*Constants!$B$4)),0),(ABS(R673*Constants!$B$4)+50)/100))</f>
        <v>1501.125</v>
      </c>
      <c r="W673">
        <f>IF(J673&lt;&gt;0,(ABS(S673*Constants!$B$4)+50)/100,IF(S673=0,MAX((0-ABS(U673*Constants!$B$4)),0),(ABS(S673*Constants!$B$4)+50)/100))</f>
        <v>1001.125</v>
      </c>
      <c r="X673">
        <f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1200.5</v>
      </c>
      <c r="Y673">
        <f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800.5</v>
      </c>
      <c r="Z673">
        <f t="shared" si="179"/>
        <v>1200.5</v>
      </c>
      <c r="AA673">
        <f t="shared" si="180"/>
        <v>800.5</v>
      </c>
      <c r="AB673">
        <f>IF(I673&lt;&gt;0,(ABS(X673*Constants!$B$10)+50)/100,IF(X673=0,MAX((AB672-ABS(Z673*Constants!$B$4)),0),(ABS(X673*Constants!$B$4)+50)/100))</f>
        <v>0.62005</v>
      </c>
      <c r="AC673">
        <f>IF(J673&lt;&gt;0,(ABS(Y673*Constants!$B$10)+50)/100,IF(Y673=0,MAX((AC672-ABS(AA673*Constants!$B$4)),0),(ABS(Y673*Constants!$B$4)+50)/100))</f>
        <v>0.58005</v>
      </c>
      <c r="AD673">
        <f t="shared" si="181"/>
        <v>1001</v>
      </c>
      <c r="AE673">
        <f t="shared" si="182"/>
        <v>1200.5</v>
      </c>
      <c r="AF673">
        <f t="shared" si="183"/>
        <v>800.5</v>
      </c>
      <c r="AG673">
        <f>((Constants!$B$5*AG672)+Constants!$B$4*AD673+AH672)/(Constants!$B$5+Constants!$B$4)</f>
        <v>1001</v>
      </c>
      <c r="AH673">
        <f>((Constants!$B$5*AG672)+Constants!$B$4*AD673+AH672)-(Constants!$B$5+Constants!$B$4)*AG673</f>
        <v>0</v>
      </c>
      <c r="AI673">
        <f>((Constants!$B$5*AI672)+Constants!$B$4*AE673+AJ672)/(Constants!$B$5+Constants!$B$4)</f>
        <v>1200.5</v>
      </c>
      <c r="AJ673">
        <f>((Constants!$B$5*AI672)+Constants!$B$4*AE673+AJ672)-(Constants!$B$4+Constants!$B$5)*AI673</f>
        <v>0</v>
      </c>
      <c r="AK673">
        <f>((Constants!$B$5*AK672)+Constants!$B$4*AF673+AL672)/(Constants!$B$5+Constants!$B$4)</f>
        <v>800.5</v>
      </c>
      <c r="AL673">
        <f>((Constants!$B$5*AK672)+Constants!$B$4*AF673+AL672)-(Constants!$B$5+Constants!$B$4)*AK673</f>
        <v>0</v>
      </c>
      <c r="AM673">
        <f t="shared" si="184"/>
        <v>1</v>
      </c>
      <c r="AN673">
        <f t="shared" si="185"/>
        <v>1</v>
      </c>
      <c r="AO673">
        <f>(200000*(ABS(N673)-ABS(N671))+Constants!$B$7)/(2*Constants!$B$7)</f>
        <v>0.5</v>
      </c>
      <c r="AP673">
        <f>(200000*(ABS(O673)-ABS(O671))+Constants!$B$7)/(2*Constants!$B$7)</f>
        <v>0.5</v>
      </c>
      <c r="AQ673">
        <f t="shared" si="186"/>
        <v>1</v>
      </c>
      <c r="AR673">
        <f>(Constants!$B$3*Constants!$B$8*I673*K673+AS672)/(Constants!$B$9*Constants!$B$4)</f>
        <v>7.53982300884956</v>
      </c>
      <c r="AS673">
        <f>(Constants!$B$3*Constants!$B$8*I673*K673+AS672)-(AR673*Constants!$B$9*Constants!$B$4)</f>
        <v>0</v>
      </c>
      <c r="AT673">
        <f t="shared" si="187"/>
        <v>5059.221238938</v>
      </c>
      <c r="AU673">
        <f t="array" ref="AU673">IF(SUMPRODUCT(--(SIGN(AN640:AN672)=SIGN(K641:K673)))=0,2,IF(AV672&gt;0,1,0))</f>
        <v>0</v>
      </c>
      <c r="AV673">
        <f>IF(AU673=2,ROUND(5*1000/Constants!$B$11,0),IF(AV672&gt;0,AV672-1,0))</f>
        <v>0</v>
      </c>
      <c r="AW673">
        <f t="shared" si="188"/>
        <v>671</v>
      </c>
      <c r="AX673">
        <f ca="1" t="array" ref="AX673">IF(AW673&gt;Constants!$B$12,2,IF(SUMPRODUCT(--(AX654:AX673=2))=0,0,1))</f>
        <v>2</v>
      </c>
      <c r="AZ673">
        <f t="array" ref="AZ673">IF(ABS(AG673)&gt;Constants!$B$13,2,IF(SUMPRODUCT(--(AZ653:AZ672=2))=0,0,1))</f>
        <v>0</v>
      </c>
    </row>
    <row r="674" spans="1:52">
      <c r="A674" s="3">
        <v>672</v>
      </c>
      <c r="B674">
        <f>Signals!B673</f>
        <v>3</v>
      </c>
      <c r="C674">
        <f>Signals!C673</f>
        <v>2</v>
      </c>
      <c r="D674">
        <f>Signals!F673</f>
        <v>0</v>
      </c>
      <c r="E674">
        <f>Signals!H673</f>
        <v>0</v>
      </c>
      <c r="F674">
        <f>Signals!I673</f>
        <v>0</v>
      </c>
      <c r="G674">
        <f>IF(Constants!$B$2=2,-B674,B674)</f>
        <v>3</v>
      </c>
      <c r="H674">
        <f>IF(Constants!$C$2=2,-C674,C674)</f>
        <v>2</v>
      </c>
      <c r="I674">
        <f t="shared" si="172"/>
        <v>3</v>
      </c>
      <c r="J674">
        <f t="shared" si="173"/>
        <v>2</v>
      </c>
      <c r="K674">
        <f t="shared" si="174"/>
        <v>1</v>
      </c>
      <c r="L674">
        <f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1200.5</v>
      </c>
      <c r="M674">
        <f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800.5</v>
      </c>
      <c r="N674">
        <f t="shared" si="175"/>
        <v>1200.5</v>
      </c>
      <c r="O674">
        <f t="shared" si="176"/>
        <v>800.5</v>
      </c>
      <c r="P674">
        <f>IF(I674&lt;&gt;0,(ABS(L674*Constants!$B$10)+50)/100,MAX(P673-ABS(N674*Constants!$B$4),0))</f>
        <v>0.62005</v>
      </c>
      <c r="Q674">
        <f>IF(J674&lt;&gt;0,(ABS(M674*Constants!$B$10)+50)/100,MAX(Q673-ABS(O674*Constants!$B$4),0))</f>
        <v>0.58005</v>
      </c>
      <c r="R674">
        <f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1200.5</v>
      </c>
      <c r="S674">
        <f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800.5</v>
      </c>
      <c r="T674">
        <f t="shared" si="177"/>
        <v>1200.5</v>
      </c>
      <c r="U674">
        <f t="shared" si="178"/>
        <v>800.5</v>
      </c>
      <c r="V674">
        <f>IF(I674&lt;&gt;0,(ABS(R674*Constants!$B$4)+50)/100,IF(R674=0,MAX((0-ABS(T674*Constants!$B$4)),0),(ABS(R674*Constants!$B$4)+50)/100))</f>
        <v>1501.125</v>
      </c>
      <c r="W674">
        <f>IF(J674&lt;&gt;0,(ABS(S674*Constants!$B$4)+50)/100,IF(S674=0,MAX((0-ABS(U674*Constants!$B$4)),0),(ABS(S674*Constants!$B$4)+50)/100))</f>
        <v>1001.125</v>
      </c>
      <c r="X674">
        <f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1200.5</v>
      </c>
      <c r="Y674">
        <f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800.5</v>
      </c>
      <c r="Z674">
        <f t="shared" si="179"/>
        <v>1200.5</v>
      </c>
      <c r="AA674">
        <f t="shared" si="180"/>
        <v>800.5</v>
      </c>
      <c r="AB674">
        <f>IF(I674&lt;&gt;0,(ABS(X674*Constants!$B$10)+50)/100,IF(X674=0,MAX((AB673-ABS(Z674*Constants!$B$4)),0),(ABS(X674*Constants!$B$4)+50)/100))</f>
        <v>0.62005</v>
      </c>
      <c r="AC674">
        <f>IF(J674&lt;&gt;0,(ABS(Y674*Constants!$B$10)+50)/100,IF(Y674=0,MAX((AC673-ABS(AA674*Constants!$B$4)),0),(ABS(Y674*Constants!$B$4)+50)/100))</f>
        <v>0.58005</v>
      </c>
      <c r="AD674">
        <f t="shared" si="181"/>
        <v>1001</v>
      </c>
      <c r="AE674">
        <f t="shared" si="182"/>
        <v>1200.5</v>
      </c>
      <c r="AF674">
        <f t="shared" si="183"/>
        <v>800.5</v>
      </c>
      <c r="AG674">
        <f>((Constants!$B$5*AG673)+Constants!$B$4*AD674+AH673)/(Constants!$B$5+Constants!$B$4)</f>
        <v>1001</v>
      </c>
      <c r="AH674">
        <f>((Constants!$B$5*AG673)+Constants!$B$4*AD674+AH673)-(Constants!$B$5+Constants!$B$4)*AG674</f>
        <v>0</v>
      </c>
      <c r="AI674">
        <f>((Constants!$B$5*AI673)+Constants!$B$4*AE674+AJ673)/(Constants!$B$5+Constants!$B$4)</f>
        <v>1200.5</v>
      </c>
      <c r="AJ674">
        <f>((Constants!$B$5*AI673)+Constants!$B$4*AE674+AJ673)-(Constants!$B$4+Constants!$B$5)*AI674</f>
        <v>0</v>
      </c>
      <c r="AK674">
        <f>((Constants!$B$5*AK673)+Constants!$B$4*AF674+AL673)/(Constants!$B$5+Constants!$B$4)</f>
        <v>800.5</v>
      </c>
      <c r="AL674">
        <f>((Constants!$B$5*AK673)+Constants!$B$4*AF674+AL673)-(Constants!$B$5+Constants!$B$4)*AK674</f>
        <v>0</v>
      </c>
      <c r="AM674">
        <f t="shared" si="184"/>
        <v>1</v>
      </c>
      <c r="AN674">
        <f t="shared" si="185"/>
        <v>1</v>
      </c>
      <c r="AO674">
        <f>(200000*(ABS(N674)-ABS(N672))+Constants!$B$7)/(2*Constants!$B$7)</f>
        <v>0.5</v>
      </c>
      <c r="AP674">
        <f>(200000*(ABS(O674)-ABS(O672))+Constants!$B$7)/(2*Constants!$B$7)</f>
        <v>0.5</v>
      </c>
      <c r="AQ674">
        <f t="shared" si="186"/>
        <v>1</v>
      </c>
      <c r="AR674">
        <f>(Constants!$B$3*Constants!$B$8*I674*K674+AS673)/(Constants!$B$9*Constants!$B$4)</f>
        <v>7.53982300884956</v>
      </c>
      <c r="AS674">
        <f>(Constants!$B$3*Constants!$B$8*I674*K674+AS673)-(AR674*Constants!$B$9*Constants!$B$4)</f>
        <v>0</v>
      </c>
      <c r="AT674">
        <f t="shared" si="187"/>
        <v>5066.76106194685</v>
      </c>
      <c r="AU674">
        <f t="array" ref="AU674">IF(SUMPRODUCT(--(SIGN(AN641:AN673)=SIGN(K642:K674)))=0,2,IF(AV673&gt;0,1,0))</f>
        <v>0</v>
      </c>
      <c r="AV674">
        <f>IF(AU674=2,ROUND(5*1000/Constants!$B$11,0),IF(AV673&gt;0,AV673-1,0))</f>
        <v>0</v>
      </c>
      <c r="AW674">
        <f t="shared" si="188"/>
        <v>672</v>
      </c>
      <c r="AX674">
        <f ca="1" t="array" ref="AX674">IF(AW674&gt;Constants!$B$12,2,IF(SUMPRODUCT(--(AX655:AX674=2))=0,0,1))</f>
        <v>2</v>
      </c>
      <c r="AZ674">
        <f t="array" ref="AZ674">IF(ABS(AG674)&gt;Constants!$B$13,2,IF(SUMPRODUCT(--(AZ654:AZ673=2))=0,0,1))</f>
        <v>0</v>
      </c>
    </row>
    <row r="675" spans="1:52">
      <c r="A675" s="3">
        <v>673</v>
      </c>
      <c r="B675">
        <f>Signals!B674</f>
        <v>3</v>
      </c>
      <c r="C675">
        <f>Signals!C674</f>
        <v>2</v>
      </c>
      <c r="D675">
        <f>Signals!F674</f>
        <v>0</v>
      </c>
      <c r="E675">
        <f>Signals!H674</f>
        <v>0</v>
      </c>
      <c r="F675">
        <f>Signals!I674</f>
        <v>0</v>
      </c>
      <c r="G675">
        <f>IF(Constants!$B$2=2,-B675,B675)</f>
        <v>3</v>
      </c>
      <c r="H675">
        <f>IF(Constants!$C$2=2,-C675,C675)</f>
        <v>2</v>
      </c>
      <c r="I675">
        <f t="shared" si="172"/>
        <v>3</v>
      </c>
      <c r="J675">
        <f t="shared" si="173"/>
        <v>2</v>
      </c>
      <c r="K675">
        <f t="shared" si="174"/>
        <v>1</v>
      </c>
      <c r="L675">
        <f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1200.5</v>
      </c>
      <c r="M675">
        <f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800.5</v>
      </c>
      <c r="N675">
        <f t="shared" si="175"/>
        <v>1200.5</v>
      </c>
      <c r="O675">
        <f t="shared" si="176"/>
        <v>800.5</v>
      </c>
      <c r="P675">
        <f>IF(I675&lt;&gt;0,(ABS(L675*Constants!$B$10)+50)/100,MAX(P674-ABS(N675*Constants!$B$4),0))</f>
        <v>0.62005</v>
      </c>
      <c r="Q675">
        <f>IF(J675&lt;&gt;0,(ABS(M675*Constants!$B$10)+50)/100,MAX(Q674-ABS(O675*Constants!$B$4),0))</f>
        <v>0.58005</v>
      </c>
      <c r="R675">
        <f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1200.5</v>
      </c>
      <c r="S675">
        <f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800.5</v>
      </c>
      <c r="T675">
        <f t="shared" si="177"/>
        <v>1200.5</v>
      </c>
      <c r="U675">
        <f t="shared" si="178"/>
        <v>800.5</v>
      </c>
      <c r="V675">
        <f>IF(I675&lt;&gt;0,(ABS(R675*Constants!$B$4)+50)/100,IF(R675=0,MAX((0-ABS(T675*Constants!$B$4)),0),(ABS(R675*Constants!$B$4)+50)/100))</f>
        <v>1501.125</v>
      </c>
      <c r="W675">
        <f>IF(J675&lt;&gt;0,(ABS(S675*Constants!$B$4)+50)/100,IF(S675=0,MAX((0-ABS(U675*Constants!$B$4)),0),(ABS(S675*Constants!$B$4)+50)/100))</f>
        <v>1001.125</v>
      </c>
      <c r="X675">
        <f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1200.5</v>
      </c>
      <c r="Y675">
        <f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800.5</v>
      </c>
      <c r="Z675">
        <f t="shared" si="179"/>
        <v>1200.5</v>
      </c>
      <c r="AA675">
        <f t="shared" si="180"/>
        <v>800.5</v>
      </c>
      <c r="AB675">
        <f>IF(I675&lt;&gt;0,(ABS(X675*Constants!$B$10)+50)/100,IF(X675=0,MAX((AB674-ABS(Z675*Constants!$B$4)),0),(ABS(X675*Constants!$B$4)+50)/100))</f>
        <v>0.62005</v>
      </c>
      <c r="AC675">
        <f>IF(J675&lt;&gt;0,(ABS(Y675*Constants!$B$10)+50)/100,IF(Y675=0,MAX((AC674-ABS(AA675*Constants!$B$4)),0),(ABS(Y675*Constants!$B$4)+50)/100))</f>
        <v>0.58005</v>
      </c>
      <c r="AD675">
        <f t="shared" si="181"/>
        <v>1001</v>
      </c>
      <c r="AE675">
        <f t="shared" si="182"/>
        <v>1200.5</v>
      </c>
      <c r="AF675">
        <f t="shared" si="183"/>
        <v>800.5</v>
      </c>
      <c r="AG675">
        <f>((Constants!$B$5*AG674)+Constants!$B$4*AD675+AH674)/(Constants!$B$5+Constants!$B$4)</f>
        <v>1001</v>
      </c>
      <c r="AH675">
        <f>((Constants!$B$5*AG674)+Constants!$B$4*AD675+AH674)-(Constants!$B$5+Constants!$B$4)*AG675</f>
        <v>0</v>
      </c>
      <c r="AI675">
        <f>((Constants!$B$5*AI674)+Constants!$B$4*AE675+AJ674)/(Constants!$B$5+Constants!$B$4)</f>
        <v>1200.5</v>
      </c>
      <c r="AJ675">
        <f>((Constants!$B$5*AI674)+Constants!$B$4*AE675+AJ674)-(Constants!$B$4+Constants!$B$5)*AI675</f>
        <v>0</v>
      </c>
      <c r="AK675">
        <f>((Constants!$B$5*AK674)+Constants!$B$4*AF675+AL674)/(Constants!$B$5+Constants!$B$4)</f>
        <v>800.5</v>
      </c>
      <c r="AL675">
        <f>((Constants!$B$5*AK674)+Constants!$B$4*AF675+AL674)-(Constants!$B$5+Constants!$B$4)*AK675</f>
        <v>0</v>
      </c>
      <c r="AM675">
        <f t="shared" si="184"/>
        <v>1</v>
      </c>
      <c r="AN675">
        <f t="shared" si="185"/>
        <v>1</v>
      </c>
      <c r="AO675">
        <f>(200000*(ABS(N675)-ABS(N673))+Constants!$B$7)/(2*Constants!$B$7)</f>
        <v>0.5</v>
      </c>
      <c r="AP675">
        <f>(200000*(ABS(O675)-ABS(O673))+Constants!$B$7)/(2*Constants!$B$7)</f>
        <v>0.5</v>
      </c>
      <c r="AQ675">
        <f t="shared" si="186"/>
        <v>1</v>
      </c>
      <c r="AR675">
        <f>(Constants!$B$3*Constants!$B$8*I675*K675+AS674)/(Constants!$B$9*Constants!$B$4)</f>
        <v>7.53982300884956</v>
      </c>
      <c r="AS675">
        <f>(Constants!$B$3*Constants!$B$8*I675*K675+AS674)-(AR675*Constants!$B$9*Constants!$B$4)</f>
        <v>0</v>
      </c>
      <c r="AT675">
        <f t="shared" si="187"/>
        <v>5074.3008849557</v>
      </c>
      <c r="AU675">
        <f t="array" ref="AU675">IF(SUMPRODUCT(--(SIGN(AN642:AN674)=SIGN(K643:K675)))=0,2,IF(AV674&gt;0,1,0))</f>
        <v>0</v>
      </c>
      <c r="AV675">
        <f>IF(AU675=2,ROUND(5*1000/Constants!$B$11,0),IF(AV674&gt;0,AV674-1,0))</f>
        <v>0</v>
      </c>
      <c r="AW675">
        <f t="shared" si="188"/>
        <v>673</v>
      </c>
      <c r="AX675">
        <f ca="1" t="array" ref="AX675">IF(AW675&gt;Constants!$B$12,2,IF(SUMPRODUCT(--(AX656:AX675=2))=0,0,1))</f>
        <v>2</v>
      </c>
      <c r="AZ675">
        <f t="array" ref="AZ675">IF(ABS(AG675)&gt;Constants!$B$13,2,IF(SUMPRODUCT(--(AZ655:AZ674=2))=0,0,1))</f>
        <v>0</v>
      </c>
    </row>
    <row r="676" spans="1:52">
      <c r="A676" s="3">
        <v>674</v>
      </c>
      <c r="B676">
        <f>Signals!B675</f>
        <v>3</v>
      </c>
      <c r="C676">
        <f>Signals!C675</f>
        <v>2</v>
      </c>
      <c r="D676">
        <f>Signals!F675</f>
        <v>0</v>
      </c>
      <c r="E676">
        <f>Signals!H675</f>
        <v>0</v>
      </c>
      <c r="F676">
        <f>Signals!I675</f>
        <v>0</v>
      </c>
      <c r="G676">
        <f>IF(Constants!$B$2=2,-B676,B676)</f>
        <v>3</v>
      </c>
      <c r="H676">
        <f>IF(Constants!$C$2=2,-C676,C676)</f>
        <v>2</v>
      </c>
      <c r="I676">
        <f t="shared" si="172"/>
        <v>3</v>
      </c>
      <c r="J676">
        <f t="shared" si="173"/>
        <v>2</v>
      </c>
      <c r="K676">
        <f t="shared" si="174"/>
        <v>1</v>
      </c>
      <c r="L676">
        <f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1200.5</v>
      </c>
      <c r="M676">
        <f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800.5</v>
      </c>
      <c r="N676">
        <f t="shared" si="175"/>
        <v>1200.5</v>
      </c>
      <c r="O676">
        <f t="shared" si="176"/>
        <v>800.5</v>
      </c>
      <c r="P676">
        <f>IF(I676&lt;&gt;0,(ABS(L676*Constants!$B$10)+50)/100,MAX(P675-ABS(N676*Constants!$B$4),0))</f>
        <v>0.62005</v>
      </c>
      <c r="Q676">
        <f>IF(J676&lt;&gt;0,(ABS(M676*Constants!$B$10)+50)/100,MAX(Q675-ABS(O676*Constants!$B$4),0))</f>
        <v>0.58005</v>
      </c>
      <c r="R676">
        <f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1200.5</v>
      </c>
      <c r="S676">
        <f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800.5</v>
      </c>
      <c r="T676">
        <f t="shared" si="177"/>
        <v>1200.5</v>
      </c>
      <c r="U676">
        <f t="shared" si="178"/>
        <v>800.5</v>
      </c>
      <c r="V676">
        <f>IF(I676&lt;&gt;0,(ABS(R676*Constants!$B$4)+50)/100,IF(R676=0,MAX((0-ABS(T676*Constants!$B$4)),0),(ABS(R676*Constants!$B$4)+50)/100))</f>
        <v>1501.125</v>
      </c>
      <c r="W676">
        <f>IF(J676&lt;&gt;0,(ABS(S676*Constants!$B$4)+50)/100,IF(S676=0,MAX((0-ABS(U676*Constants!$B$4)),0),(ABS(S676*Constants!$B$4)+50)/100))</f>
        <v>1001.125</v>
      </c>
      <c r="X676">
        <f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1200.5</v>
      </c>
      <c r="Y676">
        <f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800.5</v>
      </c>
      <c r="Z676">
        <f t="shared" si="179"/>
        <v>1200.5</v>
      </c>
      <c r="AA676">
        <f t="shared" si="180"/>
        <v>800.5</v>
      </c>
      <c r="AB676">
        <f>IF(I676&lt;&gt;0,(ABS(X676*Constants!$B$10)+50)/100,IF(X676=0,MAX((AB675-ABS(Z676*Constants!$B$4)),0),(ABS(X676*Constants!$B$4)+50)/100))</f>
        <v>0.62005</v>
      </c>
      <c r="AC676">
        <f>IF(J676&lt;&gt;0,(ABS(Y676*Constants!$B$10)+50)/100,IF(Y676=0,MAX((AC675-ABS(AA676*Constants!$B$4)),0),(ABS(Y676*Constants!$B$4)+50)/100))</f>
        <v>0.58005</v>
      </c>
      <c r="AD676">
        <f t="shared" si="181"/>
        <v>1001</v>
      </c>
      <c r="AE676">
        <f t="shared" si="182"/>
        <v>1200.5</v>
      </c>
      <c r="AF676">
        <f t="shared" si="183"/>
        <v>800.5</v>
      </c>
      <c r="AG676">
        <f>((Constants!$B$5*AG675)+Constants!$B$4*AD676+AH675)/(Constants!$B$5+Constants!$B$4)</f>
        <v>1001</v>
      </c>
      <c r="AH676">
        <f>((Constants!$B$5*AG675)+Constants!$B$4*AD676+AH675)-(Constants!$B$5+Constants!$B$4)*AG676</f>
        <v>0</v>
      </c>
      <c r="AI676">
        <f>((Constants!$B$5*AI675)+Constants!$B$4*AE676+AJ675)/(Constants!$B$5+Constants!$B$4)</f>
        <v>1200.5</v>
      </c>
      <c r="AJ676">
        <f>((Constants!$B$5*AI675)+Constants!$B$4*AE676+AJ675)-(Constants!$B$4+Constants!$B$5)*AI676</f>
        <v>0</v>
      </c>
      <c r="AK676">
        <f>((Constants!$B$5*AK675)+Constants!$B$4*AF676+AL675)/(Constants!$B$5+Constants!$B$4)</f>
        <v>800.5</v>
      </c>
      <c r="AL676">
        <f>((Constants!$B$5*AK675)+Constants!$B$4*AF676+AL675)-(Constants!$B$5+Constants!$B$4)*AK676</f>
        <v>0</v>
      </c>
      <c r="AM676">
        <f t="shared" si="184"/>
        <v>1</v>
      </c>
      <c r="AN676">
        <f t="shared" si="185"/>
        <v>1</v>
      </c>
      <c r="AO676">
        <f>(200000*(ABS(N676)-ABS(N674))+Constants!$B$7)/(2*Constants!$B$7)</f>
        <v>0.5</v>
      </c>
      <c r="AP676">
        <f>(200000*(ABS(O676)-ABS(O674))+Constants!$B$7)/(2*Constants!$B$7)</f>
        <v>0.5</v>
      </c>
      <c r="AQ676">
        <f t="shared" si="186"/>
        <v>1</v>
      </c>
      <c r="AR676">
        <f>(Constants!$B$3*Constants!$B$8*I676*K676+AS675)/(Constants!$B$9*Constants!$B$4)</f>
        <v>7.53982300884956</v>
      </c>
      <c r="AS676">
        <f>(Constants!$B$3*Constants!$B$8*I676*K676+AS675)-(AR676*Constants!$B$9*Constants!$B$4)</f>
        <v>0</v>
      </c>
      <c r="AT676">
        <f t="shared" si="187"/>
        <v>5081.84070796455</v>
      </c>
      <c r="AU676">
        <f t="array" ref="AU676">IF(SUMPRODUCT(--(SIGN(AN643:AN675)=SIGN(K644:K676)))=0,2,IF(AV675&gt;0,1,0))</f>
        <v>0</v>
      </c>
      <c r="AV676">
        <f>IF(AU676=2,ROUND(5*1000/Constants!$B$11,0),IF(AV675&gt;0,AV675-1,0))</f>
        <v>0</v>
      </c>
      <c r="AW676">
        <f t="shared" si="188"/>
        <v>674</v>
      </c>
      <c r="AX676">
        <f ca="1" t="array" ref="AX676">IF(AW676&gt;Constants!$B$12,2,IF(SUMPRODUCT(--(AX657:AX676=2))=0,0,1))</f>
        <v>2</v>
      </c>
      <c r="AZ676">
        <f t="array" ref="AZ676">IF(ABS(AG676)&gt;Constants!$B$13,2,IF(SUMPRODUCT(--(AZ656:AZ675=2))=0,0,1))</f>
        <v>0</v>
      </c>
    </row>
    <row r="677" spans="1:52">
      <c r="A677" s="3">
        <v>675</v>
      </c>
      <c r="B677">
        <f>Signals!B676</f>
        <v>3</v>
      </c>
      <c r="C677">
        <f>Signals!C676</f>
        <v>2</v>
      </c>
      <c r="D677">
        <f>Signals!F676</f>
        <v>0</v>
      </c>
      <c r="E677">
        <f>Signals!H676</f>
        <v>0</v>
      </c>
      <c r="F677">
        <f>Signals!I676</f>
        <v>0</v>
      </c>
      <c r="G677">
        <f>IF(Constants!$B$2=2,-B677,B677)</f>
        <v>3</v>
      </c>
      <c r="H677">
        <f>IF(Constants!$C$2=2,-C677,C677)</f>
        <v>2</v>
      </c>
      <c r="I677">
        <f t="shared" si="172"/>
        <v>3</v>
      </c>
      <c r="J677">
        <f t="shared" si="173"/>
        <v>2</v>
      </c>
      <c r="K677">
        <f t="shared" si="174"/>
        <v>1</v>
      </c>
      <c r="L677">
        <f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1200.5</v>
      </c>
      <c r="M677">
        <f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800.5</v>
      </c>
      <c r="N677">
        <f t="shared" si="175"/>
        <v>1200.5</v>
      </c>
      <c r="O677">
        <f t="shared" si="176"/>
        <v>800.5</v>
      </c>
      <c r="P677">
        <f>IF(I677&lt;&gt;0,(ABS(L677*Constants!$B$10)+50)/100,MAX(P676-ABS(N677*Constants!$B$4),0))</f>
        <v>0.62005</v>
      </c>
      <c r="Q677">
        <f>IF(J677&lt;&gt;0,(ABS(M677*Constants!$B$10)+50)/100,MAX(Q676-ABS(O677*Constants!$B$4),0))</f>
        <v>0.58005</v>
      </c>
      <c r="R677">
        <f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1200.5</v>
      </c>
      <c r="S677">
        <f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800.5</v>
      </c>
      <c r="T677">
        <f t="shared" si="177"/>
        <v>1200.5</v>
      </c>
      <c r="U677">
        <f t="shared" si="178"/>
        <v>800.5</v>
      </c>
      <c r="V677">
        <f>IF(I677&lt;&gt;0,(ABS(R677*Constants!$B$4)+50)/100,IF(R677=0,MAX((0-ABS(T677*Constants!$B$4)),0),(ABS(R677*Constants!$B$4)+50)/100))</f>
        <v>1501.125</v>
      </c>
      <c r="W677">
        <f>IF(J677&lt;&gt;0,(ABS(S677*Constants!$B$4)+50)/100,IF(S677=0,MAX((0-ABS(U677*Constants!$B$4)),0),(ABS(S677*Constants!$B$4)+50)/100))</f>
        <v>1001.125</v>
      </c>
      <c r="X677">
        <f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1200.5</v>
      </c>
      <c r="Y677">
        <f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800.5</v>
      </c>
      <c r="Z677">
        <f t="shared" si="179"/>
        <v>1200.5</v>
      </c>
      <c r="AA677">
        <f t="shared" si="180"/>
        <v>800.5</v>
      </c>
      <c r="AB677">
        <f>IF(I677&lt;&gt;0,(ABS(X677*Constants!$B$10)+50)/100,IF(X677=0,MAX((AB676-ABS(Z677*Constants!$B$4)),0),(ABS(X677*Constants!$B$4)+50)/100))</f>
        <v>0.62005</v>
      </c>
      <c r="AC677">
        <f>IF(J677&lt;&gt;0,(ABS(Y677*Constants!$B$10)+50)/100,IF(Y677=0,MAX((AC676-ABS(AA677*Constants!$B$4)),0),(ABS(Y677*Constants!$B$4)+50)/100))</f>
        <v>0.58005</v>
      </c>
      <c r="AD677">
        <f t="shared" si="181"/>
        <v>1001</v>
      </c>
      <c r="AE677">
        <f t="shared" si="182"/>
        <v>1200.5</v>
      </c>
      <c r="AF677">
        <f t="shared" si="183"/>
        <v>800.5</v>
      </c>
      <c r="AG677">
        <f>((Constants!$B$5*AG676)+Constants!$B$4*AD677+AH676)/(Constants!$B$5+Constants!$B$4)</f>
        <v>1001</v>
      </c>
      <c r="AH677">
        <f>((Constants!$B$5*AG676)+Constants!$B$4*AD677+AH676)-(Constants!$B$5+Constants!$B$4)*AG677</f>
        <v>0</v>
      </c>
      <c r="AI677">
        <f>((Constants!$B$5*AI676)+Constants!$B$4*AE677+AJ676)/(Constants!$B$5+Constants!$B$4)</f>
        <v>1200.5</v>
      </c>
      <c r="AJ677">
        <f>((Constants!$B$5*AI676)+Constants!$B$4*AE677+AJ676)-(Constants!$B$4+Constants!$B$5)*AI677</f>
        <v>0</v>
      </c>
      <c r="AK677">
        <f>((Constants!$B$5*AK676)+Constants!$B$4*AF677+AL676)/(Constants!$B$5+Constants!$B$4)</f>
        <v>800.5</v>
      </c>
      <c r="AL677">
        <f>((Constants!$B$5*AK676)+Constants!$B$4*AF677+AL676)-(Constants!$B$5+Constants!$B$4)*AK677</f>
        <v>0</v>
      </c>
      <c r="AM677">
        <f t="shared" si="184"/>
        <v>1</v>
      </c>
      <c r="AN677">
        <f t="shared" si="185"/>
        <v>1</v>
      </c>
      <c r="AO677">
        <f>(200000*(ABS(N677)-ABS(N675))+Constants!$B$7)/(2*Constants!$B$7)</f>
        <v>0.5</v>
      </c>
      <c r="AP677">
        <f>(200000*(ABS(O677)-ABS(O675))+Constants!$B$7)/(2*Constants!$B$7)</f>
        <v>0.5</v>
      </c>
      <c r="AQ677">
        <f t="shared" si="186"/>
        <v>1</v>
      </c>
      <c r="AR677">
        <f>(Constants!$B$3*Constants!$B$8*I677*K677+AS676)/(Constants!$B$9*Constants!$B$4)</f>
        <v>7.53982300884956</v>
      </c>
      <c r="AS677">
        <f>(Constants!$B$3*Constants!$B$8*I677*K677+AS676)-(AR677*Constants!$B$9*Constants!$B$4)</f>
        <v>0</v>
      </c>
      <c r="AT677">
        <f t="shared" si="187"/>
        <v>5089.3805309734</v>
      </c>
      <c r="AU677">
        <f t="array" ref="AU677">IF(SUMPRODUCT(--(SIGN(AN644:AN676)=SIGN(K645:K677)))=0,2,IF(AV676&gt;0,1,0))</f>
        <v>0</v>
      </c>
      <c r="AV677">
        <f>IF(AU677=2,ROUND(5*1000/Constants!$B$11,0),IF(AV676&gt;0,AV676-1,0))</f>
        <v>0</v>
      </c>
      <c r="AW677">
        <f t="shared" si="188"/>
        <v>675</v>
      </c>
      <c r="AX677">
        <f ca="1" t="array" ref="AX677">IF(AW677&gt;Constants!$B$12,2,IF(SUMPRODUCT(--(AX658:AX677=2))=0,0,1))</f>
        <v>2</v>
      </c>
      <c r="AZ677">
        <f t="array" ref="AZ677">IF(ABS(AG677)&gt;Constants!$B$13,2,IF(SUMPRODUCT(--(AZ657:AZ676=2))=0,0,1))</f>
        <v>0</v>
      </c>
    </row>
    <row r="678" spans="1:52">
      <c r="A678" s="3">
        <v>676</v>
      </c>
      <c r="B678">
        <f>Signals!B677</f>
        <v>3</v>
      </c>
      <c r="C678">
        <f>Signals!C677</f>
        <v>2</v>
      </c>
      <c r="D678">
        <f>Signals!F677</f>
        <v>0</v>
      </c>
      <c r="E678">
        <f>Signals!H677</f>
        <v>0</v>
      </c>
      <c r="F678">
        <f>Signals!I677</f>
        <v>0</v>
      </c>
      <c r="G678">
        <f>IF(Constants!$B$2=2,-B678,B678)</f>
        <v>3</v>
      </c>
      <c r="H678">
        <f>IF(Constants!$C$2=2,-C678,C678)</f>
        <v>2</v>
      </c>
      <c r="I678">
        <f t="shared" si="172"/>
        <v>3</v>
      </c>
      <c r="J678">
        <f t="shared" si="173"/>
        <v>2</v>
      </c>
      <c r="K678">
        <f t="shared" si="174"/>
        <v>1</v>
      </c>
      <c r="L678">
        <f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1200.5</v>
      </c>
      <c r="M678">
        <f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800.5</v>
      </c>
      <c r="N678">
        <f t="shared" si="175"/>
        <v>1200.5</v>
      </c>
      <c r="O678">
        <f t="shared" si="176"/>
        <v>800.5</v>
      </c>
      <c r="P678">
        <f>IF(I678&lt;&gt;0,(ABS(L678*Constants!$B$10)+50)/100,MAX(P677-ABS(N678*Constants!$B$4),0))</f>
        <v>0.62005</v>
      </c>
      <c r="Q678">
        <f>IF(J678&lt;&gt;0,(ABS(M678*Constants!$B$10)+50)/100,MAX(Q677-ABS(O678*Constants!$B$4),0))</f>
        <v>0.58005</v>
      </c>
      <c r="R678">
        <f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1200.5</v>
      </c>
      <c r="S678">
        <f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800.5</v>
      </c>
      <c r="T678">
        <f t="shared" si="177"/>
        <v>1200.5</v>
      </c>
      <c r="U678">
        <f t="shared" si="178"/>
        <v>800.5</v>
      </c>
      <c r="V678">
        <f>IF(I678&lt;&gt;0,(ABS(R678*Constants!$B$4)+50)/100,IF(R678=0,MAX((0-ABS(T678*Constants!$B$4)),0),(ABS(R678*Constants!$B$4)+50)/100))</f>
        <v>1501.125</v>
      </c>
      <c r="W678">
        <f>IF(J678&lt;&gt;0,(ABS(S678*Constants!$B$4)+50)/100,IF(S678=0,MAX((0-ABS(U678*Constants!$B$4)),0),(ABS(S678*Constants!$B$4)+50)/100))</f>
        <v>1001.125</v>
      </c>
      <c r="X678">
        <f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1200.5</v>
      </c>
      <c r="Y678">
        <f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800.5</v>
      </c>
      <c r="Z678">
        <f t="shared" si="179"/>
        <v>1200.5</v>
      </c>
      <c r="AA678">
        <f t="shared" si="180"/>
        <v>800.5</v>
      </c>
      <c r="AB678">
        <f>IF(I678&lt;&gt;0,(ABS(X678*Constants!$B$10)+50)/100,IF(X678=0,MAX((AB677-ABS(Z678*Constants!$B$4)),0),(ABS(X678*Constants!$B$4)+50)/100))</f>
        <v>0.62005</v>
      </c>
      <c r="AC678">
        <f>IF(J678&lt;&gt;0,(ABS(Y678*Constants!$B$10)+50)/100,IF(Y678=0,MAX((AC677-ABS(AA678*Constants!$B$4)),0),(ABS(Y678*Constants!$B$4)+50)/100))</f>
        <v>0.58005</v>
      </c>
      <c r="AD678">
        <f t="shared" si="181"/>
        <v>1001</v>
      </c>
      <c r="AE678">
        <f t="shared" si="182"/>
        <v>1200.5</v>
      </c>
      <c r="AF678">
        <f t="shared" si="183"/>
        <v>800.5</v>
      </c>
      <c r="AG678">
        <f>((Constants!$B$5*AG677)+Constants!$B$4*AD678+AH677)/(Constants!$B$5+Constants!$B$4)</f>
        <v>1001</v>
      </c>
      <c r="AH678">
        <f>((Constants!$B$5*AG677)+Constants!$B$4*AD678+AH677)-(Constants!$B$5+Constants!$B$4)*AG678</f>
        <v>0</v>
      </c>
      <c r="AI678">
        <f>((Constants!$B$5*AI677)+Constants!$B$4*AE678+AJ677)/(Constants!$B$5+Constants!$B$4)</f>
        <v>1200.5</v>
      </c>
      <c r="AJ678">
        <f>((Constants!$B$5*AI677)+Constants!$B$4*AE678+AJ677)-(Constants!$B$4+Constants!$B$5)*AI678</f>
        <v>0</v>
      </c>
      <c r="AK678">
        <f>((Constants!$B$5*AK677)+Constants!$B$4*AF678+AL677)/(Constants!$B$5+Constants!$B$4)</f>
        <v>800.5</v>
      </c>
      <c r="AL678">
        <f>((Constants!$B$5*AK677)+Constants!$B$4*AF678+AL677)-(Constants!$B$5+Constants!$B$4)*AK678</f>
        <v>0</v>
      </c>
      <c r="AM678">
        <f t="shared" si="184"/>
        <v>1</v>
      </c>
      <c r="AN678">
        <f t="shared" si="185"/>
        <v>1</v>
      </c>
      <c r="AO678">
        <f>(200000*(ABS(N678)-ABS(N676))+Constants!$B$7)/(2*Constants!$B$7)</f>
        <v>0.5</v>
      </c>
      <c r="AP678">
        <f>(200000*(ABS(O678)-ABS(O676))+Constants!$B$7)/(2*Constants!$B$7)</f>
        <v>0.5</v>
      </c>
      <c r="AQ678">
        <f t="shared" si="186"/>
        <v>1</v>
      </c>
      <c r="AR678">
        <f>(Constants!$B$3*Constants!$B$8*I678*K678+AS677)/(Constants!$B$9*Constants!$B$4)</f>
        <v>7.53982300884956</v>
      </c>
      <c r="AS678">
        <f>(Constants!$B$3*Constants!$B$8*I678*K678+AS677)-(AR678*Constants!$B$9*Constants!$B$4)</f>
        <v>0</v>
      </c>
      <c r="AT678">
        <f t="shared" si="187"/>
        <v>5096.92035398225</v>
      </c>
      <c r="AU678">
        <f t="array" ref="AU678">IF(SUMPRODUCT(--(SIGN(AN645:AN677)=SIGN(K646:K678)))=0,2,IF(AV677&gt;0,1,0))</f>
        <v>0</v>
      </c>
      <c r="AV678">
        <f>IF(AU678=2,ROUND(5*1000/Constants!$B$11,0),IF(AV677&gt;0,AV677-1,0))</f>
        <v>0</v>
      </c>
      <c r="AW678">
        <f t="shared" si="188"/>
        <v>676</v>
      </c>
      <c r="AX678">
        <f ca="1" t="array" ref="AX678">IF(AW678&gt;Constants!$B$12,2,IF(SUMPRODUCT(--(AX659:AX678=2))=0,0,1))</f>
        <v>2</v>
      </c>
      <c r="AZ678">
        <f t="array" ref="AZ678">IF(ABS(AG678)&gt;Constants!$B$13,2,IF(SUMPRODUCT(--(AZ658:AZ677=2))=0,0,1))</f>
        <v>0</v>
      </c>
    </row>
    <row r="679" spans="1:52">
      <c r="A679" s="3">
        <v>677</v>
      </c>
      <c r="B679">
        <f>Signals!B678</f>
        <v>3</v>
      </c>
      <c r="C679">
        <f>Signals!C678</f>
        <v>2</v>
      </c>
      <c r="D679">
        <f>Signals!F678</f>
        <v>0</v>
      </c>
      <c r="E679">
        <f>Signals!H678</f>
        <v>0</v>
      </c>
      <c r="F679">
        <f>Signals!I678</f>
        <v>0</v>
      </c>
      <c r="G679">
        <f>IF(Constants!$B$2=2,-B679,B679)</f>
        <v>3</v>
      </c>
      <c r="H679">
        <f>IF(Constants!$C$2=2,-C679,C679)</f>
        <v>2</v>
      </c>
      <c r="I679">
        <f t="shared" si="172"/>
        <v>3</v>
      </c>
      <c r="J679">
        <f t="shared" si="173"/>
        <v>2</v>
      </c>
      <c r="K679">
        <f t="shared" si="174"/>
        <v>1</v>
      </c>
      <c r="L679">
        <f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1200.5</v>
      </c>
      <c r="M679">
        <f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800.5</v>
      </c>
      <c r="N679">
        <f t="shared" si="175"/>
        <v>1200.5</v>
      </c>
      <c r="O679">
        <f t="shared" si="176"/>
        <v>800.5</v>
      </c>
      <c r="P679">
        <f>IF(I679&lt;&gt;0,(ABS(L679*Constants!$B$10)+50)/100,MAX(P678-ABS(N679*Constants!$B$4),0))</f>
        <v>0.62005</v>
      </c>
      <c r="Q679">
        <f>IF(J679&lt;&gt;0,(ABS(M679*Constants!$B$10)+50)/100,MAX(Q678-ABS(O679*Constants!$B$4),0))</f>
        <v>0.58005</v>
      </c>
      <c r="R679">
        <f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1200.5</v>
      </c>
      <c r="S679">
        <f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800.5</v>
      </c>
      <c r="T679">
        <f t="shared" si="177"/>
        <v>1200.5</v>
      </c>
      <c r="U679">
        <f t="shared" si="178"/>
        <v>800.5</v>
      </c>
      <c r="V679">
        <f>IF(I679&lt;&gt;0,(ABS(R679*Constants!$B$4)+50)/100,IF(R679=0,MAX((0-ABS(T679*Constants!$B$4)),0),(ABS(R679*Constants!$B$4)+50)/100))</f>
        <v>1501.125</v>
      </c>
      <c r="W679">
        <f>IF(J679&lt;&gt;0,(ABS(S679*Constants!$B$4)+50)/100,IF(S679=0,MAX((0-ABS(U679*Constants!$B$4)),0),(ABS(S679*Constants!$B$4)+50)/100))</f>
        <v>1001.125</v>
      </c>
      <c r="X679">
        <f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1200.5</v>
      </c>
      <c r="Y679">
        <f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800.5</v>
      </c>
      <c r="Z679">
        <f t="shared" si="179"/>
        <v>1200.5</v>
      </c>
      <c r="AA679">
        <f t="shared" si="180"/>
        <v>800.5</v>
      </c>
      <c r="AB679">
        <f>IF(I679&lt;&gt;0,(ABS(X679*Constants!$B$10)+50)/100,IF(X679=0,MAX((AB678-ABS(Z679*Constants!$B$4)),0),(ABS(X679*Constants!$B$4)+50)/100))</f>
        <v>0.62005</v>
      </c>
      <c r="AC679">
        <f>IF(J679&lt;&gt;0,(ABS(Y679*Constants!$B$10)+50)/100,IF(Y679=0,MAX((AC678-ABS(AA679*Constants!$B$4)),0),(ABS(Y679*Constants!$B$4)+50)/100))</f>
        <v>0.58005</v>
      </c>
      <c r="AD679">
        <f t="shared" si="181"/>
        <v>1001</v>
      </c>
      <c r="AE679">
        <f t="shared" si="182"/>
        <v>1200.5</v>
      </c>
      <c r="AF679">
        <f t="shared" si="183"/>
        <v>800.5</v>
      </c>
      <c r="AG679">
        <f>((Constants!$B$5*AG678)+Constants!$B$4*AD679+AH678)/(Constants!$B$5+Constants!$B$4)</f>
        <v>1001</v>
      </c>
      <c r="AH679">
        <f>((Constants!$B$5*AG678)+Constants!$B$4*AD679+AH678)-(Constants!$B$5+Constants!$B$4)*AG679</f>
        <v>0</v>
      </c>
      <c r="AI679">
        <f>((Constants!$B$5*AI678)+Constants!$B$4*AE679+AJ678)/(Constants!$B$5+Constants!$B$4)</f>
        <v>1200.5</v>
      </c>
      <c r="AJ679">
        <f>((Constants!$B$5*AI678)+Constants!$B$4*AE679+AJ678)-(Constants!$B$4+Constants!$B$5)*AI679</f>
        <v>0</v>
      </c>
      <c r="AK679">
        <f>((Constants!$B$5*AK678)+Constants!$B$4*AF679+AL678)/(Constants!$B$5+Constants!$B$4)</f>
        <v>800.5</v>
      </c>
      <c r="AL679">
        <f>((Constants!$B$5*AK678)+Constants!$B$4*AF679+AL678)-(Constants!$B$5+Constants!$B$4)*AK679</f>
        <v>0</v>
      </c>
      <c r="AM679">
        <f t="shared" si="184"/>
        <v>1</v>
      </c>
      <c r="AN679">
        <f t="shared" si="185"/>
        <v>1</v>
      </c>
      <c r="AO679">
        <f>(200000*(ABS(N679)-ABS(N677))+Constants!$B$7)/(2*Constants!$B$7)</f>
        <v>0.5</v>
      </c>
      <c r="AP679">
        <f>(200000*(ABS(O679)-ABS(O677))+Constants!$B$7)/(2*Constants!$B$7)</f>
        <v>0.5</v>
      </c>
      <c r="AQ679">
        <f t="shared" si="186"/>
        <v>1</v>
      </c>
      <c r="AR679">
        <f>(Constants!$B$3*Constants!$B$8*I679*K679+AS678)/(Constants!$B$9*Constants!$B$4)</f>
        <v>7.53982300884956</v>
      </c>
      <c r="AS679">
        <f>(Constants!$B$3*Constants!$B$8*I679*K679+AS678)-(AR679*Constants!$B$9*Constants!$B$4)</f>
        <v>0</v>
      </c>
      <c r="AT679">
        <f t="shared" si="187"/>
        <v>5104.4601769911</v>
      </c>
      <c r="AU679">
        <f t="array" ref="AU679">IF(SUMPRODUCT(--(SIGN(AN646:AN678)=SIGN(K647:K679)))=0,2,IF(AV678&gt;0,1,0))</f>
        <v>0</v>
      </c>
      <c r="AV679">
        <f>IF(AU679=2,ROUND(5*1000/Constants!$B$11,0),IF(AV678&gt;0,AV678-1,0))</f>
        <v>0</v>
      </c>
      <c r="AW679">
        <f t="shared" si="188"/>
        <v>677</v>
      </c>
      <c r="AX679">
        <f ca="1" t="array" ref="AX679">IF(AW679&gt;Constants!$B$12,2,IF(SUMPRODUCT(--(AX660:AX679=2))=0,0,1))</f>
        <v>2</v>
      </c>
      <c r="AZ679">
        <f t="array" ref="AZ679">IF(ABS(AG679)&gt;Constants!$B$13,2,IF(SUMPRODUCT(--(AZ659:AZ678=2))=0,0,1))</f>
        <v>0</v>
      </c>
    </row>
    <row r="680" spans="1:52">
      <c r="A680" s="3">
        <v>678</v>
      </c>
      <c r="B680">
        <f>Signals!B679</f>
        <v>3</v>
      </c>
      <c r="C680">
        <f>Signals!C679</f>
        <v>2</v>
      </c>
      <c r="D680">
        <f>Signals!F679</f>
        <v>0</v>
      </c>
      <c r="E680">
        <f>Signals!H679</f>
        <v>0</v>
      </c>
      <c r="F680">
        <f>Signals!I679</f>
        <v>0</v>
      </c>
      <c r="G680">
        <f>IF(Constants!$B$2=2,-B680,B680)</f>
        <v>3</v>
      </c>
      <c r="H680">
        <f>IF(Constants!$C$2=2,-C680,C680)</f>
        <v>2</v>
      </c>
      <c r="I680">
        <f t="shared" si="172"/>
        <v>3</v>
      </c>
      <c r="J680">
        <f t="shared" si="173"/>
        <v>2</v>
      </c>
      <c r="K680">
        <f t="shared" si="174"/>
        <v>1</v>
      </c>
      <c r="L680">
        <f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1200.5</v>
      </c>
      <c r="M680">
        <f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800.5</v>
      </c>
      <c r="N680">
        <f t="shared" si="175"/>
        <v>1200.5</v>
      </c>
      <c r="O680">
        <f t="shared" si="176"/>
        <v>800.5</v>
      </c>
      <c r="P680">
        <f>IF(I680&lt;&gt;0,(ABS(L680*Constants!$B$10)+50)/100,MAX(P679-ABS(N680*Constants!$B$4),0))</f>
        <v>0.62005</v>
      </c>
      <c r="Q680">
        <f>IF(J680&lt;&gt;0,(ABS(M680*Constants!$B$10)+50)/100,MAX(Q679-ABS(O680*Constants!$B$4),0))</f>
        <v>0.58005</v>
      </c>
      <c r="R680">
        <f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1200.5</v>
      </c>
      <c r="S680">
        <f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800.5</v>
      </c>
      <c r="T680">
        <f t="shared" si="177"/>
        <v>1200.5</v>
      </c>
      <c r="U680">
        <f t="shared" si="178"/>
        <v>800.5</v>
      </c>
      <c r="V680">
        <f>IF(I680&lt;&gt;0,(ABS(R680*Constants!$B$4)+50)/100,IF(R680=0,MAX((0-ABS(T680*Constants!$B$4)),0),(ABS(R680*Constants!$B$4)+50)/100))</f>
        <v>1501.125</v>
      </c>
      <c r="W680">
        <f>IF(J680&lt;&gt;0,(ABS(S680*Constants!$B$4)+50)/100,IF(S680=0,MAX((0-ABS(U680*Constants!$B$4)),0),(ABS(S680*Constants!$B$4)+50)/100))</f>
        <v>1001.125</v>
      </c>
      <c r="X680">
        <f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1200.5</v>
      </c>
      <c r="Y680">
        <f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800.5</v>
      </c>
      <c r="Z680">
        <f t="shared" si="179"/>
        <v>1200.5</v>
      </c>
      <c r="AA680">
        <f t="shared" si="180"/>
        <v>800.5</v>
      </c>
      <c r="AB680">
        <f>IF(I680&lt;&gt;0,(ABS(X680*Constants!$B$10)+50)/100,IF(X680=0,MAX((AB679-ABS(Z680*Constants!$B$4)),0),(ABS(X680*Constants!$B$4)+50)/100))</f>
        <v>0.62005</v>
      </c>
      <c r="AC680">
        <f>IF(J680&lt;&gt;0,(ABS(Y680*Constants!$B$10)+50)/100,IF(Y680=0,MAX((AC679-ABS(AA680*Constants!$B$4)),0),(ABS(Y680*Constants!$B$4)+50)/100))</f>
        <v>0.58005</v>
      </c>
      <c r="AD680">
        <f t="shared" si="181"/>
        <v>1001</v>
      </c>
      <c r="AE680">
        <f t="shared" si="182"/>
        <v>1200.5</v>
      </c>
      <c r="AF680">
        <f t="shared" si="183"/>
        <v>800.5</v>
      </c>
      <c r="AG680">
        <f>((Constants!$B$5*AG679)+Constants!$B$4*AD680+AH679)/(Constants!$B$5+Constants!$B$4)</f>
        <v>1001</v>
      </c>
      <c r="AH680">
        <f>((Constants!$B$5*AG679)+Constants!$B$4*AD680+AH679)-(Constants!$B$5+Constants!$B$4)*AG680</f>
        <v>0</v>
      </c>
      <c r="AI680">
        <f>((Constants!$B$5*AI679)+Constants!$B$4*AE680+AJ679)/(Constants!$B$5+Constants!$B$4)</f>
        <v>1200.5</v>
      </c>
      <c r="AJ680">
        <f>((Constants!$B$5*AI679)+Constants!$B$4*AE680+AJ679)-(Constants!$B$4+Constants!$B$5)*AI680</f>
        <v>0</v>
      </c>
      <c r="AK680">
        <f>((Constants!$B$5*AK679)+Constants!$B$4*AF680+AL679)/(Constants!$B$5+Constants!$B$4)</f>
        <v>800.5</v>
      </c>
      <c r="AL680">
        <f>((Constants!$B$5*AK679)+Constants!$B$4*AF680+AL679)-(Constants!$B$5+Constants!$B$4)*AK680</f>
        <v>0</v>
      </c>
      <c r="AM680">
        <f t="shared" si="184"/>
        <v>1</v>
      </c>
      <c r="AN680">
        <f t="shared" si="185"/>
        <v>1</v>
      </c>
      <c r="AO680">
        <f>(200000*(ABS(N680)-ABS(N678))+Constants!$B$7)/(2*Constants!$B$7)</f>
        <v>0.5</v>
      </c>
      <c r="AP680">
        <f>(200000*(ABS(O680)-ABS(O678))+Constants!$B$7)/(2*Constants!$B$7)</f>
        <v>0.5</v>
      </c>
      <c r="AQ680">
        <f t="shared" si="186"/>
        <v>1</v>
      </c>
      <c r="AR680">
        <f>(Constants!$B$3*Constants!$B$8*I680*K680+AS679)/(Constants!$B$9*Constants!$B$4)</f>
        <v>7.53982300884956</v>
      </c>
      <c r="AS680">
        <f>(Constants!$B$3*Constants!$B$8*I680*K680+AS679)-(AR680*Constants!$B$9*Constants!$B$4)</f>
        <v>0</v>
      </c>
      <c r="AT680">
        <f t="shared" si="187"/>
        <v>5111.99999999994</v>
      </c>
      <c r="AU680">
        <f t="array" ref="AU680">IF(SUMPRODUCT(--(SIGN(AN647:AN679)=SIGN(K648:K680)))=0,2,IF(AV679&gt;0,1,0))</f>
        <v>0</v>
      </c>
      <c r="AV680">
        <f>IF(AU680=2,ROUND(5*1000/Constants!$B$11,0),IF(AV679&gt;0,AV679-1,0))</f>
        <v>0</v>
      </c>
      <c r="AW680">
        <f t="shared" si="188"/>
        <v>678</v>
      </c>
      <c r="AX680">
        <f ca="1" t="array" ref="AX680">IF(AW680&gt;Constants!$B$12,2,IF(SUMPRODUCT(--(AX661:AX680=2))=0,0,1))</f>
        <v>2</v>
      </c>
      <c r="AZ680">
        <f t="array" ref="AZ680">IF(ABS(AG680)&gt;Constants!$B$13,2,IF(SUMPRODUCT(--(AZ660:AZ679=2))=0,0,1))</f>
        <v>0</v>
      </c>
    </row>
    <row r="681" spans="1:52">
      <c r="A681" s="3">
        <v>679</v>
      </c>
      <c r="B681">
        <f>Signals!B680</f>
        <v>3</v>
      </c>
      <c r="C681">
        <f>Signals!C680</f>
        <v>2</v>
      </c>
      <c r="D681">
        <f>Signals!F680</f>
        <v>0</v>
      </c>
      <c r="E681">
        <f>Signals!H680</f>
        <v>0</v>
      </c>
      <c r="F681">
        <f>Signals!I680</f>
        <v>0</v>
      </c>
      <c r="G681">
        <f>IF(Constants!$B$2=2,-B681,B681)</f>
        <v>3</v>
      </c>
      <c r="H681">
        <f>IF(Constants!$C$2=2,-C681,C681)</f>
        <v>2</v>
      </c>
      <c r="I681">
        <f t="shared" si="172"/>
        <v>3</v>
      </c>
      <c r="J681">
        <f t="shared" si="173"/>
        <v>2</v>
      </c>
      <c r="K681">
        <f t="shared" si="174"/>
        <v>1</v>
      </c>
      <c r="L681">
        <f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1200.5</v>
      </c>
      <c r="M681">
        <f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800.5</v>
      </c>
      <c r="N681">
        <f t="shared" si="175"/>
        <v>1200.5</v>
      </c>
      <c r="O681">
        <f t="shared" si="176"/>
        <v>800.5</v>
      </c>
      <c r="P681">
        <f>IF(I681&lt;&gt;0,(ABS(L681*Constants!$B$10)+50)/100,MAX(P680-ABS(N681*Constants!$B$4),0))</f>
        <v>0.62005</v>
      </c>
      <c r="Q681">
        <f>IF(J681&lt;&gt;0,(ABS(M681*Constants!$B$10)+50)/100,MAX(Q680-ABS(O681*Constants!$B$4),0))</f>
        <v>0.58005</v>
      </c>
      <c r="R681">
        <f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1200.5</v>
      </c>
      <c r="S681">
        <f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800.5</v>
      </c>
      <c r="T681">
        <f t="shared" si="177"/>
        <v>1200.5</v>
      </c>
      <c r="U681">
        <f t="shared" si="178"/>
        <v>800.5</v>
      </c>
      <c r="V681">
        <f>IF(I681&lt;&gt;0,(ABS(R681*Constants!$B$4)+50)/100,IF(R681=0,MAX((0-ABS(T681*Constants!$B$4)),0),(ABS(R681*Constants!$B$4)+50)/100))</f>
        <v>1501.125</v>
      </c>
      <c r="W681">
        <f>IF(J681&lt;&gt;0,(ABS(S681*Constants!$B$4)+50)/100,IF(S681=0,MAX((0-ABS(U681*Constants!$B$4)),0),(ABS(S681*Constants!$B$4)+50)/100))</f>
        <v>1001.125</v>
      </c>
      <c r="X681">
        <f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1200.5</v>
      </c>
      <c r="Y681">
        <f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800.5</v>
      </c>
      <c r="Z681">
        <f t="shared" si="179"/>
        <v>1200.5</v>
      </c>
      <c r="AA681">
        <f t="shared" si="180"/>
        <v>800.5</v>
      </c>
      <c r="AB681">
        <f>IF(I681&lt;&gt;0,(ABS(X681*Constants!$B$10)+50)/100,IF(X681=0,MAX((AB680-ABS(Z681*Constants!$B$4)),0),(ABS(X681*Constants!$B$4)+50)/100))</f>
        <v>0.62005</v>
      </c>
      <c r="AC681">
        <f>IF(J681&lt;&gt;0,(ABS(Y681*Constants!$B$10)+50)/100,IF(Y681=0,MAX((AC680-ABS(AA681*Constants!$B$4)),0),(ABS(Y681*Constants!$B$4)+50)/100))</f>
        <v>0.58005</v>
      </c>
      <c r="AD681">
        <f t="shared" si="181"/>
        <v>1001</v>
      </c>
      <c r="AE681">
        <f t="shared" si="182"/>
        <v>1200.5</v>
      </c>
      <c r="AF681">
        <f t="shared" si="183"/>
        <v>800.5</v>
      </c>
      <c r="AG681">
        <f>((Constants!$B$5*AG680)+Constants!$B$4*AD681+AH680)/(Constants!$B$5+Constants!$B$4)</f>
        <v>1001</v>
      </c>
      <c r="AH681">
        <f>((Constants!$B$5*AG680)+Constants!$B$4*AD681+AH680)-(Constants!$B$5+Constants!$B$4)*AG681</f>
        <v>0</v>
      </c>
      <c r="AI681">
        <f>((Constants!$B$5*AI680)+Constants!$B$4*AE681+AJ680)/(Constants!$B$5+Constants!$B$4)</f>
        <v>1200.5</v>
      </c>
      <c r="AJ681">
        <f>((Constants!$B$5*AI680)+Constants!$B$4*AE681+AJ680)-(Constants!$B$4+Constants!$B$5)*AI681</f>
        <v>0</v>
      </c>
      <c r="AK681">
        <f>((Constants!$B$5*AK680)+Constants!$B$4*AF681+AL680)/(Constants!$B$5+Constants!$B$4)</f>
        <v>800.5</v>
      </c>
      <c r="AL681">
        <f>((Constants!$B$5*AK680)+Constants!$B$4*AF681+AL680)-(Constants!$B$5+Constants!$B$4)*AK681</f>
        <v>0</v>
      </c>
      <c r="AM681">
        <f t="shared" si="184"/>
        <v>1</v>
      </c>
      <c r="AN681">
        <f t="shared" si="185"/>
        <v>1</v>
      </c>
      <c r="AO681">
        <f>(200000*(ABS(N681)-ABS(N679))+Constants!$B$7)/(2*Constants!$B$7)</f>
        <v>0.5</v>
      </c>
      <c r="AP681">
        <f>(200000*(ABS(O681)-ABS(O679))+Constants!$B$7)/(2*Constants!$B$7)</f>
        <v>0.5</v>
      </c>
      <c r="AQ681">
        <f t="shared" si="186"/>
        <v>1</v>
      </c>
      <c r="AR681">
        <f>(Constants!$B$3*Constants!$B$8*I681*K681+AS680)/(Constants!$B$9*Constants!$B$4)</f>
        <v>7.53982300884956</v>
      </c>
      <c r="AS681">
        <f>(Constants!$B$3*Constants!$B$8*I681*K681+AS680)-(AR681*Constants!$B$9*Constants!$B$4)</f>
        <v>0</v>
      </c>
      <c r="AT681">
        <f t="shared" si="187"/>
        <v>5119.53982300879</v>
      </c>
      <c r="AU681">
        <f t="array" ref="AU681">IF(SUMPRODUCT(--(SIGN(AN648:AN680)=SIGN(K649:K681)))=0,2,IF(AV680&gt;0,1,0))</f>
        <v>0</v>
      </c>
      <c r="AV681">
        <f>IF(AU681=2,ROUND(5*1000/Constants!$B$11,0),IF(AV680&gt;0,AV680-1,0))</f>
        <v>0</v>
      </c>
      <c r="AW681">
        <f t="shared" si="188"/>
        <v>679</v>
      </c>
      <c r="AX681">
        <f ca="1" t="array" ref="AX681">IF(AW681&gt;Constants!$B$12,2,IF(SUMPRODUCT(--(AX662:AX681=2))=0,0,1))</f>
        <v>2</v>
      </c>
      <c r="AZ681">
        <f t="array" ref="AZ681">IF(ABS(AG681)&gt;Constants!$B$13,2,IF(SUMPRODUCT(--(AZ661:AZ680=2))=0,0,1))</f>
        <v>0</v>
      </c>
    </row>
    <row r="682" spans="1:52">
      <c r="A682" s="3">
        <v>680</v>
      </c>
      <c r="B682">
        <f>Signals!B681</f>
        <v>3</v>
      </c>
      <c r="C682">
        <f>Signals!C681</f>
        <v>2</v>
      </c>
      <c r="D682">
        <f>Signals!F681</f>
        <v>0</v>
      </c>
      <c r="E682">
        <f>Signals!H681</f>
        <v>0</v>
      </c>
      <c r="F682">
        <f>Signals!I681</f>
        <v>0</v>
      </c>
      <c r="G682">
        <f>IF(Constants!$B$2=2,-B682,B682)</f>
        <v>3</v>
      </c>
      <c r="H682">
        <f>IF(Constants!$C$2=2,-C682,C682)</f>
        <v>2</v>
      </c>
      <c r="I682">
        <f t="shared" si="172"/>
        <v>3</v>
      </c>
      <c r="J682">
        <f t="shared" si="173"/>
        <v>2</v>
      </c>
      <c r="K682">
        <f t="shared" si="174"/>
        <v>1</v>
      </c>
      <c r="L682">
        <f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1200.5</v>
      </c>
      <c r="M682">
        <f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800.5</v>
      </c>
      <c r="N682">
        <f t="shared" si="175"/>
        <v>1200.5</v>
      </c>
      <c r="O682">
        <f t="shared" si="176"/>
        <v>800.5</v>
      </c>
      <c r="P682">
        <f>IF(I682&lt;&gt;0,(ABS(L682*Constants!$B$10)+50)/100,MAX(P681-ABS(N682*Constants!$B$4),0))</f>
        <v>0.62005</v>
      </c>
      <c r="Q682">
        <f>IF(J682&lt;&gt;0,(ABS(M682*Constants!$B$10)+50)/100,MAX(Q681-ABS(O682*Constants!$B$4),0))</f>
        <v>0.58005</v>
      </c>
      <c r="R682">
        <f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1200.5</v>
      </c>
      <c r="S682">
        <f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800.5</v>
      </c>
      <c r="T682">
        <f t="shared" si="177"/>
        <v>1200.5</v>
      </c>
      <c r="U682">
        <f t="shared" si="178"/>
        <v>800.5</v>
      </c>
      <c r="V682">
        <f>IF(I682&lt;&gt;0,(ABS(R682*Constants!$B$4)+50)/100,IF(R682=0,MAX((0-ABS(T682*Constants!$B$4)),0),(ABS(R682*Constants!$B$4)+50)/100))</f>
        <v>1501.125</v>
      </c>
      <c r="W682">
        <f>IF(J682&lt;&gt;0,(ABS(S682*Constants!$B$4)+50)/100,IF(S682=0,MAX((0-ABS(U682*Constants!$B$4)),0),(ABS(S682*Constants!$B$4)+50)/100))</f>
        <v>1001.125</v>
      </c>
      <c r="X682">
        <f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1200.5</v>
      </c>
      <c r="Y682">
        <f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800.5</v>
      </c>
      <c r="Z682">
        <f t="shared" si="179"/>
        <v>1200.5</v>
      </c>
      <c r="AA682">
        <f t="shared" si="180"/>
        <v>800.5</v>
      </c>
      <c r="AB682">
        <f>IF(I682&lt;&gt;0,(ABS(X682*Constants!$B$10)+50)/100,IF(X682=0,MAX((AB681-ABS(Z682*Constants!$B$4)),0),(ABS(X682*Constants!$B$4)+50)/100))</f>
        <v>0.62005</v>
      </c>
      <c r="AC682">
        <f>IF(J682&lt;&gt;0,(ABS(Y682*Constants!$B$10)+50)/100,IF(Y682=0,MAX((AC681-ABS(AA682*Constants!$B$4)),0),(ABS(Y682*Constants!$B$4)+50)/100))</f>
        <v>0.58005</v>
      </c>
      <c r="AD682">
        <f t="shared" si="181"/>
        <v>1001</v>
      </c>
      <c r="AE682">
        <f t="shared" si="182"/>
        <v>1200.5</v>
      </c>
      <c r="AF682">
        <f t="shared" si="183"/>
        <v>800.5</v>
      </c>
      <c r="AG682">
        <f>((Constants!$B$5*AG681)+Constants!$B$4*AD682+AH681)/(Constants!$B$5+Constants!$B$4)</f>
        <v>1001</v>
      </c>
      <c r="AH682">
        <f>((Constants!$B$5*AG681)+Constants!$B$4*AD682+AH681)-(Constants!$B$5+Constants!$B$4)*AG682</f>
        <v>0</v>
      </c>
      <c r="AI682">
        <f>((Constants!$B$5*AI681)+Constants!$B$4*AE682+AJ681)/(Constants!$B$5+Constants!$B$4)</f>
        <v>1200.5</v>
      </c>
      <c r="AJ682">
        <f>((Constants!$B$5*AI681)+Constants!$B$4*AE682+AJ681)-(Constants!$B$4+Constants!$B$5)*AI682</f>
        <v>0</v>
      </c>
      <c r="AK682">
        <f>((Constants!$B$5*AK681)+Constants!$B$4*AF682+AL681)/(Constants!$B$5+Constants!$B$4)</f>
        <v>800.5</v>
      </c>
      <c r="AL682">
        <f>((Constants!$B$5*AK681)+Constants!$B$4*AF682+AL681)-(Constants!$B$5+Constants!$B$4)*AK682</f>
        <v>0</v>
      </c>
      <c r="AM682">
        <f t="shared" si="184"/>
        <v>1</v>
      </c>
      <c r="AN682">
        <f t="shared" si="185"/>
        <v>1</v>
      </c>
      <c r="AO682">
        <f>(200000*(ABS(N682)-ABS(N680))+Constants!$B$7)/(2*Constants!$B$7)</f>
        <v>0.5</v>
      </c>
      <c r="AP682">
        <f>(200000*(ABS(O682)-ABS(O680))+Constants!$B$7)/(2*Constants!$B$7)</f>
        <v>0.5</v>
      </c>
      <c r="AQ682">
        <f t="shared" si="186"/>
        <v>1</v>
      </c>
      <c r="AR682">
        <f>(Constants!$B$3*Constants!$B$8*I682*K682+AS681)/(Constants!$B$9*Constants!$B$4)</f>
        <v>7.53982300884956</v>
      </c>
      <c r="AS682">
        <f>(Constants!$B$3*Constants!$B$8*I682*K682+AS681)-(AR682*Constants!$B$9*Constants!$B$4)</f>
        <v>0</v>
      </c>
      <c r="AT682">
        <f t="shared" si="187"/>
        <v>5127.07964601764</v>
      </c>
      <c r="AU682">
        <f t="array" ref="AU682">IF(SUMPRODUCT(--(SIGN(AN649:AN681)=SIGN(K650:K682)))=0,2,IF(AV681&gt;0,1,0))</f>
        <v>0</v>
      </c>
      <c r="AV682">
        <f>IF(AU682=2,ROUND(5*1000/Constants!$B$11,0),IF(AV681&gt;0,AV681-1,0))</f>
        <v>0</v>
      </c>
      <c r="AW682">
        <f t="shared" si="188"/>
        <v>680</v>
      </c>
      <c r="AX682">
        <f ca="1" t="array" ref="AX682">IF(AW682&gt;Constants!$B$12,2,IF(SUMPRODUCT(--(AX663:AX682=2))=0,0,1))</f>
        <v>2</v>
      </c>
      <c r="AZ682">
        <f t="array" ref="AZ682">IF(ABS(AG682)&gt;Constants!$B$13,2,IF(SUMPRODUCT(--(AZ662:AZ681=2))=0,0,1))</f>
        <v>0</v>
      </c>
    </row>
    <row r="683" spans="1:52">
      <c r="A683" s="3">
        <v>681</v>
      </c>
      <c r="B683">
        <f>Signals!B682</f>
        <v>3</v>
      </c>
      <c r="C683">
        <f>Signals!C682</f>
        <v>2</v>
      </c>
      <c r="D683">
        <f>Signals!F682</f>
        <v>0</v>
      </c>
      <c r="E683">
        <f>Signals!H682</f>
        <v>0</v>
      </c>
      <c r="F683">
        <f>Signals!I682</f>
        <v>0</v>
      </c>
      <c r="G683">
        <f>IF(Constants!$B$2=2,-B683,B683)</f>
        <v>3</v>
      </c>
      <c r="H683">
        <f>IF(Constants!$C$2=2,-C683,C683)</f>
        <v>2</v>
      </c>
      <c r="I683">
        <f t="shared" si="172"/>
        <v>3</v>
      </c>
      <c r="J683">
        <f t="shared" si="173"/>
        <v>2</v>
      </c>
      <c r="K683">
        <f t="shared" si="174"/>
        <v>1</v>
      </c>
      <c r="L683">
        <f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1200.5</v>
      </c>
      <c r="M683">
        <f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800.5</v>
      </c>
      <c r="N683">
        <f t="shared" si="175"/>
        <v>1200.5</v>
      </c>
      <c r="O683">
        <f t="shared" si="176"/>
        <v>800.5</v>
      </c>
      <c r="P683">
        <f>IF(I683&lt;&gt;0,(ABS(L683*Constants!$B$10)+50)/100,MAX(P682-ABS(N683*Constants!$B$4),0))</f>
        <v>0.62005</v>
      </c>
      <c r="Q683">
        <f>IF(J683&lt;&gt;0,(ABS(M683*Constants!$B$10)+50)/100,MAX(Q682-ABS(O683*Constants!$B$4),0))</f>
        <v>0.58005</v>
      </c>
      <c r="R683">
        <f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1200.5</v>
      </c>
      <c r="S683">
        <f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800.5</v>
      </c>
      <c r="T683">
        <f t="shared" si="177"/>
        <v>1200.5</v>
      </c>
      <c r="U683">
        <f t="shared" si="178"/>
        <v>800.5</v>
      </c>
      <c r="V683">
        <f>IF(I683&lt;&gt;0,(ABS(R683*Constants!$B$4)+50)/100,IF(R683=0,MAX((0-ABS(T683*Constants!$B$4)),0),(ABS(R683*Constants!$B$4)+50)/100))</f>
        <v>1501.125</v>
      </c>
      <c r="W683">
        <f>IF(J683&lt;&gt;0,(ABS(S683*Constants!$B$4)+50)/100,IF(S683=0,MAX((0-ABS(U683*Constants!$B$4)),0),(ABS(S683*Constants!$B$4)+50)/100))</f>
        <v>1001.125</v>
      </c>
      <c r="X683">
        <f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1200.5</v>
      </c>
      <c r="Y683">
        <f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800.5</v>
      </c>
      <c r="Z683">
        <f t="shared" si="179"/>
        <v>1200.5</v>
      </c>
      <c r="AA683">
        <f t="shared" si="180"/>
        <v>800.5</v>
      </c>
      <c r="AB683">
        <f>IF(I683&lt;&gt;0,(ABS(X683*Constants!$B$10)+50)/100,IF(X683=0,MAX((AB682-ABS(Z683*Constants!$B$4)),0),(ABS(X683*Constants!$B$4)+50)/100))</f>
        <v>0.62005</v>
      </c>
      <c r="AC683">
        <f>IF(J683&lt;&gt;0,(ABS(Y683*Constants!$B$10)+50)/100,IF(Y683=0,MAX((AC682-ABS(AA683*Constants!$B$4)),0),(ABS(Y683*Constants!$B$4)+50)/100))</f>
        <v>0.58005</v>
      </c>
      <c r="AD683">
        <f t="shared" si="181"/>
        <v>1001</v>
      </c>
      <c r="AE683">
        <f t="shared" si="182"/>
        <v>1200.5</v>
      </c>
      <c r="AF683">
        <f t="shared" si="183"/>
        <v>800.5</v>
      </c>
      <c r="AG683">
        <f>((Constants!$B$5*AG682)+Constants!$B$4*AD683+AH682)/(Constants!$B$5+Constants!$B$4)</f>
        <v>1001</v>
      </c>
      <c r="AH683">
        <f>((Constants!$B$5*AG682)+Constants!$B$4*AD683+AH682)-(Constants!$B$5+Constants!$B$4)*AG683</f>
        <v>0</v>
      </c>
      <c r="AI683">
        <f>((Constants!$B$5*AI682)+Constants!$B$4*AE683+AJ682)/(Constants!$B$5+Constants!$B$4)</f>
        <v>1200.5</v>
      </c>
      <c r="AJ683">
        <f>((Constants!$B$5*AI682)+Constants!$B$4*AE683+AJ682)-(Constants!$B$4+Constants!$B$5)*AI683</f>
        <v>0</v>
      </c>
      <c r="AK683">
        <f>((Constants!$B$5*AK682)+Constants!$B$4*AF683+AL682)/(Constants!$B$5+Constants!$B$4)</f>
        <v>800.5</v>
      </c>
      <c r="AL683">
        <f>((Constants!$B$5*AK682)+Constants!$B$4*AF683+AL682)-(Constants!$B$5+Constants!$B$4)*AK683</f>
        <v>0</v>
      </c>
      <c r="AM683">
        <f t="shared" si="184"/>
        <v>1</v>
      </c>
      <c r="AN683">
        <f t="shared" si="185"/>
        <v>1</v>
      </c>
      <c r="AO683">
        <f>(200000*(ABS(N683)-ABS(N681))+Constants!$B$7)/(2*Constants!$B$7)</f>
        <v>0.5</v>
      </c>
      <c r="AP683">
        <f>(200000*(ABS(O683)-ABS(O681))+Constants!$B$7)/(2*Constants!$B$7)</f>
        <v>0.5</v>
      </c>
      <c r="AQ683">
        <f t="shared" si="186"/>
        <v>1</v>
      </c>
      <c r="AR683">
        <f>(Constants!$B$3*Constants!$B$8*I683*K683+AS682)/(Constants!$B$9*Constants!$B$4)</f>
        <v>7.53982300884956</v>
      </c>
      <c r="AS683">
        <f>(Constants!$B$3*Constants!$B$8*I683*K683+AS682)-(AR683*Constants!$B$9*Constants!$B$4)</f>
        <v>0</v>
      </c>
      <c r="AT683">
        <f t="shared" si="187"/>
        <v>5134.61946902649</v>
      </c>
      <c r="AU683">
        <f t="array" ref="AU683">IF(SUMPRODUCT(--(SIGN(AN650:AN682)=SIGN(K651:K683)))=0,2,IF(AV682&gt;0,1,0))</f>
        <v>0</v>
      </c>
      <c r="AV683">
        <f>IF(AU683=2,ROUND(5*1000/Constants!$B$11,0),IF(AV682&gt;0,AV682-1,0))</f>
        <v>0</v>
      </c>
      <c r="AW683">
        <f t="shared" si="188"/>
        <v>681</v>
      </c>
      <c r="AX683">
        <f ca="1" t="array" ref="AX683">IF(AW683&gt;Constants!$B$12,2,IF(SUMPRODUCT(--(AX664:AX683=2))=0,0,1))</f>
        <v>2</v>
      </c>
      <c r="AZ683">
        <f t="array" ref="AZ683">IF(ABS(AG683)&gt;Constants!$B$13,2,IF(SUMPRODUCT(--(AZ663:AZ682=2))=0,0,1))</f>
        <v>0</v>
      </c>
    </row>
    <row r="684" spans="1:52">
      <c r="A684" s="3">
        <v>682</v>
      </c>
      <c r="B684">
        <f>Signals!B683</f>
        <v>3</v>
      </c>
      <c r="C684">
        <f>Signals!C683</f>
        <v>2</v>
      </c>
      <c r="D684">
        <f>Signals!F683</f>
        <v>0</v>
      </c>
      <c r="E684">
        <f>Signals!H683</f>
        <v>0</v>
      </c>
      <c r="F684">
        <f>Signals!I683</f>
        <v>0</v>
      </c>
      <c r="G684">
        <f>IF(Constants!$B$2=2,-B684,B684)</f>
        <v>3</v>
      </c>
      <c r="H684">
        <f>IF(Constants!$C$2=2,-C684,C684)</f>
        <v>2</v>
      </c>
      <c r="I684">
        <f t="shared" si="172"/>
        <v>3</v>
      </c>
      <c r="J684">
        <f t="shared" si="173"/>
        <v>2</v>
      </c>
      <c r="K684">
        <f t="shared" si="174"/>
        <v>1</v>
      </c>
      <c r="L684">
        <f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1200.5</v>
      </c>
      <c r="M684">
        <f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800.5</v>
      </c>
      <c r="N684">
        <f t="shared" si="175"/>
        <v>1200.5</v>
      </c>
      <c r="O684">
        <f t="shared" si="176"/>
        <v>800.5</v>
      </c>
      <c r="P684">
        <f>IF(I684&lt;&gt;0,(ABS(L684*Constants!$B$10)+50)/100,MAX(P683-ABS(N684*Constants!$B$4),0))</f>
        <v>0.62005</v>
      </c>
      <c r="Q684">
        <f>IF(J684&lt;&gt;0,(ABS(M684*Constants!$B$10)+50)/100,MAX(Q683-ABS(O684*Constants!$B$4),0))</f>
        <v>0.58005</v>
      </c>
      <c r="R684">
        <f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1200.5</v>
      </c>
      <c r="S684">
        <f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800.5</v>
      </c>
      <c r="T684">
        <f t="shared" si="177"/>
        <v>1200.5</v>
      </c>
      <c r="U684">
        <f t="shared" si="178"/>
        <v>800.5</v>
      </c>
      <c r="V684">
        <f>IF(I684&lt;&gt;0,(ABS(R684*Constants!$B$4)+50)/100,IF(R684=0,MAX((0-ABS(T684*Constants!$B$4)),0),(ABS(R684*Constants!$B$4)+50)/100))</f>
        <v>1501.125</v>
      </c>
      <c r="W684">
        <f>IF(J684&lt;&gt;0,(ABS(S684*Constants!$B$4)+50)/100,IF(S684=0,MAX((0-ABS(U684*Constants!$B$4)),0),(ABS(S684*Constants!$B$4)+50)/100))</f>
        <v>1001.125</v>
      </c>
      <c r="X684">
        <f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1200.5</v>
      </c>
      <c r="Y684">
        <f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800.5</v>
      </c>
      <c r="Z684">
        <f t="shared" si="179"/>
        <v>1200.5</v>
      </c>
      <c r="AA684">
        <f t="shared" si="180"/>
        <v>800.5</v>
      </c>
      <c r="AB684">
        <f>IF(I684&lt;&gt;0,(ABS(X684*Constants!$B$10)+50)/100,IF(X684=0,MAX((AB683-ABS(Z684*Constants!$B$4)),0),(ABS(X684*Constants!$B$4)+50)/100))</f>
        <v>0.62005</v>
      </c>
      <c r="AC684">
        <f>IF(J684&lt;&gt;0,(ABS(Y684*Constants!$B$10)+50)/100,IF(Y684=0,MAX((AC683-ABS(AA684*Constants!$B$4)),0),(ABS(Y684*Constants!$B$4)+50)/100))</f>
        <v>0.58005</v>
      </c>
      <c r="AD684">
        <f t="shared" si="181"/>
        <v>1001</v>
      </c>
      <c r="AE684">
        <f t="shared" si="182"/>
        <v>1200.5</v>
      </c>
      <c r="AF684">
        <f t="shared" si="183"/>
        <v>800.5</v>
      </c>
      <c r="AG684">
        <f>((Constants!$B$5*AG683)+Constants!$B$4*AD684+AH683)/(Constants!$B$5+Constants!$B$4)</f>
        <v>1001</v>
      </c>
      <c r="AH684">
        <f>((Constants!$B$5*AG683)+Constants!$B$4*AD684+AH683)-(Constants!$B$5+Constants!$B$4)*AG684</f>
        <v>0</v>
      </c>
      <c r="AI684">
        <f>((Constants!$B$5*AI683)+Constants!$B$4*AE684+AJ683)/(Constants!$B$5+Constants!$B$4)</f>
        <v>1200.5</v>
      </c>
      <c r="AJ684">
        <f>((Constants!$B$5*AI683)+Constants!$B$4*AE684+AJ683)-(Constants!$B$4+Constants!$B$5)*AI684</f>
        <v>0</v>
      </c>
      <c r="AK684">
        <f>((Constants!$B$5*AK683)+Constants!$B$4*AF684+AL683)/(Constants!$B$5+Constants!$B$4)</f>
        <v>800.5</v>
      </c>
      <c r="AL684">
        <f>((Constants!$B$5*AK683)+Constants!$B$4*AF684+AL683)-(Constants!$B$5+Constants!$B$4)*AK684</f>
        <v>0</v>
      </c>
      <c r="AM684">
        <f t="shared" si="184"/>
        <v>1</v>
      </c>
      <c r="AN684">
        <f t="shared" si="185"/>
        <v>1</v>
      </c>
      <c r="AO684">
        <f>(200000*(ABS(N684)-ABS(N682))+Constants!$B$7)/(2*Constants!$B$7)</f>
        <v>0.5</v>
      </c>
      <c r="AP684">
        <f>(200000*(ABS(O684)-ABS(O682))+Constants!$B$7)/(2*Constants!$B$7)</f>
        <v>0.5</v>
      </c>
      <c r="AQ684">
        <f t="shared" si="186"/>
        <v>1</v>
      </c>
      <c r="AR684">
        <f>(Constants!$B$3*Constants!$B$8*I684*K684+AS683)/(Constants!$B$9*Constants!$B$4)</f>
        <v>7.53982300884956</v>
      </c>
      <c r="AS684">
        <f>(Constants!$B$3*Constants!$B$8*I684*K684+AS683)-(AR684*Constants!$B$9*Constants!$B$4)</f>
        <v>0</v>
      </c>
      <c r="AT684">
        <f t="shared" si="187"/>
        <v>5142.15929203534</v>
      </c>
      <c r="AU684">
        <f t="array" ref="AU684">IF(SUMPRODUCT(--(SIGN(AN651:AN683)=SIGN(K652:K684)))=0,2,IF(AV683&gt;0,1,0))</f>
        <v>0</v>
      </c>
      <c r="AV684">
        <f>IF(AU684=2,ROUND(5*1000/Constants!$B$11,0),IF(AV683&gt;0,AV683-1,0))</f>
        <v>0</v>
      </c>
      <c r="AW684">
        <f t="shared" si="188"/>
        <v>682</v>
      </c>
      <c r="AX684">
        <f ca="1" t="array" ref="AX684">IF(AW684&gt;Constants!$B$12,2,IF(SUMPRODUCT(--(AX665:AX684=2))=0,0,1))</f>
        <v>2</v>
      </c>
      <c r="AZ684">
        <f t="array" ref="AZ684">IF(ABS(AG684)&gt;Constants!$B$13,2,IF(SUMPRODUCT(--(AZ664:AZ683=2))=0,0,1))</f>
        <v>0</v>
      </c>
    </row>
    <row r="685" spans="1:52">
      <c r="A685" s="3">
        <v>683</v>
      </c>
      <c r="B685">
        <f>Signals!B684</f>
        <v>3</v>
      </c>
      <c r="C685">
        <f>Signals!C684</f>
        <v>2</v>
      </c>
      <c r="D685">
        <f>Signals!F684</f>
        <v>0</v>
      </c>
      <c r="E685">
        <f>Signals!H684</f>
        <v>0</v>
      </c>
      <c r="F685">
        <f>Signals!I684</f>
        <v>0</v>
      </c>
      <c r="G685">
        <f>IF(Constants!$B$2=2,-B685,B685)</f>
        <v>3</v>
      </c>
      <c r="H685">
        <f>IF(Constants!$C$2=2,-C685,C685)</f>
        <v>2</v>
      </c>
      <c r="I685">
        <f t="shared" si="172"/>
        <v>3</v>
      </c>
      <c r="J685">
        <f t="shared" si="173"/>
        <v>2</v>
      </c>
      <c r="K685">
        <f t="shared" si="174"/>
        <v>1</v>
      </c>
      <c r="L685">
        <f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1200.5</v>
      </c>
      <c r="M685">
        <f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800.5</v>
      </c>
      <c r="N685">
        <f t="shared" si="175"/>
        <v>1200.5</v>
      </c>
      <c r="O685">
        <f t="shared" si="176"/>
        <v>800.5</v>
      </c>
      <c r="P685">
        <f>IF(I685&lt;&gt;0,(ABS(L685*Constants!$B$10)+50)/100,MAX(P684-ABS(N685*Constants!$B$4),0))</f>
        <v>0.62005</v>
      </c>
      <c r="Q685">
        <f>IF(J685&lt;&gt;0,(ABS(M685*Constants!$B$10)+50)/100,MAX(Q684-ABS(O685*Constants!$B$4),0))</f>
        <v>0.58005</v>
      </c>
      <c r="R685">
        <f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1200.5</v>
      </c>
      <c r="S685">
        <f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800.5</v>
      </c>
      <c r="T685">
        <f t="shared" si="177"/>
        <v>1200.5</v>
      </c>
      <c r="U685">
        <f t="shared" si="178"/>
        <v>800.5</v>
      </c>
      <c r="V685">
        <f>IF(I685&lt;&gt;0,(ABS(R685*Constants!$B$4)+50)/100,IF(R685=0,MAX((0-ABS(T685*Constants!$B$4)),0),(ABS(R685*Constants!$B$4)+50)/100))</f>
        <v>1501.125</v>
      </c>
      <c r="W685">
        <f>IF(J685&lt;&gt;0,(ABS(S685*Constants!$B$4)+50)/100,IF(S685=0,MAX((0-ABS(U685*Constants!$B$4)),0),(ABS(S685*Constants!$B$4)+50)/100))</f>
        <v>1001.125</v>
      </c>
      <c r="X685">
        <f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1200.5</v>
      </c>
      <c r="Y685">
        <f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800.5</v>
      </c>
      <c r="Z685">
        <f t="shared" si="179"/>
        <v>1200.5</v>
      </c>
      <c r="AA685">
        <f t="shared" si="180"/>
        <v>800.5</v>
      </c>
      <c r="AB685">
        <f>IF(I685&lt;&gt;0,(ABS(X685*Constants!$B$10)+50)/100,IF(X685=0,MAX((AB684-ABS(Z685*Constants!$B$4)),0),(ABS(X685*Constants!$B$4)+50)/100))</f>
        <v>0.62005</v>
      </c>
      <c r="AC685">
        <f>IF(J685&lt;&gt;0,(ABS(Y685*Constants!$B$10)+50)/100,IF(Y685=0,MAX((AC684-ABS(AA685*Constants!$B$4)),0),(ABS(Y685*Constants!$B$4)+50)/100))</f>
        <v>0.58005</v>
      </c>
      <c r="AD685">
        <f t="shared" si="181"/>
        <v>1001</v>
      </c>
      <c r="AE685">
        <f t="shared" si="182"/>
        <v>1200.5</v>
      </c>
      <c r="AF685">
        <f t="shared" si="183"/>
        <v>800.5</v>
      </c>
      <c r="AG685">
        <f>((Constants!$B$5*AG684)+Constants!$B$4*AD685+AH684)/(Constants!$B$5+Constants!$B$4)</f>
        <v>1001</v>
      </c>
      <c r="AH685">
        <f>((Constants!$B$5*AG684)+Constants!$B$4*AD685+AH684)-(Constants!$B$5+Constants!$B$4)*AG685</f>
        <v>0</v>
      </c>
      <c r="AI685">
        <f>((Constants!$B$5*AI684)+Constants!$B$4*AE685+AJ684)/(Constants!$B$5+Constants!$B$4)</f>
        <v>1200.5</v>
      </c>
      <c r="AJ685">
        <f>((Constants!$B$5*AI684)+Constants!$B$4*AE685+AJ684)-(Constants!$B$4+Constants!$B$5)*AI685</f>
        <v>0</v>
      </c>
      <c r="AK685">
        <f>((Constants!$B$5*AK684)+Constants!$B$4*AF685+AL684)/(Constants!$B$5+Constants!$B$4)</f>
        <v>800.5</v>
      </c>
      <c r="AL685">
        <f>((Constants!$B$5*AK684)+Constants!$B$4*AF685+AL684)-(Constants!$B$5+Constants!$B$4)*AK685</f>
        <v>0</v>
      </c>
      <c r="AM685">
        <f t="shared" si="184"/>
        <v>1</v>
      </c>
      <c r="AN685">
        <f t="shared" si="185"/>
        <v>1</v>
      </c>
      <c r="AO685">
        <f>(200000*(ABS(N685)-ABS(N683))+Constants!$B$7)/(2*Constants!$B$7)</f>
        <v>0.5</v>
      </c>
      <c r="AP685">
        <f>(200000*(ABS(O685)-ABS(O683))+Constants!$B$7)/(2*Constants!$B$7)</f>
        <v>0.5</v>
      </c>
      <c r="AQ685">
        <f t="shared" si="186"/>
        <v>1</v>
      </c>
      <c r="AR685">
        <f>(Constants!$B$3*Constants!$B$8*I685*K685+AS684)/(Constants!$B$9*Constants!$B$4)</f>
        <v>7.53982300884956</v>
      </c>
      <c r="AS685">
        <f>(Constants!$B$3*Constants!$B$8*I685*K685+AS684)-(AR685*Constants!$B$9*Constants!$B$4)</f>
        <v>0</v>
      </c>
      <c r="AT685">
        <f t="shared" si="187"/>
        <v>5149.69911504419</v>
      </c>
      <c r="AU685">
        <f t="array" ref="AU685">IF(SUMPRODUCT(--(SIGN(AN652:AN684)=SIGN(K653:K685)))=0,2,IF(AV684&gt;0,1,0))</f>
        <v>0</v>
      </c>
      <c r="AV685">
        <f>IF(AU685=2,ROUND(5*1000/Constants!$B$11,0),IF(AV684&gt;0,AV684-1,0))</f>
        <v>0</v>
      </c>
      <c r="AW685">
        <f t="shared" si="188"/>
        <v>683</v>
      </c>
      <c r="AX685">
        <f ca="1" t="array" ref="AX685">IF(AW685&gt;Constants!$B$12,2,IF(SUMPRODUCT(--(AX666:AX685=2))=0,0,1))</f>
        <v>2</v>
      </c>
      <c r="AZ685">
        <f t="array" ref="AZ685">IF(ABS(AG685)&gt;Constants!$B$13,2,IF(SUMPRODUCT(--(AZ665:AZ684=2))=0,0,1))</f>
        <v>0</v>
      </c>
    </row>
    <row r="686" spans="1:52">
      <c r="A686" s="3">
        <v>684</v>
      </c>
      <c r="B686">
        <f>Signals!B685</f>
        <v>3</v>
      </c>
      <c r="C686">
        <f>Signals!C685</f>
        <v>2</v>
      </c>
      <c r="D686">
        <f>Signals!F685</f>
        <v>0</v>
      </c>
      <c r="E686">
        <f>Signals!H685</f>
        <v>0</v>
      </c>
      <c r="F686">
        <f>Signals!I685</f>
        <v>0</v>
      </c>
      <c r="G686">
        <f>IF(Constants!$B$2=2,-B686,B686)</f>
        <v>3</v>
      </c>
      <c r="H686">
        <f>IF(Constants!$C$2=2,-C686,C686)</f>
        <v>2</v>
      </c>
      <c r="I686">
        <f t="shared" si="172"/>
        <v>3</v>
      </c>
      <c r="J686">
        <f t="shared" si="173"/>
        <v>2</v>
      </c>
      <c r="K686">
        <f t="shared" si="174"/>
        <v>1</v>
      </c>
      <c r="L686">
        <f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1200.5</v>
      </c>
      <c r="M686">
        <f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800.5</v>
      </c>
      <c r="N686">
        <f t="shared" si="175"/>
        <v>1200.5</v>
      </c>
      <c r="O686">
        <f t="shared" si="176"/>
        <v>800.5</v>
      </c>
      <c r="P686">
        <f>IF(I686&lt;&gt;0,(ABS(L686*Constants!$B$10)+50)/100,MAX(P685-ABS(N686*Constants!$B$4),0))</f>
        <v>0.62005</v>
      </c>
      <c r="Q686">
        <f>IF(J686&lt;&gt;0,(ABS(M686*Constants!$B$10)+50)/100,MAX(Q685-ABS(O686*Constants!$B$4),0))</f>
        <v>0.58005</v>
      </c>
      <c r="R686">
        <f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1200.5</v>
      </c>
      <c r="S686">
        <f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800.5</v>
      </c>
      <c r="T686">
        <f t="shared" si="177"/>
        <v>1200.5</v>
      </c>
      <c r="U686">
        <f t="shared" si="178"/>
        <v>800.5</v>
      </c>
      <c r="V686">
        <f>IF(I686&lt;&gt;0,(ABS(R686*Constants!$B$4)+50)/100,IF(R686=0,MAX((0-ABS(T686*Constants!$B$4)),0),(ABS(R686*Constants!$B$4)+50)/100))</f>
        <v>1501.125</v>
      </c>
      <c r="W686">
        <f>IF(J686&lt;&gt;0,(ABS(S686*Constants!$B$4)+50)/100,IF(S686=0,MAX((0-ABS(U686*Constants!$B$4)),0),(ABS(S686*Constants!$B$4)+50)/100))</f>
        <v>1001.125</v>
      </c>
      <c r="X686">
        <f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1200.5</v>
      </c>
      <c r="Y686">
        <f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800.5</v>
      </c>
      <c r="Z686">
        <f t="shared" si="179"/>
        <v>1200.5</v>
      </c>
      <c r="AA686">
        <f t="shared" si="180"/>
        <v>800.5</v>
      </c>
      <c r="AB686">
        <f>IF(I686&lt;&gt;0,(ABS(X686*Constants!$B$10)+50)/100,IF(X686=0,MAX((AB685-ABS(Z686*Constants!$B$4)),0),(ABS(X686*Constants!$B$4)+50)/100))</f>
        <v>0.62005</v>
      </c>
      <c r="AC686">
        <f>IF(J686&lt;&gt;0,(ABS(Y686*Constants!$B$10)+50)/100,IF(Y686=0,MAX((AC685-ABS(AA686*Constants!$B$4)),0),(ABS(Y686*Constants!$B$4)+50)/100))</f>
        <v>0.58005</v>
      </c>
      <c r="AD686">
        <f t="shared" si="181"/>
        <v>1001</v>
      </c>
      <c r="AE686">
        <f t="shared" si="182"/>
        <v>1200.5</v>
      </c>
      <c r="AF686">
        <f t="shared" si="183"/>
        <v>800.5</v>
      </c>
      <c r="AG686">
        <f>((Constants!$B$5*AG685)+Constants!$B$4*AD686+AH685)/(Constants!$B$5+Constants!$B$4)</f>
        <v>1001</v>
      </c>
      <c r="AH686">
        <f>((Constants!$B$5*AG685)+Constants!$B$4*AD686+AH685)-(Constants!$B$5+Constants!$B$4)*AG686</f>
        <v>0</v>
      </c>
      <c r="AI686">
        <f>((Constants!$B$5*AI685)+Constants!$B$4*AE686+AJ685)/(Constants!$B$5+Constants!$B$4)</f>
        <v>1200.5</v>
      </c>
      <c r="AJ686">
        <f>((Constants!$B$5*AI685)+Constants!$B$4*AE686+AJ685)-(Constants!$B$4+Constants!$B$5)*AI686</f>
        <v>0</v>
      </c>
      <c r="AK686">
        <f>((Constants!$B$5*AK685)+Constants!$B$4*AF686+AL685)/(Constants!$B$5+Constants!$B$4)</f>
        <v>800.5</v>
      </c>
      <c r="AL686">
        <f>((Constants!$B$5*AK685)+Constants!$B$4*AF686+AL685)-(Constants!$B$5+Constants!$B$4)*AK686</f>
        <v>0</v>
      </c>
      <c r="AM686">
        <f t="shared" si="184"/>
        <v>1</v>
      </c>
      <c r="AN686">
        <f t="shared" si="185"/>
        <v>1</v>
      </c>
      <c r="AO686">
        <f>(200000*(ABS(N686)-ABS(N684))+Constants!$B$7)/(2*Constants!$B$7)</f>
        <v>0.5</v>
      </c>
      <c r="AP686">
        <f>(200000*(ABS(O686)-ABS(O684))+Constants!$B$7)/(2*Constants!$B$7)</f>
        <v>0.5</v>
      </c>
      <c r="AQ686">
        <f t="shared" si="186"/>
        <v>1</v>
      </c>
      <c r="AR686">
        <f>(Constants!$B$3*Constants!$B$8*I686*K686+AS685)/(Constants!$B$9*Constants!$B$4)</f>
        <v>7.53982300884956</v>
      </c>
      <c r="AS686">
        <f>(Constants!$B$3*Constants!$B$8*I686*K686+AS685)-(AR686*Constants!$B$9*Constants!$B$4)</f>
        <v>0</v>
      </c>
      <c r="AT686">
        <f t="shared" si="187"/>
        <v>5157.23893805304</v>
      </c>
      <c r="AU686">
        <f t="array" ref="AU686">IF(SUMPRODUCT(--(SIGN(AN653:AN685)=SIGN(K654:K686)))=0,2,IF(AV685&gt;0,1,0))</f>
        <v>0</v>
      </c>
      <c r="AV686">
        <f>IF(AU686=2,ROUND(5*1000/Constants!$B$11,0),IF(AV685&gt;0,AV685-1,0))</f>
        <v>0</v>
      </c>
      <c r="AW686">
        <f t="shared" si="188"/>
        <v>684</v>
      </c>
      <c r="AX686">
        <f ca="1" t="array" ref="AX686">IF(AW686&gt;Constants!$B$12,2,IF(SUMPRODUCT(--(AX667:AX686=2))=0,0,1))</f>
        <v>2</v>
      </c>
      <c r="AZ686">
        <f t="array" ref="AZ686">IF(ABS(AG686)&gt;Constants!$B$13,2,IF(SUMPRODUCT(--(AZ666:AZ685=2))=0,0,1))</f>
        <v>0</v>
      </c>
    </row>
    <row r="687" spans="1:52">
      <c r="A687" s="3">
        <v>685</v>
      </c>
      <c r="B687">
        <f>Signals!B686</f>
        <v>3</v>
      </c>
      <c r="C687">
        <f>Signals!C686</f>
        <v>2</v>
      </c>
      <c r="D687">
        <f>Signals!F686</f>
        <v>0</v>
      </c>
      <c r="E687">
        <f>Signals!H686</f>
        <v>0</v>
      </c>
      <c r="F687">
        <f>Signals!I686</f>
        <v>0</v>
      </c>
      <c r="G687">
        <f>IF(Constants!$B$2=2,-B687,B687)</f>
        <v>3</v>
      </c>
      <c r="H687">
        <f>IF(Constants!$C$2=2,-C687,C687)</f>
        <v>2</v>
      </c>
      <c r="I687">
        <f t="shared" si="172"/>
        <v>3</v>
      </c>
      <c r="J687">
        <f t="shared" si="173"/>
        <v>2</v>
      </c>
      <c r="K687">
        <f t="shared" si="174"/>
        <v>1</v>
      </c>
      <c r="L687">
        <f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1200.5</v>
      </c>
      <c r="M687">
        <f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800.5</v>
      </c>
      <c r="N687">
        <f t="shared" si="175"/>
        <v>1200.5</v>
      </c>
      <c r="O687">
        <f t="shared" si="176"/>
        <v>800.5</v>
      </c>
      <c r="P687">
        <f>IF(I687&lt;&gt;0,(ABS(L687*Constants!$B$10)+50)/100,MAX(P686-ABS(N687*Constants!$B$4),0))</f>
        <v>0.62005</v>
      </c>
      <c r="Q687">
        <f>IF(J687&lt;&gt;0,(ABS(M687*Constants!$B$10)+50)/100,MAX(Q686-ABS(O687*Constants!$B$4),0))</f>
        <v>0.58005</v>
      </c>
      <c r="R687">
        <f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1200.5</v>
      </c>
      <c r="S687">
        <f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800.5</v>
      </c>
      <c r="T687">
        <f t="shared" si="177"/>
        <v>1200.5</v>
      </c>
      <c r="U687">
        <f t="shared" si="178"/>
        <v>800.5</v>
      </c>
      <c r="V687">
        <f>IF(I687&lt;&gt;0,(ABS(R687*Constants!$B$4)+50)/100,IF(R687=0,MAX((0-ABS(T687*Constants!$B$4)),0),(ABS(R687*Constants!$B$4)+50)/100))</f>
        <v>1501.125</v>
      </c>
      <c r="W687">
        <f>IF(J687&lt;&gt;0,(ABS(S687*Constants!$B$4)+50)/100,IF(S687=0,MAX((0-ABS(U687*Constants!$B$4)),0),(ABS(S687*Constants!$B$4)+50)/100))</f>
        <v>1001.125</v>
      </c>
      <c r="X687">
        <f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1200.5</v>
      </c>
      <c r="Y687">
        <f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800.5</v>
      </c>
      <c r="Z687">
        <f t="shared" si="179"/>
        <v>1200.5</v>
      </c>
      <c r="AA687">
        <f t="shared" si="180"/>
        <v>800.5</v>
      </c>
      <c r="AB687">
        <f>IF(I687&lt;&gt;0,(ABS(X687*Constants!$B$10)+50)/100,IF(X687=0,MAX((AB686-ABS(Z687*Constants!$B$4)),0),(ABS(X687*Constants!$B$4)+50)/100))</f>
        <v>0.62005</v>
      </c>
      <c r="AC687">
        <f>IF(J687&lt;&gt;0,(ABS(Y687*Constants!$B$10)+50)/100,IF(Y687=0,MAX((AC686-ABS(AA687*Constants!$B$4)),0),(ABS(Y687*Constants!$B$4)+50)/100))</f>
        <v>0.58005</v>
      </c>
      <c r="AD687">
        <f t="shared" si="181"/>
        <v>1001</v>
      </c>
      <c r="AE687">
        <f t="shared" si="182"/>
        <v>1200.5</v>
      </c>
      <c r="AF687">
        <f t="shared" si="183"/>
        <v>800.5</v>
      </c>
      <c r="AG687">
        <f>((Constants!$B$5*AG686)+Constants!$B$4*AD687+AH686)/(Constants!$B$5+Constants!$B$4)</f>
        <v>1001</v>
      </c>
      <c r="AH687">
        <f>((Constants!$B$5*AG686)+Constants!$B$4*AD687+AH686)-(Constants!$B$5+Constants!$B$4)*AG687</f>
        <v>0</v>
      </c>
      <c r="AI687">
        <f>((Constants!$B$5*AI686)+Constants!$B$4*AE687+AJ686)/(Constants!$B$5+Constants!$B$4)</f>
        <v>1200.5</v>
      </c>
      <c r="AJ687">
        <f>((Constants!$B$5*AI686)+Constants!$B$4*AE687+AJ686)-(Constants!$B$4+Constants!$B$5)*AI687</f>
        <v>0</v>
      </c>
      <c r="AK687">
        <f>((Constants!$B$5*AK686)+Constants!$B$4*AF687+AL686)/(Constants!$B$5+Constants!$B$4)</f>
        <v>800.5</v>
      </c>
      <c r="AL687">
        <f>((Constants!$B$5*AK686)+Constants!$B$4*AF687+AL686)-(Constants!$B$5+Constants!$B$4)*AK687</f>
        <v>0</v>
      </c>
      <c r="AM687">
        <f t="shared" si="184"/>
        <v>1</v>
      </c>
      <c r="AN687">
        <f t="shared" si="185"/>
        <v>1</v>
      </c>
      <c r="AO687">
        <f>(200000*(ABS(N687)-ABS(N685))+Constants!$B$7)/(2*Constants!$B$7)</f>
        <v>0.5</v>
      </c>
      <c r="AP687">
        <f>(200000*(ABS(O687)-ABS(O685))+Constants!$B$7)/(2*Constants!$B$7)</f>
        <v>0.5</v>
      </c>
      <c r="AQ687">
        <f t="shared" si="186"/>
        <v>1</v>
      </c>
      <c r="AR687">
        <f>(Constants!$B$3*Constants!$B$8*I687*K687+AS686)/(Constants!$B$9*Constants!$B$4)</f>
        <v>7.53982300884956</v>
      </c>
      <c r="AS687">
        <f>(Constants!$B$3*Constants!$B$8*I687*K687+AS686)-(AR687*Constants!$B$9*Constants!$B$4)</f>
        <v>0</v>
      </c>
      <c r="AT687">
        <f t="shared" si="187"/>
        <v>5164.77876106189</v>
      </c>
      <c r="AU687">
        <f t="array" ref="AU687">IF(SUMPRODUCT(--(SIGN(AN654:AN686)=SIGN(K655:K687)))=0,2,IF(AV686&gt;0,1,0))</f>
        <v>0</v>
      </c>
      <c r="AV687">
        <f>IF(AU687=2,ROUND(5*1000/Constants!$B$11,0),IF(AV686&gt;0,AV686-1,0))</f>
        <v>0</v>
      </c>
      <c r="AW687">
        <f t="shared" si="188"/>
        <v>685</v>
      </c>
      <c r="AX687">
        <f ca="1" t="array" ref="AX687">IF(AW687&gt;Constants!$B$12,2,IF(SUMPRODUCT(--(AX668:AX687=2))=0,0,1))</f>
        <v>2</v>
      </c>
      <c r="AZ687">
        <f t="array" ref="AZ687">IF(ABS(AG687)&gt;Constants!$B$13,2,IF(SUMPRODUCT(--(AZ667:AZ686=2))=0,0,1))</f>
        <v>0</v>
      </c>
    </row>
    <row r="688" spans="1:52">
      <c r="A688" s="3">
        <v>686</v>
      </c>
      <c r="B688">
        <f>Signals!B687</f>
        <v>3</v>
      </c>
      <c r="C688">
        <f>Signals!C687</f>
        <v>2</v>
      </c>
      <c r="D688">
        <f>Signals!F687</f>
        <v>0</v>
      </c>
      <c r="E688">
        <f>Signals!H687</f>
        <v>0</v>
      </c>
      <c r="F688">
        <f>Signals!I687</f>
        <v>0</v>
      </c>
      <c r="G688">
        <f>IF(Constants!$B$2=2,-B688,B688)</f>
        <v>3</v>
      </c>
      <c r="H688">
        <f>IF(Constants!$C$2=2,-C688,C688)</f>
        <v>2</v>
      </c>
      <c r="I688">
        <f t="shared" si="172"/>
        <v>3</v>
      </c>
      <c r="J688">
        <f t="shared" si="173"/>
        <v>2</v>
      </c>
      <c r="K688">
        <f t="shared" si="174"/>
        <v>1</v>
      </c>
      <c r="L688">
        <f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1200.5</v>
      </c>
      <c r="M688">
        <f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800.5</v>
      </c>
      <c r="N688">
        <f t="shared" si="175"/>
        <v>1200.5</v>
      </c>
      <c r="O688">
        <f t="shared" si="176"/>
        <v>800.5</v>
      </c>
      <c r="P688">
        <f>IF(I688&lt;&gt;0,(ABS(L688*Constants!$B$10)+50)/100,MAX(P687-ABS(N688*Constants!$B$4),0))</f>
        <v>0.62005</v>
      </c>
      <c r="Q688">
        <f>IF(J688&lt;&gt;0,(ABS(M688*Constants!$B$10)+50)/100,MAX(Q687-ABS(O688*Constants!$B$4),0))</f>
        <v>0.58005</v>
      </c>
      <c r="R688">
        <f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1200.5</v>
      </c>
      <c r="S688">
        <f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800.5</v>
      </c>
      <c r="T688">
        <f t="shared" si="177"/>
        <v>1200.5</v>
      </c>
      <c r="U688">
        <f t="shared" si="178"/>
        <v>800.5</v>
      </c>
      <c r="V688">
        <f>IF(I688&lt;&gt;0,(ABS(R688*Constants!$B$4)+50)/100,IF(R688=0,MAX((0-ABS(T688*Constants!$B$4)),0),(ABS(R688*Constants!$B$4)+50)/100))</f>
        <v>1501.125</v>
      </c>
      <c r="W688">
        <f>IF(J688&lt;&gt;0,(ABS(S688*Constants!$B$4)+50)/100,IF(S688=0,MAX((0-ABS(U688*Constants!$B$4)),0),(ABS(S688*Constants!$B$4)+50)/100))</f>
        <v>1001.125</v>
      </c>
      <c r="X688">
        <f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1200.5</v>
      </c>
      <c r="Y688">
        <f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800.5</v>
      </c>
      <c r="Z688">
        <f t="shared" si="179"/>
        <v>1200.5</v>
      </c>
      <c r="AA688">
        <f t="shared" si="180"/>
        <v>800.5</v>
      </c>
      <c r="AB688">
        <f>IF(I688&lt;&gt;0,(ABS(X688*Constants!$B$10)+50)/100,IF(X688=0,MAX((AB687-ABS(Z688*Constants!$B$4)),0),(ABS(X688*Constants!$B$4)+50)/100))</f>
        <v>0.62005</v>
      </c>
      <c r="AC688">
        <f>IF(J688&lt;&gt;0,(ABS(Y688*Constants!$B$10)+50)/100,IF(Y688=0,MAX((AC687-ABS(AA688*Constants!$B$4)),0),(ABS(Y688*Constants!$B$4)+50)/100))</f>
        <v>0.58005</v>
      </c>
      <c r="AD688">
        <f t="shared" si="181"/>
        <v>1001</v>
      </c>
      <c r="AE688">
        <f t="shared" si="182"/>
        <v>1200.5</v>
      </c>
      <c r="AF688">
        <f t="shared" si="183"/>
        <v>800.5</v>
      </c>
      <c r="AG688">
        <f>((Constants!$B$5*AG687)+Constants!$B$4*AD688+AH687)/(Constants!$B$5+Constants!$B$4)</f>
        <v>1001</v>
      </c>
      <c r="AH688">
        <f>((Constants!$B$5*AG687)+Constants!$B$4*AD688+AH687)-(Constants!$B$5+Constants!$B$4)*AG688</f>
        <v>0</v>
      </c>
      <c r="AI688">
        <f>((Constants!$B$5*AI687)+Constants!$B$4*AE688+AJ687)/(Constants!$B$5+Constants!$B$4)</f>
        <v>1200.5</v>
      </c>
      <c r="AJ688">
        <f>((Constants!$B$5*AI687)+Constants!$B$4*AE688+AJ687)-(Constants!$B$4+Constants!$B$5)*AI688</f>
        <v>0</v>
      </c>
      <c r="AK688">
        <f>((Constants!$B$5*AK687)+Constants!$B$4*AF688+AL687)/(Constants!$B$5+Constants!$B$4)</f>
        <v>800.5</v>
      </c>
      <c r="AL688">
        <f>((Constants!$B$5*AK687)+Constants!$B$4*AF688+AL687)-(Constants!$B$5+Constants!$B$4)*AK688</f>
        <v>0</v>
      </c>
      <c r="AM688">
        <f t="shared" si="184"/>
        <v>1</v>
      </c>
      <c r="AN688">
        <f t="shared" si="185"/>
        <v>1</v>
      </c>
      <c r="AO688">
        <f>(200000*(ABS(N688)-ABS(N686))+Constants!$B$7)/(2*Constants!$B$7)</f>
        <v>0.5</v>
      </c>
      <c r="AP688">
        <f>(200000*(ABS(O688)-ABS(O686))+Constants!$B$7)/(2*Constants!$B$7)</f>
        <v>0.5</v>
      </c>
      <c r="AQ688">
        <f t="shared" si="186"/>
        <v>1</v>
      </c>
      <c r="AR688">
        <f>(Constants!$B$3*Constants!$B$8*I688*K688+AS687)/(Constants!$B$9*Constants!$B$4)</f>
        <v>7.53982300884956</v>
      </c>
      <c r="AS688">
        <f>(Constants!$B$3*Constants!$B$8*I688*K688+AS687)-(AR688*Constants!$B$9*Constants!$B$4)</f>
        <v>0</v>
      </c>
      <c r="AT688">
        <f t="shared" si="187"/>
        <v>5172.31858407074</v>
      </c>
      <c r="AU688">
        <f t="array" ref="AU688">IF(SUMPRODUCT(--(SIGN(AN655:AN687)=SIGN(K656:K688)))=0,2,IF(AV687&gt;0,1,0))</f>
        <v>0</v>
      </c>
      <c r="AV688">
        <f>IF(AU688=2,ROUND(5*1000/Constants!$B$11,0),IF(AV687&gt;0,AV687-1,0))</f>
        <v>0</v>
      </c>
      <c r="AW688">
        <f t="shared" si="188"/>
        <v>686</v>
      </c>
      <c r="AX688">
        <f ca="1" t="array" ref="AX688">IF(AW688&gt;Constants!$B$12,2,IF(SUMPRODUCT(--(AX669:AX688=2))=0,0,1))</f>
        <v>2</v>
      </c>
      <c r="AZ688">
        <f t="array" ref="AZ688">IF(ABS(AG688)&gt;Constants!$B$13,2,IF(SUMPRODUCT(--(AZ668:AZ687=2))=0,0,1))</f>
        <v>0</v>
      </c>
    </row>
    <row r="689" spans="1:52">
      <c r="A689" s="3">
        <v>687</v>
      </c>
      <c r="B689">
        <f>Signals!B688</f>
        <v>3</v>
      </c>
      <c r="C689">
        <f>Signals!C688</f>
        <v>2</v>
      </c>
      <c r="D689">
        <f>Signals!F688</f>
        <v>0</v>
      </c>
      <c r="E689">
        <f>Signals!H688</f>
        <v>0</v>
      </c>
      <c r="F689">
        <f>Signals!I688</f>
        <v>0</v>
      </c>
      <c r="G689">
        <f>IF(Constants!$B$2=2,-B689,B689)</f>
        <v>3</v>
      </c>
      <c r="H689">
        <f>IF(Constants!$C$2=2,-C689,C689)</f>
        <v>2</v>
      </c>
      <c r="I689">
        <f t="shared" si="172"/>
        <v>3</v>
      </c>
      <c r="J689">
        <f t="shared" si="173"/>
        <v>2</v>
      </c>
      <c r="K689">
        <f t="shared" si="174"/>
        <v>1</v>
      </c>
      <c r="L689">
        <f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1200.5</v>
      </c>
      <c r="M689">
        <f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800.5</v>
      </c>
      <c r="N689">
        <f t="shared" si="175"/>
        <v>1200.5</v>
      </c>
      <c r="O689">
        <f t="shared" si="176"/>
        <v>800.5</v>
      </c>
      <c r="P689">
        <f>IF(I689&lt;&gt;0,(ABS(L689*Constants!$B$10)+50)/100,MAX(P688-ABS(N689*Constants!$B$4),0))</f>
        <v>0.62005</v>
      </c>
      <c r="Q689">
        <f>IF(J689&lt;&gt;0,(ABS(M689*Constants!$B$10)+50)/100,MAX(Q688-ABS(O689*Constants!$B$4),0))</f>
        <v>0.58005</v>
      </c>
      <c r="R689">
        <f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1200.5</v>
      </c>
      <c r="S689">
        <f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800.5</v>
      </c>
      <c r="T689">
        <f t="shared" si="177"/>
        <v>1200.5</v>
      </c>
      <c r="U689">
        <f t="shared" si="178"/>
        <v>800.5</v>
      </c>
      <c r="V689">
        <f>IF(I689&lt;&gt;0,(ABS(R689*Constants!$B$4)+50)/100,IF(R689=0,MAX((0-ABS(T689*Constants!$B$4)),0),(ABS(R689*Constants!$B$4)+50)/100))</f>
        <v>1501.125</v>
      </c>
      <c r="W689">
        <f>IF(J689&lt;&gt;0,(ABS(S689*Constants!$B$4)+50)/100,IF(S689=0,MAX((0-ABS(U689*Constants!$B$4)),0),(ABS(S689*Constants!$B$4)+50)/100))</f>
        <v>1001.125</v>
      </c>
      <c r="X689">
        <f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1200.5</v>
      </c>
      <c r="Y689">
        <f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800.5</v>
      </c>
      <c r="Z689">
        <f t="shared" si="179"/>
        <v>1200.5</v>
      </c>
      <c r="AA689">
        <f t="shared" si="180"/>
        <v>800.5</v>
      </c>
      <c r="AB689">
        <f>IF(I689&lt;&gt;0,(ABS(X689*Constants!$B$10)+50)/100,IF(X689=0,MAX((AB688-ABS(Z689*Constants!$B$4)),0),(ABS(X689*Constants!$B$4)+50)/100))</f>
        <v>0.62005</v>
      </c>
      <c r="AC689">
        <f>IF(J689&lt;&gt;0,(ABS(Y689*Constants!$B$10)+50)/100,IF(Y689=0,MAX((AC688-ABS(AA689*Constants!$B$4)),0),(ABS(Y689*Constants!$B$4)+50)/100))</f>
        <v>0.58005</v>
      </c>
      <c r="AD689">
        <f t="shared" si="181"/>
        <v>1001</v>
      </c>
      <c r="AE689">
        <f t="shared" si="182"/>
        <v>1200.5</v>
      </c>
      <c r="AF689">
        <f t="shared" si="183"/>
        <v>800.5</v>
      </c>
      <c r="AG689">
        <f>((Constants!$B$5*AG688)+Constants!$B$4*AD689+AH688)/(Constants!$B$5+Constants!$B$4)</f>
        <v>1001</v>
      </c>
      <c r="AH689">
        <f>((Constants!$B$5*AG688)+Constants!$B$4*AD689+AH688)-(Constants!$B$5+Constants!$B$4)*AG689</f>
        <v>0</v>
      </c>
      <c r="AI689">
        <f>((Constants!$B$5*AI688)+Constants!$B$4*AE689+AJ688)/(Constants!$B$5+Constants!$B$4)</f>
        <v>1200.5</v>
      </c>
      <c r="AJ689">
        <f>((Constants!$B$5*AI688)+Constants!$B$4*AE689+AJ688)-(Constants!$B$4+Constants!$B$5)*AI689</f>
        <v>0</v>
      </c>
      <c r="AK689">
        <f>((Constants!$B$5*AK688)+Constants!$B$4*AF689+AL688)/(Constants!$B$5+Constants!$B$4)</f>
        <v>800.5</v>
      </c>
      <c r="AL689">
        <f>((Constants!$B$5*AK688)+Constants!$B$4*AF689+AL688)-(Constants!$B$5+Constants!$B$4)*AK689</f>
        <v>0</v>
      </c>
      <c r="AM689">
        <f t="shared" si="184"/>
        <v>1</v>
      </c>
      <c r="AN689">
        <f t="shared" si="185"/>
        <v>1</v>
      </c>
      <c r="AO689">
        <f>(200000*(ABS(N689)-ABS(N687))+Constants!$B$7)/(2*Constants!$B$7)</f>
        <v>0.5</v>
      </c>
      <c r="AP689">
        <f>(200000*(ABS(O689)-ABS(O687))+Constants!$B$7)/(2*Constants!$B$7)</f>
        <v>0.5</v>
      </c>
      <c r="AQ689">
        <f t="shared" si="186"/>
        <v>1</v>
      </c>
      <c r="AR689">
        <f>(Constants!$B$3*Constants!$B$8*I689*K689+AS688)/(Constants!$B$9*Constants!$B$4)</f>
        <v>7.53982300884956</v>
      </c>
      <c r="AS689">
        <f>(Constants!$B$3*Constants!$B$8*I689*K689+AS688)-(AR689*Constants!$B$9*Constants!$B$4)</f>
        <v>0</v>
      </c>
      <c r="AT689">
        <f t="shared" si="187"/>
        <v>5179.85840707959</v>
      </c>
      <c r="AU689">
        <f t="array" ref="AU689">IF(SUMPRODUCT(--(SIGN(AN656:AN688)=SIGN(K657:K689)))=0,2,IF(AV688&gt;0,1,0))</f>
        <v>0</v>
      </c>
      <c r="AV689">
        <f>IF(AU689=2,ROUND(5*1000/Constants!$B$11,0),IF(AV688&gt;0,AV688-1,0))</f>
        <v>0</v>
      </c>
      <c r="AW689">
        <f t="shared" si="188"/>
        <v>687</v>
      </c>
      <c r="AX689">
        <f ca="1" t="array" ref="AX689">IF(AW689&gt;Constants!$B$12,2,IF(SUMPRODUCT(--(AX670:AX689=2))=0,0,1))</f>
        <v>2</v>
      </c>
      <c r="AZ689">
        <f t="array" ref="AZ689">IF(ABS(AG689)&gt;Constants!$B$13,2,IF(SUMPRODUCT(--(AZ669:AZ688=2))=0,0,1))</f>
        <v>0</v>
      </c>
    </row>
    <row r="690" spans="1:52">
      <c r="A690" s="3">
        <v>688</v>
      </c>
      <c r="B690">
        <f>Signals!B689</f>
        <v>3</v>
      </c>
      <c r="C690">
        <f>Signals!C689</f>
        <v>2</v>
      </c>
      <c r="D690">
        <f>Signals!F689</f>
        <v>0</v>
      </c>
      <c r="E690">
        <f>Signals!H689</f>
        <v>0</v>
      </c>
      <c r="F690">
        <f>Signals!I689</f>
        <v>0</v>
      </c>
      <c r="G690">
        <f>IF(Constants!$B$2=2,-B690,B690)</f>
        <v>3</v>
      </c>
      <c r="H690">
        <f>IF(Constants!$C$2=2,-C690,C690)</f>
        <v>2</v>
      </c>
      <c r="I690">
        <f t="shared" si="172"/>
        <v>3</v>
      </c>
      <c r="J690">
        <f t="shared" si="173"/>
        <v>2</v>
      </c>
      <c r="K690">
        <f t="shared" si="174"/>
        <v>1</v>
      </c>
      <c r="L690">
        <f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1200.5</v>
      </c>
      <c r="M690">
        <f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800.5</v>
      </c>
      <c r="N690">
        <f t="shared" si="175"/>
        <v>1200.5</v>
      </c>
      <c r="O690">
        <f t="shared" si="176"/>
        <v>800.5</v>
      </c>
      <c r="P690">
        <f>IF(I690&lt;&gt;0,(ABS(L690*Constants!$B$10)+50)/100,MAX(P689-ABS(N690*Constants!$B$4),0))</f>
        <v>0.62005</v>
      </c>
      <c r="Q690">
        <f>IF(J690&lt;&gt;0,(ABS(M690*Constants!$B$10)+50)/100,MAX(Q689-ABS(O690*Constants!$B$4),0))</f>
        <v>0.58005</v>
      </c>
      <c r="R690">
        <f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1200.5</v>
      </c>
      <c r="S690">
        <f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800.5</v>
      </c>
      <c r="T690">
        <f t="shared" si="177"/>
        <v>1200.5</v>
      </c>
      <c r="U690">
        <f t="shared" si="178"/>
        <v>800.5</v>
      </c>
      <c r="V690">
        <f>IF(I690&lt;&gt;0,(ABS(R690*Constants!$B$4)+50)/100,IF(R690=0,MAX((0-ABS(T690*Constants!$B$4)),0),(ABS(R690*Constants!$B$4)+50)/100))</f>
        <v>1501.125</v>
      </c>
      <c r="W690">
        <f>IF(J690&lt;&gt;0,(ABS(S690*Constants!$B$4)+50)/100,IF(S690=0,MAX((0-ABS(U690*Constants!$B$4)),0),(ABS(S690*Constants!$B$4)+50)/100))</f>
        <v>1001.125</v>
      </c>
      <c r="X690">
        <f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1200.5</v>
      </c>
      <c r="Y690">
        <f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800.5</v>
      </c>
      <c r="Z690">
        <f t="shared" si="179"/>
        <v>1200.5</v>
      </c>
      <c r="AA690">
        <f t="shared" si="180"/>
        <v>800.5</v>
      </c>
      <c r="AB690">
        <f>IF(I690&lt;&gt;0,(ABS(X690*Constants!$B$10)+50)/100,IF(X690=0,MAX((AB689-ABS(Z690*Constants!$B$4)),0),(ABS(X690*Constants!$B$4)+50)/100))</f>
        <v>0.62005</v>
      </c>
      <c r="AC690">
        <f>IF(J690&lt;&gt;0,(ABS(Y690*Constants!$B$10)+50)/100,IF(Y690=0,MAX((AC689-ABS(AA690*Constants!$B$4)),0),(ABS(Y690*Constants!$B$4)+50)/100))</f>
        <v>0.58005</v>
      </c>
      <c r="AD690">
        <f t="shared" si="181"/>
        <v>1001</v>
      </c>
      <c r="AE690">
        <f t="shared" si="182"/>
        <v>1200.5</v>
      </c>
      <c r="AF690">
        <f t="shared" si="183"/>
        <v>800.5</v>
      </c>
      <c r="AG690">
        <f>((Constants!$B$5*AG689)+Constants!$B$4*AD690+AH689)/(Constants!$B$5+Constants!$B$4)</f>
        <v>1001</v>
      </c>
      <c r="AH690">
        <f>((Constants!$B$5*AG689)+Constants!$B$4*AD690+AH689)-(Constants!$B$5+Constants!$B$4)*AG690</f>
        <v>0</v>
      </c>
      <c r="AI690">
        <f>((Constants!$B$5*AI689)+Constants!$B$4*AE690+AJ689)/(Constants!$B$5+Constants!$B$4)</f>
        <v>1200.5</v>
      </c>
      <c r="AJ690">
        <f>((Constants!$B$5*AI689)+Constants!$B$4*AE690+AJ689)-(Constants!$B$4+Constants!$B$5)*AI690</f>
        <v>0</v>
      </c>
      <c r="AK690">
        <f>((Constants!$B$5*AK689)+Constants!$B$4*AF690+AL689)/(Constants!$B$5+Constants!$B$4)</f>
        <v>800.5</v>
      </c>
      <c r="AL690">
        <f>((Constants!$B$5*AK689)+Constants!$B$4*AF690+AL689)-(Constants!$B$5+Constants!$B$4)*AK690</f>
        <v>0</v>
      </c>
      <c r="AM690">
        <f t="shared" si="184"/>
        <v>1</v>
      </c>
      <c r="AN690">
        <f t="shared" si="185"/>
        <v>1</v>
      </c>
      <c r="AO690">
        <f>(200000*(ABS(N690)-ABS(N688))+Constants!$B$7)/(2*Constants!$B$7)</f>
        <v>0.5</v>
      </c>
      <c r="AP690">
        <f>(200000*(ABS(O690)-ABS(O688))+Constants!$B$7)/(2*Constants!$B$7)</f>
        <v>0.5</v>
      </c>
      <c r="AQ690">
        <f t="shared" si="186"/>
        <v>1</v>
      </c>
      <c r="AR690">
        <f>(Constants!$B$3*Constants!$B$8*I690*K690+AS689)/(Constants!$B$9*Constants!$B$4)</f>
        <v>7.53982300884956</v>
      </c>
      <c r="AS690">
        <f>(Constants!$B$3*Constants!$B$8*I690*K690+AS689)-(AR690*Constants!$B$9*Constants!$B$4)</f>
        <v>0</v>
      </c>
      <c r="AT690">
        <f t="shared" si="187"/>
        <v>5187.39823008844</v>
      </c>
      <c r="AU690">
        <f t="array" ref="AU690">IF(SUMPRODUCT(--(SIGN(AN657:AN689)=SIGN(K658:K690)))=0,2,IF(AV689&gt;0,1,0))</f>
        <v>0</v>
      </c>
      <c r="AV690">
        <f>IF(AU690=2,ROUND(5*1000/Constants!$B$11,0),IF(AV689&gt;0,AV689-1,0))</f>
        <v>0</v>
      </c>
      <c r="AW690">
        <f t="shared" si="188"/>
        <v>688</v>
      </c>
      <c r="AX690">
        <f ca="1" t="array" ref="AX690">IF(AW690&gt;Constants!$B$12,2,IF(SUMPRODUCT(--(AX671:AX690=2))=0,0,1))</f>
        <v>2</v>
      </c>
      <c r="AZ690">
        <f t="array" ref="AZ690">IF(ABS(AG690)&gt;Constants!$B$13,2,IF(SUMPRODUCT(--(AZ670:AZ689=2))=0,0,1))</f>
        <v>0</v>
      </c>
    </row>
    <row r="691" spans="1:52">
      <c r="A691" s="3">
        <v>689</v>
      </c>
      <c r="B691">
        <f>Signals!B690</f>
        <v>3</v>
      </c>
      <c r="C691">
        <f>Signals!C690</f>
        <v>2</v>
      </c>
      <c r="D691">
        <f>Signals!F690</f>
        <v>0</v>
      </c>
      <c r="E691">
        <f>Signals!H690</f>
        <v>0</v>
      </c>
      <c r="F691">
        <f>Signals!I690</f>
        <v>0</v>
      </c>
      <c r="G691">
        <f>IF(Constants!$B$2=2,-B691,B691)</f>
        <v>3</v>
      </c>
      <c r="H691">
        <f>IF(Constants!$C$2=2,-C691,C691)</f>
        <v>2</v>
      </c>
      <c r="I691">
        <f t="shared" si="172"/>
        <v>3</v>
      </c>
      <c r="J691">
        <f t="shared" si="173"/>
        <v>2</v>
      </c>
      <c r="K691">
        <f t="shared" si="174"/>
        <v>1</v>
      </c>
      <c r="L691">
        <f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1200.5</v>
      </c>
      <c r="M691">
        <f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800.5</v>
      </c>
      <c r="N691">
        <f t="shared" si="175"/>
        <v>1200.5</v>
      </c>
      <c r="O691">
        <f t="shared" si="176"/>
        <v>800.5</v>
      </c>
      <c r="P691">
        <f>IF(I691&lt;&gt;0,(ABS(L691*Constants!$B$10)+50)/100,MAX(P690-ABS(N691*Constants!$B$4),0))</f>
        <v>0.62005</v>
      </c>
      <c r="Q691">
        <f>IF(J691&lt;&gt;0,(ABS(M691*Constants!$B$10)+50)/100,MAX(Q690-ABS(O691*Constants!$B$4),0))</f>
        <v>0.58005</v>
      </c>
      <c r="R691">
        <f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1200.5</v>
      </c>
      <c r="S691">
        <f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800.5</v>
      </c>
      <c r="T691">
        <f t="shared" si="177"/>
        <v>1200.5</v>
      </c>
      <c r="U691">
        <f t="shared" si="178"/>
        <v>800.5</v>
      </c>
      <c r="V691">
        <f>IF(I691&lt;&gt;0,(ABS(R691*Constants!$B$4)+50)/100,IF(R691=0,MAX((0-ABS(T691*Constants!$B$4)),0),(ABS(R691*Constants!$B$4)+50)/100))</f>
        <v>1501.125</v>
      </c>
      <c r="W691">
        <f>IF(J691&lt;&gt;0,(ABS(S691*Constants!$B$4)+50)/100,IF(S691=0,MAX((0-ABS(U691*Constants!$B$4)),0),(ABS(S691*Constants!$B$4)+50)/100))</f>
        <v>1001.125</v>
      </c>
      <c r="X691">
        <f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1200.5</v>
      </c>
      <c r="Y691">
        <f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800.5</v>
      </c>
      <c r="Z691">
        <f t="shared" si="179"/>
        <v>1200.5</v>
      </c>
      <c r="AA691">
        <f t="shared" si="180"/>
        <v>800.5</v>
      </c>
      <c r="AB691">
        <f>IF(I691&lt;&gt;0,(ABS(X691*Constants!$B$10)+50)/100,IF(X691=0,MAX((AB690-ABS(Z691*Constants!$B$4)),0),(ABS(X691*Constants!$B$4)+50)/100))</f>
        <v>0.62005</v>
      </c>
      <c r="AC691">
        <f>IF(J691&lt;&gt;0,(ABS(Y691*Constants!$B$10)+50)/100,IF(Y691=0,MAX((AC690-ABS(AA691*Constants!$B$4)),0),(ABS(Y691*Constants!$B$4)+50)/100))</f>
        <v>0.58005</v>
      </c>
      <c r="AD691">
        <f t="shared" si="181"/>
        <v>1001</v>
      </c>
      <c r="AE691">
        <f t="shared" si="182"/>
        <v>1200.5</v>
      </c>
      <c r="AF691">
        <f t="shared" si="183"/>
        <v>800.5</v>
      </c>
      <c r="AG691">
        <f>((Constants!$B$5*AG690)+Constants!$B$4*AD691+AH690)/(Constants!$B$5+Constants!$B$4)</f>
        <v>1001</v>
      </c>
      <c r="AH691">
        <f>((Constants!$B$5*AG690)+Constants!$B$4*AD691+AH690)-(Constants!$B$5+Constants!$B$4)*AG691</f>
        <v>0</v>
      </c>
      <c r="AI691">
        <f>((Constants!$B$5*AI690)+Constants!$B$4*AE691+AJ690)/(Constants!$B$5+Constants!$B$4)</f>
        <v>1200.5</v>
      </c>
      <c r="AJ691">
        <f>((Constants!$B$5*AI690)+Constants!$B$4*AE691+AJ690)-(Constants!$B$4+Constants!$B$5)*AI691</f>
        <v>0</v>
      </c>
      <c r="AK691">
        <f>((Constants!$B$5*AK690)+Constants!$B$4*AF691+AL690)/(Constants!$B$5+Constants!$B$4)</f>
        <v>800.5</v>
      </c>
      <c r="AL691">
        <f>((Constants!$B$5*AK690)+Constants!$B$4*AF691+AL690)-(Constants!$B$5+Constants!$B$4)*AK691</f>
        <v>0</v>
      </c>
      <c r="AM691">
        <f t="shared" si="184"/>
        <v>1</v>
      </c>
      <c r="AN691">
        <f t="shared" si="185"/>
        <v>1</v>
      </c>
      <c r="AO691">
        <f>(200000*(ABS(N691)-ABS(N689))+Constants!$B$7)/(2*Constants!$B$7)</f>
        <v>0.5</v>
      </c>
      <c r="AP691">
        <f>(200000*(ABS(O691)-ABS(O689))+Constants!$B$7)/(2*Constants!$B$7)</f>
        <v>0.5</v>
      </c>
      <c r="AQ691">
        <f t="shared" si="186"/>
        <v>1</v>
      </c>
      <c r="AR691">
        <f>(Constants!$B$3*Constants!$B$8*I691*K691+AS690)/(Constants!$B$9*Constants!$B$4)</f>
        <v>7.53982300884956</v>
      </c>
      <c r="AS691">
        <f>(Constants!$B$3*Constants!$B$8*I691*K691+AS690)-(AR691*Constants!$B$9*Constants!$B$4)</f>
        <v>0</v>
      </c>
      <c r="AT691">
        <f t="shared" si="187"/>
        <v>5194.93805309729</v>
      </c>
      <c r="AU691">
        <f t="array" ref="AU691">IF(SUMPRODUCT(--(SIGN(AN658:AN690)=SIGN(K659:K691)))=0,2,IF(AV690&gt;0,1,0))</f>
        <v>0</v>
      </c>
      <c r="AV691">
        <f>IF(AU691=2,ROUND(5*1000/Constants!$B$11,0),IF(AV690&gt;0,AV690-1,0))</f>
        <v>0</v>
      </c>
      <c r="AW691">
        <f t="shared" si="188"/>
        <v>689</v>
      </c>
      <c r="AX691">
        <f ca="1" t="array" ref="AX691">IF(AW691&gt;Constants!$B$12,2,IF(SUMPRODUCT(--(AX672:AX691=2))=0,0,1))</f>
        <v>2</v>
      </c>
      <c r="AZ691">
        <f t="array" ref="AZ691">IF(ABS(AG691)&gt;Constants!$B$13,2,IF(SUMPRODUCT(--(AZ671:AZ690=2))=0,0,1))</f>
        <v>0</v>
      </c>
    </row>
    <row r="692" spans="1:52">
      <c r="A692" s="3">
        <v>690</v>
      </c>
      <c r="B692">
        <f>Signals!B691</f>
        <v>3</v>
      </c>
      <c r="C692">
        <f>Signals!C691</f>
        <v>2</v>
      </c>
      <c r="D692">
        <f>Signals!F691</f>
        <v>0</v>
      </c>
      <c r="E692">
        <f>Signals!H691</f>
        <v>0</v>
      </c>
      <c r="F692">
        <f>Signals!I691</f>
        <v>0</v>
      </c>
      <c r="G692">
        <f>IF(Constants!$B$2=2,-B692,B692)</f>
        <v>3</v>
      </c>
      <c r="H692">
        <f>IF(Constants!$C$2=2,-C692,C692)</f>
        <v>2</v>
      </c>
      <c r="I692">
        <f t="shared" si="172"/>
        <v>3</v>
      </c>
      <c r="J692">
        <f t="shared" si="173"/>
        <v>2</v>
      </c>
      <c r="K692">
        <f t="shared" si="174"/>
        <v>1</v>
      </c>
      <c r="L692">
        <f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1200.5</v>
      </c>
      <c r="M692">
        <f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800.5</v>
      </c>
      <c r="N692">
        <f t="shared" si="175"/>
        <v>1200.5</v>
      </c>
      <c r="O692">
        <f t="shared" si="176"/>
        <v>800.5</v>
      </c>
      <c r="P692">
        <f>IF(I692&lt;&gt;0,(ABS(L692*Constants!$B$10)+50)/100,MAX(P691-ABS(N692*Constants!$B$4),0))</f>
        <v>0.62005</v>
      </c>
      <c r="Q692">
        <f>IF(J692&lt;&gt;0,(ABS(M692*Constants!$B$10)+50)/100,MAX(Q691-ABS(O692*Constants!$B$4),0))</f>
        <v>0.58005</v>
      </c>
      <c r="R692">
        <f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1200.5</v>
      </c>
      <c r="S692">
        <f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800.5</v>
      </c>
      <c r="T692">
        <f t="shared" si="177"/>
        <v>1200.5</v>
      </c>
      <c r="U692">
        <f t="shared" si="178"/>
        <v>800.5</v>
      </c>
      <c r="V692">
        <f>IF(I692&lt;&gt;0,(ABS(R692*Constants!$B$4)+50)/100,IF(R692=0,MAX((0-ABS(T692*Constants!$B$4)),0),(ABS(R692*Constants!$B$4)+50)/100))</f>
        <v>1501.125</v>
      </c>
      <c r="W692">
        <f>IF(J692&lt;&gt;0,(ABS(S692*Constants!$B$4)+50)/100,IF(S692=0,MAX((0-ABS(U692*Constants!$B$4)),0),(ABS(S692*Constants!$B$4)+50)/100))</f>
        <v>1001.125</v>
      </c>
      <c r="X692">
        <f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1200.5</v>
      </c>
      <c r="Y692">
        <f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800.5</v>
      </c>
      <c r="Z692">
        <f t="shared" si="179"/>
        <v>1200.5</v>
      </c>
      <c r="AA692">
        <f t="shared" si="180"/>
        <v>800.5</v>
      </c>
      <c r="AB692">
        <f>IF(I692&lt;&gt;0,(ABS(X692*Constants!$B$10)+50)/100,IF(X692=0,MAX((AB691-ABS(Z692*Constants!$B$4)),0),(ABS(X692*Constants!$B$4)+50)/100))</f>
        <v>0.62005</v>
      </c>
      <c r="AC692">
        <f>IF(J692&lt;&gt;0,(ABS(Y692*Constants!$B$10)+50)/100,IF(Y692=0,MAX((AC691-ABS(AA692*Constants!$B$4)),0),(ABS(Y692*Constants!$B$4)+50)/100))</f>
        <v>0.58005</v>
      </c>
      <c r="AD692">
        <f t="shared" si="181"/>
        <v>1001</v>
      </c>
      <c r="AE692">
        <f t="shared" si="182"/>
        <v>1200.5</v>
      </c>
      <c r="AF692">
        <f t="shared" si="183"/>
        <v>800.5</v>
      </c>
      <c r="AG692">
        <f>((Constants!$B$5*AG691)+Constants!$B$4*AD692+AH691)/(Constants!$B$5+Constants!$B$4)</f>
        <v>1001</v>
      </c>
      <c r="AH692">
        <f>((Constants!$B$5*AG691)+Constants!$B$4*AD692+AH691)-(Constants!$B$5+Constants!$B$4)*AG692</f>
        <v>0</v>
      </c>
      <c r="AI692">
        <f>((Constants!$B$5*AI691)+Constants!$B$4*AE692+AJ691)/(Constants!$B$5+Constants!$B$4)</f>
        <v>1200.5</v>
      </c>
      <c r="AJ692">
        <f>((Constants!$B$5*AI691)+Constants!$B$4*AE692+AJ691)-(Constants!$B$4+Constants!$B$5)*AI692</f>
        <v>0</v>
      </c>
      <c r="AK692">
        <f>((Constants!$B$5*AK691)+Constants!$B$4*AF692+AL691)/(Constants!$B$5+Constants!$B$4)</f>
        <v>800.5</v>
      </c>
      <c r="AL692">
        <f>((Constants!$B$5*AK691)+Constants!$B$4*AF692+AL691)-(Constants!$B$5+Constants!$B$4)*AK692</f>
        <v>0</v>
      </c>
      <c r="AM692">
        <f t="shared" si="184"/>
        <v>1</v>
      </c>
      <c r="AN692">
        <f t="shared" si="185"/>
        <v>1</v>
      </c>
      <c r="AO692">
        <f>(200000*(ABS(N692)-ABS(N690))+Constants!$B$7)/(2*Constants!$B$7)</f>
        <v>0.5</v>
      </c>
      <c r="AP692">
        <f>(200000*(ABS(O692)-ABS(O690))+Constants!$B$7)/(2*Constants!$B$7)</f>
        <v>0.5</v>
      </c>
      <c r="AQ692">
        <f t="shared" si="186"/>
        <v>1</v>
      </c>
      <c r="AR692">
        <f>(Constants!$B$3*Constants!$B$8*I692*K692+AS691)/(Constants!$B$9*Constants!$B$4)</f>
        <v>7.53982300884956</v>
      </c>
      <c r="AS692">
        <f>(Constants!$B$3*Constants!$B$8*I692*K692+AS691)-(AR692*Constants!$B$9*Constants!$B$4)</f>
        <v>0</v>
      </c>
      <c r="AT692">
        <f t="shared" si="187"/>
        <v>5202.47787610614</v>
      </c>
      <c r="AU692">
        <f t="array" ref="AU692">IF(SUMPRODUCT(--(SIGN(AN659:AN691)=SIGN(K660:K692)))=0,2,IF(AV691&gt;0,1,0))</f>
        <v>0</v>
      </c>
      <c r="AV692">
        <f>IF(AU692=2,ROUND(5*1000/Constants!$B$11,0),IF(AV691&gt;0,AV691-1,0))</f>
        <v>0</v>
      </c>
      <c r="AW692">
        <f t="shared" si="188"/>
        <v>690</v>
      </c>
      <c r="AX692">
        <f ca="1" t="array" ref="AX692">IF(AW692&gt;Constants!$B$12,2,IF(SUMPRODUCT(--(AX673:AX692=2))=0,0,1))</f>
        <v>2</v>
      </c>
      <c r="AZ692">
        <f t="array" ref="AZ692">IF(ABS(AG692)&gt;Constants!$B$13,2,IF(SUMPRODUCT(--(AZ672:AZ691=2))=0,0,1))</f>
        <v>0</v>
      </c>
    </row>
    <row r="693" spans="1:52">
      <c r="A693" s="3">
        <v>691</v>
      </c>
      <c r="B693">
        <f>Signals!B692</f>
        <v>3</v>
      </c>
      <c r="C693">
        <f>Signals!C692</f>
        <v>2</v>
      </c>
      <c r="D693">
        <f>Signals!F692</f>
        <v>0</v>
      </c>
      <c r="E693">
        <f>Signals!H692</f>
        <v>0</v>
      </c>
      <c r="F693">
        <f>Signals!I692</f>
        <v>0</v>
      </c>
      <c r="G693">
        <f>IF(Constants!$B$2=2,-B693,B693)</f>
        <v>3</v>
      </c>
      <c r="H693">
        <f>IF(Constants!$C$2=2,-C693,C693)</f>
        <v>2</v>
      </c>
      <c r="I693">
        <f t="shared" si="172"/>
        <v>3</v>
      </c>
      <c r="J693">
        <f t="shared" si="173"/>
        <v>2</v>
      </c>
      <c r="K693">
        <f t="shared" si="174"/>
        <v>1</v>
      </c>
      <c r="L693">
        <f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1200.5</v>
      </c>
      <c r="M693">
        <f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800.5</v>
      </c>
      <c r="N693">
        <f t="shared" si="175"/>
        <v>1200.5</v>
      </c>
      <c r="O693">
        <f t="shared" si="176"/>
        <v>800.5</v>
      </c>
      <c r="P693">
        <f>IF(I693&lt;&gt;0,(ABS(L693*Constants!$B$10)+50)/100,MAX(P692-ABS(N693*Constants!$B$4),0))</f>
        <v>0.62005</v>
      </c>
      <c r="Q693">
        <f>IF(J693&lt;&gt;0,(ABS(M693*Constants!$B$10)+50)/100,MAX(Q692-ABS(O693*Constants!$B$4),0))</f>
        <v>0.58005</v>
      </c>
      <c r="R693">
        <f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1200.5</v>
      </c>
      <c r="S693">
        <f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800.5</v>
      </c>
      <c r="T693">
        <f t="shared" si="177"/>
        <v>1200.5</v>
      </c>
      <c r="U693">
        <f t="shared" si="178"/>
        <v>800.5</v>
      </c>
      <c r="V693">
        <f>IF(I693&lt;&gt;0,(ABS(R693*Constants!$B$4)+50)/100,IF(R693=0,MAX((0-ABS(T693*Constants!$B$4)),0),(ABS(R693*Constants!$B$4)+50)/100))</f>
        <v>1501.125</v>
      </c>
      <c r="W693">
        <f>IF(J693&lt;&gt;0,(ABS(S693*Constants!$B$4)+50)/100,IF(S693=0,MAX((0-ABS(U693*Constants!$B$4)),0),(ABS(S693*Constants!$B$4)+50)/100))</f>
        <v>1001.125</v>
      </c>
      <c r="X693">
        <f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1200.5</v>
      </c>
      <c r="Y693">
        <f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800.5</v>
      </c>
      <c r="Z693">
        <f t="shared" si="179"/>
        <v>1200.5</v>
      </c>
      <c r="AA693">
        <f t="shared" si="180"/>
        <v>800.5</v>
      </c>
      <c r="AB693">
        <f>IF(I693&lt;&gt;0,(ABS(X693*Constants!$B$10)+50)/100,IF(X693=0,MAX((AB692-ABS(Z693*Constants!$B$4)),0),(ABS(X693*Constants!$B$4)+50)/100))</f>
        <v>0.62005</v>
      </c>
      <c r="AC693">
        <f>IF(J693&lt;&gt;0,(ABS(Y693*Constants!$B$10)+50)/100,IF(Y693=0,MAX((AC692-ABS(AA693*Constants!$B$4)),0),(ABS(Y693*Constants!$B$4)+50)/100))</f>
        <v>0.58005</v>
      </c>
      <c r="AD693">
        <f t="shared" si="181"/>
        <v>1001</v>
      </c>
      <c r="AE693">
        <f t="shared" si="182"/>
        <v>1200.5</v>
      </c>
      <c r="AF693">
        <f t="shared" si="183"/>
        <v>800.5</v>
      </c>
      <c r="AG693">
        <f>((Constants!$B$5*AG692)+Constants!$B$4*AD693+AH692)/(Constants!$B$5+Constants!$B$4)</f>
        <v>1001</v>
      </c>
      <c r="AH693">
        <f>((Constants!$B$5*AG692)+Constants!$B$4*AD693+AH692)-(Constants!$B$5+Constants!$B$4)*AG693</f>
        <v>0</v>
      </c>
      <c r="AI693">
        <f>((Constants!$B$5*AI692)+Constants!$B$4*AE693+AJ692)/(Constants!$B$5+Constants!$B$4)</f>
        <v>1200.5</v>
      </c>
      <c r="AJ693">
        <f>((Constants!$B$5*AI692)+Constants!$B$4*AE693+AJ692)-(Constants!$B$4+Constants!$B$5)*AI693</f>
        <v>0</v>
      </c>
      <c r="AK693">
        <f>((Constants!$B$5*AK692)+Constants!$B$4*AF693+AL692)/(Constants!$B$5+Constants!$B$4)</f>
        <v>800.5</v>
      </c>
      <c r="AL693">
        <f>((Constants!$B$5*AK692)+Constants!$B$4*AF693+AL692)-(Constants!$B$5+Constants!$B$4)*AK693</f>
        <v>0</v>
      </c>
      <c r="AM693">
        <f t="shared" si="184"/>
        <v>1</v>
      </c>
      <c r="AN693">
        <f t="shared" si="185"/>
        <v>1</v>
      </c>
      <c r="AO693">
        <f>(200000*(ABS(N693)-ABS(N691))+Constants!$B$7)/(2*Constants!$B$7)</f>
        <v>0.5</v>
      </c>
      <c r="AP693">
        <f>(200000*(ABS(O693)-ABS(O691))+Constants!$B$7)/(2*Constants!$B$7)</f>
        <v>0.5</v>
      </c>
      <c r="AQ693">
        <f t="shared" si="186"/>
        <v>1</v>
      </c>
      <c r="AR693">
        <f>(Constants!$B$3*Constants!$B$8*I693*K693+AS692)/(Constants!$B$9*Constants!$B$4)</f>
        <v>7.53982300884956</v>
      </c>
      <c r="AS693">
        <f>(Constants!$B$3*Constants!$B$8*I693*K693+AS692)-(AR693*Constants!$B$9*Constants!$B$4)</f>
        <v>0</v>
      </c>
      <c r="AT693">
        <f t="shared" si="187"/>
        <v>5210.01769911499</v>
      </c>
      <c r="AU693">
        <f t="array" ref="AU693">IF(SUMPRODUCT(--(SIGN(AN660:AN692)=SIGN(K661:K693)))=0,2,IF(AV692&gt;0,1,0))</f>
        <v>0</v>
      </c>
      <c r="AV693">
        <f>IF(AU693=2,ROUND(5*1000/Constants!$B$11,0),IF(AV692&gt;0,AV692-1,0))</f>
        <v>0</v>
      </c>
      <c r="AW693">
        <f t="shared" si="188"/>
        <v>691</v>
      </c>
      <c r="AX693">
        <f ca="1" t="array" ref="AX693">IF(AW693&gt;Constants!$B$12,2,IF(SUMPRODUCT(--(AX674:AX693=2))=0,0,1))</f>
        <v>2</v>
      </c>
      <c r="AZ693">
        <f t="array" ref="AZ693">IF(ABS(AG693)&gt;Constants!$B$13,2,IF(SUMPRODUCT(--(AZ673:AZ692=2))=0,0,1))</f>
        <v>0</v>
      </c>
    </row>
    <row r="694" spans="1:52">
      <c r="A694" s="3">
        <v>692</v>
      </c>
      <c r="B694">
        <f>Signals!B693</f>
        <v>3</v>
      </c>
      <c r="C694">
        <f>Signals!C693</f>
        <v>2</v>
      </c>
      <c r="D694">
        <f>Signals!F693</f>
        <v>0</v>
      </c>
      <c r="E694">
        <f>Signals!H693</f>
        <v>0</v>
      </c>
      <c r="F694">
        <f>Signals!I693</f>
        <v>0</v>
      </c>
      <c r="G694">
        <f>IF(Constants!$B$2=2,-B694,B694)</f>
        <v>3</v>
      </c>
      <c r="H694">
        <f>IF(Constants!$C$2=2,-C694,C694)</f>
        <v>2</v>
      </c>
      <c r="I694">
        <f t="shared" si="172"/>
        <v>3</v>
      </c>
      <c r="J694">
        <f t="shared" si="173"/>
        <v>2</v>
      </c>
      <c r="K694">
        <f t="shared" si="174"/>
        <v>1</v>
      </c>
      <c r="L694">
        <f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1200.5</v>
      </c>
      <c r="M694">
        <f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800.5</v>
      </c>
      <c r="N694">
        <f t="shared" si="175"/>
        <v>1200.5</v>
      </c>
      <c r="O694">
        <f t="shared" si="176"/>
        <v>800.5</v>
      </c>
      <c r="P694">
        <f>IF(I694&lt;&gt;0,(ABS(L694*Constants!$B$10)+50)/100,MAX(P693-ABS(N694*Constants!$B$4),0))</f>
        <v>0.62005</v>
      </c>
      <c r="Q694">
        <f>IF(J694&lt;&gt;0,(ABS(M694*Constants!$B$10)+50)/100,MAX(Q693-ABS(O694*Constants!$B$4),0))</f>
        <v>0.58005</v>
      </c>
      <c r="R694">
        <f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1200.5</v>
      </c>
      <c r="S694">
        <f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800.5</v>
      </c>
      <c r="T694">
        <f t="shared" si="177"/>
        <v>1200.5</v>
      </c>
      <c r="U694">
        <f t="shared" si="178"/>
        <v>800.5</v>
      </c>
      <c r="V694">
        <f>IF(I694&lt;&gt;0,(ABS(R694*Constants!$B$4)+50)/100,IF(R694=0,MAX((0-ABS(T694*Constants!$B$4)),0),(ABS(R694*Constants!$B$4)+50)/100))</f>
        <v>1501.125</v>
      </c>
      <c r="W694">
        <f>IF(J694&lt;&gt;0,(ABS(S694*Constants!$B$4)+50)/100,IF(S694=0,MAX((0-ABS(U694*Constants!$B$4)),0),(ABS(S694*Constants!$B$4)+50)/100))</f>
        <v>1001.125</v>
      </c>
      <c r="X694">
        <f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1200.5</v>
      </c>
      <c r="Y694">
        <f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800.5</v>
      </c>
      <c r="Z694">
        <f t="shared" si="179"/>
        <v>1200.5</v>
      </c>
      <c r="AA694">
        <f t="shared" si="180"/>
        <v>800.5</v>
      </c>
      <c r="AB694">
        <f>IF(I694&lt;&gt;0,(ABS(X694*Constants!$B$10)+50)/100,IF(X694=0,MAX((AB693-ABS(Z694*Constants!$B$4)),0),(ABS(X694*Constants!$B$4)+50)/100))</f>
        <v>0.62005</v>
      </c>
      <c r="AC694">
        <f>IF(J694&lt;&gt;0,(ABS(Y694*Constants!$B$10)+50)/100,IF(Y694=0,MAX((AC693-ABS(AA694*Constants!$B$4)),0),(ABS(Y694*Constants!$B$4)+50)/100))</f>
        <v>0.58005</v>
      </c>
      <c r="AD694">
        <f t="shared" si="181"/>
        <v>1001</v>
      </c>
      <c r="AE694">
        <f t="shared" si="182"/>
        <v>1200.5</v>
      </c>
      <c r="AF694">
        <f t="shared" si="183"/>
        <v>800.5</v>
      </c>
      <c r="AG694">
        <f>((Constants!$B$5*AG693)+Constants!$B$4*AD694+AH693)/(Constants!$B$5+Constants!$B$4)</f>
        <v>1001</v>
      </c>
      <c r="AH694">
        <f>((Constants!$B$5*AG693)+Constants!$B$4*AD694+AH693)-(Constants!$B$5+Constants!$B$4)*AG694</f>
        <v>0</v>
      </c>
      <c r="AI694">
        <f>((Constants!$B$5*AI693)+Constants!$B$4*AE694+AJ693)/(Constants!$B$5+Constants!$B$4)</f>
        <v>1200.5</v>
      </c>
      <c r="AJ694">
        <f>((Constants!$B$5*AI693)+Constants!$B$4*AE694+AJ693)-(Constants!$B$4+Constants!$B$5)*AI694</f>
        <v>0</v>
      </c>
      <c r="AK694">
        <f>((Constants!$B$5*AK693)+Constants!$B$4*AF694+AL693)/(Constants!$B$5+Constants!$B$4)</f>
        <v>800.5</v>
      </c>
      <c r="AL694">
        <f>((Constants!$B$5*AK693)+Constants!$B$4*AF694+AL693)-(Constants!$B$5+Constants!$B$4)*AK694</f>
        <v>0</v>
      </c>
      <c r="AM694">
        <f t="shared" si="184"/>
        <v>1</v>
      </c>
      <c r="AN694">
        <f t="shared" si="185"/>
        <v>1</v>
      </c>
      <c r="AO694">
        <f>(200000*(ABS(N694)-ABS(N692))+Constants!$B$7)/(2*Constants!$B$7)</f>
        <v>0.5</v>
      </c>
      <c r="AP694">
        <f>(200000*(ABS(O694)-ABS(O692))+Constants!$B$7)/(2*Constants!$B$7)</f>
        <v>0.5</v>
      </c>
      <c r="AQ694">
        <f t="shared" si="186"/>
        <v>1</v>
      </c>
      <c r="AR694">
        <f>(Constants!$B$3*Constants!$B$8*I694*K694+AS693)/(Constants!$B$9*Constants!$B$4)</f>
        <v>7.53982300884956</v>
      </c>
      <c r="AS694">
        <f>(Constants!$B$3*Constants!$B$8*I694*K694+AS693)-(AR694*Constants!$B$9*Constants!$B$4)</f>
        <v>0</v>
      </c>
      <c r="AT694">
        <f t="shared" si="187"/>
        <v>5217.55752212384</v>
      </c>
      <c r="AU694">
        <f t="array" ref="AU694">IF(SUMPRODUCT(--(SIGN(AN661:AN693)=SIGN(K662:K694)))=0,2,IF(AV693&gt;0,1,0))</f>
        <v>0</v>
      </c>
      <c r="AV694">
        <f>IF(AU694=2,ROUND(5*1000/Constants!$B$11,0),IF(AV693&gt;0,AV693-1,0))</f>
        <v>0</v>
      </c>
      <c r="AW694">
        <f t="shared" si="188"/>
        <v>692</v>
      </c>
      <c r="AX694">
        <f ca="1" t="array" ref="AX694">IF(AW694&gt;Constants!$B$12,2,IF(SUMPRODUCT(--(AX675:AX694=2))=0,0,1))</f>
        <v>2</v>
      </c>
      <c r="AZ694">
        <f t="array" ref="AZ694">IF(ABS(AG694)&gt;Constants!$B$13,2,IF(SUMPRODUCT(--(AZ674:AZ693=2))=0,0,1))</f>
        <v>0</v>
      </c>
    </row>
    <row r="695" spans="1:52">
      <c r="A695" s="3">
        <v>693</v>
      </c>
      <c r="B695">
        <f>Signals!B694</f>
        <v>3</v>
      </c>
      <c r="C695">
        <f>Signals!C694</f>
        <v>2</v>
      </c>
      <c r="D695">
        <f>Signals!F694</f>
        <v>0</v>
      </c>
      <c r="E695">
        <f>Signals!H694</f>
        <v>0</v>
      </c>
      <c r="F695">
        <f>Signals!I694</f>
        <v>0</v>
      </c>
      <c r="G695">
        <f>IF(Constants!$B$2=2,-B695,B695)</f>
        <v>3</v>
      </c>
      <c r="H695">
        <f>IF(Constants!$C$2=2,-C695,C695)</f>
        <v>2</v>
      </c>
      <c r="I695">
        <f t="shared" si="172"/>
        <v>3</v>
      </c>
      <c r="J695">
        <f t="shared" si="173"/>
        <v>2</v>
      </c>
      <c r="K695">
        <f t="shared" si="174"/>
        <v>1</v>
      </c>
      <c r="L695">
        <f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1200.5</v>
      </c>
      <c r="M695">
        <f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800.5</v>
      </c>
      <c r="N695">
        <f t="shared" si="175"/>
        <v>1200.5</v>
      </c>
      <c r="O695">
        <f t="shared" si="176"/>
        <v>800.5</v>
      </c>
      <c r="P695">
        <f>IF(I695&lt;&gt;0,(ABS(L695*Constants!$B$10)+50)/100,MAX(P694-ABS(N695*Constants!$B$4),0))</f>
        <v>0.62005</v>
      </c>
      <c r="Q695">
        <f>IF(J695&lt;&gt;0,(ABS(M695*Constants!$B$10)+50)/100,MAX(Q694-ABS(O695*Constants!$B$4),0))</f>
        <v>0.58005</v>
      </c>
      <c r="R695">
        <f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1200.5</v>
      </c>
      <c r="S695">
        <f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800.5</v>
      </c>
      <c r="T695">
        <f t="shared" si="177"/>
        <v>1200.5</v>
      </c>
      <c r="U695">
        <f t="shared" si="178"/>
        <v>800.5</v>
      </c>
      <c r="V695">
        <f>IF(I695&lt;&gt;0,(ABS(R695*Constants!$B$4)+50)/100,IF(R695=0,MAX((0-ABS(T695*Constants!$B$4)),0),(ABS(R695*Constants!$B$4)+50)/100))</f>
        <v>1501.125</v>
      </c>
      <c r="W695">
        <f>IF(J695&lt;&gt;0,(ABS(S695*Constants!$B$4)+50)/100,IF(S695=0,MAX((0-ABS(U695*Constants!$B$4)),0),(ABS(S695*Constants!$B$4)+50)/100))</f>
        <v>1001.125</v>
      </c>
      <c r="X695">
        <f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1200.5</v>
      </c>
      <c r="Y695">
        <f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800.5</v>
      </c>
      <c r="Z695">
        <f t="shared" si="179"/>
        <v>1200.5</v>
      </c>
      <c r="AA695">
        <f t="shared" si="180"/>
        <v>800.5</v>
      </c>
      <c r="AB695">
        <f>IF(I695&lt;&gt;0,(ABS(X695*Constants!$B$10)+50)/100,IF(X695=0,MAX((AB694-ABS(Z695*Constants!$B$4)),0),(ABS(X695*Constants!$B$4)+50)/100))</f>
        <v>0.62005</v>
      </c>
      <c r="AC695">
        <f>IF(J695&lt;&gt;0,(ABS(Y695*Constants!$B$10)+50)/100,IF(Y695=0,MAX((AC694-ABS(AA695*Constants!$B$4)),0),(ABS(Y695*Constants!$B$4)+50)/100))</f>
        <v>0.58005</v>
      </c>
      <c r="AD695">
        <f t="shared" si="181"/>
        <v>1001</v>
      </c>
      <c r="AE695">
        <f t="shared" si="182"/>
        <v>1200.5</v>
      </c>
      <c r="AF695">
        <f t="shared" si="183"/>
        <v>800.5</v>
      </c>
      <c r="AG695">
        <f>((Constants!$B$5*AG694)+Constants!$B$4*AD695+AH694)/(Constants!$B$5+Constants!$B$4)</f>
        <v>1001</v>
      </c>
      <c r="AH695">
        <f>((Constants!$B$5*AG694)+Constants!$B$4*AD695+AH694)-(Constants!$B$5+Constants!$B$4)*AG695</f>
        <v>0</v>
      </c>
      <c r="AI695">
        <f>((Constants!$B$5*AI694)+Constants!$B$4*AE695+AJ694)/(Constants!$B$5+Constants!$B$4)</f>
        <v>1200.5</v>
      </c>
      <c r="AJ695">
        <f>((Constants!$B$5*AI694)+Constants!$B$4*AE695+AJ694)-(Constants!$B$4+Constants!$B$5)*AI695</f>
        <v>0</v>
      </c>
      <c r="AK695">
        <f>((Constants!$B$5*AK694)+Constants!$B$4*AF695+AL694)/(Constants!$B$5+Constants!$B$4)</f>
        <v>800.5</v>
      </c>
      <c r="AL695">
        <f>((Constants!$B$5*AK694)+Constants!$B$4*AF695+AL694)-(Constants!$B$5+Constants!$B$4)*AK695</f>
        <v>0</v>
      </c>
      <c r="AM695">
        <f t="shared" si="184"/>
        <v>1</v>
      </c>
      <c r="AN695">
        <f t="shared" si="185"/>
        <v>1</v>
      </c>
      <c r="AO695">
        <f>(200000*(ABS(N695)-ABS(N693))+Constants!$B$7)/(2*Constants!$B$7)</f>
        <v>0.5</v>
      </c>
      <c r="AP695">
        <f>(200000*(ABS(O695)-ABS(O693))+Constants!$B$7)/(2*Constants!$B$7)</f>
        <v>0.5</v>
      </c>
      <c r="AQ695">
        <f t="shared" si="186"/>
        <v>1</v>
      </c>
      <c r="AR695">
        <f>(Constants!$B$3*Constants!$B$8*I695*K695+AS694)/(Constants!$B$9*Constants!$B$4)</f>
        <v>7.53982300884956</v>
      </c>
      <c r="AS695">
        <f>(Constants!$B$3*Constants!$B$8*I695*K695+AS694)-(AR695*Constants!$B$9*Constants!$B$4)</f>
        <v>0</v>
      </c>
      <c r="AT695">
        <f t="shared" si="187"/>
        <v>5225.09734513269</v>
      </c>
      <c r="AU695">
        <f t="array" ref="AU695">IF(SUMPRODUCT(--(SIGN(AN662:AN694)=SIGN(K663:K695)))=0,2,IF(AV694&gt;0,1,0))</f>
        <v>0</v>
      </c>
      <c r="AV695">
        <f>IF(AU695=2,ROUND(5*1000/Constants!$B$11,0),IF(AV694&gt;0,AV694-1,0))</f>
        <v>0</v>
      </c>
      <c r="AW695">
        <f t="shared" si="188"/>
        <v>693</v>
      </c>
      <c r="AX695">
        <f ca="1" t="array" ref="AX695">IF(AW695&gt;Constants!$B$12,2,IF(SUMPRODUCT(--(AX676:AX695=2))=0,0,1))</f>
        <v>2</v>
      </c>
      <c r="AZ695">
        <f t="array" ref="AZ695">IF(ABS(AG695)&gt;Constants!$B$13,2,IF(SUMPRODUCT(--(AZ675:AZ694=2))=0,0,1))</f>
        <v>0</v>
      </c>
    </row>
    <row r="696" spans="1:52">
      <c r="A696" s="3">
        <v>694</v>
      </c>
      <c r="B696">
        <f>Signals!B695</f>
        <v>3</v>
      </c>
      <c r="C696">
        <f>Signals!C695</f>
        <v>2</v>
      </c>
      <c r="D696">
        <f>Signals!F695</f>
        <v>0</v>
      </c>
      <c r="E696">
        <f>Signals!H695</f>
        <v>0</v>
      </c>
      <c r="F696">
        <f>Signals!I695</f>
        <v>0</v>
      </c>
      <c r="G696">
        <f>IF(Constants!$B$2=2,-B696,B696)</f>
        <v>3</v>
      </c>
      <c r="H696">
        <f>IF(Constants!$C$2=2,-C696,C696)</f>
        <v>2</v>
      </c>
      <c r="I696">
        <f t="shared" si="172"/>
        <v>3</v>
      </c>
      <c r="J696">
        <f t="shared" si="173"/>
        <v>2</v>
      </c>
      <c r="K696">
        <f t="shared" si="174"/>
        <v>1</v>
      </c>
      <c r="L696">
        <f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1200.5</v>
      </c>
      <c r="M696">
        <f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800.5</v>
      </c>
      <c r="N696">
        <f t="shared" si="175"/>
        <v>1200.5</v>
      </c>
      <c r="O696">
        <f t="shared" si="176"/>
        <v>800.5</v>
      </c>
      <c r="P696">
        <f>IF(I696&lt;&gt;0,(ABS(L696*Constants!$B$10)+50)/100,MAX(P695-ABS(N696*Constants!$B$4),0))</f>
        <v>0.62005</v>
      </c>
      <c r="Q696">
        <f>IF(J696&lt;&gt;0,(ABS(M696*Constants!$B$10)+50)/100,MAX(Q695-ABS(O696*Constants!$B$4),0))</f>
        <v>0.58005</v>
      </c>
      <c r="R696">
        <f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1200.5</v>
      </c>
      <c r="S696">
        <f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800.5</v>
      </c>
      <c r="T696">
        <f t="shared" si="177"/>
        <v>1200.5</v>
      </c>
      <c r="U696">
        <f t="shared" si="178"/>
        <v>800.5</v>
      </c>
      <c r="V696">
        <f>IF(I696&lt;&gt;0,(ABS(R696*Constants!$B$4)+50)/100,IF(R696=0,MAX((0-ABS(T696*Constants!$B$4)),0),(ABS(R696*Constants!$B$4)+50)/100))</f>
        <v>1501.125</v>
      </c>
      <c r="W696">
        <f>IF(J696&lt;&gt;0,(ABS(S696*Constants!$B$4)+50)/100,IF(S696=0,MAX((0-ABS(U696*Constants!$B$4)),0),(ABS(S696*Constants!$B$4)+50)/100))</f>
        <v>1001.125</v>
      </c>
      <c r="X696">
        <f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1200.5</v>
      </c>
      <c r="Y696">
        <f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800.5</v>
      </c>
      <c r="Z696">
        <f t="shared" si="179"/>
        <v>1200.5</v>
      </c>
      <c r="AA696">
        <f t="shared" si="180"/>
        <v>800.5</v>
      </c>
      <c r="AB696">
        <f>IF(I696&lt;&gt;0,(ABS(X696*Constants!$B$10)+50)/100,IF(X696=0,MAX((AB695-ABS(Z696*Constants!$B$4)),0),(ABS(X696*Constants!$B$4)+50)/100))</f>
        <v>0.62005</v>
      </c>
      <c r="AC696">
        <f>IF(J696&lt;&gt;0,(ABS(Y696*Constants!$B$10)+50)/100,IF(Y696=0,MAX((AC695-ABS(AA696*Constants!$B$4)),0),(ABS(Y696*Constants!$B$4)+50)/100))</f>
        <v>0.58005</v>
      </c>
      <c r="AD696">
        <f t="shared" si="181"/>
        <v>1001</v>
      </c>
      <c r="AE696">
        <f t="shared" si="182"/>
        <v>1200.5</v>
      </c>
      <c r="AF696">
        <f t="shared" si="183"/>
        <v>800.5</v>
      </c>
      <c r="AG696">
        <f>((Constants!$B$5*AG695)+Constants!$B$4*AD696+AH695)/(Constants!$B$5+Constants!$B$4)</f>
        <v>1001</v>
      </c>
      <c r="AH696">
        <f>((Constants!$B$5*AG695)+Constants!$B$4*AD696+AH695)-(Constants!$B$5+Constants!$B$4)*AG696</f>
        <v>0</v>
      </c>
      <c r="AI696">
        <f>((Constants!$B$5*AI695)+Constants!$B$4*AE696+AJ695)/(Constants!$B$5+Constants!$B$4)</f>
        <v>1200.5</v>
      </c>
      <c r="AJ696">
        <f>((Constants!$B$5*AI695)+Constants!$B$4*AE696+AJ695)-(Constants!$B$4+Constants!$B$5)*AI696</f>
        <v>0</v>
      </c>
      <c r="AK696">
        <f>((Constants!$B$5*AK695)+Constants!$B$4*AF696+AL695)/(Constants!$B$5+Constants!$B$4)</f>
        <v>800.5</v>
      </c>
      <c r="AL696">
        <f>((Constants!$B$5*AK695)+Constants!$B$4*AF696+AL695)-(Constants!$B$5+Constants!$B$4)*AK696</f>
        <v>0</v>
      </c>
      <c r="AM696">
        <f t="shared" si="184"/>
        <v>1</v>
      </c>
      <c r="AN696">
        <f t="shared" si="185"/>
        <v>1</v>
      </c>
      <c r="AO696">
        <f>(200000*(ABS(N696)-ABS(N694))+Constants!$B$7)/(2*Constants!$B$7)</f>
        <v>0.5</v>
      </c>
      <c r="AP696">
        <f>(200000*(ABS(O696)-ABS(O694))+Constants!$B$7)/(2*Constants!$B$7)</f>
        <v>0.5</v>
      </c>
      <c r="AQ696">
        <f t="shared" si="186"/>
        <v>1</v>
      </c>
      <c r="AR696">
        <f>(Constants!$B$3*Constants!$B$8*I696*K696+AS695)/(Constants!$B$9*Constants!$B$4)</f>
        <v>7.53982300884956</v>
      </c>
      <c r="AS696">
        <f>(Constants!$B$3*Constants!$B$8*I696*K696+AS695)-(AR696*Constants!$B$9*Constants!$B$4)</f>
        <v>0</v>
      </c>
      <c r="AT696">
        <f t="shared" si="187"/>
        <v>5232.63716814154</v>
      </c>
      <c r="AU696">
        <f t="array" ref="AU696">IF(SUMPRODUCT(--(SIGN(AN663:AN695)=SIGN(K664:K696)))=0,2,IF(AV695&gt;0,1,0))</f>
        <v>0</v>
      </c>
      <c r="AV696">
        <f>IF(AU696=2,ROUND(5*1000/Constants!$B$11,0),IF(AV695&gt;0,AV695-1,0))</f>
        <v>0</v>
      </c>
      <c r="AW696">
        <f t="shared" si="188"/>
        <v>694</v>
      </c>
      <c r="AX696">
        <f ca="1" t="array" ref="AX696">IF(AW696&gt;Constants!$B$12,2,IF(SUMPRODUCT(--(AX677:AX696=2))=0,0,1))</f>
        <v>2</v>
      </c>
      <c r="AZ696">
        <f t="array" ref="AZ696">IF(ABS(AG696)&gt;Constants!$B$13,2,IF(SUMPRODUCT(--(AZ676:AZ695=2))=0,0,1))</f>
        <v>0</v>
      </c>
    </row>
    <row r="697" spans="1:52">
      <c r="A697" s="3">
        <v>695</v>
      </c>
      <c r="B697">
        <f>Signals!B696</f>
        <v>3</v>
      </c>
      <c r="C697">
        <f>Signals!C696</f>
        <v>2</v>
      </c>
      <c r="D697">
        <f>Signals!F696</f>
        <v>0</v>
      </c>
      <c r="E697">
        <f>Signals!H696</f>
        <v>0</v>
      </c>
      <c r="F697">
        <f>Signals!I696</f>
        <v>0</v>
      </c>
      <c r="G697">
        <f>IF(Constants!$B$2=2,-B697,B697)</f>
        <v>3</v>
      </c>
      <c r="H697">
        <f>IF(Constants!$C$2=2,-C697,C697)</f>
        <v>2</v>
      </c>
      <c r="I697">
        <f t="shared" si="172"/>
        <v>3</v>
      </c>
      <c r="J697">
        <f t="shared" si="173"/>
        <v>2</v>
      </c>
      <c r="K697">
        <f t="shared" si="174"/>
        <v>1</v>
      </c>
      <c r="L697">
        <f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1200.5</v>
      </c>
      <c r="M697">
        <f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800.5</v>
      </c>
      <c r="N697">
        <f t="shared" si="175"/>
        <v>1200.5</v>
      </c>
      <c r="O697">
        <f t="shared" si="176"/>
        <v>800.5</v>
      </c>
      <c r="P697">
        <f>IF(I697&lt;&gt;0,(ABS(L697*Constants!$B$10)+50)/100,MAX(P696-ABS(N697*Constants!$B$4),0))</f>
        <v>0.62005</v>
      </c>
      <c r="Q697">
        <f>IF(J697&lt;&gt;0,(ABS(M697*Constants!$B$10)+50)/100,MAX(Q696-ABS(O697*Constants!$B$4),0))</f>
        <v>0.58005</v>
      </c>
      <c r="R697">
        <f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1200.5</v>
      </c>
      <c r="S697">
        <f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800.5</v>
      </c>
      <c r="T697">
        <f t="shared" si="177"/>
        <v>1200.5</v>
      </c>
      <c r="U697">
        <f t="shared" si="178"/>
        <v>800.5</v>
      </c>
      <c r="V697">
        <f>IF(I697&lt;&gt;0,(ABS(R697*Constants!$B$4)+50)/100,IF(R697=0,MAX((0-ABS(T697*Constants!$B$4)),0),(ABS(R697*Constants!$B$4)+50)/100))</f>
        <v>1501.125</v>
      </c>
      <c r="W697">
        <f>IF(J697&lt;&gt;0,(ABS(S697*Constants!$B$4)+50)/100,IF(S697=0,MAX((0-ABS(U697*Constants!$B$4)),0),(ABS(S697*Constants!$B$4)+50)/100))</f>
        <v>1001.125</v>
      </c>
      <c r="X697">
        <f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1200.5</v>
      </c>
      <c r="Y697">
        <f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800.5</v>
      </c>
      <c r="Z697">
        <f t="shared" si="179"/>
        <v>1200.5</v>
      </c>
      <c r="AA697">
        <f t="shared" si="180"/>
        <v>800.5</v>
      </c>
      <c r="AB697">
        <f>IF(I697&lt;&gt;0,(ABS(X697*Constants!$B$10)+50)/100,IF(X697=0,MAX((AB696-ABS(Z697*Constants!$B$4)),0),(ABS(X697*Constants!$B$4)+50)/100))</f>
        <v>0.62005</v>
      </c>
      <c r="AC697">
        <f>IF(J697&lt;&gt;0,(ABS(Y697*Constants!$B$10)+50)/100,IF(Y697=0,MAX((AC696-ABS(AA697*Constants!$B$4)),0),(ABS(Y697*Constants!$B$4)+50)/100))</f>
        <v>0.58005</v>
      </c>
      <c r="AD697">
        <f t="shared" si="181"/>
        <v>1001</v>
      </c>
      <c r="AE697">
        <f t="shared" si="182"/>
        <v>1200.5</v>
      </c>
      <c r="AF697">
        <f t="shared" si="183"/>
        <v>800.5</v>
      </c>
      <c r="AG697">
        <f>((Constants!$B$5*AG696)+Constants!$B$4*AD697+AH696)/(Constants!$B$5+Constants!$B$4)</f>
        <v>1001</v>
      </c>
      <c r="AH697">
        <f>((Constants!$B$5*AG696)+Constants!$B$4*AD697+AH696)-(Constants!$B$5+Constants!$B$4)*AG697</f>
        <v>0</v>
      </c>
      <c r="AI697">
        <f>((Constants!$B$5*AI696)+Constants!$B$4*AE697+AJ696)/(Constants!$B$5+Constants!$B$4)</f>
        <v>1200.5</v>
      </c>
      <c r="AJ697">
        <f>((Constants!$B$5*AI696)+Constants!$B$4*AE697+AJ696)-(Constants!$B$4+Constants!$B$5)*AI697</f>
        <v>0</v>
      </c>
      <c r="AK697">
        <f>((Constants!$B$5*AK696)+Constants!$B$4*AF697+AL696)/(Constants!$B$5+Constants!$B$4)</f>
        <v>800.5</v>
      </c>
      <c r="AL697">
        <f>((Constants!$B$5*AK696)+Constants!$B$4*AF697+AL696)-(Constants!$B$5+Constants!$B$4)*AK697</f>
        <v>0</v>
      </c>
      <c r="AM697">
        <f t="shared" si="184"/>
        <v>1</v>
      </c>
      <c r="AN697">
        <f t="shared" si="185"/>
        <v>1</v>
      </c>
      <c r="AO697">
        <f>(200000*(ABS(N697)-ABS(N695))+Constants!$B$7)/(2*Constants!$B$7)</f>
        <v>0.5</v>
      </c>
      <c r="AP697">
        <f>(200000*(ABS(O697)-ABS(O695))+Constants!$B$7)/(2*Constants!$B$7)</f>
        <v>0.5</v>
      </c>
      <c r="AQ697">
        <f t="shared" si="186"/>
        <v>1</v>
      </c>
      <c r="AR697">
        <f>(Constants!$B$3*Constants!$B$8*I697*K697+AS696)/(Constants!$B$9*Constants!$B$4)</f>
        <v>7.53982300884956</v>
      </c>
      <c r="AS697">
        <f>(Constants!$B$3*Constants!$B$8*I697*K697+AS696)-(AR697*Constants!$B$9*Constants!$B$4)</f>
        <v>0</v>
      </c>
      <c r="AT697">
        <f t="shared" si="187"/>
        <v>5240.17699115039</v>
      </c>
      <c r="AU697">
        <f t="array" ref="AU697">IF(SUMPRODUCT(--(SIGN(AN664:AN696)=SIGN(K665:K697)))=0,2,IF(AV696&gt;0,1,0))</f>
        <v>0</v>
      </c>
      <c r="AV697">
        <f>IF(AU697=2,ROUND(5*1000/Constants!$B$11,0),IF(AV696&gt;0,AV696-1,0))</f>
        <v>0</v>
      </c>
      <c r="AW697">
        <f t="shared" si="188"/>
        <v>695</v>
      </c>
      <c r="AX697">
        <f ca="1" t="array" ref="AX697">IF(AW697&gt;Constants!$B$12,2,IF(SUMPRODUCT(--(AX678:AX697=2))=0,0,1))</f>
        <v>2</v>
      </c>
      <c r="AZ697">
        <f t="array" ref="AZ697">IF(ABS(AG697)&gt;Constants!$B$13,2,IF(SUMPRODUCT(--(AZ677:AZ696=2))=0,0,1))</f>
        <v>0</v>
      </c>
    </row>
    <row r="698" spans="1:52">
      <c r="A698" s="3">
        <v>696</v>
      </c>
      <c r="B698">
        <f>Signals!B697</f>
        <v>3</v>
      </c>
      <c r="C698">
        <f>Signals!C697</f>
        <v>2</v>
      </c>
      <c r="D698">
        <f>Signals!F697</f>
        <v>0</v>
      </c>
      <c r="E698">
        <f>Signals!H697</f>
        <v>0</v>
      </c>
      <c r="F698">
        <f>Signals!I697</f>
        <v>0</v>
      </c>
      <c r="G698">
        <f>IF(Constants!$B$2=2,-B698,B698)</f>
        <v>3</v>
      </c>
      <c r="H698">
        <f>IF(Constants!$C$2=2,-C698,C698)</f>
        <v>2</v>
      </c>
      <c r="I698">
        <f t="shared" si="172"/>
        <v>3</v>
      </c>
      <c r="J698">
        <f t="shared" si="173"/>
        <v>2</v>
      </c>
      <c r="K698">
        <f t="shared" si="174"/>
        <v>1</v>
      </c>
      <c r="L698">
        <f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1200.5</v>
      </c>
      <c r="M698">
        <f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800.5</v>
      </c>
      <c r="N698">
        <f t="shared" si="175"/>
        <v>1200.5</v>
      </c>
      <c r="O698">
        <f t="shared" si="176"/>
        <v>800.5</v>
      </c>
      <c r="P698">
        <f>IF(I698&lt;&gt;0,(ABS(L698*Constants!$B$10)+50)/100,MAX(P697-ABS(N698*Constants!$B$4),0))</f>
        <v>0.62005</v>
      </c>
      <c r="Q698">
        <f>IF(J698&lt;&gt;0,(ABS(M698*Constants!$B$10)+50)/100,MAX(Q697-ABS(O698*Constants!$B$4),0))</f>
        <v>0.58005</v>
      </c>
      <c r="R698">
        <f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1200.5</v>
      </c>
      <c r="S698">
        <f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800.5</v>
      </c>
      <c r="T698">
        <f t="shared" si="177"/>
        <v>1200.5</v>
      </c>
      <c r="U698">
        <f t="shared" si="178"/>
        <v>800.5</v>
      </c>
      <c r="V698">
        <f>IF(I698&lt;&gt;0,(ABS(R698*Constants!$B$4)+50)/100,IF(R698=0,MAX((0-ABS(T698*Constants!$B$4)),0),(ABS(R698*Constants!$B$4)+50)/100))</f>
        <v>1501.125</v>
      </c>
      <c r="W698">
        <f>IF(J698&lt;&gt;0,(ABS(S698*Constants!$B$4)+50)/100,IF(S698=0,MAX((0-ABS(U698*Constants!$B$4)),0),(ABS(S698*Constants!$B$4)+50)/100))</f>
        <v>1001.125</v>
      </c>
      <c r="X698">
        <f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1200.5</v>
      </c>
      <c r="Y698">
        <f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800.5</v>
      </c>
      <c r="Z698">
        <f t="shared" si="179"/>
        <v>1200.5</v>
      </c>
      <c r="AA698">
        <f t="shared" si="180"/>
        <v>800.5</v>
      </c>
      <c r="AB698">
        <f>IF(I698&lt;&gt;0,(ABS(X698*Constants!$B$10)+50)/100,IF(X698=0,MAX((AB697-ABS(Z698*Constants!$B$4)),0),(ABS(X698*Constants!$B$4)+50)/100))</f>
        <v>0.62005</v>
      </c>
      <c r="AC698">
        <f>IF(J698&lt;&gt;0,(ABS(Y698*Constants!$B$10)+50)/100,IF(Y698=0,MAX((AC697-ABS(AA698*Constants!$B$4)),0),(ABS(Y698*Constants!$B$4)+50)/100))</f>
        <v>0.58005</v>
      </c>
      <c r="AD698">
        <f t="shared" si="181"/>
        <v>1001</v>
      </c>
      <c r="AE698">
        <f t="shared" si="182"/>
        <v>1200.5</v>
      </c>
      <c r="AF698">
        <f t="shared" si="183"/>
        <v>800.5</v>
      </c>
      <c r="AG698">
        <f>((Constants!$B$5*AG697)+Constants!$B$4*AD698+AH697)/(Constants!$B$5+Constants!$B$4)</f>
        <v>1001</v>
      </c>
      <c r="AH698">
        <f>((Constants!$B$5*AG697)+Constants!$B$4*AD698+AH697)-(Constants!$B$5+Constants!$B$4)*AG698</f>
        <v>0</v>
      </c>
      <c r="AI698">
        <f>((Constants!$B$5*AI697)+Constants!$B$4*AE698+AJ697)/(Constants!$B$5+Constants!$B$4)</f>
        <v>1200.5</v>
      </c>
      <c r="AJ698">
        <f>((Constants!$B$5*AI697)+Constants!$B$4*AE698+AJ697)-(Constants!$B$4+Constants!$B$5)*AI698</f>
        <v>0</v>
      </c>
      <c r="AK698">
        <f>((Constants!$B$5*AK697)+Constants!$B$4*AF698+AL697)/(Constants!$B$5+Constants!$B$4)</f>
        <v>800.5</v>
      </c>
      <c r="AL698">
        <f>((Constants!$B$5*AK697)+Constants!$B$4*AF698+AL697)-(Constants!$B$5+Constants!$B$4)*AK698</f>
        <v>0</v>
      </c>
      <c r="AM698">
        <f t="shared" si="184"/>
        <v>1</v>
      </c>
      <c r="AN698">
        <f t="shared" si="185"/>
        <v>1</v>
      </c>
      <c r="AO698">
        <f>(200000*(ABS(N698)-ABS(N696))+Constants!$B$7)/(2*Constants!$B$7)</f>
        <v>0.5</v>
      </c>
      <c r="AP698">
        <f>(200000*(ABS(O698)-ABS(O696))+Constants!$B$7)/(2*Constants!$B$7)</f>
        <v>0.5</v>
      </c>
      <c r="AQ698">
        <f t="shared" si="186"/>
        <v>1</v>
      </c>
      <c r="AR698">
        <f>(Constants!$B$3*Constants!$B$8*I698*K698+AS697)/(Constants!$B$9*Constants!$B$4)</f>
        <v>7.53982300884956</v>
      </c>
      <c r="AS698">
        <f>(Constants!$B$3*Constants!$B$8*I698*K698+AS697)-(AR698*Constants!$B$9*Constants!$B$4)</f>
        <v>0</v>
      </c>
      <c r="AT698">
        <f t="shared" si="187"/>
        <v>5247.71681415923</v>
      </c>
      <c r="AU698">
        <f t="array" ref="AU698">IF(SUMPRODUCT(--(SIGN(AN665:AN697)=SIGN(K666:K698)))=0,2,IF(AV697&gt;0,1,0))</f>
        <v>0</v>
      </c>
      <c r="AV698">
        <f>IF(AU698=2,ROUND(5*1000/Constants!$B$11,0),IF(AV697&gt;0,AV697-1,0))</f>
        <v>0</v>
      </c>
      <c r="AW698">
        <f t="shared" si="188"/>
        <v>696</v>
      </c>
      <c r="AX698">
        <f ca="1" t="array" ref="AX698">IF(AW698&gt;Constants!$B$12,2,IF(SUMPRODUCT(--(AX679:AX698=2))=0,0,1))</f>
        <v>2</v>
      </c>
      <c r="AZ698">
        <f t="array" ref="AZ698">IF(ABS(AG698)&gt;Constants!$B$13,2,IF(SUMPRODUCT(--(AZ678:AZ697=2))=0,0,1))</f>
        <v>0</v>
      </c>
    </row>
    <row r="699" spans="1:52">
      <c r="A699" s="3">
        <v>697</v>
      </c>
      <c r="B699">
        <f>Signals!B698</f>
        <v>3</v>
      </c>
      <c r="C699">
        <f>Signals!C698</f>
        <v>2</v>
      </c>
      <c r="D699">
        <f>Signals!F698</f>
        <v>0</v>
      </c>
      <c r="E699">
        <f>Signals!H698</f>
        <v>0</v>
      </c>
      <c r="F699">
        <f>Signals!I698</f>
        <v>0</v>
      </c>
      <c r="G699">
        <f>IF(Constants!$B$2=2,-B699,B699)</f>
        <v>3</v>
      </c>
      <c r="H699">
        <f>IF(Constants!$C$2=2,-C699,C699)</f>
        <v>2</v>
      </c>
      <c r="I699">
        <f t="shared" si="172"/>
        <v>3</v>
      </c>
      <c r="J699">
        <f t="shared" si="173"/>
        <v>2</v>
      </c>
      <c r="K699">
        <f t="shared" si="174"/>
        <v>1</v>
      </c>
      <c r="L699">
        <f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1200.5</v>
      </c>
      <c r="M699">
        <f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800.5</v>
      </c>
      <c r="N699">
        <f t="shared" si="175"/>
        <v>1200.5</v>
      </c>
      <c r="O699">
        <f t="shared" si="176"/>
        <v>800.5</v>
      </c>
      <c r="P699">
        <f>IF(I699&lt;&gt;0,(ABS(L699*Constants!$B$10)+50)/100,MAX(P698-ABS(N699*Constants!$B$4),0))</f>
        <v>0.62005</v>
      </c>
      <c r="Q699">
        <f>IF(J699&lt;&gt;0,(ABS(M699*Constants!$B$10)+50)/100,MAX(Q698-ABS(O699*Constants!$B$4),0))</f>
        <v>0.58005</v>
      </c>
      <c r="R699">
        <f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1200.5</v>
      </c>
      <c r="S699">
        <f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800.5</v>
      </c>
      <c r="T699">
        <f t="shared" si="177"/>
        <v>1200.5</v>
      </c>
      <c r="U699">
        <f t="shared" si="178"/>
        <v>800.5</v>
      </c>
      <c r="V699">
        <f>IF(I699&lt;&gt;0,(ABS(R699*Constants!$B$4)+50)/100,IF(R699=0,MAX((0-ABS(T699*Constants!$B$4)),0),(ABS(R699*Constants!$B$4)+50)/100))</f>
        <v>1501.125</v>
      </c>
      <c r="W699">
        <f>IF(J699&lt;&gt;0,(ABS(S699*Constants!$B$4)+50)/100,IF(S699=0,MAX((0-ABS(U699*Constants!$B$4)),0),(ABS(S699*Constants!$B$4)+50)/100))</f>
        <v>1001.125</v>
      </c>
      <c r="X699">
        <f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1200.5</v>
      </c>
      <c r="Y699">
        <f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800.5</v>
      </c>
      <c r="Z699">
        <f t="shared" si="179"/>
        <v>1200.5</v>
      </c>
      <c r="AA699">
        <f t="shared" si="180"/>
        <v>800.5</v>
      </c>
      <c r="AB699">
        <f>IF(I699&lt;&gt;0,(ABS(X699*Constants!$B$10)+50)/100,IF(X699=0,MAX((AB698-ABS(Z699*Constants!$B$4)),0),(ABS(X699*Constants!$B$4)+50)/100))</f>
        <v>0.62005</v>
      </c>
      <c r="AC699">
        <f>IF(J699&lt;&gt;0,(ABS(Y699*Constants!$B$10)+50)/100,IF(Y699=0,MAX((AC698-ABS(AA699*Constants!$B$4)),0),(ABS(Y699*Constants!$B$4)+50)/100))</f>
        <v>0.58005</v>
      </c>
      <c r="AD699">
        <f t="shared" si="181"/>
        <v>1001</v>
      </c>
      <c r="AE699">
        <f t="shared" si="182"/>
        <v>1200.5</v>
      </c>
      <c r="AF699">
        <f t="shared" si="183"/>
        <v>800.5</v>
      </c>
      <c r="AG699">
        <f>((Constants!$B$5*AG698)+Constants!$B$4*AD699+AH698)/(Constants!$B$5+Constants!$B$4)</f>
        <v>1001</v>
      </c>
      <c r="AH699">
        <f>((Constants!$B$5*AG698)+Constants!$B$4*AD699+AH698)-(Constants!$B$5+Constants!$B$4)*AG699</f>
        <v>0</v>
      </c>
      <c r="AI699">
        <f>((Constants!$B$5*AI698)+Constants!$B$4*AE699+AJ698)/(Constants!$B$5+Constants!$B$4)</f>
        <v>1200.5</v>
      </c>
      <c r="AJ699">
        <f>((Constants!$B$5*AI698)+Constants!$B$4*AE699+AJ698)-(Constants!$B$4+Constants!$B$5)*AI699</f>
        <v>0</v>
      </c>
      <c r="AK699">
        <f>((Constants!$B$5*AK698)+Constants!$B$4*AF699+AL698)/(Constants!$B$5+Constants!$B$4)</f>
        <v>800.5</v>
      </c>
      <c r="AL699">
        <f>((Constants!$B$5*AK698)+Constants!$B$4*AF699+AL698)-(Constants!$B$5+Constants!$B$4)*AK699</f>
        <v>0</v>
      </c>
      <c r="AM699">
        <f t="shared" si="184"/>
        <v>1</v>
      </c>
      <c r="AN699">
        <f t="shared" si="185"/>
        <v>1</v>
      </c>
      <c r="AO699">
        <f>(200000*(ABS(N699)-ABS(N697))+Constants!$B$7)/(2*Constants!$B$7)</f>
        <v>0.5</v>
      </c>
      <c r="AP699">
        <f>(200000*(ABS(O699)-ABS(O697))+Constants!$B$7)/(2*Constants!$B$7)</f>
        <v>0.5</v>
      </c>
      <c r="AQ699">
        <f t="shared" si="186"/>
        <v>1</v>
      </c>
      <c r="AR699">
        <f>(Constants!$B$3*Constants!$B$8*I699*K699+AS698)/(Constants!$B$9*Constants!$B$4)</f>
        <v>7.53982300884956</v>
      </c>
      <c r="AS699">
        <f>(Constants!$B$3*Constants!$B$8*I699*K699+AS698)-(AR699*Constants!$B$9*Constants!$B$4)</f>
        <v>0</v>
      </c>
      <c r="AT699">
        <f t="shared" si="187"/>
        <v>5255.25663716808</v>
      </c>
      <c r="AU699">
        <f t="array" ref="AU699">IF(SUMPRODUCT(--(SIGN(AN666:AN698)=SIGN(K667:K699)))=0,2,IF(AV698&gt;0,1,0))</f>
        <v>0</v>
      </c>
      <c r="AV699">
        <f>IF(AU699=2,ROUND(5*1000/Constants!$B$11,0),IF(AV698&gt;0,AV698-1,0))</f>
        <v>0</v>
      </c>
      <c r="AW699">
        <f t="shared" si="188"/>
        <v>697</v>
      </c>
      <c r="AX699">
        <f ca="1" t="array" ref="AX699">IF(AW699&gt;Constants!$B$12,2,IF(SUMPRODUCT(--(AX680:AX699=2))=0,0,1))</f>
        <v>2</v>
      </c>
      <c r="AZ699">
        <f t="array" ref="AZ699">IF(ABS(AG699)&gt;Constants!$B$13,2,IF(SUMPRODUCT(--(AZ679:AZ698=2))=0,0,1))</f>
        <v>0</v>
      </c>
    </row>
    <row r="700" spans="1:52">
      <c r="A700" s="3">
        <v>698</v>
      </c>
      <c r="B700">
        <f>Signals!B699</f>
        <v>3</v>
      </c>
      <c r="C700">
        <f>Signals!C699</f>
        <v>2</v>
      </c>
      <c r="D700">
        <f>Signals!F699</f>
        <v>0</v>
      </c>
      <c r="E700">
        <f>Signals!H699</f>
        <v>0</v>
      </c>
      <c r="F700">
        <f>Signals!I699</f>
        <v>0</v>
      </c>
      <c r="G700">
        <f>IF(Constants!$B$2=2,-B700,B700)</f>
        <v>3</v>
      </c>
      <c r="H700">
        <f>IF(Constants!$C$2=2,-C700,C700)</f>
        <v>2</v>
      </c>
      <c r="I700">
        <f t="shared" si="172"/>
        <v>3</v>
      </c>
      <c r="J700">
        <f t="shared" si="173"/>
        <v>2</v>
      </c>
      <c r="K700">
        <f t="shared" si="174"/>
        <v>1</v>
      </c>
      <c r="L700">
        <f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1200.5</v>
      </c>
      <c r="M700">
        <f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800.5</v>
      </c>
      <c r="N700">
        <f t="shared" si="175"/>
        <v>1200.5</v>
      </c>
      <c r="O700">
        <f t="shared" si="176"/>
        <v>800.5</v>
      </c>
      <c r="P700">
        <f>IF(I700&lt;&gt;0,(ABS(L700*Constants!$B$10)+50)/100,MAX(P699-ABS(N700*Constants!$B$4),0))</f>
        <v>0.62005</v>
      </c>
      <c r="Q700">
        <f>IF(J700&lt;&gt;0,(ABS(M700*Constants!$B$10)+50)/100,MAX(Q699-ABS(O700*Constants!$B$4),0))</f>
        <v>0.58005</v>
      </c>
      <c r="R700">
        <f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1200.5</v>
      </c>
      <c r="S700">
        <f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800.5</v>
      </c>
      <c r="T700">
        <f t="shared" si="177"/>
        <v>1200.5</v>
      </c>
      <c r="U700">
        <f t="shared" si="178"/>
        <v>800.5</v>
      </c>
      <c r="V700">
        <f>IF(I700&lt;&gt;0,(ABS(R700*Constants!$B$4)+50)/100,IF(R700=0,MAX((0-ABS(T700*Constants!$B$4)),0),(ABS(R700*Constants!$B$4)+50)/100))</f>
        <v>1501.125</v>
      </c>
      <c r="W700">
        <f>IF(J700&lt;&gt;0,(ABS(S700*Constants!$B$4)+50)/100,IF(S700=0,MAX((0-ABS(U700*Constants!$B$4)),0),(ABS(S700*Constants!$B$4)+50)/100))</f>
        <v>1001.125</v>
      </c>
      <c r="X700">
        <f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1200.5</v>
      </c>
      <c r="Y700">
        <f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800.5</v>
      </c>
      <c r="Z700">
        <f t="shared" si="179"/>
        <v>1200.5</v>
      </c>
      <c r="AA700">
        <f t="shared" si="180"/>
        <v>800.5</v>
      </c>
      <c r="AB700">
        <f>IF(I700&lt;&gt;0,(ABS(X700*Constants!$B$10)+50)/100,IF(X700=0,MAX((AB699-ABS(Z700*Constants!$B$4)),0),(ABS(X700*Constants!$B$4)+50)/100))</f>
        <v>0.62005</v>
      </c>
      <c r="AC700">
        <f>IF(J700&lt;&gt;0,(ABS(Y700*Constants!$B$10)+50)/100,IF(Y700=0,MAX((AC699-ABS(AA700*Constants!$B$4)),0),(ABS(Y700*Constants!$B$4)+50)/100))</f>
        <v>0.58005</v>
      </c>
      <c r="AD700">
        <f t="shared" si="181"/>
        <v>1001</v>
      </c>
      <c r="AE700">
        <f t="shared" si="182"/>
        <v>1200.5</v>
      </c>
      <c r="AF700">
        <f t="shared" si="183"/>
        <v>800.5</v>
      </c>
      <c r="AG700">
        <f>((Constants!$B$5*AG699)+Constants!$B$4*AD700+AH699)/(Constants!$B$5+Constants!$B$4)</f>
        <v>1001</v>
      </c>
      <c r="AH700">
        <f>((Constants!$B$5*AG699)+Constants!$B$4*AD700+AH699)-(Constants!$B$5+Constants!$B$4)*AG700</f>
        <v>0</v>
      </c>
      <c r="AI700">
        <f>((Constants!$B$5*AI699)+Constants!$B$4*AE700+AJ699)/(Constants!$B$5+Constants!$B$4)</f>
        <v>1200.5</v>
      </c>
      <c r="AJ700">
        <f>((Constants!$B$5*AI699)+Constants!$B$4*AE700+AJ699)-(Constants!$B$4+Constants!$B$5)*AI700</f>
        <v>0</v>
      </c>
      <c r="AK700">
        <f>((Constants!$B$5*AK699)+Constants!$B$4*AF700+AL699)/(Constants!$B$5+Constants!$B$4)</f>
        <v>800.5</v>
      </c>
      <c r="AL700">
        <f>((Constants!$B$5*AK699)+Constants!$B$4*AF700+AL699)-(Constants!$B$5+Constants!$B$4)*AK700</f>
        <v>0</v>
      </c>
      <c r="AM700">
        <f t="shared" si="184"/>
        <v>1</v>
      </c>
      <c r="AN700">
        <f t="shared" si="185"/>
        <v>1</v>
      </c>
      <c r="AO700">
        <f>(200000*(ABS(N700)-ABS(N698))+Constants!$B$7)/(2*Constants!$B$7)</f>
        <v>0.5</v>
      </c>
      <c r="AP700">
        <f>(200000*(ABS(O700)-ABS(O698))+Constants!$B$7)/(2*Constants!$B$7)</f>
        <v>0.5</v>
      </c>
      <c r="AQ700">
        <f t="shared" si="186"/>
        <v>1</v>
      </c>
      <c r="AR700">
        <f>(Constants!$B$3*Constants!$B$8*I700*K700+AS699)/(Constants!$B$9*Constants!$B$4)</f>
        <v>7.53982300884956</v>
      </c>
      <c r="AS700">
        <f>(Constants!$B$3*Constants!$B$8*I700*K700+AS699)-(AR700*Constants!$B$9*Constants!$B$4)</f>
        <v>0</v>
      </c>
      <c r="AT700">
        <f t="shared" si="187"/>
        <v>5262.79646017693</v>
      </c>
      <c r="AU700">
        <f t="array" ref="AU700">IF(SUMPRODUCT(--(SIGN(AN667:AN699)=SIGN(K668:K700)))=0,2,IF(AV699&gt;0,1,0))</f>
        <v>0</v>
      </c>
      <c r="AV700">
        <f>IF(AU700=2,ROUND(5*1000/Constants!$B$11,0),IF(AV699&gt;0,AV699-1,0))</f>
        <v>0</v>
      </c>
      <c r="AW700">
        <f t="shared" si="188"/>
        <v>698</v>
      </c>
      <c r="AX700">
        <f ca="1" t="array" ref="AX700">IF(AW700&gt;Constants!$B$12,2,IF(SUMPRODUCT(--(AX681:AX700=2))=0,0,1))</f>
        <v>2</v>
      </c>
      <c r="AZ700">
        <f t="array" ref="AZ700">IF(ABS(AG700)&gt;Constants!$B$13,2,IF(SUMPRODUCT(--(AZ680:AZ699=2))=0,0,1))</f>
        <v>0</v>
      </c>
    </row>
    <row r="701" spans="1:52">
      <c r="A701" s="3">
        <v>699</v>
      </c>
      <c r="B701">
        <f>Signals!B700</f>
        <v>3</v>
      </c>
      <c r="C701">
        <f>Signals!C700</f>
        <v>2</v>
      </c>
      <c r="D701">
        <f>Signals!F700</f>
        <v>0</v>
      </c>
      <c r="E701">
        <f>Signals!H700</f>
        <v>0</v>
      </c>
      <c r="F701">
        <f>Signals!I700</f>
        <v>0</v>
      </c>
      <c r="G701">
        <f>IF(Constants!$B$2=2,-B701,B701)</f>
        <v>3</v>
      </c>
      <c r="H701">
        <f>IF(Constants!$C$2=2,-C701,C701)</f>
        <v>2</v>
      </c>
      <c r="I701">
        <f t="shared" si="172"/>
        <v>3</v>
      </c>
      <c r="J701">
        <f t="shared" si="173"/>
        <v>2</v>
      </c>
      <c r="K701">
        <f t="shared" si="174"/>
        <v>1</v>
      </c>
      <c r="L701">
        <f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1200.5</v>
      </c>
      <c r="M701">
        <f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800.5</v>
      </c>
      <c r="N701">
        <f t="shared" si="175"/>
        <v>1200.5</v>
      </c>
      <c r="O701">
        <f t="shared" si="176"/>
        <v>800.5</v>
      </c>
      <c r="P701">
        <f>IF(I701&lt;&gt;0,(ABS(L701*Constants!$B$10)+50)/100,MAX(P700-ABS(N701*Constants!$B$4),0))</f>
        <v>0.62005</v>
      </c>
      <c r="Q701">
        <f>IF(J701&lt;&gt;0,(ABS(M701*Constants!$B$10)+50)/100,MAX(Q700-ABS(O701*Constants!$B$4),0))</f>
        <v>0.58005</v>
      </c>
      <c r="R701">
        <f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1200.5</v>
      </c>
      <c r="S701">
        <f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800.5</v>
      </c>
      <c r="T701">
        <f t="shared" si="177"/>
        <v>1200.5</v>
      </c>
      <c r="U701">
        <f t="shared" si="178"/>
        <v>800.5</v>
      </c>
      <c r="V701">
        <f>IF(I701&lt;&gt;0,(ABS(R701*Constants!$B$4)+50)/100,IF(R701=0,MAX((0-ABS(T701*Constants!$B$4)),0),(ABS(R701*Constants!$B$4)+50)/100))</f>
        <v>1501.125</v>
      </c>
      <c r="W701">
        <f>IF(J701&lt;&gt;0,(ABS(S701*Constants!$B$4)+50)/100,IF(S701=0,MAX((0-ABS(U701*Constants!$B$4)),0),(ABS(S701*Constants!$B$4)+50)/100))</f>
        <v>1001.125</v>
      </c>
      <c r="X701">
        <f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1200.5</v>
      </c>
      <c r="Y701">
        <f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800.5</v>
      </c>
      <c r="Z701">
        <f t="shared" si="179"/>
        <v>1200.5</v>
      </c>
      <c r="AA701">
        <f t="shared" si="180"/>
        <v>800.5</v>
      </c>
      <c r="AB701">
        <f>IF(I701&lt;&gt;0,(ABS(X701*Constants!$B$10)+50)/100,IF(X701=0,MAX((AB700-ABS(Z701*Constants!$B$4)),0),(ABS(X701*Constants!$B$4)+50)/100))</f>
        <v>0.62005</v>
      </c>
      <c r="AC701">
        <f>IF(J701&lt;&gt;0,(ABS(Y701*Constants!$B$10)+50)/100,IF(Y701=0,MAX((AC700-ABS(AA701*Constants!$B$4)),0),(ABS(Y701*Constants!$B$4)+50)/100))</f>
        <v>0.58005</v>
      </c>
      <c r="AD701">
        <f t="shared" si="181"/>
        <v>1001</v>
      </c>
      <c r="AE701">
        <f t="shared" si="182"/>
        <v>1200.5</v>
      </c>
      <c r="AF701">
        <f t="shared" si="183"/>
        <v>800.5</v>
      </c>
      <c r="AG701">
        <f>((Constants!$B$5*AG700)+Constants!$B$4*AD701+AH700)/(Constants!$B$5+Constants!$B$4)</f>
        <v>1001</v>
      </c>
      <c r="AH701">
        <f>((Constants!$B$5*AG700)+Constants!$B$4*AD701+AH700)-(Constants!$B$5+Constants!$B$4)*AG701</f>
        <v>0</v>
      </c>
      <c r="AI701">
        <f>((Constants!$B$5*AI700)+Constants!$B$4*AE701+AJ700)/(Constants!$B$5+Constants!$B$4)</f>
        <v>1200.5</v>
      </c>
      <c r="AJ701">
        <f>((Constants!$B$5*AI700)+Constants!$B$4*AE701+AJ700)-(Constants!$B$4+Constants!$B$5)*AI701</f>
        <v>0</v>
      </c>
      <c r="AK701">
        <f>((Constants!$B$5*AK700)+Constants!$B$4*AF701+AL700)/(Constants!$B$5+Constants!$B$4)</f>
        <v>800.5</v>
      </c>
      <c r="AL701">
        <f>((Constants!$B$5*AK700)+Constants!$B$4*AF701+AL700)-(Constants!$B$5+Constants!$B$4)*AK701</f>
        <v>0</v>
      </c>
      <c r="AM701">
        <f t="shared" si="184"/>
        <v>1</v>
      </c>
      <c r="AN701">
        <f t="shared" si="185"/>
        <v>1</v>
      </c>
      <c r="AO701">
        <f>(200000*(ABS(N701)-ABS(N699))+Constants!$B$7)/(2*Constants!$B$7)</f>
        <v>0.5</v>
      </c>
      <c r="AP701">
        <f>(200000*(ABS(O701)-ABS(O699))+Constants!$B$7)/(2*Constants!$B$7)</f>
        <v>0.5</v>
      </c>
      <c r="AQ701">
        <f t="shared" si="186"/>
        <v>1</v>
      </c>
      <c r="AR701">
        <f>(Constants!$B$3*Constants!$B$8*I701*K701+AS700)/(Constants!$B$9*Constants!$B$4)</f>
        <v>7.53982300884956</v>
      </c>
      <c r="AS701">
        <f>(Constants!$B$3*Constants!$B$8*I701*K701+AS700)-(AR701*Constants!$B$9*Constants!$B$4)</f>
        <v>0</v>
      </c>
      <c r="AT701">
        <f t="shared" si="187"/>
        <v>5270.33628318578</v>
      </c>
      <c r="AU701">
        <f t="array" ref="AU701">IF(SUMPRODUCT(--(SIGN(AN668:AN700)=SIGN(K669:K701)))=0,2,IF(AV700&gt;0,1,0))</f>
        <v>0</v>
      </c>
      <c r="AV701">
        <f>IF(AU701=2,ROUND(5*1000/Constants!$B$11,0),IF(AV700&gt;0,AV700-1,0))</f>
        <v>0</v>
      </c>
      <c r="AW701">
        <f t="shared" si="188"/>
        <v>699</v>
      </c>
      <c r="AX701">
        <f ca="1" t="array" ref="AX701">IF(AW701&gt;Constants!$B$12,2,IF(SUMPRODUCT(--(AX682:AX701=2))=0,0,1))</f>
        <v>2</v>
      </c>
      <c r="AZ701">
        <f t="array" ref="AZ701">IF(ABS(AG701)&gt;Constants!$B$13,2,IF(SUMPRODUCT(--(AZ681:AZ700=2))=0,0,1))</f>
        <v>0</v>
      </c>
    </row>
    <row r="702" spans="1:52">
      <c r="A702" s="3">
        <v>700</v>
      </c>
      <c r="B702">
        <f>Signals!B701</f>
        <v>3</v>
      </c>
      <c r="C702">
        <f>Signals!C701</f>
        <v>2</v>
      </c>
      <c r="D702">
        <f>Signals!F701</f>
        <v>0</v>
      </c>
      <c r="E702">
        <f>Signals!H701</f>
        <v>0</v>
      </c>
      <c r="F702">
        <f>Signals!I701</f>
        <v>0</v>
      </c>
      <c r="G702">
        <f>IF(Constants!$B$2=2,-B702,B702)</f>
        <v>3</v>
      </c>
      <c r="H702">
        <f>IF(Constants!$C$2=2,-C702,C702)</f>
        <v>2</v>
      </c>
      <c r="I702">
        <f t="shared" si="172"/>
        <v>3</v>
      </c>
      <c r="J702">
        <f t="shared" si="173"/>
        <v>2</v>
      </c>
      <c r="K702">
        <f t="shared" si="174"/>
        <v>1</v>
      </c>
      <c r="L702">
        <f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1200.5</v>
      </c>
      <c r="M702">
        <f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800.5</v>
      </c>
      <c r="N702">
        <f t="shared" si="175"/>
        <v>1200.5</v>
      </c>
      <c r="O702">
        <f t="shared" si="176"/>
        <v>800.5</v>
      </c>
      <c r="P702">
        <f>IF(I702&lt;&gt;0,(ABS(L702*Constants!$B$10)+50)/100,MAX(P701-ABS(N702*Constants!$B$4),0))</f>
        <v>0.62005</v>
      </c>
      <c r="Q702">
        <f>IF(J702&lt;&gt;0,(ABS(M702*Constants!$B$10)+50)/100,MAX(Q701-ABS(O702*Constants!$B$4),0))</f>
        <v>0.58005</v>
      </c>
      <c r="R702">
        <f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1200.5</v>
      </c>
      <c r="S702">
        <f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800.5</v>
      </c>
      <c r="T702">
        <f t="shared" si="177"/>
        <v>1200.5</v>
      </c>
      <c r="U702">
        <f t="shared" si="178"/>
        <v>800.5</v>
      </c>
      <c r="V702">
        <f>IF(I702&lt;&gt;0,(ABS(R702*Constants!$B$4)+50)/100,IF(R702=0,MAX((0-ABS(T702*Constants!$B$4)),0),(ABS(R702*Constants!$B$4)+50)/100))</f>
        <v>1501.125</v>
      </c>
      <c r="W702">
        <f>IF(J702&lt;&gt;0,(ABS(S702*Constants!$B$4)+50)/100,IF(S702=0,MAX((0-ABS(U702*Constants!$B$4)),0),(ABS(S702*Constants!$B$4)+50)/100))</f>
        <v>1001.125</v>
      </c>
      <c r="X702">
        <f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1200.5</v>
      </c>
      <c r="Y702">
        <f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800.5</v>
      </c>
      <c r="Z702">
        <f t="shared" si="179"/>
        <v>1200.5</v>
      </c>
      <c r="AA702">
        <f t="shared" si="180"/>
        <v>800.5</v>
      </c>
      <c r="AB702">
        <f>IF(I702&lt;&gt;0,(ABS(X702*Constants!$B$10)+50)/100,IF(X702=0,MAX((AB701-ABS(Z702*Constants!$B$4)),0),(ABS(X702*Constants!$B$4)+50)/100))</f>
        <v>0.62005</v>
      </c>
      <c r="AC702">
        <f>IF(J702&lt;&gt;0,(ABS(Y702*Constants!$B$10)+50)/100,IF(Y702=0,MAX((AC701-ABS(AA702*Constants!$B$4)),0),(ABS(Y702*Constants!$B$4)+50)/100))</f>
        <v>0.58005</v>
      </c>
      <c r="AD702">
        <f t="shared" si="181"/>
        <v>1001</v>
      </c>
      <c r="AE702">
        <f t="shared" si="182"/>
        <v>1200.5</v>
      </c>
      <c r="AF702">
        <f t="shared" si="183"/>
        <v>800.5</v>
      </c>
      <c r="AG702">
        <f>((Constants!$B$5*AG701)+Constants!$B$4*AD702+AH701)/(Constants!$B$5+Constants!$B$4)</f>
        <v>1001</v>
      </c>
      <c r="AH702">
        <f>((Constants!$B$5*AG701)+Constants!$B$4*AD702+AH701)-(Constants!$B$5+Constants!$B$4)*AG702</f>
        <v>0</v>
      </c>
      <c r="AI702">
        <f>((Constants!$B$5*AI701)+Constants!$B$4*AE702+AJ701)/(Constants!$B$5+Constants!$B$4)</f>
        <v>1200.5</v>
      </c>
      <c r="AJ702">
        <f>((Constants!$B$5*AI701)+Constants!$B$4*AE702+AJ701)-(Constants!$B$4+Constants!$B$5)*AI702</f>
        <v>0</v>
      </c>
      <c r="AK702">
        <f>((Constants!$B$5*AK701)+Constants!$B$4*AF702+AL701)/(Constants!$B$5+Constants!$B$4)</f>
        <v>800.5</v>
      </c>
      <c r="AL702">
        <f>((Constants!$B$5*AK701)+Constants!$B$4*AF702+AL701)-(Constants!$B$5+Constants!$B$4)*AK702</f>
        <v>0</v>
      </c>
      <c r="AM702">
        <f t="shared" si="184"/>
        <v>1</v>
      </c>
      <c r="AN702">
        <f t="shared" si="185"/>
        <v>1</v>
      </c>
      <c r="AO702">
        <f>(200000*(ABS(N702)-ABS(N700))+Constants!$B$7)/(2*Constants!$B$7)</f>
        <v>0.5</v>
      </c>
      <c r="AP702">
        <f>(200000*(ABS(O702)-ABS(O700))+Constants!$B$7)/(2*Constants!$B$7)</f>
        <v>0.5</v>
      </c>
      <c r="AQ702">
        <f t="shared" si="186"/>
        <v>1</v>
      </c>
      <c r="AR702">
        <f>(Constants!$B$3*Constants!$B$8*I702*K702+AS701)/(Constants!$B$9*Constants!$B$4)</f>
        <v>7.53982300884956</v>
      </c>
      <c r="AS702">
        <f>(Constants!$B$3*Constants!$B$8*I702*K702+AS701)-(AR702*Constants!$B$9*Constants!$B$4)</f>
        <v>0</v>
      </c>
      <c r="AT702">
        <f t="shared" si="187"/>
        <v>5277.87610619463</v>
      </c>
      <c r="AU702">
        <f t="array" ref="AU702">IF(SUMPRODUCT(--(SIGN(AN669:AN701)=SIGN(K670:K702)))=0,2,IF(AV701&gt;0,1,0))</f>
        <v>0</v>
      </c>
      <c r="AV702">
        <f>IF(AU702=2,ROUND(5*1000/Constants!$B$11,0),IF(AV701&gt;0,AV701-1,0))</f>
        <v>0</v>
      </c>
      <c r="AW702">
        <f t="shared" si="188"/>
        <v>700</v>
      </c>
      <c r="AX702">
        <f ca="1" t="array" ref="AX702">IF(AW702&gt;Constants!$B$12,2,IF(SUMPRODUCT(--(AX683:AX702=2))=0,0,1))</f>
        <v>2</v>
      </c>
      <c r="AZ702">
        <f t="array" ref="AZ702">IF(ABS(AG702)&gt;Constants!$B$13,2,IF(SUMPRODUCT(--(AZ682:AZ701=2))=0,0,1))</f>
        <v>0</v>
      </c>
    </row>
    <row r="703" spans="1:52">
      <c r="A703" s="3">
        <v>701</v>
      </c>
      <c r="B703">
        <f>Signals!B702</f>
        <v>3</v>
      </c>
      <c r="C703">
        <f>Signals!C702</f>
        <v>2</v>
      </c>
      <c r="D703">
        <f>Signals!F702</f>
        <v>0</v>
      </c>
      <c r="E703">
        <f>Signals!H702</f>
        <v>0</v>
      </c>
      <c r="F703">
        <f>Signals!I702</f>
        <v>0</v>
      </c>
      <c r="G703">
        <f>IF(Constants!$B$2=2,-B703,B703)</f>
        <v>3</v>
      </c>
      <c r="H703">
        <f>IF(Constants!$C$2=2,-C703,C703)</f>
        <v>2</v>
      </c>
      <c r="I703">
        <f t="shared" si="172"/>
        <v>3</v>
      </c>
      <c r="J703">
        <f t="shared" si="173"/>
        <v>2</v>
      </c>
      <c r="K703">
        <f t="shared" si="174"/>
        <v>1</v>
      </c>
      <c r="L703">
        <f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1200.5</v>
      </c>
      <c r="M703">
        <f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800.5</v>
      </c>
      <c r="N703">
        <f t="shared" si="175"/>
        <v>1200.5</v>
      </c>
      <c r="O703">
        <f t="shared" si="176"/>
        <v>800.5</v>
      </c>
      <c r="P703">
        <f>IF(I703&lt;&gt;0,(ABS(L703*Constants!$B$10)+50)/100,MAX(P702-ABS(N703*Constants!$B$4),0))</f>
        <v>0.62005</v>
      </c>
      <c r="Q703">
        <f>IF(J703&lt;&gt;0,(ABS(M703*Constants!$B$10)+50)/100,MAX(Q702-ABS(O703*Constants!$B$4),0))</f>
        <v>0.58005</v>
      </c>
      <c r="R703">
        <f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1200.5</v>
      </c>
      <c r="S703">
        <f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800.5</v>
      </c>
      <c r="T703">
        <f t="shared" si="177"/>
        <v>1200.5</v>
      </c>
      <c r="U703">
        <f t="shared" si="178"/>
        <v>800.5</v>
      </c>
      <c r="V703">
        <f>IF(I703&lt;&gt;0,(ABS(R703*Constants!$B$4)+50)/100,IF(R703=0,MAX((0-ABS(T703*Constants!$B$4)),0),(ABS(R703*Constants!$B$4)+50)/100))</f>
        <v>1501.125</v>
      </c>
      <c r="W703">
        <f>IF(J703&lt;&gt;0,(ABS(S703*Constants!$B$4)+50)/100,IF(S703=0,MAX((0-ABS(U703*Constants!$B$4)),0),(ABS(S703*Constants!$B$4)+50)/100))</f>
        <v>1001.125</v>
      </c>
      <c r="X703">
        <f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1200.5</v>
      </c>
      <c r="Y703">
        <f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800.5</v>
      </c>
      <c r="Z703">
        <f t="shared" si="179"/>
        <v>1200.5</v>
      </c>
      <c r="AA703">
        <f t="shared" si="180"/>
        <v>800.5</v>
      </c>
      <c r="AB703">
        <f>IF(I703&lt;&gt;0,(ABS(X703*Constants!$B$10)+50)/100,IF(X703=0,MAX((AB702-ABS(Z703*Constants!$B$4)),0),(ABS(X703*Constants!$B$4)+50)/100))</f>
        <v>0.62005</v>
      </c>
      <c r="AC703">
        <f>IF(J703&lt;&gt;0,(ABS(Y703*Constants!$B$10)+50)/100,IF(Y703=0,MAX((AC702-ABS(AA703*Constants!$B$4)),0),(ABS(Y703*Constants!$B$4)+50)/100))</f>
        <v>0.58005</v>
      </c>
      <c r="AD703">
        <f t="shared" si="181"/>
        <v>1001</v>
      </c>
      <c r="AE703">
        <f t="shared" si="182"/>
        <v>1200.5</v>
      </c>
      <c r="AF703">
        <f t="shared" si="183"/>
        <v>800.5</v>
      </c>
      <c r="AG703">
        <f>((Constants!$B$5*AG702)+Constants!$B$4*AD703+AH702)/(Constants!$B$5+Constants!$B$4)</f>
        <v>1001</v>
      </c>
      <c r="AH703">
        <f>((Constants!$B$5*AG702)+Constants!$B$4*AD703+AH702)-(Constants!$B$5+Constants!$B$4)*AG703</f>
        <v>0</v>
      </c>
      <c r="AI703">
        <f>((Constants!$B$5*AI702)+Constants!$B$4*AE703+AJ702)/(Constants!$B$5+Constants!$B$4)</f>
        <v>1200.5</v>
      </c>
      <c r="AJ703">
        <f>((Constants!$B$5*AI702)+Constants!$B$4*AE703+AJ702)-(Constants!$B$4+Constants!$B$5)*AI703</f>
        <v>0</v>
      </c>
      <c r="AK703">
        <f>((Constants!$B$5*AK702)+Constants!$B$4*AF703+AL702)/(Constants!$B$5+Constants!$B$4)</f>
        <v>800.5</v>
      </c>
      <c r="AL703">
        <f>((Constants!$B$5*AK702)+Constants!$B$4*AF703+AL702)-(Constants!$B$5+Constants!$B$4)*AK703</f>
        <v>0</v>
      </c>
      <c r="AM703">
        <f t="shared" si="184"/>
        <v>1</v>
      </c>
      <c r="AN703">
        <f t="shared" si="185"/>
        <v>1</v>
      </c>
      <c r="AO703">
        <f>(200000*(ABS(N703)-ABS(N701))+Constants!$B$7)/(2*Constants!$B$7)</f>
        <v>0.5</v>
      </c>
      <c r="AP703">
        <f>(200000*(ABS(O703)-ABS(O701))+Constants!$B$7)/(2*Constants!$B$7)</f>
        <v>0.5</v>
      </c>
      <c r="AQ703">
        <f t="shared" si="186"/>
        <v>1</v>
      </c>
      <c r="AR703">
        <f>(Constants!$B$3*Constants!$B$8*I703*K703+AS702)/(Constants!$B$9*Constants!$B$4)</f>
        <v>7.53982300884956</v>
      </c>
      <c r="AS703">
        <f>(Constants!$B$3*Constants!$B$8*I703*K703+AS702)-(AR703*Constants!$B$9*Constants!$B$4)</f>
        <v>0</v>
      </c>
      <c r="AT703">
        <f t="shared" si="187"/>
        <v>5285.41592920348</v>
      </c>
      <c r="AU703">
        <f t="array" ref="AU703">IF(SUMPRODUCT(--(SIGN(AN670:AN702)=SIGN(K671:K703)))=0,2,IF(AV702&gt;0,1,0))</f>
        <v>0</v>
      </c>
      <c r="AV703">
        <f>IF(AU703=2,ROUND(5*1000/Constants!$B$11,0),IF(AV702&gt;0,AV702-1,0))</f>
        <v>0</v>
      </c>
      <c r="AW703">
        <f t="shared" si="188"/>
        <v>701</v>
      </c>
      <c r="AX703">
        <f ca="1" t="array" ref="AX703">IF(AW703&gt;Constants!$B$12,2,IF(SUMPRODUCT(--(AX684:AX703=2))=0,0,1))</f>
        <v>2</v>
      </c>
      <c r="AZ703">
        <f t="array" ref="AZ703">IF(ABS(AG703)&gt;Constants!$B$13,2,IF(SUMPRODUCT(--(AZ683:AZ702=2))=0,0,1))</f>
        <v>0</v>
      </c>
    </row>
    <row r="704" spans="1:52">
      <c r="A704" s="3">
        <v>702</v>
      </c>
      <c r="B704">
        <f>Signals!B703</f>
        <v>3</v>
      </c>
      <c r="C704">
        <f>Signals!C703</f>
        <v>2</v>
      </c>
      <c r="D704">
        <f>Signals!F703</f>
        <v>0</v>
      </c>
      <c r="E704">
        <f>Signals!H703</f>
        <v>0</v>
      </c>
      <c r="F704">
        <f>Signals!I703</f>
        <v>0</v>
      </c>
      <c r="G704">
        <f>IF(Constants!$B$2=2,-B704,B704)</f>
        <v>3</v>
      </c>
      <c r="H704">
        <f>IF(Constants!$C$2=2,-C704,C704)</f>
        <v>2</v>
      </c>
      <c r="I704">
        <f t="shared" si="172"/>
        <v>3</v>
      </c>
      <c r="J704">
        <f t="shared" si="173"/>
        <v>2</v>
      </c>
      <c r="K704">
        <f t="shared" si="174"/>
        <v>1</v>
      </c>
      <c r="L704">
        <f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1200.5</v>
      </c>
      <c r="M704">
        <f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800.5</v>
      </c>
      <c r="N704">
        <f t="shared" si="175"/>
        <v>1200.5</v>
      </c>
      <c r="O704">
        <f t="shared" si="176"/>
        <v>800.5</v>
      </c>
      <c r="P704">
        <f>IF(I704&lt;&gt;0,(ABS(L704*Constants!$B$10)+50)/100,MAX(P703-ABS(N704*Constants!$B$4),0))</f>
        <v>0.62005</v>
      </c>
      <c r="Q704">
        <f>IF(J704&lt;&gt;0,(ABS(M704*Constants!$B$10)+50)/100,MAX(Q703-ABS(O704*Constants!$B$4),0))</f>
        <v>0.58005</v>
      </c>
      <c r="R704">
        <f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1200.5</v>
      </c>
      <c r="S704">
        <f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800.5</v>
      </c>
      <c r="T704">
        <f t="shared" si="177"/>
        <v>1200.5</v>
      </c>
      <c r="U704">
        <f t="shared" si="178"/>
        <v>800.5</v>
      </c>
      <c r="V704">
        <f>IF(I704&lt;&gt;0,(ABS(R704*Constants!$B$4)+50)/100,IF(R704=0,MAX((0-ABS(T704*Constants!$B$4)),0),(ABS(R704*Constants!$B$4)+50)/100))</f>
        <v>1501.125</v>
      </c>
      <c r="W704">
        <f>IF(J704&lt;&gt;0,(ABS(S704*Constants!$B$4)+50)/100,IF(S704=0,MAX((0-ABS(U704*Constants!$B$4)),0),(ABS(S704*Constants!$B$4)+50)/100))</f>
        <v>1001.125</v>
      </c>
      <c r="X704">
        <f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1200.5</v>
      </c>
      <c r="Y704">
        <f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800.5</v>
      </c>
      <c r="Z704">
        <f t="shared" si="179"/>
        <v>1200.5</v>
      </c>
      <c r="AA704">
        <f t="shared" si="180"/>
        <v>800.5</v>
      </c>
      <c r="AB704">
        <f>IF(I704&lt;&gt;0,(ABS(X704*Constants!$B$10)+50)/100,IF(X704=0,MAX((AB703-ABS(Z704*Constants!$B$4)),0),(ABS(X704*Constants!$B$4)+50)/100))</f>
        <v>0.62005</v>
      </c>
      <c r="AC704">
        <f>IF(J704&lt;&gt;0,(ABS(Y704*Constants!$B$10)+50)/100,IF(Y704=0,MAX((AC703-ABS(AA704*Constants!$B$4)),0),(ABS(Y704*Constants!$B$4)+50)/100))</f>
        <v>0.58005</v>
      </c>
      <c r="AD704">
        <f t="shared" si="181"/>
        <v>1001</v>
      </c>
      <c r="AE704">
        <f t="shared" si="182"/>
        <v>1200.5</v>
      </c>
      <c r="AF704">
        <f t="shared" si="183"/>
        <v>800.5</v>
      </c>
      <c r="AG704">
        <f>((Constants!$B$5*AG703)+Constants!$B$4*AD704+AH703)/(Constants!$B$5+Constants!$B$4)</f>
        <v>1001</v>
      </c>
      <c r="AH704">
        <f>((Constants!$B$5*AG703)+Constants!$B$4*AD704+AH703)-(Constants!$B$5+Constants!$B$4)*AG704</f>
        <v>0</v>
      </c>
      <c r="AI704">
        <f>((Constants!$B$5*AI703)+Constants!$B$4*AE704+AJ703)/(Constants!$B$5+Constants!$B$4)</f>
        <v>1200.5</v>
      </c>
      <c r="AJ704">
        <f>((Constants!$B$5*AI703)+Constants!$B$4*AE704+AJ703)-(Constants!$B$4+Constants!$B$5)*AI704</f>
        <v>0</v>
      </c>
      <c r="AK704">
        <f>((Constants!$B$5*AK703)+Constants!$B$4*AF704+AL703)/(Constants!$B$5+Constants!$B$4)</f>
        <v>800.5</v>
      </c>
      <c r="AL704">
        <f>((Constants!$B$5*AK703)+Constants!$B$4*AF704+AL703)-(Constants!$B$5+Constants!$B$4)*AK704</f>
        <v>0</v>
      </c>
      <c r="AM704">
        <f t="shared" si="184"/>
        <v>1</v>
      </c>
      <c r="AN704">
        <f t="shared" si="185"/>
        <v>1</v>
      </c>
      <c r="AO704">
        <f>(200000*(ABS(N704)-ABS(N702))+Constants!$B$7)/(2*Constants!$B$7)</f>
        <v>0.5</v>
      </c>
      <c r="AP704">
        <f>(200000*(ABS(O704)-ABS(O702))+Constants!$B$7)/(2*Constants!$B$7)</f>
        <v>0.5</v>
      </c>
      <c r="AQ704">
        <f t="shared" si="186"/>
        <v>1</v>
      </c>
      <c r="AR704">
        <f>(Constants!$B$3*Constants!$B$8*I704*K704+AS703)/(Constants!$B$9*Constants!$B$4)</f>
        <v>7.53982300884956</v>
      </c>
      <c r="AS704">
        <f>(Constants!$B$3*Constants!$B$8*I704*K704+AS703)-(AR704*Constants!$B$9*Constants!$B$4)</f>
        <v>0</v>
      </c>
      <c r="AT704">
        <f t="shared" si="187"/>
        <v>5292.95575221233</v>
      </c>
      <c r="AU704">
        <f t="array" ref="AU704">IF(SUMPRODUCT(--(SIGN(AN671:AN703)=SIGN(K672:K704)))=0,2,IF(AV703&gt;0,1,0))</f>
        <v>0</v>
      </c>
      <c r="AV704">
        <f>IF(AU704=2,ROUND(5*1000/Constants!$B$11,0),IF(AV703&gt;0,AV703-1,0))</f>
        <v>0</v>
      </c>
      <c r="AW704">
        <f t="shared" si="188"/>
        <v>702</v>
      </c>
      <c r="AX704">
        <f ca="1" t="array" ref="AX704">IF(AW704&gt;Constants!$B$12,2,IF(SUMPRODUCT(--(AX685:AX704=2))=0,0,1))</f>
        <v>2</v>
      </c>
      <c r="AZ704">
        <f t="array" ref="AZ704">IF(ABS(AG704)&gt;Constants!$B$13,2,IF(SUMPRODUCT(--(AZ684:AZ703=2))=0,0,1))</f>
        <v>0</v>
      </c>
    </row>
    <row r="705" spans="1:52">
      <c r="A705" s="3">
        <v>703</v>
      </c>
      <c r="B705">
        <f>Signals!B704</f>
        <v>3</v>
      </c>
      <c r="C705">
        <f>Signals!C704</f>
        <v>2</v>
      </c>
      <c r="D705">
        <f>Signals!F704</f>
        <v>0</v>
      </c>
      <c r="E705">
        <f>Signals!H704</f>
        <v>0</v>
      </c>
      <c r="F705">
        <f>Signals!I704</f>
        <v>0</v>
      </c>
      <c r="G705">
        <f>IF(Constants!$B$2=2,-B705,B705)</f>
        <v>3</v>
      </c>
      <c r="H705">
        <f>IF(Constants!$C$2=2,-C705,C705)</f>
        <v>2</v>
      </c>
      <c r="I705">
        <f t="shared" si="172"/>
        <v>3</v>
      </c>
      <c r="J705">
        <f t="shared" si="173"/>
        <v>2</v>
      </c>
      <c r="K705">
        <f t="shared" si="174"/>
        <v>1</v>
      </c>
      <c r="L705">
        <f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1200.5</v>
      </c>
      <c r="M705">
        <f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800.5</v>
      </c>
      <c r="N705">
        <f t="shared" si="175"/>
        <v>1200.5</v>
      </c>
      <c r="O705">
        <f t="shared" si="176"/>
        <v>800.5</v>
      </c>
      <c r="P705">
        <f>IF(I705&lt;&gt;0,(ABS(L705*Constants!$B$10)+50)/100,MAX(P704-ABS(N705*Constants!$B$4),0))</f>
        <v>0.62005</v>
      </c>
      <c r="Q705">
        <f>IF(J705&lt;&gt;0,(ABS(M705*Constants!$B$10)+50)/100,MAX(Q704-ABS(O705*Constants!$B$4),0))</f>
        <v>0.58005</v>
      </c>
      <c r="R705">
        <f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1200.5</v>
      </c>
      <c r="S705">
        <f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800.5</v>
      </c>
      <c r="T705">
        <f t="shared" si="177"/>
        <v>1200.5</v>
      </c>
      <c r="U705">
        <f t="shared" si="178"/>
        <v>800.5</v>
      </c>
      <c r="V705">
        <f>IF(I705&lt;&gt;0,(ABS(R705*Constants!$B$4)+50)/100,IF(R705=0,MAX((0-ABS(T705*Constants!$B$4)),0),(ABS(R705*Constants!$B$4)+50)/100))</f>
        <v>1501.125</v>
      </c>
      <c r="W705">
        <f>IF(J705&lt;&gt;0,(ABS(S705*Constants!$B$4)+50)/100,IF(S705=0,MAX((0-ABS(U705*Constants!$B$4)),0),(ABS(S705*Constants!$B$4)+50)/100))</f>
        <v>1001.125</v>
      </c>
      <c r="X705">
        <f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1200.5</v>
      </c>
      <c r="Y705">
        <f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800.5</v>
      </c>
      <c r="Z705">
        <f t="shared" si="179"/>
        <v>1200.5</v>
      </c>
      <c r="AA705">
        <f t="shared" si="180"/>
        <v>800.5</v>
      </c>
      <c r="AB705">
        <f>IF(I705&lt;&gt;0,(ABS(X705*Constants!$B$10)+50)/100,IF(X705=0,MAX((AB704-ABS(Z705*Constants!$B$4)),0),(ABS(X705*Constants!$B$4)+50)/100))</f>
        <v>0.62005</v>
      </c>
      <c r="AC705">
        <f>IF(J705&lt;&gt;0,(ABS(Y705*Constants!$B$10)+50)/100,IF(Y705=0,MAX((AC704-ABS(AA705*Constants!$B$4)),0),(ABS(Y705*Constants!$B$4)+50)/100))</f>
        <v>0.58005</v>
      </c>
      <c r="AD705">
        <f t="shared" si="181"/>
        <v>1001</v>
      </c>
      <c r="AE705">
        <f t="shared" si="182"/>
        <v>1200.5</v>
      </c>
      <c r="AF705">
        <f t="shared" si="183"/>
        <v>800.5</v>
      </c>
      <c r="AG705">
        <f>((Constants!$B$5*AG704)+Constants!$B$4*AD705+AH704)/(Constants!$B$5+Constants!$B$4)</f>
        <v>1001</v>
      </c>
      <c r="AH705">
        <f>((Constants!$B$5*AG704)+Constants!$B$4*AD705+AH704)-(Constants!$B$5+Constants!$B$4)*AG705</f>
        <v>0</v>
      </c>
      <c r="AI705">
        <f>((Constants!$B$5*AI704)+Constants!$B$4*AE705+AJ704)/(Constants!$B$5+Constants!$B$4)</f>
        <v>1200.5</v>
      </c>
      <c r="AJ705">
        <f>((Constants!$B$5*AI704)+Constants!$B$4*AE705+AJ704)-(Constants!$B$4+Constants!$B$5)*AI705</f>
        <v>0</v>
      </c>
      <c r="AK705">
        <f>((Constants!$B$5*AK704)+Constants!$B$4*AF705+AL704)/(Constants!$B$5+Constants!$B$4)</f>
        <v>800.5</v>
      </c>
      <c r="AL705">
        <f>((Constants!$B$5*AK704)+Constants!$B$4*AF705+AL704)-(Constants!$B$5+Constants!$B$4)*AK705</f>
        <v>0</v>
      </c>
      <c r="AM705">
        <f t="shared" si="184"/>
        <v>1</v>
      </c>
      <c r="AN705">
        <f t="shared" si="185"/>
        <v>1</v>
      </c>
      <c r="AO705">
        <f>(200000*(ABS(N705)-ABS(N703))+Constants!$B$7)/(2*Constants!$B$7)</f>
        <v>0.5</v>
      </c>
      <c r="AP705">
        <f>(200000*(ABS(O705)-ABS(O703))+Constants!$B$7)/(2*Constants!$B$7)</f>
        <v>0.5</v>
      </c>
      <c r="AQ705">
        <f t="shared" si="186"/>
        <v>1</v>
      </c>
      <c r="AR705">
        <f>(Constants!$B$3*Constants!$B$8*I705*K705+AS704)/(Constants!$B$9*Constants!$B$4)</f>
        <v>7.53982300884956</v>
      </c>
      <c r="AS705">
        <f>(Constants!$B$3*Constants!$B$8*I705*K705+AS704)-(AR705*Constants!$B$9*Constants!$B$4)</f>
        <v>0</v>
      </c>
      <c r="AT705">
        <f t="shared" si="187"/>
        <v>5300.49557522118</v>
      </c>
      <c r="AU705">
        <f t="array" ref="AU705">IF(SUMPRODUCT(--(SIGN(AN672:AN704)=SIGN(K673:K705)))=0,2,IF(AV704&gt;0,1,0))</f>
        <v>0</v>
      </c>
      <c r="AV705">
        <f>IF(AU705=2,ROUND(5*1000/Constants!$B$11,0),IF(AV704&gt;0,AV704-1,0))</f>
        <v>0</v>
      </c>
      <c r="AW705">
        <f t="shared" si="188"/>
        <v>703</v>
      </c>
      <c r="AX705">
        <f ca="1" t="array" ref="AX705">IF(AW705&gt;Constants!$B$12,2,IF(SUMPRODUCT(--(AX686:AX705=2))=0,0,1))</f>
        <v>2</v>
      </c>
      <c r="AZ705">
        <f t="array" ref="AZ705">IF(ABS(AG705)&gt;Constants!$B$13,2,IF(SUMPRODUCT(--(AZ685:AZ704=2))=0,0,1))</f>
        <v>0</v>
      </c>
    </row>
    <row r="706" spans="1:52">
      <c r="A706" s="3">
        <v>704</v>
      </c>
      <c r="B706">
        <f>Signals!B705</f>
        <v>3</v>
      </c>
      <c r="C706">
        <f>Signals!C705</f>
        <v>2</v>
      </c>
      <c r="D706">
        <f>Signals!F705</f>
        <v>0</v>
      </c>
      <c r="E706">
        <f>Signals!H705</f>
        <v>0</v>
      </c>
      <c r="F706">
        <f>Signals!I705</f>
        <v>0</v>
      </c>
      <c r="G706">
        <f>IF(Constants!$B$2=2,-B706,B706)</f>
        <v>3</v>
      </c>
      <c r="H706">
        <f>IF(Constants!$C$2=2,-C706,C706)</f>
        <v>2</v>
      </c>
      <c r="I706">
        <f t="shared" si="172"/>
        <v>3</v>
      </c>
      <c r="J706">
        <f t="shared" si="173"/>
        <v>2</v>
      </c>
      <c r="K706">
        <f t="shared" si="174"/>
        <v>1</v>
      </c>
      <c r="L706">
        <f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1200.5</v>
      </c>
      <c r="M706">
        <f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800.5</v>
      </c>
      <c r="N706">
        <f t="shared" si="175"/>
        <v>1200.5</v>
      </c>
      <c r="O706">
        <f t="shared" si="176"/>
        <v>800.5</v>
      </c>
      <c r="P706">
        <f>IF(I706&lt;&gt;0,(ABS(L706*Constants!$B$10)+50)/100,MAX(P705-ABS(N706*Constants!$B$4),0))</f>
        <v>0.62005</v>
      </c>
      <c r="Q706">
        <f>IF(J706&lt;&gt;0,(ABS(M706*Constants!$B$10)+50)/100,MAX(Q705-ABS(O706*Constants!$B$4),0))</f>
        <v>0.58005</v>
      </c>
      <c r="R706">
        <f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1200.5</v>
      </c>
      <c r="S706">
        <f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800.5</v>
      </c>
      <c r="T706">
        <f t="shared" si="177"/>
        <v>1200.5</v>
      </c>
      <c r="U706">
        <f t="shared" si="178"/>
        <v>800.5</v>
      </c>
      <c r="V706">
        <f>IF(I706&lt;&gt;0,(ABS(R706*Constants!$B$4)+50)/100,IF(R706=0,MAX((0-ABS(T706*Constants!$B$4)),0),(ABS(R706*Constants!$B$4)+50)/100))</f>
        <v>1501.125</v>
      </c>
      <c r="W706">
        <f>IF(J706&lt;&gt;0,(ABS(S706*Constants!$B$4)+50)/100,IF(S706=0,MAX((0-ABS(U706*Constants!$B$4)),0),(ABS(S706*Constants!$B$4)+50)/100))</f>
        <v>1001.125</v>
      </c>
      <c r="X706">
        <f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1200.5</v>
      </c>
      <c r="Y706">
        <f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800.5</v>
      </c>
      <c r="Z706">
        <f t="shared" si="179"/>
        <v>1200.5</v>
      </c>
      <c r="AA706">
        <f t="shared" si="180"/>
        <v>800.5</v>
      </c>
      <c r="AB706">
        <f>IF(I706&lt;&gt;0,(ABS(X706*Constants!$B$10)+50)/100,IF(X706=0,MAX((AB705-ABS(Z706*Constants!$B$4)),0),(ABS(X706*Constants!$B$4)+50)/100))</f>
        <v>0.62005</v>
      </c>
      <c r="AC706">
        <f>IF(J706&lt;&gt;0,(ABS(Y706*Constants!$B$10)+50)/100,IF(Y706=0,MAX((AC705-ABS(AA706*Constants!$B$4)),0),(ABS(Y706*Constants!$B$4)+50)/100))</f>
        <v>0.58005</v>
      </c>
      <c r="AD706">
        <f t="shared" si="181"/>
        <v>1001</v>
      </c>
      <c r="AE706">
        <f t="shared" si="182"/>
        <v>1200.5</v>
      </c>
      <c r="AF706">
        <f t="shared" si="183"/>
        <v>800.5</v>
      </c>
      <c r="AG706">
        <f>((Constants!$B$5*AG705)+Constants!$B$4*AD706+AH705)/(Constants!$B$5+Constants!$B$4)</f>
        <v>1001</v>
      </c>
      <c r="AH706">
        <f>((Constants!$B$5*AG705)+Constants!$B$4*AD706+AH705)-(Constants!$B$5+Constants!$B$4)*AG706</f>
        <v>0</v>
      </c>
      <c r="AI706">
        <f>((Constants!$B$5*AI705)+Constants!$B$4*AE706+AJ705)/(Constants!$B$5+Constants!$B$4)</f>
        <v>1200.5</v>
      </c>
      <c r="AJ706">
        <f>((Constants!$B$5*AI705)+Constants!$B$4*AE706+AJ705)-(Constants!$B$4+Constants!$B$5)*AI706</f>
        <v>0</v>
      </c>
      <c r="AK706">
        <f>((Constants!$B$5*AK705)+Constants!$B$4*AF706+AL705)/(Constants!$B$5+Constants!$B$4)</f>
        <v>800.5</v>
      </c>
      <c r="AL706">
        <f>((Constants!$B$5*AK705)+Constants!$B$4*AF706+AL705)-(Constants!$B$5+Constants!$B$4)*AK706</f>
        <v>0</v>
      </c>
      <c r="AM706">
        <f t="shared" si="184"/>
        <v>1</v>
      </c>
      <c r="AN706">
        <f t="shared" si="185"/>
        <v>1</v>
      </c>
      <c r="AO706">
        <f>(200000*(ABS(N706)-ABS(N704))+Constants!$B$7)/(2*Constants!$B$7)</f>
        <v>0.5</v>
      </c>
      <c r="AP706">
        <f>(200000*(ABS(O706)-ABS(O704))+Constants!$B$7)/(2*Constants!$B$7)</f>
        <v>0.5</v>
      </c>
      <c r="AQ706">
        <f t="shared" si="186"/>
        <v>1</v>
      </c>
      <c r="AR706">
        <f>(Constants!$B$3*Constants!$B$8*I706*K706+AS705)/(Constants!$B$9*Constants!$B$4)</f>
        <v>7.53982300884956</v>
      </c>
      <c r="AS706">
        <f>(Constants!$B$3*Constants!$B$8*I706*K706+AS705)-(AR706*Constants!$B$9*Constants!$B$4)</f>
        <v>0</v>
      </c>
      <c r="AT706">
        <f t="shared" si="187"/>
        <v>5308.03539823003</v>
      </c>
      <c r="AU706">
        <f t="array" ref="AU706">IF(SUMPRODUCT(--(SIGN(AN673:AN705)=SIGN(K674:K706)))=0,2,IF(AV705&gt;0,1,0))</f>
        <v>0</v>
      </c>
      <c r="AV706">
        <f>IF(AU706=2,ROUND(5*1000/Constants!$B$11,0),IF(AV705&gt;0,AV705-1,0))</f>
        <v>0</v>
      </c>
      <c r="AW706">
        <f t="shared" si="188"/>
        <v>704</v>
      </c>
      <c r="AX706">
        <f ca="1" t="array" ref="AX706">IF(AW706&gt;Constants!$B$12,2,IF(SUMPRODUCT(--(AX687:AX706=2))=0,0,1))</f>
        <v>2</v>
      </c>
      <c r="AZ706">
        <f t="array" ref="AZ706">IF(ABS(AG706)&gt;Constants!$B$13,2,IF(SUMPRODUCT(--(AZ686:AZ705=2))=0,0,1))</f>
        <v>0</v>
      </c>
    </row>
    <row r="707" spans="1:52">
      <c r="A707" s="3">
        <v>705</v>
      </c>
      <c r="B707">
        <f>Signals!B706</f>
        <v>3</v>
      </c>
      <c r="C707">
        <f>Signals!C706</f>
        <v>2</v>
      </c>
      <c r="D707">
        <f>Signals!F706</f>
        <v>0</v>
      </c>
      <c r="E707">
        <f>Signals!H706</f>
        <v>0</v>
      </c>
      <c r="F707">
        <f>Signals!I706</f>
        <v>0</v>
      </c>
      <c r="G707">
        <f>IF(Constants!$B$2=2,-B707,B707)</f>
        <v>3</v>
      </c>
      <c r="H707">
        <f>IF(Constants!$C$2=2,-C707,C707)</f>
        <v>2</v>
      </c>
      <c r="I707">
        <f t="shared" si="172"/>
        <v>3</v>
      </c>
      <c r="J707">
        <f t="shared" si="173"/>
        <v>2</v>
      </c>
      <c r="K707">
        <f t="shared" si="174"/>
        <v>1</v>
      </c>
      <c r="L707">
        <f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1200.5</v>
      </c>
      <c r="M707">
        <f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800.5</v>
      </c>
      <c r="N707">
        <f t="shared" si="175"/>
        <v>1200.5</v>
      </c>
      <c r="O707">
        <f t="shared" si="176"/>
        <v>800.5</v>
      </c>
      <c r="P707">
        <f>IF(I707&lt;&gt;0,(ABS(L707*Constants!$B$10)+50)/100,MAX(P706-ABS(N707*Constants!$B$4),0))</f>
        <v>0.62005</v>
      </c>
      <c r="Q707">
        <f>IF(J707&lt;&gt;0,(ABS(M707*Constants!$B$10)+50)/100,MAX(Q706-ABS(O707*Constants!$B$4),0))</f>
        <v>0.58005</v>
      </c>
      <c r="R707">
        <f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1200.5</v>
      </c>
      <c r="S707">
        <f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800.5</v>
      </c>
      <c r="T707">
        <f t="shared" si="177"/>
        <v>1200.5</v>
      </c>
      <c r="U707">
        <f t="shared" si="178"/>
        <v>800.5</v>
      </c>
      <c r="V707">
        <f>IF(I707&lt;&gt;0,(ABS(R707*Constants!$B$4)+50)/100,IF(R707=0,MAX((0-ABS(T707*Constants!$B$4)),0),(ABS(R707*Constants!$B$4)+50)/100))</f>
        <v>1501.125</v>
      </c>
      <c r="W707">
        <f>IF(J707&lt;&gt;0,(ABS(S707*Constants!$B$4)+50)/100,IF(S707=0,MAX((0-ABS(U707*Constants!$B$4)),0),(ABS(S707*Constants!$B$4)+50)/100))</f>
        <v>1001.125</v>
      </c>
      <c r="X707">
        <f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1200.5</v>
      </c>
      <c r="Y707">
        <f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800.5</v>
      </c>
      <c r="Z707">
        <f t="shared" si="179"/>
        <v>1200.5</v>
      </c>
      <c r="AA707">
        <f t="shared" si="180"/>
        <v>800.5</v>
      </c>
      <c r="AB707">
        <f>IF(I707&lt;&gt;0,(ABS(X707*Constants!$B$10)+50)/100,IF(X707=0,MAX((AB706-ABS(Z707*Constants!$B$4)),0),(ABS(X707*Constants!$B$4)+50)/100))</f>
        <v>0.62005</v>
      </c>
      <c r="AC707">
        <f>IF(J707&lt;&gt;0,(ABS(Y707*Constants!$B$10)+50)/100,IF(Y707=0,MAX((AC706-ABS(AA707*Constants!$B$4)),0),(ABS(Y707*Constants!$B$4)+50)/100))</f>
        <v>0.58005</v>
      </c>
      <c r="AD707">
        <f t="shared" si="181"/>
        <v>1001</v>
      </c>
      <c r="AE707">
        <f t="shared" si="182"/>
        <v>1200.5</v>
      </c>
      <c r="AF707">
        <f t="shared" si="183"/>
        <v>800.5</v>
      </c>
      <c r="AG707">
        <f>((Constants!$B$5*AG706)+Constants!$B$4*AD707+AH706)/(Constants!$B$5+Constants!$B$4)</f>
        <v>1001</v>
      </c>
      <c r="AH707">
        <f>((Constants!$B$5*AG706)+Constants!$B$4*AD707+AH706)-(Constants!$B$5+Constants!$B$4)*AG707</f>
        <v>0</v>
      </c>
      <c r="AI707">
        <f>((Constants!$B$5*AI706)+Constants!$B$4*AE707+AJ706)/(Constants!$B$5+Constants!$B$4)</f>
        <v>1200.5</v>
      </c>
      <c r="AJ707">
        <f>((Constants!$B$5*AI706)+Constants!$B$4*AE707+AJ706)-(Constants!$B$4+Constants!$B$5)*AI707</f>
        <v>0</v>
      </c>
      <c r="AK707">
        <f>((Constants!$B$5*AK706)+Constants!$B$4*AF707+AL706)/(Constants!$B$5+Constants!$B$4)</f>
        <v>800.5</v>
      </c>
      <c r="AL707">
        <f>((Constants!$B$5*AK706)+Constants!$B$4*AF707+AL706)-(Constants!$B$5+Constants!$B$4)*AK707</f>
        <v>0</v>
      </c>
      <c r="AM707">
        <f t="shared" si="184"/>
        <v>1</v>
      </c>
      <c r="AN707">
        <f t="shared" si="185"/>
        <v>1</v>
      </c>
      <c r="AO707">
        <f>(200000*(ABS(N707)-ABS(N705))+Constants!$B$7)/(2*Constants!$B$7)</f>
        <v>0.5</v>
      </c>
      <c r="AP707">
        <f>(200000*(ABS(O707)-ABS(O705))+Constants!$B$7)/(2*Constants!$B$7)</f>
        <v>0.5</v>
      </c>
      <c r="AQ707">
        <f t="shared" si="186"/>
        <v>1</v>
      </c>
      <c r="AR707">
        <f>(Constants!$B$3*Constants!$B$8*I707*K707+AS706)/(Constants!$B$9*Constants!$B$4)</f>
        <v>7.53982300884956</v>
      </c>
      <c r="AS707">
        <f>(Constants!$B$3*Constants!$B$8*I707*K707+AS706)-(AR707*Constants!$B$9*Constants!$B$4)</f>
        <v>0</v>
      </c>
      <c r="AT707">
        <f t="shared" si="187"/>
        <v>5315.57522123888</v>
      </c>
      <c r="AU707">
        <f t="array" ref="AU707">IF(SUMPRODUCT(--(SIGN(AN674:AN706)=SIGN(K675:K707)))=0,2,IF(AV706&gt;0,1,0))</f>
        <v>0</v>
      </c>
      <c r="AV707">
        <f>IF(AU707=2,ROUND(5*1000/Constants!$B$11,0),IF(AV706&gt;0,AV706-1,0))</f>
        <v>0</v>
      </c>
      <c r="AW707">
        <f t="shared" si="188"/>
        <v>705</v>
      </c>
      <c r="AX707">
        <f ca="1" t="array" ref="AX707">IF(AW707&gt;Constants!$B$12,2,IF(SUMPRODUCT(--(AX688:AX707=2))=0,0,1))</f>
        <v>2</v>
      </c>
      <c r="AZ707">
        <f t="array" ref="AZ707">IF(ABS(AG707)&gt;Constants!$B$13,2,IF(SUMPRODUCT(--(AZ687:AZ706=2))=0,0,1))</f>
        <v>0</v>
      </c>
    </row>
    <row r="708" spans="1:52">
      <c r="A708" s="3">
        <v>706</v>
      </c>
      <c r="B708">
        <f>Signals!B707</f>
        <v>3</v>
      </c>
      <c r="C708">
        <f>Signals!C707</f>
        <v>2</v>
      </c>
      <c r="D708">
        <f>Signals!F707</f>
        <v>0</v>
      </c>
      <c r="E708">
        <f>Signals!H707</f>
        <v>0</v>
      </c>
      <c r="F708">
        <f>Signals!I707</f>
        <v>0</v>
      </c>
      <c r="G708">
        <f>IF(Constants!$B$2=2,-B708,B708)</f>
        <v>3</v>
      </c>
      <c r="H708">
        <f>IF(Constants!$C$2=2,-C708,C708)</f>
        <v>2</v>
      </c>
      <c r="I708">
        <f t="shared" si="172"/>
        <v>3</v>
      </c>
      <c r="J708">
        <f t="shared" si="173"/>
        <v>2</v>
      </c>
      <c r="K708">
        <f t="shared" si="174"/>
        <v>1</v>
      </c>
      <c r="L708">
        <f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1200.5</v>
      </c>
      <c r="M708">
        <f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800.5</v>
      </c>
      <c r="N708">
        <f t="shared" si="175"/>
        <v>1200.5</v>
      </c>
      <c r="O708">
        <f t="shared" si="176"/>
        <v>800.5</v>
      </c>
      <c r="P708">
        <f>IF(I708&lt;&gt;0,(ABS(L708*Constants!$B$10)+50)/100,MAX(P707-ABS(N708*Constants!$B$4),0))</f>
        <v>0.62005</v>
      </c>
      <c r="Q708">
        <f>IF(J708&lt;&gt;0,(ABS(M708*Constants!$B$10)+50)/100,MAX(Q707-ABS(O708*Constants!$B$4),0))</f>
        <v>0.58005</v>
      </c>
      <c r="R708">
        <f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1200.5</v>
      </c>
      <c r="S708">
        <f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800.5</v>
      </c>
      <c r="T708">
        <f t="shared" si="177"/>
        <v>1200.5</v>
      </c>
      <c r="U708">
        <f t="shared" si="178"/>
        <v>800.5</v>
      </c>
      <c r="V708">
        <f>IF(I708&lt;&gt;0,(ABS(R708*Constants!$B$4)+50)/100,IF(R708=0,MAX((0-ABS(T708*Constants!$B$4)),0),(ABS(R708*Constants!$B$4)+50)/100))</f>
        <v>1501.125</v>
      </c>
      <c r="W708">
        <f>IF(J708&lt;&gt;0,(ABS(S708*Constants!$B$4)+50)/100,IF(S708=0,MAX((0-ABS(U708*Constants!$B$4)),0),(ABS(S708*Constants!$B$4)+50)/100))</f>
        <v>1001.125</v>
      </c>
      <c r="X708">
        <f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1200.5</v>
      </c>
      <c r="Y708">
        <f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800.5</v>
      </c>
      <c r="Z708">
        <f t="shared" si="179"/>
        <v>1200.5</v>
      </c>
      <c r="AA708">
        <f t="shared" si="180"/>
        <v>800.5</v>
      </c>
      <c r="AB708">
        <f>IF(I708&lt;&gt;0,(ABS(X708*Constants!$B$10)+50)/100,IF(X708=0,MAX((AB707-ABS(Z708*Constants!$B$4)),0),(ABS(X708*Constants!$B$4)+50)/100))</f>
        <v>0.62005</v>
      </c>
      <c r="AC708">
        <f>IF(J708&lt;&gt;0,(ABS(Y708*Constants!$B$10)+50)/100,IF(Y708=0,MAX((AC707-ABS(AA708*Constants!$B$4)),0),(ABS(Y708*Constants!$B$4)+50)/100))</f>
        <v>0.58005</v>
      </c>
      <c r="AD708">
        <f t="shared" si="181"/>
        <v>1001</v>
      </c>
      <c r="AE708">
        <f t="shared" si="182"/>
        <v>1200.5</v>
      </c>
      <c r="AF708">
        <f t="shared" si="183"/>
        <v>800.5</v>
      </c>
      <c r="AG708">
        <f>((Constants!$B$5*AG707)+Constants!$B$4*AD708+AH707)/(Constants!$B$5+Constants!$B$4)</f>
        <v>1001</v>
      </c>
      <c r="AH708">
        <f>((Constants!$B$5*AG707)+Constants!$B$4*AD708+AH707)-(Constants!$B$5+Constants!$B$4)*AG708</f>
        <v>0</v>
      </c>
      <c r="AI708">
        <f>((Constants!$B$5*AI707)+Constants!$B$4*AE708+AJ707)/(Constants!$B$5+Constants!$B$4)</f>
        <v>1200.5</v>
      </c>
      <c r="AJ708">
        <f>((Constants!$B$5*AI707)+Constants!$B$4*AE708+AJ707)-(Constants!$B$4+Constants!$B$5)*AI708</f>
        <v>0</v>
      </c>
      <c r="AK708">
        <f>((Constants!$B$5*AK707)+Constants!$B$4*AF708+AL707)/(Constants!$B$5+Constants!$B$4)</f>
        <v>800.5</v>
      </c>
      <c r="AL708">
        <f>((Constants!$B$5*AK707)+Constants!$B$4*AF708+AL707)-(Constants!$B$5+Constants!$B$4)*AK708</f>
        <v>0</v>
      </c>
      <c r="AM708">
        <f t="shared" si="184"/>
        <v>1</v>
      </c>
      <c r="AN708">
        <f t="shared" si="185"/>
        <v>1</v>
      </c>
      <c r="AO708">
        <f>(200000*(ABS(N708)-ABS(N706))+Constants!$B$7)/(2*Constants!$B$7)</f>
        <v>0.5</v>
      </c>
      <c r="AP708">
        <f>(200000*(ABS(O708)-ABS(O706))+Constants!$B$7)/(2*Constants!$B$7)</f>
        <v>0.5</v>
      </c>
      <c r="AQ708">
        <f t="shared" si="186"/>
        <v>1</v>
      </c>
      <c r="AR708">
        <f>(Constants!$B$3*Constants!$B$8*I708*K708+AS707)/(Constants!$B$9*Constants!$B$4)</f>
        <v>7.53982300884956</v>
      </c>
      <c r="AS708">
        <f>(Constants!$B$3*Constants!$B$8*I708*K708+AS707)-(AR708*Constants!$B$9*Constants!$B$4)</f>
        <v>0</v>
      </c>
      <c r="AT708">
        <f t="shared" si="187"/>
        <v>5323.11504424773</v>
      </c>
      <c r="AU708">
        <f t="array" ref="AU708">IF(SUMPRODUCT(--(SIGN(AN675:AN707)=SIGN(K676:K708)))=0,2,IF(AV707&gt;0,1,0))</f>
        <v>0</v>
      </c>
      <c r="AV708">
        <f>IF(AU708=2,ROUND(5*1000/Constants!$B$11,0),IF(AV707&gt;0,AV707-1,0))</f>
        <v>0</v>
      </c>
      <c r="AW708">
        <f t="shared" si="188"/>
        <v>706</v>
      </c>
      <c r="AX708">
        <f ca="1" t="array" ref="AX708">IF(AW708&gt;Constants!$B$12,2,IF(SUMPRODUCT(--(AX689:AX708=2))=0,0,1))</f>
        <v>2</v>
      </c>
      <c r="AZ708">
        <f t="array" ref="AZ708">IF(ABS(AG708)&gt;Constants!$B$13,2,IF(SUMPRODUCT(--(AZ688:AZ707=2))=0,0,1))</f>
        <v>0</v>
      </c>
    </row>
    <row r="709" spans="1:52">
      <c r="A709" s="3">
        <v>707</v>
      </c>
      <c r="B709">
        <f>Signals!B708</f>
        <v>3</v>
      </c>
      <c r="C709">
        <f>Signals!C708</f>
        <v>2</v>
      </c>
      <c r="D709">
        <f>Signals!F708</f>
        <v>0</v>
      </c>
      <c r="E709">
        <f>Signals!H708</f>
        <v>0</v>
      </c>
      <c r="F709">
        <f>Signals!I708</f>
        <v>0</v>
      </c>
      <c r="G709">
        <f>IF(Constants!$B$2=2,-B709,B709)</f>
        <v>3</v>
      </c>
      <c r="H709">
        <f>IF(Constants!$C$2=2,-C709,C709)</f>
        <v>2</v>
      </c>
      <c r="I709">
        <f t="shared" ref="I709:I772" si="189">IF(SIGN(G709+H709)=SIGN(AN708),G709,-G709)</f>
        <v>3</v>
      </c>
      <c r="J709">
        <f t="shared" ref="J709:J772" si="190">IF(SIGN(G709+H709)=SIGN(AN708),H709,-H709)</f>
        <v>2</v>
      </c>
      <c r="K709">
        <f t="shared" ref="K709:K772" si="191">IF(SIGN(G709+H709)=SIGN(AN708),1,-1)</f>
        <v>1</v>
      </c>
      <c r="L709">
        <f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1200.5</v>
      </c>
      <c r="M709">
        <f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800.5</v>
      </c>
      <c r="N709">
        <f t="shared" ref="N709:N772" si="192">IF(I709&lt;&gt;0,L709,IF(P708&gt;0,N708,0))</f>
        <v>1200.5</v>
      </c>
      <c r="O709">
        <f t="shared" ref="O709:O772" si="193">IF(J709&lt;&gt;0,M709,IF(Q708&gt;0,O708,0))</f>
        <v>800.5</v>
      </c>
      <c r="P709">
        <f>IF(I709&lt;&gt;0,(ABS(L709*Constants!$B$10)+50)/100,MAX(P708-ABS(N709*Constants!$B$4),0))</f>
        <v>0.62005</v>
      </c>
      <c r="Q709">
        <f>IF(J709&lt;&gt;0,(ABS(M709*Constants!$B$10)+50)/100,MAX(Q708-ABS(O709*Constants!$B$4),0))</f>
        <v>0.58005</v>
      </c>
      <c r="R709">
        <f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1200.5</v>
      </c>
      <c r="S709">
        <f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800.5</v>
      </c>
      <c r="T709">
        <f t="shared" ref="T709:T772" si="194">IF(I709&lt;&gt;0,R709,IF(V708&gt;0,MAX(T708,R709),R709))</f>
        <v>1200.5</v>
      </c>
      <c r="U709">
        <f t="shared" ref="U709:U772" si="195">IF(J709&lt;&gt;0,S709,IF(W708&gt;0,MAX(U708,S709),S709))</f>
        <v>800.5</v>
      </c>
      <c r="V709">
        <f>IF(I709&lt;&gt;0,(ABS(R709*Constants!$B$4)+50)/100,IF(R709=0,MAX((0-ABS(T709*Constants!$B$4)),0),(ABS(R709*Constants!$B$4)+50)/100))</f>
        <v>1501.125</v>
      </c>
      <c r="W709">
        <f>IF(J709&lt;&gt;0,(ABS(S709*Constants!$B$4)+50)/100,IF(S709=0,MAX((0-ABS(U709*Constants!$B$4)),0),(ABS(S709*Constants!$B$4)+50)/100))</f>
        <v>1001.125</v>
      </c>
      <c r="X709">
        <f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1200.5</v>
      </c>
      <c r="Y709">
        <f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800.5</v>
      </c>
      <c r="Z709">
        <f t="shared" ref="Z709:Z772" si="196">IF(I709&lt;&gt;0,X709,IF(AB708&gt;0,MIN(Z708,X709),X709))</f>
        <v>1200.5</v>
      </c>
      <c r="AA709">
        <f t="shared" ref="AA709:AA772" si="197">IF(J709&lt;&gt;0,Y709,IF(AC708&gt;0,MIN(AA708,Y709),Y709))</f>
        <v>800.5</v>
      </c>
      <c r="AB709">
        <f>IF(I709&lt;&gt;0,(ABS(X709*Constants!$B$10)+50)/100,IF(X709=0,MAX((AB708-ABS(Z709*Constants!$B$4)),0),(ABS(X709*Constants!$B$4)+50)/100))</f>
        <v>0.62005</v>
      </c>
      <c r="AC709">
        <f>IF(J709&lt;&gt;0,(ABS(Y709*Constants!$B$10)+50)/100,IF(Y709=0,MAX((AC708-ABS(AA709*Constants!$B$4)),0),(ABS(Y709*Constants!$B$4)+50)/100))</f>
        <v>0.58005</v>
      </c>
      <c r="AD709">
        <f t="shared" ref="AD709:AD772" si="198">IF(N709+O709&gt;=0,(1+N709+O709)/2,(N709+O709-1)/2)</f>
        <v>1001</v>
      </c>
      <c r="AE709">
        <f t="shared" ref="AE709:AE772" si="199">MAX(T709,U709)</f>
        <v>1200.5</v>
      </c>
      <c r="AF709">
        <f t="shared" ref="AF709:AF772" si="200">MIN(Z709,AA709)</f>
        <v>800.5</v>
      </c>
      <c r="AG709">
        <f>((Constants!$B$5*AG708)+Constants!$B$4*AD709+AH708)/(Constants!$B$5+Constants!$B$4)</f>
        <v>1001</v>
      </c>
      <c r="AH709">
        <f>((Constants!$B$5*AG708)+Constants!$B$4*AD709+AH708)-(Constants!$B$5+Constants!$B$4)*AG709</f>
        <v>0</v>
      </c>
      <c r="AI709">
        <f>((Constants!$B$5*AI708)+Constants!$B$4*AE709+AJ708)/(Constants!$B$5+Constants!$B$4)</f>
        <v>1200.5</v>
      </c>
      <c r="AJ709">
        <f>((Constants!$B$5*AI708)+Constants!$B$4*AE709+AJ708)-(Constants!$B$4+Constants!$B$5)*AI709</f>
        <v>0</v>
      </c>
      <c r="AK709">
        <f>((Constants!$B$5*AK708)+Constants!$B$4*AF709+AL708)/(Constants!$B$5+Constants!$B$4)</f>
        <v>800.5</v>
      </c>
      <c r="AL709">
        <f>((Constants!$B$5*AK708)+Constants!$B$4*AF709+AL708)-(Constants!$B$5+Constants!$B$4)*AK709</f>
        <v>0</v>
      </c>
      <c r="AM709">
        <f t="shared" ref="AM709:AM772" si="201">IF(AG709*K709&gt;0,1,IF(AG709*K709&lt;0,-1,0))</f>
        <v>1</v>
      </c>
      <c r="AN709">
        <f t="shared" ref="AN709:AN772" si="202">IF(SIGN(AI709)=SIGN(AK709),AM709,0)</f>
        <v>1</v>
      </c>
      <c r="AO709">
        <f>(200000*(ABS(N709)-ABS(N707))+Constants!$B$7)/(2*Constants!$B$7)</f>
        <v>0.5</v>
      </c>
      <c r="AP709">
        <f>(200000*(ABS(O709)-ABS(O707))+Constants!$B$7)/(2*Constants!$B$7)</f>
        <v>0.5</v>
      </c>
      <c r="AQ709">
        <f t="shared" ref="AQ709:AQ772" si="203">(1+AO709+AP709)/2</f>
        <v>1</v>
      </c>
      <c r="AR709">
        <f>(Constants!$B$3*Constants!$B$8*I709*K709+AS708)/(Constants!$B$9*Constants!$B$4)</f>
        <v>7.53982300884956</v>
      </c>
      <c r="AS709">
        <f>(Constants!$B$3*Constants!$B$8*I709*K709+AS708)-(AR709*Constants!$B$9*Constants!$B$4)</f>
        <v>0</v>
      </c>
      <c r="AT709">
        <f t="shared" ref="AT709:AT772" si="204">AR709+AT708</f>
        <v>5330.65486725658</v>
      </c>
      <c r="AU709">
        <f t="array" ref="AU709">IF(SUMPRODUCT(--(SIGN(AN676:AN708)=SIGN(K677:K709)))=0,2,IF(AV708&gt;0,1,0))</f>
        <v>0</v>
      </c>
      <c r="AV709">
        <f>IF(AU709=2,ROUND(5*1000/Constants!$B$11,0),IF(AV708&gt;0,AV708-1,0))</f>
        <v>0</v>
      </c>
      <c r="AW709">
        <f t="shared" ref="AW709:AW772" si="205">IF(I709&lt;&gt;J709,AW708+ABS(I709-J709),0)</f>
        <v>707</v>
      </c>
      <c r="AX709">
        <f ca="1" t="array" ref="AX709">IF(AW709&gt;Constants!$B$12,2,IF(SUMPRODUCT(--(AX690:AX709=2))=0,0,1))</f>
        <v>2</v>
      </c>
      <c r="AZ709">
        <f t="array" ref="AZ709">IF(ABS(AG709)&gt;Constants!$B$13,2,IF(SUMPRODUCT(--(AZ689:AZ708=2))=0,0,1))</f>
        <v>0</v>
      </c>
    </row>
    <row r="710" spans="1:52">
      <c r="A710" s="3">
        <v>708</v>
      </c>
      <c r="B710">
        <f>Signals!B709</f>
        <v>3</v>
      </c>
      <c r="C710">
        <f>Signals!C709</f>
        <v>2</v>
      </c>
      <c r="D710">
        <f>Signals!F709</f>
        <v>0</v>
      </c>
      <c r="E710">
        <f>Signals!H709</f>
        <v>0</v>
      </c>
      <c r="F710">
        <f>Signals!I709</f>
        <v>0</v>
      </c>
      <c r="G710">
        <f>IF(Constants!$B$2=2,-B710,B710)</f>
        <v>3</v>
      </c>
      <c r="H710">
        <f>IF(Constants!$C$2=2,-C710,C710)</f>
        <v>2</v>
      </c>
      <c r="I710">
        <f t="shared" si="189"/>
        <v>3</v>
      </c>
      <c r="J710">
        <f t="shared" si="190"/>
        <v>2</v>
      </c>
      <c r="K710">
        <f t="shared" si="191"/>
        <v>1</v>
      </c>
      <c r="L710">
        <f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1200.5</v>
      </c>
      <c r="M710">
        <f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800.5</v>
      </c>
      <c r="N710">
        <f t="shared" si="192"/>
        <v>1200.5</v>
      </c>
      <c r="O710">
        <f t="shared" si="193"/>
        <v>800.5</v>
      </c>
      <c r="P710">
        <f>IF(I710&lt;&gt;0,(ABS(L710*Constants!$B$10)+50)/100,MAX(P709-ABS(N710*Constants!$B$4),0))</f>
        <v>0.62005</v>
      </c>
      <c r="Q710">
        <f>IF(J710&lt;&gt;0,(ABS(M710*Constants!$B$10)+50)/100,MAX(Q709-ABS(O710*Constants!$B$4),0))</f>
        <v>0.58005</v>
      </c>
      <c r="R710">
        <f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1200.5</v>
      </c>
      <c r="S710">
        <f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800.5</v>
      </c>
      <c r="T710">
        <f t="shared" si="194"/>
        <v>1200.5</v>
      </c>
      <c r="U710">
        <f t="shared" si="195"/>
        <v>800.5</v>
      </c>
      <c r="V710">
        <f>IF(I710&lt;&gt;0,(ABS(R710*Constants!$B$4)+50)/100,IF(R710=0,MAX((0-ABS(T710*Constants!$B$4)),0),(ABS(R710*Constants!$B$4)+50)/100))</f>
        <v>1501.125</v>
      </c>
      <c r="W710">
        <f>IF(J710&lt;&gt;0,(ABS(S710*Constants!$B$4)+50)/100,IF(S710=0,MAX((0-ABS(U710*Constants!$B$4)),0),(ABS(S710*Constants!$B$4)+50)/100))</f>
        <v>1001.125</v>
      </c>
      <c r="X710">
        <f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1200.5</v>
      </c>
      <c r="Y710">
        <f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800.5</v>
      </c>
      <c r="Z710">
        <f t="shared" si="196"/>
        <v>1200.5</v>
      </c>
      <c r="AA710">
        <f t="shared" si="197"/>
        <v>800.5</v>
      </c>
      <c r="AB710">
        <f>IF(I710&lt;&gt;0,(ABS(X710*Constants!$B$10)+50)/100,IF(X710=0,MAX((AB709-ABS(Z710*Constants!$B$4)),0),(ABS(X710*Constants!$B$4)+50)/100))</f>
        <v>0.62005</v>
      </c>
      <c r="AC710">
        <f>IF(J710&lt;&gt;0,(ABS(Y710*Constants!$B$10)+50)/100,IF(Y710=0,MAX((AC709-ABS(AA710*Constants!$B$4)),0),(ABS(Y710*Constants!$B$4)+50)/100))</f>
        <v>0.58005</v>
      </c>
      <c r="AD710">
        <f t="shared" si="198"/>
        <v>1001</v>
      </c>
      <c r="AE710">
        <f t="shared" si="199"/>
        <v>1200.5</v>
      </c>
      <c r="AF710">
        <f t="shared" si="200"/>
        <v>800.5</v>
      </c>
      <c r="AG710">
        <f>((Constants!$B$5*AG709)+Constants!$B$4*AD710+AH709)/(Constants!$B$5+Constants!$B$4)</f>
        <v>1001</v>
      </c>
      <c r="AH710">
        <f>((Constants!$B$5*AG709)+Constants!$B$4*AD710+AH709)-(Constants!$B$5+Constants!$B$4)*AG710</f>
        <v>0</v>
      </c>
      <c r="AI710">
        <f>((Constants!$B$5*AI709)+Constants!$B$4*AE710+AJ709)/(Constants!$B$5+Constants!$B$4)</f>
        <v>1200.5</v>
      </c>
      <c r="AJ710">
        <f>((Constants!$B$5*AI709)+Constants!$B$4*AE710+AJ709)-(Constants!$B$4+Constants!$B$5)*AI710</f>
        <v>0</v>
      </c>
      <c r="AK710">
        <f>((Constants!$B$5*AK709)+Constants!$B$4*AF710+AL709)/(Constants!$B$5+Constants!$B$4)</f>
        <v>800.5</v>
      </c>
      <c r="AL710">
        <f>((Constants!$B$5*AK709)+Constants!$B$4*AF710+AL709)-(Constants!$B$5+Constants!$B$4)*AK710</f>
        <v>0</v>
      </c>
      <c r="AM710">
        <f t="shared" si="201"/>
        <v>1</v>
      </c>
      <c r="AN710">
        <f t="shared" si="202"/>
        <v>1</v>
      </c>
      <c r="AO710">
        <f>(200000*(ABS(N710)-ABS(N708))+Constants!$B$7)/(2*Constants!$B$7)</f>
        <v>0.5</v>
      </c>
      <c r="AP710">
        <f>(200000*(ABS(O710)-ABS(O708))+Constants!$B$7)/(2*Constants!$B$7)</f>
        <v>0.5</v>
      </c>
      <c r="AQ710">
        <f t="shared" si="203"/>
        <v>1</v>
      </c>
      <c r="AR710">
        <f>(Constants!$B$3*Constants!$B$8*I710*K710+AS709)/(Constants!$B$9*Constants!$B$4)</f>
        <v>7.53982300884956</v>
      </c>
      <c r="AS710">
        <f>(Constants!$B$3*Constants!$B$8*I710*K710+AS709)-(AR710*Constants!$B$9*Constants!$B$4)</f>
        <v>0</v>
      </c>
      <c r="AT710">
        <f t="shared" si="204"/>
        <v>5338.19469026543</v>
      </c>
      <c r="AU710">
        <f t="array" ref="AU710">IF(SUMPRODUCT(--(SIGN(AN677:AN709)=SIGN(K678:K710)))=0,2,IF(AV709&gt;0,1,0))</f>
        <v>0</v>
      </c>
      <c r="AV710">
        <f>IF(AU710=2,ROUND(5*1000/Constants!$B$11,0),IF(AV709&gt;0,AV709-1,0))</f>
        <v>0</v>
      </c>
      <c r="AW710">
        <f t="shared" si="205"/>
        <v>708</v>
      </c>
      <c r="AX710">
        <f ca="1" t="array" ref="AX710">IF(AW710&gt;Constants!$B$12,2,IF(SUMPRODUCT(--(AX691:AX710=2))=0,0,1))</f>
        <v>2</v>
      </c>
      <c r="AZ710">
        <f t="array" ref="AZ710">IF(ABS(AG710)&gt;Constants!$B$13,2,IF(SUMPRODUCT(--(AZ690:AZ709=2))=0,0,1))</f>
        <v>0</v>
      </c>
    </row>
    <row r="711" spans="1:52">
      <c r="A711" s="3">
        <v>709</v>
      </c>
      <c r="B711">
        <f>Signals!B710</f>
        <v>3</v>
      </c>
      <c r="C711">
        <f>Signals!C710</f>
        <v>2</v>
      </c>
      <c r="D711">
        <f>Signals!F710</f>
        <v>0</v>
      </c>
      <c r="E711">
        <f>Signals!H710</f>
        <v>0</v>
      </c>
      <c r="F711">
        <f>Signals!I710</f>
        <v>0</v>
      </c>
      <c r="G711">
        <f>IF(Constants!$B$2=2,-B711,B711)</f>
        <v>3</v>
      </c>
      <c r="H711">
        <f>IF(Constants!$C$2=2,-C711,C711)</f>
        <v>2</v>
      </c>
      <c r="I711">
        <f t="shared" si="189"/>
        <v>3</v>
      </c>
      <c r="J711">
        <f t="shared" si="190"/>
        <v>2</v>
      </c>
      <c r="K711">
        <f t="shared" si="191"/>
        <v>1</v>
      </c>
      <c r="L711">
        <f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1200.5</v>
      </c>
      <c r="M711">
        <f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800.5</v>
      </c>
      <c r="N711">
        <f t="shared" si="192"/>
        <v>1200.5</v>
      </c>
      <c r="O711">
        <f t="shared" si="193"/>
        <v>800.5</v>
      </c>
      <c r="P711">
        <f>IF(I711&lt;&gt;0,(ABS(L711*Constants!$B$10)+50)/100,MAX(P710-ABS(N711*Constants!$B$4),0))</f>
        <v>0.62005</v>
      </c>
      <c r="Q711">
        <f>IF(J711&lt;&gt;0,(ABS(M711*Constants!$B$10)+50)/100,MAX(Q710-ABS(O711*Constants!$B$4),0))</f>
        <v>0.58005</v>
      </c>
      <c r="R711">
        <f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1200.5</v>
      </c>
      <c r="S711">
        <f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800.5</v>
      </c>
      <c r="T711">
        <f t="shared" si="194"/>
        <v>1200.5</v>
      </c>
      <c r="U711">
        <f t="shared" si="195"/>
        <v>800.5</v>
      </c>
      <c r="V711">
        <f>IF(I711&lt;&gt;0,(ABS(R711*Constants!$B$4)+50)/100,IF(R711=0,MAX((0-ABS(T711*Constants!$B$4)),0),(ABS(R711*Constants!$B$4)+50)/100))</f>
        <v>1501.125</v>
      </c>
      <c r="W711">
        <f>IF(J711&lt;&gt;0,(ABS(S711*Constants!$B$4)+50)/100,IF(S711=0,MAX((0-ABS(U711*Constants!$B$4)),0),(ABS(S711*Constants!$B$4)+50)/100))</f>
        <v>1001.125</v>
      </c>
      <c r="X711">
        <f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1200.5</v>
      </c>
      <c r="Y711">
        <f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800.5</v>
      </c>
      <c r="Z711">
        <f t="shared" si="196"/>
        <v>1200.5</v>
      </c>
      <c r="AA711">
        <f t="shared" si="197"/>
        <v>800.5</v>
      </c>
      <c r="AB711">
        <f>IF(I711&lt;&gt;0,(ABS(X711*Constants!$B$10)+50)/100,IF(X711=0,MAX((AB710-ABS(Z711*Constants!$B$4)),0),(ABS(X711*Constants!$B$4)+50)/100))</f>
        <v>0.62005</v>
      </c>
      <c r="AC711">
        <f>IF(J711&lt;&gt;0,(ABS(Y711*Constants!$B$10)+50)/100,IF(Y711=0,MAX((AC710-ABS(AA711*Constants!$B$4)),0),(ABS(Y711*Constants!$B$4)+50)/100))</f>
        <v>0.58005</v>
      </c>
      <c r="AD711">
        <f t="shared" si="198"/>
        <v>1001</v>
      </c>
      <c r="AE711">
        <f t="shared" si="199"/>
        <v>1200.5</v>
      </c>
      <c r="AF711">
        <f t="shared" si="200"/>
        <v>800.5</v>
      </c>
      <c r="AG711">
        <f>((Constants!$B$5*AG710)+Constants!$B$4*AD711+AH710)/(Constants!$B$5+Constants!$B$4)</f>
        <v>1001</v>
      </c>
      <c r="AH711">
        <f>((Constants!$B$5*AG710)+Constants!$B$4*AD711+AH710)-(Constants!$B$5+Constants!$B$4)*AG711</f>
        <v>0</v>
      </c>
      <c r="AI711">
        <f>((Constants!$B$5*AI710)+Constants!$B$4*AE711+AJ710)/(Constants!$B$5+Constants!$B$4)</f>
        <v>1200.5</v>
      </c>
      <c r="AJ711">
        <f>((Constants!$B$5*AI710)+Constants!$B$4*AE711+AJ710)-(Constants!$B$4+Constants!$B$5)*AI711</f>
        <v>0</v>
      </c>
      <c r="AK711">
        <f>((Constants!$B$5*AK710)+Constants!$B$4*AF711+AL710)/(Constants!$B$5+Constants!$B$4)</f>
        <v>800.5</v>
      </c>
      <c r="AL711">
        <f>((Constants!$B$5*AK710)+Constants!$B$4*AF711+AL710)-(Constants!$B$5+Constants!$B$4)*AK711</f>
        <v>0</v>
      </c>
      <c r="AM711">
        <f t="shared" si="201"/>
        <v>1</v>
      </c>
      <c r="AN711">
        <f t="shared" si="202"/>
        <v>1</v>
      </c>
      <c r="AO711">
        <f>(200000*(ABS(N711)-ABS(N709))+Constants!$B$7)/(2*Constants!$B$7)</f>
        <v>0.5</v>
      </c>
      <c r="AP711">
        <f>(200000*(ABS(O711)-ABS(O709))+Constants!$B$7)/(2*Constants!$B$7)</f>
        <v>0.5</v>
      </c>
      <c r="AQ711">
        <f t="shared" si="203"/>
        <v>1</v>
      </c>
      <c r="AR711">
        <f>(Constants!$B$3*Constants!$B$8*I711*K711+AS710)/(Constants!$B$9*Constants!$B$4)</f>
        <v>7.53982300884956</v>
      </c>
      <c r="AS711">
        <f>(Constants!$B$3*Constants!$B$8*I711*K711+AS710)-(AR711*Constants!$B$9*Constants!$B$4)</f>
        <v>0</v>
      </c>
      <c r="AT711">
        <f t="shared" si="204"/>
        <v>5345.73451327428</v>
      </c>
      <c r="AU711">
        <f t="array" ref="AU711">IF(SUMPRODUCT(--(SIGN(AN678:AN710)=SIGN(K679:K711)))=0,2,IF(AV710&gt;0,1,0))</f>
        <v>0</v>
      </c>
      <c r="AV711">
        <f>IF(AU711=2,ROUND(5*1000/Constants!$B$11,0),IF(AV710&gt;0,AV710-1,0))</f>
        <v>0</v>
      </c>
      <c r="AW711">
        <f t="shared" si="205"/>
        <v>709</v>
      </c>
      <c r="AX711">
        <f ca="1" t="array" ref="AX711">IF(AW711&gt;Constants!$B$12,2,IF(SUMPRODUCT(--(AX692:AX711=2))=0,0,1))</f>
        <v>2</v>
      </c>
      <c r="AZ711">
        <f t="array" ref="AZ711">IF(ABS(AG711)&gt;Constants!$B$13,2,IF(SUMPRODUCT(--(AZ691:AZ710=2))=0,0,1))</f>
        <v>0</v>
      </c>
    </row>
    <row r="712" spans="1:52">
      <c r="A712" s="3">
        <v>710</v>
      </c>
      <c r="B712">
        <f>Signals!B711</f>
        <v>3</v>
      </c>
      <c r="C712">
        <f>Signals!C711</f>
        <v>2</v>
      </c>
      <c r="D712">
        <f>Signals!F711</f>
        <v>0</v>
      </c>
      <c r="E712">
        <f>Signals!H711</f>
        <v>0</v>
      </c>
      <c r="F712">
        <f>Signals!I711</f>
        <v>0</v>
      </c>
      <c r="G712">
        <f>IF(Constants!$B$2=2,-B712,B712)</f>
        <v>3</v>
      </c>
      <c r="H712">
        <f>IF(Constants!$C$2=2,-C712,C712)</f>
        <v>2</v>
      </c>
      <c r="I712">
        <f t="shared" si="189"/>
        <v>3</v>
      </c>
      <c r="J712">
        <f t="shared" si="190"/>
        <v>2</v>
      </c>
      <c r="K712">
        <f t="shared" si="191"/>
        <v>1</v>
      </c>
      <c r="L712">
        <f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1200.5</v>
      </c>
      <c r="M712">
        <f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800.5</v>
      </c>
      <c r="N712">
        <f t="shared" si="192"/>
        <v>1200.5</v>
      </c>
      <c r="O712">
        <f t="shared" si="193"/>
        <v>800.5</v>
      </c>
      <c r="P712">
        <f>IF(I712&lt;&gt;0,(ABS(L712*Constants!$B$10)+50)/100,MAX(P711-ABS(N712*Constants!$B$4),0))</f>
        <v>0.62005</v>
      </c>
      <c r="Q712">
        <f>IF(J712&lt;&gt;0,(ABS(M712*Constants!$B$10)+50)/100,MAX(Q711-ABS(O712*Constants!$B$4),0))</f>
        <v>0.58005</v>
      </c>
      <c r="R712">
        <f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1200.5</v>
      </c>
      <c r="S712">
        <f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800.5</v>
      </c>
      <c r="T712">
        <f t="shared" si="194"/>
        <v>1200.5</v>
      </c>
      <c r="U712">
        <f t="shared" si="195"/>
        <v>800.5</v>
      </c>
      <c r="V712">
        <f>IF(I712&lt;&gt;0,(ABS(R712*Constants!$B$4)+50)/100,IF(R712=0,MAX((0-ABS(T712*Constants!$B$4)),0),(ABS(R712*Constants!$B$4)+50)/100))</f>
        <v>1501.125</v>
      </c>
      <c r="W712">
        <f>IF(J712&lt;&gt;0,(ABS(S712*Constants!$B$4)+50)/100,IF(S712=0,MAX((0-ABS(U712*Constants!$B$4)),0),(ABS(S712*Constants!$B$4)+50)/100))</f>
        <v>1001.125</v>
      </c>
      <c r="X712">
        <f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1200.5</v>
      </c>
      <c r="Y712">
        <f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800.5</v>
      </c>
      <c r="Z712">
        <f t="shared" si="196"/>
        <v>1200.5</v>
      </c>
      <c r="AA712">
        <f t="shared" si="197"/>
        <v>800.5</v>
      </c>
      <c r="AB712">
        <f>IF(I712&lt;&gt;0,(ABS(X712*Constants!$B$10)+50)/100,IF(X712=0,MAX((AB711-ABS(Z712*Constants!$B$4)),0),(ABS(X712*Constants!$B$4)+50)/100))</f>
        <v>0.62005</v>
      </c>
      <c r="AC712">
        <f>IF(J712&lt;&gt;0,(ABS(Y712*Constants!$B$10)+50)/100,IF(Y712=0,MAX((AC711-ABS(AA712*Constants!$B$4)),0),(ABS(Y712*Constants!$B$4)+50)/100))</f>
        <v>0.58005</v>
      </c>
      <c r="AD712">
        <f t="shared" si="198"/>
        <v>1001</v>
      </c>
      <c r="AE712">
        <f t="shared" si="199"/>
        <v>1200.5</v>
      </c>
      <c r="AF712">
        <f t="shared" si="200"/>
        <v>800.5</v>
      </c>
      <c r="AG712">
        <f>((Constants!$B$5*AG711)+Constants!$B$4*AD712+AH711)/(Constants!$B$5+Constants!$B$4)</f>
        <v>1001</v>
      </c>
      <c r="AH712">
        <f>((Constants!$B$5*AG711)+Constants!$B$4*AD712+AH711)-(Constants!$B$5+Constants!$B$4)*AG712</f>
        <v>0</v>
      </c>
      <c r="AI712">
        <f>((Constants!$B$5*AI711)+Constants!$B$4*AE712+AJ711)/(Constants!$B$5+Constants!$B$4)</f>
        <v>1200.5</v>
      </c>
      <c r="AJ712">
        <f>((Constants!$B$5*AI711)+Constants!$B$4*AE712+AJ711)-(Constants!$B$4+Constants!$B$5)*AI712</f>
        <v>0</v>
      </c>
      <c r="AK712">
        <f>((Constants!$B$5*AK711)+Constants!$B$4*AF712+AL711)/(Constants!$B$5+Constants!$B$4)</f>
        <v>800.5</v>
      </c>
      <c r="AL712">
        <f>((Constants!$B$5*AK711)+Constants!$B$4*AF712+AL711)-(Constants!$B$5+Constants!$B$4)*AK712</f>
        <v>0</v>
      </c>
      <c r="AM712">
        <f t="shared" si="201"/>
        <v>1</v>
      </c>
      <c r="AN712">
        <f t="shared" si="202"/>
        <v>1</v>
      </c>
      <c r="AO712">
        <f>(200000*(ABS(N712)-ABS(N710))+Constants!$B$7)/(2*Constants!$B$7)</f>
        <v>0.5</v>
      </c>
      <c r="AP712">
        <f>(200000*(ABS(O712)-ABS(O710))+Constants!$B$7)/(2*Constants!$B$7)</f>
        <v>0.5</v>
      </c>
      <c r="AQ712">
        <f t="shared" si="203"/>
        <v>1</v>
      </c>
      <c r="AR712">
        <f>(Constants!$B$3*Constants!$B$8*I712*K712+AS711)/(Constants!$B$9*Constants!$B$4)</f>
        <v>7.53982300884956</v>
      </c>
      <c r="AS712">
        <f>(Constants!$B$3*Constants!$B$8*I712*K712+AS711)-(AR712*Constants!$B$9*Constants!$B$4)</f>
        <v>0</v>
      </c>
      <c r="AT712">
        <f t="shared" si="204"/>
        <v>5353.27433628313</v>
      </c>
      <c r="AU712">
        <f t="array" ref="AU712">IF(SUMPRODUCT(--(SIGN(AN679:AN711)=SIGN(K680:K712)))=0,2,IF(AV711&gt;0,1,0))</f>
        <v>0</v>
      </c>
      <c r="AV712">
        <f>IF(AU712=2,ROUND(5*1000/Constants!$B$11,0),IF(AV711&gt;0,AV711-1,0))</f>
        <v>0</v>
      </c>
      <c r="AW712">
        <f t="shared" si="205"/>
        <v>710</v>
      </c>
      <c r="AX712">
        <f ca="1" t="array" ref="AX712">IF(AW712&gt;Constants!$B$12,2,IF(SUMPRODUCT(--(AX693:AX712=2))=0,0,1))</f>
        <v>2</v>
      </c>
      <c r="AZ712">
        <f t="array" ref="AZ712">IF(ABS(AG712)&gt;Constants!$B$13,2,IF(SUMPRODUCT(--(AZ692:AZ711=2))=0,0,1))</f>
        <v>0</v>
      </c>
    </row>
    <row r="713" spans="1:52">
      <c r="A713" s="3">
        <v>711</v>
      </c>
      <c r="B713">
        <f>Signals!B712</f>
        <v>3</v>
      </c>
      <c r="C713">
        <f>Signals!C712</f>
        <v>2</v>
      </c>
      <c r="D713">
        <f>Signals!F712</f>
        <v>0</v>
      </c>
      <c r="E713">
        <f>Signals!H712</f>
        <v>0</v>
      </c>
      <c r="F713">
        <f>Signals!I712</f>
        <v>0</v>
      </c>
      <c r="G713">
        <f>IF(Constants!$B$2=2,-B713,B713)</f>
        <v>3</v>
      </c>
      <c r="H713">
        <f>IF(Constants!$C$2=2,-C713,C713)</f>
        <v>2</v>
      </c>
      <c r="I713">
        <f t="shared" si="189"/>
        <v>3</v>
      </c>
      <c r="J713">
        <f t="shared" si="190"/>
        <v>2</v>
      </c>
      <c r="K713">
        <f t="shared" si="191"/>
        <v>1</v>
      </c>
      <c r="L713">
        <f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1200.5</v>
      </c>
      <c r="M713">
        <f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800.5</v>
      </c>
      <c r="N713">
        <f t="shared" si="192"/>
        <v>1200.5</v>
      </c>
      <c r="O713">
        <f t="shared" si="193"/>
        <v>800.5</v>
      </c>
      <c r="P713">
        <f>IF(I713&lt;&gt;0,(ABS(L713*Constants!$B$10)+50)/100,MAX(P712-ABS(N713*Constants!$B$4),0))</f>
        <v>0.62005</v>
      </c>
      <c r="Q713">
        <f>IF(J713&lt;&gt;0,(ABS(M713*Constants!$B$10)+50)/100,MAX(Q712-ABS(O713*Constants!$B$4),0))</f>
        <v>0.58005</v>
      </c>
      <c r="R713">
        <f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1200.5</v>
      </c>
      <c r="S713">
        <f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800.5</v>
      </c>
      <c r="T713">
        <f t="shared" si="194"/>
        <v>1200.5</v>
      </c>
      <c r="U713">
        <f t="shared" si="195"/>
        <v>800.5</v>
      </c>
      <c r="V713">
        <f>IF(I713&lt;&gt;0,(ABS(R713*Constants!$B$4)+50)/100,IF(R713=0,MAX((0-ABS(T713*Constants!$B$4)),0),(ABS(R713*Constants!$B$4)+50)/100))</f>
        <v>1501.125</v>
      </c>
      <c r="W713">
        <f>IF(J713&lt;&gt;0,(ABS(S713*Constants!$B$4)+50)/100,IF(S713=0,MAX((0-ABS(U713*Constants!$B$4)),0),(ABS(S713*Constants!$B$4)+50)/100))</f>
        <v>1001.125</v>
      </c>
      <c r="X713">
        <f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1200.5</v>
      </c>
      <c r="Y713">
        <f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800.5</v>
      </c>
      <c r="Z713">
        <f t="shared" si="196"/>
        <v>1200.5</v>
      </c>
      <c r="AA713">
        <f t="shared" si="197"/>
        <v>800.5</v>
      </c>
      <c r="AB713">
        <f>IF(I713&lt;&gt;0,(ABS(X713*Constants!$B$10)+50)/100,IF(X713=0,MAX((AB712-ABS(Z713*Constants!$B$4)),0),(ABS(X713*Constants!$B$4)+50)/100))</f>
        <v>0.62005</v>
      </c>
      <c r="AC713">
        <f>IF(J713&lt;&gt;0,(ABS(Y713*Constants!$B$10)+50)/100,IF(Y713=0,MAX((AC712-ABS(AA713*Constants!$B$4)),0),(ABS(Y713*Constants!$B$4)+50)/100))</f>
        <v>0.58005</v>
      </c>
      <c r="AD713">
        <f t="shared" si="198"/>
        <v>1001</v>
      </c>
      <c r="AE713">
        <f t="shared" si="199"/>
        <v>1200.5</v>
      </c>
      <c r="AF713">
        <f t="shared" si="200"/>
        <v>800.5</v>
      </c>
      <c r="AG713">
        <f>((Constants!$B$5*AG712)+Constants!$B$4*AD713+AH712)/(Constants!$B$5+Constants!$B$4)</f>
        <v>1001</v>
      </c>
      <c r="AH713">
        <f>((Constants!$B$5*AG712)+Constants!$B$4*AD713+AH712)-(Constants!$B$5+Constants!$B$4)*AG713</f>
        <v>0</v>
      </c>
      <c r="AI713">
        <f>((Constants!$B$5*AI712)+Constants!$B$4*AE713+AJ712)/(Constants!$B$5+Constants!$B$4)</f>
        <v>1200.5</v>
      </c>
      <c r="AJ713">
        <f>((Constants!$B$5*AI712)+Constants!$B$4*AE713+AJ712)-(Constants!$B$4+Constants!$B$5)*AI713</f>
        <v>0</v>
      </c>
      <c r="AK713">
        <f>((Constants!$B$5*AK712)+Constants!$B$4*AF713+AL712)/(Constants!$B$5+Constants!$B$4)</f>
        <v>800.5</v>
      </c>
      <c r="AL713">
        <f>((Constants!$B$5*AK712)+Constants!$B$4*AF713+AL712)-(Constants!$B$5+Constants!$B$4)*AK713</f>
        <v>0</v>
      </c>
      <c r="AM713">
        <f t="shared" si="201"/>
        <v>1</v>
      </c>
      <c r="AN713">
        <f t="shared" si="202"/>
        <v>1</v>
      </c>
      <c r="AO713">
        <f>(200000*(ABS(N713)-ABS(N711))+Constants!$B$7)/(2*Constants!$B$7)</f>
        <v>0.5</v>
      </c>
      <c r="AP713">
        <f>(200000*(ABS(O713)-ABS(O711))+Constants!$B$7)/(2*Constants!$B$7)</f>
        <v>0.5</v>
      </c>
      <c r="AQ713">
        <f t="shared" si="203"/>
        <v>1</v>
      </c>
      <c r="AR713">
        <f>(Constants!$B$3*Constants!$B$8*I713*K713+AS712)/(Constants!$B$9*Constants!$B$4)</f>
        <v>7.53982300884956</v>
      </c>
      <c r="AS713">
        <f>(Constants!$B$3*Constants!$B$8*I713*K713+AS712)-(AR713*Constants!$B$9*Constants!$B$4)</f>
        <v>0</v>
      </c>
      <c r="AT713">
        <f t="shared" si="204"/>
        <v>5360.81415929198</v>
      </c>
      <c r="AU713">
        <f t="array" ref="AU713">IF(SUMPRODUCT(--(SIGN(AN680:AN712)=SIGN(K681:K713)))=0,2,IF(AV712&gt;0,1,0))</f>
        <v>0</v>
      </c>
      <c r="AV713">
        <f>IF(AU713=2,ROUND(5*1000/Constants!$B$11,0),IF(AV712&gt;0,AV712-1,0))</f>
        <v>0</v>
      </c>
      <c r="AW713">
        <f t="shared" si="205"/>
        <v>711</v>
      </c>
      <c r="AX713">
        <f ca="1" t="array" ref="AX713">IF(AW713&gt;Constants!$B$12,2,IF(SUMPRODUCT(--(AX694:AX713=2))=0,0,1))</f>
        <v>2</v>
      </c>
      <c r="AZ713">
        <f t="array" ref="AZ713">IF(ABS(AG713)&gt;Constants!$B$13,2,IF(SUMPRODUCT(--(AZ693:AZ712=2))=0,0,1))</f>
        <v>0</v>
      </c>
    </row>
    <row r="714" spans="1:52">
      <c r="A714" s="3">
        <v>712</v>
      </c>
      <c r="B714">
        <f>Signals!B713</f>
        <v>3</v>
      </c>
      <c r="C714">
        <f>Signals!C713</f>
        <v>2</v>
      </c>
      <c r="D714">
        <f>Signals!F713</f>
        <v>0</v>
      </c>
      <c r="E714">
        <f>Signals!H713</f>
        <v>0</v>
      </c>
      <c r="F714">
        <f>Signals!I713</f>
        <v>0</v>
      </c>
      <c r="G714">
        <f>IF(Constants!$B$2=2,-B714,B714)</f>
        <v>3</v>
      </c>
      <c r="H714">
        <f>IF(Constants!$C$2=2,-C714,C714)</f>
        <v>2</v>
      </c>
      <c r="I714">
        <f t="shared" si="189"/>
        <v>3</v>
      </c>
      <c r="J714">
        <f t="shared" si="190"/>
        <v>2</v>
      </c>
      <c r="K714">
        <f t="shared" si="191"/>
        <v>1</v>
      </c>
      <c r="L714">
        <f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1200.5</v>
      </c>
      <c r="M714">
        <f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800.5</v>
      </c>
      <c r="N714">
        <f t="shared" si="192"/>
        <v>1200.5</v>
      </c>
      <c r="O714">
        <f t="shared" si="193"/>
        <v>800.5</v>
      </c>
      <c r="P714">
        <f>IF(I714&lt;&gt;0,(ABS(L714*Constants!$B$10)+50)/100,MAX(P713-ABS(N714*Constants!$B$4),0))</f>
        <v>0.62005</v>
      </c>
      <c r="Q714">
        <f>IF(J714&lt;&gt;0,(ABS(M714*Constants!$B$10)+50)/100,MAX(Q713-ABS(O714*Constants!$B$4),0))</f>
        <v>0.58005</v>
      </c>
      <c r="R714">
        <f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1200.5</v>
      </c>
      <c r="S714">
        <f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800.5</v>
      </c>
      <c r="T714">
        <f t="shared" si="194"/>
        <v>1200.5</v>
      </c>
      <c r="U714">
        <f t="shared" si="195"/>
        <v>800.5</v>
      </c>
      <c r="V714">
        <f>IF(I714&lt;&gt;0,(ABS(R714*Constants!$B$4)+50)/100,IF(R714=0,MAX((0-ABS(T714*Constants!$B$4)),0),(ABS(R714*Constants!$B$4)+50)/100))</f>
        <v>1501.125</v>
      </c>
      <c r="W714">
        <f>IF(J714&lt;&gt;0,(ABS(S714*Constants!$B$4)+50)/100,IF(S714=0,MAX((0-ABS(U714*Constants!$B$4)),0),(ABS(S714*Constants!$B$4)+50)/100))</f>
        <v>1001.125</v>
      </c>
      <c r="X714">
        <f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1200.5</v>
      </c>
      <c r="Y714">
        <f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800.5</v>
      </c>
      <c r="Z714">
        <f t="shared" si="196"/>
        <v>1200.5</v>
      </c>
      <c r="AA714">
        <f t="shared" si="197"/>
        <v>800.5</v>
      </c>
      <c r="AB714">
        <f>IF(I714&lt;&gt;0,(ABS(X714*Constants!$B$10)+50)/100,IF(X714=0,MAX((AB713-ABS(Z714*Constants!$B$4)),0),(ABS(X714*Constants!$B$4)+50)/100))</f>
        <v>0.62005</v>
      </c>
      <c r="AC714">
        <f>IF(J714&lt;&gt;0,(ABS(Y714*Constants!$B$10)+50)/100,IF(Y714=0,MAX((AC713-ABS(AA714*Constants!$B$4)),0),(ABS(Y714*Constants!$B$4)+50)/100))</f>
        <v>0.58005</v>
      </c>
      <c r="AD714">
        <f t="shared" si="198"/>
        <v>1001</v>
      </c>
      <c r="AE714">
        <f t="shared" si="199"/>
        <v>1200.5</v>
      </c>
      <c r="AF714">
        <f t="shared" si="200"/>
        <v>800.5</v>
      </c>
      <c r="AG714">
        <f>((Constants!$B$5*AG713)+Constants!$B$4*AD714+AH713)/(Constants!$B$5+Constants!$B$4)</f>
        <v>1001</v>
      </c>
      <c r="AH714">
        <f>((Constants!$B$5*AG713)+Constants!$B$4*AD714+AH713)-(Constants!$B$5+Constants!$B$4)*AG714</f>
        <v>0</v>
      </c>
      <c r="AI714">
        <f>((Constants!$B$5*AI713)+Constants!$B$4*AE714+AJ713)/(Constants!$B$5+Constants!$B$4)</f>
        <v>1200.5</v>
      </c>
      <c r="AJ714">
        <f>((Constants!$B$5*AI713)+Constants!$B$4*AE714+AJ713)-(Constants!$B$4+Constants!$B$5)*AI714</f>
        <v>0</v>
      </c>
      <c r="AK714">
        <f>((Constants!$B$5*AK713)+Constants!$B$4*AF714+AL713)/(Constants!$B$5+Constants!$B$4)</f>
        <v>800.5</v>
      </c>
      <c r="AL714">
        <f>((Constants!$B$5*AK713)+Constants!$B$4*AF714+AL713)-(Constants!$B$5+Constants!$B$4)*AK714</f>
        <v>0</v>
      </c>
      <c r="AM714">
        <f t="shared" si="201"/>
        <v>1</v>
      </c>
      <c r="AN714">
        <f t="shared" si="202"/>
        <v>1</v>
      </c>
      <c r="AO714">
        <f>(200000*(ABS(N714)-ABS(N712))+Constants!$B$7)/(2*Constants!$B$7)</f>
        <v>0.5</v>
      </c>
      <c r="AP714">
        <f>(200000*(ABS(O714)-ABS(O712))+Constants!$B$7)/(2*Constants!$B$7)</f>
        <v>0.5</v>
      </c>
      <c r="AQ714">
        <f t="shared" si="203"/>
        <v>1</v>
      </c>
      <c r="AR714">
        <f>(Constants!$B$3*Constants!$B$8*I714*K714+AS713)/(Constants!$B$9*Constants!$B$4)</f>
        <v>7.53982300884956</v>
      </c>
      <c r="AS714">
        <f>(Constants!$B$3*Constants!$B$8*I714*K714+AS713)-(AR714*Constants!$B$9*Constants!$B$4)</f>
        <v>0</v>
      </c>
      <c r="AT714">
        <f t="shared" si="204"/>
        <v>5368.35398230083</v>
      </c>
      <c r="AU714">
        <f t="array" ref="AU714">IF(SUMPRODUCT(--(SIGN(AN681:AN713)=SIGN(K682:K714)))=0,2,IF(AV713&gt;0,1,0))</f>
        <v>0</v>
      </c>
      <c r="AV714">
        <f>IF(AU714=2,ROUND(5*1000/Constants!$B$11,0),IF(AV713&gt;0,AV713-1,0))</f>
        <v>0</v>
      </c>
      <c r="AW714">
        <f t="shared" si="205"/>
        <v>712</v>
      </c>
      <c r="AX714">
        <f ca="1" t="array" ref="AX714">IF(AW714&gt;Constants!$B$12,2,IF(SUMPRODUCT(--(AX695:AX714=2))=0,0,1))</f>
        <v>2</v>
      </c>
      <c r="AZ714">
        <f t="array" ref="AZ714">IF(ABS(AG714)&gt;Constants!$B$13,2,IF(SUMPRODUCT(--(AZ694:AZ713=2))=0,0,1))</f>
        <v>0</v>
      </c>
    </row>
    <row r="715" spans="1:52">
      <c r="A715" s="3">
        <v>713</v>
      </c>
      <c r="B715">
        <f>Signals!B714</f>
        <v>3</v>
      </c>
      <c r="C715">
        <f>Signals!C714</f>
        <v>2</v>
      </c>
      <c r="D715">
        <f>Signals!F714</f>
        <v>0</v>
      </c>
      <c r="E715">
        <f>Signals!H714</f>
        <v>0</v>
      </c>
      <c r="F715">
        <f>Signals!I714</f>
        <v>0</v>
      </c>
      <c r="G715">
        <f>IF(Constants!$B$2=2,-B715,B715)</f>
        <v>3</v>
      </c>
      <c r="H715">
        <f>IF(Constants!$C$2=2,-C715,C715)</f>
        <v>2</v>
      </c>
      <c r="I715">
        <f t="shared" si="189"/>
        <v>3</v>
      </c>
      <c r="J715">
        <f t="shared" si="190"/>
        <v>2</v>
      </c>
      <c r="K715">
        <f t="shared" si="191"/>
        <v>1</v>
      </c>
      <c r="L715">
        <f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1200.5</v>
      </c>
      <c r="M715">
        <f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800.5</v>
      </c>
      <c r="N715">
        <f t="shared" si="192"/>
        <v>1200.5</v>
      </c>
      <c r="O715">
        <f t="shared" si="193"/>
        <v>800.5</v>
      </c>
      <c r="P715">
        <f>IF(I715&lt;&gt;0,(ABS(L715*Constants!$B$10)+50)/100,MAX(P714-ABS(N715*Constants!$B$4),0))</f>
        <v>0.62005</v>
      </c>
      <c r="Q715">
        <f>IF(J715&lt;&gt;0,(ABS(M715*Constants!$B$10)+50)/100,MAX(Q714-ABS(O715*Constants!$B$4),0))</f>
        <v>0.58005</v>
      </c>
      <c r="R715">
        <f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1200.5</v>
      </c>
      <c r="S715">
        <f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800.5</v>
      </c>
      <c r="T715">
        <f t="shared" si="194"/>
        <v>1200.5</v>
      </c>
      <c r="U715">
        <f t="shared" si="195"/>
        <v>800.5</v>
      </c>
      <c r="V715">
        <f>IF(I715&lt;&gt;0,(ABS(R715*Constants!$B$4)+50)/100,IF(R715=0,MAX((0-ABS(T715*Constants!$B$4)),0),(ABS(R715*Constants!$B$4)+50)/100))</f>
        <v>1501.125</v>
      </c>
      <c r="W715">
        <f>IF(J715&lt;&gt;0,(ABS(S715*Constants!$B$4)+50)/100,IF(S715=0,MAX((0-ABS(U715*Constants!$B$4)),0),(ABS(S715*Constants!$B$4)+50)/100))</f>
        <v>1001.125</v>
      </c>
      <c r="X715">
        <f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1200.5</v>
      </c>
      <c r="Y715">
        <f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800.5</v>
      </c>
      <c r="Z715">
        <f t="shared" si="196"/>
        <v>1200.5</v>
      </c>
      <c r="AA715">
        <f t="shared" si="197"/>
        <v>800.5</v>
      </c>
      <c r="AB715">
        <f>IF(I715&lt;&gt;0,(ABS(X715*Constants!$B$10)+50)/100,IF(X715=0,MAX((AB714-ABS(Z715*Constants!$B$4)),0),(ABS(X715*Constants!$B$4)+50)/100))</f>
        <v>0.62005</v>
      </c>
      <c r="AC715">
        <f>IF(J715&lt;&gt;0,(ABS(Y715*Constants!$B$10)+50)/100,IF(Y715=0,MAX((AC714-ABS(AA715*Constants!$B$4)),0),(ABS(Y715*Constants!$B$4)+50)/100))</f>
        <v>0.58005</v>
      </c>
      <c r="AD715">
        <f t="shared" si="198"/>
        <v>1001</v>
      </c>
      <c r="AE715">
        <f t="shared" si="199"/>
        <v>1200.5</v>
      </c>
      <c r="AF715">
        <f t="shared" si="200"/>
        <v>800.5</v>
      </c>
      <c r="AG715">
        <f>((Constants!$B$5*AG714)+Constants!$B$4*AD715+AH714)/(Constants!$B$5+Constants!$B$4)</f>
        <v>1001</v>
      </c>
      <c r="AH715">
        <f>((Constants!$B$5*AG714)+Constants!$B$4*AD715+AH714)-(Constants!$B$5+Constants!$B$4)*AG715</f>
        <v>0</v>
      </c>
      <c r="AI715">
        <f>((Constants!$B$5*AI714)+Constants!$B$4*AE715+AJ714)/(Constants!$B$5+Constants!$B$4)</f>
        <v>1200.5</v>
      </c>
      <c r="AJ715">
        <f>((Constants!$B$5*AI714)+Constants!$B$4*AE715+AJ714)-(Constants!$B$4+Constants!$B$5)*AI715</f>
        <v>0</v>
      </c>
      <c r="AK715">
        <f>((Constants!$B$5*AK714)+Constants!$B$4*AF715+AL714)/(Constants!$B$5+Constants!$B$4)</f>
        <v>800.5</v>
      </c>
      <c r="AL715">
        <f>((Constants!$B$5*AK714)+Constants!$B$4*AF715+AL714)-(Constants!$B$5+Constants!$B$4)*AK715</f>
        <v>0</v>
      </c>
      <c r="AM715">
        <f t="shared" si="201"/>
        <v>1</v>
      </c>
      <c r="AN715">
        <f t="shared" si="202"/>
        <v>1</v>
      </c>
      <c r="AO715">
        <f>(200000*(ABS(N715)-ABS(N713))+Constants!$B$7)/(2*Constants!$B$7)</f>
        <v>0.5</v>
      </c>
      <c r="AP715">
        <f>(200000*(ABS(O715)-ABS(O713))+Constants!$B$7)/(2*Constants!$B$7)</f>
        <v>0.5</v>
      </c>
      <c r="AQ715">
        <f t="shared" si="203"/>
        <v>1</v>
      </c>
      <c r="AR715">
        <f>(Constants!$B$3*Constants!$B$8*I715*K715+AS714)/(Constants!$B$9*Constants!$B$4)</f>
        <v>7.53982300884956</v>
      </c>
      <c r="AS715">
        <f>(Constants!$B$3*Constants!$B$8*I715*K715+AS714)-(AR715*Constants!$B$9*Constants!$B$4)</f>
        <v>0</v>
      </c>
      <c r="AT715">
        <f t="shared" si="204"/>
        <v>5375.89380530968</v>
      </c>
      <c r="AU715">
        <f t="array" ref="AU715">IF(SUMPRODUCT(--(SIGN(AN682:AN714)=SIGN(K683:K715)))=0,2,IF(AV714&gt;0,1,0))</f>
        <v>0</v>
      </c>
      <c r="AV715">
        <f>IF(AU715=2,ROUND(5*1000/Constants!$B$11,0),IF(AV714&gt;0,AV714-1,0))</f>
        <v>0</v>
      </c>
      <c r="AW715">
        <f t="shared" si="205"/>
        <v>713</v>
      </c>
      <c r="AX715">
        <f ca="1" t="array" ref="AX715">IF(AW715&gt;Constants!$B$12,2,IF(SUMPRODUCT(--(AX696:AX715=2))=0,0,1))</f>
        <v>2</v>
      </c>
      <c r="AZ715">
        <f t="array" ref="AZ715">IF(ABS(AG715)&gt;Constants!$B$13,2,IF(SUMPRODUCT(--(AZ695:AZ714=2))=0,0,1))</f>
        <v>0</v>
      </c>
    </row>
    <row r="716" spans="1:52">
      <c r="A716" s="3">
        <v>714</v>
      </c>
      <c r="B716">
        <f>Signals!B715</f>
        <v>3</v>
      </c>
      <c r="C716">
        <f>Signals!C715</f>
        <v>2</v>
      </c>
      <c r="D716">
        <f>Signals!F715</f>
        <v>0</v>
      </c>
      <c r="E716">
        <f>Signals!H715</f>
        <v>0</v>
      </c>
      <c r="F716">
        <f>Signals!I715</f>
        <v>0</v>
      </c>
      <c r="G716">
        <f>IF(Constants!$B$2=2,-B716,B716)</f>
        <v>3</v>
      </c>
      <c r="H716">
        <f>IF(Constants!$C$2=2,-C716,C716)</f>
        <v>2</v>
      </c>
      <c r="I716">
        <f t="shared" si="189"/>
        <v>3</v>
      </c>
      <c r="J716">
        <f t="shared" si="190"/>
        <v>2</v>
      </c>
      <c r="K716">
        <f t="shared" si="191"/>
        <v>1</v>
      </c>
      <c r="L716">
        <f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1200.5</v>
      </c>
      <c r="M716">
        <f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800.5</v>
      </c>
      <c r="N716">
        <f t="shared" si="192"/>
        <v>1200.5</v>
      </c>
      <c r="O716">
        <f t="shared" si="193"/>
        <v>800.5</v>
      </c>
      <c r="P716">
        <f>IF(I716&lt;&gt;0,(ABS(L716*Constants!$B$10)+50)/100,MAX(P715-ABS(N716*Constants!$B$4),0))</f>
        <v>0.62005</v>
      </c>
      <c r="Q716">
        <f>IF(J716&lt;&gt;0,(ABS(M716*Constants!$B$10)+50)/100,MAX(Q715-ABS(O716*Constants!$B$4),0))</f>
        <v>0.58005</v>
      </c>
      <c r="R716">
        <f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1200.5</v>
      </c>
      <c r="S716">
        <f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800.5</v>
      </c>
      <c r="T716">
        <f t="shared" si="194"/>
        <v>1200.5</v>
      </c>
      <c r="U716">
        <f t="shared" si="195"/>
        <v>800.5</v>
      </c>
      <c r="V716">
        <f>IF(I716&lt;&gt;0,(ABS(R716*Constants!$B$4)+50)/100,IF(R716=0,MAX((0-ABS(T716*Constants!$B$4)),0),(ABS(R716*Constants!$B$4)+50)/100))</f>
        <v>1501.125</v>
      </c>
      <c r="W716">
        <f>IF(J716&lt;&gt;0,(ABS(S716*Constants!$B$4)+50)/100,IF(S716=0,MAX((0-ABS(U716*Constants!$B$4)),0),(ABS(S716*Constants!$B$4)+50)/100))</f>
        <v>1001.125</v>
      </c>
      <c r="X716">
        <f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1200.5</v>
      </c>
      <c r="Y716">
        <f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800.5</v>
      </c>
      <c r="Z716">
        <f t="shared" si="196"/>
        <v>1200.5</v>
      </c>
      <c r="AA716">
        <f t="shared" si="197"/>
        <v>800.5</v>
      </c>
      <c r="AB716">
        <f>IF(I716&lt;&gt;0,(ABS(X716*Constants!$B$10)+50)/100,IF(X716=0,MAX((AB715-ABS(Z716*Constants!$B$4)),0),(ABS(X716*Constants!$B$4)+50)/100))</f>
        <v>0.62005</v>
      </c>
      <c r="AC716">
        <f>IF(J716&lt;&gt;0,(ABS(Y716*Constants!$B$10)+50)/100,IF(Y716=0,MAX((AC715-ABS(AA716*Constants!$B$4)),0),(ABS(Y716*Constants!$B$4)+50)/100))</f>
        <v>0.58005</v>
      </c>
      <c r="AD716">
        <f t="shared" si="198"/>
        <v>1001</v>
      </c>
      <c r="AE716">
        <f t="shared" si="199"/>
        <v>1200.5</v>
      </c>
      <c r="AF716">
        <f t="shared" si="200"/>
        <v>800.5</v>
      </c>
      <c r="AG716">
        <f>((Constants!$B$5*AG715)+Constants!$B$4*AD716+AH715)/(Constants!$B$5+Constants!$B$4)</f>
        <v>1001</v>
      </c>
      <c r="AH716">
        <f>((Constants!$B$5*AG715)+Constants!$B$4*AD716+AH715)-(Constants!$B$5+Constants!$B$4)*AG716</f>
        <v>0</v>
      </c>
      <c r="AI716">
        <f>((Constants!$B$5*AI715)+Constants!$B$4*AE716+AJ715)/(Constants!$B$5+Constants!$B$4)</f>
        <v>1200.5</v>
      </c>
      <c r="AJ716">
        <f>((Constants!$B$5*AI715)+Constants!$B$4*AE716+AJ715)-(Constants!$B$4+Constants!$B$5)*AI716</f>
        <v>0</v>
      </c>
      <c r="AK716">
        <f>((Constants!$B$5*AK715)+Constants!$B$4*AF716+AL715)/(Constants!$B$5+Constants!$B$4)</f>
        <v>800.5</v>
      </c>
      <c r="AL716">
        <f>((Constants!$B$5*AK715)+Constants!$B$4*AF716+AL715)-(Constants!$B$5+Constants!$B$4)*AK716</f>
        <v>0</v>
      </c>
      <c r="AM716">
        <f t="shared" si="201"/>
        <v>1</v>
      </c>
      <c r="AN716">
        <f t="shared" si="202"/>
        <v>1</v>
      </c>
      <c r="AO716">
        <f>(200000*(ABS(N716)-ABS(N714))+Constants!$B$7)/(2*Constants!$B$7)</f>
        <v>0.5</v>
      </c>
      <c r="AP716">
        <f>(200000*(ABS(O716)-ABS(O714))+Constants!$B$7)/(2*Constants!$B$7)</f>
        <v>0.5</v>
      </c>
      <c r="AQ716">
        <f t="shared" si="203"/>
        <v>1</v>
      </c>
      <c r="AR716">
        <f>(Constants!$B$3*Constants!$B$8*I716*K716+AS715)/(Constants!$B$9*Constants!$B$4)</f>
        <v>7.53982300884956</v>
      </c>
      <c r="AS716">
        <f>(Constants!$B$3*Constants!$B$8*I716*K716+AS715)-(AR716*Constants!$B$9*Constants!$B$4)</f>
        <v>0</v>
      </c>
      <c r="AT716">
        <f t="shared" si="204"/>
        <v>5383.43362831852</v>
      </c>
      <c r="AU716">
        <f t="array" ref="AU716">IF(SUMPRODUCT(--(SIGN(AN683:AN715)=SIGN(K684:K716)))=0,2,IF(AV715&gt;0,1,0))</f>
        <v>0</v>
      </c>
      <c r="AV716">
        <f>IF(AU716=2,ROUND(5*1000/Constants!$B$11,0),IF(AV715&gt;0,AV715-1,0))</f>
        <v>0</v>
      </c>
      <c r="AW716">
        <f t="shared" si="205"/>
        <v>714</v>
      </c>
      <c r="AX716">
        <f ca="1" t="array" ref="AX716">IF(AW716&gt;Constants!$B$12,2,IF(SUMPRODUCT(--(AX697:AX716=2))=0,0,1))</f>
        <v>2</v>
      </c>
      <c r="AZ716">
        <f t="array" ref="AZ716">IF(ABS(AG716)&gt;Constants!$B$13,2,IF(SUMPRODUCT(--(AZ696:AZ715=2))=0,0,1))</f>
        <v>0</v>
      </c>
    </row>
    <row r="717" spans="1:52">
      <c r="A717" s="3">
        <v>715</v>
      </c>
      <c r="B717">
        <f>Signals!B716</f>
        <v>3</v>
      </c>
      <c r="C717">
        <f>Signals!C716</f>
        <v>2</v>
      </c>
      <c r="D717">
        <f>Signals!F716</f>
        <v>0</v>
      </c>
      <c r="E717">
        <f>Signals!H716</f>
        <v>0</v>
      </c>
      <c r="F717">
        <f>Signals!I716</f>
        <v>0</v>
      </c>
      <c r="G717">
        <f>IF(Constants!$B$2=2,-B717,B717)</f>
        <v>3</v>
      </c>
      <c r="H717">
        <f>IF(Constants!$C$2=2,-C717,C717)</f>
        <v>2</v>
      </c>
      <c r="I717">
        <f t="shared" si="189"/>
        <v>3</v>
      </c>
      <c r="J717">
        <f t="shared" si="190"/>
        <v>2</v>
      </c>
      <c r="K717">
        <f t="shared" si="191"/>
        <v>1</v>
      </c>
      <c r="L717">
        <f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1200.5</v>
      </c>
      <c r="M717">
        <f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800.5</v>
      </c>
      <c r="N717">
        <f t="shared" si="192"/>
        <v>1200.5</v>
      </c>
      <c r="O717">
        <f t="shared" si="193"/>
        <v>800.5</v>
      </c>
      <c r="P717">
        <f>IF(I717&lt;&gt;0,(ABS(L717*Constants!$B$10)+50)/100,MAX(P716-ABS(N717*Constants!$B$4),0))</f>
        <v>0.62005</v>
      </c>
      <c r="Q717">
        <f>IF(J717&lt;&gt;0,(ABS(M717*Constants!$B$10)+50)/100,MAX(Q716-ABS(O717*Constants!$B$4),0))</f>
        <v>0.58005</v>
      </c>
      <c r="R717">
        <f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1200.5</v>
      </c>
      <c r="S717">
        <f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800.5</v>
      </c>
      <c r="T717">
        <f t="shared" si="194"/>
        <v>1200.5</v>
      </c>
      <c r="U717">
        <f t="shared" si="195"/>
        <v>800.5</v>
      </c>
      <c r="V717">
        <f>IF(I717&lt;&gt;0,(ABS(R717*Constants!$B$4)+50)/100,IF(R717=0,MAX((0-ABS(T717*Constants!$B$4)),0),(ABS(R717*Constants!$B$4)+50)/100))</f>
        <v>1501.125</v>
      </c>
      <c r="W717">
        <f>IF(J717&lt;&gt;0,(ABS(S717*Constants!$B$4)+50)/100,IF(S717=0,MAX((0-ABS(U717*Constants!$B$4)),0),(ABS(S717*Constants!$B$4)+50)/100))</f>
        <v>1001.125</v>
      </c>
      <c r="X717">
        <f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1200.5</v>
      </c>
      <c r="Y717">
        <f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800.5</v>
      </c>
      <c r="Z717">
        <f t="shared" si="196"/>
        <v>1200.5</v>
      </c>
      <c r="AA717">
        <f t="shared" si="197"/>
        <v>800.5</v>
      </c>
      <c r="AB717">
        <f>IF(I717&lt;&gt;0,(ABS(X717*Constants!$B$10)+50)/100,IF(X717=0,MAX((AB716-ABS(Z717*Constants!$B$4)),0),(ABS(X717*Constants!$B$4)+50)/100))</f>
        <v>0.62005</v>
      </c>
      <c r="AC717">
        <f>IF(J717&lt;&gt;0,(ABS(Y717*Constants!$B$10)+50)/100,IF(Y717=0,MAX((AC716-ABS(AA717*Constants!$B$4)),0),(ABS(Y717*Constants!$B$4)+50)/100))</f>
        <v>0.58005</v>
      </c>
      <c r="AD717">
        <f t="shared" si="198"/>
        <v>1001</v>
      </c>
      <c r="AE717">
        <f t="shared" si="199"/>
        <v>1200.5</v>
      </c>
      <c r="AF717">
        <f t="shared" si="200"/>
        <v>800.5</v>
      </c>
      <c r="AG717">
        <f>((Constants!$B$5*AG716)+Constants!$B$4*AD717+AH716)/(Constants!$B$5+Constants!$B$4)</f>
        <v>1001</v>
      </c>
      <c r="AH717">
        <f>((Constants!$B$5*AG716)+Constants!$B$4*AD717+AH716)-(Constants!$B$5+Constants!$B$4)*AG717</f>
        <v>0</v>
      </c>
      <c r="AI717">
        <f>((Constants!$B$5*AI716)+Constants!$B$4*AE717+AJ716)/(Constants!$B$5+Constants!$B$4)</f>
        <v>1200.5</v>
      </c>
      <c r="AJ717">
        <f>((Constants!$B$5*AI716)+Constants!$B$4*AE717+AJ716)-(Constants!$B$4+Constants!$B$5)*AI717</f>
        <v>0</v>
      </c>
      <c r="AK717">
        <f>((Constants!$B$5*AK716)+Constants!$B$4*AF717+AL716)/(Constants!$B$5+Constants!$B$4)</f>
        <v>800.5</v>
      </c>
      <c r="AL717">
        <f>((Constants!$B$5*AK716)+Constants!$B$4*AF717+AL716)-(Constants!$B$5+Constants!$B$4)*AK717</f>
        <v>0</v>
      </c>
      <c r="AM717">
        <f t="shared" si="201"/>
        <v>1</v>
      </c>
      <c r="AN717">
        <f t="shared" si="202"/>
        <v>1</v>
      </c>
      <c r="AO717">
        <f>(200000*(ABS(N717)-ABS(N715))+Constants!$B$7)/(2*Constants!$B$7)</f>
        <v>0.5</v>
      </c>
      <c r="AP717">
        <f>(200000*(ABS(O717)-ABS(O715))+Constants!$B$7)/(2*Constants!$B$7)</f>
        <v>0.5</v>
      </c>
      <c r="AQ717">
        <f t="shared" si="203"/>
        <v>1</v>
      </c>
      <c r="AR717">
        <f>(Constants!$B$3*Constants!$B$8*I717*K717+AS716)/(Constants!$B$9*Constants!$B$4)</f>
        <v>7.53982300884956</v>
      </c>
      <c r="AS717">
        <f>(Constants!$B$3*Constants!$B$8*I717*K717+AS716)-(AR717*Constants!$B$9*Constants!$B$4)</f>
        <v>0</v>
      </c>
      <c r="AT717">
        <f t="shared" si="204"/>
        <v>5390.97345132737</v>
      </c>
      <c r="AU717">
        <f t="array" ref="AU717">IF(SUMPRODUCT(--(SIGN(AN684:AN716)=SIGN(K685:K717)))=0,2,IF(AV716&gt;0,1,0))</f>
        <v>0</v>
      </c>
      <c r="AV717">
        <f>IF(AU717=2,ROUND(5*1000/Constants!$B$11,0),IF(AV716&gt;0,AV716-1,0))</f>
        <v>0</v>
      </c>
      <c r="AW717">
        <f t="shared" si="205"/>
        <v>715</v>
      </c>
      <c r="AX717">
        <f ca="1" t="array" ref="AX717">IF(AW717&gt;Constants!$B$12,2,IF(SUMPRODUCT(--(AX698:AX717=2))=0,0,1))</f>
        <v>2</v>
      </c>
      <c r="AZ717">
        <f t="array" ref="AZ717">IF(ABS(AG717)&gt;Constants!$B$13,2,IF(SUMPRODUCT(--(AZ697:AZ716=2))=0,0,1))</f>
        <v>0</v>
      </c>
    </row>
    <row r="718" spans="1:52">
      <c r="A718" s="3">
        <v>716</v>
      </c>
      <c r="B718">
        <f>Signals!B717</f>
        <v>3</v>
      </c>
      <c r="C718">
        <f>Signals!C717</f>
        <v>2</v>
      </c>
      <c r="D718">
        <f>Signals!F717</f>
        <v>0</v>
      </c>
      <c r="E718">
        <f>Signals!H717</f>
        <v>0</v>
      </c>
      <c r="F718">
        <f>Signals!I717</f>
        <v>0</v>
      </c>
      <c r="G718">
        <f>IF(Constants!$B$2=2,-B718,B718)</f>
        <v>3</v>
      </c>
      <c r="H718">
        <f>IF(Constants!$C$2=2,-C718,C718)</f>
        <v>2</v>
      </c>
      <c r="I718">
        <f t="shared" si="189"/>
        <v>3</v>
      </c>
      <c r="J718">
        <f t="shared" si="190"/>
        <v>2</v>
      </c>
      <c r="K718">
        <f t="shared" si="191"/>
        <v>1</v>
      </c>
      <c r="L718">
        <f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1200.5</v>
      </c>
      <c r="M718">
        <f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800.5</v>
      </c>
      <c r="N718">
        <f t="shared" si="192"/>
        <v>1200.5</v>
      </c>
      <c r="O718">
        <f t="shared" si="193"/>
        <v>800.5</v>
      </c>
      <c r="P718">
        <f>IF(I718&lt;&gt;0,(ABS(L718*Constants!$B$10)+50)/100,MAX(P717-ABS(N718*Constants!$B$4),0))</f>
        <v>0.62005</v>
      </c>
      <c r="Q718">
        <f>IF(J718&lt;&gt;0,(ABS(M718*Constants!$B$10)+50)/100,MAX(Q717-ABS(O718*Constants!$B$4),0))</f>
        <v>0.58005</v>
      </c>
      <c r="R718">
        <f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1200.5</v>
      </c>
      <c r="S718">
        <f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800.5</v>
      </c>
      <c r="T718">
        <f t="shared" si="194"/>
        <v>1200.5</v>
      </c>
      <c r="U718">
        <f t="shared" si="195"/>
        <v>800.5</v>
      </c>
      <c r="V718">
        <f>IF(I718&lt;&gt;0,(ABS(R718*Constants!$B$4)+50)/100,IF(R718=0,MAX((0-ABS(T718*Constants!$B$4)),0),(ABS(R718*Constants!$B$4)+50)/100))</f>
        <v>1501.125</v>
      </c>
      <c r="W718">
        <f>IF(J718&lt;&gt;0,(ABS(S718*Constants!$B$4)+50)/100,IF(S718=0,MAX((0-ABS(U718*Constants!$B$4)),0),(ABS(S718*Constants!$B$4)+50)/100))</f>
        <v>1001.125</v>
      </c>
      <c r="X718">
        <f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1200.5</v>
      </c>
      <c r="Y718">
        <f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800.5</v>
      </c>
      <c r="Z718">
        <f t="shared" si="196"/>
        <v>1200.5</v>
      </c>
      <c r="AA718">
        <f t="shared" si="197"/>
        <v>800.5</v>
      </c>
      <c r="AB718">
        <f>IF(I718&lt;&gt;0,(ABS(X718*Constants!$B$10)+50)/100,IF(X718=0,MAX((AB717-ABS(Z718*Constants!$B$4)),0),(ABS(X718*Constants!$B$4)+50)/100))</f>
        <v>0.62005</v>
      </c>
      <c r="AC718">
        <f>IF(J718&lt;&gt;0,(ABS(Y718*Constants!$B$10)+50)/100,IF(Y718=0,MAX((AC717-ABS(AA718*Constants!$B$4)),0),(ABS(Y718*Constants!$B$4)+50)/100))</f>
        <v>0.58005</v>
      </c>
      <c r="AD718">
        <f t="shared" si="198"/>
        <v>1001</v>
      </c>
      <c r="AE718">
        <f t="shared" si="199"/>
        <v>1200.5</v>
      </c>
      <c r="AF718">
        <f t="shared" si="200"/>
        <v>800.5</v>
      </c>
      <c r="AG718">
        <f>((Constants!$B$5*AG717)+Constants!$B$4*AD718+AH717)/(Constants!$B$5+Constants!$B$4)</f>
        <v>1001</v>
      </c>
      <c r="AH718">
        <f>((Constants!$B$5*AG717)+Constants!$B$4*AD718+AH717)-(Constants!$B$5+Constants!$B$4)*AG718</f>
        <v>0</v>
      </c>
      <c r="AI718">
        <f>((Constants!$B$5*AI717)+Constants!$B$4*AE718+AJ717)/(Constants!$B$5+Constants!$B$4)</f>
        <v>1200.5</v>
      </c>
      <c r="AJ718">
        <f>((Constants!$B$5*AI717)+Constants!$B$4*AE718+AJ717)-(Constants!$B$4+Constants!$B$5)*AI718</f>
        <v>0</v>
      </c>
      <c r="AK718">
        <f>((Constants!$B$5*AK717)+Constants!$B$4*AF718+AL717)/(Constants!$B$5+Constants!$B$4)</f>
        <v>800.5</v>
      </c>
      <c r="AL718">
        <f>((Constants!$B$5*AK717)+Constants!$B$4*AF718+AL717)-(Constants!$B$5+Constants!$B$4)*AK718</f>
        <v>0</v>
      </c>
      <c r="AM718">
        <f t="shared" si="201"/>
        <v>1</v>
      </c>
      <c r="AN718">
        <f t="shared" si="202"/>
        <v>1</v>
      </c>
      <c r="AO718">
        <f>(200000*(ABS(N718)-ABS(N716))+Constants!$B$7)/(2*Constants!$B$7)</f>
        <v>0.5</v>
      </c>
      <c r="AP718">
        <f>(200000*(ABS(O718)-ABS(O716))+Constants!$B$7)/(2*Constants!$B$7)</f>
        <v>0.5</v>
      </c>
      <c r="AQ718">
        <f t="shared" si="203"/>
        <v>1</v>
      </c>
      <c r="AR718">
        <f>(Constants!$B$3*Constants!$B$8*I718*K718+AS717)/(Constants!$B$9*Constants!$B$4)</f>
        <v>7.53982300884956</v>
      </c>
      <c r="AS718">
        <f>(Constants!$B$3*Constants!$B$8*I718*K718+AS717)-(AR718*Constants!$B$9*Constants!$B$4)</f>
        <v>0</v>
      </c>
      <c r="AT718">
        <f t="shared" si="204"/>
        <v>5398.51327433622</v>
      </c>
      <c r="AU718">
        <f t="array" ref="AU718">IF(SUMPRODUCT(--(SIGN(AN685:AN717)=SIGN(K686:K718)))=0,2,IF(AV717&gt;0,1,0))</f>
        <v>0</v>
      </c>
      <c r="AV718">
        <f>IF(AU718=2,ROUND(5*1000/Constants!$B$11,0),IF(AV717&gt;0,AV717-1,0))</f>
        <v>0</v>
      </c>
      <c r="AW718">
        <f t="shared" si="205"/>
        <v>716</v>
      </c>
      <c r="AX718">
        <f ca="1" t="array" ref="AX718">IF(AW718&gt;Constants!$B$12,2,IF(SUMPRODUCT(--(AX699:AX718=2))=0,0,1))</f>
        <v>2</v>
      </c>
      <c r="AZ718">
        <f t="array" ref="AZ718">IF(ABS(AG718)&gt;Constants!$B$13,2,IF(SUMPRODUCT(--(AZ698:AZ717=2))=0,0,1))</f>
        <v>0</v>
      </c>
    </row>
    <row r="719" spans="1:52">
      <c r="A719" s="3">
        <v>717</v>
      </c>
      <c r="B719">
        <f>Signals!B718</f>
        <v>3</v>
      </c>
      <c r="C719">
        <f>Signals!C718</f>
        <v>2</v>
      </c>
      <c r="D719">
        <f>Signals!F718</f>
        <v>0</v>
      </c>
      <c r="E719">
        <f>Signals!H718</f>
        <v>0</v>
      </c>
      <c r="F719">
        <f>Signals!I718</f>
        <v>0</v>
      </c>
      <c r="G719">
        <f>IF(Constants!$B$2=2,-B719,B719)</f>
        <v>3</v>
      </c>
      <c r="H719">
        <f>IF(Constants!$C$2=2,-C719,C719)</f>
        <v>2</v>
      </c>
      <c r="I719">
        <f t="shared" si="189"/>
        <v>3</v>
      </c>
      <c r="J719">
        <f t="shared" si="190"/>
        <v>2</v>
      </c>
      <c r="K719">
        <f t="shared" si="191"/>
        <v>1</v>
      </c>
      <c r="L719">
        <f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1200.5</v>
      </c>
      <c r="M719">
        <f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800.5</v>
      </c>
      <c r="N719">
        <f t="shared" si="192"/>
        <v>1200.5</v>
      </c>
      <c r="O719">
        <f t="shared" si="193"/>
        <v>800.5</v>
      </c>
      <c r="P719">
        <f>IF(I719&lt;&gt;0,(ABS(L719*Constants!$B$10)+50)/100,MAX(P718-ABS(N719*Constants!$B$4),0))</f>
        <v>0.62005</v>
      </c>
      <c r="Q719">
        <f>IF(J719&lt;&gt;0,(ABS(M719*Constants!$B$10)+50)/100,MAX(Q718-ABS(O719*Constants!$B$4),0))</f>
        <v>0.58005</v>
      </c>
      <c r="R719">
        <f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1200.5</v>
      </c>
      <c r="S719">
        <f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800.5</v>
      </c>
      <c r="T719">
        <f t="shared" si="194"/>
        <v>1200.5</v>
      </c>
      <c r="U719">
        <f t="shared" si="195"/>
        <v>800.5</v>
      </c>
      <c r="V719">
        <f>IF(I719&lt;&gt;0,(ABS(R719*Constants!$B$4)+50)/100,IF(R719=0,MAX((0-ABS(T719*Constants!$B$4)),0),(ABS(R719*Constants!$B$4)+50)/100))</f>
        <v>1501.125</v>
      </c>
      <c r="W719">
        <f>IF(J719&lt;&gt;0,(ABS(S719*Constants!$B$4)+50)/100,IF(S719=0,MAX((0-ABS(U719*Constants!$B$4)),0),(ABS(S719*Constants!$B$4)+50)/100))</f>
        <v>1001.125</v>
      </c>
      <c r="X719">
        <f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1200.5</v>
      </c>
      <c r="Y719">
        <f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800.5</v>
      </c>
      <c r="Z719">
        <f t="shared" si="196"/>
        <v>1200.5</v>
      </c>
      <c r="AA719">
        <f t="shared" si="197"/>
        <v>800.5</v>
      </c>
      <c r="AB719">
        <f>IF(I719&lt;&gt;0,(ABS(X719*Constants!$B$10)+50)/100,IF(X719=0,MAX((AB718-ABS(Z719*Constants!$B$4)),0),(ABS(X719*Constants!$B$4)+50)/100))</f>
        <v>0.62005</v>
      </c>
      <c r="AC719">
        <f>IF(J719&lt;&gt;0,(ABS(Y719*Constants!$B$10)+50)/100,IF(Y719=0,MAX((AC718-ABS(AA719*Constants!$B$4)),0),(ABS(Y719*Constants!$B$4)+50)/100))</f>
        <v>0.58005</v>
      </c>
      <c r="AD719">
        <f t="shared" si="198"/>
        <v>1001</v>
      </c>
      <c r="AE719">
        <f t="shared" si="199"/>
        <v>1200.5</v>
      </c>
      <c r="AF719">
        <f t="shared" si="200"/>
        <v>800.5</v>
      </c>
      <c r="AG719">
        <f>((Constants!$B$5*AG718)+Constants!$B$4*AD719+AH718)/(Constants!$B$5+Constants!$B$4)</f>
        <v>1001</v>
      </c>
      <c r="AH719">
        <f>((Constants!$B$5*AG718)+Constants!$B$4*AD719+AH718)-(Constants!$B$5+Constants!$B$4)*AG719</f>
        <v>0</v>
      </c>
      <c r="AI719">
        <f>((Constants!$B$5*AI718)+Constants!$B$4*AE719+AJ718)/(Constants!$B$5+Constants!$B$4)</f>
        <v>1200.5</v>
      </c>
      <c r="AJ719">
        <f>((Constants!$B$5*AI718)+Constants!$B$4*AE719+AJ718)-(Constants!$B$4+Constants!$B$5)*AI719</f>
        <v>0</v>
      </c>
      <c r="AK719">
        <f>((Constants!$B$5*AK718)+Constants!$B$4*AF719+AL718)/(Constants!$B$5+Constants!$B$4)</f>
        <v>800.5</v>
      </c>
      <c r="AL719">
        <f>((Constants!$B$5*AK718)+Constants!$B$4*AF719+AL718)-(Constants!$B$5+Constants!$B$4)*AK719</f>
        <v>0</v>
      </c>
      <c r="AM719">
        <f t="shared" si="201"/>
        <v>1</v>
      </c>
      <c r="AN719">
        <f t="shared" si="202"/>
        <v>1</v>
      </c>
      <c r="AO719">
        <f>(200000*(ABS(N719)-ABS(N717))+Constants!$B$7)/(2*Constants!$B$7)</f>
        <v>0.5</v>
      </c>
      <c r="AP719">
        <f>(200000*(ABS(O719)-ABS(O717))+Constants!$B$7)/(2*Constants!$B$7)</f>
        <v>0.5</v>
      </c>
      <c r="AQ719">
        <f t="shared" si="203"/>
        <v>1</v>
      </c>
      <c r="AR719">
        <f>(Constants!$B$3*Constants!$B$8*I719*K719+AS718)/(Constants!$B$9*Constants!$B$4)</f>
        <v>7.53982300884956</v>
      </c>
      <c r="AS719">
        <f>(Constants!$B$3*Constants!$B$8*I719*K719+AS718)-(AR719*Constants!$B$9*Constants!$B$4)</f>
        <v>0</v>
      </c>
      <c r="AT719">
        <f t="shared" si="204"/>
        <v>5406.05309734507</v>
      </c>
      <c r="AU719">
        <f t="array" ref="AU719">IF(SUMPRODUCT(--(SIGN(AN686:AN718)=SIGN(K687:K719)))=0,2,IF(AV718&gt;0,1,0))</f>
        <v>0</v>
      </c>
      <c r="AV719">
        <f>IF(AU719=2,ROUND(5*1000/Constants!$B$11,0),IF(AV718&gt;0,AV718-1,0))</f>
        <v>0</v>
      </c>
      <c r="AW719">
        <f t="shared" si="205"/>
        <v>717</v>
      </c>
      <c r="AX719">
        <f ca="1" t="array" ref="AX719">IF(AW719&gt;Constants!$B$12,2,IF(SUMPRODUCT(--(AX700:AX719=2))=0,0,1))</f>
        <v>2</v>
      </c>
      <c r="AZ719">
        <f t="array" ref="AZ719">IF(ABS(AG719)&gt;Constants!$B$13,2,IF(SUMPRODUCT(--(AZ699:AZ718=2))=0,0,1))</f>
        <v>0</v>
      </c>
    </row>
    <row r="720" spans="1:52">
      <c r="A720" s="3">
        <v>718</v>
      </c>
      <c r="B720">
        <f>Signals!B719</f>
        <v>3</v>
      </c>
      <c r="C720">
        <f>Signals!C719</f>
        <v>2</v>
      </c>
      <c r="D720">
        <f>Signals!F719</f>
        <v>0</v>
      </c>
      <c r="E720">
        <f>Signals!H719</f>
        <v>0</v>
      </c>
      <c r="F720">
        <f>Signals!I719</f>
        <v>0</v>
      </c>
      <c r="G720">
        <f>IF(Constants!$B$2=2,-B720,B720)</f>
        <v>3</v>
      </c>
      <c r="H720">
        <f>IF(Constants!$C$2=2,-C720,C720)</f>
        <v>2</v>
      </c>
      <c r="I720">
        <f t="shared" si="189"/>
        <v>3</v>
      </c>
      <c r="J720">
        <f t="shared" si="190"/>
        <v>2</v>
      </c>
      <c r="K720">
        <f t="shared" si="191"/>
        <v>1</v>
      </c>
      <c r="L720">
        <f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1200.5</v>
      </c>
      <c r="M720">
        <f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800.5</v>
      </c>
      <c r="N720">
        <f t="shared" si="192"/>
        <v>1200.5</v>
      </c>
      <c r="O720">
        <f t="shared" si="193"/>
        <v>800.5</v>
      </c>
      <c r="P720">
        <f>IF(I720&lt;&gt;0,(ABS(L720*Constants!$B$10)+50)/100,MAX(P719-ABS(N720*Constants!$B$4),0))</f>
        <v>0.62005</v>
      </c>
      <c r="Q720">
        <f>IF(J720&lt;&gt;0,(ABS(M720*Constants!$B$10)+50)/100,MAX(Q719-ABS(O720*Constants!$B$4),0))</f>
        <v>0.58005</v>
      </c>
      <c r="R720">
        <f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1200.5</v>
      </c>
      <c r="S720">
        <f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800.5</v>
      </c>
      <c r="T720">
        <f t="shared" si="194"/>
        <v>1200.5</v>
      </c>
      <c r="U720">
        <f t="shared" si="195"/>
        <v>800.5</v>
      </c>
      <c r="V720">
        <f>IF(I720&lt;&gt;0,(ABS(R720*Constants!$B$4)+50)/100,IF(R720=0,MAX((0-ABS(T720*Constants!$B$4)),0),(ABS(R720*Constants!$B$4)+50)/100))</f>
        <v>1501.125</v>
      </c>
      <c r="W720">
        <f>IF(J720&lt;&gt;0,(ABS(S720*Constants!$B$4)+50)/100,IF(S720=0,MAX((0-ABS(U720*Constants!$B$4)),0),(ABS(S720*Constants!$B$4)+50)/100))</f>
        <v>1001.125</v>
      </c>
      <c r="X720">
        <f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1200.5</v>
      </c>
      <c r="Y720">
        <f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800.5</v>
      </c>
      <c r="Z720">
        <f t="shared" si="196"/>
        <v>1200.5</v>
      </c>
      <c r="AA720">
        <f t="shared" si="197"/>
        <v>800.5</v>
      </c>
      <c r="AB720">
        <f>IF(I720&lt;&gt;0,(ABS(X720*Constants!$B$10)+50)/100,IF(X720=0,MAX((AB719-ABS(Z720*Constants!$B$4)),0),(ABS(X720*Constants!$B$4)+50)/100))</f>
        <v>0.62005</v>
      </c>
      <c r="AC720">
        <f>IF(J720&lt;&gt;0,(ABS(Y720*Constants!$B$10)+50)/100,IF(Y720=0,MAX((AC719-ABS(AA720*Constants!$B$4)),0),(ABS(Y720*Constants!$B$4)+50)/100))</f>
        <v>0.58005</v>
      </c>
      <c r="AD720">
        <f t="shared" si="198"/>
        <v>1001</v>
      </c>
      <c r="AE720">
        <f t="shared" si="199"/>
        <v>1200.5</v>
      </c>
      <c r="AF720">
        <f t="shared" si="200"/>
        <v>800.5</v>
      </c>
      <c r="AG720">
        <f>((Constants!$B$5*AG719)+Constants!$B$4*AD720+AH719)/(Constants!$B$5+Constants!$B$4)</f>
        <v>1001</v>
      </c>
      <c r="AH720">
        <f>((Constants!$B$5*AG719)+Constants!$B$4*AD720+AH719)-(Constants!$B$5+Constants!$B$4)*AG720</f>
        <v>0</v>
      </c>
      <c r="AI720">
        <f>((Constants!$B$5*AI719)+Constants!$B$4*AE720+AJ719)/(Constants!$B$5+Constants!$B$4)</f>
        <v>1200.5</v>
      </c>
      <c r="AJ720">
        <f>((Constants!$B$5*AI719)+Constants!$B$4*AE720+AJ719)-(Constants!$B$4+Constants!$B$5)*AI720</f>
        <v>0</v>
      </c>
      <c r="AK720">
        <f>((Constants!$B$5*AK719)+Constants!$B$4*AF720+AL719)/(Constants!$B$5+Constants!$B$4)</f>
        <v>800.5</v>
      </c>
      <c r="AL720">
        <f>((Constants!$B$5*AK719)+Constants!$B$4*AF720+AL719)-(Constants!$B$5+Constants!$B$4)*AK720</f>
        <v>0</v>
      </c>
      <c r="AM720">
        <f t="shared" si="201"/>
        <v>1</v>
      </c>
      <c r="AN720">
        <f t="shared" si="202"/>
        <v>1</v>
      </c>
      <c r="AO720">
        <f>(200000*(ABS(N720)-ABS(N718))+Constants!$B$7)/(2*Constants!$B$7)</f>
        <v>0.5</v>
      </c>
      <c r="AP720">
        <f>(200000*(ABS(O720)-ABS(O718))+Constants!$B$7)/(2*Constants!$B$7)</f>
        <v>0.5</v>
      </c>
      <c r="AQ720">
        <f t="shared" si="203"/>
        <v>1</v>
      </c>
      <c r="AR720">
        <f>(Constants!$B$3*Constants!$B$8*I720*K720+AS719)/(Constants!$B$9*Constants!$B$4)</f>
        <v>7.53982300884956</v>
      </c>
      <c r="AS720">
        <f>(Constants!$B$3*Constants!$B$8*I720*K720+AS719)-(AR720*Constants!$B$9*Constants!$B$4)</f>
        <v>0</v>
      </c>
      <c r="AT720">
        <f t="shared" si="204"/>
        <v>5413.59292035392</v>
      </c>
      <c r="AU720">
        <f t="array" ref="AU720">IF(SUMPRODUCT(--(SIGN(AN687:AN719)=SIGN(K688:K720)))=0,2,IF(AV719&gt;0,1,0))</f>
        <v>0</v>
      </c>
      <c r="AV720">
        <f>IF(AU720=2,ROUND(5*1000/Constants!$B$11,0),IF(AV719&gt;0,AV719-1,0))</f>
        <v>0</v>
      </c>
      <c r="AW720">
        <f t="shared" si="205"/>
        <v>718</v>
      </c>
      <c r="AX720">
        <f ca="1" t="array" ref="AX720">IF(AW720&gt;Constants!$B$12,2,IF(SUMPRODUCT(--(AX701:AX720=2))=0,0,1))</f>
        <v>2</v>
      </c>
      <c r="AZ720">
        <f t="array" ref="AZ720">IF(ABS(AG720)&gt;Constants!$B$13,2,IF(SUMPRODUCT(--(AZ700:AZ719=2))=0,0,1))</f>
        <v>0</v>
      </c>
    </row>
    <row r="721" spans="1:52">
      <c r="A721" s="3">
        <v>719</v>
      </c>
      <c r="B721">
        <f>Signals!B720</f>
        <v>3</v>
      </c>
      <c r="C721">
        <f>Signals!C720</f>
        <v>2</v>
      </c>
      <c r="D721">
        <f>Signals!F720</f>
        <v>0</v>
      </c>
      <c r="E721">
        <f>Signals!H720</f>
        <v>0</v>
      </c>
      <c r="F721">
        <f>Signals!I720</f>
        <v>0</v>
      </c>
      <c r="G721">
        <f>IF(Constants!$B$2=2,-B721,B721)</f>
        <v>3</v>
      </c>
      <c r="H721">
        <f>IF(Constants!$C$2=2,-C721,C721)</f>
        <v>2</v>
      </c>
      <c r="I721">
        <f t="shared" si="189"/>
        <v>3</v>
      </c>
      <c r="J721">
        <f t="shared" si="190"/>
        <v>2</v>
      </c>
      <c r="K721">
        <f t="shared" si="191"/>
        <v>1</v>
      </c>
      <c r="L721">
        <f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1200.5</v>
      </c>
      <c r="M721">
        <f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800.5</v>
      </c>
      <c r="N721">
        <f t="shared" si="192"/>
        <v>1200.5</v>
      </c>
      <c r="O721">
        <f t="shared" si="193"/>
        <v>800.5</v>
      </c>
      <c r="P721">
        <f>IF(I721&lt;&gt;0,(ABS(L721*Constants!$B$10)+50)/100,MAX(P720-ABS(N721*Constants!$B$4),0))</f>
        <v>0.62005</v>
      </c>
      <c r="Q721">
        <f>IF(J721&lt;&gt;0,(ABS(M721*Constants!$B$10)+50)/100,MAX(Q720-ABS(O721*Constants!$B$4),0))</f>
        <v>0.58005</v>
      </c>
      <c r="R721">
        <f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1200.5</v>
      </c>
      <c r="S721">
        <f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800.5</v>
      </c>
      <c r="T721">
        <f t="shared" si="194"/>
        <v>1200.5</v>
      </c>
      <c r="U721">
        <f t="shared" si="195"/>
        <v>800.5</v>
      </c>
      <c r="V721">
        <f>IF(I721&lt;&gt;0,(ABS(R721*Constants!$B$4)+50)/100,IF(R721=0,MAX((0-ABS(T721*Constants!$B$4)),0),(ABS(R721*Constants!$B$4)+50)/100))</f>
        <v>1501.125</v>
      </c>
      <c r="W721">
        <f>IF(J721&lt;&gt;0,(ABS(S721*Constants!$B$4)+50)/100,IF(S721=0,MAX((0-ABS(U721*Constants!$B$4)),0),(ABS(S721*Constants!$B$4)+50)/100))</f>
        <v>1001.125</v>
      </c>
      <c r="X721">
        <f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1200.5</v>
      </c>
      <c r="Y721">
        <f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800.5</v>
      </c>
      <c r="Z721">
        <f t="shared" si="196"/>
        <v>1200.5</v>
      </c>
      <c r="AA721">
        <f t="shared" si="197"/>
        <v>800.5</v>
      </c>
      <c r="AB721">
        <f>IF(I721&lt;&gt;0,(ABS(X721*Constants!$B$10)+50)/100,IF(X721=0,MAX((AB720-ABS(Z721*Constants!$B$4)),0),(ABS(X721*Constants!$B$4)+50)/100))</f>
        <v>0.62005</v>
      </c>
      <c r="AC721">
        <f>IF(J721&lt;&gt;0,(ABS(Y721*Constants!$B$10)+50)/100,IF(Y721=0,MAX((AC720-ABS(AA721*Constants!$B$4)),0),(ABS(Y721*Constants!$B$4)+50)/100))</f>
        <v>0.58005</v>
      </c>
      <c r="AD721">
        <f t="shared" si="198"/>
        <v>1001</v>
      </c>
      <c r="AE721">
        <f t="shared" si="199"/>
        <v>1200.5</v>
      </c>
      <c r="AF721">
        <f t="shared" si="200"/>
        <v>800.5</v>
      </c>
      <c r="AG721">
        <f>((Constants!$B$5*AG720)+Constants!$B$4*AD721+AH720)/(Constants!$B$5+Constants!$B$4)</f>
        <v>1001</v>
      </c>
      <c r="AH721">
        <f>((Constants!$B$5*AG720)+Constants!$B$4*AD721+AH720)-(Constants!$B$5+Constants!$B$4)*AG721</f>
        <v>0</v>
      </c>
      <c r="AI721">
        <f>((Constants!$B$5*AI720)+Constants!$B$4*AE721+AJ720)/(Constants!$B$5+Constants!$B$4)</f>
        <v>1200.5</v>
      </c>
      <c r="AJ721">
        <f>((Constants!$B$5*AI720)+Constants!$B$4*AE721+AJ720)-(Constants!$B$4+Constants!$B$5)*AI721</f>
        <v>0</v>
      </c>
      <c r="AK721">
        <f>((Constants!$B$5*AK720)+Constants!$B$4*AF721+AL720)/(Constants!$B$5+Constants!$B$4)</f>
        <v>800.5</v>
      </c>
      <c r="AL721">
        <f>((Constants!$B$5*AK720)+Constants!$B$4*AF721+AL720)-(Constants!$B$5+Constants!$B$4)*AK721</f>
        <v>0</v>
      </c>
      <c r="AM721">
        <f t="shared" si="201"/>
        <v>1</v>
      </c>
      <c r="AN721">
        <f t="shared" si="202"/>
        <v>1</v>
      </c>
      <c r="AO721">
        <f>(200000*(ABS(N721)-ABS(N719))+Constants!$B$7)/(2*Constants!$B$7)</f>
        <v>0.5</v>
      </c>
      <c r="AP721">
        <f>(200000*(ABS(O721)-ABS(O719))+Constants!$B$7)/(2*Constants!$B$7)</f>
        <v>0.5</v>
      </c>
      <c r="AQ721">
        <f t="shared" si="203"/>
        <v>1</v>
      </c>
      <c r="AR721">
        <f>(Constants!$B$3*Constants!$B$8*I721*K721+AS720)/(Constants!$B$9*Constants!$B$4)</f>
        <v>7.53982300884956</v>
      </c>
      <c r="AS721">
        <f>(Constants!$B$3*Constants!$B$8*I721*K721+AS720)-(AR721*Constants!$B$9*Constants!$B$4)</f>
        <v>0</v>
      </c>
      <c r="AT721">
        <f t="shared" si="204"/>
        <v>5421.13274336277</v>
      </c>
      <c r="AU721">
        <f t="array" ref="AU721">IF(SUMPRODUCT(--(SIGN(AN688:AN720)=SIGN(K689:K721)))=0,2,IF(AV720&gt;0,1,0))</f>
        <v>0</v>
      </c>
      <c r="AV721">
        <f>IF(AU721=2,ROUND(5*1000/Constants!$B$11,0),IF(AV720&gt;0,AV720-1,0))</f>
        <v>0</v>
      </c>
      <c r="AW721">
        <f t="shared" si="205"/>
        <v>719</v>
      </c>
      <c r="AX721">
        <f ca="1" t="array" ref="AX721">IF(AW721&gt;Constants!$B$12,2,IF(SUMPRODUCT(--(AX702:AX721=2))=0,0,1))</f>
        <v>2</v>
      </c>
      <c r="AZ721">
        <f t="array" ref="AZ721">IF(ABS(AG721)&gt;Constants!$B$13,2,IF(SUMPRODUCT(--(AZ701:AZ720=2))=0,0,1))</f>
        <v>0</v>
      </c>
    </row>
    <row r="722" spans="1:52">
      <c r="A722" s="3">
        <v>720</v>
      </c>
      <c r="B722">
        <f>Signals!B721</f>
        <v>3</v>
      </c>
      <c r="C722">
        <f>Signals!C721</f>
        <v>2</v>
      </c>
      <c r="D722">
        <f>Signals!F721</f>
        <v>0</v>
      </c>
      <c r="E722">
        <f>Signals!H721</f>
        <v>0</v>
      </c>
      <c r="F722">
        <f>Signals!I721</f>
        <v>0</v>
      </c>
      <c r="G722">
        <f>IF(Constants!$B$2=2,-B722,B722)</f>
        <v>3</v>
      </c>
      <c r="H722">
        <f>IF(Constants!$C$2=2,-C722,C722)</f>
        <v>2</v>
      </c>
      <c r="I722">
        <f t="shared" si="189"/>
        <v>3</v>
      </c>
      <c r="J722">
        <f t="shared" si="190"/>
        <v>2</v>
      </c>
      <c r="K722">
        <f t="shared" si="191"/>
        <v>1</v>
      </c>
      <c r="L722">
        <f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1200.5</v>
      </c>
      <c r="M722">
        <f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800.5</v>
      </c>
      <c r="N722">
        <f t="shared" si="192"/>
        <v>1200.5</v>
      </c>
      <c r="O722">
        <f t="shared" si="193"/>
        <v>800.5</v>
      </c>
      <c r="P722">
        <f>IF(I722&lt;&gt;0,(ABS(L722*Constants!$B$10)+50)/100,MAX(P721-ABS(N722*Constants!$B$4),0))</f>
        <v>0.62005</v>
      </c>
      <c r="Q722">
        <f>IF(J722&lt;&gt;0,(ABS(M722*Constants!$B$10)+50)/100,MAX(Q721-ABS(O722*Constants!$B$4),0))</f>
        <v>0.58005</v>
      </c>
      <c r="R722">
        <f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1200.5</v>
      </c>
      <c r="S722">
        <f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800.5</v>
      </c>
      <c r="T722">
        <f t="shared" si="194"/>
        <v>1200.5</v>
      </c>
      <c r="U722">
        <f t="shared" si="195"/>
        <v>800.5</v>
      </c>
      <c r="V722">
        <f>IF(I722&lt;&gt;0,(ABS(R722*Constants!$B$4)+50)/100,IF(R722=0,MAX((0-ABS(T722*Constants!$B$4)),0),(ABS(R722*Constants!$B$4)+50)/100))</f>
        <v>1501.125</v>
      </c>
      <c r="W722">
        <f>IF(J722&lt;&gt;0,(ABS(S722*Constants!$B$4)+50)/100,IF(S722=0,MAX((0-ABS(U722*Constants!$B$4)),0),(ABS(S722*Constants!$B$4)+50)/100))</f>
        <v>1001.125</v>
      </c>
      <c r="X722">
        <f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1200.5</v>
      </c>
      <c r="Y722">
        <f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800.5</v>
      </c>
      <c r="Z722">
        <f t="shared" si="196"/>
        <v>1200.5</v>
      </c>
      <c r="AA722">
        <f t="shared" si="197"/>
        <v>800.5</v>
      </c>
      <c r="AB722">
        <f>IF(I722&lt;&gt;0,(ABS(X722*Constants!$B$10)+50)/100,IF(X722=0,MAX((AB721-ABS(Z722*Constants!$B$4)),0),(ABS(X722*Constants!$B$4)+50)/100))</f>
        <v>0.62005</v>
      </c>
      <c r="AC722">
        <f>IF(J722&lt;&gt;0,(ABS(Y722*Constants!$B$10)+50)/100,IF(Y722=0,MAX((AC721-ABS(AA722*Constants!$B$4)),0),(ABS(Y722*Constants!$B$4)+50)/100))</f>
        <v>0.58005</v>
      </c>
      <c r="AD722">
        <f t="shared" si="198"/>
        <v>1001</v>
      </c>
      <c r="AE722">
        <f t="shared" si="199"/>
        <v>1200.5</v>
      </c>
      <c r="AF722">
        <f t="shared" si="200"/>
        <v>800.5</v>
      </c>
      <c r="AG722">
        <f>((Constants!$B$5*AG721)+Constants!$B$4*AD722+AH721)/(Constants!$B$5+Constants!$B$4)</f>
        <v>1001</v>
      </c>
      <c r="AH722">
        <f>((Constants!$B$5*AG721)+Constants!$B$4*AD722+AH721)-(Constants!$B$5+Constants!$B$4)*AG722</f>
        <v>0</v>
      </c>
      <c r="AI722">
        <f>((Constants!$B$5*AI721)+Constants!$B$4*AE722+AJ721)/(Constants!$B$5+Constants!$B$4)</f>
        <v>1200.5</v>
      </c>
      <c r="AJ722">
        <f>((Constants!$B$5*AI721)+Constants!$B$4*AE722+AJ721)-(Constants!$B$4+Constants!$B$5)*AI722</f>
        <v>0</v>
      </c>
      <c r="AK722">
        <f>((Constants!$B$5*AK721)+Constants!$B$4*AF722+AL721)/(Constants!$B$5+Constants!$B$4)</f>
        <v>800.5</v>
      </c>
      <c r="AL722">
        <f>((Constants!$B$5*AK721)+Constants!$B$4*AF722+AL721)-(Constants!$B$5+Constants!$B$4)*AK722</f>
        <v>0</v>
      </c>
      <c r="AM722">
        <f t="shared" si="201"/>
        <v>1</v>
      </c>
      <c r="AN722">
        <f t="shared" si="202"/>
        <v>1</v>
      </c>
      <c r="AO722">
        <f>(200000*(ABS(N722)-ABS(N720))+Constants!$B$7)/(2*Constants!$B$7)</f>
        <v>0.5</v>
      </c>
      <c r="AP722">
        <f>(200000*(ABS(O722)-ABS(O720))+Constants!$B$7)/(2*Constants!$B$7)</f>
        <v>0.5</v>
      </c>
      <c r="AQ722">
        <f t="shared" si="203"/>
        <v>1</v>
      </c>
      <c r="AR722">
        <f>(Constants!$B$3*Constants!$B$8*I722*K722+AS721)/(Constants!$B$9*Constants!$B$4)</f>
        <v>7.53982300884956</v>
      </c>
      <c r="AS722">
        <f>(Constants!$B$3*Constants!$B$8*I722*K722+AS721)-(AR722*Constants!$B$9*Constants!$B$4)</f>
        <v>0</v>
      </c>
      <c r="AT722">
        <f t="shared" si="204"/>
        <v>5428.67256637162</v>
      </c>
      <c r="AU722">
        <f t="array" ref="AU722">IF(SUMPRODUCT(--(SIGN(AN689:AN721)=SIGN(K690:K722)))=0,2,IF(AV721&gt;0,1,0))</f>
        <v>0</v>
      </c>
      <c r="AV722">
        <f>IF(AU722=2,ROUND(5*1000/Constants!$B$11,0),IF(AV721&gt;0,AV721-1,0))</f>
        <v>0</v>
      </c>
      <c r="AW722">
        <f t="shared" si="205"/>
        <v>720</v>
      </c>
      <c r="AX722">
        <f ca="1" t="array" ref="AX722">IF(AW722&gt;Constants!$B$12,2,IF(SUMPRODUCT(--(AX703:AX722=2))=0,0,1))</f>
        <v>2</v>
      </c>
      <c r="AZ722">
        <f t="array" ref="AZ722">IF(ABS(AG722)&gt;Constants!$B$13,2,IF(SUMPRODUCT(--(AZ702:AZ721=2))=0,0,1))</f>
        <v>0</v>
      </c>
    </row>
    <row r="723" spans="1:52">
      <c r="A723" s="3">
        <v>721</v>
      </c>
      <c r="B723">
        <f>Signals!B722</f>
        <v>3</v>
      </c>
      <c r="C723">
        <f>Signals!C722</f>
        <v>2</v>
      </c>
      <c r="D723">
        <f>Signals!F722</f>
        <v>0</v>
      </c>
      <c r="E723">
        <f>Signals!H722</f>
        <v>0</v>
      </c>
      <c r="F723">
        <f>Signals!I722</f>
        <v>0</v>
      </c>
      <c r="G723">
        <f>IF(Constants!$B$2=2,-B723,B723)</f>
        <v>3</v>
      </c>
      <c r="H723">
        <f>IF(Constants!$C$2=2,-C723,C723)</f>
        <v>2</v>
      </c>
      <c r="I723">
        <f t="shared" si="189"/>
        <v>3</v>
      </c>
      <c r="J723">
        <f t="shared" si="190"/>
        <v>2</v>
      </c>
      <c r="K723">
        <f t="shared" si="191"/>
        <v>1</v>
      </c>
      <c r="L723">
        <f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1200.5</v>
      </c>
      <c r="M723">
        <f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800.5</v>
      </c>
      <c r="N723">
        <f t="shared" si="192"/>
        <v>1200.5</v>
      </c>
      <c r="O723">
        <f t="shared" si="193"/>
        <v>800.5</v>
      </c>
      <c r="P723">
        <f>IF(I723&lt;&gt;0,(ABS(L723*Constants!$B$10)+50)/100,MAX(P722-ABS(N723*Constants!$B$4),0))</f>
        <v>0.62005</v>
      </c>
      <c r="Q723">
        <f>IF(J723&lt;&gt;0,(ABS(M723*Constants!$B$10)+50)/100,MAX(Q722-ABS(O723*Constants!$B$4),0))</f>
        <v>0.58005</v>
      </c>
      <c r="R723">
        <f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1200.5</v>
      </c>
      <c r="S723">
        <f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800.5</v>
      </c>
      <c r="T723">
        <f t="shared" si="194"/>
        <v>1200.5</v>
      </c>
      <c r="U723">
        <f t="shared" si="195"/>
        <v>800.5</v>
      </c>
      <c r="V723">
        <f>IF(I723&lt;&gt;0,(ABS(R723*Constants!$B$4)+50)/100,IF(R723=0,MAX((0-ABS(T723*Constants!$B$4)),0),(ABS(R723*Constants!$B$4)+50)/100))</f>
        <v>1501.125</v>
      </c>
      <c r="W723">
        <f>IF(J723&lt;&gt;0,(ABS(S723*Constants!$B$4)+50)/100,IF(S723=0,MAX((0-ABS(U723*Constants!$B$4)),0),(ABS(S723*Constants!$B$4)+50)/100))</f>
        <v>1001.125</v>
      </c>
      <c r="X723">
        <f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1200.5</v>
      </c>
      <c r="Y723">
        <f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800.5</v>
      </c>
      <c r="Z723">
        <f t="shared" si="196"/>
        <v>1200.5</v>
      </c>
      <c r="AA723">
        <f t="shared" si="197"/>
        <v>800.5</v>
      </c>
      <c r="AB723">
        <f>IF(I723&lt;&gt;0,(ABS(X723*Constants!$B$10)+50)/100,IF(X723=0,MAX((AB722-ABS(Z723*Constants!$B$4)),0),(ABS(X723*Constants!$B$4)+50)/100))</f>
        <v>0.62005</v>
      </c>
      <c r="AC723">
        <f>IF(J723&lt;&gt;0,(ABS(Y723*Constants!$B$10)+50)/100,IF(Y723=0,MAX((AC722-ABS(AA723*Constants!$B$4)),0),(ABS(Y723*Constants!$B$4)+50)/100))</f>
        <v>0.58005</v>
      </c>
      <c r="AD723">
        <f t="shared" si="198"/>
        <v>1001</v>
      </c>
      <c r="AE723">
        <f t="shared" si="199"/>
        <v>1200.5</v>
      </c>
      <c r="AF723">
        <f t="shared" si="200"/>
        <v>800.5</v>
      </c>
      <c r="AG723">
        <f>((Constants!$B$5*AG722)+Constants!$B$4*AD723+AH722)/(Constants!$B$5+Constants!$B$4)</f>
        <v>1001</v>
      </c>
      <c r="AH723">
        <f>((Constants!$B$5*AG722)+Constants!$B$4*AD723+AH722)-(Constants!$B$5+Constants!$B$4)*AG723</f>
        <v>0</v>
      </c>
      <c r="AI723">
        <f>((Constants!$B$5*AI722)+Constants!$B$4*AE723+AJ722)/(Constants!$B$5+Constants!$B$4)</f>
        <v>1200.5</v>
      </c>
      <c r="AJ723">
        <f>((Constants!$B$5*AI722)+Constants!$B$4*AE723+AJ722)-(Constants!$B$4+Constants!$B$5)*AI723</f>
        <v>0</v>
      </c>
      <c r="AK723">
        <f>((Constants!$B$5*AK722)+Constants!$B$4*AF723+AL722)/(Constants!$B$5+Constants!$B$4)</f>
        <v>800.5</v>
      </c>
      <c r="AL723">
        <f>((Constants!$B$5*AK722)+Constants!$B$4*AF723+AL722)-(Constants!$B$5+Constants!$B$4)*AK723</f>
        <v>0</v>
      </c>
      <c r="AM723">
        <f t="shared" si="201"/>
        <v>1</v>
      </c>
      <c r="AN723">
        <f t="shared" si="202"/>
        <v>1</v>
      </c>
      <c r="AO723">
        <f>(200000*(ABS(N723)-ABS(N721))+Constants!$B$7)/(2*Constants!$B$7)</f>
        <v>0.5</v>
      </c>
      <c r="AP723">
        <f>(200000*(ABS(O723)-ABS(O721))+Constants!$B$7)/(2*Constants!$B$7)</f>
        <v>0.5</v>
      </c>
      <c r="AQ723">
        <f t="shared" si="203"/>
        <v>1</v>
      </c>
      <c r="AR723">
        <f>(Constants!$B$3*Constants!$B$8*I723*K723+AS722)/(Constants!$B$9*Constants!$B$4)</f>
        <v>7.53982300884956</v>
      </c>
      <c r="AS723">
        <f>(Constants!$B$3*Constants!$B$8*I723*K723+AS722)-(AR723*Constants!$B$9*Constants!$B$4)</f>
        <v>0</v>
      </c>
      <c r="AT723">
        <f t="shared" si="204"/>
        <v>5436.21238938047</v>
      </c>
      <c r="AU723">
        <f t="array" ref="AU723">IF(SUMPRODUCT(--(SIGN(AN690:AN722)=SIGN(K691:K723)))=0,2,IF(AV722&gt;0,1,0))</f>
        <v>0</v>
      </c>
      <c r="AV723">
        <f>IF(AU723=2,ROUND(5*1000/Constants!$B$11,0),IF(AV722&gt;0,AV722-1,0))</f>
        <v>0</v>
      </c>
      <c r="AW723">
        <f t="shared" si="205"/>
        <v>721</v>
      </c>
      <c r="AX723">
        <f ca="1" t="array" ref="AX723">IF(AW723&gt;Constants!$B$12,2,IF(SUMPRODUCT(--(AX704:AX723=2))=0,0,1))</f>
        <v>2</v>
      </c>
      <c r="AZ723">
        <f t="array" ref="AZ723">IF(ABS(AG723)&gt;Constants!$B$13,2,IF(SUMPRODUCT(--(AZ703:AZ722=2))=0,0,1))</f>
        <v>0</v>
      </c>
    </row>
    <row r="724" spans="1:52">
      <c r="A724" s="3">
        <v>722</v>
      </c>
      <c r="B724">
        <f>Signals!B723</f>
        <v>3</v>
      </c>
      <c r="C724">
        <f>Signals!C723</f>
        <v>2</v>
      </c>
      <c r="D724">
        <f>Signals!F723</f>
        <v>0</v>
      </c>
      <c r="E724">
        <f>Signals!H723</f>
        <v>0</v>
      </c>
      <c r="F724">
        <f>Signals!I723</f>
        <v>0</v>
      </c>
      <c r="G724">
        <f>IF(Constants!$B$2=2,-B724,B724)</f>
        <v>3</v>
      </c>
      <c r="H724">
        <f>IF(Constants!$C$2=2,-C724,C724)</f>
        <v>2</v>
      </c>
      <c r="I724">
        <f t="shared" si="189"/>
        <v>3</v>
      </c>
      <c r="J724">
        <f t="shared" si="190"/>
        <v>2</v>
      </c>
      <c r="K724">
        <f t="shared" si="191"/>
        <v>1</v>
      </c>
      <c r="L724">
        <f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1200.5</v>
      </c>
      <c r="M724">
        <f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800.5</v>
      </c>
      <c r="N724">
        <f t="shared" si="192"/>
        <v>1200.5</v>
      </c>
      <c r="O724">
        <f t="shared" si="193"/>
        <v>800.5</v>
      </c>
      <c r="P724">
        <f>IF(I724&lt;&gt;0,(ABS(L724*Constants!$B$10)+50)/100,MAX(P723-ABS(N724*Constants!$B$4),0))</f>
        <v>0.62005</v>
      </c>
      <c r="Q724">
        <f>IF(J724&lt;&gt;0,(ABS(M724*Constants!$B$10)+50)/100,MAX(Q723-ABS(O724*Constants!$B$4),0))</f>
        <v>0.58005</v>
      </c>
      <c r="R724">
        <f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1200.5</v>
      </c>
      <c r="S724">
        <f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800.5</v>
      </c>
      <c r="T724">
        <f t="shared" si="194"/>
        <v>1200.5</v>
      </c>
      <c r="U724">
        <f t="shared" si="195"/>
        <v>800.5</v>
      </c>
      <c r="V724">
        <f>IF(I724&lt;&gt;0,(ABS(R724*Constants!$B$4)+50)/100,IF(R724=0,MAX((0-ABS(T724*Constants!$B$4)),0),(ABS(R724*Constants!$B$4)+50)/100))</f>
        <v>1501.125</v>
      </c>
      <c r="W724">
        <f>IF(J724&lt;&gt;0,(ABS(S724*Constants!$B$4)+50)/100,IF(S724=0,MAX((0-ABS(U724*Constants!$B$4)),0),(ABS(S724*Constants!$B$4)+50)/100))</f>
        <v>1001.125</v>
      </c>
      <c r="X724">
        <f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1200.5</v>
      </c>
      <c r="Y724">
        <f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800.5</v>
      </c>
      <c r="Z724">
        <f t="shared" si="196"/>
        <v>1200.5</v>
      </c>
      <c r="AA724">
        <f t="shared" si="197"/>
        <v>800.5</v>
      </c>
      <c r="AB724">
        <f>IF(I724&lt;&gt;0,(ABS(X724*Constants!$B$10)+50)/100,IF(X724=0,MAX((AB723-ABS(Z724*Constants!$B$4)),0),(ABS(X724*Constants!$B$4)+50)/100))</f>
        <v>0.62005</v>
      </c>
      <c r="AC724">
        <f>IF(J724&lt;&gt;0,(ABS(Y724*Constants!$B$10)+50)/100,IF(Y724=0,MAX((AC723-ABS(AA724*Constants!$B$4)),0),(ABS(Y724*Constants!$B$4)+50)/100))</f>
        <v>0.58005</v>
      </c>
      <c r="AD724">
        <f t="shared" si="198"/>
        <v>1001</v>
      </c>
      <c r="AE724">
        <f t="shared" si="199"/>
        <v>1200.5</v>
      </c>
      <c r="AF724">
        <f t="shared" si="200"/>
        <v>800.5</v>
      </c>
      <c r="AG724">
        <f>((Constants!$B$5*AG723)+Constants!$B$4*AD724+AH723)/(Constants!$B$5+Constants!$B$4)</f>
        <v>1001</v>
      </c>
      <c r="AH724">
        <f>((Constants!$B$5*AG723)+Constants!$B$4*AD724+AH723)-(Constants!$B$5+Constants!$B$4)*AG724</f>
        <v>0</v>
      </c>
      <c r="AI724">
        <f>((Constants!$B$5*AI723)+Constants!$B$4*AE724+AJ723)/(Constants!$B$5+Constants!$B$4)</f>
        <v>1200.5</v>
      </c>
      <c r="AJ724">
        <f>((Constants!$B$5*AI723)+Constants!$B$4*AE724+AJ723)-(Constants!$B$4+Constants!$B$5)*AI724</f>
        <v>0</v>
      </c>
      <c r="AK724">
        <f>((Constants!$B$5*AK723)+Constants!$B$4*AF724+AL723)/(Constants!$B$5+Constants!$B$4)</f>
        <v>800.5</v>
      </c>
      <c r="AL724">
        <f>((Constants!$B$5*AK723)+Constants!$B$4*AF724+AL723)-(Constants!$B$5+Constants!$B$4)*AK724</f>
        <v>0</v>
      </c>
      <c r="AM724">
        <f t="shared" si="201"/>
        <v>1</v>
      </c>
      <c r="AN724">
        <f t="shared" si="202"/>
        <v>1</v>
      </c>
      <c r="AO724">
        <f>(200000*(ABS(N724)-ABS(N722))+Constants!$B$7)/(2*Constants!$B$7)</f>
        <v>0.5</v>
      </c>
      <c r="AP724">
        <f>(200000*(ABS(O724)-ABS(O722))+Constants!$B$7)/(2*Constants!$B$7)</f>
        <v>0.5</v>
      </c>
      <c r="AQ724">
        <f t="shared" si="203"/>
        <v>1</v>
      </c>
      <c r="AR724">
        <f>(Constants!$B$3*Constants!$B$8*I724*K724+AS723)/(Constants!$B$9*Constants!$B$4)</f>
        <v>7.53982300884956</v>
      </c>
      <c r="AS724">
        <f>(Constants!$B$3*Constants!$B$8*I724*K724+AS723)-(AR724*Constants!$B$9*Constants!$B$4)</f>
        <v>0</v>
      </c>
      <c r="AT724">
        <f t="shared" si="204"/>
        <v>5443.75221238932</v>
      </c>
      <c r="AU724">
        <f t="array" ref="AU724">IF(SUMPRODUCT(--(SIGN(AN691:AN723)=SIGN(K692:K724)))=0,2,IF(AV723&gt;0,1,0))</f>
        <v>0</v>
      </c>
      <c r="AV724">
        <f>IF(AU724=2,ROUND(5*1000/Constants!$B$11,0),IF(AV723&gt;0,AV723-1,0))</f>
        <v>0</v>
      </c>
      <c r="AW724">
        <f t="shared" si="205"/>
        <v>722</v>
      </c>
      <c r="AX724">
        <f ca="1" t="array" ref="AX724">IF(AW724&gt;Constants!$B$12,2,IF(SUMPRODUCT(--(AX705:AX724=2))=0,0,1))</f>
        <v>2</v>
      </c>
      <c r="AZ724">
        <f t="array" ref="AZ724">IF(ABS(AG724)&gt;Constants!$B$13,2,IF(SUMPRODUCT(--(AZ704:AZ723=2))=0,0,1))</f>
        <v>0</v>
      </c>
    </row>
    <row r="725" spans="1:52">
      <c r="A725" s="3">
        <v>723</v>
      </c>
      <c r="B725">
        <f>Signals!B724</f>
        <v>3</v>
      </c>
      <c r="C725">
        <f>Signals!C724</f>
        <v>2</v>
      </c>
      <c r="D725">
        <f>Signals!F724</f>
        <v>0</v>
      </c>
      <c r="E725">
        <f>Signals!H724</f>
        <v>0</v>
      </c>
      <c r="F725">
        <f>Signals!I724</f>
        <v>0</v>
      </c>
      <c r="G725">
        <f>IF(Constants!$B$2=2,-B725,B725)</f>
        <v>3</v>
      </c>
      <c r="H725">
        <f>IF(Constants!$C$2=2,-C725,C725)</f>
        <v>2</v>
      </c>
      <c r="I725">
        <f t="shared" si="189"/>
        <v>3</v>
      </c>
      <c r="J725">
        <f t="shared" si="190"/>
        <v>2</v>
      </c>
      <c r="K725">
        <f t="shared" si="191"/>
        <v>1</v>
      </c>
      <c r="L725">
        <f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1200.5</v>
      </c>
      <c r="M725">
        <f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800.5</v>
      </c>
      <c r="N725">
        <f t="shared" si="192"/>
        <v>1200.5</v>
      </c>
      <c r="O725">
        <f t="shared" si="193"/>
        <v>800.5</v>
      </c>
      <c r="P725">
        <f>IF(I725&lt;&gt;0,(ABS(L725*Constants!$B$10)+50)/100,MAX(P724-ABS(N725*Constants!$B$4),0))</f>
        <v>0.62005</v>
      </c>
      <c r="Q725">
        <f>IF(J725&lt;&gt;0,(ABS(M725*Constants!$B$10)+50)/100,MAX(Q724-ABS(O725*Constants!$B$4),0))</f>
        <v>0.58005</v>
      </c>
      <c r="R725">
        <f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1200.5</v>
      </c>
      <c r="S725">
        <f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800.5</v>
      </c>
      <c r="T725">
        <f t="shared" si="194"/>
        <v>1200.5</v>
      </c>
      <c r="U725">
        <f t="shared" si="195"/>
        <v>800.5</v>
      </c>
      <c r="V725">
        <f>IF(I725&lt;&gt;0,(ABS(R725*Constants!$B$4)+50)/100,IF(R725=0,MAX((0-ABS(T725*Constants!$B$4)),0),(ABS(R725*Constants!$B$4)+50)/100))</f>
        <v>1501.125</v>
      </c>
      <c r="W725">
        <f>IF(J725&lt;&gt;0,(ABS(S725*Constants!$B$4)+50)/100,IF(S725=0,MAX((0-ABS(U725*Constants!$B$4)),0),(ABS(S725*Constants!$B$4)+50)/100))</f>
        <v>1001.125</v>
      </c>
      <c r="X725">
        <f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1200.5</v>
      </c>
      <c r="Y725">
        <f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800.5</v>
      </c>
      <c r="Z725">
        <f t="shared" si="196"/>
        <v>1200.5</v>
      </c>
      <c r="AA725">
        <f t="shared" si="197"/>
        <v>800.5</v>
      </c>
      <c r="AB725">
        <f>IF(I725&lt;&gt;0,(ABS(X725*Constants!$B$10)+50)/100,IF(X725=0,MAX((AB724-ABS(Z725*Constants!$B$4)),0),(ABS(X725*Constants!$B$4)+50)/100))</f>
        <v>0.62005</v>
      </c>
      <c r="AC725">
        <f>IF(J725&lt;&gt;0,(ABS(Y725*Constants!$B$10)+50)/100,IF(Y725=0,MAX((AC724-ABS(AA725*Constants!$B$4)),0),(ABS(Y725*Constants!$B$4)+50)/100))</f>
        <v>0.58005</v>
      </c>
      <c r="AD725">
        <f t="shared" si="198"/>
        <v>1001</v>
      </c>
      <c r="AE725">
        <f t="shared" si="199"/>
        <v>1200.5</v>
      </c>
      <c r="AF725">
        <f t="shared" si="200"/>
        <v>800.5</v>
      </c>
      <c r="AG725">
        <f>((Constants!$B$5*AG724)+Constants!$B$4*AD725+AH724)/(Constants!$B$5+Constants!$B$4)</f>
        <v>1001</v>
      </c>
      <c r="AH725">
        <f>((Constants!$B$5*AG724)+Constants!$B$4*AD725+AH724)-(Constants!$B$5+Constants!$B$4)*AG725</f>
        <v>0</v>
      </c>
      <c r="AI725">
        <f>((Constants!$B$5*AI724)+Constants!$B$4*AE725+AJ724)/(Constants!$B$5+Constants!$B$4)</f>
        <v>1200.5</v>
      </c>
      <c r="AJ725">
        <f>((Constants!$B$5*AI724)+Constants!$B$4*AE725+AJ724)-(Constants!$B$4+Constants!$B$5)*AI725</f>
        <v>0</v>
      </c>
      <c r="AK725">
        <f>((Constants!$B$5*AK724)+Constants!$B$4*AF725+AL724)/(Constants!$B$5+Constants!$B$4)</f>
        <v>800.5</v>
      </c>
      <c r="AL725">
        <f>((Constants!$B$5*AK724)+Constants!$B$4*AF725+AL724)-(Constants!$B$5+Constants!$B$4)*AK725</f>
        <v>0</v>
      </c>
      <c r="AM725">
        <f t="shared" si="201"/>
        <v>1</v>
      </c>
      <c r="AN725">
        <f t="shared" si="202"/>
        <v>1</v>
      </c>
      <c r="AO725">
        <f>(200000*(ABS(N725)-ABS(N723))+Constants!$B$7)/(2*Constants!$B$7)</f>
        <v>0.5</v>
      </c>
      <c r="AP725">
        <f>(200000*(ABS(O725)-ABS(O723))+Constants!$B$7)/(2*Constants!$B$7)</f>
        <v>0.5</v>
      </c>
      <c r="AQ725">
        <f t="shared" si="203"/>
        <v>1</v>
      </c>
      <c r="AR725">
        <f>(Constants!$B$3*Constants!$B$8*I725*K725+AS724)/(Constants!$B$9*Constants!$B$4)</f>
        <v>7.53982300884956</v>
      </c>
      <c r="AS725">
        <f>(Constants!$B$3*Constants!$B$8*I725*K725+AS724)-(AR725*Constants!$B$9*Constants!$B$4)</f>
        <v>0</v>
      </c>
      <c r="AT725">
        <f t="shared" si="204"/>
        <v>5451.29203539817</v>
      </c>
      <c r="AU725">
        <f t="array" ref="AU725">IF(SUMPRODUCT(--(SIGN(AN692:AN724)=SIGN(K693:K725)))=0,2,IF(AV724&gt;0,1,0))</f>
        <v>0</v>
      </c>
      <c r="AV725">
        <f>IF(AU725=2,ROUND(5*1000/Constants!$B$11,0),IF(AV724&gt;0,AV724-1,0))</f>
        <v>0</v>
      </c>
      <c r="AW725">
        <f t="shared" si="205"/>
        <v>723</v>
      </c>
      <c r="AX725">
        <f ca="1" t="array" ref="AX725">IF(AW725&gt;Constants!$B$12,2,IF(SUMPRODUCT(--(AX706:AX725=2))=0,0,1))</f>
        <v>2</v>
      </c>
      <c r="AZ725">
        <f t="array" ref="AZ725">IF(ABS(AG725)&gt;Constants!$B$13,2,IF(SUMPRODUCT(--(AZ705:AZ724=2))=0,0,1))</f>
        <v>0</v>
      </c>
    </row>
    <row r="726" spans="1:52">
      <c r="A726" s="3">
        <v>724</v>
      </c>
      <c r="B726">
        <f>Signals!B725</f>
        <v>3</v>
      </c>
      <c r="C726">
        <f>Signals!C725</f>
        <v>2</v>
      </c>
      <c r="D726">
        <f>Signals!F725</f>
        <v>0</v>
      </c>
      <c r="E726">
        <f>Signals!H725</f>
        <v>0</v>
      </c>
      <c r="F726">
        <f>Signals!I725</f>
        <v>0</v>
      </c>
      <c r="G726">
        <f>IF(Constants!$B$2=2,-B726,B726)</f>
        <v>3</v>
      </c>
      <c r="H726">
        <f>IF(Constants!$C$2=2,-C726,C726)</f>
        <v>2</v>
      </c>
      <c r="I726">
        <f t="shared" si="189"/>
        <v>3</v>
      </c>
      <c r="J726">
        <f t="shared" si="190"/>
        <v>2</v>
      </c>
      <c r="K726">
        <f t="shared" si="191"/>
        <v>1</v>
      </c>
      <c r="L726">
        <f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1200.5</v>
      </c>
      <c r="M726">
        <f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800.5</v>
      </c>
      <c r="N726">
        <f t="shared" si="192"/>
        <v>1200.5</v>
      </c>
      <c r="O726">
        <f t="shared" si="193"/>
        <v>800.5</v>
      </c>
      <c r="P726">
        <f>IF(I726&lt;&gt;0,(ABS(L726*Constants!$B$10)+50)/100,MAX(P725-ABS(N726*Constants!$B$4),0))</f>
        <v>0.62005</v>
      </c>
      <c r="Q726">
        <f>IF(J726&lt;&gt;0,(ABS(M726*Constants!$B$10)+50)/100,MAX(Q725-ABS(O726*Constants!$B$4),0))</f>
        <v>0.58005</v>
      </c>
      <c r="R726">
        <f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1200.5</v>
      </c>
      <c r="S726">
        <f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800.5</v>
      </c>
      <c r="T726">
        <f t="shared" si="194"/>
        <v>1200.5</v>
      </c>
      <c r="U726">
        <f t="shared" si="195"/>
        <v>800.5</v>
      </c>
      <c r="V726">
        <f>IF(I726&lt;&gt;0,(ABS(R726*Constants!$B$4)+50)/100,IF(R726=0,MAX((0-ABS(T726*Constants!$B$4)),0),(ABS(R726*Constants!$B$4)+50)/100))</f>
        <v>1501.125</v>
      </c>
      <c r="W726">
        <f>IF(J726&lt;&gt;0,(ABS(S726*Constants!$B$4)+50)/100,IF(S726=0,MAX((0-ABS(U726*Constants!$B$4)),0),(ABS(S726*Constants!$B$4)+50)/100))</f>
        <v>1001.125</v>
      </c>
      <c r="X726">
        <f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1200.5</v>
      </c>
      <c r="Y726">
        <f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800.5</v>
      </c>
      <c r="Z726">
        <f t="shared" si="196"/>
        <v>1200.5</v>
      </c>
      <c r="AA726">
        <f t="shared" si="197"/>
        <v>800.5</v>
      </c>
      <c r="AB726">
        <f>IF(I726&lt;&gt;0,(ABS(X726*Constants!$B$10)+50)/100,IF(X726=0,MAX((AB725-ABS(Z726*Constants!$B$4)),0),(ABS(X726*Constants!$B$4)+50)/100))</f>
        <v>0.62005</v>
      </c>
      <c r="AC726">
        <f>IF(J726&lt;&gt;0,(ABS(Y726*Constants!$B$10)+50)/100,IF(Y726=0,MAX((AC725-ABS(AA726*Constants!$B$4)),0),(ABS(Y726*Constants!$B$4)+50)/100))</f>
        <v>0.58005</v>
      </c>
      <c r="AD726">
        <f t="shared" si="198"/>
        <v>1001</v>
      </c>
      <c r="AE726">
        <f t="shared" si="199"/>
        <v>1200.5</v>
      </c>
      <c r="AF726">
        <f t="shared" si="200"/>
        <v>800.5</v>
      </c>
      <c r="AG726">
        <f>((Constants!$B$5*AG725)+Constants!$B$4*AD726+AH725)/(Constants!$B$5+Constants!$B$4)</f>
        <v>1001</v>
      </c>
      <c r="AH726">
        <f>((Constants!$B$5*AG725)+Constants!$B$4*AD726+AH725)-(Constants!$B$5+Constants!$B$4)*AG726</f>
        <v>0</v>
      </c>
      <c r="AI726">
        <f>((Constants!$B$5*AI725)+Constants!$B$4*AE726+AJ725)/(Constants!$B$5+Constants!$B$4)</f>
        <v>1200.5</v>
      </c>
      <c r="AJ726">
        <f>((Constants!$B$5*AI725)+Constants!$B$4*AE726+AJ725)-(Constants!$B$4+Constants!$B$5)*AI726</f>
        <v>0</v>
      </c>
      <c r="AK726">
        <f>((Constants!$B$5*AK725)+Constants!$B$4*AF726+AL725)/(Constants!$B$5+Constants!$B$4)</f>
        <v>800.5</v>
      </c>
      <c r="AL726">
        <f>((Constants!$B$5*AK725)+Constants!$B$4*AF726+AL725)-(Constants!$B$5+Constants!$B$4)*AK726</f>
        <v>0</v>
      </c>
      <c r="AM726">
        <f t="shared" si="201"/>
        <v>1</v>
      </c>
      <c r="AN726">
        <f t="shared" si="202"/>
        <v>1</v>
      </c>
      <c r="AO726">
        <f>(200000*(ABS(N726)-ABS(N724))+Constants!$B$7)/(2*Constants!$B$7)</f>
        <v>0.5</v>
      </c>
      <c r="AP726">
        <f>(200000*(ABS(O726)-ABS(O724))+Constants!$B$7)/(2*Constants!$B$7)</f>
        <v>0.5</v>
      </c>
      <c r="AQ726">
        <f t="shared" si="203"/>
        <v>1</v>
      </c>
      <c r="AR726">
        <f>(Constants!$B$3*Constants!$B$8*I726*K726+AS725)/(Constants!$B$9*Constants!$B$4)</f>
        <v>7.53982300884956</v>
      </c>
      <c r="AS726">
        <f>(Constants!$B$3*Constants!$B$8*I726*K726+AS725)-(AR726*Constants!$B$9*Constants!$B$4)</f>
        <v>0</v>
      </c>
      <c r="AT726">
        <f t="shared" si="204"/>
        <v>5458.83185840702</v>
      </c>
      <c r="AU726">
        <f t="array" ref="AU726">IF(SUMPRODUCT(--(SIGN(AN693:AN725)=SIGN(K694:K726)))=0,2,IF(AV725&gt;0,1,0))</f>
        <v>0</v>
      </c>
      <c r="AV726">
        <f>IF(AU726=2,ROUND(5*1000/Constants!$B$11,0),IF(AV725&gt;0,AV725-1,0))</f>
        <v>0</v>
      </c>
      <c r="AW726">
        <f t="shared" si="205"/>
        <v>724</v>
      </c>
      <c r="AX726">
        <f ca="1" t="array" ref="AX726">IF(AW726&gt;Constants!$B$12,2,IF(SUMPRODUCT(--(AX707:AX726=2))=0,0,1))</f>
        <v>2</v>
      </c>
      <c r="AZ726">
        <f t="array" ref="AZ726">IF(ABS(AG726)&gt;Constants!$B$13,2,IF(SUMPRODUCT(--(AZ706:AZ725=2))=0,0,1))</f>
        <v>0</v>
      </c>
    </row>
    <row r="727" spans="1:52">
      <c r="A727" s="3">
        <v>725</v>
      </c>
      <c r="B727">
        <f>Signals!B726</f>
        <v>3</v>
      </c>
      <c r="C727">
        <f>Signals!C726</f>
        <v>2</v>
      </c>
      <c r="D727">
        <f>Signals!F726</f>
        <v>0</v>
      </c>
      <c r="E727">
        <f>Signals!H726</f>
        <v>0</v>
      </c>
      <c r="F727">
        <f>Signals!I726</f>
        <v>0</v>
      </c>
      <c r="G727">
        <f>IF(Constants!$B$2=2,-B727,B727)</f>
        <v>3</v>
      </c>
      <c r="H727">
        <f>IF(Constants!$C$2=2,-C727,C727)</f>
        <v>2</v>
      </c>
      <c r="I727">
        <f t="shared" si="189"/>
        <v>3</v>
      </c>
      <c r="J727">
        <f t="shared" si="190"/>
        <v>2</v>
      </c>
      <c r="K727">
        <f t="shared" si="191"/>
        <v>1</v>
      </c>
      <c r="L727">
        <f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1200.5</v>
      </c>
      <c r="M727">
        <f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800.5</v>
      </c>
      <c r="N727">
        <f t="shared" si="192"/>
        <v>1200.5</v>
      </c>
      <c r="O727">
        <f t="shared" si="193"/>
        <v>800.5</v>
      </c>
      <c r="P727">
        <f>IF(I727&lt;&gt;0,(ABS(L727*Constants!$B$10)+50)/100,MAX(P726-ABS(N727*Constants!$B$4),0))</f>
        <v>0.62005</v>
      </c>
      <c r="Q727">
        <f>IF(J727&lt;&gt;0,(ABS(M727*Constants!$B$10)+50)/100,MAX(Q726-ABS(O727*Constants!$B$4),0))</f>
        <v>0.58005</v>
      </c>
      <c r="R727">
        <f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1200.5</v>
      </c>
      <c r="S727">
        <f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800.5</v>
      </c>
      <c r="T727">
        <f t="shared" si="194"/>
        <v>1200.5</v>
      </c>
      <c r="U727">
        <f t="shared" si="195"/>
        <v>800.5</v>
      </c>
      <c r="V727">
        <f>IF(I727&lt;&gt;0,(ABS(R727*Constants!$B$4)+50)/100,IF(R727=0,MAX((0-ABS(T727*Constants!$B$4)),0),(ABS(R727*Constants!$B$4)+50)/100))</f>
        <v>1501.125</v>
      </c>
      <c r="W727">
        <f>IF(J727&lt;&gt;0,(ABS(S727*Constants!$B$4)+50)/100,IF(S727=0,MAX((0-ABS(U727*Constants!$B$4)),0),(ABS(S727*Constants!$B$4)+50)/100))</f>
        <v>1001.125</v>
      </c>
      <c r="X727">
        <f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1200.5</v>
      </c>
      <c r="Y727">
        <f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800.5</v>
      </c>
      <c r="Z727">
        <f t="shared" si="196"/>
        <v>1200.5</v>
      </c>
      <c r="AA727">
        <f t="shared" si="197"/>
        <v>800.5</v>
      </c>
      <c r="AB727">
        <f>IF(I727&lt;&gt;0,(ABS(X727*Constants!$B$10)+50)/100,IF(X727=0,MAX((AB726-ABS(Z727*Constants!$B$4)),0),(ABS(X727*Constants!$B$4)+50)/100))</f>
        <v>0.62005</v>
      </c>
      <c r="AC727">
        <f>IF(J727&lt;&gt;0,(ABS(Y727*Constants!$B$10)+50)/100,IF(Y727=0,MAX((AC726-ABS(AA727*Constants!$B$4)),0),(ABS(Y727*Constants!$B$4)+50)/100))</f>
        <v>0.58005</v>
      </c>
      <c r="AD727">
        <f t="shared" si="198"/>
        <v>1001</v>
      </c>
      <c r="AE727">
        <f t="shared" si="199"/>
        <v>1200.5</v>
      </c>
      <c r="AF727">
        <f t="shared" si="200"/>
        <v>800.5</v>
      </c>
      <c r="AG727">
        <f>((Constants!$B$5*AG726)+Constants!$B$4*AD727+AH726)/(Constants!$B$5+Constants!$B$4)</f>
        <v>1001</v>
      </c>
      <c r="AH727">
        <f>((Constants!$B$5*AG726)+Constants!$B$4*AD727+AH726)-(Constants!$B$5+Constants!$B$4)*AG727</f>
        <v>0</v>
      </c>
      <c r="AI727">
        <f>((Constants!$B$5*AI726)+Constants!$B$4*AE727+AJ726)/(Constants!$B$5+Constants!$B$4)</f>
        <v>1200.5</v>
      </c>
      <c r="AJ727">
        <f>((Constants!$B$5*AI726)+Constants!$B$4*AE727+AJ726)-(Constants!$B$4+Constants!$B$5)*AI727</f>
        <v>0</v>
      </c>
      <c r="AK727">
        <f>((Constants!$B$5*AK726)+Constants!$B$4*AF727+AL726)/(Constants!$B$5+Constants!$B$4)</f>
        <v>800.5</v>
      </c>
      <c r="AL727">
        <f>((Constants!$B$5*AK726)+Constants!$B$4*AF727+AL726)-(Constants!$B$5+Constants!$B$4)*AK727</f>
        <v>0</v>
      </c>
      <c r="AM727">
        <f t="shared" si="201"/>
        <v>1</v>
      </c>
      <c r="AN727">
        <f t="shared" si="202"/>
        <v>1</v>
      </c>
      <c r="AO727">
        <f>(200000*(ABS(N727)-ABS(N725))+Constants!$B$7)/(2*Constants!$B$7)</f>
        <v>0.5</v>
      </c>
      <c r="AP727">
        <f>(200000*(ABS(O727)-ABS(O725))+Constants!$B$7)/(2*Constants!$B$7)</f>
        <v>0.5</v>
      </c>
      <c r="AQ727">
        <f t="shared" si="203"/>
        <v>1</v>
      </c>
      <c r="AR727">
        <f>(Constants!$B$3*Constants!$B$8*I727*K727+AS726)/(Constants!$B$9*Constants!$B$4)</f>
        <v>7.53982300884956</v>
      </c>
      <c r="AS727">
        <f>(Constants!$B$3*Constants!$B$8*I727*K727+AS726)-(AR727*Constants!$B$9*Constants!$B$4)</f>
        <v>0</v>
      </c>
      <c r="AT727">
        <f t="shared" si="204"/>
        <v>5466.37168141587</v>
      </c>
      <c r="AU727">
        <f t="array" ref="AU727">IF(SUMPRODUCT(--(SIGN(AN694:AN726)=SIGN(K695:K727)))=0,2,IF(AV726&gt;0,1,0))</f>
        <v>0</v>
      </c>
      <c r="AV727">
        <f>IF(AU727=2,ROUND(5*1000/Constants!$B$11,0),IF(AV726&gt;0,AV726-1,0))</f>
        <v>0</v>
      </c>
      <c r="AW727">
        <f t="shared" si="205"/>
        <v>725</v>
      </c>
      <c r="AX727">
        <f ca="1" t="array" ref="AX727">IF(AW727&gt;Constants!$B$12,2,IF(SUMPRODUCT(--(AX708:AX727=2))=0,0,1))</f>
        <v>2</v>
      </c>
      <c r="AZ727">
        <f t="array" ref="AZ727">IF(ABS(AG727)&gt;Constants!$B$13,2,IF(SUMPRODUCT(--(AZ707:AZ726=2))=0,0,1))</f>
        <v>0</v>
      </c>
    </row>
    <row r="728" spans="1:52">
      <c r="A728" s="3">
        <v>726</v>
      </c>
      <c r="B728">
        <f>Signals!B727</f>
        <v>3</v>
      </c>
      <c r="C728">
        <f>Signals!C727</f>
        <v>2</v>
      </c>
      <c r="D728">
        <f>Signals!F727</f>
        <v>0</v>
      </c>
      <c r="E728">
        <f>Signals!H727</f>
        <v>0</v>
      </c>
      <c r="F728">
        <f>Signals!I727</f>
        <v>0</v>
      </c>
      <c r="G728">
        <f>IF(Constants!$B$2=2,-B728,B728)</f>
        <v>3</v>
      </c>
      <c r="H728">
        <f>IF(Constants!$C$2=2,-C728,C728)</f>
        <v>2</v>
      </c>
      <c r="I728">
        <f t="shared" si="189"/>
        <v>3</v>
      </c>
      <c r="J728">
        <f t="shared" si="190"/>
        <v>2</v>
      </c>
      <c r="K728">
        <f t="shared" si="191"/>
        <v>1</v>
      </c>
      <c r="L728">
        <f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1200.5</v>
      </c>
      <c r="M728">
        <f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800.5</v>
      </c>
      <c r="N728">
        <f t="shared" si="192"/>
        <v>1200.5</v>
      </c>
      <c r="O728">
        <f t="shared" si="193"/>
        <v>800.5</v>
      </c>
      <c r="P728">
        <f>IF(I728&lt;&gt;0,(ABS(L728*Constants!$B$10)+50)/100,MAX(P727-ABS(N728*Constants!$B$4),0))</f>
        <v>0.62005</v>
      </c>
      <c r="Q728">
        <f>IF(J728&lt;&gt;0,(ABS(M728*Constants!$B$10)+50)/100,MAX(Q727-ABS(O728*Constants!$B$4),0))</f>
        <v>0.58005</v>
      </c>
      <c r="R728">
        <f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1200.5</v>
      </c>
      <c r="S728">
        <f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800.5</v>
      </c>
      <c r="T728">
        <f t="shared" si="194"/>
        <v>1200.5</v>
      </c>
      <c r="U728">
        <f t="shared" si="195"/>
        <v>800.5</v>
      </c>
      <c r="V728">
        <f>IF(I728&lt;&gt;0,(ABS(R728*Constants!$B$4)+50)/100,IF(R728=0,MAX((0-ABS(T728*Constants!$B$4)),0),(ABS(R728*Constants!$B$4)+50)/100))</f>
        <v>1501.125</v>
      </c>
      <c r="W728">
        <f>IF(J728&lt;&gt;0,(ABS(S728*Constants!$B$4)+50)/100,IF(S728=0,MAX((0-ABS(U728*Constants!$B$4)),0),(ABS(S728*Constants!$B$4)+50)/100))</f>
        <v>1001.125</v>
      </c>
      <c r="X728">
        <f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1200.5</v>
      </c>
      <c r="Y728">
        <f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800.5</v>
      </c>
      <c r="Z728">
        <f t="shared" si="196"/>
        <v>1200.5</v>
      </c>
      <c r="AA728">
        <f t="shared" si="197"/>
        <v>800.5</v>
      </c>
      <c r="AB728">
        <f>IF(I728&lt;&gt;0,(ABS(X728*Constants!$B$10)+50)/100,IF(X728=0,MAX((AB727-ABS(Z728*Constants!$B$4)),0),(ABS(X728*Constants!$B$4)+50)/100))</f>
        <v>0.62005</v>
      </c>
      <c r="AC728">
        <f>IF(J728&lt;&gt;0,(ABS(Y728*Constants!$B$10)+50)/100,IF(Y728=0,MAX((AC727-ABS(AA728*Constants!$B$4)),0),(ABS(Y728*Constants!$B$4)+50)/100))</f>
        <v>0.58005</v>
      </c>
      <c r="AD728">
        <f t="shared" si="198"/>
        <v>1001</v>
      </c>
      <c r="AE728">
        <f t="shared" si="199"/>
        <v>1200.5</v>
      </c>
      <c r="AF728">
        <f t="shared" si="200"/>
        <v>800.5</v>
      </c>
      <c r="AG728">
        <f>((Constants!$B$5*AG727)+Constants!$B$4*AD728+AH727)/(Constants!$B$5+Constants!$B$4)</f>
        <v>1001</v>
      </c>
      <c r="AH728">
        <f>((Constants!$B$5*AG727)+Constants!$B$4*AD728+AH727)-(Constants!$B$5+Constants!$B$4)*AG728</f>
        <v>0</v>
      </c>
      <c r="AI728">
        <f>((Constants!$B$5*AI727)+Constants!$B$4*AE728+AJ727)/(Constants!$B$5+Constants!$B$4)</f>
        <v>1200.5</v>
      </c>
      <c r="AJ728">
        <f>((Constants!$B$5*AI727)+Constants!$B$4*AE728+AJ727)-(Constants!$B$4+Constants!$B$5)*AI728</f>
        <v>0</v>
      </c>
      <c r="AK728">
        <f>((Constants!$B$5*AK727)+Constants!$B$4*AF728+AL727)/(Constants!$B$5+Constants!$B$4)</f>
        <v>800.5</v>
      </c>
      <c r="AL728">
        <f>((Constants!$B$5*AK727)+Constants!$B$4*AF728+AL727)-(Constants!$B$5+Constants!$B$4)*AK728</f>
        <v>0</v>
      </c>
      <c r="AM728">
        <f t="shared" si="201"/>
        <v>1</v>
      </c>
      <c r="AN728">
        <f t="shared" si="202"/>
        <v>1</v>
      </c>
      <c r="AO728">
        <f>(200000*(ABS(N728)-ABS(N726))+Constants!$B$7)/(2*Constants!$B$7)</f>
        <v>0.5</v>
      </c>
      <c r="AP728">
        <f>(200000*(ABS(O728)-ABS(O726))+Constants!$B$7)/(2*Constants!$B$7)</f>
        <v>0.5</v>
      </c>
      <c r="AQ728">
        <f t="shared" si="203"/>
        <v>1</v>
      </c>
      <c r="AR728">
        <f>(Constants!$B$3*Constants!$B$8*I728*K728+AS727)/(Constants!$B$9*Constants!$B$4)</f>
        <v>7.53982300884956</v>
      </c>
      <c r="AS728">
        <f>(Constants!$B$3*Constants!$B$8*I728*K728+AS727)-(AR728*Constants!$B$9*Constants!$B$4)</f>
        <v>0</v>
      </c>
      <c r="AT728">
        <f t="shared" si="204"/>
        <v>5473.91150442472</v>
      </c>
      <c r="AU728">
        <f t="array" ref="AU728">IF(SUMPRODUCT(--(SIGN(AN695:AN727)=SIGN(K696:K728)))=0,2,IF(AV727&gt;0,1,0))</f>
        <v>0</v>
      </c>
      <c r="AV728">
        <f>IF(AU728=2,ROUND(5*1000/Constants!$B$11,0),IF(AV727&gt;0,AV727-1,0))</f>
        <v>0</v>
      </c>
      <c r="AW728">
        <f t="shared" si="205"/>
        <v>726</v>
      </c>
      <c r="AX728">
        <f ca="1" t="array" ref="AX728">IF(AW728&gt;Constants!$B$12,2,IF(SUMPRODUCT(--(AX709:AX728=2))=0,0,1))</f>
        <v>2</v>
      </c>
      <c r="AZ728">
        <f t="array" ref="AZ728">IF(ABS(AG728)&gt;Constants!$B$13,2,IF(SUMPRODUCT(--(AZ708:AZ727=2))=0,0,1))</f>
        <v>0</v>
      </c>
    </row>
    <row r="729" spans="1:52">
      <c r="A729" s="3">
        <v>727</v>
      </c>
      <c r="B729">
        <f>Signals!B728</f>
        <v>3</v>
      </c>
      <c r="C729">
        <f>Signals!C728</f>
        <v>2</v>
      </c>
      <c r="D729">
        <f>Signals!F728</f>
        <v>0</v>
      </c>
      <c r="E729">
        <f>Signals!H728</f>
        <v>0</v>
      </c>
      <c r="F729">
        <f>Signals!I728</f>
        <v>0</v>
      </c>
      <c r="G729">
        <f>IF(Constants!$B$2=2,-B729,B729)</f>
        <v>3</v>
      </c>
      <c r="H729">
        <f>IF(Constants!$C$2=2,-C729,C729)</f>
        <v>2</v>
      </c>
      <c r="I729">
        <f t="shared" si="189"/>
        <v>3</v>
      </c>
      <c r="J729">
        <f t="shared" si="190"/>
        <v>2</v>
      </c>
      <c r="K729">
        <f t="shared" si="191"/>
        <v>1</v>
      </c>
      <c r="L729">
        <f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1200.5</v>
      </c>
      <c r="M729">
        <f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800.5</v>
      </c>
      <c r="N729">
        <f t="shared" si="192"/>
        <v>1200.5</v>
      </c>
      <c r="O729">
        <f t="shared" si="193"/>
        <v>800.5</v>
      </c>
      <c r="P729">
        <f>IF(I729&lt;&gt;0,(ABS(L729*Constants!$B$10)+50)/100,MAX(P728-ABS(N729*Constants!$B$4),0))</f>
        <v>0.62005</v>
      </c>
      <c r="Q729">
        <f>IF(J729&lt;&gt;0,(ABS(M729*Constants!$B$10)+50)/100,MAX(Q728-ABS(O729*Constants!$B$4),0))</f>
        <v>0.58005</v>
      </c>
      <c r="R729">
        <f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1200.5</v>
      </c>
      <c r="S729">
        <f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800.5</v>
      </c>
      <c r="T729">
        <f t="shared" si="194"/>
        <v>1200.5</v>
      </c>
      <c r="U729">
        <f t="shared" si="195"/>
        <v>800.5</v>
      </c>
      <c r="V729">
        <f>IF(I729&lt;&gt;0,(ABS(R729*Constants!$B$4)+50)/100,IF(R729=0,MAX((0-ABS(T729*Constants!$B$4)),0),(ABS(R729*Constants!$B$4)+50)/100))</f>
        <v>1501.125</v>
      </c>
      <c r="W729">
        <f>IF(J729&lt;&gt;0,(ABS(S729*Constants!$B$4)+50)/100,IF(S729=0,MAX((0-ABS(U729*Constants!$B$4)),0),(ABS(S729*Constants!$B$4)+50)/100))</f>
        <v>1001.125</v>
      </c>
      <c r="X729">
        <f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1200.5</v>
      </c>
      <c r="Y729">
        <f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800.5</v>
      </c>
      <c r="Z729">
        <f t="shared" si="196"/>
        <v>1200.5</v>
      </c>
      <c r="AA729">
        <f t="shared" si="197"/>
        <v>800.5</v>
      </c>
      <c r="AB729">
        <f>IF(I729&lt;&gt;0,(ABS(X729*Constants!$B$10)+50)/100,IF(X729=0,MAX((AB728-ABS(Z729*Constants!$B$4)),0),(ABS(X729*Constants!$B$4)+50)/100))</f>
        <v>0.62005</v>
      </c>
      <c r="AC729">
        <f>IF(J729&lt;&gt;0,(ABS(Y729*Constants!$B$10)+50)/100,IF(Y729=0,MAX((AC728-ABS(AA729*Constants!$B$4)),0),(ABS(Y729*Constants!$B$4)+50)/100))</f>
        <v>0.58005</v>
      </c>
      <c r="AD729">
        <f t="shared" si="198"/>
        <v>1001</v>
      </c>
      <c r="AE729">
        <f t="shared" si="199"/>
        <v>1200.5</v>
      </c>
      <c r="AF729">
        <f t="shared" si="200"/>
        <v>800.5</v>
      </c>
      <c r="AG729">
        <f>((Constants!$B$5*AG728)+Constants!$B$4*AD729+AH728)/(Constants!$B$5+Constants!$B$4)</f>
        <v>1001</v>
      </c>
      <c r="AH729">
        <f>((Constants!$B$5*AG728)+Constants!$B$4*AD729+AH728)-(Constants!$B$5+Constants!$B$4)*AG729</f>
        <v>0</v>
      </c>
      <c r="AI729">
        <f>((Constants!$B$5*AI728)+Constants!$B$4*AE729+AJ728)/(Constants!$B$5+Constants!$B$4)</f>
        <v>1200.5</v>
      </c>
      <c r="AJ729">
        <f>((Constants!$B$5*AI728)+Constants!$B$4*AE729+AJ728)-(Constants!$B$4+Constants!$B$5)*AI729</f>
        <v>0</v>
      </c>
      <c r="AK729">
        <f>((Constants!$B$5*AK728)+Constants!$B$4*AF729+AL728)/(Constants!$B$5+Constants!$B$4)</f>
        <v>800.5</v>
      </c>
      <c r="AL729">
        <f>((Constants!$B$5*AK728)+Constants!$B$4*AF729+AL728)-(Constants!$B$5+Constants!$B$4)*AK729</f>
        <v>0</v>
      </c>
      <c r="AM729">
        <f t="shared" si="201"/>
        <v>1</v>
      </c>
      <c r="AN729">
        <f t="shared" si="202"/>
        <v>1</v>
      </c>
      <c r="AO729">
        <f>(200000*(ABS(N729)-ABS(N727))+Constants!$B$7)/(2*Constants!$B$7)</f>
        <v>0.5</v>
      </c>
      <c r="AP729">
        <f>(200000*(ABS(O729)-ABS(O727))+Constants!$B$7)/(2*Constants!$B$7)</f>
        <v>0.5</v>
      </c>
      <c r="AQ729">
        <f t="shared" si="203"/>
        <v>1</v>
      </c>
      <c r="AR729">
        <f>(Constants!$B$3*Constants!$B$8*I729*K729+AS728)/(Constants!$B$9*Constants!$B$4)</f>
        <v>7.53982300884956</v>
      </c>
      <c r="AS729">
        <f>(Constants!$B$3*Constants!$B$8*I729*K729+AS728)-(AR729*Constants!$B$9*Constants!$B$4)</f>
        <v>0</v>
      </c>
      <c r="AT729">
        <f t="shared" si="204"/>
        <v>5481.45132743357</v>
      </c>
      <c r="AU729">
        <f t="array" ref="AU729">IF(SUMPRODUCT(--(SIGN(AN696:AN728)=SIGN(K697:K729)))=0,2,IF(AV728&gt;0,1,0))</f>
        <v>0</v>
      </c>
      <c r="AV729">
        <f>IF(AU729=2,ROUND(5*1000/Constants!$B$11,0),IF(AV728&gt;0,AV728-1,0))</f>
        <v>0</v>
      </c>
      <c r="AW729">
        <f t="shared" si="205"/>
        <v>727</v>
      </c>
      <c r="AX729">
        <f ca="1" t="array" ref="AX729">IF(AW729&gt;Constants!$B$12,2,IF(SUMPRODUCT(--(AX710:AX729=2))=0,0,1))</f>
        <v>2</v>
      </c>
      <c r="AZ729">
        <f t="array" ref="AZ729">IF(ABS(AG729)&gt;Constants!$B$13,2,IF(SUMPRODUCT(--(AZ709:AZ728=2))=0,0,1))</f>
        <v>0</v>
      </c>
    </row>
    <row r="730" spans="1:52">
      <c r="A730" s="3">
        <v>728</v>
      </c>
      <c r="B730">
        <f>Signals!B729</f>
        <v>3</v>
      </c>
      <c r="C730">
        <f>Signals!C729</f>
        <v>2</v>
      </c>
      <c r="D730">
        <f>Signals!F729</f>
        <v>0</v>
      </c>
      <c r="E730">
        <f>Signals!H729</f>
        <v>0</v>
      </c>
      <c r="F730">
        <f>Signals!I729</f>
        <v>0</v>
      </c>
      <c r="G730">
        <f>IF(Constants!$B$2=2,-B730,B730)</f>
        <v>3</v>
      </c>
      <c r="H730">
        <f>IF(Constants!$C$2=2,-C730,C730)</f>
        <v>2</v>
      </c>
      <c r="I730">
        <f t="shared" si="189"/>
        <v>3</v>
      </c>
      <c r="J730">
        <f t="shared" si="190"/>
        <v>2</v>
      </c>
      <c r="K730">
        <f t="shared" si="191"/>
        <v>1</v>
      </c>
      <c r="L730">
        <f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1200.5</v>
      </c>
      <c r="M730">
        <f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800.5</v>
      </c>
      <c r="N730">
        <f t="shared" si="192"/>
        <v>1200.5</v>
      </c>
      <c r="O730">
        <f t="shared" si="193"/>
        <v>800.5</v>
      </c>
      <c r="P730">
        <f>IF(I730&lt;&gt;0,(ABS(L730*Constants!$B$10)+50)/100,MAX(P729-ABS(N730*Constants!$B$4),0))</f>
        <v>0.62005</v>
      </c>
      <c r="Q730">
        <f>IF(J730&lt;&gt;0,(ABS(M730*Constants!$B$10)+50)/100,MAX(Q729-ABS(O730*Constants!$B$4),0))</f>
        <v>0.58005</v>
      </c>
      <c r="R730">
        <f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1200.5</v>
      </c>
      <c r="S730">
        <f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800.5</v>
      </c>
      <c r="T730">
        <f t="shared" si="194"/>
        <v>1200.5</v>
      </c>
      <c r="U730">
        <f t="shared" si="195"/>
        <v>800.5</v>
      </c>
      <c r="V730">
        <f>IF(I730&lt;&gt;0,(ABS(R730*Constants!$B$4)+50)/100,IF(R730=0,MAX((0-ABS(T730*Constants!$B$4)),0),(ABS(R730*Constants!$B$4)+50)/100))</f>
        <v>1501.125</v>
      </c>
      <c r="W730">
        <f>IF(J730&lt;&gt;0,(ABS(S730*Constants!$B$4)+50)/100,IF(S730=0,MAX((0-ABS(U730*Constants!$B$4)),0),(ABS(S730*Constants!$B$4)+50)/100))</f>
        <v>1001.125</v>
      </c>
      <c r="X730">
        <f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1200.5</v>
      </c>
      <c r="Y730">
        <f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800.5</v>
      </c>
      <c r="Z730">
        <f t="shared" si="196"/>
        <v>1200.5</v>
      </c>
      <c r="AA730">
        <f t="shared" si="197"/>
        <v>800.5</v>
      </c>
      <c r="AB730">
        <f>IF(I730&lt;&gt;0,(ABS(X730*Constants!$B$10)+50)/100,IF(X730=0,MAX((AB729-ABS(Z730*Constants!$B$4)),0),(ABS(X730*Constants!$B$4)+50)/100))</f>
        <v>0.62005</v>
      </c>
      <c r="AC730">
        <f>IF(J730&lt;&gt;0,(ABS(Y730*Constants!$B$10)+50)/100,IF(Y730=0,MAX((AC729-ABS(AA730*Constants!$B$4)),0),(ABS(Y730*Constants!$B$4)+50)/100))</f>
        <v>0.58005</v>
      </c>
      <c r="AD730">
        <f t="shared" si="198"/>
        <v>1001</v>
      </c>
      <c r="AE730">
        <f t="shared" si="199"/>
        <v>1200.5</v>
      </c>
      <c r="AF730">
        <f t="shared" si="200"/>
        <v>800.5</v>
      </c>
      <c r="AG730">
        <f>((Constants!$B$5*AG729)+Constants!$B$4*AD730+AH729)/(Constants!$B$5+Constants!$B$4)</f>
        <v>1001</v>
      </c>
      <c r="AH730">
        <f>((Constants!$B$5*AG729)+Constants!$B$4*AD730+AH729)-(Constants!$B$5+Constants!$B$4)*AG730</f>
        <v>0</v>
      </c>
      <c r="AI730">
        <f>((Constants!$B$5*AI729)+Constants!$B$4*AE730+AJ729)/(Constants!$B$5+Constants!$B$4)</f>
        <v>1200.5</v>
      </c>
      <c r="AJ730">
        <f>((Constants!$B$5*AI729)+Constants!$B$4*AE730+AJ729)-(Constants!$B$4+Constants!$B$5)*AI730</f>
        <v>0</v>
      </c>
      <c r="AK730">
        <f>((Constants!$B$5*AK729)+Constants!$B$4*AF730+AL729)/(Constants!$B$5+Constants!$B$4)</f>
        <v>800.5</v>
      </c>
      <c r="AL730">
        <f>((Constants!$B$5*AK729)+Constants!$B$4*AF730+AL729)-(Constants!$B$5+Constants!$B$4)*AK730</f>
        <v>0</v>
      </c>
      <c r="AM730">
        <f t="shared" si="201"/>
        <v>1</v>
      </c>
      <c r="AN730">
        <f t="shared" si="202"/>
        <v>1</v>
      </c>
      <c r="AO730">
        <f>(200000*(ABS(N730)-ABS(N728))+Constants!$B$7)/(2*Constants!$B$7)</f>
        <v>0.5</v>
      </c>
      <c r="AP730">
        <f>(200000*(ABS(O730)-ABS(O728))+Constants!$B$7)/(2*Constants!$B$7)</f>
        <v>0.5</v>
      </c>
      <c r="AQ730">
        <f t="shared" si="203"/>
        <v>1</v>
      </c>
      <c r="AR730">
        <f>(Constants!$B$3*Constants!$B$8*I730*K730+AS729)/(Constants!$B$9*Constants!$B$4)</f>
        <v>7.53982300884956</v>
      </c>
      <c r="AS730">
        <f>(Constants!$B$3*Constants!$B$8*I730*K730+AS729)-(AR730*Constants!$B$9*Constants!$B$4)</f>
        <v>0</v>
      </c>
      <c r="AT730">
        <f t="shared" si="204"/>
        <v>5488.99115044242</v>
      </c>
      <c r="AU730">
        <f t="array" ref="AU730">IF(SUMPRODUCT(--(SIGN(AN697:AN729)=SIGN(K698:K730)))=0,2,IF(AV729&gt;0,1,0))</f>
        <v>0</v>
      </c>
      <c r="AV730">
        <f>IF(AU730=2,ROUND(5*1000/Constants!$B$11,0),IF(AV729&gt;0,AV729-1,0))</f>
        <v>0</v>
      </c>
      <c r="AW730">
        <f t="shared" si="205"/>
        <v>728</v>
      </c>
      <c r="AX730">
        <f ca="1" t="array" ref="AX730">IF(AW730&gt;Constants!$B$12,2,IF(SUMPRODUCT(--(AX711:AX730=2))=0,0,1))</f>
        <v>2</v>
      </c>
      <c r="AZ730">
        <f t="array" ref="AZ730">IF(ABS(AG730)&gt;Constants!$B$13,2,IF(SUMPRODUCT(--(AZ710:AZ729=2))=0,0,1))</f>
        <v>0</v>
      </c>
    </row>
    <row r="731" spans="1:52">
      <c r="A731" s="3">
        <v>729</v>
      </c>
      <c r="B731">
        <f>Signals!B730</f>
        <v>3</v>
      </c>
      <c r="C731">
        <f>Signals!C730</f>
        <v>2</v>
      </c>
      <c r="D731">
        <f>Signals!F730</f>
        <v>0</v>
      </c>
      <c r="E731">
        <f>Signals!H730</f>
        <v>0</v>
      </c>
      <c r="F731">
        <f>Signals!I730</f>
        <v>0</v>
      </c>
      <c r="G731">
        <f>IF(Constants!$B$2=2,-B731,B731)</f>
        <v>3</v>
      </c>
      <c r="H731">
        <f>IF(Constants!$C$2=2,-C731,C731)</f>
        <v>2</v>
      </c>
      <c r="I731">
        <f t="shared" si="189"/>
        <v>3</v>
      </c>
      <c r="J731">
        <f t="shared" si="190"/>
        <v>2</v>
      </c>
      <c r="K731">
        <f t="shared" si="191"/>
        <v>1</v>
      </c>
      <c r="L731">
        <f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1200.5</v>
      </c>
      <c r="M731">
        <f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800.5</v>
      </c>
      <c r="N731">
        <f t="shared" si="192"/>
        <v>1200.5</v>
      </c>
      <c r="O731">
        <f t="shared" si="193"/>
        <v>800.5</v>
      </c>
      <c r="P731">
        <f>IF(I731&lt;&gt;0,(ABS(L731*Constants!$B$10)+50)/100,MAX(P730-ABS(N731*Constants!$B$4),0))</f>
        <v>0.62005</v>
      </c>
      <c r="Q731">
        <f>IF(J731&lt;&gt;0,(ABS(M731*Constants!$B$10)+50)/100,MAX(Q730-ABS(O731*Constants!$B$4),0))</f>
        <v>0.58005</v>
      </c>
      <c r="R731">
        <f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1200.5</v>
      </c>
      <c r="S731">
        <f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800.5</v>
      </c>
      <c r="T731">
        <f t="shared" si="194"/>
        <v>1200.5</v>
      </c>
      <c r="U731">
        <f t="shared" si="195"/>
        <v>800.5</v>
      </c>
      <c r="V731">
        <f>IF(I731&lt;&gt;0,(ABS(R731*Constants!$B$4)+50)/100,IF(R731=0,MAX((0-ABS(T731*Constants!$B$4)),0),(ABS(R731*Constants!$B$4)+50)/100))</f>
        <v>1501.125</v>
      </c>
      <c r="W731">
        <f>IF(J731&lt;&gt;0,(ABS(S731*Constants!$B$4)+50)/100,IF(S731=0,MAX((0-ABS(U731*Constants!$B$4)),0),(ABS(S731*Constants!$B$4)+50)/100))</f>
        <v>1001.125</v>
      </c>
      <c r="X731">
        <f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1200.5</v>
      </c>
      <c r="Y731">
        <f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800.5</v>
      </c>
      <c r="Z731">
        <f t="shared" si="196"/>
        <v>1200.5</v>
      </c>
      <c r="AA731">
        <f t="shared" si="197"/>
        <v>800.5</v>
      </c>
      <c r="AB731">
        <f>IF(I731&lt;&gt;0,(ABS(X731*Constants!$B$10)+50)/100,IF(X731=0,MAX((AB730-ABS(Z731*Constants!$B$4)),0),(ABS(X731*Constants!$B$4)+50)/100))</f>
        <v>0.62005</v>
      </c>
      <c r="AC731">
        <f>IF(J731&lt;&gt;0,(ABS(Y731*Constants!$B$10)+50)/100,IF(Y731=0,MAX((AC730-ABS(AA731*Constants!$B$4)),0),(ABS(Y731*Constants!$B$4)+50)/100))</f>
        <v>0.58005</v>
      </c>
      <c r="AD731">
        <f t="shared" si="198"/>
        <v>1001</v>
      </c>
      <c r="AE731">
        <f t="shared" si="199"/>
        <v>1200.5</v>
      </c>
      <c r="AF731">
        <f t="shared" si="200"/>
        <v>800.5</v>
      </c>
      <c r="AG731">
        <f>((Constants!$B$5*AG730)+Constants!$B$4*AD731+AH730)/(Constants!$B$5+Constants!$B$4)</f>
        <v>1001</v>
      </c>
      <c r="AH731">
        <f>((Constants!$B$5*AG730)+Constants!$B$4*AD731+AH730)-(Constants!$B$5+Constants!$B$4)*AG731</f>
        <v>0</v>
      </c>
      <c r="AI731">
        <f>((Constants!$B$5*AI730)+Constants!$B$4*AE731+AJ730)/(Constants!$B$5+Constants!$B$4)</f>
        <v>1200.5</v>
      </c>
      <c r="AJ731">
        <f>((Constants!$B$5*AI730)+Constants!$B$4*AE731+AJ730)-(Constants!$B$4+Constants!$B$5)*AI731</f>
        <v>0</v>
      </c>
      <c r="AK731">
        <f>((Constants!$B$5*AK730)+Constants!$B$4*AF731+AL730)/(Constants!$B$5+Constants!$B$4)</f>
        <v>800.5</v>
      </c>
      <c r="AL731">
        <f>((Constants!$B$5*AK730)+Constants!$B$4*AF731+AL730)-(Constants!$B$5+Constants!$B$4)*AK731</f>
        <v>0</v>
      </c>
      <c r="AM731">
        <f t="shared" si="201"/>
        <v>1</v>
      </c>
      <c r="AN731">
        <f t="shared" si="202"/>
        <v>1</v>
      </c>
      <c r="AO731">
        <f>(200000*(ABS(N731)-ABS(N729))+Constants!$B$7)/(2*Constants!$B$7)</f>
        <v>0.5</v>
      </c>
      <c r="AP731">
        <f>(200000*(ABS(O731)-ABS(O729))+Constants!$B$7)/(2*Constants!$B$7)</f>
        <v>0.5</v>
      </c>
      <c r="AQ731">
        <f t="shared" si="203"/>
        <v>1</v>
      </c>
      <c r="AR731">
        <f>(Constants!$B$3*Constants!$B$8*I731*K731+AS730)/(Constants!$B$9*Constants!$B$4)</f>
        <v>7.53982300884956</v>
      </c>
      <c r="AS731">
        <f>(Constants!$B$3*Constants!$B$8*I731*K731+AS730)-(AR731*Constants!$B$9*Constants!$B$4)</f>
        <v>0</v>
      </c>
      <c r="AT731">
        <f t="shared" si="204"/>
        <v>5496.53097345127</v>
      </c>
      <c r="AU731">
        <f t="array" ref="AU731">IF(SUMPRODUCT(--(SIGN(AN698:AN730)=SIGN(K699:K731)))=0,2,IF(AV730&gt;0,1,0))</f>
        <v>0</v>
      </c>
      <c r="AV731">
        <f>IF(AU731=2,ROUND(5*1000/Constants!$B$11,0),IF(AV730&gt;0,AV730-1,0))</f>
        <v>0</v>
      </c>
      <c r="AW731">
        <f t="shared" si="205"/>
        <v>729</v>
      </c>
      <c r="AX731">
        <f ca="1" t="array" ref="AX731">IF(AW731&gt;Constants!$B$12,2,IF(SUMPRODUCT(--(AX712:AX731=2))=0,0,1))</f>
        <v>2</v>
      </c>
      <c r="AZ731">
        <f t="array" ref="AZ731">IF(ABS(AG731)&gt;Constants!$B$13,2,IF(SUMPRODUCT(--(AZ711:AZ730=2))=0,0,1))</f>
        <v>0</v>
      </c>
    </row>
    <row r="732" spans="1:52">
      <c r="A732" s="3">
        <v>730</v>
      </c>
      <c r="B732">
        <f>Signals!B731</f>
        <v>3</v>
      </c>
      <c r="C732">
        <f>Signals!C731</f>
        <v>2</v>
      </c>
      <c r="D732">
        <f>Signals!F731</f>
        <v>0</v>
      </c>
      <c r="E732">
        <f>Signals!H731</f>
        <v>0</v>
      </c>
      <c r="F732">
        <f>Signals!I731</f>
        <v>0</v>
      </c>
      <c r="G732">
        <f>IF(Constants!$B$2=2,-B732,B732)</f>
        <v>3</v>
      </c>
      <c r="H732">
        <f>IF(Constants!$C$2=2,-C732,C732)</f>
        <v>2</v>
      </c>
      <c r="I732">
        <f t="shared" si="189"/>
        <v>3</v>
      </c>
      <c r="J732">
        <f t="shared" si="190"/>
        <v>2</v>
      </c>
      <c r="K732">
        <f t="shared" si="191"/>
        <v>1</v>
      </c>
      <c r="L732">
        <f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1200.5</v>
      </c>
      <c r="M732">
        <f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800.5</v>
      </c>
      <c r="N732">
        <f t="shared" si="192"/>
        <v>1200.5</v>
      </c>
      <c r="O732">
        <f t="shared" si="193"/>
        <v>800.5</v>
      </c>
      <c r="P732">
        <f>IF(I732&lt;&gt;0,(ABS(L732*Constants!$B$10)+50)/100,MAX(P731-ABS(N732*Constants!$B$4),0))</f>
        <v>0.62005</v>
      </c>
      <c r="Q732">
        <f>IF(J732&lt;&gt;0,(ABS(M732*Constants!$B$10)+50)/100,MAX(Q731-ABS(O732*Constants!$B$4),0))</f>
        <v>0.58005</v>
      </c>
      <c r="R732">
        <f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1200.5</v>
      </c>
      <c r="S732">
        <f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800.5</v>
      </c>
      <c r="T732">
        <f t="shared" si="194"/>
        <v>1200.5</v>
      </c>
      <c r="U732">
        <f t="shared" si="195"/>
        <v>800.5</v>
      </c>
      <c r="V732">
        <f>IF(I732&lt;&gt;0,(ABS(R732*Constants!$B$4)+50)/100,IF(R732=0,MAX((0-ABS(T732*Constants!$B$4)),0),(ABS(R732*Constants!$B$4)+50)/100))</f>
        <v>1501.125</v>
      </c>
      <c r="W732">
        <f>IF(J732&lt;&gt;0,(ABS(S732*Constants!$B$4)+50)/100,IF(S732=0,MAX((0-ABS(U732*Constants!$B$4)),0),(ABS(S732*Constants!$B$4)+50)/100))</f>
        <v>1001.125</v>
      </c>
      <c r="X732">
        <f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1200.5</v>
      </c>
      <c r="Y732">
        <f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800.5</v>
      </c>
      <c r="Z732">
        <f t="shared" si="196"/>
        <v>1200.5</v>
      </c>
      <c r="AA732">
        <f t="shared" si="197"/>
        <v>800.5</v>
      </c>
      <c r="AB732">
        <f>IF(I732&lt;&gt;0,(ABS(X732*Constants!$B$10)+50)/100,IF(X732=0,MAX((AB731-ABS(Z732*Constants!$B$4)),0),(ABS(X732*Constants!$B$4)+50)/100))</f>
        <v>0.62005</v>
      </c>
      <c r="AC732">
        <f>IF(J732&lt;&gt;0,(ABS(Y732*Constants!$B$10)+50)/100,IF(Y732=0,MAX((AC731-ABS(AA732*Constants!$B$4)),0),(ABS(Y732*Constants!$B$4)+50)/100))</f>
        <v>0.58005</v>
      </c>
      <c r="AD732">
        <f t="shared" si="198"/>
        <v>1001</v>
      </c>
      <c r="AE732">
        <f t="shared" si="199"/>
        <v>1200.5</v>
      </c>
      <c r="AF732">
        <f t="shared" si="200"/>
        <v>800.5</v>
      </c>
      <c r="AG732">
        <f>((Constants!$B$5*AG731)+Constants!$B$4*AD732+AH731)/(Constants!$B$5+Constants!$B$4)</f>
        <v>1001</v>
      </c>
      <c r="AH732">
        <f>((Constants!$B$5*AG731)+Constants!$B$4*AD732+AH731)-(Constants!$B$5+Constants!$B$4)*AG732</f>
        <v>0</v>
      </c>
      <c r="AI732">
        <f>((Constants!$B$5*AI731)+Constants!$B$4*AE732+AJ731)/(Constants!$B$5+Constants!$B$4)</f>
        <v>1200.5</v>
      </c>
      <c r="AJ732">
        <f>((Constants!$B$5*AI731)+Constants!$B$4*AE732+AJ731)-(Constants!$B$4+Constants!$B$5)*AI732</f>
        <v>0</v>
      </c>
      <c r="AK732">
        <f>((Constants!$B$5*AK731)+Constants!$B$4*AF732+AL731)/(Constants!$B$5+Constants!$B$4)</f>
        <v>800.5</v>
      </c>
      <c r="AL732">
        <f>((Constants!$B$5*AK731)+Constants!$B$4*AF732+AL731)-(Constants!$B$5+Constants!$B$4)*AK732</f>
        <v>0</v>
      </c>
      <c r="AM732">
        <f t="shared" si="201"/>
        <v>1</v>
      </c>
      <c r="AN732">
        <f t="shared" si="202"/>
        <v>1</v>
      </c>
      <c r="AO732">
        <f>(200000*(ABS(N732)-ABS(N730))+Constants!$B$7)/(2*Constants!$B$7)</f>
        <v>0.5</v>
      </c>
      <c r="AP732">
        <f>(200000*(ABS(O732)-ABS(O730))+Constants!$B$7)/(2*Constants!$B$7)</f>
        <v>0.5</v>
      </c>
      <c r="AQ732">
        <f t="shared" si="203"/>
        <v>1</v>
      </c>
      <c r="AR732">
        <f>(Constants!$B$3*Constants!$B$8*I732*K732+AS731)/(Constants!$B$9*Constants!$B$4)</f>
        <v>7.53982300884956</v>
      </c>
      <c r="AS732">
        <f>(Constants!$B$3*Constants!$B$8*I732*K732+AS731)-(AR732*Constants!$B$9*Constants!$B$4)</f>
        <v>0</v>
      </c>
      <c r="AT732">
        <f t="shared" si="204"/>
        <v>5504.07079646012</v>
      </c>
      <c r="AU732">
        <f t="array" ref="AU732">IF(SUMPRODUCT(--(SIGN(AN699:AN731)=SIGN(K700:K732)))=0,2,IF(AV731&gt;0,1,0))</f>
        <v>0</v>
      </c>
      <c r="AV732">
        <f>IF(AU732=2,ROUND(5*1000/Constants!$B$11,0),IF(AV731&gt;0,AV731-1,0))</f>
        <v>0</v>
      </c>
      <c r="AW732">
        <f t="shared" si="205"/>
        <v>730</v>
      </c>
      <c r="AX732">
        <f ca="1" t="array" ref="AX732">IF(AW732&gt;Constants!$B$12,2,IF(SUMPRODUCT(--(AX713:AX732=2))=0,0,1))</f>
        <v>2</v>
      </c>
      <c r="AZ732">
        <f t="array" ref="AZ732">IF(ABS(AG732)&gt;Constants!$B$13,2,IF(SUMPRODUCT(--(AZ712:AZ731=2))=0,0,1))</f>
        <v>0</v>
      </c>
    </row>
    <row r="733" spans="1:52">
      <c r="A733" s="3">
        <v>731</v>
      </c>
      <c r="B733">
        <f>Signals!B732</f>
        <v>3</v>
      </c>
      <c r="C733">
        <f>Signals!C732</f>
        <v>2</v>
      </c>
      <c r="D733">
        <f>Signals!F732</f>
        <v>0</v>
      </c>
      <c r="E733">
        <f>Signals!H732</f>
        <v>0</v>
      </c>
      <c r="F733">
        <f>Signals!I732</f>
        <v>0</v>
      </c>
      <c r="G733">
        <f>IF(Constants!$B$2=2,-B733,B733)</f>
        <v>3</v>
      </c>
      <c r="H733">
        <f>IF(Constants!$C$2=2,-C733,C733)</f>
        <v>2</v>
      </c>
      <c r="I733">
        <f t="shared" si="189"/>
        <v>3</v>
      </c>
      <c r="J733">
        <f t="shared" si="190"/>
        <v>2</v>
      </c>
      <c r="K733">
        <f t="shared" si="191"/>
        <v>1</v>
      </c>
      <c r="L733">
        <f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1200.5</v>
      </c>
      <c r="M733">
        <f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800.5</v>
      </c>
      <c r="N733">
        <f t="shared" si="192"/>
        <v>1200.5</v>
      </c>
      <c r="O733">
        <f t="shared" si="193"/>
        <v>800.5</v>
      </c>
      <c r="P733">
        <f>IF(I733&lt;&gt;0,(ABS(L733*Constants!$B$10)+50)/100,MAX(P732-ABS(N733*Constants!$B$4),0))</f>
        <v>0.62005</v>
      </c>
      <c r="Q733">
        <f>IF(J733&lt;&gt;0,(ABS(M733*Constants!$B$10)+50)/100,MAX(Q732-ABS(O733*Constants!$B$4),0))</f>
        <v>0.58005</v>
      </c>
      <c r="R733">
        <f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1200.5</v>
      </c>
      <c r="S733">
        <f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800.5</v>
      </c>
      <c r="T733">
        <f t="shared" si="194"/>
        <v>1200.5</v>
      </c>
      <c r="U733">
        <f t="shared" si="195"/>
        <v>800.5</v>
      </c>
      <c r="V733">
        <f>IF(I733&lt;&gt;0,(ABS(R733*Constants!$B$4)+50)/100,IF(R733=0,MAX((0-ABS(T733*Constants!$B$4)),0),(ABS(R733*Constants!$B$4)+50)/100))</f>
        <v>1501.125</v>
      </c>
      <c r="W733">
        <f>IF(J733&lt;&gt;0,(ABS(S733*Constants!$B$4)+50)/100,IF(S733=0,MAX((0-ABS(U733*Constants!$B$4)),0),(ABS(S733*Constants!$B$4)+50)/100))</f>
        <v>1001.125</v>
      </c>
      <c r="X733">
        <f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1200.5</v>
      </c>
      <c r="Y733">
        <f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800.5</v>
      </c>
      <c r="Z733">
        <f t="shared" si="196"/>
        <v>1200.5</v>
      </c>
      <c r="AA733">
        <f t="shared" si="197"/>
        <v>800.5</v>
      </c>
      <c r="AB733">
        <f>IF(I733&lt;&gt;0,(ABS(X733*Constants!$B$10)+50)/100,IF(X733=0,MAX((AB732-ABS(Z733*Constants!$B$4)),0),(ABS(X733*Constants!$B$4)+50)/100))</f>
        <v>0.62005</v>
      </c>
      <c r="AC733">
        <f>IF(J733&lt;&gt;0,(ABS(Y733*Constants!$B$10)+50)/100,IF(Y733=0,MAX((AC732-ABS(AA733*Constants!$B$4)),0),(ABS(Y733*Constants!$B$4)+50)/100))</f>
        <v>0.58005</v>
      </c>
      <c r="AD733">
        <f t="shared" si="198"/>
        <v>1001</v>
      </c>
      <c r="AE733">
        <f t="shared" si="199"/>
        <v>1200.5</v>
      </c>
      <c r="AF733">
        <f t="shared" si="200"/>
        <v>800.5</v>
      </c>
      <c r="AG733">
        <f>((Constants!$B$5*AG732)+Constants!$B$4*AD733+AH732)/(Constants!$B$5+Constants!$B$4)</f>
        <v>1001</v>
      </c>
      <c r="AH733">
        <f>((Constants!$B$5*AG732)+Constants!$B$4*AD733+AH732)-(Constants!$B$5+Constants!$B$4)*AG733</f>
        <v>0</v>
      </c>
      <c r="AI733">
        <f>((Constants!$B$5*AI732)+Constants!$B$4*AE733+AJ732)/(Constants!$B$5+Constants!$B$4)</f>
        <v>1200.5</v>
      </c>
      <c r="AJ733">
        <f>((Constants!$B$5*AI732)+Constants!$B$4*AE733+AJ732)-(Constants!$B$4+Constants!$B$5)*AI733</f>
        <v>0</v>
      </c>
      <c r="AK733">
        <f>((Constants!$B$5*AK732)+Constants!$B$4*AF733+AL732)/(Constants!$B$5+Constants!$B$4)</f>
        <v>800.5</v>
      </c>
      <c r="AL733">
        <f>((Constants!$B$5*AK732)+Constants!$B$4*AF733+AL732)-(Constants!$B$5+Constants!$B$4)*AK733</f>
        <v>0</v>
      </c>
      <c r="AM733">
        <f t="shared" si="201"/>
        <v>1</v>
      </c>
      <c r="AN733">
        <f t="shared" si="202"/>
        <v>1</v>
      </c>
      <c r="AO733">
        <f>(200000*(ABS(N733)-ABS(N731))+Constants!$B$7)/(2*Constants!$B$7)</f>
        <v>0.5</v>
      </c>
      <c r="AP733">
        <f>(200000*(ABS(O733)-ABS(O731))+Constants!$B$7)/(2*Constants!$B$7)</f>
        <v>0.5</v>
      </c>
      <c r="AQ733">
        <f t="shared" si="203"/>
        <v>1</v>
      </c>
      <c r="AR733">
        <f>(Constants!$B$3*Constants!$B$8*I733*K733+AS732)/(Constants!$B$9*Constants!$B$4)</f>
        <v>7.53982300884956</v>
      </c>
      <c r="AS733">
        <f>(Constants!$B$3*Constants!$B$8*I733*K733+AS732)-(AR733*Constants!$B$9*Constants!$B$4)</f>
        <v>0</v>
      </c>
      <c r="AT733">
        <f t="shared" si="204"/>
        <v>5511.61061946897</v>
      </c>
      <c r="AU733">
        <f t="array" ref="AU733">IF(SUMPRODUCT(--(SIGN(AN700:AN732)=SIGN(K701:K733)))=0,2,IF(AV732&gt;0,1,0))</f>
        <v>0</v>
      </c>
      <c r="AV733">
        <f>IF(AU733=2,ROUND(5*1000/Constants!$B$11,0),IF(AV732&gt;0,AV732-1,0))</f>
        <v>0</v>
      </c>
      <c r="AW733">
        <f t="shared" si="205"/>
        <v>731</v>
      </c>
      <c r="AX733">
        <f ca="1" t="array" ref="AX733">IF(AW733&gt;Constants!$B$12,2,IF(SUMPRODUCT(--(AX714:AX733=2))=0,0,1))</f>
        <v>2</v>
      </c>
      <c r="AZ733">
        <f t="array" ref="AZ733">IF(ABS(AG733)&gt;Constants!$B$13,2,IF(SUMPRODUCT(--(AZ713:AZ732=2))=0,0,1))</f>
        <v>0</v>
      </c>
    </row>
    <row r="734" spans="1:52">
      <c r="A734" s="3">
        <v>732</v>
      </c>
      <c r="B734">
        <f>Signals!B733</f>
        <v>3</v>
      </c>
      <c r="C734">
        <f>Signals!C733</f>
        <v>2</v>
      </c>
      <c r="D734">
        <f>Signals!F733</f>
        <v>0</v>
      </c>
      <c r="E734">
        <f>Signals!H733</f>
        <v>0</v>
      </c>
      <c r="F734">
        <f>Signals!I733</f>
        <v>0</v>
      </c>
      <c r="G734">
        <f>IF(Constants!$B$2=2,-B734,B734)</f>
        <v>3</v>
      </c>
      <c r="H734">
        <f>IF(Constants!$C$2=2,-C734,C734)</f>
        <v>2</v>
      </c>
      <c r="I734">
        <f t="shared" si="189"/>
        <v>3</v>
      </c>
      <c r="J734">
        <f t="shared" si="190"/>
        <v>2</v>
      </c>
      <c r="K734">
        <f t="shared" si="191"/>
        <v>1</v>
      </c>
      <c r="L734">
        <f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1200.5</v>
      </c>
      <c r="M734">
        <f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800.5</v>
      </c>
      <c r="N734">
        <f t="shared" si="192"/>
        <v>1200.5</v>
      </c>
      <c r="O734">
        <f t="shared" si="193"/>
        <v>800.5</v>
      </c>
      <c r="P734">
        <f>IF(I734&lt;&gt;0,(ABS(L734*Constants!$B$10)+50)/100,MAX(P733-ABS(N734*Constants!$B$4),0))</f>
        <v>0.62005</v>
      </c>
      <c r="Q734">
        <f>IF(J734&lt;&gt;0,(ABS(M734*Constants!$B$10)+50)/100,MAX(Q733-ABS(O734*Constants!$B$4),0))</f>
        <v>0.58005</v>
      </c>
      <c r="R734">
        <f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1200.5</v>
      </c>
      <c r="S734">
        <f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800.5</v>
      </c>
      <c r="T734">
        <f t="shared" si="194"/>
        <v>1200.5</v>
      </c>
      <c r="U734">
        <f t="shared" si="195"/>
        <v>800.5</v>
      </c>
      <c r="V734">
        <f>IF(I734&lt;&gt;0,(ABS(R734*Constants!$B$4)+50)/100,IF(R734=0,MAX((0-ABS(T734*Constants!$B$4)),0),(ABS(R734*Constants!$B$4)+50)/100))</f>
        <v>1501.125</v>
      </c>
      <c r="W734">
        <f>IF(J734&lt;&gt;0,(ABS(S734*Constants!$B$4)+50)/100,IF(S734=0,MAX((0-ABS(U734*Constants!$B$4)),0),(ABS(S734*Constants!$B$4)+50)/100))</f>
        <v>1001.125</v>
      </c>
      <c r="X734">
        <f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1200.5</v>
      </c>
      <c r="Y734">
        <f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800.5</v>
      </c>
      <c r="Z734">
        <f t="shared" si="196"/>
        <v>1200.5</v>
      </c>
      <c r="AA734">
        <f t="shared" si="197"/>
        <v>800.5</v>
      </c>
      <c r="AB734">
        <f>IF(I734&lt;&gt;0,(ABS(X734*Constants!$B$10)+50)/100,IF(X734=0,MAX((AB733-ABS(Z734*Constants!$B$4)),0),(ABS(X734*Constants!$B$4)+50)/100))</f>
        <v>0.62005</v>
      </c>
      <c r="AC734">
        <f>IF(J734&lt;&gt;0,(ABS(Y734*Constants!$B$10)+50)/100,IF(Y734=0,MAX((AC733-ABS(AA734*Constants!$B$4)),0),(ABS(Y734*Constants!$B$4)+50)/100))</f>
        <v>0.58005</v>
      </c>
      <c r="AD734">
        <f t="shared" si="198"/>
        <v>1001</v>
      </c>
      <c r="AE734">
        <f t="shared" si="199"/>
        <v>1200.5</v>
      </c>
      <c r="AF734">
        <f t="shared" si="200"/>
        <v>800.5</v>
      </c>
      <c r="AG734">
        <f>((Constants!$B$5*AG733)+Constants!$B$4*AD734+AH733)/(Constants!$B$5+Constants!$B$4)</f>
        <v>1001</v>
      </c>
      <c r="AH734">
        <f>((Constants!$B$5*AG733)+Constants!$B$4*AD734+AH733)-(Constants!$B$5+Constants!$B$4)*AG734</f>
        <v>0</v>
      </c>
      <c r="AI734">
        <f>((Constants!$B$5*AI733)+Constants!$B$4*AE734+AJ733)/(Constants!$B$5+Constants!$B$4)</f>
        <v>1200.5</v>
      </c>
      <c r="AJ734">
        <f>((Constants!$B$5*AI733)+Constants!$B$4*AE734+AJ733)-(Constants!$B$4+Constants!$B$5)*AI734</f>
        <v>0</v>
      </c>
      <c r="AK734">
        <f>((Constants!$B$5*AK733)+Constants!$B$4*AF734+AL733)/(Constants!$B$5+Constants!$B$4)</f>
        <v>800.5</v>
      </c>
      <c r="AL734">
        <f>((Constants!$B$5*AK733)+Constants!$B$4*AF734+AL733)-(Constants!$B$5+Constants!$B$4)*AK734</f>
        <v>0</v>
      </c>
      <c r="AM734">
        <f t="shared" si="201"/>
        <v>1</v>
      </c>
      <c r="AN734">
        <f t="shared" si="202"/>
        <v>1</v>
      </c>
      <c r="AO734">
        <f>(200000*(ABS(N734)-ABS(N732))+Constants!$B$7)/(2*Constants!$B$7)</f>
        <v>0.5</v>
      </c>
      <c r="AP734">
        <f>(200000*(ABS(O734)-ABS(O732))+Constants!$B$7)/(2*Constants!$B$7)</f>
        <v>0.5</v>
      </c>
      <c r="AQ734">
        <f t="shared" si="203"/>
        <v>1</v>
      </c>
      <c r="AR734">
        <f>(Constants!$B$3*Constants!$B$8*I734*K734+AS733)/(Constants!$B$9*Constants!$B$4)</f>
        <v>7.53982300884956</v>
      </c>
      <c r="AS734">
        <f>(Constants!$B$3*Constants!$B$8*I734*K734+AS733)-(AR734*Constants!$B$9*Constants!$B$4)</f>
        <v>0</v>
      </c>
      <c r="AT734">
        <f t="shared" si="204"/>
        <v>5519.15044247781</v>
      </c>
      <c r="AU734">
        <f t="array" ref="AU734">IF(SUMPRODUCT(--(SIGN(AN701:AN733)=SIGN(K702:K734)))=0,2,IF(AV733&gt;0,1,0))</f>
        <v>0</v>
      </c>
      <c r="AV734">
        <f>IF(AU734=2,ROUND(5*1000/Constants!$B$11,0),IF(AV733&gt;0,AV733-1,0))</f>
        <v>0</v>
      </c>
      <c r="AW734">
        <f t="shared" si="205"/>
        <v>732</v>
      </c>
      <c r="AX734">
        <f ca="1" t="array" ref="AX734">IF(AW734&gt;Constants!$B$12,2,IF(SUMPRODUCT(--(AX715:AX734=2))=0,0,1))</f>
        <v>2</v>
      </c>
      <c r="AZ734">
        <f t="array" ref="AZ734">IF(ABS(AG734)&gt;Constants!$B$13,2,IF(SUMPRODUCT(--(AZ714:AZ733=2))=0,0,1))</f>
        <v>0</v>
      </c>
    </row>
    <row r="735" spans="1:52">
      <c r="A735" s="3">
        <v>733</v>
      </c>
      <c r="B735">
        <f>Signals!B734</f>
        <v>3</v>
      </c>
      <c r="C735">
        <f>Signals!C734</f>
        <v>2</v>
      </c>
      <c r="D735">
        <f>Signals!F734</f>
        <v>0</v>
      </c>
      <c r="E735">
        <f>Signals!H734</f>
        <v>0</v>
      </c>
      <c r="F735">
        <f>Signals!I734</f>
        <v>0</v>
      </c>
      <c r="G735">
        <f>IF(Constants!$B$2=2,-B735,B735)</f>
        <v>3</v>
      </c>
      <c r="H735">
        <f>IF(Constants!$C$2=2,-C735,C735)</f>
        <v>2</v>
      </c>
      <c r="I735">
        <f t="shared" si="189"/>
        <v>3</v>
      </c>
      <c r="J735">
        <f t="shared" si="190"/>
        <v>2</v>
      </c>
      <c r="K735">
        <f t="shared" si="191"/>
        <v>1</v>
      </c>
      <c r="L735">
        <f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1200.5</v>
      </c>
      <c r="M735">
        <f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800.5</v>
      </c>
      <c r="N735">
        <f t="shared" si="192"/>
        <v>1200.5</v>
      </c>
      <c r="O735">
        <f t="shared" si="193"/>
        <v>800.5</v>
      </c>
      <c r="P735">
        <f>IF(I735&lt;&gt;0,(ABS(L735*Constants!$B$10)+50)/100,MAX(P734-ABS(N735*Constants!$B$4),0))</f>
        <v>0.62005</v>
      </c>
      <c r="Q735">
        <f>IF(J735&lt;&gt;0,(ABS(M735*Constants!$B$10)+50)/100,MAX(Q734-ABS(O735*Constants!$B$4),0))</f>
        <v>0.58005</v>
      </c>
      <c r="R735">
        <f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1200.5</v>
      </c>
      <c r="S735">
        <f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800.5</v>
      </c>
      <c r="T735">
        <f t="shared" si="194"/>
        <v>1200.5</v>
      </c>
      <c r="U735">
        <f t="shared" si="195"/>
        <v>800.5</v>
      </c>
      <c r="V735">
        <f>IF(I735&lt;&gt;0,(ABS(R735*Constants!$B$4)+50)/100,IF(R735=0,MAX((0-ABS(T735*Constants!$B$4)),0),(ABS(R735*Constants!$B$4)+50)/100))</f>
        <v>1501.125</v>
      </c>
      <c r="W735">
        <f>IF(J735&lt;&gt;0,(ABS(S735*Constants!$B$4)+50)/100,IF(S735=0,MAX((0-ABS(U735*Constants!$B$4)),0),(ABS(S735*Constants!$B$4)+50)/100))</f>
        <v>1001.125</v>
      </c>
      <c r="X735">
        <f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1200.5</v>
      </c>
      <c r="Y735">
        <f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800.5</v>
      </c>
      <c r="Z735">
        <f t="shared" si="196"/>
        <v>1200.5</v>
      </c>
      <c r="AA735">
        <f t="shared" si="197"/>
        <v>800.5</v>
      </c>
      <c r="AB735">
        <f>IF(I735&lt;&gt;0,(ABS(X735*Constants!$B$10)+50)/100,IF(X735=0,MAX((AB734-ABS(Z735*Constants!$B$4)),0),(ABS(X735*Constants!$B$4)+50)/100))</f>
        <v>0.62005</v>
      </c>
      <c r="AC735">
        <f>IF(J735&lt;&gt;0,(ABS(Y735*Constants!$B$10)+50)/100,IF(Y735=0,MAX((AC734-ABS(AA735*Constants!$B$4)),0),(ABS(Y735*Constants!$B$4)+50)/100))</f>
        <v>0.58005</v>
      </c>
      <c r="AD735">
        <f t="shared" si="198"/>
        <v>1001</v>
      </c>
      <c r="AE735">
        <f t="shared" si="199"/>
        <v>1200.5</v>
      </c>
      <c r="AF735">
        <f t="shared" si="200"/>
        <v>800.5</v>
      </c>
      <c r="AG735">
        <f>((Constants!$B$5*AG734)+Constants!$B$4*AD735+AH734)/(Constants!$B$5+Constants!$B$4)</f>
        <v>1001</v>
      </c>
      <c r="AH735">
        <f>((Constants!$B$5*AG734)+Constants!$B$4*AD735+AH734)-(Constants!$B$5+Constants!$B$4)*AG735</f>
        <v>0</v>
      </c>
      <c r="AI735">
        <f>((Constants!$B$5*AI734)+Constants!$B$4*AE735+AJ734)/(Constants!$B$5+Constants!$B$4)</f>
        <v>1200.5</v>
      </c>
      <c r="AJ735">
        <f>((Constants!$B$5*AI734)+Constants!$B$4*AE735+AJ734)-(Constants!$B$4+Constants!$B$5)*AI735</f>
        <v>0</v>
      </c>
      <c r="AK735">
        <f>((Constants!$B$5*AK734)+Constants!$B$4*AF735+AL734)/(Constants!$B$5+Constants!$B$4)</f>
        <v>800.5</v>
      </c>
      <c r="AL735">
        <f>((Constants!$B$5*AK734)+Constants!$B$4*AF735+AL734)-(Constants!$B$5+Constants!$B$4)*AK735</f>
        <v>0</v>
      </c>
      <c r="AM735">
        <f t="shared" si="201"/>
        <v>1</v>
      </c>
      <c r="AN735">
        <f t="shared" si="202"/>
        <v>1</v>
      </c>
      <c r="AO735">
        <f>(200000*(ABS(N735)-ABS(N733))+Constants!$B$7)/(2*Constants!$B$7)</f>
        <v>0.5</v>
      </c>
      <c r="AP735">
        <f>(200000*(ABS(O735)-ABS(O733))+Constants!$B$7)/(2*Constants!$B$7)</f>
        <v>0.5</v>
      </c>
      <c r="AQ735">
        <f t="shared" si="203"/>
        <v>1</v>
      </c>
      <c r="AR735">
        <f>(Constants!$B$3*Constants!$B$8*I735*K735+AS734)/(Constants!$B$9*Constants!$B$4)</f>
        <v>7.53982300884956</v>
      </c>
      <c r="AS735">
        <f>(Constants!$B$3*Constants!$B$8*I735*K735+AS734)-(AR735*Constants!$B$9*Constants!$B$4)</f>
        <v>0</v>
      </c>
      <c r="AT735">
        <f t="shared" si="204"/>
        <v>5526.69026548666</v>
      </c>
      <c r="AU735">
        <f t="array" ref="AU735">IF(SUMPRODUCT(--(SIGN(AN702:AN734)=SIGN(K703:K735)))=0,2,IF(AV734&gt;0,1,0))</f>
        <v>0</v>
      </c>
      <c r="AV735">
        <f>IF(AU735=2,ROUND(5*1000/Constants!$B$11,0),IF(AV734&gt;0,AV734-1,0))</f>
        <v>0</v>
      </c>
      <c r="AW735">
        <f t="shared" si="205"/>
        <v>733</v>
      </c>
      <c r="AX735">
        <f ca="1" t="array" ref="AX735">IF(AW735&gt;Constants!$B$12,2,IF(SUMPRODUCT(--(AX716:AX735=2))=0,0,1))</f>
        <v>2</v>
      </c>
      <c r="AZ735">
        <f t="array" ref="AZ735">IF(ABS(AG735)&gt;Constants!$B$13,2,IF(SUMPRODUCT(--(AZ715:AZ734=2))=0,0,1))</f>
        <v>0</v>
      </c>
    </row>
    <row r="736" spans="1:52">
      <c r="A736" s="3">
        <v>734</v>
      </c>
      <c r="B736">
        <f>Signals!B735</f>
        <v>3</v>
      </c>
      <c r="C736">
        <f>Signals!C735</f>
        <v>2</v>
      </c>
      <c r="D736">
        <f>Signals!F735</f>
        <v>0</v>
      </c>
      <c r="E736">
        <f>Signals!H735</f>
        <v>0</v>
      </c>
      <c r="F736">
        <f>Signals!I735</f>
        <v>0</v>
      </c>
      <c r="G736">
        <f>IF(Constants!$B$2=2,-B736,B736)</f>
        <v>3</v>
      </c>
      <c r="H736">
        <f>IF(Constants!$C$2=2,-C736,C736)</f>
        <v>2</v>
      </c>
      <c r="I736">
        <f t="shared" si="189"/>
        <v>3</v>
      </c>
      <c r="J736">
        <f t="shared" si="190"/>
        <v>2</v>
      </c>
      <c r="K736">
        <f t="shared" si="191"/>
        <v>1</v>
      </c>
      <c r="L736">
        <f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1200.5</v>
      </c>
      <c r="M736">
        <f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800.5</v>
      </c>
      <c r="N736">
        <f t="shared" si="192"/>
        <v>1200.5</v>
      </c>
      <c r="O736">
        <f t="shared" si="193"/>
        <v>800.5</v>
      </c>
      <c r="P736">
        <f>IF(I736&lt;&gt;0,(ABS(L736*Constants!$B$10)+50)/100,MAX(P735-ABS(N736*Constants!$B$4),0))</f>
        <v>0.62005</v>
      </c>
      <c r="Q736">
        <f>IF(J736&lt;&gt;0,(ABS(M736*Constants!$B$10)+50)/100,MAX(Q735-ABS(O736*Constants!$B$4),0))</f>
        <v>0.58005</v>
      </c>
      <c r="R736">
        <f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1200.5</v>
      </c>
      <c r="S736">
        <f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800.5</v>
      </c>
      <c r="T736">
        <f t="shared" si="194"/>
        <v>1200.5</v>
      </c>
      <c r="U736">
        <f t="shared" si="195"/>
        <v>800.5</v>
      </c>
      <c r="V736">
        <f>IF(I736&lt;&gt;0,(ABS(R736*Constants!$B$4)+50)/100,IF(R736=0,MAX((0-ABS(T736*Constants!$B$4)),0),(ABS(R736*Constants!$B$4)+50)/100))</f>
        <v>1501.125</v>
      </c>
      <c r="W736">
        <f>IF(J736&lt;&gt;0,(ABS(S736*Constants!$B$4)+50)/100,IF(S736=0,MAX((0-ABS(U736*Constants!$B$4)),0),(ABS(S736*Constants!$B$4)+50)/100))</f>
        <v>1001.125</v>
      </c>
      <c r="X736">
        <f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1200.5</v>
      </c>
      <c r="Y736">
        <f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800.5</v>
      </c>
      <c r="Z736">
        <f t="shared" si="196"/>
        <v>1200.5</v>
      </c>
      <c r="AA736">
        <f t="shared" si="197"/>
        <v>800.5</v>
      </c>
      <c r="AB736">
        <f>IF(I736&lt;&gt;0,(ABS(X736*Constants!$B$10)+50)/100,IF(X736=0,MAX((AB735-ABS(Z736*Constants!$B$4)),0),(ABS(X736*Constants!$B$4)+50)/100))</f>
        <v>0.62005</v>
      </c>
      <c r="AC736">
        <f>IF(J736&lt;&gt;0,(ABS(Y736*Constants!$B$10)+50)/100,IF(Y736=0,MAX((AC735-ABS(AA736*Constants!$B$4)),0),(ABS(Y736*Constants!$B$4)+50)/100))</f>
        <v>0.58005</v>
      </c>
      <c r="AD736">
        <f t="shared" si="198"/>
        <v>1001</v>
      </c>
      <c r="AE736">
        <f t="shared" si="199"/>
        <v>1200.5</v>
      </c>
      <c r="AF736">
        <f t="shared" si="200"/>
        <v>800.5</v>
      </c>
      <c r="AG736">
        <f>((Constants!$B$5*AG735)+Constants!$B$4*AD736+AH735)/(Constants!$B$5+Constants!$B$4)</f>
        <v>1001</v>
      </c>
      <c r="AH736">
        <f>((Constants!$B$5*AG735)+Constants!$B$4*AD736+AH735)-(Constants!$B$5+Constants!$B$4)*AG736</f>
        <v>0</v>
      </c>
      <c r="AI736">
        <f>((Constants!$B$5*AI735)+Constants!$B$4*AE736+AJ735)/(Constants!$B$5+Constants!$B$4)</f>
        <v>1200.5</v>
      </c>
      <c r="AJ736">
        <f>((Constants!$B$5*AI735)+Constants!$B$4*AE736+AJ735)-(Constants!$B$4+Constants!$B$5)*AI736</f>
        <v>0</v>
      </c>
      <c r="AK736">
        <f>((Constants!$B$5*AK735)+Constants!$B$4*AF736+AL735)/(Constants!$B$5+Constants!$B$4)</f>
        <v>800.5</v>
      </c>
      <c r="AL736">
        <f>((Constants!$B$5*AK735)+Constants!$B$4*AF736+AL735)-(Constants!$B$5+Constants!$B$4)*AK736</f>
        <v>0</v>
      </c>
      <c r="AM736">
        <f t="shared" si="201"/>
        <v>1</v>
      </c>
      <c r="AN736">
        <f t="shared" si="202"/>
        <v>1</v>
      </c>
      <c r="AO736">
        <f>(200000*(ABS(N736)-ABS(N734))+Constants!$B$7)/(2*Constants!$B$7)</f>
        <v>0.5</v>
      </c>
      <c r="AP736">
        <f>(200000*(ABS(O736)-ABS(O734))+Constants!$B$7)/(2*Constants!$B$7)</f>
        <v>0.5</v>
      </c>
      <c r="AQ736">
        <f t="shared" si="203"/>
        <v>1</v>
      </c>
      <c r="AR736">
        <f>(Constants!$B$3*Constants!$B$8*I736*K736+AS735)/(Constants!$B$9*Constants!$B$4)</f>
        <v>7.53982300884956</v>
      </c>
      <c r="AS736">
        <f>(Constants!$B$3*Constants!$B$8*I736*K736+AS735)-(AR736*Constants!$B$9*Constants!$B$4)</f>
        <v>0</v>
      </c>
      <c r="AT736">
        <f t="shared" si="204"/>
        <v>5534.23008849551</v>
      </c>
      <c r="AU736">
        <f t="array" ref="AU736">IF(SUMPRODUCT(--(SIGN(AN703:AN735)=SIGN(K704:K736)))=0,2,IF(AV735&gt;0,1,0))</f>
        <v>0</v>
      </c>
      <c r="AV736">
        <f>IF(AU736=2,ROUND(5*1000/Constants!$B$11,0),IF(AV735&gt;0,AV735-1,0))</f>
        <v>0</v>
      </c>
      <c r="AW736">
        <f t="shared" si="205"/>
        <v>734</v>
      </c>
      <c r="AX736">
        <f ca="1" t="array" ref="AX736">IF(AW736&gt;Constants!$B$12,2,IF(SUMPRODUCT(--(AX717:AX736=2))=0,0,1))</f>
        <v>2</v>
      </c>
      <c r="AZ736">
        <f t="array" ref="AZ736">IF(ABS(AG736)&gt;Constants!$B$13,2,IF(SUMPRODUCT(--(AZ716:AZ735=2))=0,0,1))</f>
        <v>0</v>
      </c>
    </row>
    <row r="737" spans="1:52">
      <c r="A737" s="3">
        <v>735</v>
      </c>
      <c r="B737">
        <f>Signals!B736</f>
        <v>3</v>
      </c>
      <c r="C737">
        <f>Signals!C736</f>
        <v>2</v>
      </c>
      <c r="D737">
        <f>Signals!F736</f>
        <v>0</v>
      </c>
      <c r="E737">
        <f>Signals!H736</f>
        <v>0</v>
      </c>
      <c r="F737">
        <f>Signals!I736</f>
        <v>0</v>
      </c>
      <c r="G737">
        <f>IF(Constants!$B$2=2,-B737,B737)</f>
        <v>3</v>
      </c>
      <c r="H737">
        <f>IF(Constants!$C$2=2,-C737,C737)</f>
        <v>2</v>
      </c>
      <c r="I737">
        <f t="shared" si="189"/>
        <v>3</v>
      </c>
      <c r="J737">
        <f t="shared" si="190"/>
        <v>2</v>
      </c>
      <c r="K737">
        <f t="shared" si="191"/>
        <v>1</v>
      </c>
      <c r="L737">
        <f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1200.5</v>
      </c>
      <c r="M737">
        <f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800.5</v>
      </c>
      <c r="N737">
        <f t="shared" si="192"/>
        <v>1200.5</v>
      </c>
      <c r="O737">
        <f t="shared" si="193"/>
        <v>800.5</v>
      </c>
      <c r="P737">
        <f>IF(I737&lt;&gt;0,(ABS(L737*Constants!$B$10)+50)/100,MAX(P736-ABS(N737*Constants!$B$4),0))</f>
        <v>0.62005</v>
      </c>
      <c r="Q737">
        <f>IF(J737&lt;&gt;0,(ABS(M737*Constants!$B$10)+50)/100,MAX(Q736-ABS(O737*Constants!$B$4),0))</f>
        <v>0.58005</v>
      </c>
      <c r="R737">
        <f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1200.5</v>
      </c>
      <c r="S737">
        <f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800.5</v>
      </c>
      <c r="T737">
        <f t="shared" si="194"/>
        <v>1200.5</v>
      </c>
      <c r="U737">
        <f t="shared" si="195"/>
        <v>800.5</v>
      </c>
      <c r="V737">
        <f>IF(I737&lt;&gt;0,(ABS(R737*Constants!$B$4)+50)/100,IF(R737=0,MAX((0-ABS(T737*Constants!$B$4)),0),(ABS(R737*Constants!$B$4)+50)/100))</f>
        <v>1501.125</v>
      </c>
      <c r="W737">
        <f>IF(J737&lt;&gt;0,(ABS(S737*Constants!$B$4)+50)/100,IF(S737=0,MAX((0-ABS(U737*Constants!$B$4)),0),(ABS(S737*Constants!$B$4)+50)/100))</f>
        <v>1001.125</v>
      </c>
      <c r="X737">
        <f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1200.5</v>
      </c>
      <c r="Y737">
        <f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800.5</v>
      </c>
      <c r="Z737">
        <f t="shared" si="196"/>
        <v>1200.5</v>
      </c>
      <c r="AA737">
        <f t="shared" si="197"/>
        <v>800.5</v>
      </c>
      <c r="AB737">
        <f>IF(I737&lt;&gt;0,(ABS(X737*Constants!$B$10)+50)/100,IF(X737=0,MAX((AB736-ABS(Z737*Constants!$B$4)),0),(ABS(X737*Constants!$B$4)+50)/100))</f>
        <v>0.62005</v>
      </c>
      <c r="AC737">
        <f>IF(J737&lt;&gt;0,(ABS(Y737*Constants!$B$10)+50)/100,IF(Y737=0,MAX((AC736-ABS(AA737*Constants!$B$4)),0),(ABS(Y737*Constants!$B$4)+50)/100))</f>
        <v>0.58005</v>
      </c>
      <c r="AD737">
        <f t="shared" si="198"/>
        <v>1001</v>
      </c>
      <c r="AE737">
        <f t="shared" si="199"/>
        <v>1200.5</v>
      </c>
      <c r="AF737">
        <f t="shared" si="200"/>
        <v>800.5</v>
      </c>
      <c r="AG737">
        <f>((Constants!$B$5*AG736)+Constants!$B$4*AD737+AH736)/(Constants!$B$5+Constants!$B$4)</f>
        <v>1001</v>
      </c>
      <c r="AH737">
        <f>((Constants!$B$5*AG736)+Constants!$B$4*AD737+AH736)-(Constants!$B$5+Constants!$B$4)*AG737</f>
        <v>0</v>
      </c>
      <c r="AI737">
        <f>((Constants!$B$5*AI736)+Constants!$B$4*AE737+AJ736)/(Constants!$B$5+Constants!$B$4)</f>
        <v>1200.5</v>
      </c>
      <c r="AJ737">
        <f>((Constants!$B$5*AI736)+Constants!$B$4*AE737+AJ736)-(Constants!$B$4+Constants!$B$5)*AI737</f>
        <v>0</v>
      </c>
      <c r="AK737">
        <f>((Constants!$B$5*AK736)+Constants!$B$4*AF737+AL736)/(Constants!$B$5+Constants!$B$4)</f>
        <v>800.5</v>
      </c>
      <c r="AL737">
        <f>((Constants!$B$5*AK736)+Constants!$B$4*AF737+AL736)-(Constants!$B$5+Constants!$B$4)*AK737</f>
        <v>0</v>
      </c>
      <c r="AM737">
        <f t="shared" si="201"/>
        <v>1</v>
      </c>
      <c r="AN737">
        <f t="shared" si="202"/>
        <v>1</v>
      </c>
      <c r="AO737">
        <f>(200000*(ABS(N737)-ABS(N735))+Constants!$B$7)/(2*Constants!$B$7)</f>
        <v>0.5</v>
      </c>
      <c r="AP737">
        <f>(200000*(ABS(O737)-ABS(O735))+Constants!$B$7)/(2*Constants!$B$7)</f>
        <v>0.5</v>
      </c>
      <c r="AQ737">
        <f t="shared" si="203"/>
        <v>1</v>
      </c>
      <c r="AR737">
        <f>(Constants!$B$3*Constants!$B$8*I737*K737+AS736)/(Constants!$B$9*Constants!$B$4)</f>
        <v>7.53982300884956</v>
      </c>
      <c r="AS737">
        <f>(Constants!$B$3*Constants!$B$8*I737*K737+AS736)-(AR737*Constants!$B$9*Constants!$B$4)</f>
        <v>0</v>
      </c>
      <c r="AT737">
        <f t="shared" si="204"/>
        <v>5541.76991150436</v>
      </c>
      <c r="AU737">
        <f t="array" ref="AU737">IF(SUMPRODUCT(--(SIGN(AN704:AN736)=SIGN(K705:K737)))=0,2,IF(AV736&gt;0,1,0))</f>
        <v>0</v>
      </c>
      <c r="AV737">
        <f>IF(AU737=2,ROUND(5*1000/Constants!$B$11,0),IF(AV736&gt;0,AV736-1,0))</f>
        <v>0</v>
      </c>
      <c r="AW737">
        <f t="shared" si="205"/>
        <v>735</v>
      </c>
      <c r="AX737">
        <f ca="1" t="array" ref="AX737">IF(AW737&gt;Constants!$B$12,2,IF(SUMPRODUCT(--(AX718:AX737=2))=0,0,1))</f>
        <v>2</v>
      </c>
      <c r="AZ737">
        <f t="array" ref="AZ737">IF(ABS(AG737)&gt;Constants!$B$13,2,IF(SUMPRODUCT(--(AZ717:AZ736=2))=0,0,1))</f>
        <v>0</v>
      </c>
    </row>
    <row r="738" spans="1:52">
      <c r="A738" s="3">
        <v>736</v>
      </c>
      <c r="B738">
        <f>Signals!B737</f>
        <v>3</v>
      </c>
      <c r="C738">
        <f>Signals!C737</f>
        <v>2</v>
      </c>
      <c r="D738">
        <f>Signals!F737</f>
        <v>0</v>
      </c>
      <c r="E738">
        <f>Signals!H737</f>
        <v>0</v>
      </c>
      <c r="F738">
        <f>Signals!I737</f>
        <v>0</v>
      </c>
      <c r="G738">
        <f>IF(Constants!$B$2=2,-B738,B738)</f>
        <v>3</v>
      </c>
      <c r="H738">
        <f>IF(Constants!$C$2=2,-C738,C738)</f>
        <v>2</v>
      </c>
      <c r="I738">
        <f t="shared" si="189"/>
        <v>3</v>
      </c>
      <c r="J738">
        <f t="shared" si="190"/>
        <v>2</v>
      </c>
      <c r="K738">
        <f t="shared" si="191"/>
        <v>1</v>
      </c>
      <c r="L738">
        <f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1200.5</v>
      </c>
      <c r="M738">
        <f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800.5</v>
      </c>
      <c r="N738">
        <f t="shared" si="192"/>
        <v>1200.5</v>
      </c>
      <c r="O738">
        <f t="shared" si="193"/>
        <v>800.5</v>
      </c>
      <c r="P738">
        <f>IF(I738&lt;&gt;0,(ABS(L738*Constants!$B$10)+50)/100,MAX(P737-ABS(N738*Constants!$B$4),0))</f>
        <v>0.62005</v>
      </c>
      <c r="Q738">
        <f>IF(J738&lt;&gt;0,(ABS(M738*Constants!$B$10)+50)/100,MAX(Q737-ABS(O738*Constants!$B$4),0))</f>
        <v>0.58005</v>
      </c>
      <c r="R738">
        <f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1200.5</v>
      </c>
      <c r="S738">
        <f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800.5</v>
      </c>
      <c r="T738">
        <f t="shared" si="194"/>
        <v>1200.5</v>
      </c>
      <c r="U738">
        <f t="shared" si="195"/>
        <v>800.5</v>
      </c>
      <c r="V738">
        <f>IF(I738&lt;&gt;0,(ABS(R738*Constants!$B$4)+50)/100,IF(R738=0,MAX((0-ABS(T738*Constants!$B$4)),0),(ABS(R738*Constants!$B$4)+50)/100))</f>
        <v>1501.125</v>
      </c>
      <c r="W738">
        <f>IF(J738&lt;&gt;0,(ABS(S738*Constants!$B$4)+50)/100,IF(S738=0,MAX((0-ABS(U738*Constants!$B$4)),0),(ABS(S738*Constants!$B$4)+50)/100))</f>
        <v>1001.125</v>
      </c>
      <c r="X738">
        <f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1200.5</v>
      </c>
      <c r="Y738">
        <f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800.5</v>
      </c>
      <c r="Z738">
        <f t="shared" si="196"/>
        <v>1200.5</v>
      </c>
      <c r="AA738">
        <f t="shared" si="197"/>
        <v>800.5</v>
      </c>
      <c r="AB738">
        <f>IF(I738&lt;&gt;0,(ABS(X738*Constants!$B$10)+50)/100,IF(X738=0,MAX((AB737-ABS(Z738*Constants!$B$4)),0),(ABS(X738*Constants!$B$4)+50)/100))</f>
        <v>0.62005</v>
      </c>
      <c r="AC738">
        <f>IF(J738&lt;&gt;0,(ABS(Y738*Constants!$B$10)+50)/100,IF(Y738=0,MAX((AC737-ABS(AA738*Constants!$B$4)),0),(ABS(Y738*Constants!$B$4)+50)/100))</f>
        <v>0.58005</v>
      </c>
      <c r="AD738">
        <f t="shared" si="198"/>
        <v>1001</v>
      </c>
      <c r="AE738">
        <f t="shared" si="199"/>
        <v>1200.5</v>
      </c>
      <c r="AF738">
        <f t="shared" si="200"/>
        <v>800.5</v>
      </c>
      <c r="AG738">
        <f>((Constants!$B$5*AG737)+Constants!$B$4*AD738+AH737)/(Constants!$B$5+Constants!$B$4)</f>
        <v>1001</v>
      </c>
      <c r="AH738">
        <f>((Constants!$B$5*AG737)+Constants!$B$4*AD738+AH737)-(Constants!$B$5+Constants!$B$4)*AG738</f>
        <v>0</v>
      </c>
      <c r="AI738">
        <f>((Constants!$B$5*AI737)+Constants!$B$4*AE738+AJ737)/(Constants!$B$5+Constants!$B$4)</f>
        <v>1200.5</v>
      </c>
      <c r="AJ738">
        <f>((Constants!$B$5*AI737)+Constants!$B$4*AE738+AJ737)-(Constants!$B$4+Constants!$B$5)*AI738</f>
        <v>0</v>
      </c>
      <c r="AK738">
        <f>((Constants!$B$5*AK737)+Constants!$B$4*AF738+AL737)/(Constants!$B$5+Constants!$B$4)</f>
        <v>800.5</v>
      </c>
      <c r="AL738">
        <f>((Constants!$B$5*AK737)+Constants!$B$4*AF738+AL737)-(Constants!$B$5+Constants!$B$4)*AK738</f>
        <v>0</v>
      </c>
      <c r="AM738">
        <f t="shared" si="201"/>
        <v>1</v>
      </c>
      <c r="AN738">
        <f t="shared" si="202"/>
        <v>1</v>
      </c>
      <c r="AO738">
        <f>(200000*(ABS(N738)-ABS(N736))+Constants!$B$7)/(2*Constants!$B$7)</f>
        <v>0.5</v>
      </c>
      <c r="AP738">
        <f>(200000*(ABS(O738)-ABS(O736))+Constants!$B$7)/(2*Constants!$B$7)</f>
        <v>0.5</v>
      </c>
      <c r="AQ738">
        <f t="shared" si="203"/>
        <v>1</v>
      </c>
      <c r="AR738">
        <f>(Constants!$B$3*Constants!$B$8*I738*K738+AS737)/(Constants!$B$9*Constants!$B$4)</f>
        <v>7.53982300884956</v>
      </c>
      <c r="AS738">
        <f>(Constants!$B$3*Constants!$B$8*I738*K738+AS737)-(AR738*Constants!$B$9*Constants!$B$4)</f>
        <v>0</v>
      </c>
      <c r="AT738">
        <f t="shared" si="204"/>
        <v>5549.30973451321</v>
      </c>
      <c r="AU738">
        <f t="array" ref="AU738">IF(SUMPRODUCT(--(SIGN(AN705:AN737)=SIGN(K706:K738)))=0,2,IF(AV737&gt;0,1,0))</f>
        <v>0</v>
      </c>
      <c r="AV738">
        <f>IF(AU738=2,ROUND(5*1000/Constants!$B$11,0),IF(AV737&gt;0,AV737-1,0))</f>
        <v>0</v>
      </c>
      <c r="AW738">
        <f t="shared" si="205"/>
        <v>736</v>
      </c>
      <c r="AX738">
        <f ca="1" t="array" ref="AX738">IF(AW738&gt;Constants!$B$12,2,IF(SUMPRODUCT(--(AX719:AX738=2))=0,0,1))</f>
        <v>2</v>
      </c>
      <c r="AZ738">
        <f t="array" ref="AZ738">IF(ABS(AG738)&gt;Constants!$B$13,2,IF(SUMPRODUCT(--(AZ718:AZ737=2))=0,0,1))</f>
        <v>0</v>
      </c>
    </row>
    <row r="739" spans="1:52">
      <c r="A739" s="3">
        <v>737</v>
      </c>
      <c r="B739">
        <f>Signals!B738</f>
        <v>3</v>
      </c>
      <c r="C739">
        <f>Signals!C738</f>
        <v>2</v>
      </c>
      <c r="D739">
        <f>Signals!F738</f>
        <v>0</v>
      </c>
      <c r="E739">
        <f>Signals!H738</f>
        <v>0</v>
      </c>
      <c r="F739">
        <f>Signals!I738</f>
        <v>0</v>
      </c>
      <c r="G739">
        <f>IF(Constants!$B$2=2,-B739,B739)</f>
        <v>3</v>
      </c>
      <c r="H739">
        <f>IF(Constants!$C$2=2,-C739,C739)</f>
        <v>2</v>
      </c>
      <c r="I739">
        <f t="shared" si="189"/>
        <v>3</v>
      </c>
      <c r="J739">
        <f t="shared" si="190"/>
        <v>2</v>
      </c>
      <c r="K739">
        <f t="shared" si="191"/>
        <v>1</v>
      </c>
      <c r="L739">
        <f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1200.5</v>
      </c>
      <c r="M739">
        <f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800.5</v>
      </c>
      <c r="N739">
        <f t="shared" si="192"/>
        <v>1200.5</v>
      </c>
      <c r="O739">
        <f t="shared" si="193"/>
        <v>800.5</v>
      </c>
      <c r="P739">
        <f>IF(I739&lt;&gt;0,(ABS(L739*Constants!$B$10)+50)/100,MAX(P738-ABS(N739*Constants!$B$4),0))</f>
        <v>0.62005</v>
      </c>
      <c r="Q739">
        <f>IF(J739&lt;&gt;0,(ABS(M739*Constants!$B$10)+50)/100,MAX(Q738-ABS(O739*Constants!$B$4),0))</f>
        <v>0.58005</v>
      </c>
      <c r="R739">
        <f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1200.5</v>
      </c>
      <c r="S739">
        <f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800.5</v>
      </c>
      <c r="T739">
        <f t="shared" si="194"/>
        <v>1200.5</v>
      </c>
      <c r="U739">
        <f t="shared" si="195"/>
        <v>800.5</v>
      </c>
      <c r="V739">
        <f>IF(I739&lt;&gt;0,(ABS(R739*Constants!$B$4)+50)/100,IF(R739=0,MAX((0-ABS(T739*Constants!$B$4)),0),(ABS(R739*Constants!$B$4)+50)/100))</f>
        <v>1501.125</v>
      </c>
      <c r="W739">
        <f>IF(J739&lt;&gt;0,(ABS(S739*Constants!$B$4)+50)/100,IF(S739=0,MAX((0-ABS(U739*Constants!$B$4)),0),(ABS(S739*Constants!$B$4)+50)/100))</f>
        <v>1001.125</v>
      </c>
      <c r="X739">
        <f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1200.5</v>
      </c>
      <c r="Y739">
        <f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800.5</v>
      </c>
      <c r="Z739">
        <f t="shared" si="196"/>
        <v>1200.5</v>
      </c>
      <c r="AA739">
        <f t="shared" si="197"/>
        <v>800.5</v>
      </c>
      <c r="AB739">
        <f>IF(I739&lt;&gt;0,(ABS(X739*Constants!$B$10)+50)/100,IF(X739=0,MAX((AB738-ABS(Z739*Constants!$B$4)),0),(ABS(X739*Constants!$B$4)+50)/100))</f>
        <v>0.62005</v>
      </c>
      <c r="AC739">
        <f>IF(J739&lt;&gt;0,(ABS(Y739*Constants!$B$10)+50)/100,IF(Y739=0,MAX((AC738-ABS(AA739*Constants!$B$4)),0),(ABS(Y739*Constants!$B$4)+50)/100))</f>
        <v>0.58005</v>
      </c>
      <c r="AD739">
        <f t="shared" si="198"/>
        <v>1001</v>
      </c>
      <c r="AE739">
        <f t="shared" si="199"/>
        <v>1200.5</v>
      </c>
      <c r="AF739">
        <f t="shared" si="200"/>
        <v>800.5</v>
      </c>
      <c r="AG739">
        <f>((Constants!$B$5*AG738)+Constants!$B$4*AD739+AH738)/(Constants!$B$5+Constants!$B$4)</f>
        <v>1001</v>
      </c>
      <c r="AH739">
        <f>((Constants!$B$5*AG738)+Constants!$B$4*AD739+AH738)-(Constants!$B$5+Constants!$B$4)*AG739</f>
        <v>0</v>
      </c>
      <c r="AI739">
        <f>((Constants!$B$5*AI738)+Constants!$B$4*AE739+AJ738)/(Constants!$B$5+Constants!$B$4)</f>
        <v>1200.5</v>
      </c>
      <c r="AJ739">
        <f>((Constants!$B$5*AI738)+Constants!$B$4*AE739+AJ738)-(Constants!$B$4+Constants!$B$5)*AI739</f>
        <v>0</v>
      </c>
      <c r="AK739">
        <f>((Constants!$B$5*AK738)+Constants!$B$4*AF739+AL738)/(Constants!$B$5+Constants!$B$4)</f>
        <v>800.5</v>
      </c>
      <c r="AL739">
        <f>((Constants!$B$5*AK738)+Constants!$B$4*AF739+AL738)-(Constants!$B$5+Constants!$B$4)*AK739</f>
        <v>0</v>
      </c>
      <c r="AM739">
        <f t="shared" si="201"/>
        <v>1</v>
      </c>
      <c r="AN739">
        <f t="shared" si="202"/>
        <v>1</v>
      </c>
      <c r="AO739">
        <f>(200000*(ABS(N739)-ABS(N737))+Constants!$B$7)/(2*Constants!$B$7)</f>
        <v>0.5</v>
      </c>
      <c r="AP739">
        <f>(200000*(ABS(O739)-ABS(O737))+Constants!$B$7)/(2*Constants!$B$7)</f>
        <v>0.5</v>
      </c>
      <c r="AQ739">
        <f t="shared" si="203"/>
        <v>1</v>
      </c>
      <c r="AR739">
        <f>(Constants!$B$3*Constants!$B$8*I739*K739+AS738)/(Constants!$B$9*Constants!$B$4)</f>
        <v>7.53982300884956</v>
      </c>
      <c r="AS739">
        <f>(Constants!$B$3*Constants!$B$8*I739*K739+AS738)-(AR739*Constants!$B$9*Constants!$B$4)</f>
        <v>0</v>
      </c>
      <c r="AT739">
        <f t="shared" si="204"/>
        <v>5556.84955752206</v>
      </c>
      <c r="AU739">
        <f t="array" ref="AU739">IF(SUMPRODUCT(--(SIGN(AN706:AN738)=SIGN(K707:K739)))=0,2,IF(AV738&gt;0,1,0))</f>
        <v>0</v>
      </c>
      <c r="AV739">
        <f>IF(AU739=2,ROUND(5*1000/Constants!$B$11,0),IF(AV738&gt;0,AV738-1,0))</f>
        <v>0</v>
      </c>
      <c r="AW739">
        <f t="shared" si="205"/>
        <v>737</v>
      </c>
      <c r="AX739">
        <f ca="1" t="array" ref="AX739">IF(AW739&gt;Constants!$B$12,2,IF(SUMPRODUCT(--(AX720:AX739=2))=0,0,1))</f>
        <v>2</v>
      </c>
      <c r="AZ739">
        <f t="array" ref="AZ739">IF(ABS(AG739)&gt;Constants!$B$13,2,IF(SUMPRODUCT(--(AZ719:AZ738=2))=0,0,1))</f>
        <v>0</v>
      </c>
    </row>
    <row r="740" spans="1:52">
      <c r="A740" s="3">
        <v>738</v>
      </c>
      <c r="B740">
        <f>Signals!B739</f>
        <v>3</v>
      </c>
      <c r="C740">
        <f>Signals!C739</f>
        <v>2</v>
      </c>
      <c r="D740">
        <f>Signals!F739</f>
        <v>0</v>
      </c>
      <c r="E740">
        <f>Signals!H739</f>
        <v>0</v>
      </c>
      <c r="F740">
        <f>Signals!I739</f>
        <v>0</v>
      </c>
      <c r="G740">
        <f>IF(Constants!$B$2=2,-B740,B740)</f>
        <v>3</v>
      </c>
      <c r="H740">
        <f>IF(Constants!$C$2=2,-C740,C740)</f>
        <v>2</v>
      </c>
      <c r="I740">
        <f t="shared" si="189"/>
        <v>3</v>
      </c>
      <c r="J740">
        <f t="shared" si="190"/>
        <v>2</v>
      </c>
      <c r="K740">
        <f t="shared" si="191"/>
        <v>1</v>
      </c>
      <c r="L740">
        <f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1200.5</v>
      </c>
      <c r="M740">
        <f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800.5</v>
      </c>
      <c r="N740">
        <f t="shared" si="192"/>
        <v>1200.5</v>
      </c>
      <c r="O740">
        <f t="shared" si="193"/>
        <v>800.5</v>
      </c>
      <c r="P740">
        <f>IF(I740&lt;&gt;0,(ABS(L740*Constants!$B$10)+50)/100,MAX(P739-ABS(N740*Constants!$B$4),0))</f>
        <v>0.62005</v>
      </c>
      <c r="Q740">
        <f>IF(J740&lt;&gt;0,(ABS(M740*Constants!$B$10)+50)/100,MAX(Q739-ABS(O740*Constants!$B$4),0))</f>
        <v>0.58005</v>
      </c>
      <c r="R740">
        <f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1200.5</v>
      </c>
      <c r="S740">
        <f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800.5</v>
      </c>
      <c r="T740">
        <f t="shared" si="194"/>
        <v>1200.5</v>
      </c>
      <c r="U740">
        <f t="shared" si="195"/>
        <v>800.5</v>
      </c>
      <c r="V740">
        <f>IF(I740&lt;&gt;0,(ABS(R740*Constants!$B$4)+50)/100,IF(R740=0,MAX((0-ABS(T740*Constants!$B$4)),0),(ABS(R740*Constants!$B$4)+50)/100))</f>
        <v>1501.125</v>
      </c>
      <c r="W740">
        <f>IF(J740&lt;&gt;0,(ABS(S740*Constants!$B$4)+50)/100,IF(S740=0,MAX((0-ABS(U740*Constants!$B$4)),0),(ABS(S740*Constants!$B$4)+50)/100))</f>
        <v>1001.125</v>
      </c>
      <c r="X740">
        <f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1200.5</v>
      </c>
      <c r="Y740">
        <f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800.5</v>
      </c>
      <c r="Z740">
        <f t="shared" si="196"/>
        <v>1200.5</v>
      </c>
      <c r="AA740">
        <f t="shared" si="197"/>
        <v>800.5</v>
      </c>
      <c r="AB740">
        <f>IF(I740&lt;&gt;0,(ABS(X740*Constants!$B$10)+50)/100,IF(X740=0,MAX((AB739-ABS(Z740*Constants!$B$4)),0),(ABS(X740*Constants!$B$4)+50)/100))</f>
        <v>0.62005</v>
      </c>
      <c r="AC740">
        <f>IF(J740&lt;&gt;0,(ABS(Y740*Constants!$B$10)+50)/100,IF(Y740=0,MAX((AC739-ABS(AA740*Constants!$B$4)),0),(ABS(Y740*Constants!$B$4)+50)/100))</f>
        <v>0.58005</v>
      </c>
      <c r="AD740">
        <f t="shared" si="198"/>
        <v>1001</v>
      </c>
      <c r="AE740">
        <f t="shared" si="199"/>
        <v>1200.5</v>
      </c>
      <c r="AF740">
        <f t="shared" si="200"/>
        <v>800.5</v>
      </c>
      <c r="AG740">
        <f>((Constants!$B$5*AG739)+Constants!$B$4*AD740+AH739)/(Constants!$B$5+Constants!$B$4)</f>
        <v>1001</v>
      </c>
      <c r="AH740">
        <f>((Constants!$B$5*AG739)+Constants!$B$4*AD740+AH739)-(Constants!$B$5+Constants!$B$4)*AG740</f>
        <v>0</v>
      </c>
      <c r="AI740">
        <f>((Constants!$B$5*AI739)+Constants!$B$4*AE740+AJ739)/(Constants!$B$5+Constants!$B$4)</f>
        <v>1200.5</v>
      </c>
      <c r="AJ740">
        <f>((Constants!$B$5*AI739)+Constants!$B$4*AE740+AJ739)-(Constants!$B$4+Constants!$B$5)*AI740</f>
        <v>0</v>
      </c>
      <c r="AK740">
        <f>((Constants!$B$5*AK739)+Constants!$B$4*AF740+AL739)/(Constants!$B$5+Constants!$B$4)</f>
        <v>800.5</v>
      </c>
      <c r="AL740">
        <f>((Constants!$B$5*AK739)+Constants!$B$4*AF740+AL739)-(Constants!$B$5+Constants!$B$4)*AK740</f>
        <v>0</v>
      </c>
      <c r="AM740">
        <f t="shared" si="201"/>
        <v>1</v>
      </c>
      <c r="AN740">
        <f t="shared" si="202"/>
        <v>1</v>
      </c>
      <c r="AO740">
        <f>(200000*(ABS(N740)-ABS(N738))+Constants!$B$7)/(2*Constants!$B$7)</f>
        <v>0.5</v>
      </c>
      <c r="AP740">
        <f>(200000*(ABS(O740)-ABS(O738))+Constants!$B$7)/(2*Constants!$B$7)</f>
        <v>0.5</v>
      </c>
      <c r="AQ740">
        <f t="shared" si="203"/>
        <v>1</v>
      </c>
      <c r="AR740">
        <f>(Constants!$B$3*Constants!$B$8*I740*K740+AS739)/(Constants!$B$9*Constants!$B$4)</f>
        <v>7.53982300884956</v>
      </c>
      <c r="AS740">
        <f>(Constants!$B$3*Constants!$B$8*I740*K740+AS739)-(AR740*Constants!$B$9*Constants!$B$4)</f>
        <v>0</v>
      </c>
      <c r="AT740">
        <f t="shared" si="204"/>
        <v>5564.38938053091</v>
      </c>
      <c r="AU740">
        <f t="array" ref="AU740">IF(SUMPRODUCT(--(SIGN(AN707:AN739)=SIGN(K708:K740)))=0,2,IF(AV739&gt;0,1,0))</f>
        <v>0</v>
      </c>
      <c r="AV740">
        <f>IF(AU740=2,ROUND(5*1000/Constants!$B$11,0),IF(AV739&gt;0,AV739-1,0))</f>
        <v>0</v>
      </c>
      <c r="AW740">
        <f t="shared" si="205"/>
        <v>738</v>
      </c>
      <c r="AX740">
        <f ca="1" t="array" ref="AX740">IF(AW740&gt;Constants!$B$12,2,IF(SUMPRODUCT(--(AX721:AX740=2))=0,0,1))</f>
        <v>2</v>
      </c>
      <c r="AZ740">
        <f t="array" ref="AZ740">IF(ABS(AG740)&gt;Constants!$B$13,2,IF(SUMPRODUCT(--(AZ720:AZ739=2))=0,0,1))</f>
        <v>0</v>
      </c>
    </row>
    <row r="741" spans="1:52">
      <c r="A741" s="3">
        <v>739</v>
      </c>
      <c r="B741">
        <f>Signals!B740</f>
        <v>3</v>
      </c>
      <c r="C741">
        <f>Signals!C740</f>
        <v>2</v>
      </c>
      <c r="D741">
        <f>Signals!F740</f>
        <v>0</v>
      </c>
      <c r="E741">
        <f>Signals!H740</f>
        <v>0</v>
      </c>
      <c r="F741">
        <f>Signals!I740</f>
        <v>0</v>
      </c>
      <c r="G741">
        <f>IF(Constants!$B$2=2,-B741,B741)</f>
        <v>3</v>
      </c>
      <c r="H741">
        <f>IF(Constants!$C$2=2,-C741,C741)</f>
        <v>2</v>
      </c>
      <c r="I741">
        <f t="shared" si="189"/>
        <v>3</v>
      </c>
      <c r="J741">
        <f t="shared" si="190"/>
        <v>2</v>
      </c>
      <c r="K741">
        <f t="shared" si="191"/>
        <v>1</v>
      </c>
      <c r="L741">
        <f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1200.5</v>
      </c>
      <c r="M741">
        <f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800.5</v>
      </c>
      <c r="N741">
        <f t="shared" si="192"/>
        <v>1200.5</v>
      </c>
      <c r="O741">
        <f t="shared" si="193"/>
        <v>800.5</v>
      </c>
      <c r="P741">
        <f>IF(I741&lt;&gt;0,(ABS(L741*Constants!$B$10)+50)/100,MAX(P740-ABS(N741*Constants!$B$4),0))</f>
        <v>0.62005</v>
      </c>
      <c r="Q741">
        <f>IF(J741&lt;&gt;0,(ABS(M741*Constants!$B$10)+50)/100,MAX(Q740-ABS(O741*Constants!$B$4),0))</f>
        <v>0.58005</v>
      </c>
      <c r="R741">
        <f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1200.5</v>
      </c>
      <c r="S741">
        <f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800.5</v>
      </c>
      <c r="T741">
        <f t="shared" si="194"/>
        <v>1200.5</v>
      </c>
      <c r="U741">
        <f t="shared" si="195"/>
        <v>800.5</v>
      </c>
      <c r="V741">
        <f>IF(I741&lt;&gt;0,(ABS(R741*Constants!$B$4)+50)/100,IF(R741=0,MAX((0-ABS(T741*Constants!$B$4)),0),(ABS(R741*Constants!$B$4)+50)/100))</f>
        <v>1501.125</v>
      </c>
      <c r="W741">
        <f>IF(J741&lt;&gt;0,(ABS(S741*Constants!$B$4)+50)/100,IF(S741=0,MAX((0-ABS(U741*Constants!$B$4)),0),(ABS(S741*Constants!$B$4)+50)/100))</f>
        <v>1001.125</v>
      </c>
      <c r="X741">
        <f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1200.5</v>
      </c>
      <c r="Y741">
        <f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800.5</v>
      </c>
      <c r="Z741">
        <f t="shared" si="196"/>
        <v>1200.5</v>
      </c>
      <c r="AA741">
        <f t="shared" si="197"/>
        <v>800.5</v>
      </c>
      <c r="AB741">
        <f>IF(I741&lt;&gt;0,(ABS(X741*Constants!$B$10)+50)/100,IF(X741=0,MAX((AB740-ABS(Z741*Constants!$B$4)),0),(ABS(X741*Constants!$B$4)+50)/100))</f>
        <v>0.62005</v>
      </c>
      <c r="AC741">
        <f>IF(J741&lt;&gt;0,(ABS(Y741*Constants!$B$10)+50)/100,IF(Y741=0,MAX((AC740-ABS(AA741*Constants!$B$4)),0),(ABS(Y741*Constants!$B$4)+50)/100))</f>
        <v>0.58005</v>
      </c>
      <c r="AD741">
        <f t="shared" si="198"/>
        <v>1001</v>
      </c>
      <c r="AE741">
        <f t="shared" si="199"/>
        <v>1200.5</v>
      </c>
      <c r="AF741">
        <f t="shared" si="200"/>
        <v>800.5</v>
      </c>
      <c r="AG741">
        <f>((Constants!$B$5*AG740)+Constants!$B$4*AD741+AH740)/(Constants!$B$5+Constants!$B$4)</f>
        <v>1001</v>
      </c>
      <c r="AH741">
        <f>((Constants!$B$5*AG740)+Constants!$B$4*AD741+AH740)-(Constants!$B$5+Constants!$B$4)*AG741</f>
        <v>0</v>
      </c>
      <c r="AI741">
        <f>((Constants!$B$5*AI740)+Constants!$B$4*AE741+AJ740)/(Constants!$B$5+Constants!$B$4)</f>
        <v>1200.5</v>
      </c>
      <c r="AJ741">
        <f>((Constants!$B$5*AI740)+Constants!$B$4*AE741+AJ740)-(Constants!$B$4+Constants!$B$5)*AI741</f>
        <v>0</v>
      </c>
      <c r="AK741">
        <f>((Constants!$B$5*AK740)+Constants!$B$4*AF741+AL740)/(Constants!$B$5+Constants!$B$4)</f>
        <v>800.5</v>
      </c>
      <c r="AL741">
        <f>((Constants!$B$5*AK740)+Constants!$B$4*AF741+AL740)-(Constants!$B$5+Constants!$B$4)*AK741</f>
        <v>0</v>
      </c>
      <c r="AM741">
        <f t="shared" si="201"/>
        <v>1</v>
      </c>
      <c r="AN741">
        <f t="shared" si="202"/>
        <v>1</v>
      </c>
      <c r="AO741">
        <f>(200000*(ABS(N741)-ABS(N739))+Constants!$B$7)/(2*Constants!$B$7)</f>
        <v>0.5</v>
      </c>
      <c r="AP741">
        <f>(200000*(ABS(O741)-ABS(O739))+Constants!$B$7)/(2*Constants!$B$7)</f>
        <v>0.5</v>
      </c>
      <c r="AQ741">
        <f t="shared" si="203"/>
        <v>1</v>
      </c>
      <c r="AR741">
        <f>(Constants!$B$3*Constants!$B$8*I741*K741+AS740)/(Constants!$B$9*Constants!$B$4)</f>
        <v>7.53982300884956</v>
      </c>
      <c r="AS741">
        <f>(Constants!$B$3*Constants!$B$8*I741*K741+AS740)-(AR741*Constants!$B$9*Constants!$B$4)</f>
        <v>0</v>
      </c>
      <c r="AT741">
        <f t="shared" si="204"/>
        <v>5571.92920353976</v>
      </c>
      <c r="AU741">
        <f t="array" ref="AU741">IF(SUMPRODUCT(--(SIGN(AN708:AN740)=SIGN(K709:K741)))=0,2,IF(AV740&gt;0,1,0))</f>
        <v>0</v>
      </c>
      <c r="AV741">
        <f>IF(AU741=2,ROUND(5*1000/Constants!$B$11,0),IF(AV740&gt;0,AV740-1,0))</f>
        <v>0</v>
      </c>
      <c r="AW741">
        <f t="shared" si="205"/>
        <v>739</v>
      </c>
      <c r="AX741">
        <f ca="1" t="array" ref="AX741">IF(AW741&gt;Constants!$B$12,2,IF(SUMPRODUCT(--(AX722:AX741=2))=0,0,1))</f>
        <v>2</v>
      </c>
      <c r="AZ741">
        <f t="array" ref="AZ741">IF(ABS(AG741)&gt;Constants!$B$13,2,IF(SUMPRODUCT(--(AZ721:AZ740=2))=0,0,1))</f>
        <v>0</v>
      </c>
    </row>
    <row r="742" spans="1:52">
      <c r="A742" s="3">
        <v>740</v>
      </c>
      <c r="B742">
        <f>Signals!B741</f>
        <v>3</v>
      </c>
      <c r="C742">
        <f>Signals!C741</f>
        <v>2</v>
      </c>
      <c r="D742">
        <f>Signals!F741</f>
        <v>0</v>
      </c>
      <c r="E742">
        <f>Signals!H741</f>
        <v>0</v>
      </c>
      <c r="F742">
        <f>Signals!I741</f>
        <v>0</v>
      </c>
      <c r="G742">
        <f>IF(Constants!$B$2=2,-B742,B742)</f>
        <v>3</v>
      </c>
      <c r="H742">
        <f>IF(Constants!$C$2=2,-C742,C742)</f>
        <v>2</v>
      </c>
      <c r="I742">
        <f t="shared" si="189"/>
        <v>3</v>
      </c>
      <c r="J742">
        <f t="shared" si="190"/>
        <v>2</v>
      </c>
      <c r="K742">
        <f t="shared" si="191"/>
        <v>1</v>
      </c>
      <c r="L742">
        <f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1200.5</v>
      </c>
      <c r="M742">
        <f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800.5</v>
      </c>
      <c r="N742">
        <f t="shared" si="192"/>
        <v>1200.5</v>
      </c>
      <c r="O742">
        <f t="shared" si="193"/>
        <v>800.5</v>
      </c>
      <c r="P742">
        <f>IF(I742&lt;&gt;0,(ABS(L742*Constants!$B$10)+50)/100,MAX(P741-ABS(N742*Constants!$B$4),0))</f>
        <v>0.62005</v>
      </c>
      <c r="Q742">
        <f>IF(J742&lt;&gt;0,(ABS(M742*Constants!$B$10)+50)/100,MAX(Q741-ABS(O742*Constants!$B$4),0))</f>
        <v>0.58005</v>
      </c>
      <c r="R742">
        <f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1200.5</v>
      </c>
      <c r="S742">
        <f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800.5</v>
      </c>
      <c r="T742">
        <f t="shared" si="194"/>
        <v>1200.5</v>
      </c>
      <c r="U742">
        <f t="shared" si="195"/>
        <v>800.5</v>
      </c>
      <c r="V742">
        <f>IF(I742&lt;&gt;0,(ABS(R742*Constants!$B$4)+50)/100,IF(R742=0,MAX((0-ABS(T742*Constants!$B$4)),0),(ABS(R742*Constants!$B$4)+50)/100))</f>
        <v>1501.125</v>
      </c>
      <c r="W742">
        <f>IF(J742&lt;&gt;0,(ABS(S742*Constants!$B$4)+50)/100,IF(S742=0,MAX((0-ABS(U742*Constants!$B$4)),0),(ABS(S742*Constants!$B$4)+50)/100))</f>
        <v>1001.125</v>
      </c>
      <c r="X742">
        <f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1200.5</v>
      </c>
      <c r="Y742">
        <f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800.5</v>
      </c>
      <c r="Z742">
        <f t="shared" si="196"/>
        <v>1200.5</v>
      </c>
      <c r="AA742">
        <f t="shared" si="197"/>
        <v>800.5</v>
      </c>
      <c r="AB742">
        <f>IF(I742&lt;&gt;0,(ABS(X742*Constants!$B$10)+50)/100,IF(X742=0,MAX((AB741-ABS(Z742*Constants!$B$4)),0),(ABS(X742*Constants!$B$4)+50)/100))</f>
        <v>0.62005</v>
      </c>
      <c r="AC742">
        <f>IF(J742&lt;&gt;0,(ABS(Y742*Constants!$B$10)+50)/100,IF(Y742=0,MAX((AC741-ABS(AA742*Constants!$B$4)),0),(ABS(Y742*Constants!$B$4)+50)/100))</f>
        <v>0.58005</v>
      </c>
      <c r="AD742">
        <f t="shared" si="198"/>
        <v>1001</v>
      </c>
      <c r="AE742">
        <f t="shared" si="199"/>
        <v>1200.5</v>
      </c>
      <c r="AF742">
        <f t="shared" si="200"/>
        <v>800.5</v>
      </c>
      <c r="AG742">
        <f>((Constants!$B$5*AG741)+Constants!$B$4*AD742+AH741)/(Constants!$B$5+Constants!$B$4)</f>
        <v>1001</v>
      </c>
      <c r="AH742">
        <f>((Constants!$B$5*AG741)+Constants!$B$4*AD742+AH741)-(Constants!$B$5+Constants!$B$4)*AG742</f>
        <v>0</v>
      </c>
      <c r="AI742">
        <f>((Constants!$B$5*AI741)+Constants!$B$4*AE742+AJ741)/(Constants!$B$5+Constants!$B$4)</f>
        <v>1200.5</v>
      </c>
      <c r="AJ742">
        <f>((Constants!$B$5*AI741)+Constants!$B$4*AE742+AJ741)-(Constants!$B$4+Constants!$B$5)*AI742</f>
        <v>0</v>
      </c>
      <c r="AK742">
        <f>((Constants!$B$5*AK741)+Constants!$B$4*AF742+AL741)/(Constants!$B$5+Constants!$B$4)</f>
        <v>800.5</v>
      </c>
      <c r="AL742">
        <f>((Constants!$B$5*AK741)+Constants!$B$4*AF742+AL741)-(Constants!$B$5+Constants!$B$4)*AK742</f>
        <v>0</v>
      </c>
      <c r="AM742">
        <f t="shared" si="201"/>
        <v>1</v>
      </c>
      <c r="AN742">
        <f t="shared" si="202"/>
        <v>1</v>
      </c>
      <c r="AO742">
        <f>(200000*(ABS(N742)-ABS(N740))+Constants!$B$7)/(2*Constants!$B$7)</f>
        <v>0.5</v>
      </c>
      <c r="AP742">
        <f>(200000*(ABS(O742)-ABS(O740))+Constants!$B$7)/(2*Constants!$B$7)</f>
        <v>0.5</v>
      </c>
      <c r="AQ742">
        <f t="shared" si="203"/>
        <v>1</v>
      </c>
      <c r="AR742">
        <f>(Constants!$B$3*Constants!$B$8*I742*K742+AS741)/(Constants!$B$9*Constants!$B$4)</f>
        <v>7.53982300884956</v>
      </c>
      <c r="AS742">
        <f>(Constants!$B$3*Constants!$B$8*I742*K742+AS741)-(AR742*Constants!$B$9*Constants!$B$4)</f>
        <v>0</v>
      </c>
      <c r="AT742">
        <f t="shared" si="204"/>
        <v>5579.46902654861</v>
      </c>
      <c r="AU742">
        <f t="array" ref="AU742">IF(SUMPRODUCT(--(SIGN(AN709:AN741)=SIGN(K710:K742)))=0,2,IF(AV741&gt;0,1,0))</f>
        <v>0</v>
      </c>
      <c r="AV742">
        <f>IF(AU742=2,ROUND(5*1000/Constants!$B$11,0),IF(AV741&gt;0,AV741-1,0))</f>
        <v>0</v>
      </c>
      <c r="AW742">
        <f t="shared" si="205"/>
        <v>740</v>
      </c>
      <c r="AX742">
        <f ca="1" t="array" ref="AX742">IF(AW742&gt;Constants!$B$12,2,IF(SUMPRODUCT(--(AX723:AX742=2))=0,0,1))</f>
        <v>2</v>
      </c>
      <c r="AZ742">
        <f t="array" ref="AZ742">IF(ABS(AG742)&gt;Constants!$B$13,2,IF(SUMPRODUCT(--(AZ722:AZ741=2))=0,0,1))</f>
        <v>0</v>
      </c>
    </row>
    <row r="743" spans="1:52">
      <c r="A743" s="3">
        <v>741</v>
      </c>
      <c r="B743">
        <f>Signals!B742</f>
        <v>3</v>
      </c>
      <c r="C743">
        <f>Signals!C742</f>
        <v>2</v>
      </c>
      <c r="D743">
        <f>Signals!F742</f>
        <v>0</v>
      </c>
      <c r="E743">
        <f>Signals!H742</f>
        <v>0</v>
      </c>
      <c r="F743">
        <f>Signals!I742</f>
        <v>0</v>
      </c>
      <c r="G743">
        <f>IF(Constants!$B$2=2,-B743,B743)</f>
        <v>3</v>
      </c>
      <c r="H743">
        <f>IF(Constants!$C$2=2,-C743,C743)</f>
        <v>2</v>
      </c>
      <c r="I743">
        <f t="shared" si="189"/>
        <v>3</v>
      </c>
      <c r="J743">
        <f t="shared" si="190"/>
        <v>2</v>
      </c>
      <c r="K743">
        <f t="shared" si="191"/>
        <v>1</v>
      </c>
      <c r="L743">
        <f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1200.5</v>
      </c>
      <c r="M743">
        <f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800.5</v>
      </c>
      <c r="N743">
        <f t="shared" si="192"/>
        <v>1200.5</v>
      </c>
      <c r="O743">
        <f t="shared" si="193"/>
        <v>800.5</v>
      </c>
      <c r="P743">
        <f>IF(I743&lt;&gt;0,(ABS(L743*Constants!$B$10)+50)/100,MAX(P742-ABS(N743*Constants!$B$4),0))</f>
        <v>0.62005</v>
      </c>
      <c r="Q743">
        <f>IF(J743&lt;&gt;0,(ABS(M743*Constants!$B$10)+50)/100,MAX(Q742-ABS(O743*Constants!$B$4),0))</f>
        <v>0.58005</v>
      </c>
      <c r="R743">
        <f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1200.5</v>
      </c>
      <c r="S743">
        <f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800.5</v>
      </c>
      <c r="T743">
        <f t="shared" si="194"/>
        <v>1200.5</v>
      </c>
      <c r="U743">
        <f t="shared" si="195"/>
        <v>800.5</v>
      </c>
      <c r="V743">
        <f>IF(I743&lt;&gt;0,(ABS(R743*Constants!$B$4)+50)/100,IF(R743=0,MAX((0-ABS(T743*Constants!$B$4)),0),(ABS(R743*Constants!$B$4)+50)/100))</f>
        <v>1501.125</v>
      </c>
      <c r="W743">
        <f>IF(J743&lt;&gt;0,(ABS(S743*Constants!$B$4)+50)/100,IF(S743=0,MAX((0-ABS(U743*Constants!$B$4)),0),(ABS(S743*Constants!$B$4)+50)/100))</f>
        <v>1001.125</v>
      </c>
      <c r="X743">
        <f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1200.5</v>
      </c>
      <c r="Y743">
        <f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800.5</v>
      </c>
      <c r="Z743">
        <f t="shared" si="196"/>
        <v>1200.5</v>
      </c>
      <c r="AA743">
        <f t="shared" si="197"/>
        <v>800.5</v>
      </c>
      <c r="AB743">
        <f>IF(I743&lt;&gt;0,(ABS(X743*Constants!$B$10)+50)/100,IF(X743=0,MAX((AB742-ABS(Z743*Constants!$B$4)),0),(ABS(X743*Constants!$B$4)+50)/100))</f>
        <v>0.62005</v>
      </c>
      <c r="AC743">
        <f>IF(J743&lt;&gt;0,(ABS(Y743*Constants!$B$10)+50)/100,IF(Y743=0,MAX((AC742-ABS(AA743*Constants!$B$4)),0),(ABS(Y743*Constants!$B$4)+50)/100))</f>
        <v>0.58005</v>
      </c>
      <c r="AD743">
        <f t="shared" si="198"/>
        <v>1001</v>
      </c>
      <c r="AE743">
        <f t="shared" si="199"/>
        <v>1200.5</v>
      </c>
      <c r="AF743">
        <f t="shared" si="200"/>
        <v>800.5</v>
      </c>
      <c r="AG743">
        <f>((Constants!$B$5*AG742)+Constants!$B$4*AD743+AH742)/(Constants!$B$5+Constants!$B$4)</f>
        <v>1001</v>
      </c>
      <c r="AH743">
        <f>((Constants!$B$5*AG742)+Constants!$B$4*AD743+AH742)-(Constants!$B$5+Constants!$B$4)*AG743</f>
        <v>0</v>
      </c>
      <c r="AI743">
        <f>((Constants!$B$5*AI742)+Constants!$B$4*AE743+AJ742)/(Constants!$B$5+Constants!$B$4)</f>
        <v>1200.5</v>
      </c>
      <c r="AJ743">
        <f>((Constants!$B$5*AI742)+Constants!$B$4*AE743+AJ742)-(Constants!$B$4+Constants!$B$5)*AI743</f>
        <v>0</v>
      </c>
      <c r="AK743">
        <f>((Constants!$B$5*AK742)+Constants!$B$4*AF743+AL742)/(Constants!$B$5+Constants!$B$4)</f>
        <v>800.5</v>
      </c>
      <c r="AL743">
        <f>((Constants!$B$5*AK742)+Constants!$B$4*AF743+AL742)-(Constants!$B$5+Constants!$B$4)*AK743</f>
        <v>0</v>
      </c>
      <c r="AM743">
        <f t="shared" si="201"/>
        <v>1</v>
      </c>
      <c r="AN743">
        <f t="shared" si="202"/>
        <v>1</v>
      </c>
      <c r="AO743">
        <f>(200000*(ABS(N743)-ABS(N741))+Constants!$B$7)/(2*Constants!$B$7)</f>
        <v>0.5</v>
      </c>
      <c r="AP743">
        <f>(200000*(ABS(O743)-ABS(O741))+Constants!$B$7)/(2*Constants!$B$7)</f>
        <v>0.5</v>
      </c>
      <c r="AQ743">
        <f t="shared" si="203"/>
        <v>1</v>
      </c>
      <c r="AR743">
        <f>(Constants!$B$3*Constants!$B$8*I743*K743+AS742)/(Constants!$B$9*Constants!$B$4)</f>
        <v>7.53982300884956</v>
      </c>
      <c r="AS743">
        <f>(Constants!$B$3*Constants!$B$8*I743*K743+AS742)-(AR743*Constants!$B$9*Constants!$B$4)</f>
        <v>0</v>
      </c>
      <c r="AT743">
        <f t="shared" si="204"/>
        <v>5587.00884955746</v>
      </c>
      <c r="AU743">
        <f t="array" ref="AU743">IF(SUMPRODUCT(--(SIGN(AN710:AN742)=SIGN(K711:K743)))=0,2,IF(AV742&gt;0,1,0))</f>
        <v>0</v>
      </c>
      <c r="AV743">
        <f>IF(AU743=2,ROUND(5*1000/Constants!$B$11,0),IF(AV742&gt;0,AV742-1,0))</f>
        <v>0</v>
      </c>
      <c r="AW743">
        <f t="shared" si="205"/>
        <v>741</v>
      </c>
      <c r="AX743">
        <f ca="1" t="array" ref="AX743">IF(AW743&gt;Constants!$B$12,2,IF(SUMPRODUCT(--(AX724:AX743=2))=0,0,1))</f>
        <v>2</v>
      </c>
      <c r="AZ743">
        <f t="array" ref="AZ743">IF(ABS(AG743)&gt;Constants!$B$13,2,IF(SUMPRODUCT(--(AZ723:AZ742=2))=0,0,1))</f>
        <v>0</v>
      </c>
    </row>
    <row r="744" spans="1:52">
      <c r="A744" s="3">
        <v>742</v>
      </c>
      <c r="B744">
        <f>Signals!B743</f>
        <v>3</v>
      </c>
      <c r="C744">
        <f>Signals!C743</f>
        <v>2</v>
      </c>
      <c r="D744">
        <f>Signals!F743</f>
        <v>0</v>
      </c>
      <c r="E744">
        <f>Signals!H743</f>
        <v>0</v>
      </c>
      <c r="F744">
        <f>Signals!I743</f>
        <v>0</v>
      </c>
      <c r="G744">
        <f>IF(Constants!$B$2=2,-B744,B744)</f>
        <v>3</v>
      </c>
      <c r="H744">
        <f>IF(Constants!$C$2=2,-C744,C744)</f>
        <v>2</v>
      </c>
      <c r="I744">
        <f t="shared" si="189"/>
        <v>3</v>
      </c>
      <c r="J744">
        <f t="shared" si="190"/>
        <v>2</v>
      </c>
      <c r="K744">
        <f t="shared" si="191"/>
        <v>1</v>
      </c>
      <c r="L744">
        <f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1200.5</v>
      </c>
      <c r="M744">
        <f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800.5</v>
      </c>
      <c r="N744">
        <f t="shared" si="192"/>
        <v>1200.5</v>
      </c>
      <c r="O744">
        <f t="shared" si="193"/>
        <v>800.5</v>
      </c>
      <c r="P744">
        <f>IF(I744&lt;&gt;0,(ABS(L744*Constants!$B$10)+50)/100,MAX(P743-ABS(N744*Constants!$B$4),0))</f>
        <v>0.62005</v>
      </c>
      <c r="Q744">
        <f>IF(J744&lt;&gt;0,(ABS(M744*Constants!$B$10)+50)/100,MAX(Q743-ABS(O744*Constants!$B$4),0))</f>
        <v>0.58005</v>
      </c>
      <c r="R744">
        <f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1200.5</v>
      </c>
      <c r="S744">
        <f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800.5</v>
      </c>
      <c r="T744">
        <f t="shared" si="194"/>
        <v>1200.5</v>
      </c>
      <c r="U744">
        <f t="shared" si="195"/>
        <v>800.5</v>
      </c>
      <c r="V744">
        <f>IF(I744&lt;&gt;0,(ABS(R744*Constants!$B$4)+50)/100,IF(R744=0,MAX((0-ABS(T744*Constants!$B$4)),0),(ABS(R744*Constants!$B$4)+50)/100))</f>
        <v>1501.125</v>
      </c>
      <c r="W744">
        <f>IF(J744&lt;&gt;0,(ABS(S744*Constants!$B$4)+50)/100,IF(S744=0,MAX((0-ABS(U744*Constants!$B$4)),0),(ABS(S744*Constants!$B$4)+50)/100))</f>
        <v>1001.125</v>
      </c>
      <c r="X744">
        <f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1200.5</v>
      </c>
      <c r="Y744">
        <f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800.5</v>
      </c>
      <c r="Z744">
        <f t="shared" si="196"/>
        <v>1200.5</v>
      </c>
      <c r="AA744">
        <f t="shared" si="197"/>
        <v>800.5</v>
      </c>
      <c r="AB744">
        <f>IF(I744&lt;&gt;0,(ABS(X744*Constants!$B$10)+50)/100,IF(X744=0,MAX((AB743-ABS(Z744*Constants!$B$4)),0),(ABS(X744*Constants!$B$4)+50)/100))</f>
        <v>0.62005</v>
      </c>
      <c r="AC744">
        <f>IF(J744&lt;&gt;0,(ABS(Y744*Constants!$B$10)+50)/100,IF(Y744=0,MAX((AC743-ABS(AA744*Constants!$B$4)),0),(ABS(Y744*Constants!$B$4)+50)/100))</f>
        <v>0.58005</v>
      </c>
      <c r="AD744">
        <f t="shared" si="198"/>
        <v>1001</v>
      </c>
      <c r="AE744">
        <f t="shared" si="199"/>
        <v>1200.5</v>
      </c>
      <c r="AF744">
        <f t="shared" si="200"/>
        <v>800.5</v>
      </c>
      <c r="AG744">
        <f>((Constants!$B$5*AG743)+Constants!$B$4*AD744+AH743)/(Constants!$B$5+Constants!$B$4)</f>
        <v>1001</v>
      </c>
      <c r="AH744">
        <f>((Constants!$B$5*AG743)+Constants!$B$4*AD744+AH743)-(Constants!$B$5+Constants!$B$4)*AG744</f>
        <v>0</v>
      </c>
      <c r="AI744">
        <f>((Constants!$B$5*AI743)+Constants!$B$4*AE744+AJ743)/(Constants!$B$5+Constants!$B$4)</f>
        <v>1200.5</v>
      </c>
      <c r="AJ744">
        <f>((Constants!$B$5*AI743)+Constants!$B$4*AE744+AJ743)-(Constants!$B$4+Constants!$B$5)*AI744</f>
        <v>0</v>
      </c>
      <c r="AK744">
        <f>((Constants!$B$5*AK743)+Constants!$B$4*AF744+AL743)/(Constants!$B$5+Constants!$B$4)</f>
        <v>800.5</v>
      </c>
      <c r="AL744">
        <f>((Constants!$B$5*AK743)+Constants!$B$4*AF744+AL743)-(Constants!$B$5+Constants!$B$4)*AK744</f>
        <v>0</v>
      </c>
      <c r="AM744">
        <f t="shared" si="201"/>
        <v>1</v>
      </c>
      <c r="AN744">
        <f t="shared" si="202"/>
        <v>1</v>
      </c>
      <c r="AO744">
        <f>(200000*(ABS(N744)-ABS(N742))+Constants!$B$7)/(2*Constants!$B$7)</f>
        <v>0.5</v>
      </c>
      <c r="AP744">
        <f>(200000*(ABS(O744)-ABS(O742))+Constants!$B$7)/(2*Constants!$B$7)</f>
        <v>0.5</v>
      </c>
      <c r="AQ744">
        <f t="shared" si="203"/>
        <v>1</v>
      </c>
      <c r="AR744">
        <f>(Constants!$B$3*Constants!$B$8*I744*K744+AS743)/(Constants!$B$9*Constants!$B$4)</f>
        <v>7.53982300884956</v>
      </c>
      <c r="AS744">
        <f>(Constants!$B$3*Constants!$B$8*I744*K744+AS743)-(AR744*Constants!$B$9*Constants!$B$4)</f>
        <v>0</v>
      </c>
      <c r="AT744">
        <f t="shared" si="204"/>
        <v>5594.54867256631</v>
      </c>
      <c r="AU744">
        <f t="array" ref="AU744">IF(SUMPRODUCT(--(SIGN(AN711:AN743)=SIGN(K712:K744)))=0,2,IF(AV743&gt;0,1,0))</f>
        <v>0</v>
      </c>
      <c r="AV744">
        <f>IF(AU744=2,ROUND(5*1000/Constants!$B$11,0),IF(AV743&gt;0,AV743-1,0))</f>
        <v>0</v>
      </c>
      <c r="AW744">
        <f t="shared" si="205"/>
        <v>742</v>
      </c>
      <c r="AX744">
        <f ca="1" t="array" ref="AX744">IF(AW744&gt;Constants!$B$12,2,IF(SUMPRODUCT(--(AX725:AX744=2))=0,0,1))</f>
        <v>2</v>
      </c>
      <c r="AZ744">
        <f t="array" ref="AZ744">IF(ABS(AG744)&gt;Constants!$B$13,2,IF(SUMPRODUCT(--(AZ724:AZ743=2))=0,0,1))</f>
        <v>0</v>
      </c>
    </row>
    <row r="745" spans="1:52">
      <c r="A745" s="3">
        <v>743</v>
      </c>
      <c r="B745">
        <f>Signals!B744</f>
        <v>3</v>
      </c>
      <c r="C745">
        <f>Signals!C744</f>
        <v>2</v>
      </c>
      <c r="D745">
        <f>Signals!F744</f>
        <v>0</v>
      </c>
      <c r="E745">
        <f>Signals!H744</f>
        <v>0</v>
      </c>
      <c r="F745">
        <f>Signals!I744</f>
        <v>0</v>
      </c>
      <c r="G745">
        <f>IF(Constants!$B$2=2,-B745,B745)</f>
        <v>3</v>
      </c>
      <c r="H745">
        <f>IF(Constants!$C$2=2,-C745,C745)</f>
        <v>2</v>
      </c>
      <c r="I745">
        <f t="shared" si="189"/>
        <v>3</v>
      </c>
      <c r="J745">
        <f t="shared" si="190"/>
        <v>2</v>
      </c>
      <c r="K745">
        <f t="shared" si="191"/>
        <v>1</v>
      </c>
      <c r="L745">
        <f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1200.5</v>
      </c>
      <c r="M745">
        <f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800.5</v>
      </c>
      <c r="N745">
        <f t="shared" si="192"/>
        <v>1200.5</v>
      </c>
      <c r="O745">
        <f t="shared" si="193"/>
        <v>800.5</v>
      </c>
      <c r="P745">
        <f>IF(I745&lt;&gt;0,(ABS(L745*Constants!$B$10)+50)/100,MAX(P744-ABS(N745*Constants!$B$4),0))</f>
        <v>0.62005</v>
      </c>
      <c r="Q745">
        <f>IF(J745&lt;&gt;0,(ABS(M745*Constants!$B$10)+50)/100,MAX(Q744-ABS(O745*Constants!$B$4),0))</f>
        <v>0.58005</v>
      </c>
      <c r="R745">
        <f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1200.5</v>
      </c>
      <c r="S745">
        <f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800.5</v>
      </c>
      <c r="T745">
        <f t="shared" si="194"/>
        <v>1200.5</v>
      </c>
      <c r="U745">
        <f t="shared" si="195"/>
        <v>800.5</v>
      </c>
      <c r="V745">
        <f>IF(I745&lt;&gt;0,(ABS(R745*Constants!$B$4)+50)/100,IF(R745=0,MAX((0-ABS(T745*Constants!$B$4)),0),(ABS(R745*Constants!$B$4)+50)/100))</f>
        <v>1501.125</v>
      </c>
      <c r="W745">
        <f>IF(J745&lt;&gt;0,(ABS(S745*Constants!$B$4)+50)/100,IF(S745=0,MAX((0-ABS(U745*Constants!$B$4)),0),(ABS(S745*Constants!$B$4)+50)/100))</f>
        <v>1001.125</v>
      </c>
      <c r="X745">
        <f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1200.5</v>
      </c>
      <c r="Y745">
        <f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800.5</v>
      </c>
      <c r="Z745">
        <f t="shared" si="196"/>
        <v>1200.5</v>
      </c>
      <c r="AA745">
        <f t="shared" si="197"/>
        <v>800.5</v>
      </c>
      <c r="AB745">
        <f>IF(I745&lt;&gt;0,(ABS(X745*Constants!$B$10)+50)/100,IF(X745=0,MAX((AB744-ABS(Z745*Constants!$B$4)),0),(ABS(X745*Constants!$B$4)+50)/100))</f>
        <v>0.62005</v>
      </c>
      <c r="AC745">
        <f>IF(J745&lt;&gt;0,(ABS(Y745*Constants!$B$10)+50)/100,IF(Y745=0,MAX((AC744-ABS(AA745*Constants!$B$4)),0),(ABS(Y745*Constants!$B$4)+50)/100))</f>
        <v>0.58005</v>
      </c>
      <c r="AD745">
        <f t="shared" si="198"/>
        <v>1001</v>
      </c>
      <c r="AE745">
        <f t="shared" si="199"/>
        <v>1200.5</v>
      </c>
      <c r="AF745">
        <f t="shared" si="200"/>
        <v>800.5</v>
      </c>
      <c r="AG745">
        <f>((Constants!$B$5*AG744)+Constants!$B$4*AD745+AH744)/(Constants!$B$5+Constants!$B$4)</f>
        <v>1001</v>
      </c>
      <c r="AH745">
        <f>((Constants!$B$5*AG744)+Constants!$B$4*AD745+AH744)-(Constants!$B$5+Constants!$B$4)*AG745</f>
        <v>0</v>
      </c>
      <c r="AI745">
        <f>((Constants!$B$5*AI744)+Constants!$B$4*AE745+AJ744)/(Constants!$B$5+Constants!$B$4)</f>
        <v>1200.5</v>
      </c>
      <c r="AJ745">
        <f>((Constants!$B$5*AI744)+Constants!$B$4*AE745+AJ744)-(Constants!$B$4+Constants!$B$5)*AI745</f>
        <v>0</v>
      </c>
      <c r="AK745">
        <f>((Constants!$B$5*AK744)+Constants!$B$4*AF745+AL744)/(Constants!$B$5+Constants!$B$4)</f>
        <v>800.5</v>
      </c>
      <c r="AL745">
        <f>((Constants!$B$5*AK744)+Constants!$B$4*AF745+AL744)-(Constants!$B$5+Constants!$B$4)*AK745</f>
        <v>0</v>
      </c>
      <c r="AM745">
        <f t="shared" si="201"/>
        <v>1</v>
      </c>
      <c r="AN745">
        <f t="shared" si="202"/>
        <v>1</v>
      </c>
      <c r="AO745">
        <f>(200000*(ABS(N745)-ABS(N743))+Constants!$B$7)/(2*Constants!$B$7)</f>
        <v>0.5</v>
      </c>
      <c r="AP745">
        <f>(200000*(ABS(O745)-ABS(O743))+Constants!$B$7)/(2*Constants!$B$7)</f>
        <v>0.5</v>
      </c>
      <c r="AQ745">
        <f t="shared" si="203"/>
        <v>1</v>
      </c>
      <c r="AR745">
        <f>(Constants!$B$3*Constants!$B$8*I745*K745+AS744)/(Constants!$B$9*Constants!$B$4)</f>
        <v>7.53982300884956</v>
      </c>
      <c r="AS745">
        <f>(Constants!$B$3*Constants!$B$8*I745*K745+AS744)-(AR745*Constants!$B$9*Constants!$B$4)</f>
        <v>0</v>
      </c>
      <c r="AT745">
        <f t="shared" si="204"/>
        <v>5602.08849557516</v>
      </c>
      <c r="AU745">
        <f t="array" ref="AU745">IF(SUMPRODUCT(--(SIGN(AN712:AN744)=SIGN(K713:K745)))=0,2,IF(AV744&gt;0,1,0))</f>
        <v>0</v>
      </c>
      <c r="AV745">
        <f>IF(AU745=2,ROUND(5*1000/Constants!$B$11,0),IF(AV744&gt;0,AV744-1,0))</f>
        <v>0</v>
      </c>
      <c r="AW745">
        <f t="shared" si="205"/>
        <v>743</v>
      </c>
      <c r="AX745">
        <f ca="1" t="array" ref="AX745">IF(AW745&gt;Constants!$B$12,2,IF(SUMPRODUCT(--(AX726:AX745=2))=0,0,1))</f>
        <v>2</v>
      </c>
      <c r="AZ745">
        <f t="array" ref="AZ745">IF(ABS(AG745)&gt;Constants!$B$13,2,IF(SUMPRODUCT(--(AZ725:AZ744=2))=0,0,1))</f>
        <v>0</v>
      </c>
    </row>
    <row r="746" spans="1:52">
      <c r="A746" s="3">
        <v>744</v>
      </c>
      <c r="B746">
        <f>Signals!B745</f>
        <v>3</v>
      </c>
      <c r="C746">
        <f>Signals!C745</f>
        <v>2</v>
      </c>
      <c r="D746">
        <f>Signals!F745</f>
        <v>0</v>
      </c>
      <c r="E746">
        <f>Signals!H745</f>
        <v>0</v>
      </c>
      <c r="F746">
        <f>Signals!I745</f>
        <v>0</v>
      </c>
      <c r="G746">
        <f>IF(Constants!$B$2=2,-B746,B746)</f>
        <v>3</v>
      </c>
      <c r="H746">
        <f>IF(Constants!$C$2=2,-C746,C746)</f>
        <v>2</v>
      </c>
      <c r="I746">
        <f t="shared" si="189"/>
        <v>3</v>
      </c>
      <c r="J746">
        <f t="shared" si="190"/>
        <v>2</v>
      </c>
      <c r="K746">
        <f t="shared" si="191"/>
        <v>1</v>
      </c>
      <c r="L746">
        <f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1200.5</v>
      </c>
      <c r="M746">
        <f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800.5</v>
      </c>
      <c r="N746">
        <f t="shared" si="192"/>
        <v>1200.5</v>
      </c>
      <c r="O746">
        <f t="shared" si="193"/>
        <v>800.5</v>
      </c>
      <c r="P746">
        <f>IF(I746&lt;&gt;0,(ABS(L746*Constants!$B$10)+50)/100,MAX(P745-ABS(N746*Constants!$B$4),0))</f>
        <v>0.62005</v>
      </c>
      <c r="Q746">
        <f>IF(J746&lt;&gt;0,(ABS(M746*Constants!$B$10)+50)/100,MAX(Q745-ABS(O746*Constants!$B$4),0))</f>
        <v>0.58005</v>
      </c>
      <c r="R746">
        <f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1200.5</v>
      </c>
      <c r="S746">
        <f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800.5</v>
      </c>
      <c r="T746">
        <f t="shared" si="194"/>
        <v>1200.5</v>
      </c>
      <c r="U746">
        <f t="shared" si="195"/>
        <v>800.5</v>
      </c>
      <c r="V746">
        <f>IF(I746&lt;&gt;0,(ABS(R746*Constants!$B$4)+50)/100,IF(R746=0,MAX((0-ABS(T746*Constants!$B$4)),0),(ABS(R746*Constants!$B$4)+50)/100))</f>
        <v>1501.125</v>
      </c>
      <c r="W746">
        <f>IF(J746&lt;&gt;0,(ABS(S746*Constants!$B$4)+50)/100,IF(S746=0,MAX((0-ABS(U746*Constants!$B$4)),0),(ABS(S746*Constants!$B$4)+50)/100))</f>
        <v>1001.125</v>
      </c>
      <c r="X746">
        <f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1200.5</v>
      </c>
      <c r="Y746">
        <f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800.5</v>
      </c>
      <c r="Z746">
        <f t="shared" si="196"/>
        <v>1200.5</v>
      </c>
      <c r="AA746">
        <f t="shared" si="197"/>
        <v>800.5</v>
      </c>
      <c r="AB746">
        <f>IF(I746&lt;&gt;0,(ABS(X746*Constants!$B$10)+50)/100,IF(X746=0,MAX((AB745-ABS(Z746*Constants!$B$4)),0),(ABS(X746*Constants!$B$4)+50)/100))</f>
        <v>0.62005</v>
      </c>
      <c r="AC746">
        <f>IF(J746&lt;&gt;0,(ABS(Y746*Constants!$B$10)+50)/100,IF(Y746=0,MAX((AC745-ABS(AA746*Constants!$B$4)),0),(ABS(Y746*Constants!$B$4)+50)/100))</f>
        <v>0.58005</v>
      </c>
      <c r="AD746">
        <f t="shared" si="198"/>
        <v>1001</v>
      </c>
      <c r="AE746">
        <f t="shared" si="199"/>
        <v>1200.5</v>
      </c>
      <c r="AF746">
        <f t="shared" si="200"/>
        <v>800.5</v>
      </c>
      <c r="AG746">
        <f>((Constants!$B$5*AG745)+Constants!$B$4*AD746+AH745)/(Constants!$B$5+Constants!$B$4)</f>
        <v>1001</v>
      </c>
      <c r="AH746">
        <f>((Constants!$B$5*AG745)+Constants!$B$4*AD746+AH745)-(Constants!$B$5+Constants!$B$4)*AG746</f>
        <v>0</v>
      </c>
      <c r="AI746">
        <f>((Constants!$B$5*AI745)+Constants!$B$4*AE746+AJ745)/(Constants!$B$5+Constants!$B$4)</f>
        <v>1200.5</v>
      </c>
      <c r="AJ746">
        <f>((Constants!$B$5*AI745)+Constants!$B$4*AE746+AJ745)-(Constants!$B$4+Constants!$B$5)*AI746</f>
        <v>0</v>
      </c>
      <c r="AK746">
        <f>((Constants!$B$5*AK745)+Constants!$B$4*AF746+AL745)/(Constants!$B$5+Constants!$B$4)</f>
        <v>800.5</v>
      </c>
      <c r="AL746">
        <f>((Constants!$B$5*AK745)+Constants!$B$4*AF746+AL745)-(Constants!$B$5+Constants!$B$4)*AK746</f>
        <v>0</v>
      </c>
      <c r="AM746">
        <f t="shared" si="201"/>
        <v>1</v>
      </c>
      <c r="AN746">
        <f t="shared" si="202"/>
        <v>1</v>
      </c>
      <c r="AO746">
        <f>(200000*(ABS(N746)-ABS(N744))+Constants!$B$7)/(2*Constants!$B$7)</f>
        <v>0.5</v>
      </c>
      <c r="AP746">
        <f>(200000*(ABS(O746)-ABS(O744))+Constants!$B$7)/(2*Constants!$B$7)</f>
        <v>0.5</v>
      </c>
      <c r="AQ746">
        <f t="shared" si="203"/>
        <v>1</v>
      </c>
      <c r="AR746">
        <f>(Constants!$B$3*Constants!$B$8*I746*K746+AS745)/(Constants!$B$9*Constants!$B$4)</f>
        <v>7.53982300884956</v>
      </c>
      <c r="AS746">
        <f>(Constants!$B$3*Constants!$B$8*I746*K746+AS745)-(AR746*Constants!$B$9*Constants!$B$4)</f>
        <v>0</v>
      </c>
      <c r="AT746">
        <f t="shared" si="204"/>
        <v>5609.62831858401</v>
      </c>
      <c r="AU746">
        <f t="array" ref="AU746">IF(SUMPRODUCT(--(SIGN(AN713:AN745)=SIGN(K714:K746)))=0,2,IF(AV745&gt;0,1,0))</f>
        <v>0</v>
      </c>
      <c r="AV746">
        <f>IF(AU746=2,ROUND(5*1000/Constants!$B$11,0),IF(AV745&gt;0,AV745-1,0))</f>
        <v>0</v>
      </c>
      <c r="AW746">
        <f t="shared" si="205"/>
        <v>744</v>
      </c>
      <c r="AX746">
        <f ca="1" t="array" ref="AX746">IF(AW746&gt;Constants!$B$12,2,IF(SUMPRODUCT(--(AX727:AX746=2))=0,0,1))</f>
        <v>2</v>
      </c>
      <c r="AZ746">
        <f t="array" ref="AZ746">IF(ABS(AG746)&gt;Constants!$B$13,2,IF(SUMPRODUCT(--(AZ726:AZ745=2))=0,0,1))</f>
        <v>0</v>
      </c>
    </row>
    <row r="747" spans="1:52">
      <c r="A747" s="3">
        <v>745</v>
      </c>
      <c r="B747">
        <f>Signals!B746</f>
        <v>3</v>
      </c>
      <c r="C747">
        <f>Signals!C746</f>
        <v>2</v>
      </c>
      <c r="D747">
        <f>Signals!F746</f>
        <v>0</v>
      </c>
      <c r="E747">
        <f>Signals!H746</f>
        <v>0</v>
      </c>
      <c r="F747">
        <f>Signals!I746</f>
        <v>0</v>
      </c>
      <c r="G747">
        <f>IF(Constants!$B$2=2,-B747,B747)</f>
        <v>3</v>
      </c>
      <c r="H747">
        <f>IF(Constants!$C$2=2,-C747,C747)</f>
        <v>2</v>
      </c>
      <c r="I747">
        <f t="shared" si="189"/>
        <v>3</v>
      </c>
      <c r="J747">
        <f t="shared" si="190"/>
        <v>2</v>
      </c>
      <c r="K747">
        <f t="shared" si="191"/>
        <v>1</v>
      </c>
      <c r="L747">
        <f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1200.5</v>
      </c>
      <c r="M747">
        <f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800.5</v>
      </c>
      <c r="N747">
        <f t="shared" si="192"/>
        <v>1200.5</v>
      </c>
      <c r="O747">
        <f t="shared" si="193"/>
        <v>800.5</v>
      </c>
      <c r="P747">
        <f>IF(I747&lt;&gt;0,(ABS(L747*Constants!$B$10)+50)/100,MAX(P746-ABS(N747*Constants!$B$4),0))</f>
        <v>0.62005</v>
      </c>
      <c r="Q747">
        <f>IF(J747&lt;&gt;0,(ABS(M747*Constants!$B$10)+50)/100,MAX(Q746-ABS(O747*Constants!$B$4),0))</f>
        <v>0.58005</v>
      </c>
      <c r="R747">
        <f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1200.5</v>
      </c>
      <c r="S747">
        <f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800.5</v>
      </c>
      <c r="T747">
        <f t="shared" si="194"/>
        <v>1200.5</v>
      </c>
      <c r="U747">
        <f t="shared" si="195"/>
        <v>800.5</v>
      </c>
      <c r="V747">
        <f>IF(I747&lt;&gt;0,(ABS(R747*Constants!$B$4)+50)/100,IF(R747=0,MAX((0-ABS(T747*Constants!$B$4)),0),(ABS(R747*Constants!$B$4)+50)/100))</f>
        <v>1501.125</v>
      </c>
      <c r="W747">
        <f>IF(J747&lt;&gt;0,(ABS(S747*Constants!$B$4)+50)/100,IF(S747=0,MAX((0-ABS(U747*Constants!$B$4)),0),(ABS(S747*Constants!$B$4)+50)/100))</f>
        <v>1001.125</v>
      </c>
      <c r="X747">
        <f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1200.5</v>
      </c>
      <c r="Y747">
        <f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800.5</v>
      </c>
      <c r="Z747">
        <f t="shared" si="196"/>
        <v>1200.5</v>
      </c>
      <c r="AA747">
        <f t="shared" si="197"/>
        <v>800.5</v>
      </c>
      <c r="AB747">
        <f>IF(I747&lt;&gt;0,(ABS(X747*Constants!$B$10)+50)/100,IF(X747=0,MAX((AB746-ABS(Z747*Constants!$B$4)),0),(ABS(X747*Constants!$B$4)+50)/100))</f>
        <v>0.62005</v>
      </c>
      <c r="AC747">
        <f>IF(J747&lt;&gt;0,(ABS(Y747*Constants!$B$10)+50)/100,IF(Y747=0,MAX((AC746-ABS(AA747*Constants!$B$4)),0),(ABS(Y747*Constants!$B$4)+50)/100))</f>
        <v>0.58005</v>
      </c>
      <c r="AD747">
        <f t="shared" si="198"/>
        <v>1001</v>
      </c>
      <c r="AE747">
        <f t="shared" si="199"/>
        <v>1200.5</v>
      </c>
      <c r="AF747">
        <f t="shared" si="200"/>
        <v>800.5</v>
      </c>
      <c r="AG747">
        <f>((Constants!$B$5*AG746)+Constants!$B$4*AD747+AH746)/(Constants!$B$5+Constants!$B$4)</f>
        <v>1001</v>
      </c>
      <c r="AH747">
        <f>((Constants!$B$5*AG746)+Constants!$B$4*AD747+AH746)-(Constants!$B$5+Constants!$B$4)*AG747</f>
        <v>0</v>
      </c>
      <c r="AI747">
        <f>((Constants!$B$5*AI746)+Constants!$B$4*AE747+AJ746)/(Constants!$B$5+Constants!$B$4)</f>
        <v>1200.5</v>
      </c>
      <c r="AJ747">
        <f>((Constants!$B$5*AI746)+Constants!$B$4*AE747+AJ746)-(Constants!$B$4+Constants!$B$5)*AI747</f>
        <v>0</v>
      </c>
      <c r="AK747">
        <f>((Constants!$B$5*AK746)+Constants!$B$4*AF747+AL746)/(Constants!$B$5+Constants!$B$4)</f>
        <v>800.5</v>
      </c>
      <c r="AL747">
        <f>((Constants!$B$5*AK746)+Constants!$B$4*AF747+AL746)-(Constants!$B$5+Constants!$B$4)*AK747</f>
        <v>0</v>
      </c>
      <c r="AM747">
        <f t="shared" si="201"/>
        <v>1</v>
      </c>
      <c r="AN747">
        <f t="shared" si="202"/>
        <v>1</v>
      </c>
      <c r="AO747">
        <f>(200000*(ABS(N747)-ABS(N745))+Constants!$B$7)/(2*Constants!$B$7)</f>
        <v>0.5</v>
      </c>
      <c r="AP747">
        <f>(200000*(ABS(O747)-ABS(O745))+Constants!$B$7)/(2*Constants!$B$7)</f>
        <v>0.5</v>
      </c>
      <c r="AQ747">
        <f t="shared" si="203"/>
        <v>1</v>
      </c>
      <c r="AR747">
        <f>(Constants!$B$3*Constants!$B$8*I747*K747+AS746)/(Constants!$B$9*Constants!$B$4)</f>
        <v>7.53982300884956</v>
      </c>
      <c r="AS747">
        <f>(Constants!$B$3*Constants!$B$8*I747*K747+AS746)-(AR747*Constants!$B$9*Constants!$B$4)</f>
        <v>0</v>
      </c>
      <c r="AT747">
        <f t="shared" si="204"/>
        <v>5617.16814159286</v>
      </c>
      <c r="AU747">
        <f t="array" ref="AU747">IF(SUMPRODUCT(--(SIGN(AN714:AN746)=SIGN(K715:K747)))=0,2,IF(AV746&gt;0,1,0))</f>
        <v>0</v>
      </c>
      <c r="AV747">
        <f>IF(AU747=2,ROUND(5*1000/Constants!$B$11,0),IF(AV746&gt;0,AV746-1,0))</f>
        <v>0</v>
      </c>
      <c r="AW747">
        <f t="shared" si="205"/>
        <v>745</v>
      </c>
      <c r="AX747">
        <f ca="1" t="array" ref="AX747">IF(AW747&gt;Constants!$B$12,2,IF(SUMPRODUCT(--(AX728:AX747=2))=0,0,1))</f>
        <v>2</v>
      </c>
      <c r="AZ747">
        <f t="array" ref="AZ747">IF(ABS(AG747)&gt;Constants!$B$13,2,IF(SUMPRODUCT(--(AZ727:AZ746=2))=0,0,1))</f>
        <v>0</v>
      </c>
    </row>
    <row r="748" spans="1:52">
      <c r="A748" s="3">
        <v>746</v>
      </c>
      <c r="B748">
        <f>Signals!B747</f>
        <v>3</v>
      </c>
      <c r="C748">
        <f>Signals!C747</f>
        <v>2</v>
      </c>
      <c r="D748">
        <f>Signals!F747</f>
        <v>0</v>
      </c>
      <c r="E748">
        <f>Signals!H747</f>
        <v>0</v>
      </c>
      <c r="F748">
        <f>Signals!I747</f>
        <v>0</v>
      </c>
      <c r="G748">
        <f>IF(Constants!$B$2=2,-B748,B748)</f>
        <v>3</v>
      </c>
      <c r="H748">
        <f>IF(Constants!$C$2=2,-C748,C748)</f>
        <v>2</v>
      </c>
      <c r="I748">
        <f t="shared" si="189"/>
        <v>3</v>
      </c>
      <c r="J748">
        <f t="shared" si="190"/>
        <v>2</v>
      </c>
      <c r="K748">
        <f t="shared" si="191"/>
        <v>1</v>
      </c>
      <c r="L748">
        <f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1200.5</v>
      </c>
      <c r="M748">
        <f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800.5</v>
      </c>
      <c r="N748">
        <f t="shared" si="192"/>
        <v>1200.5</v>
      </c>
      <c r="O748">
        <f t="shared" si="193"/>
        <v>800.5</v>
      </c>
      <c r="P748">
        <f>IF(I748&lt;&gt;0,(ABS(L748*Constants!$B$10)+50)/100,MAX(P747-ABS(N748*Constants!$B$4),0))</f>
        <v>0.62005</v>
      </c>
      <c r="Q748">
        <f>IF(J748&lt;&gt;0,(ABS(M748*Constants!$B$10)+50)/100,MAX(Q747-ABS(O748*Constants!$B$4),0))</f>
        <v>0.58005</v>
      </c>
      <c r="R748">
        <f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1200.5</v>
      </c>
      <c r="S748">
        <f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800.5</v>
      </c>
      <c r="T748">
        <f t="shared" si="194"/>
        <v>1200.5</v>
      </c>
      <c r="U748">
        <f t="shared" si="195"/>
        <v>800.5</v>
      </c>
      <c r="V748">
        <f>IF(I748&lt;&gt;0,(ABS(R748*Constants!$B$4)+50)/100,IF(R748=0,MAX((0-ABS(T748*Constants!$B$4)),0),(ABS(R748*Constants!$B$4)+50)/100))</f>
        <v>1501.125</v>
      </c>
      <c r="W748">
        <f>IF(J748&lt;&gt;0,(ABS(S748*Constants!$B$4)+50)/100,IF(S748=0,MAX((0-ABS(U748*Constants!$B$4)),0),(ABS(S748*Constants!$B$4)+50)/100))</f>
        <v>1001.125</v>
      </c>
      <c r="X748">
        <f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1200.5</v>
      </c>
      <c r="Y748">
        <f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800.5</v>
      </c>
      <c r="Z748">
        <f t="shared" si="196"/>
        <v>1200.5</v>
      </c>
      <c r="AA748">
        <f t="shared" si="197"/>
        <v>800.5</v>
      </c>
      <c r="AB748">
        <f>IF(I748&lt;&gt;0,(ABS(X748*Constants!$B$10)+50)/100,IF(X748=0,MAX((AB747-ABS(Z748*Constants!$B$4)),0),(ABS(X748*Constants!$B$4)+50)/100))</f>
        <v>0.62005</v>
      </c>
      <c r="AC748">
        <f>IF(J748&lt;&gt;0,(ABS(Y748*Constants!$B$10)+50)/100,IF(Y748=0,MAX((AC747-ABS(AA748*Constants!$B$4)),0),(ABS(Y748*Constants!$B$4)+50)/100))</f>
        <v>0.58005</v>
      </c>
      <c r="AD748">
        <f t="shared" si="198"/>
        <v>1001</v>
      </c>
      <c r="AE748">
        <f t="shared" si="199"/>
        <v>1200.5</v>
      </c>
      <c r="AF748">
        <f t="shared" si="200"/>
        <v>800.5</v>
      </c>
      <c r="AG748">
        <f>((Constants!$B$5*AG747)+Constants!$B$4*AD748+AH747)/(Constants!$B$5+Constants!$B$4)</f>
        <v>1001</v>
      </c>
      <c r="AH748">
        <f>((Constants!$B$5*AG747)+Constants!$B$4*AD748+AH747)-(Constants!$B$5+Constants!$B$4)*AG748</f>
        <v>0</v>
      </c>
      <c r="AI748">
        <f>((Constants!$B$5*AI747)+Constants!$B$4*AE748+AJ747)/(Constants!$B$5+Constants!$B$4)</f>
        <v>1200.5</v>
      </c>
      <c r="AJ748">
        <f>((Constants!$B$5*AI747)+Constants!$B$4*AE748+AJ747)-(Constants!$B$4+Constants!$B$5)*AI748</f>
        <v>0</v>
      </c>
      <c r="AK748">
        <f>((Constants!$B$5*AK747)+Constants!$B$4*AF748+AL747)/(Constants!$B$5+Constants!$B$4)</f>
        <v>800.5</v>
      </c>
      <c r="AL748">
        <f>((Constants!$B$5*AK747)+Constants!$B$4*AF748+AL747)-(Constants!$B$5+Constants!$B$4)*AK748</f>
        <v>0</v>
      </c>
      <c r="AM748">
        <f t="shared" si="201"/>
        <v>1</v>
      </c>
      <c r="AN748">
        <f t="shared" si="202"/>
        <v>1</v>
      </c>
      <c r="AO748">
        <f>(200000*(ABS(N748)-ABS(N746))+Constants!$B$7)/(2*Constants!$B$7)</f>
        <v>0.5</v>
      </c>
      <c r="AP748">
        <f>(200000*(ABS(O748)-ABS(O746))+Constants!$B$7)/(2*Constants!$B$7)</f>
        <v>0.5</v>
      </c>
      <c r="AQ748">
        <f t="shared" si="203"/>
        <v>1</v>
      </c>
      <c r="AR748">
        <f>(Constants!$B$3*Constants!$B$8*I748*K748+AS747)/(Constants!$B$9*Constants!$B$4)</f>
        <v>7.53982300884956</v>
      </c>
      <c r="AS748">
        <f>(Constants!$B$3*Constants!$B$8*I748*K748+AS747)-(AR748*Constants!$B$9*Constants!$B$4)</f>
        <v>0</v>
      </c>
      <c r="AT748">
        <f t="shared" si="204"/>
        <v>5624.70796460171</v>
      </c>
      <c r="AU748">
        <f t="array" ref="AU748">IF(SUMPRODUCT(--(SIGN(AN715:AN747)=SIGN(K716:K748)))=0,2,IF(AV747&gt;0,1,0))</f>
        <v>0</v>
      </c>
      <c r="AV748">
        <f>IF(AU748=2,ROUND(5*1000/Constants!$B$11,0),IF(AV747&gt;0,AV747-1,0))</f>
        <v>0</v>
      </c>
      <c r="AW748">
        <f t="shared" si="205"/>
        <v>746</v>
      </c>
      <c r="AX748">
        <f ca="1" t="array" ref="AX748">IF(AW748&gt;Constants!$B$12,2,IF(SUMPRODUCT(--(AX729:AX748=2))=0,0,1))</f>
        <v>2</v>
      </c>
      <c r="AZ748">
        <f t="array" ref="AZ748">IF(ABS(AG748)&gt;Constants!$B$13,2,IF(SUMPRODUCT(--(AZ728:AZ747=2))=0,0,1))</f>
        <v>0</v>
      </c>
    </row>
    <row r="749" spans="1:52">
      <c r="A749" s="3">
        <v>747</v>
      </c>
      <c r="B749">
        <f>Signals!B748</f>
        <v>3</v>
      </c>
      <c r="C749">
        <f>Signals!C748</f>
        <v>2</v>
      </c>
      <c r="D749">
        <f>Signals!F748</f>
        <v>0</v>
      </c>
      <c r="E749">
        <f>Signals!H748</f>
        <v>0</v>
      </c>
      <c r="F749">
        <f>Signals!I748</f>
        <v>0</v>
      </c>
      <c r="G749">
        <f>IF(Constants!$B$2=2,-B749,B749)</f>
        <v>3</v>
      </c>
      <c r="H749">
        <f>IF(Constants!$C$2=2,-C749,C749)</f>
        <v>2</v>
      </c>
      <c r="I749">
        <f t="shared" si="189"/>
        <v>3</v>
      </c>
      <c r="J749">
        <f t="shared" si="190"/>
        <v>2</v>
      </c>
      <c r="K749">
        <f t="shared" si="191"/>
        <v>1</v>
      </c>
      <c r="L749">
        <f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1200.5</v>
      </c>
      <c r="M749">
        <f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800.5</v>
      </c>
      <c r="N749">
        <f t="shared" si="192"/>
        <v>1200.5</v>
      </c>
      <c r="O749">
        <f t="shared" si="193"/>
        <v>800.5</v>
      </c>
      <c r="P749">
        <f>IF(I749&lt;&gt;0,(ABS(L749*Constants!$B$10)+50)/100,MAX(P748-ABS(N749*Constants!$B$4),0))</f>
        <v>0.62005</v>
      </c>
      <c r="Q749">
        <f>IF(J749&lt;&gt;0,(ABS(M749*Constants!$B$10)+50)/100,MAX(Q748-ABS(O749*Constants!$B$4),0))</f>
        <v>0.58005</v>
      </c>
      <c r="R749">
        <f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1200.5</v>
      </c>
      <c r="S749">
        <f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800.5</v>
      </c>
      <c r="T749">
        <f t="shared" si="194"/>
        <v>1200.5</v>
      </c>
      <c r="U749">
        <f t="shared" si="195"/>
        <v>800.5</v>
      </c>
      <c r="V749">
        <f>IF(I749&lt;&gt;0,(ABS(R749*Constants!$B$4)+50)/100,IF(R749=0,MAX((0-ABS(T749*Constants!$B$4)),0),(ABS(R749*Constants!$B$4)+50)/100))</f>
        <v>1501.125</v>
      </c>
      <c r="W749">
        <f>IF(J749&lt;&gt;0,(ABS(S749*Constants!$B$4)+50)/100,IF(S749=0,MAX((0-ABS(U749*Constants!$B$4)),0),(ABS(S749*Constants!$B$4)+50)/100))</f>
        <v>1001.125</v>
      </c>
      <c r="X749">
        <f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1200.5</v>
      </c>
      <c r="Y749">
        <f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800.5</v>
      </c>
      <c r="Z749">
        <f t="shared" si="196"/>
        <v>1200.5</v>
      </c>
      <c r="AA749">
        <f t="shared" si="197"/>
        <v>800.5</v>
      </c>
      <c r="AB749">
        <f>IF(I749&lt;&gt;0,(ABS(X749*Constants!$B$10)+50)/100,IF(X749=0,MAX((AB748-ABS(Z749*Constants!$B$4)),0),(ABS(X749*Constants!$B$4)+50)/100))</f>
        <v>0.62005</v>
      </c>
      <c r="AC749">
        <f>IF(J749&lt;&gt;0,(ABS(Y749*Constants!$B$10)+50)/100,IF(Y749=0,MAX((AC748-ABS(AA749*Constants!$B$4)),0),(ABS(Y749*Constants!$B$4)+50)/100))</f>
        <v>0.58005</v>
      </c>
      <c r="AD749">
        <f t="shared" si="198"/>
        <v>1001</v>
      </c>
      <c r="AE749">
        <f t="shared" si="199"/>
        <v>1200.5</v>
      </c>
      <c r="AF749">
        <f t="shared" si="200"/>
        <v>800.5</v>
      </c>
      <c r="AG749">
        <f>((Constants!$B$5*AG748)+Constants!$B$4*AD749+AH748)/(Constants!$B$5+Constants!$B$4)</f>
        <v>1001</v>
      </c>
      <c r="AH749">
        <f>((Constants!$B$5*AG748)+Constants!$B$4*AD749+AH748)-(Constants!$B$5+Constants!$B$4)*AG749</f>
        <v>0</v>
      </c>
      <c r="AI749">
        <f>((Constants!$B$5*AI748)+Constants!$B$4*AE749+AJ748)/(Constants!$B$5+Constants!$B$4)</f>
        <v>1200.5</v>
      </c>
      <c r="AJ749">
        <f>((Constants!$B$5*AI748)+Constants!$B$4*AE749+AJ748)-(Constants!$B$4+Constants!$B$5)*AI749</f>
        <v>0</v>
      </c>
      <c r="AK749">
        <f>((Constants!$B$5*AK748)+Constants!$B$4*AF749+AL748)/(Constants!$B$5+Constants!$B$4)</f>
        <v>800.5</v>
      </c>
      <c r="AL749">
        <f>((Constants!$B$5*AK748)+Constants!$B$4*AF749+AL748)-(Constants!$B$5+Constants!$B$4)*AK749</f>
        <v>0</v>
      </c>
      <c r="AM749">
        <f t="shared" si="201"/>
        <v>1</v>
      </c>
      <c r="AN749">
        <f t="shared" si="202"/>
        <v>1</v>
      </c>
      <c r="AO749">
        <f>(200000*(ABS(N749)-ABS(N747))+Constants!$B$7)/(2*Constants!$B$7)</f>
        <v>0.5</v>
      </c>
      <c r="AP749">
        <f>(200000*(ABS(O749)-ABS(O747))+Constants!$B$7)/(2*Constants!$B$7)</f>
        <v>0.5</v>
      </c>
      <c r="AQ749">
        <f t="shared" si="203"/>
        <v>1</v>
      </c>
      <c r="AR749">
        <f>(Constants!$B$3*Constants!$B$8*I749*K749+AS748)/(Constants!$B$9*Constants!$B$4)</f>
        <v>7.53982300884956</v>
      </c>
      <c r="AS749">
        <f>(Constants!$B$3*Constants!$B$8*I749*K749+AS748)-(AR749*Constants!$B$9*Constants!$B$4)</f>
        <v>0</v>
      </c>
      <c r="AT749">
        <f t="shared" si="204"/>
        <v>5632.24778761056</v>
      </c>
      <c r="AU749">
        <f t="array" ref="AU749">IF(SUMPRODUCT(--(SIGN(AN716:AN748)=SIGN(K717:K749)))=0,2,IF(AV748&gt;0,1,0))</f>
        <v>0</v>
      </c>
      <c r="AV749">
        <f>IF(AU749=2,ROUND(5*1000/Constants!$B$11,0),IF(AV748&gt;0,AV748-1,0))</f>
        <v>0</v>
      </c>
      <c r="AW749">
        <f t="shared" si="205"/>
        <v>747</v>
      </c>
      <c r="AX749">
        <f ca="1" t="array" ref="AX749">IF(AW749&gt;Constants!$B$12,2,IF(SUMPRODUCT(--(AX730:AX749=2))=0,0,1))</f>
        <v>2</v>
      </c>
      <c r="AZ749">
        <f t="array" ref="AZ749">IF(ABS(AG749)&gt;Constants!$B$13,2,IF(SUMPRODUCT(--(AZ729:AZ748=2))=0,0,1))</f>
        <v>0</v>
      </c>
    </row>
    <row r="750" spans="1:52">
      <c r="A750" s="3">
        <v>748</v>
      </c>
      <c r="B750">
        <f>Signals!B749</f>
        <v>3</v>
      </c>
      <c r="C750">
        <f>Signals!C749</f>
        <v>2</v>
      </c>
      <c r="D750">
        <f>Signals!F749</f>
        <v>0</v>
      </c>
      <c r="E750">
        <f>Signals!H749</f>
        <v>0</v>
      </c>
      <c r="F750">
        <f>Signals!I749</f>
        <v>0</v>
      </c>
      <c r="G750">
        <f>IF(Constants!$B$2=2,-B750,B750)</f>
        <v>3</v>
      </c>
      <c r="H750">
        <f>IF(Constants!$C$2=2,-C750,C750)</f>
        <v>2</v>
      </c>
      <c r="I750">
        <f t="shared" si="189"/>
        <v>3</v>
      </c>
      <c r="J750">
        <f t="shared" si="190"/>
        <v>2</v>
      </c>
      <c r="K750">
        <f t="shared" si="191"/>
        <v>1</v>
      </c>
      <c r="L750">
        <f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1200.5</v>
      </c>
      <c r="M750">
        <f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800.5</v>
      </c>
      <c r="N750">
        <f t="shared" si="192"/>
        <v>1200.5</v>
      </c>
      <c r="O750">
        <f t="shared" si="193"/>
        <v>800.5</v>
      </c>
      <c r="P750">
        <f>IF(I750&lt;&gt;0,(ABS(L750*Constants!$B$10)+50)/100,MAX(P749-ABS(N750*Constants!$B$4),0))</f>
        <v>0.62005</v>
      </c>
      <c r="Q750">
        <f>IF(J750&lt;&gt;0,(ABS(M750*Constants!$B$10)+50)/100,MAX(Q749-ABS(O750*Constants!$B$4),0))</f>
        <v>0.58005</v>
      </c>
      <c r="R750">
        <f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1200.5</v>
      </c>
      <c r="S750">
        <f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800.5</v>
      </c>
      <c r="T750">
        <f t="shared" si="194"/>
        <v>1200.5</v>
      </c>
      <c r="U750">
        <f t="shared" si="195"/>
        <v>800.5</v>
      </c>
      <c r="V750">
        <f>IF(I750&lt;&gt;0,(ABS(R750*Constants!$B$4)+50)/100,IF(R750=0,MAX((0-ABS(T750*Constants!$B$4)),0),(ABS(R750*Constants!$B$4)+50)/100))</f>
        <v>1501.125</v>
      </c>
      <c r="W750">
        <f>IF(J750&lt;&gt;0,(ABS(S750*Constants!$B$4)+50)/100,IF(S750=0,MAX((0-ABS(U750*Constants!$B$4)),0),(ABS(S750*Constants!$B$4)+50)/100))</f>
        <v>1001.125</v>
      </c>
      <c r="X750">
        <f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1200.5</v>
      </c>
      <c r="Y750">
        <f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800.5</v>
      </c>
      <c r="Z750">
        <f t="shared" si="196"/>
        <v>1200.5</v>
      </c>
      <c r="AA750">
        <f t="shared" si="197"/>
        <v>800.5</v>
      </c>
      <c r="AB750">
        <f>IF(I750&lt;&gt;0,(ABS(X750*Constants!$B$10)+50)/100,IF(X750=0,MAX((AB749-ABS(Z750*Constants!$B$4)),0),(ABS(X750*Constants!$B$4)+50)/100))</f>
        <v>0.62005</v>
      </c>
      <c r="AC750">
        <f>IF(J750&lt;&gt;0,(ABS(Y750*Constants!$B$10)+50)/100,IF(Y750=0,MAX((AC749-ABS(AA750*Constants!$B$4)),0),(ABS(Y750*Constants!$B$4)+50)/100))</f>
        <v>0.58005</v>
      </c>
      <c r="AD750">
        <f t="shared" si="198"/>
        <v>1001</v>
      </c>
      <c r="AE750">
        <f t="shared" si="199"/>
        <v>1200.5</v>
      </c>
      <c r="AF750">
        <f t="shared" si="200"/>
        <v>800.5</v>
      </c>
      <c r="AG750">
        <f>((Constants!$B$5*AG749)+Constants!$B$4*AD750+AH749)/(Constants!$B$5+Constants!$B$4)</f>
        <v>1001</v>
      </c>
      <c r="AH750">
        <f>((Constants!$B$5*AG749)+Constants!$B$4*AD750+AH749)-(Constants!$B$5+Constants!$B$4)*AG750</f>
        <v>0</v>
      </c>
      <c r="AI750">
        <f>((Constants!$B$5*AI749)+Constants!$B$4*AE750+AJ749)/(Constants!$B$5+Constants!$B$4)</f>
        <v>1200.5</v>
      </c>
      <c r="AJ750">
        <f>((Constants!$B$5*AI749)+Constants!$B$4*AE750+AJ749)-(Constants!$B$4+Constants!$B$5)*AI750</f>
        <v>0</v>
      </c>
      <c r="AK750">
        <f>((Constants!$B$5*AK749)+Constants!$B$4*AF750+AL749)/(Constants!$B$5+Constants!$B$4)</f>
        <v>800.5</v>
      </c>
      <c r="AL750">
        <f>((Constants!$B$5*AK749)+Constants!$B$4*AF750+AL749)-(Constants!$B$5+Constants!$B$4)*AK750</f>
        <v>0</v>
      </c>
      <c r="AM750">
        <f t="shared" si="201"/>
        <v>1</v>
      </c>
      <c r="AN750">
        <f t="shared" si="202"/>
        <v>1</v>
      </c>
      <c r="AO750">
        <f>(200000*(ABS(N750)-ABS(N748))+Constants!$B$7)/(2*Constants!$B$7)</f>
        <v>0.5</v>
      </c>
      <c r="AP750">
        <f>(200000*(ABS(O750)-ABS(O748))+Constants!$B$7)/(2*Constants!$B$7)</f>
        <v>0.5</v>
      </c>
      <c r="AQ750">
        <f t="shared" si="203"/>
        <v>1</v>
      </c>
      <c r="AR750">
        <f>(Constants!$B$3*Constants!$B$8*I750*K750+AS749)/(Constants!$B$9*Constants!$B$4)</f>
        <v>7.53982300884956</v>
      </c>
      <c r="AS750">
        <f>(Constants!$B$3*Constants!$B$8*I750*K750+AS749)-(AR750*Constants!$B$9*Constants!$B$4)</f>
        <v>0</v>
      </c>
      <c r="AT750">
        <f t="shared" si="204"/>
        <v>5639.78761061941</v>
      </c>
      <c r="AU750">
        <f t="array" ref="AU750">IF(SUMPRODUCT(--(SIGN(AN717:AN749)=SIGN(K718:K750)))=0,2,IF(AV749&gt;0,1,0))</f>
        <v>0</v>
      </c>
      <c r="AV750">
        <f>IF(AU750=2,ROUND(5*1000/Constants!$B$11,0),IF(AV749&gt;0,AV749-1,0))</f>
        <v>0</v>
      </c>
      <c r="AW750">
        <f t="shared" si="205"/>
        <v>748</v>
      </c>
      <c r="AX750">
        <f ca="1" t="array" ref="AX750">IF(AW750&gt;Constants!$B$12,2,IF(SUMPRODUCT(--(AX731:AX750=2))=0,0,1))</f>
        <v>2</v>
      </c>
      <c r="AZ750">
        <f t="array" ref="AZ750">IF(ABS(AG750)&gt;Constants!$B$13,2,IF(SUMPRODUCT(--(AZ730:AZ749=2))=0,0,1))</f>
        <v>0</v>
      </c>
    </row>
    <row r="751" spans="1:52">
      <c r="A751" s="3">
        <v>749</v>
      </c>
      <c r="B751">
        <f>Signals!B750</f>
        <v>3</v>
      </c>
      <c r="C751">
        <f>Signals!C750</f>
        <v>2</v>
      </c>
      <c r="D751">
        <f>Signals!F750</f>
        <v>0</v>
      </c>
      <c r="E751">
        <f>Signals!H750</f>
        <v>0</v>
      </c>
      <c r="F751">
        <f>Signals!I750</f>
        <v>0</v>
      </c>
      <c r="G751">
        <f>IF(Constants!$B$2=2,-B751,B751)</f>
        <v>3</v>
      </c>
      <c r="H751">
        <f>IF(Constants!$C$2=2,-C751,C751)</f>
        <v>2</v>
      </c>
      <c r="I751">
        <f t="shared" si="189"/>
        <v>3</v>
      </c>
      <c r="J751">
        <f t="shared" si="190"/>
        <v>2</v>
      </c>
      <c r="K751">
        <f t="shared" si="191"/>
        <v>1</v>
      </c>
      <c r="L751">
        <f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1200.5</v>
      </c>
      <c r="M751">
        <f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800.5</v>
      </c>
      <c r="N751">
        <f t="shared" si="192"/>
        <v>1200.5</v>
      </c>
      <c r="O751">
        <f t="shared" si="193"/>
        <v>800.5</v>
      </c>
      <c r="P751">
        <f>IF(I751&lt;&gt;0,(ABS(L751*Constants!$B$10)+50)/100,MAX(P750-ABS(N751*Constants!$B$4),0))</f>
        <v>0.62005</v>
      </c>
      <c r="Q751">
        <f>IF(J751&lt;&gt;0,(ABS(M751*Constants!$B$10)+50)/100,MAX(Q750-ABS(O751*Constants!$B$4),0))</f>
        <v>0.58005</v>
      </c>
      <c r="R751">
        <f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1200.5</v>
      </c>
      <c r="S751">
        <f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800.5</v>
      </c>
      <c r="T751">
        <f t="shared" si="194"/>
        <v>1200.5</v>
      </c>
      <c r="U751">
        <f t="shared" si="195"/>
        <v>800.5</v>
      </c>
      <c r="V751">
        <f>IF(I751&lt;&gt;0,(ABS(R751*Constants!$B$4)+50)/100,IF(R751=0,MAX((0-ABS(T751*Constants!$B$4)),0),(ABS(R751*Constants!$B$4)+50)/100))</f>
        <v>1501.125</v>
      </c>
      <c r="W751">
        <f>IF(J751&lt;&gt;0,(ABS(S751*Constants!$B$4)+50)/100,IF(S751=0,MAX((0-ABS(U751*Constants!$B$4)),0),(ABS(S751*Constants!$B$4)+50)/100))</f>
        <v>1001.125</v>
      </c>
      <c r="X751">
        <f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1200.5</v>
      </c>
      <c r="Y751">
        <f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800.5</v>
      </c>
      <c r="Z751">
        <f t="shared" si="196"/>
        <v>1200.5</v>
      </c>
      <c r="AA751">
        <f t="shared" si="197"/>
        <v>800.5</v>
      </c>
      <c r="AB751">
        <f>IF(I751&lt;&gt;0,(ABS(X751*Constants!$B$10)+50)/100,IF(X751=0,MAX((AB750-ABS(Z751*Constants!$B$4)),0),(ABS(X751*Constants!$B$4)+50)/100))</f>
        <v>0.62005</v>
      </c>
      <c r="AC751">
        <f>IF(J751&lt;&gt;0,(ABS(Y751*Constants!$B$10)+50)/100,IF(Y751=0,MAX((AC750-ABS(AA751*Constants!$B$4)),0),(ABS(Y751*Constants!$B$4)+50)/100))</f>
        <v>0.58005</v>
      </c>
      <c r="AD751">
        <f t="shared" si="198"/>
        <v>1001</v>
      </c>
      <c r="AE751">
        <f t="shared" si="199"/>
        <v>1200.5</v>
      </c>
      <c r="AF751">
        <f t="shared" si="200"/>
        <v>800.5</v>
      </c>
      <c r="AG751">
        <f>((Constants!$B$5*AG750)+Constants!$B$4*AD751+AH750)/(Constants!$B$5+Constants!$B$4)</f>
        <v>1001</v>
      </c>
      <c r="AH751">
        <f>((Constants!$B$5*AG750)+Constants!$B$4*AD751+AH750)-(Constants!$B$5+Constants!$B$4)*AG751</f>
        <v>0</v>
      </c>
      <c r="AI751">
        <f>((Constants!$B$5*AI750)+Constants!$B$4*AE751+AJ750)/(Constants!$B$5+Constants!$B$4)</f>
        <v>1200.5</v>
      </c>
      <c r="AJ751">
        <f>((Constants!$B$5*AI750)+Constants!$B$4*AE751+AJ750)-(Constants!$B$4+Constants!$B$5)*AI751</f>
        <v>0</v>
      </c>
      <c r="AK751">
        <f>((Constants!$B$5*AK750)+Constants!$B$4*AF751+AL750)/(Constants!$B$5+Constants!$B$4)</f>
        <v>800.5</v>
      </c>
      <c r="AL751">
        <f>((Constants!$B$5*AK750)+Constants!$B$4*AF751+AL750)-(Constants!$B$5+Constants!$B$4)*AK751</f>
        <v>0</v>
      </c>
      <c r="AM751">
        <f t="shared" si="201"/>
        <v>1</v>
      </c>
      <c r="AN751">
        <f t="shared" si="202"/>
        <v>1</v>
      </c>
      <c r="AO751">
        <f>(200000*(ABS(N751)-ABS(N749))+Constants!$B$7)/(2*Constants!$B$7)</f>
        <v>0.5</v>
      </c>
      <c r="AP751">
        <f>(200000*(ABS(O751)-ABS(O749))+Constants!$B$7)/(2*Constants!$B$7)</f>
        <v>0.5</v>
      </c>
      <c r="AQ751">
        <f t="shared" si="203"/>
        <v>1</v>
      </c>
      <c r="AR751">
        <f>(Constants!$B$3*Constants!$B$8*I751*K751+AS750)/(Constants!$B$9*Constants!$B$4)</f>
        <v>7.53982300884956</v>
      </c>
      <c r="AS751">
        <f>(Constants!$B$3*Constants!$B$8*I751*K751+AS750)-(AR751*Constants!$B$9*Constants!$B$4)</f>
        <v>0</v>
      </c>
      <c r="AT751">
        <f t="shared" si="204"/>
        <v>5647.32743362826</v>
      </c>
      <c r="AU751">
        <f t="array" ref="AU751">IF(SUMPRODUCT(--(SIGN(AN718:AN750)=SIGN(K719:K751)))=0,2,IF(AV750&gt;0,1,0))</f>
        <v>0</v>
      </c>
      <c r="AV751">
        <f>IF(AU751=2,ROUND(5*1000/Constants!$B$11,0),IF(AV750&gt;0,AV750-1,0))</f>
        <v>0</v>
      </c>
      <c r="AW751">
        <f t="shared" si="205"/>
        <v>749</v>
      </c>
      <c r="AX751">
        <f ca="1" t="array" ref="AX751">IF(AW751&gt;Constants!$B$12,2,IF(SUMPRODUCT(--(AX732:AX751=2))=0,0,1))</f>
        <v>2</v>
      </c>
      <c r="AZ751">
        <f t="array" ref="AZ751">IF(ABS(AG751)&gt;Constants!$B$13,2,IF(SUMPRODUCT(--(AZ731:AZ750=2))=0,0,1))</f>
        <v>0</v>
      </c>
    </row>
    <row r="752" spans="1:52">
      <c r="A752" s="3">
        <v>750</v>
      </c>
      <c r="B752">
        <f>Signals!B751</f>
        <v>3</v>
      </c>
      <c r="C752">
        <f>Signals!C751</f>
        <v>2</v>
      </c>
      <c r="D752">
        <f>Signals!F751</f>
        <v>0</v>
      </c>
      <c r="E752">
        <f>Signals!H751</f>
        <v>0</v>
      </c>
      <c r="F752">
        <f>Signals!I751</f>
        <v>0</v>
      </c>
      <c r="G752">
        <f>IF(Constants!$B$2=2,-B752,B752)</f>
        <v>3</v>
      </c>
      <c r="H752">
        <f>IF(Constants!$C$2=2,-C752,C752)</f>
        <v>2</v>
      </c>
      <c r="I752">
        <f t="shared" si="189"/>
        <v>3</v>
      </c>
      <c r="J752">
        <f t="shared" si="190"/>
        <v>2</v>
      </c>
      <c r="K752">
        <f t="shared" si="191"/>
        <v>1</v>
      </c>
      <c r="L752">
        <f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1200.5</v>
      </c>
      <c r="M752">
        <f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800.5</v>
      </c>
      <c r="N752">
        <f t="shared" si="192"/>
        <v>1200.5</v>
      </c>
      <c r="O752">
        <f t="shared" si="193"/>
        <v>800.5</v>
      </c>
      <c r="P752">
        <f>IF(I752&lt;&gt;0,(ABS(L752*Constants!$B$10)+50)/100,MAX(P751-ABS(N752*Constants!$B$4),0))</f>
        <v>0.62005</v>
      </c>
      <c r="Q752">
        <f>IF(J752&lt;&gt;0,(ABS(M752*Constants!$B$10)+50)/100,MAX(Q751-ABS(O752*Constants!$B$4),0))</f>
        <v>0.58005</v>
      </c>
      <c r="R752">
        <f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1200.5</v>
      </c>
      <c r="S752">
        <f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800.5</v>
      </c>
      <c r="T752">
        <f t="shared" si="194"/>
        <v>1200.5</v>
      </c>
      <c r="U752">
        <f t="shared" si="195"/>
        <v>800.5</v>
      </c>
      <c r="V752">
        <f>IF(I752&lt;&gt;0,(ABS(R752*Constants!$B$4)+50)/100,IF(R752=0,MAX((0-ABS(T752*Constants!$B$4)),0),(ABS(R752*Constants!$B$4)+50)/100))</f>
        <v>1501.125</v>
      </c>
      <c r="W752">
        <f>IF(J752&lt;&gt;0,(ABS(S752*Constants!$B$4)+50)/100,IF(S752=0,MAX((0-ABS(U752*Constants!$B$4)),0),(ABS(S752*Constants!$B$4)+50)/100))</f>
        <v>1001.125</v>
      </c>
      <c r="X752">
        <f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1200.5</v>
      </c>
      <c r="Y752">
        <f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800.5</v>
      </c>
      <c r="Z752">
        <f t="shared" si="196"/>
        <v>1200.5</v>
      </c>
      <c r="AA752">
        <f t="shared" si="197"/>
        <v>800.5</v>
      </c>
      <c r="AB752">
        <f>IF(I752&lt;&gt;0,(ABS(X752*Constants!$B$10)+50)/100,IF(X752=0,MAX((AB751-ABS(Z752*Constants!$B$4)),0),(ABS(X752*Constants!$B$4)+50)/100))</f>
        <v>0.62005</v>
      </c>
      <c r="AC752">
        <f>IF(J752&lt;&gt;0,(ABS(Y752*Constants!$B$10)+50)/100,IF(Y752=0,MAX((AC751-ABS(AA752*Constants!$B$4)),0),(ABS(Y752*Constants!$B$4)+50)/100))</f>
        <v>0.58005</v>
      </c>
      <c r="AD752">
        <f t="shared" si="198"/>
        <v>1001</v>
      </c>
      <c r="AE752">
        <f t="shared" si="199"/>
        <v>1200.5</v>
      </c>
      <c r="AF752">
        <f t="shared" si="200"/>
        <v>800.5</v>
      </c>
      <c r="AG752">
        <f>((Constants!$B$5*AG751)+Constants!$B$4*AD752+AH751)/(Constants!$B$5+Constants!$B$4)</f>
        <v>1001</v>
      </c>
      <c r="AH752">
        <f>((Constants!$B$5*AG751)+Constants!$B$4*AD752+AH751)-(Constants!$B$5+Constants!$B$4)*AG752</f>
        <v>0</v>
      </c>
      <c r="AI752">
        <f>((Constants!$B$5*AI751)+Constants!$B$4*AE752+AJ751)/(Constants!$B$5+Constants!$B$4)</f>
        <v>1200.5</v>
      </c>
      <c r="AJ752">
        <f>((Constants!$B$5*AI751)+Constants!$B$4*AE752+AJ751)-(Constants!$B$4+Constants!$B$5)*AI752</f>
        <v>0</v>
      </c>
      <c r="AK752">
        <f>((Constants!$B$5*AK751)+Constants!$B$4*AF752+AL751)/(Constants!$B$5+Constants!$B$4)</f>
        <v>800.5</v>
      </c>
      <c r="AL752">
        <f>((Constants!$B$5*AK751)+Constants!$B$4*AF752+AL751)-(Constants!$B$5+Constants!$B$4)*AK752</f>
        <v>0</v>
      </c>
      <c r="AM752">
        <f t="shared" si="201"/>
        <v>1</v>
      </c>
      <c r="AN752">
        <f t="shared" si="202"/>
        <v>1</v>
      </c>
      <c r="AO752">
        <f>(200000*(ABS(N752)-ABS(N750))+Constants!$B$7)/(2*Constants!$B$7)</f>
        <v>0.5</v>
      </c>
      <c r="AP752">
        <f>(200000*(ABS(O752)-ABS(O750))+Constants!$B$7)/(2*Constants!$B$7)</f>
        <v>0.5</v>
      </c>
      <c r="AQ752">
        <f t="shared" si="203"/>
        <v>1</v>
      </c>
      <c r="AR752">
        <f>(Constants!$B$3*Constants!$B$8*I752*K752+AS751)/(Constants!$B$9*Constants!$B$4)</f>
        <v>7.53982300884956</v>
      </c>
      <c r="AS752">
        <f>(Constants!$B$3*Constants!$B$8*I752*K752+AS751)-(AR752*Constants!$B$9*Constants!$B$4)</f>
        <v>0</v>
      </c>
      <c r="AT752">
        <f t="shared" si="204"/>
        <v>5654.86725663711</v>
      </c>
      <c r="AU752">
        <f t="array" ref="AU752">IF(SUMPRODUCT(--(SIGN(AN719:AN751)=SIGN(K720:K752)))=0,2,IF(AV751&gt;0,1,0))</f>
        <v>0</v>
      </c>
      <c r="AV752">
        <f>IF(AU752=2,ROUND(5*1000/Constants!$B$11,0),IF(AV751&gt;0,AV751-1,0))</f>
        <v>0</v>
      </c>
      <c r="AW752">
        <f t="shared" si="205"/>
        <v>750</v>
      </c>
      <c r="AX752">
        <f ca="1" t="array" ref="AX752">IF(AW752&gt;Constants!$B$12,2,IF(SUMPRODUCT(--(AX733:AX752=2))=0,0,1))</f>
        <v>2</v>
      </c>
      <c r="AZ752">
        <f t="array" ref="AZ752">IF(ABS(AG752)&gt;Constants!$B$13,2,IF(SUMPRODUCT(--(AZ732:AZ751=2))=0,0,1))</f>
        <v>0</v>
      </c>
    </row>
    <row r="753" spans="1:52">
      <c r="A753" s="3">
        <v>751</v>
      </c>
      <c r="B753">
        <f>Signals!B752</f>
        <v>3</v>
      </c>
      <c r="C753">
        <f>Signals!C752</f>
        <v>2</v>
      </c>
      <c r="D753">
        <f>Signals!F752</f>
        <v>0</v>
      </c>
      <c r="E753">
        <f>Signals!H752</f>
        <v>0</v>
      </c>
      <c r="F753">
        <f>Signals!I752</f>
        <v>0</v>
      </c>
      <c r="G753">
        <f>IF(Constants!$B$2=2,-B753,B753)</f>
        <v>3</v>
      </c>
      <c r="H753">
        <f>IF(Constants!$C$2=2,-C753,C753)</f>
        <v>2</v>
      </c>
      <c r="I753">
        <f t="shared" si="189"/>
        <v>3</v>
      </c>
      <c r="J753">
        <f t="shared" si="190"/>
        <v>2</v>
      </c>
      <c r="K753">
        <f t="shared" si="191"/>
        <v>1</v>
      </c>
      <c r="L753">
        <f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1200.5</v>
      </c>
      <c r="M753">
        <f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800.5</v>
      </c>
      <c r="N753">
        <f t="shared" si="192"/>
        <v>1200.5</v>
      </c>
      <c r="O753">
        <f t="shared" si="193"/>
        <v>800.5</v>
      </c>
      <c r="P753">
        <f>IF(I753&lt;&gt;0,(ABS(L753*Constants!$B$10)+50)/100,MAX(P752-ABS(N753*Constants!$B$4),0))</f>
        <v>0.62005</v>
      </c>
      <c r="Q753">
        <f>IF(J753&lt;&gt;0,(ABS(M753*Constants!$B$10)+50)/100,MAX(Q752-ABS(O753*Constants!$B$4),0))</f>
        <v>0.58005</v>
      </c>
      <c r="R753">
        <f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1200.5</v>
      </c>
      <c r="S753">
        <f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800.5</v>
      </c>
      <c r="T753">
        <f t="shared" si="194"/>
        <v>1200.5</v>
      </c>
      <c r="U753">
        <f t="shared" si="195"/>
        <v>800.5</v>
      </c>
      <c r="V753">
        <f>IF(I753&lt;&gt;0,(ABS(R753*Constants!$B$4)+50)/100,IF(R753=0,MAX((0-ABS(T753*Constants!$B$4)),0),(ABS(R753*Constants!$B$4)+50)/100))</f>
        <v>1501.125</v>
      </c>
      <c r="W753">
        <f>IF(J753&lt;&gt;0,(ABS(S753*Constants!$B$4)+50)/100,IF(S753=0,MAX((0-ABS(U753*Constants!$B$4)),0),(ABS(S753*Constants!$B$4)+50)/100))</f>
        <v>1001.125</v>
      </c>
      <c r="X753">
        <f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1200.5</v>
      </c>
      <c r="Y753">
        <f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800.5</v>
      </c>
      <c r="Z753">
        <f t="shared" si="196"/>
        <v>1200.5</v>
      </c>
      <c r="AA753">
        <f t="shared" si="197"/>
        <v>800.5</v>
      </c>
      <c r="AB753">
        <f>IF(I753&lt;&gt;0,(ABS(X753*Constants!$B$10)+50)/100,IF(X753=0,MAX((AB752-ABS(Z753*Constants!$B$4)),0),(ABS(X753*Constants!$B$4)+50)/100))</f>
        <v>0.62005</v>
      </c>
      <c r="AC753">
        <f>IF(J753&lt;&gt;0,(ABS(Y753*Constants!$B$10)+50)/100,IF(Y753=0,MAX((AC752-ABS(AA753*Constants!$B$4)),0),(ABS(Y753*Constants!$B$4)+50)/100))</f>
        <v>0.58005</v>
      </c>
      <c r="AD753">
        <f t="shared" si="198"/>
        <v>1001</v>
      </c>
      <c r="AE753">
        <f t="shared" si="199"/>
        <v>1200.5</v>
      </c>
      <c r="AF753">
        <f t="shared" si="200"/>
        <v>800.5</v>
      </c>
      <c r="AG753">
        <f>((Constants!$B$5*AG752)+Constants!$B$4*AD753+AH752)/(Constants!$B$5+Constants!$B$4)</f>
        <v>1001</v>
      </c>
      <c r="AH753">
        <f>((Constants!$B$5*AG752)+Constants!$B$4*AD753+AH752)-(Constants!$B$5+Constants!$B$4)*AG753</f>
        <v>0</v>
      </c>
      <c r="AI753">
        <f>((Constants!$B$5*AI752)+Constants!$B$4*AE753+AJ752)/(Constants!$B$5+Constants!$B$4)</f>
        <v>1200.5</v>
      </c>
      <c r="AJ753">
        <f>((Constants!$B$5*AI752)+Constants!$B$4*AE753+AJ752)-(Constants!$B$4+Constants!$B$5)*AI753</f>
        <v>0</v>
      </c>
      <c r="AK753">
        <f>((Constants!$B$5*AK752)+Constants!$B$4*AF753+AL752)/(Constants!$B$5+Constants!$B$4)</f>
        <v>800.5</v>
      </c>
      <c r="AL753">
        <f>((Constants!$B$5*AK752)+Constants!$B$4*AF753+AL752)-(Constants!$B$5+Constants!$B$4)*AK753</f>
        <v>0</v>
      </c>
      <c r="AM753">
        <f t="shared" si="201"/>
        <v>1</v>
      </c>
      <c r="AN753">
        <f t="shared" si="202"/>
        <v>1</v>
      </c>
      <c r="AO753">
        <f>(200000*(ABS(N753)-ABS(N751))+Constants!$B$7)/(2*Constants!$B$7)</f>
        <v>0.5</v>
      </c>
      <c r="AP753">
        <f>(200000*(ABS(O753)-ABS(O751))+Constants!$B$7)/(2*Constants!$B$7)</f>
        <v>0.5</v>
      </c>
      <c r="AQ753">
        <f t="shared" si="203"/>
        <v>1</v>
      </c>
      <c r="AR753">
        <f>(Constants!$B$3*Constants!$B$8*I753*K753+AS752)/(Constants!$B$9*Constants!$B$4)</f>
        <v>7.53982300884956</v>
      </c>
      <c r="AS753">
        <f>(Constants!$B$3*Constants!$B$8*I753*K753+AS752)-(AR753*Constants!$B$9*Constants!$B$4)</f>
        <v>0</v>
      </c>
      <c r="AT753">
        <f t="shared" si="204"/>
        <v>5662.40707964595</v>
      </c>
      <c r="AU753">
        <f t="array" ref="AU753">IF(SUMPRODUCT(--(SIGN(AN720:AN752)=SIGN(K721:K753)))=0,2,IF(AV752&gt;0,1,0))</f>
        <v>0</v>
      </c>
      <c r="AV753">
        <f>IF(AU753=2,ROUND(5*1000/Constants!$B$11,0),IF(AV752&gt;0,AV752-1,0))</f>
        <v>0</v>
      </c>
      <c r="AW753">
        <f t="shared" si="205"/>
        <v>751</v>
      </c>
      <c r="AX753">
        <f ca="1" t="array" ref="AX753">IF(AW753&gt;Constants!$B$12,2,IF(SUMPRODUCT(--(AX734:AX753=2))=0,0,1))</f>
        <v>2</v>
      </c>
      <c r="AZ753">
        <f t="array" ref="AZ753">IF(ABS(AG753)&gt;Constants!$B$13,2,IF(SUMPRODUCT(--(AZ733:AZ752=2))=0,0,1))</f>
        <v>0</v>
      </c>
    </row>
    <row r="754" spans="1:52">
      <c r="A754" s="3">
        <v>752</v>
      </c>
      <c r="B754">
        <f>Signals!B753</f>
        <v>3</v>
      </c>
      <c r="C754">
        <f>Signals!C753</f>
        <v>2</v>
      </c>
      <c r="D754">
        <f>Signals!F753</f>
        <v>0</v>
      </c>
      <c r="E754">
        <f>Signals!H753</f>
        <v>0</v>
      </c>
      <c r="F754">
        <f>Signals!I753</f>
        <v>0</v>
      </c>
      <c r="G754">
        <f>IF(Constants!$B$2=2,-B754,B754)</f>
        <v>3</v>
      </c>
      <c r="H754">
        <f>IF(Constants!$C$2=2,-C754,C754)</f>
        <v>2</v>
      </c>
      <c r="I754">
        <f t="shared" si="189"/>
        <v>3</v>
      </c>
      <c r="J754">
        <f t="shared" si="190"/>
        <v>2</v>
      </c>
      <c r="K754">
        <f t="shared" si="191"/>
        <v>1</v>
      </c>
      <c r="L754">
        <f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1200.5</v>
      </c>
      <c r="M754">
        <f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800.5</v>
      </c>
      <c r="N754">
        <f t="shared" si="192"/>
        <v>1200.5</v>
      </c>
      <c r="O754">
        <f t="shared" si="193"/>
        <v>800.5</v>
      </c>
      <c r="P754">
        <f>IF(I754&lt;&gt;0,(ABS(L754*Constants!$B$10)+50)/100,MAX(P753-ABS(N754*Constants!$B$4),0))</f>
        <v>0.62005</v>
      </c>
      <c r="Q754">
        <f>IF(J754&lt;&gt;0,(ABS(M754*Constants!$B$10)+50)/100,MAX(Q753-ABS(O754*Constants!$B$4),0))</f>
        <v>0.58005</v>
      </c>
      <c r="R754">
        <f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1200.5</v>
      </c>
      <c r="S754">
        <f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800.5</v>
      </c>
      <c r="T754">
        <f t="shared" si="194"/>
        <v>1200.5</v>
      </c>
      <c r="U754">
        <f t="shared" si="195"/>
        <v>800.5</v>
      </c>
      <c r="V754">
        <f>IF(I754&lt;&gt;0,(ABS(R754*Constants!$B$4)+50)/100,IF(R754=0,MAX((0-ABS(T754*Constants!$B$4)),0),(ABS(R754*Constants!$B$4)+50)/100))</f>
        <v>1501.125</v>
      </c>
      <c r="W754">
        <f>IF(J754&lt;&gt;0,(ABS(S754*Constants!$B$4)+50)/100,IF(S754=0,MAX((0-ABS(U754*Constants!$B$4)),0),(ABS(S754*Constants!$B$4)+50)/100))</f>
        <v>1001.125</v>
      </c>
      <c r="X754">
        <f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1200.5</v>
      </c>
      <c r="Y754">
        <f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800.5</v>
      </c>
      <c r="Z754">
        <f t="shared" si="196"/>
        <v>1200.5</v>
      </c>
      <c r="AA754">
        <f t="shared" si="197"/>
        <v>800.5</v>
      </c>
      <c r="AB754">
        <f>IF(I754&lt;&gt;0,(ABS(X754*Constants!$B$10)+50)/100,IF(X754=0,MAX((AB753-ABS(Z754*Constants!$B$4)),0),(ABS(X754*Constants!$B$4)+50)/100))</f>
        <v>0.62005</v>
      </c>
      <c r="AC754">
        <f>IF(J754&lt;&gt;0,(ABS(Y754*Constants!$B$10)+50)/100,IF(Y754=0,MAX((AC753-ABS(AA754*Constants!$B$4)),0),(ABS(Y754*Constants!$B$4)+50)/100))</f>
        <v>0.58005</v>
      </c>
      <c r="AD754">
        <f t="shared" si="198"/>
        <v>1001</v>
      </c>
      <c r="AE754">
        <f t="shared" si="199"/>
        <v>1200.5</v>
      </c>
      <c r="AF754">
        <f t="shared" si="200"/>
        <v>800.5</v>
      </c>
      <c r="AG754">
        <f>((Constants!$B$5*AG753)+Constants!$B$4*AD754+AH753)/(Constants!$B$5+Constants!$B$4)</f>
        <v>1001</v>
      </c>
      <c r="AH754">
        <f>((Constants!$B$5*AG753)+Constants!$B$4*AD754+AH753)-(Constants!$B$5+Constants!$B$4)*AG754</f>
        <v>0</v>
      </c>
      <c r="AI754">
        <f>((Constants!$B$5*AI753)+Constants!$B$4*AE754+AJ753)/(Constants!$B$5+Constants!$B$4)</f>
        <v>1200.5</v>
      </c>
      <c r="AJ754">
        <f>((Constants!$B$5*AI753)+Constants!$B$4*AE754+AJ753)-(Constants!$B$4+Constants!$B$5)*AI754</f>
        <v>0</v>
      </c>
      <c r="AK754">
        <f>((Constants!$B$5*AK753)+Constants!$B$4*AF754+AL753)/(Constants!$B$5+Constants!$B$4)</f>
        <v>800.5</v>
      </c>
      <c r="AL754">
        <f>((Constants!$B$5*AK753)+Constants!$B$4*AF754+AL753)-(Constants!$B$5+Constants!$B$4)*AK754</f>
        <v>0</v>
      </c>
      <c r="AM754">
        <f t="shared" si="201"/>
        <v>1</v>
      </c>
      <c r="AN754">
        <f t="shared" si="202"/>
        <v>1</v>
      </c>
      <c r="AO754">
        <f>(200000*(ABS(N754)-ABS(N752))+Constants!$B$7)/(2*Constants!$B$7)</f>
        <v>0.5</v>
      </c>
      <c r="AP754">
        <f>(200000*(ABS(O754)-ABS(O752))+Constants!$B$7)/(2*Constants!$B$7)</f>
        <v>0.5</v>
      </c>
      <c r="AQ754">
        <f t="shared" si="203"/>
        <v>1</v>
      </c>
      <c r="AR754">
        <f>(Constants!$B$3*Constants!$B$8*I754*K754+AS753)/(Constants!$B$9*Constants!$B$4)</f>
        <v>7.53982300884956</v>
      </c>
      <c r="AS754">
        <f>(Constants!$B$3*Constants!$B$8*I754*K754+AS753)-(AR754*Constants!$B$9*Constants!$B$4)</f>
        <v>0</v>
      </c>
      <c r="AT754">
        <f t="shared" si="204"/>
        <v>5669.9469026548</v>
      </c>
      <c r="AU754">
        <f t="array" ref="AU754">IF(SUMPRODUCT(--(SIGN(AN721:AN753)=SIGN(K722:K754)))=0,2,IF(AV753&gt;0,1,0))</f>
        <v>0</v>
      </c>
      <c r="AV754">
        <f>IF(AU754=2,ROUND(5*1000/Constants!$B$11,0),IF(AV753&gt;0,AV753-1,0))</f>
        <v>0</v>
      </c>
      <c r="AW754">
        <f t="shared" si="205"/>
        <v>752</v>
      </c>
      <c r="AX754">
        <f ca="1" t="array" ref="AX754">IF(AW754&gt;Constants!$B$12,2,IF(SUMPRODUCT(--(AX735:AX754=2))=0,0,1))</f>
        <v>2</v>
      </c>
      <c r="AZ754">
        <f t="array" ref="AZ754">IF(ABS(AG754)&gt;Constants!$B$13,2,IF(SUMPRODUCT(--(AZ734:AZ753=2))=0,0,1))</f>
        <v>0</v>
      </c>
    </row>
    <row r="755" spans="1:52">
      <c r="A755" s="3">
        <v>753</v>
      </c>
      <c r="B755">
        <f>Signals!B754</f>
        <v>3</v>
      </c>
      <c r="C755">
        <f>Signals!C754</f>
        <v>2</v>
      </c>
      <c r="D755">
        <f>Signals!F754</f>
        <v>0</v>
      </c>
      <c r="E755">
        <f>Signals!H754</f>
        <v>0</v>
      </c>
      <c r="F755">
        <f>Signals!I754</f>
        <v>0</v>
      </c>
      <c r="G755">
        <f>IF(Constants!$B$2=2,-B755,B755)</f>
        <v>3</v>
      </c>
      <c r="H755">
        <f>IF(Constants!$C$2=2,-C755,C755)</f>
        <v>2</v>
      </c>
      <c r="I755">
        <f t="shared" si="189"/>
        <v>3</v>
      </c>
      <c r="J755">
        <f t="shared" si="190"/>
        <v>2</v>
      </c>
      <c r="K755">
        <f t="shared" si="191"/>
        <v>1</v>
      </c>
      <c r="L755">
        <f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1200.5</v>
      </c>
      <c r="M755">
        <f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800.5</v>
      </c>
      <c r="N755">
        <f t="shared" si="192"/>
        <v>1200.5</v>
      </c>
      <c r="O755">
        <f t="shared" si="193"/>
        <v>800.5</v>
      </c>
      <c r="P755">
        <f>IF(I755&lt;&gt;0,(ABS(L755*Constants!$B$10)+50)/100,MAX(P754-ABS(N755*Constants!$B$4),0))</f>
        <v>0.62005</v>
      </c>
      <c r="Q755">
        <f>IF(J755&lt;&gt;0,(ABS(M755*Constants!$B$10)+50)/100,MAX(Q754-ABS(O755*Constants!$B$4),0))</f>
        <v>0.58005</v>
      </c>
      <c r="R755">
        <f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1200.5</v>
      </c>
      <c r="S755">
        <f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800.5</v>
      </c>
      <c r="T755">
        <f t="shared" si="194"/>
        <v>1200.5</v>
      </c>
      <c r="U755">
        <f t="shared" si="195"/>
        <v>800.5</v>
      </c>
      <c r="V755">
        <f>IF(I755&lt;&gt;0,(ABS(R755*Constants!$B$4)+50)/100,IF(R755=0,MAX((0-ABS(T755*Constants!$B$4)),0),(ABS(R755*Constants!$B$4)+50)/100))</f>
        <v>1501.125</v>
      </c>
      <c r="W755">
        <f>IF(J755&lt;&gt;0,(ABS(S755*Constants!$B$4)+50)/100,IF(S755=0,MAX((0-ABS(U755*Constants!$B$4)),0),(ABS(S755*Constants!$B$4)+50)/100))</f>
        <v>1001.125</v>
      </c>
      <c r="X755">
        <f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1200.5</v>
      </c>
      <c r="Y755">
        <f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800.5</v>
      </c>
      <c r="Z755">
        <f t="shared" si="196"/>
        <v>1200.5</v>
      </c>
      <c r="AA755">
        <f t="shared" si="197"/>
        <v>800.5</v>
      </c>
      <c r="AB755">
        <f>IF(I755&lt;&gt;0,(ABS(X755*Constants!$B$10)+50)/100,IF(X755=0,MAX((AB754-ABS(Z755*Constants!$B$4)),0),(ABS(X755*Constants!$B$4)+50)/100))</f>
        <v>0.62005</v>
      </c>
      <c r="AC755">
        <f>IF(J755&lt;&gt;0,(ABS(Y755*Constants!$B$10)+50)/100,IF(Y755=0,MAX((AC754-ABS(AA755*Constants!$B$4)),0),(ABS(Y755*Constants!$B$4)+50)/100))</f>
        <v>0.58005</v>
      </c>
      <c r="AD755">
        <f t="shared" si="198"/>
        <v>1001</v>
      </c>
      <c r="AE755">
        <f t="shared" si="199"/>
        <v>1200.5</v>
      </c>
      <c r="AF755">
        <f t="shared" si="200"/>
        <v>800.5</v>
      </c>
      <c r="AG755">
        <f>((Constants!$B$5*AG754)+Constants!$B$4*AD755+AH754)/(Constants!$B$5+Constants!$B$4)</f>
        <v>1001</v>
      </c>
      <c r="AH755">
        <f>((Constants!$B$5*AG754)+Constants!$B$4*AD755+AH754)-(Constants!$B$5+Constants!$B$4)*AG755</f>
        <v>0</v>
      </c>
      <c r="AI755">
        <f>((Constants!$B$5*AI754)+Constants!$B$4*AE755+AJ754)/(Constants!$B$5+Constants!$B$4)</f>
        <v>1200.5</v>
      </c>
      <c r="AJ755">
        <f>((Constants!$B$5*AI754)+Constants!$B$4*AE755+AJ754)-(Constants!$B$4+Constants!$B$5)*AI755</f>
        <v>0</v>
      </c>
      <c r="AK755">
        <f>((Constants!$B$5*AK754)+Constants!$B$4*AF755+AL754)/(Constants!$B$5+Constants!$B$4)</f>
        <v>800.5</v>
      </c>
      <c r="AL755">
        <f>((Constants!$B$5*AK754)+Constants!$B$4*AF755+AL754)-(Constants!$B$5+Constants!$B$4)*AK755</f>
        <v>0</v>
      </c>
      <c r="AM755">
        <f t="shared" si="201"/>
        <v>1</v>
      </c>
      <c r="AN755">
        <f t="shared" si="202"/>
        <v>1</v>
      </c>
      <c r="AO755">
        <f>(200000*(ABS(N755)-ABS(N753))+Constants!$B$7)/(2*Constants!$B$7)</f>
        <v>0.5</v>
      </c>
      <c r="AP755">
        <f>(200000*(ABS(O755)-ABS(O753))+Constants!$B$7)/(2*Constants!$B$7)</f>
        <v>0.5</v>
      </c>
      <c r="AQ755">
        <f t="shared" si="203"/>
        <v>1</v>
      </c>
      <c r="AR755">
        <f>(Constants!$B$3*Constants!$B$8*I755*K755+AS754)/(Constants!$B$9*Constants!$B$4)</f>
        <v>7.53982300884956</v>
      </c>
      <c r="AS755">
        <f>(Constants!$B$3*Constants!$B$8*I755*K755+AS754)-(AR755*Constants!$B$9*Constants!$B$4)</f>
        <v>0</v>
      </c>
      <c r="AT755">
        <f t="shared" si="204"/>
        <v>5677.48672566365</v>
      </c>
      <c r="AU755">
        <f t="array" ref="AU755">IF(SUMPRODUCT(--(SIGN(AN722:AN754)=SIGN(K723:K755)))=0,2,IF(AV754&gt;0,1,0))</f>
        <v>0</v>
      </c>
      <c r="AV755">
        <f>IF(AU755=2,ROUND(5*1000/Constants!$B$11,0),IF(AV754&gt;0,AV754-1,0))</f>
        <v>0</v>
      </c>
      <c r="AW755">
        <f t="shared" si="205"/>
        <v>753</v>
      </c>
      <c r="AX755">
        <f ca="1" t="array" ref="AX755">IF(AW755&gt;Constants!$B$12,2,IF(SUMPRODUCT(--(AX736:AX755=2))=0,0,1))</f>
        <v>2</v>
      </c>
      <c r="AZ755">
        <f t="array" ref="AZ755">IF(ABS(AG755)&gt;Constants!$B$13,2,IF(SUMPRODUCT(--(AZ735:AZ754=2))=0,0,1))</f>
        <v>0</v>
      </c>
    </row>
    <row r="756" spans="1:52">
      <c r="A756" s="3">
        <v>754</v>
      </c>
      <c r="B756">
        <f>Signals!B755</f>
        <v>3</v>
      </c>
      <c r="C756">
        <f>Signals!C755</f>
        <v>2</v>
      </c>
      <c r="D756">
        <f>Signals!F755</f>
        <v>0</v>
      </c>
      <c r="E756">
        <f>Signals!H755</f>
        <v>0</v>
      </c>
      <c r="F756">
        <f>Signals!I755</f>
        <v>0</v>
      </c>
      <c r="G756">
        <f>IF(Constants!$B$2=2,-B756,B756)</f>
        <v>3</v>
      </c>
      <c r="H756">
        <f>IF(Constants!$C$2=2,-C756,C756)</f>
        <v>2</v>
      </c>
      <c r="I756">
        <f t="shared" si="189"/>
        <v>3</v>
      </c>
      <c r="J756">
        <f t="shared" si="190"/>
        <v>2</v>
      </c>
      <c r="K756">
        <f t="shared" si="191"/>
        <v>1</v>
      </c>
      <c r="L756">
        <f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1200.5</v>
      </c>
      <c r="M756">
        <f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800.5</v>
      </c>
      <c r="N756">
        <f t="shared" si="192"/>
        <v>1200.5</v>
      </c>
      <c r="O756">
        <f t="shared" si="193"/>
        <v>800.5</v>
      </c>
      <c r="P756">
        <f>IF(I756&lt;&gt;0,(ABS(L756*Constants!$B$10)+50)/100,MAX(P755-ABS(N756*Constants!$B$4),0))</f>
        <v>0.62005</v>
      </c>
      <c r="Q756">
        <f>IF(J756&lt;&gt;0,(ABS(M756*Constants!$B$10)+50)/100,MAX(Q755-ABS(O756*Constants!$B$4),0))</f>
        <v>0.58005</v>
      </c>
      <c r="R756">
        <f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1200.5</v>
      </c>
      <c r="S756">
        <f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800.5</v>
      </c>
      <c r="T756">
        <f t="shared" si="194"/>
        <v>1200.5</v>
      </c>
      <c r="U756">
        <f t="shared" si="195"/>
        <v>800.5</v>
      </c>
      <c r="V756">
        <f>IF(I756&lt;&gt;0,(ABS(R756*Constants!$B$4)+50)/100,IF(R756=0,MAX((0-ABS(T756*Constants!$B$4)),0),(ABS(R756*Constants!$B$4)+50)/100))</f>
        <v>1501.125</v>
      </c>
      <c r="W756">
        <f>IF(J756&lt;&gt;0,(ABS(S756*Constants!$B$4)+50)/100,IF(S756=0,MAX((0-ABS(U756*Constants!$B$4)),0),(ABS(S756*Constants!$B$4)+50)/100))</f>
        <v>1001.125</v>
      </c>
      <c r="X756">
        <f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1200.5</v>
      </c>
      <c r="Y756">
        <f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800.5</v>
      </c>
      <c r="Z756">
        <f t="shared" si="196"/>
        <v>1200.5</v>
      </c>
      <c r="AA756">
        <f t="shared" si="197"/>
        <v>800.5</v>
      </c>
      <c r="AB756">
        <f>IF(I756&lt;&gt;0,(ABS(X756*Constants!$B$10)+50)/100,IF(X756=0,MAX((AB755-ABS(Z756*Constants!$B$4)),0),(ABS(X756*Constants!$B$4)+50)/100))</f>
        <v>0.62005</v>
      </c>
      <c r="AC756">
        <f>IF(J756&lt;&gt;0,(ABS(Y756*Constants!$B$10)+50)/100,IF(Y756=0,MAX((AC755-ABS(AA756*Constants!$B$4)),0),(ABS(Y756*Constants!$B$4)+50)/100))</f>
        <v>0.58005</v>
      </c>
      <c r="AD756">
        <f t="shared" si="198"/>
        <v>1001</v>
      </c>
      <c r="AE756">
        <f t="shared" si="199"/>
        <v>1200.5</v>
      </c>
      <c r="AF756">
        <f t="shared" si="200"/>
        <v>800.5</v>
      </c>
      <c r="AG756">
        <f>((Constants!$B$5*AG755)+Constants!$B$4*AD756+AH755)/(Constants!$B$5+Constants!$B$4)</f>
        <v>1001</v>
      </c>
      <c r="AH756">
        <f>((Constants!$B$5*AG755)+Constants!$B$4*AD756+AH755)-(Constants!$B$5+Constants!$B$4)*AG756</f>
        <v>0</v>
      </c>
      <c r="AI756">
        <f>((Constants!$B$5*AI755)+Constants!$B$4*AE756+AJ755)/(Constants!$B$5+Constants!$B$4)</f>
        <v>1200.5</v>
      </c>
      <c r="AJ756">
        <f>((Constants!$B$5*AI755)+Constants!$B$4*AE756+AJ755)-(Constants!$B$4+Constants!$B$5)*AI756</f>
        <v>0</v>
      </c>
      <c r="AK756">
        <f>((Constants!$B$5*AK755)+Constants!$B$4*AF756+AL755)/(Constants!$B$5+Constants!$B$4)</f>
        <v>800.5</v>
      </c>
      <c r="AL756">
        <f>((Constants!$B$5*AK755)+Constants!$B$4*AF756+AL755)-(Constants!$B$5+Constants!$B$4)*AK756</f>
        <v>0</v>
      </c>
      <c r="AM756">
        <f t="shared" si="201"/>
        <v>1</v>
      </c>
      <c r="AN756">
        <f t="shared" si="202"/>
        <v>1</v>
      </c>
      <c r="AO756">
        <f>(200000*(ABS(N756)-ABS(N754))+Constants!$B$7)/(2*Constants!$B$7)</f>
        <v>0.5</v>
      </c>
      <c r="AP756">
        <f>(200000*(ABS(O756)-ABS(O754))+Constants!$B$7)/(2*Constants!$B$7)</f>
        <v>0.5</v>
      </c>
      <c r="AQ756">
        <f t="shared" si="203"/>
        <v>1</v>
      </c>
      <c r="AR756">
        <f>(Constants!$B$3*Constants!$B$8*I756*K756+AS755)/(Constants!$B$9*Constants!$B$4)</f>
        <v>7.53982300884956</v>
      </c>
      <c r="AS756">
        <f>(Constants!$B$3*Constants!$B$8*I756*K756+AS755)-(AR756*Constants!$B$9*Constants!$B$4)</f>
        <v>0</v>
      </c>
      <c r="AT756">
        <f t="shared" si="204"/>
        <v>5685.0265486725</v>
      </c>
      <c r="AU756">
        <f t="array" ref="AU756">IF(SUMPRODUCT(--(SIGN(AN723:AN755)=SIGN(K724:K756)))=0,2,IF(AV755&gt;0,1,0))</f>
        <v>0</v>
      </c>
      <c r="AV756">
        <f>IF(AU756=2,ROUND(5*1000/Constants!$B$11,0),IF(AV755&gt;0,AV755-1,0))</f>
        <v>0</v>
      </c>
      <c r="AW756">
        <f t="shared" si="205"/>
        <v>754</v>
      </c>
      <c r="AX756">
        <f ca="1" t="array" ref="AX756">IF(AW756&gt;Constants!$B$12,2,IF(SUMPRODUCT(--(AX737:AX756=2))=0,0,1))</f>
        <v>2</v>
      </c>
      <c r="AZ756">
        <f t="array" ref="AZ756">IF(ABS(AG756)&gt;Constants!$B$13,2,IF(SUMPRODUCT(--(AZ736:AZ755=2))=0,0,1))</f>
        <v>0</v>
      </c>
    </row>
    <row r="757" spans="1:52">
      <c r="A757" s="3">
        <v>755</v>
      </c>
      <c r="B757">
        <f>Signals!B756</f>
        <v>3</v>
      </c>
      <c r="C757">
        <f>Signals!C756</f>
        <v>2</v>
      </c>
      <c r="D757">
        <f>Signals!F756</f>
        <v>0</v>
      </c>
      <c r="E757">
        <f>Signals!H756</f>
        <v>0</v>
      </c>
      <c r="F757">
        <f>Signals!I756</f>
        <v>0</v>
      </c>
      <c r="G757">
        <f>IF(Constants!$B$2=2,-B757,B757)</f>
        <v>3</v>
      </c>
      <c r="H757">
        <f>IF(Constants!$C$2=2,-C757,C757)</f>
        <v>2</v>
      </c>
      <c r="I757">
        <f t="shared" si="189"/>
        <v>3</v>
      </c>
      <c r="J757">
        <f t="shared" si="190"/>
        <v>2</v>
      </c>
      <c r="K757">
        <f t="shared" si="191"/>
        <v>1</v>
      </c>
      <c r="L757">
        <f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1200.5</v>
      </c>
      <c r="M757">
        <f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800.5</v>
      </c>
      <c r="N757">
        <f t="shared" si="192"/>
        <v>1200.5</v>
      </c>
      <c r="O757">
        <f t="shared" si="193"/>
        <v>800.5</v>
      </c>
      <c r="P757">
        <f>IF(I757&lt;&gt;0,(ABS(L757*Constants!$B$10)+50)/100,MAX(P756-ABS(N757*Constants!$B$4),0))</f>
        <v>0.62005</v>
      </c>
      <c r="Q757">
        <f>IF(J757&lt;&gt;0,(ABS(M757*Constants!$B$10)+50)/100,MAX(Q756-ABS(O757*Constants!$B$4),0))</f>
        <v>0.58005</v>
      </c>
      <c r="R757">
        <f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1200.5</v>
      </c>
      <c r="S757">
        <f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800.5</v>
      </c>
      <c r="T757">
        <f t="shared" si="194"/>
        <v>1200.5</v>
      </c>
      <c r="U757">
        <f t="shared" si="195"/>
        <v>800.5</v>
      </c>
      <c r="V757">
        <f>IF(I757&lt;&gt;0,(ABS(R757*Constants!$B$4)+50)/100,IF(R757=0,MAX((0-ABS(T757*Constants!$B$4)),0),(ABS(R757*Constants!$B$4)+50)/100))</f>
        <v>1501.125</v>
      </c>
      <c r="W757">
        <f>IF(J757&lt;&gt;0,(ABS(S757*Constants!$B$4)+50)/100,IF(S757=0,MAX((0-ABS(U757*Constants!$B$4)),0),(ABS(S757*Constants!$B$4)+50)/100))</f>
        <v>1001.125</v>
      </c>
      <c r="X757">
        <f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1200.5</v>
      </c>
      <c r="Y757">
        <f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800.5</v>
      </c>
      <c r="Z757">
        <f t="shared" si="196"/>
        <v>1200.5</v>
      </c>
      <c r="AA757">
        <f t="shared" si="197"/>
        <v>800.5</v>
      </c>
      <c r="AB757">
        <f>IF(I757&lt;&gt;0,(ABS(X757*Constants!$B$10)+50)/100,IF(X757=0,MAX((AB756-ABS(Z757*Constants!$B$4)),0),(ABS(X757*Constants!$B$4)+50)/100))</f>
        <v>0.62005</v>
      </c>
      <c r="AC757">
        <f>IF(J757&lt;&gt;0,(ABS(Y757*Constants!$B$10)+50)/100,IF(Y757=0,MAX((AC756-ABS(AA757*Constants!$B$4)),0),(ABS(Y757*Constants!$B$4)+50)/100))</f>
        <v>0.58005</v>
      </c>
      <c r="AD757">
        <f t="shared" si="198"/>
        <v>1001</v>
      </c>
      <c r="AE757">
        <f t="shared" si="199"/>
        <v>1200.5</v>
      </c>
      <c r="AF757">
        <f t="shared" si="200"/>
        <v>800.5</v>
      </c>
      <c r="AG757">
        <f>((Constants!$B$5*AG756)+Constants!$B$4*AD757+AH756)/(Constants!$B$5+Constants!$B$4)</f>
        <v>1001</v>
      </c>
      <c r="AH757">
        <f>((Constants!$B$5*AG756)+Constants!$B$4*AD757+AH756)-(Constants!$B$5+Constants!$B$4)*AG757</f>
        <v>0</v>
      </c>
      <c r="AI757">
        <f>((Constants!$B$5*AI756)+Constants!$B$4*AE757+AJ756)/(Constants!$B$5+Constants!$B$4)</f>
        <v>1200.5</v>
      </c>
      <c r="AJ757">
        <f>((Constants!$B$5*AI756)+Constants!$B$4*AE757+AJ756)-(Constants!$B$4+Constants!$B$5)*AI757</f>
        <v>0</v>
      </c>
      <c r="AK757">
        <f>((Constants!$B$5*AK756)+Constants!$B$4*AF757+AL756)/(Constants!$B$5+Constants!$B$4)</f>
        <v>800.5</v>
      </c>
      <c r="AL757">
        <f>((Constants!$B$5*AK756)+Constants!$B$4*AF757+AL756)-(Constants!$B$5+Constants!$B$4)*AK757</f>
        <v>0</v>
      </c>
      <c r="AM757">
        <f t="shared" si="201"/>
        <v>1</v>
      </c>
      <c r="AN757">
        <f t="shared" si="202"/>
        <v>1</v>
      </c>
      <c r="AO757">
        <f>(200000*(ABS(N757)-ABS(N755))+Constants!$B$7)/(2*Constants!$B$7)</f>
        <v>0.5</v>
      </c>
      <c r="AP757">
        <f>(200000*(ABS(O757)-ABS(O755))+Constants!$B$7)/(2*Constants!$B$7)</f>
        <v>0.5</v>
      </c>
      <c r="AQ757">
        <f t="shared" si="203"/>
        <v>1</v>
      </c>
      <c r="AR757">
        <f>(Constants!$B$3*Constants!$B$8*I757*K757+AS756)/(Constants!$B$9*Constants!$B$4)</f>
        <v>7.53982300884956</v>
      </c>
      <c r="AS757">
        <f>(Constants!$B$3*Constants!$B$8*I757*K757+AS756)-(AR757*Constants!$B$9*Constants!$B$4)</f>
        <v>0</v>
      </c>
      <c r="AT757">
        <f t="shared" si="204"/>
        <v>5692.56637168135</v>
      </c>
      <c r="AU757">
        <f t="array" ref="AU757">IF(SUMPRODUCT(--(SIGN(AN724:AN756)=SIGN(K725:K757)))=0,2,IF(AV756&gt;0,1,0))</f>
        <v>0</v>
      </c>
      <c r="AV757">
        <f>IF(AU757=2,ROUND(5*1000/Constants!$B$11,0),IF(AV756&gt;0,AV756-1,0))</f>
        <v>0</v>
      </c>
      <c r="AW757">
        <f t="shared" si="205"/>
        <v>755</v>
      </c>
      <c r="AX757">
        <f ca="1" t="array" ref="AX757">IF(AW757&gt;Constants!$B$12,2,IF(SUMPRODUCT(--(AX738:AX757=2))=0,0,1))</f>
        <v>2</v>
      </c>
      <c r="AZ757">
        <f t="array" ref="AZ757">IF(ABS(AG757)&gt;Constants!$B$13,2,IF(SUMPRODUCT(--(AZ737:AZ756=2))=0,0,1))</f>
        <v>0</v>
      </c>
    </row>
    <row r="758" spans="1:52">
      <c r="A758" s="3">
        <v>756</v>
      </c>
      <c r="B758">
        <f>Signals!B757</f>
        <v>3</v>
      </c>
      <c r="C758">
        <f>Signals!C757</f>
        <v>2</v>
      </c>
      <c r="D758">
        <f>Signals!F757</f>
        <v>0</v>
      </c>
      <c r="E758">
        <f>Signals!H757</f>
        <v>0</v>
      </c>
      <c r="F758">
        <f>Signals!I757</f>
        <v>0</v>
      </c>
      <c r="G758">
        <f>IF(Constants!$B$2=2,-B758,B758)</f>
        <v>3</v>
      </c>
      <c r="H758">
        <f>IF(Constants!$C$2=2,-C758,C758)</f>
        <v>2</v>
      </c>
      <c r="I758">
        <f t="shared" si="189"/>
        <v>3</v>
      </c>
      <c r="J758">
        <f t="shared" si="190"/>
        <v>2</v>
      </c>
      <c r="K758">
        <f t="shared" si="191"/>
        <v>1</v>
      </c>
      <c r="L758">
        <f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1200.5</v>
      </c>
      <c r="M758">
        <f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800.5</v>
      </c>
      <c r="N758">
        <f t="shared" si="192"/>
        <v>1200.5</v>
      </c>
      <c r="O758">
        <f t="shared" si="193"/>
        <v>800.5</v>
      </c>
      <c r="P758">
        <f>IF(I758&lt;&gt;0,(ABS(L758*Constants!$B$10)+50)/100,MAX(P757-ABS(N758*Constants!$B$4),0))</f>
        <v>0.62005</v>
      </c>
      <c r="Q758">
        <f>IF(J758&lt;&gt;0,(ABS(M758*Constants!$B$10)+50)/100,MAX(Q757-ABS(O758*Constants!$B$4),0))</f>
        <v>0.58005</v>
      </c>
      <c r="R758">
        <f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1200.5</v>
      </c>
      <c r="S758">
        <f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800.5</v>
      </c>
      <c r="T758">
        <f t="shared" si="194"/>
        <v>1200.5</v>
      </c>
      <c r="U758">
        <f t="shared" si="195"/>
        <v>800.5</v>
      </c>
      <c r="V758">
        <f>IF(I758&lt;&gt;0,(ABS(R758*Constants!$B$4)+50)/100,IF(R758=0,MAX((0-ABS(T758*Constants!$B$4)),0),(ABS(R758*Constants!$B$4)+50)/100))</f>
        <v>1501.125</v>
      </c>
      <c r="W758">
        <f>IF(J758&lt;&gt;0,(ABS(S758*Constants!$B$4)+50)/100,IF(S758=0,MAX((0-ABS(U758*Constants!$B$4)),0),(ABS(S758*Constants!$B$4)+50)/100))</f>
        <v>1001.125</v>
      </c>
      <c r="X758">
        <f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1200.5</v>
      </c>
      <c r="Y758">
        <f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800.5</v>
      </c>
      <c r="Z758">
        <f t="shared" si="196"/>
        <v>1200.5</v>
      </c>
      <c r="AA758">
        <f t="shared" si="197"/>
        <v>800.5</v>
      </c>
      <c r="AB758">
        <f>IF(I758&lt;&gt;0,(ABS(X758*Constants!$B$10)+50)/100,IF(X758=0,MAX((AB757-ABS(Z758*Constants!$B$4)),0),(ABS(X758*Constants!$B$4)+50)/100))</f>
        <v>0.62005</v>
      </c>
      <c r="AC758">
        <f>IF(J758&lt;&gt;0,(ABS(Y758*Constants!$B$10)+50)/100,IF(Y758=0,MAX((AC757-ABS(AA758*Constants!$B$4)),0),(ABS(Y758*Constants!$B$4)+50)/100))</f>
        <v>0.58005</v>
      </c>
      <c r="AD758">
        <f t="shared" si="198"/>
        <v>1001</v>
      </c>
      <c r="AE758">
        <f t="shared" si="199"/>
        <v>1200.5</v>
      </c>
      <c r="AF758">
        <f t="shared" si="200"/>
        <v>800.5</v>
      </c>
      <c r="AG758">
        <f>((Constants!$B$5*AG757)+Constants!$B$4*AD758+AH757)/(Constants!$B$5+Constants!$B$4)</f>
        <v>1001</v>
      </c>
      <c r="AH758">
        <f>((Constants!$B$5*AG757)+Constants!$B$4*AD758+AH757)-(Constants!$B$5+Constants!$B$4)*AG758</f>
        <v>0</v>
      </c>
      <c r="AI758">
        <f>((Constants!$B$5*AI757)+Constants!$B$4*AE758+AJ757)/(Constants!$B$5+Constants!$B$4)</f>
        <v>1200.5</v>
      </c>
      <c r="AJ758">
        <f>((Constants!$B$5*AI757)+Constants!$B$4*AE758+AJ757)-(Constants!$B$4+Constants!$B$5)*AI758</f>
        <v>0</v>
      </c>
      <c r="AK758">
        <f>((Constants!$B$5*AK757)+Constants!$B$4*AF758+AL757)/(Constants!$B$5+Constants!$B$4)</f>
        <v>800.5</v>
      </c>
      <c r="AL758">
        <f>((Constants!$B$5*AK757)+Constants!$B$4*AF758+AL757)-(Constants!$B$5+Constants!$B$4)*AK758</f>
        <v>0</v>
      </c>
      <c r="AM758">
        <f t="shared" si="201"/>
        <v>1</v>
      </c>
      <c r="AN758">
        <f t="shared" si="202"/>
        <v>1</v>
      </c>
      <c r="AO758">
        <f>(200000*(ABS(N758)-ABS(N756))+Constants!$B$7)/(2*Constants!$B$7)</f>
        <v>0.5</v>
      </c>
      <c r="AP758">
        <f>(200000*(ABS(O758)-ABS(O756))+Constants!$B$7)/(2*Constants!$B$7)</f>
        <v>0.5</v>
      </c>
      <c r="AQ758">
        <f t="shared" si="203"/>
        <v>1</v>
      </c>
      <c r="AR758">
        <f>(Constants!$B$3*Constants!$B$8*I758*K758+AS757)/(Constants!$B$9*Constants!$B$4)</f>
        <v>7.53982300884956</v>
      </c>
      <c r="AS758">
        <f>(Constants!$B$3*Constants!$B$8*I758*K758+AS757)-(AR758*Constants!$B$9*Constants!$B$4)</f>
        <v>0</v>
      </c>
      <c r="AT758">
        <f t="shared" si="204"/>
        <v>5700.1061946902</v>
      </c>
      <c r="AU758">
        <f t="array" ref="AU758">IF(SUMPRODUCT(--(SIGN(AN725:AN757)=SIGN(K726:K758)))=0,2,IF(AV757&gt;0,1,0))</f>
        <v>0</v>
      </c>
      <c r="AV758">
        <f>IF(AU758=2,ROUND(5*1000/Constants!$B$11,0),IF(AV757&gt;0,AV757-1,0))</f>
        <v>0</v>
      </c>
      <c r="AW758">
        <f t="shared" si="205"/>
        <v>756</v>
      </c>
      <c r="AX758">
        <f ca="1" t="array" ref="AX758">IF(AW758&gt;Constants!$B$12,2,IF(SUMPRODUCT(--(AX739:AX758=2))=0,0,1))</f>
        <v>2</v>
      </c>
      <c r="AZ758">
        <f t="array" ref="AZ758">IF(ABS(AG758)&gt;Constants!$B$13,2,IF(SUMPRODUCT(--(AZ738:AZ757=2))=0,0,1))</f>
        <v>0</v>
      </c>
    </row>
    <row r="759" spans="1:52">
      <c r="A759" s="3">
        <v>757</v>
      </c>
      <c r="B759">
        <f>Signals!B758</f>
        <v>3</v>
      </c>
      <c r="C759">
        <f>Signals!C758</f>
        <v>2</v>
      </c>
      <c r="D759">
        <f>Signals!F758</f>
        <v>0</v>
      </c>
      <c r="E759">
        <f>Signals!H758</f>
        <v>0</v>
      </c>
      <c r="F759">
        <f>Signals!I758</f>
        <v>0</v>
      </c>
      <c r="G759">
        <f>IF(Constants!$B$2=2,-B759,B759)</f>
        <v>3</v>
      </c>
      <c r="H759">
        <f>IF(Constants!$C$2=2,-C759,C759)</f>
        <v>2</v>
      </c>
      <c r="I759">
        <f t="shared" si="189"/>
        <v>3</v>
      </c>
      <c r="J759">
        <f t="shared" si="190"/>
        <v>2</v>
      </c>
      <c r="K759">
        <f t="shared" si="191"/>
        <v>1</v>
      </c>
      <c r="L759">
        <f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1200.5</v>
      </c>
      <c r="M759">
        <f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800.5</v>
      </c>
      <c r="N759">
        <f t="shared" si="192"/>
        <v>1200.5</v>
      </c>
      <c r="O759">
        <f t="shared" si="193"/>
        <v>800.5</v>
      </c>
      <c r="P759">
        <f>IF(I759&lt;&gt;0,(ABS(L759*Constants!$B$10)+50)/100,MAX(P758-ABS(N759*Constants!$B$4),0))</f>
        <v>0.62005</v>
      </c>
      <c r="Q759">
        <f>IF(J759&lt;&gt;0,(ABS(M759*Constants!$B$10)+50)/100,MAX(Q758-ABS(O759*Constants!$B$4),0))</f>
        <v>0.58005</v>
      </c>
      <c r="R759">
        <f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1200.5</v>
      </c>
      <c r="S759">
        <f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800.5</v>
      </c>
      <c r="T759">
        <f t="shared" si="194"/>
        <v>1200.5</v>
      </c>
      <c r="U759">
        <f t="shared" si="195"/>
        <v>800.5</v>
      </c>
      <c r="V759">
        <f>IF(I759&lt;&gt;0,(ABS(R759*Constants!$B$4)+50)/100,IF(R759=0,MAX((0-ABS(T759*Constants!$B$4)),0),(ABS(R759*Constants!$B$4)+50)/100))</f>
        <v>1501.125</v>
      </c>
      <c r="W759">
        <f>IF(J759&lt;&gt;0,(ABS(S759*Constants!$B$4)+50)/100,IF(S759=0,MAX((0-ABS(U759*Constants!$B$4)),0),(ABS(S759*Constants!$B$4)+50)/100))</f>
        <v>1001.125</v>
      </c>
      <c r="X759">
        <f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1200.5</v>
      </c>
      <c r="Y759">
        <f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800.5</v>
      </c>
      <c r="Z759">
        <f t="shared" si="196"/>
        <v>1200.5</v>
      </c>
      <c r="AA759">
        <f t="shared" si="197"/>
        <v>800.5</v>
      </c>
      <c r="AB759">
        <f>IF(I759&lt;&gt;0,(ABS(X759*Constants!$B$10)+50)/100,IF(X759=0,MAX((AB758-ABS(Z759*Constants!$B$4)),0),(ABS(X759*Constants!$B$4)+50)/100))</f>
        <v>0.62005</v>
      </c>
      <c r="AC759">
        <f>IF(J759&lt;&gt;0,(ABS(Y759*Constants!$B$10)+50)/100,IF(Y759=0,MAX((AC758-ABS(AA759*Constants!$B$4)),0),(ABS(Y759*Constants!$B$4)+50)/100))</f>
        <v>0.58005</v>
      </c>
      <c r="AD759">
        <f t="shared" si="198"/>
        <v>1001</v>
      </c>
      <c r="AE759">
        <f t="shared" si="199"/>
        <v>1200.5</v>
      </c>
      <c r="AF759">
        <f t="shared" si="200"/>
        <v>800.5</v>
      </c>
      <c r="AG759">
        <f>((Constants!$B$5*AG758)+Constants!$B$4*AD759+AH758)/(Constants!$B$5+Constants!$B$4)</f>
        <v>1001</v>
      </c>
      <c r="AH759">
        <f>((Constants!$B$5*AG758)+Constants!$B$4*AD759+AH758)-(Constants!$B$5+Constants!$B$4)*AG759</f>
        <v>0</v>
      </c>
      <c r="AI759">
        <f>((Constants!$B$5*AI758)+Constants!$B$4*AE759+AJ758)/(Constants!$B$5+Constants!$B$4)</f>
        <v>1200.5</v>
      </c>
      <c r="AJ759">
        <f>((Constants!$B$5*AI758)+Constants!$B$4*AE759+AJ758)-(Constants!$B$4+Constants!$B$5)*AI759</f>
        <v>0</v>
      </c>
      <c r="AK759">
        <f>((Constants!$B$5*AK758)+Constants!$B$4*AF759+AL758)/(Constants!$B$5+Constants!$B$4)</f>
        <v>800.5</v>
      </c>
      <c r="AL759">
        <f>((Constants!$B$5*AK758)+Constants!$B$4*AF759+AL758)-(Constants!$B$5+Constants!$B$4)*AK759</f>
        <v>0</v>
      </c>
      <c r="AM759">
        <f t="shared" si="201"/>
        <v>1</v>
      </c>
      <c r="AN759">
        <f t="shared" si="202"/>
        <v>1</v>
      </c>
      <c r="AO759">
        <f>(200000*(ABS(N759)-ABS(N757))+Constants!$B$7)/(2*Constants!$B$7)</f>
        <v>0.5</v>
      </c>
      <c r="AP759">
        <f>(200000*(ABS(O759)-ABS(O757))+Constants!$B$7)/(2*Constants!$B$7)</f>
        <v>0.5</v>
      </c>
      <c r="AQ759">
        <f t="shared" si="203"/>
        <v>1</v>
      </c>
      <c r="AR759">
        <f>(Constants!$B$3*Constants!$B$8*I759*K759+AS758)/(Constants!$B$9*Constants!$B$4)</f>
        <v>7.53982300884956</v>
      </c>
      <c r="AS759">
        <f>(Constants!$B$3*Constants!$B$8*I759*K759+AS758)-(AR759*Constants!$B$9*Constants!$B$4)</f>
        <v>0</v>
      </c>
      <c r="AT759">
        <f t="shared" si="204"/>
        <v>5707.64601769905</v>
      </c>
      <c r="AU759">
        <f t="array" ref="AU759">IF(SUMPRODUCT(--(SIGN(AN726:AN758)=SIGN(K727:K759)))=0,2,IF(AV758&gt;0,1,0))</f>
        <v>0</v>
      </c>
      <c r="AV759">
        <f>IF(AU759=2,ROUND(5*1000/Constants!$B$11,0),IF(AV758&gt;0,AV758-1,0))</f>
        <v>0</v>
      </c>
      <c r="AW759">
        <f t="shared" si="205"/>
        <v>757</v>
      </c>
      <c r="AX759">
        <f ca="1" t="array" ref="AX759">IF(AW759&gt;Constants!$B$12,2,IF(SUMPRODUCT(--(AX740:AX759=2))=0,0,1))</f>
        <v>2</v>
      </c>
      <c r="AZ759">
        <f t="array" ref="AZ759">IF(ABS(AG759)&gt;Constants!$B$13,2,IF(SUMPRODUCT(--(AZ739:AZ758=2))=0,0,1))</f>
        <v>0</v>
      </c>
    </row>
    <row r="760" spans="1:52">
      <c r="A760" s="3">
        <v>758</v>
      </c>
      <c r="B760">
        <f>Signals!B759</f>
        <v>3</v>
      </c>
      <c r="C760">
        <f>Signals!C759</f>
        <v>2</v>
      </c>
      <c r="D760">
        <f>Signals!F759</f>
        <v>0</v>
      </c>
      <c r="E760">
        <f>Signals!H759</f>
        <v>0</v>
      </c>
      <c r="F760">
        <f>Signals!I759</f>
        <v>0</v>
      </c>
      <c r="G760">
        <f>IF(Constants!$B$2=2,-B760,B760)</f>
        <v>3</v>
      </c>
      <c r="H760">
        <f>IF(Constants!$C$2=2,-C760,C760)</f>
        <v>2</v>
      </c>
      <c r="I760">
        <f t="shared" si="189"/>
        <v>3</v>
      </c>
      <c r="J760">
        <f t="shared" si="190"/>
        <v>2</v>
      </c>
      <c r="K760">
        <f t="shared" si="191"/>
        <v>1</v>
      </c>
      <c r="L760">
        <f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1200.5</v>
      </c>
      <c r="M760">
        <f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800.5</v>
      </c>
      <c r="N760">
        <f t="shared" si="192"/>
        <v>1200.5</v>
      </c>
      <c r="O760">
        <f t="shared" si="193"/>
        <v>800.5</v>
      </c>
      <c r="P760">
        <f>IF(I760&lt;&gt;0,(ABS(L760*Constants!$B$10)+50)/100,MAX(P759-ABS(N760*Constants!$B$4),0))</f>
        <v>0.62005</v>
      </c>
      <c r="Q760">
        <f>IF(J760&lt;&gt;0,(ABS(M760*Constants!$B$10)+50)/100,MAX(Q759-ABS(O760*Constants!$B$4),0))</f>
        <v>0.58005</v>
      </c>
      <c r="R760">
        <f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1200.5</v>
      </c>
      <c r="S760">
        <f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800.5</v>
      </c>
      <c r="T760">
        <f t="shared" si="194"/>
        <v>1200.5</v>
      </c>
      <c r="U760">
        <f t="shared" si="195"/>
        <v>800.5</v>
      </c>
      <c r="V760">
        <f>IF(I760&lt;&gt;0,(ABS(R760*Constants!$B$4)+50)/100,IF(R760=0,MAX((0-ABS(T760*Constants!$B$4)),0),(ABS(R760*Constants!$B$4)+50)/100))</f>
        <v>1501.125</v>
      </c>
      <c r="W760">
        <f>IF(J760&lt;&gt;0,(ABS(S760*Constants!$B$4)+50)/100,IF(S760=0,MAX((0-ABS(U760*Constants!$B$4)),0),(ABS(S760*Constants!$B$4)+50)/100))</f>
        <v>1001.125</v>
      </c>
      <c r="X760">
        <f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1200.5</v>
      </c>
      <c r="Y760">
        <f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800.5</v>
      </c>
      <c r="Z760">
        <f t="shared" si="196"/>
        <v>1200.5</v>
      </c>
      <c r="AA760">
        <f t="shared" si="197"/>
        <v>800.5</v>
      </c>
      <c r="AB760">
        <f>IF(I760&lt;&gt;0,(ABS(X760*Constants!$B$10)+50)/100,IF(X760=0,MAX((AB759-ABS(Z760*Constants!$B$4)),0),(ABS(X760*Constants!$B$4)+50)/100))</f>
        <v>0.62005</v>
      </c>
      <c r="AC760">
        <f>IF(J760&lt;&gt;0,(ABS(Y760*Constants!$B$10)+50)/100,IF(Y760=0,MAX((AC759-ABS(AA760*Constants!$B$4)),0),(ABS(Y760*Constants!$B$4)+50)/100))</f>
        <v>0.58005</v>
      </c>
      <c r="AD760">
        <f t="shared" si="198"/>
        <v>1001</v>
      </c>
      <c r="AE760">
        <f t="shared" si="199"/>
        <v>1200.5</v>
      </c>
      <c r="AF760">
        <f t="shared" si="200"/>
        <v>800.5</v>
      </c>
      <c r="AG760">
        <f>((Constants!$B$5*AG759)+Constants!$B$4*AD760+AH759)/(Constants!$B$5+Constants!$B$4)</f>
        <v>1001</v>
      </c>
      <c r="AH760">
        <f>((Constants!$B$5*AG759)+Constants!$B$4*AD760+AH759)-(Constants!$B$5+Constants!$B$4)*AG760</f>
        <v>0</v>
      </c>
      <c r="AI760">
        <f>((Constants!$B$5*AI759)+Constants!$B$4*AE760+AJ759)/(Constants!$B$5+Constants!$B$4)</f>
        <v>1200.5</v>
      </c>
      <c r="AJ760">
        <f>((Constants!$B$5*AI759)+Constants!$B$4*AE760+AJ759)-(Constants!$B$4+Constants!$B$5)*AI760</f>
        <v>0</v>
      </c>
      <c r="AK760">
        <f>((Constants!$B$5*AK759)+Constants!$B$4*AF760+AL759)/(Constants!$B$5+Constants!$B$4)</f>
        <v>800.5</v>
      </c>
      <c r="AL760">
        <f>((Constants!$B$5*AK759)+Constants!$B$4*AF760+AL759)-(Constants!$B$5+Constants!$B$4)*AK760</f>
        <v>0</v>
      </c>
      <c r="AM760">
        <f t="shared" si="201"/>
        <v>1</v>
      </c>
      <c r="AN760">
        <f t="shared" si="202"/>
        <v>1</v>
      </c>
      <c r="AO760">
        <f>(200000*(ABS(N760)-ABS(N758))+Constants!$B$7)/(2*Constants!$B$7)</f>
        <v>0.5</v>
      </c>
      <c r="AP760">
        <f>(200000*(ABS(O760)-ABS(O758))+Constants!$B$7)/(2*Constants!$B$7)</f>
        <v>0.5</v>
      </c>
      <c r="AQ760">
        <f t="shared" si="203"/>
        <v>1</v>
      </c>
      <c r="AR760">
        <f>(Constants!$B$3*Constants!$B$8*I760*K760+AS759)/(Constants!$B$9*Constants!$B$4)</f>
        <v>7.53982300884956</v>
      </c>
      <c r="AS760">
        <f>(Constants!$B$3*Constants!$B$8*I760*K760+AS759)-(AR760*Constants!$B$9*Constants!$B$4)</f>
        <v>0</v>
      </c>
      <c r="AT760">
        <f t="shared" si="204"/>
        <v>5715.1858407079</v>
      </c>
      <c r="AU760">
        <f t="array" ref="AU760">IF(SUMPRODUCT(--(SIGN(AN727:AN759)=SIGN(K728:K760)))=0,2,IF(AV759&gt;0,1,0))</f>
        <v>0</v>
      </c>
      <c r="AV760">
        <f>IF(AU760=2,ROUND(5*1000/Constants!$B$11,0),IF(AV759&gt;0,AV759-1,0))</f>
        <v>0</v>
      </c>
      <c r="AW760">
        <f t="shared" si="205"/>
        <v>758</v>
      </c>
      <c r="AX760">
        <f ca="1" t="array" ref="AX760">IF(AW760&gt;Constants!$B$12,2,IF(SUMPRODUCT(--(AX741:AX760=2))=0,0,1))</f>
        <v>2</v>
      </c>
      <c r="AZ760">
        <f t="array" ref="AZ760">IF(ABS(AG760)&gt;Constants!$B$13,2,IF(SUMPRODUCT(--(AZ740:AZ759=2))=0,0,1))</f>
        <v>0</v>
      </c>
    </row>
    <row r="761" spans="1:52">
      <c r="A761" s="3">
        <v>759</v>
      </c>
      <c r="B761">
        <f>Signals!B760</f>
        <v>3</v>
      </c>
      <c r="C761">
        <f>Signals!C760</f>
        <v>2</v>
      </c>
      <c r="D761">
        <f>Signals!F760</f>
        <v>0</v>
      </c>
      <c r="E761">
        <f>Signals!H760</f>
        <v>0</v>
      </c>
      <c r="F761">
        <f>Signals!I760</f>
        <v>0</v>
      </c>
      <c r="G761">
        <f>IF(Constants!$B$2=2,-B761,B761)</f>
        <v>3</v>
      </c>
      <c r="H761">
        <f>IF(Constants!$C$2=2,-C761,C761)</f>
        <v>2</v>
      </c>
      <c r="I761">
        <f t="shared" si="189"/>
        <v>3</v>
      </c>
      <c r="J761">
        <f t="shared" si="190"/>
        <v>2</v>
      </c>
      <c r="K761">
        <f t="shared" si="191"/>
        <v>1</v>
      </c>
      <c r="L761">
        <f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1200.5</v>
      </c>
      <c r="M761">
        <f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800.5</v>
      </c>
      <c r="N761">
        <f t="shared" si="192"/>
        <v>1200.5</v>
      </c>
      <c r="O761">
        <f t="shared" si="193"/>
        <v>800.5</v>
      </c>
      <c r="P761">
        <f>IF(I761&lt;&gt;0,(ABS(L761*Constants!$B$10)+50)/100,MAX(P760-ABS(N761*Constants!$B$4),0))</f>
        <v>0.62005</v>
      </c>
      <c r="Q761">
        <f>IF(J761&lt;&gt;0,(ABS(M761*Constants!$B$10)+50)/100,MAX(Q760-ABS(O761*Constants!$B$4),0))</f>
        <v>0.58005</v>
      </c>
      <c r="R761">
        <f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1200.5</v>
      </c>
      <c r="S761">
        <f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800.5</v>
      </c>
      <c r="T761">
        <f t="shared" si="194"/>
        <v>1200.5</v>
      </c>
      <c r="U761">
        <f t="shared" si="195"/>
        <v>800.5</v>
      </c>
      <c r="V761">
        <f>IF(I761&lt;&gt;0,(ABS(R761*Constants!$B$4)+50)/100,IF(R761=0,MAX((0-ABS(T761*Constants!$B$4)),0),(ABS(R761*Constants!$B$4)+50)/100))</f>
        <v>1501.125</v>
      </c>
      <c r="W761">
        <f>IF(J761&lt;&gt;0,(ABS(S761*Constants!$B$4)+50)/100,IF(S761=0,MAX((0-ABS(U761*Constants!$B$4)),0),(ABS(S761*Constants!$B$4)+50)/100))</f>
        <v>1001.125</v>
      </c>
      <c r="X761">
        <f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1200.5</v>
      </c>
      <c r="Y761">
        <f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800.5</v>
      </c>
      <c r="Z761">
        <f t="shared" si="196"/>
        <v>1200.5</v>
      </c>
      <c r="AA761">
        <f t="shared" si="197"/>
        <v>800.5</v>
      </c>
      <c r="AB761">
        <f>IF(I761&lt;&gt;0,(ABS(X761*Constants!$B$10)+50)/100,IF(X761=0,MAX((AB760-ABS(Z761*Constants!$B$4)),0),(ABS(X761*Constants!$B$4)+50)/100))</f>
        <v>0.62005</v>
      </c>
      <c r="AC761">
        <f>IF(J761&lt;&gt;0,(ABS(Y761*Constants!$B$10)+50)/100,IF(Y761=0,MAX((AC760-ABS(AA761*Constants!$B$4)),0),(ABS(Y761*Constants!$B$4)+50)/100))</f>
        <v>0.58005</v>
      </c>
      <c r="AD761">
        <f t="shared" si="198"/>
        <v>1001</v>
      </c>
      <c r="AE761">
        <f t="shared" si="199"/>
        <v>1200.5</v>
      </c>
      <c r="AF761">
        <f t="shared" si="200"/>
        <v>800.5</v>
      </c>
      <c r="AG761">
        <f>((Constants!$B$5*AG760)+Constants!$B$4*AD761+AH760)/(Constants!$B$5+Constants!$B$4)</f>
        <v>1001</v>
      </c>
      <c r="AH761">
        <f>((Constants!$B$5*AG760)+Constants!$B$4*AD761+AH760)-(Constants!$B$5+Constants!$B$4)*AG761</f>
        <v>0</v>
      </c>
      <c r="AI761">
        <f>((Constants!$B$5*AI760)+Constants!$B$4*AE761+AJ760)/(Constants!$B$5+Constants!$B$4)</f>
        <v>1200.5</v>
      </c>
      <c r="AJ761">
        <f>((Constants!$B$5*AI760)+Constants!$B$4*AE761+AJ760)-(Constants!$B$4+Constants!$B$5)*AI761</f>
        <v>0</v>
      </c>
      <c r="AK761">
        <f>((Constants!$B$5*AK760)+Constants!$B$4*AF761+AL760)/(Constants!$B$5+Constants!$B$4)</f>
        <v>800.5</v>
      </c>
      <c r="AL761">
        <f>((Constants!$B$5*AK760)+Constants!$B$4*AF761+AL760)-(Constants!$B$5+Constants!$B$4)*AK761</f>
        <v>0</v>
      </c>
      <c r="AM761">
        <f t="shared" si="201"/>
        <v>1</v>
      </c>
      <c r="AN761">
        <f t="shared" si="202"/>
        <v>1</v>
      </c>
      <c r="AO761">
        <f>(200000*(ABS(N761)-ABS(N759))+Constants!$B$7)/(2*Constants!$B$7)</f>
        <v>0.5</v>
      </c>
      <c r="AP761">
        <f>(200000*(ABS(O761)-ABS(O759))+Constants!$B$7)/(2*Constants!$B$7)</f>
        <v>0.5</v>
      </c>
      <c r="AQ761">
        <f t="shared" si="203"/>
        <v>1</v>
      </c>
      <c r="AR761">
        <f>(Constants!$B$3*Constants!$B$8*I761*K761+AS760)/(Constants!$B$9*Constants!$B$4)</f>
        <v>7.53982300884956</v>
      </c>
      <c r="AS761">
        <f>(Constants!$B$3*Constants!$B$8*I761*K761+AS760)-(AR761*Constants!$B$9*Constants!$B$4)</f>
        <v>0</v>
      </c>
      <c r="AT761">
        <f t="shared" si="204"/>
        <v>5722.72566371675</v>
      </c>
      <c r="AU761">
        <f t="array" ref="AU761">IF(SUMPRODUCT(--(SIGN(AN728:AN760)=SIGN(K729:K761)))=0,2,IF(AV760&gt;0,1,0))</f>
        <v>0</v>
      </c>
      <c r="AV761">
        <f>IF(AU761=2,ROUND(5*1000/Constants!$B$11,0),IF(AV760&gt;0,AV760-1,0))</f>
        <v>0</v>
      </c>
      <c r="AW761">
        <f t="shared" si="205"/>
        <v>759</v>
      </c>
      <c r="AX761">
        <f ca="1" t="array" ref="AX761">IF(AW761&gt;Constants!$B$12,2,IF(SUMPRODUCT(--(AX742:AX761=2))=0,0,1))</f>
        <v>2</v>
      </c>
      <c r="AZ761">
        <f t="array" ref="AZ761">IF(ABS(AG761)&gt;Constants!$B$13,2,IF(SUMPRODUCT(--(AZ741:AZ760=2))=0,0,1))</f>
        <v>0</v>
      </c>
    </row>
    <row r="762" spans="1:52">
      <c r="A762" s="3">
        <v>760</v>
      </c>
      <c r="B762">
        <f>Signals!B761</f>
        <v>3</v>
      </c>
      <c r="C762">
        <f>Signals!C761</f>
        <v>2</v>
      </c>
      <c r="D762">
        <f>Signals!F761</f>
        <v>0</v>
      </c>
      <c r="E762">
        <f>Signals!H761</f>
        <v>0</v>
      </c>
      <c r="F762">
        <f>Signals!I761</f>
        <v>0</v>
      </c>
      <c r="G762">
        <f>IF(Constants!$B$2=2,-B762,B762)</f>
        <v>3</v>
      </c>
      <c r="H762">
        <f>IF(Constants!$C$2=2,-C762,C762)</f>
        <v>2</v>
      </c>
      <c r="I762">
        <f t="shared" si="189"/>
        <v>3</v>
      </c>
      <c r="J762">
        <f t="shared" si="190"/>
        <v>2</v>
      </c>
      <c r="K762">
        <f t="shared" si="191"/>
        <v>1</v>
      </c>
      <c r="L762">
        <f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1200.5</v>
      </c>
      <c r="M762">
        <f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800.5</v>
      </c>
      <c r="N762">
        <f t="shared" si="192"/>
        <v>1200.5</v>
      </c>
      <c r="O762">
        <f t="shared" si="193"/>
        <v>800.5</v>
      </c>
      <c r="P762">
        <f>IF(I762&lt;&gt;0,(ABS(L762*Constants!$B$10)+50)/100,MAX(P761-ABS(N762*Constants!$B$4),0))</f>
        <v>0.62005</v>
      </c>
      <c r="Q762">
        <f>IF(J762&lt;&gt;0,(ABS(M762*Constants!$B$10)+50)/100,MAX(Q761-ABS(O762*Constants!$B$4),0))</f>
        <v>0.58005</v>
      </c>
      <c r="R762">
        <f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1200.5</v>
      </c>
      <c r="S762">
        <f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800.5</v>
      </c>
      <c r="T762">
        <f t="shared" si="194"/>
        <v>1200.5</v>
      </c>
      <c r="U762">
        <f t="shared" si="195"/>
        <v>800.5</v>
      </c>
      <c r="V762">
        <f>IF(I762&lt;&gt;0,(ABS(R762*Constants!$B$4)+50)/100,IF(R762=0,MAX((0-ABS(T762*Constants!$B$4)),0),(ABS(R762*Constants!$B$4)+50)/100))</f>
        <v>1501.125</v>
      </c>
      <c r="W762">
        <f>IF(J762&lt;&gt;0,(ABS(S762*Constants!$B$4)+50)/100,IF(S762=0,MAX((0-ABS(U762*Constants!$B$4)),0),(ABS(S762*Constants!$B$4)+50)/100))</f>
        <v>1001.125</v>
      </c>
      <c r="X762">
        <f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1200.5</v>
      </c>
      <c r="Y762">
        <f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800.5</v>
      </c>
      <c r="Z762">
        <f t="shared" si="196"/>
        <v>1200.5</v>
      </c>
      <c r="AA762">
        <f t="shared" si="197"/>
        <v>800.5</v>
      </c>
      <c r="AB762">
        <f>IF(I762&lt;&gt;0,(ABS(X762*Constants!$B$10)+50)/100,IF(X762=0,MAX((AB761-ABS(Z762*Constants!$B$4)),0),(ABS(X762*Constants!$B$4)+50)/100))</f>
        <v>0.62005</v>
      </c>
      <c r="AC762">
        <f>IF(J762&lt;&gt;0,(ABS(Y762*Constants!$B$10)+50)/100,IF(Y762=0,MAX((AC761-ABS(AA762*Constants!$B$4)),0),(ABS(Y762*Constants!$B$4)+50)/100))</f>
        <v>0.58005</v>
      </c>
      <c r="AD762">
        <f t="shared" si="198"/>
        <v>1001</v>
      </c>
      <c r="AE762">
        <f t="shared" si="199"/>
        <v>1200.5</v>
      </c>
      <c r="AF762">
        <f t="shared" si="200"/>
        <v>800.5</v>
      </c>
      <c r="AG762">
        <f>((Constants!$B$5*AG761)+Constants!$B$4*AD762+AH761)/(Constants!$B$5+Constants!$B$4)</f>
        <v>1001</v>
      </c>
      <c r="AH762">
        <f>((Constants!$B$5*AG761)+Constants!$B$4*AD762+AH761)-(Constants!$B$5+Constants!$B$4)*AG762</f>
        <v>0</v>
      </c>
      <c r="AI762">
        <f>((Constants!$B$5*AI761)+Constants!$B$4*AE762+AJ761)/(Constants!$B$5+Constants!$B$4)</f>
        <v>1200.5</v>
      </c>
      <c r="AJ762">
        <f>((Constants!$B$5*AI761)+Constants!$B$4*AE762+AJ761)-(Constants!$B$4+Constants!$B$5)*AI762</f>
        <v>0</v>
      </c>
      <c r="AK762">
        <f>((Constants!$B$5*AK761)+Constants!$B$4*AF762+AL761)/(Constants!$B$5+Constants!$B$4)</f>
        <v>800.5</v>
      </c>
      <c r="AL762">
        <f>((Constants!$B$5*AK761)+Constants!$B$4*AF762+AL761)-(Constants!$B$5+Constants!$B$4)*AK762</f>
        <v>0</v>
      </c>
      <c r="AM762">
        <f t="shared" si="201"/>
        <v>1</v>
      </c>
      <c r="AN762">
        <f t="shared" si="202"/>
        <v>1</v>
      </c>
      <c r="AO762">
        <f>(200000*(ABS(N762)-ABS(N760))+Constants!$B$7)/(2*Constants!$B$7)</f>
        <v>0.5</v>
      </c>
      <c r="AP762">
        <f>(200000*(ABS(O762)-ABS(O760))+Constants!$B$7)/(2*Constants!$B$7)</f>
        <v>0.5</v>
      </c>
      <c r="AQ762">
        <f t="shared" si="203"/>
        <v>1</v>
      </c>
      <c r="AR762">
        <f>(Constants!$B$3*Constants!$B$8*I762*K762+AS761)/(Constants!$B$9*Constants!$B$4)</f>
        <v>7.53982300884956</v>
      </c>
      <c r="AS762">
        <f>(Constants!$B$3*Constants!$B$8*I762*K762+AS761)-(AR762*Constants!$B$9*Constants!$B$4)</f>
        <v>0</v>
      </c>
      <c r="AT762">
        <f t="shared" si="204"/>
        <v>5730.2654867256</v>
      </c>
      <c r="AU762">
        <f t="array" ref="AU762">IF(SUMPRODUCT(--(SIGN(AN729:AN761)=SIGN(K730:K762)))=0,2,IF(AV761&gt;0,1,0))</f>
        <v>0</v>
      </c>
      <c r="AV762">
        <f>IF(AU762=2,ROUND(5*1000/Constants!$B$11,0),IF(AV761&gt;0,AV761-1,0))</f>
        <v>0</v>
      </c>
      <c r="AW762">
        <f t="shared" si="205"/>
        <v>760</v>
      </c>
      <c r="AX762">
        <f ca="1" t="array" ref="AX762">IF(AW762&gt;Constants!$B$12,2,IF(SUMPRODUCT(--(AX743:AX762=2))=0,0,1))</f>
        <v>2</v>
      </c>
      <c r="AZ762">
        <f t="array" ref="AZ762">IF(ABS(AG762)&gt;Constants!$B$13,2,IF(SUMPRODUCT(--(AZ742:AZ761=2))=0,0,1))</f>
        <v>0</v>
      </c>
    </row>
    <row r="763" spans="1:52">
      <c r="A763" s="3">
        <v>761</v>
      </c>
      <c r="B763">
        <f>Signals!B762</f>
        <v>3</v>
      </c>
      <c r="C763">
        <f>Signals!C762</f>
        <v>2</v>
      </c>
      <c r="D763">
        <f>Signals!F762</f>
        <v>0</v>
      </c>
      <c r="E763">
        <f>Signals!H762</f>
        <v>0</v>
      </c>
      <c r="F763">
        <f>Signals!I762</f>
        <v>0</v>
      </c>
      <c r="G763">
        <f>IF(Constants!$B$2=2,-B763,B763)</f>
        <v>3</v>
      </c>
      <c r="H763">
        <f>IF(Constants!$C$2=2,-C763,C763)</f>
        <v>2</v>
      </c>
      <c r="I763">
        <f t="shared" si="189"/>
        <v>3</v>
      </c>
      <c r="J763">
        <f t="shared" si="190"/>
        <v>2</v>
      </c>
      <c r="K763">
        <f t="shared" si="191"/>
        <v>1</v>
      </c>
      <c r="L763">
        <f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1200.5</v>
      </c>
      <c r="M763">
        <f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800.5</v>
      </c>
      <c r="N763">
        <f t="shared" si="192"/>
        <v>1200.5</v>
      </c>
      <c r="O763">
        <f t="shared" si="193"/>
        <v>800.5</v>
      </c>
      <c r="P763">
        <f>IF(I763&lt;&gt;0,(ABS(L763*Constants!$B$10)+50)/100,MAX(P762-ABS(N763*Constants!$B$4),0))</f>
        <v>0.62005</v>
      </c>
      <c r="Q763">
        <f>IF(J763&lt;&gt;0,(ABS(M763*Constants!$B$10)+50)/100,MAX(Q762-ABS(O763*Constants!$B$4),0))</f>
        <v>0.58005</v>
      </c>
      <c r="R763">
        <f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1200.5</v>
      </c>
      <c r="S763">
        <f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800.5</v>
      </c>
      <c r="T763">
        <f t="shared" si="194"/>
        <v>1200.5</v>
      </c>
      <c r="U763">
        <f t="shared" si="195"/>
        <v>800.5</v>
      </c>
      <c r="V763">
        <f>IF(I763&lt;&gt;0,(ABS(R763*Constants!$B$4)+50)/100,IF(R763=0,MAX((0-ABS(T763*Constants!$B$4)),0),(ABS(R763*Constants!$B$4)+50)/100))</f>
        <v>1501.125</v>
      </c>
      <c r="W763">
        <f>IF(J763&lt;&gt;0,(ABS(S763*Constants!$B$4)+50)/100,IF(S763=0,MAX((0-ABS(U763*Constants!$B$4)),0),(ABS(S763*Constants!$B$4)+50)/100))</f>
        <v>1001.125</v>
      </c>
      <c r="X763">
        <f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1200.5</v>
      </c>
      <c r="Y763">
        <f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800.5</v>
      </c>
      <c r="Z763">
        <f t="shared" si="196"/>
        <v>1200.5</v>
      </c>
      <c r="AA763">
        <f t="shared" si="197"/>
        <v>800.5</v>
      </c>
      <c r="AB763">
        <f>IF(I763&lt;&gt;0,(ABS(X763*Constants!$B$10)+50)/100,IF(X763=0,MAX((AB762-ABS(Z763*Constants!$B$4)),0),(ABS(X763*Constants!$B$4)+50)/100))</f>
        <v>0.62005</v>
      </c>
      <c r="AC763">
        <f>IF(J763&lt;&gt;0,(ABS(Y763*Constants!$B$10)+50)/100,IF(Y763=0,MAX((AC762-ABS(AA763*Constants!$B$4)),0),(ABS(Y763*Constants!$B$4)+50)/100))</f>
        <v>0.58005</v>
      </c>
      <c r="AD763">
        <f t="shared" si="198"/>
        <v>1001</v>
      </c>
      <c r="AE763">
        <f t="shared" si="199"/>
        <v>1200.5</v>
      </c>
      <c r="AF763">
        <f t="shared" si="200"/>
        <v>800.5</v>
      </c>
      <c r="AG763">
        <f>((Constants!$B$5*AG762)+Constants!$B$4*AD763+AH762)/(Constants!$B$5+Constants!$B$4)</f>
        <v>1001</v>
      </c>
      <c r="AH763">
        <f>((Constants!$B$5*AG762)+Constants!$B$4*AD763+AH762)-(Constants!$B$5+Constants!$B$4)*AG763</f>
        <v>0</v>
      </c>
      <c r="AI763">
        <f>((Constants!$B$5*AI762)+Constants!$B$4*AE763+AJ762)/(Constants!$B$5+Constants!$B$4)</f>
        <v>1200.5</v>
      </c>
      <c r="AJ763">
        <f>((Constants!$B$5*AI762)+Constants!$B$4*AE763+AJ762)-(Constants!$B$4+Constants!$B$5)*AI763</f>
        <v>0</v>
      </c>
      <c r="AK763">
        <f>((Constants!$B$5*AK762)+Constants!$B$4*AF763+AL762)/(Constants!$B$5+Constants!$B$4)</f>
        <v>800.5</v>
      </c>
      <c r="AL763">
        <f>((Constants!$B$5*AK762)+Constants!$B$4*AF763+AL762)-(Constants!$B$5+Constants!$B$4)*AK763</f>
        <v>0</v>
      </c>
      <c r="AM763">
        <f t="shared" si="201"/>
        <v>1</v>
      </c>
      <c r="AN763">
        <f t="shared" si="202"/>
        <v>1</v>
      </c>
      <c r="AO763">
        <f>(200000*(ABS(N763)-ABS(N761))+Constants!$B$7)/(2*Constants!$B$7)</f>
        <v>0.5</v>
      </c>
      <c r="AP763">
        <f>(200000*(ABS(O763)-ABS(O761))+Constants!$B$7)/(2*Constants!$B$7)</f>
        <v>0.5</v>
      </c>
      <c r="AQ763">
        <f t="shared" si="203"/>
        <v>1</v>
      </c>
      <c r="AR763">
        <f>(Constants!$B$3*Constants!$B$8*I763*K763+AS762)/(Constants!$B$9*Constants!$B$4)</f>
        <v>7.53982300884956</v>
      </c>
      <c r="AS763">
        <f>(Constants!$B$3*Constants!$B$8*I763*K763+AS762)-(AR763*Constants!$B$9*Constants!$B$4)</f>
        <v>0</v>
      </c>
      <c r="AT763">
        <f t="shared" si="204"/>
        <v>5737.80530973445</v>
      </c>
      <c r="AU763">
        <f t="array" ref="AU763">IF(SUMPRODUCT(--(SIGN(AN730:AN762)=SIGN(K731:K763)))=0,2,IF(AV762&gt;0,1,0))</f>
        <v>0</v>
      </c>
      <c r="AV763">
        <f>IF(AU763=2,ROUND(5*1000/Constants!$B$11,0),IF(AV762&gt;0,AV762-1,0))</f>
        <v>0</v>
      </c>
      <c r="AW763">
        <f t="shared" si="205"/>
        <v>761</v>
      </c>
      <c r="AX763">
        <f ca="1" t="array" ref="AX763">IF(AW763&gt;Constants!$B$12,2,IF(SUMPRODUCT(--(AX744:AX763=2))=0,0,1))</f>
        <v>2</v>
      </c>
      <c r="AZ763">
        <f t="array" ref="AZ763">IF(ABS(AG763)&gt;Constants!$B$13,2,IF(SUMPRODUCT(--(AZ743:AZ762=2))=0,0,1))</f>
        <v>0</v>
      </c>
    </row>
    <row r="764" spans="1:52">
      <c r="A764" s="3">
        <v>762</v>
      </c>
      <c r="B764">
        <f>Signals!B763</f>
        <v>3</v>
      </c>
      <c r="C764">
        <f>Signals!C763</f>
        <v>2</v>
      </c>
      <c r="D764">
        <f>Signals!F763</f>
        <v>0</v>
      </c>
      <c r="E764">
        <f>Signals!H763</f>
        <v>0</v>
      </c>
      <c r="F764">
        <f>Signals!I763</f>
        <v>0</v>
      </c>
      <c r="G764">
        <f>IF(Constants!$B$2=2,-B764,B764)</f>
        <v>3</v>
      </c>
      <c r="H764">
        <f>IF(Constants!$C$2=2,-C764,C764)</f>
        <v>2</v>
      </c>
      <c r="I764">
        <f t="shared" si="189"/>
        <v>3</v>
      </c>
      <c r="J764">
        <f t="shared" si="190"/>
        <v>2</v>
      </c>
      <c r="K764">
        <f t="shared" si="191"/>
        <v>1</v>
      </c>
      <c r="L764">
        <f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1200.5</v>
      </c>
      <c r="M764">
        <f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800.5</v>
      </c>
      <c r="N764">
        <f t="shared" si="192"/>
        <v>1200.5</v>
      </c>
      <c r="O764">
        <f t="shared" si="193"/>
        <v>800.5</v>
      </c>
      <c r="P764">
        <f>IF(I764&lt;&gt;0,(ABS(L764*Constants!$B$10)+50)/100,MAX(P763-ABS(N764*Constants!$B$4),0))</f>
        <v>0.62005</v>
      </c>
      <c r="Q764">
        <f>IF(J764&lt;&gt;0,(ABS(M764*Constants!$B$10)+50)/100,MAX(Q763-ABS(O764*Constants!$B$4),0))</f>
        <v>0.58005</v>
      </c>
      <c r="R764">
        <f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1200.5</v>
      </c>
      <c r="S764">
        <f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800.5</v>
      </c>
      <c r="T764">
        <f t="shared" si="194"/>
        <v>1200.5</v>
      </c>
      <c r="U764">
        <f t="shared" si="195"/>
        <v>800.5</v>
      </c>
      <c r="V764">
        <f>IF(I764&lt;&gt;0,(ABS(R764*Constants!$B$4)+50)/100,IF(R764=0,MAX((0-ABS(T764*Constants!$B$4)),0),(ABS(R764*Constants!$B$4)+50)/100))</f>
        <v>1501.125</v>
      </c>
      <c r="W764">
        <f>IF(J764&lt;&gt;0,(ABS(S764*Constants!$B$4)+50)/100,IF(S764=0,MAX((0-ABS(U764*Constants!$B$4)),0),(ABS(S764*Constants!$B$4)+50)/100))</f>
        <v>1001.125</v>
      </c>
      <c r="X764">
        <f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1200.5</v>
      </c>
      <c r="Y764">
        <f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800.5</v>
      </c>
      <c r="Z764">
        <f t="shared" si="196"/>
        <v>1200.5</v>
      </c>
      <c r="AA764">
        <f t="shared" si="197"/>
        <v>800.5</v>
      </c>
      <c r="AB764">
        <f>IF(I764&lt;&gt;0,(ABS(X764*Constants!$B$10)+50)/100,IF(X764=0,MAX((AB763-ABS(Z764*Constants!$B$4)),0),(ABS(X764*Constants!$B$4)+50)/100))</f>
        <v>0.62005</v>
      </c>
      <c r="AC764">
        <f>IF(J764&lt;&gt;0,(ABS(Y764*Constants!$B$10)+50)/100,IF(Y764=0,MAX((AC763-ABS(AA764*Constants!$B$4)),0),(ABS(Y764*Constants!$B$4)+50)/100))</f>
        <v>0.58005</v>
      </c>
      <c r="AD764">
        <f t="shared" si="198"/>
        <v>1001</v>
      </c>
      <c r="AE764">
        <f t="shared" si="199"/>
        <v>1200.5</v>
      </c>
      <c r="AF764">
        <f t="shared" si="200"/>
        <v>800.5</v>
      </c>
      <c r="AG764">
        <f>((Constants!$B$5*AG763)+Constants!$B$4*AD764+AH763)/(Constants!$B$5+Constants!$B$4)</f>
        <v>1001</v>
      </c>
      <c r="AH764">
        <f>((Constants!$B$5*AG763)+Constants!$B$4*AD764+AH763)-(Constants!$B$5+Constants!$B$4)*AG764</f>
        <v>0</v>
      </c>
      <c r="AI764">
        <f>((Constants!$B$5*AI763)+Constants!$B$4*AE764+AJ763)/(Constants!$B$5+Constants!$B$4)</f>
        <v>1200.5</v>
      </c>
      <c r="AJ764">
        <f>((Constants!$B$5*AI763)+Constants!$B$4*AE764+AJ763)-(Constants!$B$4+Constants!$B$5)*AI764</f>
        <v>0</v>
      </c>
      <c r="AK764">
        <f>((Constants!$B$5*AK763)+Constants!$B$4*AF764+AL763)/(Constants!$B$5+Constants!$B$4)</f>
        <v>800.5</v>
      </c>
      <c r="AL764">
        <f>((Constants!$B$5*AK763)+Constants!$B$4*AF764+AL763)-(Constants!$B$5+Constants!$B$4)*AK764</f>
        <v>0</v>
      </c>
      <c r="AM764">
        <f t="shared" si="201"/>
        <v>1</v>
      </c>
      <c r="AN764">
        <f t="shared" si="202"/>
        <v>1</v>
      </c>
      <c r="AO764">
        <f>(200000*(ABS(N764)-ABS(N762))+Constants!$B$7)/(2*Constants!$B$7)</f>
        <v>0.5</v>
      </c>
      <c r="AP764">
        <f>(200000*(ABS(O764)-ABS(O762))+Constants!$B$7)/(2*Constants!$B$7)</f>
        <v>0.5</v>
      </c>
      <c r="AQ764">
        <f t="shared" si="203"/>
        <v>1</v>
      </c>
      <c r="AR764">
        <f>(Constants!$B$3*Constants!$B$8*I764*K764+AS763)/(Constants!$B$9*Constants!$B$4)</f>
        <v>7.53982300884956</v>
      </c>
      <c r="AS764">
        <f>(Constants!$B$3*Constants!$B$8*I764*K764+AS763)-(AR764*Constants!$B$9*Constants!$B$4)</f>
        <v>0</v>
      </c>
      <c r="AT764">
        <f t="shared" si="204"/>
        <v>5745.3451327433</v>
      </c>
      <c r="AU764">
        <f t="array" ref="AU764">IF(SUMPRODUCT(--(SIGN(AN731:AN763)=SIGN(K732:K764)))=0,2,IF(AV763&gt;0,1,0))</f>
        <v>0</v>
      </c>
      <c r="AV764">
        <f>IF(AU764=2,ROUND(5*1000/Constants!$B$11,0),IF(AV763&gt;0,AV763-1,0))</f>
        <v>0</v>
      </c>
      <c r="AW764">
        <f t="shared" si="205"/>
        <v>762</v>
      </c>
      <c r="AX764">
        <f ca="1" t="array" ref="AX764">IF(AW764&gt;Constants!$B$12,2,IF(SUMPRODUCT(--(AX745:AX764=2))=0,0,1))</f>
        <v>2</v>
      </c>
      <c r="AZ764">
        <f t="array" ref="AZ764">IF(ABS(AG764)&gt;Constants!$B$13,2,IF(SUMPRODUCT(--(AZ744:AZ763=2))=0,0,1))</f>
        <v>0</v>
      </c>
    </row>
    <row r="765" spans="1:52">
      <c r="A765" s="3">
        <v>763</v>
      </c>
      <c r="B765">
        <f>Signals!B764</f>
        <v>3</v>
      </c>
      <c r="C765">
        <f>Signals!C764</f>
        <v>2</v>
      </c>
      <c r="D765">
        <f>Signals!F764</f>
        <v>0</v>
      </c>
      <c r="E765">
        <f>Signals!H764</f>
        <v>0</v>
      </c>
      <c r="F765">
        <f>Signals!I764</f>
        <v>0</v>
      </c>
      <c r="G765">
        <f>IF(Constants!$B$2=2,-B765,B765)</f>
        <v>3</v>
      </c>
      <c r="H765">
        <f>IF(Constants!$C$2=2,-C765,C765)</f>
        <v>2</v>
      </c>
      <c r="I765">
        <f t="shared" si="189"/>
        <v>3</v>
      </c>
      <c r="J765">
        <f t="shared" si="190"/>
        <v>2</v>
      </c>
      <c r="K765">
        <f t="shared" si="191"/>
        <v>1</v>
      </c>
      <c r="L765">
        <f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1200.5</v>
      </c>
      <c r="M765">
        <f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800.5</v>
      </c>
      <c r="N765">
        <f t="shared" si="192"/>
        <v>1200.5</v>
      </c>
      <c r="O765">
        <f t="shared" si="193"/>
        <v>800.5</v>
      </c>
      <c r="P765">
        <f>IF(I765&lt;&gt;0,(ABS(L765*Constants!$B$10)+50)/100,MAX(P764-ABS(N765*Constants!$B$4),0))</f>
        <v>0.62005</v>
      </c>
      <c r="Q765">
        <f>IF(J765&lt;&gt;0,(ABS(M765*Constants!$B$10)+50)/100,MAX(Q764-ABS(O765*Constants!$B$4),0))</f>
        <v>0.58005</v>
      </c>
      <c r="R765">
        <f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1200.5</v>
      </c>
      <c r="S765">
        <f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800.5</v>
      </c>
      <c r="T765">
        <f t="shared" si="194"/>
        <v>1200.5</v>
      </c>
      <c r="U765">
        <f t="shared" si="195"/>
        <v>800.5</v>
      </c>
      <c r="V765">
        <f>IF(I765&lt;&gt;0,(ABS(R765*Constants!$B$4)+50)/100,IF(R765=0,MAX((0-ABS(T765*Constants!$B$4)),0),(ABS(R765*Constants!$B$4)+50)/100))</f>
        <v>1501.125</v>
      </c>
      <c r="W765">
        <f>IF(J765&lt;&gt;0,(ABS(S765*Constants!$B$4)+50)/100,IF(S765=0,MAX((0-ABS(U765*Constants!$B$4)),0),(ABS(S765*Constants!$B$4)+50)/100))</f>
        <v>1001.125</v>
      </c>
      <c r="X765">
        <f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1200.5</v>
      </c>
      <c r="Y765">
        <f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800.5</v>
      </c>
      <c r="Z765">
        <f t="shared" si="196"/>
        <v>1200.5</v>
      </c>
      <c r="AA765">
        <f t="shared" si="197"/>
        <v>800.5</v>
      </c>
      <c r="AB765">
        <f>IF(I765&lt;&gt;0,(ABS(X765*Constants!$B$10)+50)/100,IF(X765=0,MAX((AB764-ABS(Z765*Constants!$B$4)),0),(ABS(X765*Constants!$B$4)+50)/100))</f>
        <v>0.62005</v>
      </c>
      <c r="AC765">
        <f>IF(J765&lt;&gt;0,(ABS(Y765*Constants!$B$10)+50)/100,IF(Y765=0,MAX((AC764-ABS(AA765*Constants!$B$4)),0),(ABS(Y765*Constants!$B$4)+50)/100))</f>
        <v>0.58005</v>
      </c>
      <c r="AD765">
        <f t="shared" si="198"/>
        <v>1001</v>
      </c>
      <c r="AE765">
        <f t="shared" si="199"/>
        <v>1200.5</v>
      </c>
      <c r="AF765">
        <f t="shared" si="200"/>
        <v>800.5</v>
      </c>
      <c r="AG765">
        <f>((Constants!$B$5*AG764)+Constants!$B$4*AD765+AH764)/(Constants!$B$5+Constants!$B$4)</f>
        <v>1001</v>
      </c>
      <c r="AH765">
        <f>((Constants!$B$5*AG764)+Constants!$B$4*AD765+AH764)-(Constants!$B$5+Constants!$B$4)*AG765</f>
        <v>0</v>
      </c>
      <c r="AI765">
        <f>((Constants!$B$5*AI764)+Constants!$B$4*AE765+AJ764)/(Constants!$B$5+Constants!$B$4)</f>
        <v>1200.5</v>
      </c>
      <c r="AJ765">
        <f>((Constants!$B$5*AI764)+Constants!$B$4*AE765+AJ764)-(Constants!$B$4+Constants!$B$5)*AI765</f>
        <v>0</v>
      </c>
      <c r="AK765">
        <f>((Constants!$B$5*AK764)+Constants!$B$4*AF765+AL764)/(Constants!$B$5+Constants!$B$4)</f>
        <v>800.5</v>
      </c>
      <c r="AL765">
        <f>((Constants!$B$5*AK764)+Constants!$B$4*AF765+AL764)-(Constants!$B$5+Constants!$B$4)*AK765</f>
        <v>0</v>
      </c>
      <c r="AM765">
        <f t="shared" si="201"/>
        <v>1</v>
      </c>
      <c r="AN765">
        <f t="shared" si="202"/>
        <v>1</v>
      </c>
      <c r="AO765">
        <f>(200000*(ABS(N765)-ABS(N763))+Constants!$B$7)/(2*Constants!$B$7)</f>
        <v>0.5</v>
      </c>
      <c r="AP765">
        <f>(200000*(ABS(O765)-ABS(O763))+Constants!$B$7)/(2*Constants!$B$7)</f>
        <v>0.5</v>
      </c>
      <c r="AQ765">
        <f t="shared" si="203"/>
        <v>1</v>
      </c>
      <c r="AR765">
        <f>(Constants!$B$3*Constants!$B$8*I765*K765+AS764)/(Constants!$B$9*Constants!$B$4)</f>
        <v>7.53982300884956</v>
      </c>
      <c r="AS765">
        <f>(Constants!$B$3*Constants!$B$8*I765*K765+AS764)-(AR765*Constants!$B$9*Constants!$B$4)</f>
        <v>0</v>
      </c>
      <c r="AT765">
        <f t="shared" si="204"/>
        <v>5752.88495575215</v>
      </c>
      <c r="AU765">
        <f t="array" ref="AU765">IF(SUMPRODUCT(--(SIGN(AN732:AN764)=SIGN(K733:K765)))=0,2,IF(AV764&gt;0,1,0))</f>
        <v>0</v>
      </c>
      <c r="AV765">
        <f>IF(AU765=2,ROUND(5*1000/Constants!$B$11,0),IF(AV764&gt;0,AV764-1,0))</f>
        <v>0</v>
      </c>
      <c r="AW765">
        <f t="shared" si="205"/>
        <v>763</v>
      </c>
      <c r="AX765">
        <f ca="1" t="array" ref="AX765">IF(AW765&gt;Constants!$B$12,2,IF(SUMPRODUCT(--(AX746:AX765=2))=0,0,1))</f>
        <v>2</v>
      </c>
      <c r="AZ765">
        <f t="array" ref="AZ765">IF(ABS(AG765)&gt;Constants!$B$13,2,IF(SUMPRODUCT(--(AZ745:AZ764=2))=0,0,1))</f>
        <v>0</v>
      </c>
    </row>
    <row r="766" spans="1:52">
      <c r="A766" s="3">
        <v>764</v>
      </c>
      <c r="B766">
        <f>Signals!B765</f>
        <v>3</v>
      </c>
      <c r="C766">
        <f>Signals!C765</f>
        <v>2</v>
      </c>
      <c r="D766">
        <f>Signals!F765</f>
        <v>0</v>
      </c>
      <c r="E766">
        <f>Signals!H765</f>
        <v>0</v>
      </c>
      <c r="F766">
        <f>Signals!I765</f>
        <v>0</v>
      </c>
      <c r="G766">
        <f>IF(Constants!$B$2=2,-B766,B766)</f>
        <v>3</v>
      </c>
      <c r="H766">
        <f>IF(Constants!$C$2=2,-C766,C766)</f>
        <v>2</v>
      </c>
      <c r="I766">
        <f t="shared" si="189"/>
        <v>3</v>
      </c>
      <c r="J766">
        <f t="shared" si="190"/>
        <v>2</v>
      </c>
      <c r="K766">
        <f t="shared" si="191"/>
        <v>1</v>
      </c>
      <c r="L766">
        <f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1200.5</v>
      </c>
      <c r="M766">
        <f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800.5</v>
      </c>
      <c r="N766">
        <f t="shared" si="192"/>
        <v>1200.5</v>
      </c>
      <c r="O766">
        <f t="shared" si="193"/>
        <v>800.5</v>
      </c>
      <c r="P766">
        <f>IF(I766&lt;&gt;0,(ABS(L766*Constants!$B$10)+50)/100,MAX(P765-ABS(N766*Constants!$B$4),0))</f>
        <v>0.62005</v>
      </c>
      <c r="Q766">
        <f>IF(J766&lt;&gt;0,(ABS(M766*Constants!$B$10)+50)/100,MAX(Q765-ABS(O766*Constants!$B$4),0))</f>
        <v>0.58005</v>
      </c>
      <c r="R766">
        <f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1200.5</v>
      </c>
      <c r="S766">
        <f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800.5</v>
      </c>
      <c r="T766">
        <f t="shared" si="194"/>
        <v>1200.5</v>
      </c>
      <c r="U766">
        <f t="shared" si="195"/>
        <v>800.5</v>
      </c>
      <c r="V766">
        <f>IF(I766&lt;&gt;0,(ABS(R766*Constants!$B$4)+50)/100,IF(R766=0,MAX((0-ABS(T766*Constants!$B$4)),0),(ABS(R766*Constants!$B$4)+50)/100))</f>
        <v>1501.125</v>
      </c>
      <c r="W766">
        <f>IF(J766&lt;&gt;0,(ABS(S766*Constants!$B$4)+50)/100,IF(S766=0,MAX((0-ABS(U766*Constants!$B$4)),0),(ABS(S766*Constants!$B$4)+50)/100))</f>
        <v>1001.125</v>
      </c>
      <c r="X766">
        <f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1200.5</v>
      </c>
      <c r="Y766">
        <f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800.5</v>
      </c>
      <c r="Z766">
        <f t="shared" si="196"/>
        <v>1200.5</v>
      </c>
      <c r="AA766">
        <f t="shared" si="197"/>
        <v>800.5</v>
      </c>
      <c r="AB766">
        <f>IF(I766&lt;&gt;0,(ABS(X766*Constants!$B$10)+50)/100,IF(X766=0,MAX((AB765-ABS(Z766*Constants!$B$4)),0),(ABS(X766*Constants!$B$4)+50)/100))</f>
        <v>0.62005</v>
      </c>
      <c r="AC766">
        <f>IF(J766&lt;&gt;0,(ABS(Y766*Constants!$B$10)+50)/100,IF(Y766=0,MAX((AC765-ABS(AA766*Constants!$B$4)),0),(ABS(Y766*Constants!$B$4)+50)/100))</f>
        <v>0.58005</v>
      </c>
      <c r="AD766">
        <f t="shared" si="198"/>
        <v>1001</v>
      </c>
      <c r="AE766">
        <f t="shared" si="199"/>
        <v>1200.5</v>
      </c>
      <c r="AF766">
        <f t="shared" si="200"/>
        <v>800.5</v>
      </c>
      <c r="AG766">
        <f>((Constants!$B$5*AG765)+Constants!$B$4*AD766+AH765)/(Constants!$B$5+Constants!$B$4)</f>
        <v>1001</v>
      </c>
      <c r="AH766">
        <f>((Constants!$B$5*AG765)+Constants!$B$4*AD766+AH765)-(Constants!$B$5+Constants!$B$4)*AG766</f>
        <v>0</v>
      </c>
      <c r="AI766">
        <f>((Constants!$B$5*AI765)+Constants!$B$4*AE766+AJ765)/(Constants!$B$5+Constants!$B$4)</f>
        <v>1200.5</v>
      </c>
      <c r="AJ766">
        <f>((Constants!$B$5*AI765)+Constants!$B$4*AE766+AJ765)-(Constants!$B$4+Constants!$B$5)*AI766</f>
        <v>0</v>
      </c>
      <c r="AK766">
        <f>((Constants!$B$5*AK765)+Constants!$B$4*AF766+AL765)/(Constants!$B$5+Constants!$B$4)</f>
        <v>800.5</v>
      </c>
      <c r="AL766">
        <f>((Constants!$B$5*AK765)+Constants!$B$4*AF766+AL765)-(Constants!$B$5+Constants!$B$4)*AK766</f>
        <v>0</v>
      </c>
      <c r="AM766">
        <f t="shared" si="201"/>
        <v>1</v>
      </c>
      <c r="AN766">
        <f t="shared" si="202"/>
        <v>1</v>
      </c>
      <c r="AO766">
        <f>(200000*(ABS(N766)-ABS(N764))+Constants!$B$7)/(2*Constants!$B$7)</f>
        <v>0.5</v>
      </c>
      <c r="AP766">
        <f>(200000*(ABS(O766)-ABS(O764))+Constants!$B$7)/(2*Constants!$B$7)</f>
        <v>0.5</v>
      </c>
      <c r="AQ766">
        <f t="shared" si="203"/>
        <v>1</v>
      </c>
      <c r="AR766">
        <f>(Constants!$B$3*Constants!$B$8*I766*K766+AS765)/(Constants!$B$9*Constants!$B$4)</f>
        <v>7.53982300884956</v>
      </c>
      <c r="AS766">
        <f>(Constants!$B$3*Constants!$B$8*I766*K766+AS765)-(AR766*Constants!$B$9*Constants!$B$4)</f>
        <v>0</v>
      </c>
      <c r="AT766">
        <f t="shared" si="204"/>
        <v>5760.424778761</v>
      </c>
      <c r="AU766">
        <f t="array" ref="AU766">IF(SUMPRODUCT(--(SIGN(AN733:AN765)=SIGN(K734:K766)))=0,2,IF(AV765&gt;0,1,0))</f>
        <v>0</v>
      </c>
      <c r="AV766">
        <f>IF(AU766=2,ROUND(5*1000/Constants!$B$11,0),IF(AV765&gt;0,AV765-1,0))</f>
        <v>0</v>
      </c>
      <c r="AW766">
        <f t="shared" si="205"/>
        <v>764</v>
      </c>
      <c r="AX766">
        <f ca="1" t="array" ref="AX766">IF(AW766&gt;Constants!$B$12,2,IF(SUMPRODUCT(--(AX747:AX766=2))=0,0,1))</f>
        <v>2</v>
      </c>
      <c r="AZ766">
        <f t="array" ref="AZ766">IF(ABS(AG766)&gt;Constants!$B$13,2,IF(SUMPRODUCT(--(AZ746:AZ765=2))=0,0,1))</f>
        <v>0</v>
      </c>
    </row>
    <row r="767" spans="1:52">
      <c r="A767" s="3">
        <v>765</v>
      </c>
      <c r="B767">
        <f>Signals!B766</f>
        <v>3</v>
      </c>
      <c r="C767">
        <f>Signals!C766</f>
        <v>2</v>
      </c>
      <c r="D767">
        <f>Signals!F766</f>
        <v>0</v>
      </c>
      <c r="E767">
        <f>Signals!H766</f>
        <v>0</v>
      </c>
      <c r="F767">
        <f>Signals!I766</f>
        <v>0</v>
      </c>
      <c r="G767">
        <f>IF(Constants!$B$2=2,-B767,B767)</f>
        <v>3</v>
      </c>
      <c r="H767">
        <f>IF(Constants!$C$2=2,-C767,C767)</f>
        <v>2</v>
      </c>
      <c r="I767">
        <f t="shared" si="189"/>
        <v>3</v>
      </c>
      <c r="J767">
        <f t="shared" si="190"/>
        <v>2</v>
      </c>
      <c r="K767">
        <f t="shared" si="191"/>
        <v>1</v>
      </c>
      <c r="L767">
        <f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1200.5</v>
      </c>
      <c r="M767">
        <f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800.5</v>
      </c>
      <c r="N767">
        <f t="shared" si="192"/>
        <v>1200.5</v>
      </c>
      <c r="O767">
        <f t="shared" si="193"/>
        <v>800.5</v>
      </c>
      <c r="P767">
        <f>IF(I767&lt;&gt;0,(ABS(L767*Constants!$B$10)+50)/100,MAX(P766-ABS(N767*Constants!$B$4),0))</f>
        <v>0.62005</v>
      </c>
      <c r="Q767">
        <f>IF(J767&lt;&gt;0,(ABS(M767*Constants!$B$10)+50)/100,MAX(Q766-ABS(O767*Constants!$B$4),0))</f>
        <v>0.58005</v>
      </c>
      <c r="R767">
        <f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1200.5</v>
      </c>
      <c r="S767">
        <f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800.5</v>
      </c>
      <c r="T767">
        <f t="shared" si="194"/>
        <v>1200.5</v>
      </c>
      <c r="U767">
        <f t="shared" si="195"/>
        <v>800.5</v>
      </c>
      <c r="V767">
        <f>IF(I767&lt;&gt;0,(ABS(R767*Constants!$B$4)+50)/100,IF(R767=0,MAX((0-ABS(T767*Constants!$B$4)),0),(ABS(R767*Constants!$B$4)+50)/100))</f>
        <v>1501.125</v>
      </c>
      <c r="W767">
        <f>IF(J767&lt;&gt;0,(ABS(S767*Constants!$B$4)+50)/100,IF(S767=0,MAX((0-ABS(U767*Constants!$B$4)),0),(ABS(S767*Constants!$B$4)+50)/100))</f>
        <v>1001.125</v>
      </c>
      <c r="X767">
        <f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1200.5</v>
      </c>
      <c r="Y767">
        <f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800.5</v>
      </c>
      <c r="Z767">
        <f t="shared" si="196"/>
        <v>1200.5</v>
      </c>
      <c r="AA767">
        <f t="shared" si="197"/>
        <v>800.5</v>
      </c>
      <c r="AB767">
        <f>IF(I767&lt;&gt;0,(ABS(X767*Constants!$B$10)+50)/100,IF(X767=0,MAX((AB766-ABS(Z767*Constants!$B$4)),0),(ABS(X767*Constants!$B$4)+50)/100))</f>
        <v>0.62005</v>
      </c>
      <c r="AC767">
        <f>IF(J767&lt;&gt;0,(ABS(Y767*Constants!$B$10)+50)/100,IF(Y767=0,MAX((AC766-ABS(AA767*Constants!$B$4)),0),(ABS(Y767*Constants!$B$4)+50)/100))</f>
        <v>0.58005</v>
      </c>
      <c r="AD767">
        <f t="shared" si="198"/>
        <v>1001</v>
      </c>
      <c r="AE767">
        <f t="shared" si="199"/>
        <v>1200.5</v>
      </c>
      <c r="AF767">
        <f t="shared" si="200"/>
        <v>800.5</v>
      </c>
      <c r="AG767">
        <f>((Constants!$B$5*AG766)+Constants!$B$4*AD767+AH766)/(Constants!$B$5+Constants!$B$4)</f>
        <v>1001</v>
      </c>
      <c r="AH767">
        <f>((Constants!$B$5*AG766)+Constants!$B$4*AD767+AH766)-(Constants!$B$5+Constants!$B$4)*AG767</f>
        <v>0</v>
      </c>
      <c r="AI767">
        <f>((Constants!$B$5*AI766)+Constants!$B$4*AE767+AJ766)/(Constants!$B$5+Constants!$B$4)</f>
        <v>1200.5</v>
      </c>
      <c r="AJ767">
        <f>((Constants!$B$5*AI766)+Constants!$B$4*AE767+AJ766)-(Constants!$B$4+Constants!$B$5)*AI767</f>
        <v>0</v>
      </c>
      <c r="AK767">
        <f>((Constants!$B$5*AK766)+Constants!$B$4*AF767+AL766)/(Constants!$B$5+Constants!$B$4)</f>
        <v>800.5</v>
      </c>
      <c r="AL767">
        <f>((Constants!$B$5*AK766)+Constants!$B$4*AF767+AL766)-(Constants!$B$5+Constants!$B$4)*AK767</f>
        <v>0</v>
      </c>
      <c r="AM767">
        <f t="shared" si="201"/>
        <v>1</v>
      </c>
      <c r="AN767">
        <f t="shared" si="202"/>
        <v>1</v>
      </c>
      <c r="AO767">
        <f>(200000*(ABS(N767)-ABS(N765))+Constants!$B$7)/(2*Constants!$B$7)</f>
        <v>0.5</v>
      </c>
      <c r="AP767">
        <f>(200000*(ABS(O767)-ABS(O765))+Constants!$B$7)/(2*Constants!$B$7)</f>
        <v>0.5</v>
      </c>
      <c r="AQ767">
        <f t="shared" si="203"/>
        <v>1</v>
      </c>
      <c r="AR767">
        <f>(Constants!$B$3*Constants!$B$8*I767*K767+AS766)/(Constants!$B$9*Constants!$B$4)</f>
        <v>7.53982300884956</v>
      </c>
      <c r="AS767">
        <f>(Constants!$B$3*Constants!$B$8*I767*K767+AS766)-(AR767*Constants!$B$9*Constants!$B$4)</f>
        <v>0</v>
      </c>
      <c r="AT767">
        <f t="shared" si="204"/>
        <v>5767.96460176985</v>
      </c>
      <c r="AU767">
        <f t="array" ref="AU767">IF(SUMPRODUCT(--(SIGN(AN734:AN766)=SIGN(K735:K767)))=0,2,IF(AV766&gt;0,1,0))</f>
        <v>0</v>
      </c>
      <c r="AV767">
        <f>IF(AU767=2,ROUND(5*1000/Constants!$B$11,0),IF(AV766&gt;0,AV766-1,0))</f>
        <v>0</v>
      </c>
      <c r="AW767">
        <f t="shared" si="205"/>
        <v>765</v>
      </c>
      <c r="AX767">
        <f ca="1" t="array" ref="AX767">IF(AW767&gt;Constants!$B$12,2,IF(SUMPRODUCT(--(AX748:AX767=2))=0,0,1))</f>
        <v>2</v>
      </c>
      <c r="AZ767">
        <f t="array" ref="AZ767">IF(ABS(AG767)&gt;Constants!$B$13,2,IF(SUMPRODUCT(--(AZ747:AZ766=2))=0,0,1))</f>
        <v>0</v>
      </c>
    </row>
    <row r="768" spans="1:52">
      <c r="A768" s="3">
        <v>766</v>
      </c>
      <c r="B768">
        <f>Signals!B767</f>
        <v>3</v>
      </c>
      <c r="C768">
        <f>Signals!C767</f>
        <v>2</v>
      </c>
      <c r="D768">
        <f>Signals!F767</f>
        <v>0</v>
      </c>
      <c r="E768">
        <f>Signals!H767</f>
        <v>0</v>
      </c>
      <c r="F768">
        <f>Signals!I767</f>
        <v>0</v>
      </c>
      <c r="G768">
        <f>IF(Constants!$B$2=2,-B768,B768)</f>
        <v>3</v>
      </c>
      <c r="H768">
        <f>IF(Constants!$C$2=2,-C768,C768)</f>
        <v>2</v>
      </c>
      <c r="I768">
        <f t="shared" si="189"/>
        <v>3</v>
      </c>
      <c r="J768">
        <f t="shared" si="190"/>
        <v>2</v>
      </c>
      <c r="K768">
        <f t="shared" si="191"/>
        <v>1</v>
      </c>
      <c r="L768">
        <f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1200.5</v>
      </c>
      <c r="M768">
        <f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800.5</v>
      </c>
      <c r="N768">
        <f t="shared" si="192"/>
        <v>1200.5</v>
      </c>
      <c r="O768">
        <f t="shared" si="193"/>
        <v>800.5</v>
      </c>
      <c r="P768">
        <f>IF(I768&lt;&gt;0,(ABS(L768*Constants!$B$10)+50)/100,MAX(P767-ABS(N768*Constants!$B$4),0))</f>
        <v>0.62005</v>
      </c>
      <c r="Q768">
        <f>IF(J768&lt;&gt;0,(ABS(M768*Constants!$B$10)+50)/100,MAX(Q767-ABS(O768*Constants!$B$4),0))</f>
        <v>0.58005</v>
      </c>
      <c r="R768">
        <f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1200.5</v>
      </c>
      <c r="S768">
        <f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800.5</v>
      </c>
      <c r="T768">
        <f t="shared" si="194"/>
        <v>1200.5</v>
      </c>
      <c r="U768">
        <f t="shared" si="195"/>
        <v>800.5</v>
      </c>
      <c r="V768">
        <f>IF(I768&lt;&gt;0,(ABS(R768*Constants!$B$4)+50)/100,IF(R768=0,MAX((0-ABS(T768*Constants!$B$4)),0),(ABS(R768*Constants!$B$4)+50)/100))</f>
        <v>1501.125</v>
      </c>
      <c r="W768">
        <f>IF(J768&lt;&gt;0,(ABS(S768*Constants!$B$4)+50)/100,IF(S768=0,MAX((0-ABS(U768*Constants!$B$4)),0),(ABS(S768*Constants!$B$4)+50)/100))</f>
        <v>1001.125</v>
      </c>
      <c r="X768">
        <f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1200.5</v>
      </c>
      <c r="Y768">
        <f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800.5</v>
      </c>
      <c r="Z768">
        <f t="shared" si="196"/>
        <v>1200.5</v>
      </c>
      <c r="AA768">
        <f t="shared" si="197"/>
        <v>800.5</v>
      </c>
      <c r="AB768">
        <f>IF(I768&lt;&gt;0,(ABS(X768*Constants!$B$10)+50)/100,IF(X768=0,MAX((AB767-ABS(Z768*Constants!$B$4)),0),(ABS(X768*Constants!$B$4)+50)/100))</f>
        <v>0.62005</v>
      </c>
      <c r="AC768">
        <f>IF(J768&lt;&gt;0,(ABS(Y768*Constants!$B$10)+50)/100,IF(Y768=0,MAX((AC767-ABS(AA768*Constants!$B$4)),0),(ABS(Y768*Constants!$B$4)+50)/100))</f>
        <v>0.58005</v>
      </c>
      <c r="AD768">
        <f t="shared" si="198"/>
        <v>1001</v>
      </c>
      <c r="AE768">
        <f t="shared" si="199"/>
        <v>1200.5</v>
      </c>
      <c r="AF768">
        <f t="shared" si="200"/>
        <v>800.5</v>
      </c>
      <c r="AG768">
        <f>((Constants!$B$5*AG767)+Constants!$B$4*AD768+AH767)/(Constants!$B$5+Constants!$B$4)</f>
        <v>1001</v>
      </c>
      <c r="AH768">
        <f>((Constants!$B$5*AG767)+Constants!$B$4*AD768+AH767)-(Constants!$B$5+Constants!$B$4)*AG768</f>
        <v>0</v>
      </c>
      <c r="AI768">
        <f>((Constants!$B$5*AI767)+Constants!$B$4*AE768+AJ767)/(Constants!$B$5+Constants!$B$4)</f>
        <v>1200.5</v>
      </c>
      <c r="AJ768">
        <f>((Constants!$B$5*AI767)+Constants!$B$4*AE768+AJ767)-(Constants!$B$4+Constants!$B$5)*AI768</f>
        <v>0</v>
      </c>
      <c r="AK768">
        <f>((Constants!$B$5*AK767)+Constants!$B$4*AF768+AL767)/(Constants!$B$5+Constants!$B$4)</f>
        <v>800.5</v>
      </c>
      <c r="AL768">
        <f>((Constants!$B$5*AK767)+Constants!$B$4*AF768+AL767)-(Constants!$B$5+Constants!$B$4)*AK768</f>
        <v>0</v>
      </c>
      <c r="AM768">
        <f t="shared" si="201"/>
        <v>1</v>
      </c>
      <c r="AN768">
        <f t="shared" si="202"/>
        <v>1</v>
      </c>
      <c r="AO768">
        <f>(200000*(ABS(N768)-ABS(N766))+Constants!$B$7)/(2*Constants!$B$7)</f>
        <v>0.5</v>
      </c>
      <c r="AP768">
        <f>(200000*(ABS(O768)-ABS(O766))+Constants!$B$7)/(2*Constants!$B$7)</f>
        <v>0.5</v>
      </c>
      <c r="AQ768">
        <f t="shared" si="203"/>
        <v>1</v>
      </c>
      <c r="AR768">
        <f>(Constants!$B$3*Constants!$B$8*I768*K768+AS767)/(Constants!$B$9*Constants!$B$4)</f>
        <v>7.53982300884956</v>
      </c>
      <c r="AS768">
        <f>(Constants!$B$3*Constants!$B$8*I768*K768+AS767)-(AR768*Constants!$B$9*Constants!$B$4)</f>
        <v>0</v>
      </c>
      <c r="AT768">
        <f t="shared" si="204"/>
        <v>5775.5044247787</v>
      </c>
      <c r="AU768">
        <f t="array" ref="AU768">IF(SUMPRODUCT(--(SIGN(AN735:AN767)=SIGN(K736:K768)))=0,2,IF(AV767&gt;0,1,0))</f>
        <v>0</v>
      </c>
      <c r="AV768">
        <f>IF(AU768=2,ROUND(5*1000/Constants!$B$11,0),IF(AV767&gt;0,AV767-1,0))</f>
        <v>0</v>
      </c>
      <c r="AW768">
        <f t="shared" si="205"/>
        <v>766</v>
      </c>
      <c r="AX768">
        <f ca="1" t="array" ref="AX768">IF(AW768&gt;Constants!$B$12,2,IF(SUMPRODUCT(--(AX749:AX768=2))=0,0,1))</f>
        <v>2</v>
      </c>
      <c r="AZ768">
        <f t="array" ref="AZ768">IF(ABS(AG768)&gt;Constants!$B$13,2,IF(SUMPRODUCT(--(AZ748:AZ767=2))=0,0,1))</f>
        <v>0</v>
      </c>
    </row>
    <row r="769" spans="1:52">
      <c r="A769" s="3">
        <v>767</v>
      </c>
      <c r="B769">
        <f>Signals!B768</f>
        <v>3</v>
      </c>
      <c r="C769">
        <f>Signals!C768</f>
        <v>2</v>
      </c>
      <c r="D769">
        <f>Signals!F768</f>
        <v>0</v>
      </c>
      <c r="E769">
        <f>Signals!H768</f>
        <v>0</v>
      </c>
      <c r="F769">
        <f>Signals!I768</f>
        <v>0</v>
      </c>
      <c r="G769">
        <f>IF(Constants!$B$2=2,-B769,B769)</f>
        <v>3</v>
      </c>
      <c r="H769">
        <f>IF(Constants!$C$2=2,-C769,C769)</f>
        <v>2</v>
      </c>
      <c r="I769">
        <f t="shared" si="189"/>
        <v>3</v>
      </c>
      <c r="J769">
        <f t="shared" si="190"/>
        <v>2</v>
      </c>
      <c r="K769">
        <f t="shared" si="191"/>
        <v>1</v>
      </c>
      <c r="L769">
        <f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1200.5</v>
      </c>
      <c r="M769">
        <f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800.5</v>
      </c>
      <c r="N769">
        <f t="shared" si="192"/>
        <v>1200.5</v>
      </c>
      <c r="O769">
        <f t="shared" si="193"/>
        <v>800.5</v>
      </c>
      <c r="P769">
        <f>IF(I769&lt;&gt;0,(ABS(L769*Constants!$B$10)+50)/100,MAX(P768-ABS(N769*Constants!$B$4),0))</f>
        <v>0.62005</v>
      </c>
      <c r="Q769">
        <f>IF(J769&lt;&gt;0,(ABS(M769*Constants!$B$10)+50)/100,MAX(Q768-ABS(O769*Constants!$B$4),0))</f>
        <v>0.58005</v>
      </c>
      <c r="R769">
        <f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1200.5</v>
      </c>
      <c r="S769">
        <f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800.5</v>
      </c>
      <c r="T769">
        <f t="shared" si="194"/>
        <v>1200.5</v>
      </c>
      <c r="U769">
        <f t="shared" si="195"/>
        <v>800.5</v>
      </c>
      <c r="V769">
        <f>IF(I769&lt;&gt;0,(ABS(R769*Constants!$B$4)+50)/100,IF(R769=0,MAX((0-ABS(T769*Constants!$B$4)),0),(ABS(R769*Constants!$B$4)+50)/100))</f>
        <v>1501.125</v>
      </c>
      <c r="W769">
        <f>IF(J769&lt;&gt;0,(ABS(S769*Constants!$B$4)+50)/100,IF(S769=0,MAX((0-ABS(U769*Constants!$B$4)),0),(ABS(S769*Constants!$B$4)+50)/100))</f>
        <v>1001.125</v>
      </c>
      <c r="X769">
        <f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1200.5</v>
      </c>
      <c r="Y769">
        <f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800.5</v>
      </c>
      <c r="Z769">
        <f t="shared" si="196"/>
        <v>1200.5</v>
      </c>
      <c r="AA769">
        <f t="shared" si="197"/>
        <v>800.5</v>
      </c>
      <c r="AB769">
        <f>IF(I769&lt;&gt;0,(ABS(X769*Constants!$B$10)+50)/100,IF(X769=0,MAX((AB768-ABS(Z769*Constants!$B$4)),0),(ABS(X769*Constants!$B$4)+50)/100))</f>
        <v>0.62005</v>
      </c>
      <c r="AC769">
        <f>IF(J769&lt;&gt;0,(ABS(Y769*Constants!$B$10)+50)/100,IF(Y769=0,MAX((AC768-ABS(AA769*Constants!$B$4)),0),(ABS(Y769*Constants!$B$4)+50)/100))</f>
        <v>0.58005</v>
      </c>
      <c r="AD769">
        <f t="shared" si="198"/>
        <v>1001</v>
      </c>
      <c r="AE769">
        <f t="shared" si="199"/>
        <v>1200.5</v>
      </c>
      <c r="AF769">
        <f t="shared" si="200"/>
        <v>800.5</v>
      </c>
      <c r="AG769">
        <f>((Constants!$B$5*AG768)+Constants!$B$4*AD769+AH768)/(Constants!$B$5+Constants!$B$4)</f>
        <v>1001</v>
      </c>
      <c r="AH769">
        <f>((Constants!$B$5*AG768)+Constants!$B$4*AD769+AH768)-(Constants!$B$5+Constants!$B$4)*AG769</f>
        <v>0</v>
      </c>
      <c r="AI769">
        <f>((Constants!$B$5*AI768)+Constants!$B$4*AE769+AJ768)/(Constants!$B$5+Constants!$B$4)</f>
        <v>1200.5</v>
      </c>
      <c r="AJ769">
        <f>((Constants!$B$5*AI768)+Constants!$B$4*AE769+AJ768)-(Constants!$B$4+Constants!$B$5)*AI769</f>
        <v>0</v>
      </c>
      <c r="AK769">
        <f>((Constants!$B$5*AK768)+Constants!$B$4*AF769+AL768)/(Constants!$B$5+Constants!$B$4)</f>
        <v>800.5</v>
      </c>
      <c r="AL769">
        <f>((Constants!$B$5*AK768)+Constants!$B$4*AF769+AL768)-(Constants!$B$5+Constants!$B$4)*AK769</f>
        <v>0</v>
      </c>
      <c r="AM769">
        <f t="shared" si="201"/>
        <v>1</v>
      </c>
      <c r="AN769">
        <f t="shared" si="202"/>
        <v>1</v>
      </c>
      <c r="AO769">
        <f>(200000*(ABS(N769)-ABS(N767))+Constants!$B$7)/(2*Constants!$B$7)</f>
        <v>0.5</v>
      </c>
      <c r="AP769">
        <f>(200000*(ABS(O769)-ABS(O767))+Constants!$B$7)/(2*Constants!$B$7)</f>
        <v>0.5</v>
      </c>
      <c r="AQ769">
        <f t="shared" si="203"/>
        <v>1</v>
      </c>
      <c r="AR769">
        <f>(Constants!$B$3*Constants!$B$8*I769*K769+AS768)/(Constants!$B$9*Constants!$B$4)</f>
        <v>7.53982300884956</v>
      </c>
      <c r="AS769">
        <f>(Constants!$B$3*Constants!$B$8*I769*K769+AS768)-(AR769*Constants!$B$9*Constants!$B$4)</f>
        <v>0</v>
      </c>
      <c r="AT769">
        <f t="shared" si="204"/>
        <v>5783.04424778755</v>
      </c>
      <c r="AU769">
        <f t="array" ref="AU769">IF(SUMPRODUCT(--(SIGN(AN736:AN768)=SIGN(K737:K769)))=0,2,IF(AV768&gt;0,1,0))</f>
        <v>0</v>
      </c>
      <c r="AV769">
        <f>IF(AU769=2,ROUND(5*1000/Constants!$B$11,0),IF(AV768&gt;0,AV768-1,0))</f>
        <v>0</v>
      </c>
      <c r="AW769">
        <f t="shared" si="205"/>
        <v>767</v>
      </c>
      <c r="AX769">
        <f ca="1" t="array" ref="AX769">IF(AW769&gt;Constants!$B$12,2,IF(SUMPRODUCT(--(AX750:AX769=2))=0,0,1))</f>
        <v>2</v>
      </c>
      <c r="AZ769">
        <f t="array" ref="AZ769">IF(ABS(AG769)&gt;Constants!$B$13,2,IF(SUMPRODUCT(--(AZ749:AZ768=2))=0,0,1))</f>
        <v>0</v>
      </c>
    </row>
    <row r="770" spans="1:52">
      <c r="A770" s="3">
        <v>768</v>
      </c>
      <c r="B770">
        <f>Signals!B769</f>
        <v>3</v>
      </c>
      <c r="C770">
        <f>Signals!C769</f>
        <v>2</v>
      </c>
      <c r="D770">
        <f>Signals!F769</f>
        <v>0</v>
      </c>
      <c r="E770">
        <f>Signals!H769</f>
        <v>0</v>
      </c>
      <c r="F770">
        <f>Signals!I769</f>
        <v>0</v>
      </c>
      <c r="G770">
        <f>IF(Constants!$B$2=2,-B770,B770)</f>
        <v>3</v>
      </c>
      <c r="H770">
        <f>IF(Constants!$C$2=2,-C770,C770)</f>
        <v>2</v>
      </c>
      <c r="I770">
        <f t="shared" si="189"/>
        <v>3</v>
      </c>
      <c r="J770">
        <f t="shared" si="190"/>
        <v>2</v>
      </c>
      <c r="K770">
        <f t="shared" si="191"/>
        <v>1</v>
      </c>
      <c r="L770">
        <f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1200.5</v>
      </c>
      <c r="M770">
        <f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800.5</v>
      </c>
      <c r="N770">
        <f t="shared" si="192"/>
        <v>1200.5</v>
      </c>
      <c r="O770">
        <f t="shared" si="193"/>
        <v>800.5</v>
      </c>
      <c r="P770">
        <f>IF(I770&lt;&gt;0,(ABS(L770*Constants!$B$10)+50)/100,MAX(P769-ABS(N770*Constants!$B$4),0))</f>
        <v>0.62005</v>
      </c>
      <c r="Q770">
        <f>IF(J770&lt;&gt;0,(ABS(M770*Constants!$B$10)+50)/100,MAX(Q769-ABS(O770*Constants!$B$4),0))</f>
        <v>0.58005</v>
      </c>
      <c r="R770">
        <f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1200.5</v>
      </c>
      <c r="S770">
        <f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800.5</v>
      </c>
      <c r="T770">
        <f t="shared" si="194"/>
        <v>1200.5</v>
      </c>
      <c r="U770">
        <f t="shared" si="195"/>
        <v>800.5</v>
      </c>
      <c r="V770">
        <f>IF(I770&lt;&gt;0,(ABS(R770*Constants!$B$4)+50)/100,IF(R770=0,MAX((0-ABS(T770*Constants!$B$4)),0),(ABS(R770*Constants!$B$4)+50)/100))</f>
        <v>1501.125</v>
      </c>
      <c r="W770">
        <f>IF(J770&lt;&gt;0,(ABS(S770*Constants!$B$4)+50)/100,IF(S770=0,MAX((0-ABS(U770*Constants!$B$4)),0),(ABS(S770*Constants!$B$4)+50)/100))</f>
        <v>1001.125</v>
      </c>
      <c r="X770">
        <f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1200.5</v>
      </c>
      <c r="Y770">
        <f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800.5</v>
      </c>
      <c r="Z770">
        <f t="shared" si="196"/>
        <v>1200.5</v>
      </c>
      <c r="AA770">
        <f t="shared" si="197"/>
        <v>800.5</v>
      </c>
      <c r="AB770">
        <f>IF(I770&lt;&gt;0,(ABS(X770*Constants!$B$10)+50)/100,IF(X770=0,MAX((AB769-ABS(Z770*Constants!$B$4)),0),(ABS(X770*Constants!$B$4)+50)/100))</f>
        <v>0.62005</v>
      </c>
      <c r="AC770">
        <f>IF(J770&lt;&gt;0,(ABS(Y770*Constants!$B$10)+50)/100,IF(Y770=0,MAX((AC769-ABS(AA770*Constants!$B$4)),0),(ABS(Y770*Constants!$B$4)+50)/100))</f>
        <v>0.58005</v>
      </c>
      <c r="AD770">
        <f t="shared" si="198"/>
        <v>1001</v>
      </c>
      <c r="AE770">
        <f t="shared" si="199"/>
        <v>1200.5</v>
      </c>
      <c r="AF770">
        <f t="shared" si="200"/>
        <v>800.5</v>
      </c>
      <c r="AG770">
        <f>((Constants!$B$5*AG769)+Constants!$B$4*AD770+AH769)/(Constants!$B$5+Constants!$B$4)</f>
        <v>1001</v>
      </c>
      <c r="AH770">
        <f>((Constants!$B$5*AG769)+Constants!$B$4*AD770+AH769)-(Constants!$B$5+Constants!$B$4)*AG770</f>
        <v>0</v>
      </c>
      <c r="AI770">
        <f>((Constants!$B$5*AI769)+Constants!$B$4*AE770+AJ769)/(Constants!$B$5+Constants!$B$4)</f>
        <v>1200.5</v>
      </c>
      <c r="AJ770">
        <f>((Constants!$B$5*AI769)+Constants!$B$4*AE770+AJ769)-(Constants!$B$4+Constants!$B$5)*AI770</f>
        <v>0</v>
      </c>
      <c r="AK770">
        <f>((Constants!$B$5*AK769)+Constants!$B$4*AF770+AL769)/(Constants!$B$5+Constants!$B$4)</f>
        <v>800.5</v>
      </c>
      <c r="AL770">
        <f>((Constants!$B$5*AK769)+Constants!$B$4*AF770+AL769)-(Constants!$B$5+Constants!$B$4)*AK770</f>
        <v>0</v>
      </c>
      <c r="AM770">
        <f t="shared" si="201"/>
        <v>1</v>
      </c>
      <c r="AN770">
        <f t="shared" si="202"/>
        <v>1</v>
      </c>
      <c r="AO770">
        <f>(200000*(ABS(N770)-ABS(N768))+Constants!$B$7)/(2*Constants!$B$7)</f>
        <v>0.5</v>
      </c>
      <c r="AP770">
        <f>(200000*(ABS(O770)-ABS(O768))+Constants!$B$7)/(2*Constants!$B$7)</f>
        <v>0.5</v>
      </c>
      <c r="AQ770">
        <f t="shared" si="203"/>
        <v>1</v>
      </c>
      <c r="AR770">
        <f>(Constants!$B$3*Constants!$B$8*I770*K770+AS769)/(Constants!$B$9*Constants!$B$4)</f>
        <v>7.53982300884956</v>
      </c>
      <c r="AS770">
        <f>(Constants!$B$3*Constants!$B$8*I770*K770+AS769)-(AR770*Constants!$B$9*Constants!$B$4)</f>
        <v>0</v>
      </c>
      <c r="AT770">
        <f t="shared" si="204"/>
        <v>5790.5840707964</v>
      </c>
      <c r="AU770">
        <f t="array" ref="AU770">IF(SUMPRODUCT(--(SIGN(AN737:AN769)=SIGN(K738:K770)))=0,2,IF(AV769&gt;0,1,0))</f>
        <v>0</v>
      </c>
      <c r="AV770">
        <f>IF(AU770=2,ROUND(5*1000/Constants!$B$11,0),IF(AV769&gt;0,AV769-1,0))</f>
        <v>0</v>
      </c>
      <c r="AW770">
        <f t="shared" si="205"/>
        <v>768</v>
      </c>
      <c r="AX770">
        <f ca="1" t="array" ref="AX770">IF(AW770&gt;Constants!$B$12,2,IF(SUMPRODUCT(--(AX751:AX770=2))=0,0,1))</f>
        <v>2</v>
      </c>
      <c r="AZ770">
        <f t="array" ref="AZ770">IF(ABS(AG770)&gt;Constants!$B$13,2,IF(SUMPRODUCT(--(AZ750:AZ769=2))=0,0,1))</f>
        <v>0</v>
      </c>
    </row>
    <row r="771" spans="1:52">
      <c r="A771" s="3">
        <v>769</v>
      </c>
      <c r="B771">
        <f>Signals!B770</f>
        <v>3</v>
      </c>
      <c r="C771">
        <f>Signals!C770</f>
        <v>2</v>
      </c>
      <c r="D771">
        <f>Signals!F770</f>
        <v>0</v>
      </c>
      <c r="E771">
        <f>Signals!H770</f>
        <v>0</v>
      </c>
      <c r="F771">
        <f>Signals!I770</f>
        <v>0</v>
      </c>
      <c r="G771">
        <f>IF(Constants!$B$2=2,-B771,B771)</f>
        <v>3</v>
      </c>
      <c r="H771">
        <f>IF(Constants!$C$2=2,-C771,C771)</f>
        <v>2</v>
      </c>
      <c r="I771">
        <f t="shared" si="189"/>
        <v>3</v>
      </c>
      <c r="J771">
        <f t="shared" si="190"/>
        <v>2</v>
      </c>
      <c r="K771">
        <f t="shared" si="191"/>
        <v>1</v>
      </c>
      <c r="L771">
        <f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1200.5</v>
      </c>
      <c r="M771">
        <f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800.5</v>
      </c>
      <c r="N771">
        <f t="shared" si="192"/>
        <v>1200.5</v>
      </c>
      <c r="O771">
        <f t="shared" si="193"/>
        <v>800.5</v>
      </c>
      <c r="P771">
        <f>IF(I771&lt;&gt;0,(ABS(L771*Constants!$B$10)+50)/100,MAX(P770-ABS(N771*Constants!$B$4),0))</f>
        <v>0.62005</v>
      </c>
      <c r="Q771">
        <f>IF(J771&lt;&gt;0,(ABS(M771*Constants!$B$10)+50)/100,MAX(Q770-ABS(O771*Constants!$B$4),0))</f>
        <v>0.58005</v>
      </c>
      <c r="R771">
        <f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1200.5</v>
      </c>
      <c r="S771">
        <f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800.5</v>
      </c>
      <c r="T771">
        <f t="shared" si="194"/>
        <v>1200.5</v>
      </c>
      <c r="U771">
        <f t="shared" si="195"/>
        <v>800.5</v>
      </c>
      <c r="V771">
        <f>IF(I771&lt;&gt;0,(ABS(R771*Constants!$B$4)+50)/100,IF(R771=0,MAX((0-ABS(T771*Constants!$B$4)),0),(ABS(R771*Constants!$B$4)+50)/100))</f>
        <v>1501.125</v>
      </c>
      <c r="W771">
        <f>IF(J771&lt;&gt;0,(ABS(S771*Constants!$B$4)+50)/100,IF(S771=0,MAX((0-ABS(U771*Constants!$B$4)),0),(ABS(S771*Constants!$B$4)+50)/100))</f>
        <v>1001.125</v>
      </c>
      <c r="X771">
        <f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1200.5</v>
      </c>
      <c r="Y771">
        <f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800.5</v>
      </c>
      <c r="Z771">
        <f t="shared" si="196"/>
        <v>1200.5</v>
      </c>
      <c r="AA771">
        <f t="shared" si="197"/>
        <v>800.5</v>
      </c>
      <c r="AB771">
        <f>IF(I771&lt;&gt;0,(ABS(X771*Constants!$B$10)+50)/100,IF(X771=0,MAX((AB770-ABS(Z771*Constants!$B$4)),0),(ABS(X771*Constants!$B$4)+50)/100))</f>
        <v>0.62005</v>
      </c>
      <c r="AC771">
        <f>IF(J771&lt;&gt;0,(ABS(Y771*Constants!$B$10)+50)/100,IF(Y771=0,MAX((AC770-ABS(AA771*Constants!$B$4)),0),(ABS(Y771*Constants!$B$4)+50)/100))</f>
        <v>0.58005</v>
      </c>
      <c r="AD771">
        <f t="shared" si="198"/>
        <v>1001</v>
      </c>
      <c r="AE771">
        <f t="shared" si="199"/>
        <v>1200.5</v>
      </c>
      <c r="AF771">
        <f t="shared" si="200"/>
        <v>800.5</v>
      </c>
      <c r="AG771">
        <f>((Constants!$B$5*AG770)+Constants!$B$4*AD771+AH770)/(Constants!$B$5+Constants!$B$4)</f>
        <v>1001</v>
      </c>
      <c r="AH771">
        <f>((Constants!$B$5*AG770)+Constants!$B$4*AD771+AH770)-(Constants!$B$5+Constants!$B$4)*AG771</f>
        <v>0</v>
      </c>
      <c r="AI771">
        <f>((Constants!$B$5*AI770)+Constants!$B$4*AE771+AJ770)/(Constants!$B$5+Constants!$B$4)</f>
        <v>1200.5</v>
      </c>
      <c r="AJ771">
        <f>((Constants!$B$5*AI770)+Constants!$B$4*AE771+AJ770)-(Constants!$B$4+Constants!$B$5)*AI771</f>
        <v>0</v>
      </c>
      <c r="AK771">
        <f>((Constants!$B$5*AK770)+Constants!$B$4*AF771+AL770)/(Constants!$B$5+Constants!$B$4)</f>
        <v>800.5</v>
      </c>
      <c r="AL771">
        <f>((Constants!$B$5*AK770)+Constants!$B$4*AF771+AL770)-(Constants!$B$5+Constants!$B$4)*AK771</f>
        <v>0</v>
      </c>
      <c r="AM771">
        <f t="shared" si="201"/>
        <v>1</v>
      </c>
      <c r="AN771">
        <f t="shared" si="202"/>
        <v>1</v>
      </c>
      <c r="AO771">
        <f>(200000*(ABS(N771)-ABS(N769))+Constants!$B$7)/(2*Constants!$B$7)</f>
        <v>0.5</v>
      </c>
      <c r="AP771">
        <f>(200000*(ABS(O771)-ABS(O769))+Constants!$B$7)/(2*Constants!$B$7)</f>
        <v>0.5</v>
      </c>
      <c r="AQ771">
        <f t="shared" si="203"/>
        <v>1</v>
      </c>
      <c r="AR771">
        <f>(Constants!$B$3*Constants!$B$8*I771*K771+AS770)/(Constants!$B$9*Constants!$B$4)</f>
        <v>7.53982300884956</v>
      </c>
      <c r="AS771">
        <f>(Constants!$B$3*Constants!$B$8*I771*K771+AS770)-(AR771*Constants!$B$9*Constants!$B$4)</f>
        <v>0</v>
      </c>
      <c r="AT771">
        <f t="shared" si="204"/>
        <v>5798.12389380524</v>
      </c>
      <c r="AU771">
        <f t="array" ref="AU771">IF(SUMPRODUCT(--(SIGN(AN738:AN770)=SIGN(K739:K771)))=0,2,IF(AV770&gt;0,1,0))</f>
        <v>0</v>
      </c>
      <c r="AV771">
        <f>IF(AU771=2,ROUND(5*1000/Constants!$B$11,0),IF(AV770&gt;0,AV770-1,0))</f>
        <v>0</v>
      </c>
      <c r="AW771">
        <f t="shared" si="205"/>
        <v>769</v>
      </c>
      <c r="AX771">
        <f ca="1" t="array" ref="AX771">IF(AW771&gt;Constants!$B$12,2,IF(SUMPRODUCT(--(AX752:AX771=2))=0,0,1))</f>
        <v>2</v>
      </c>
      <c r="AZ771">
        <f t="array" ref="AZ771">IF(ABS(AG771)&gt;Constants!$B$13,2,IF(SUMPRODUCT(--(AZ751:AZ770=2))=0,0,1))</f>
        <v>0</v>
      </c>
    </row>
    <row r="772" spans="1:52">
      <c r="A772" s="3">
        <v>770</v>
      </c>
      <c r="B772">
        <f>Signals!B771</f>
        <v>3</v>
      </c>
      <c r="C772">
        <f>Signals!C771</f>
        <v>2</v>
      </c>
      <c r="D772">
        <f>Signals!F771</f>
        <v>0</v>
      </c>
      <c r="E772">
        <f>Signals!H771</f>
        <v>0</v>
      </c>
      <c r="F772">
        <f>Signals!I771</f>
        <v>0</v>
      </c>
      <c r="G772">
        <f>IF(Constants!$B$2=2,-B772,B772)</f>
        <v>3</v>
      </c>
      <c r="H772">
        <f>IF(Constants!$C$2=2,-C772,C772)</f>
        <v>2</v>
      </c>
      <c r="I772">
        <f t="shared" si="189"/>
        <v>3</v>
      </c>
      <c r="J772">
        <f t="shared" si="190"/>
        <v>2</v>
      </c>
      <c r="K772">
        <f t="shared" si="191"/>
        <v>1</v>
      </c>
      <c r="L772">
        <f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1200.5</v>
      </c>
      <c r="M772">
        <f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800.5</v>
      </c>
      <c r="N772">
        <f t="shared" si="192"/>
        <v>1200.5</v>
      </c>
      <c r="O772">
        <f t="shared" si="193"/>
        <v>800.5</v>
      </c>
      <c r="P772">
        <f>IF(I772&lt;&gt;0,(ABS(L772*Constants!$B$10)+50)/100,MAX(P771-ABS(N772*Constants!$B$4),0))</f>
        <v>0.62005</v>
      </c>
      <c r="Q772">
        <f>IF(J772&lt;&gt;0,(ABS(M772*Constants!$B$10)+50)/100,MAX(Q771-ABS(O772*Constants!$B$4),0))</f>
        <v>0.58005</v>
      </c>
      <c r="R772">
        <f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1200.5</v>
      </c>
      <c r="S772">
        <f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800.5</v>
      </c>
      <c r="T772">
        <f t="shared" si="194"/>
        <v>1200.5</v>
      </c>
      <c r="U772">
        <f t="shared" si="195"/>
        <v>800.5</v>
      </c>
      <c r="V772">
        <f>IF(I772&lt;&gt;0,(ABS(R772*Constants!$B$4)+50)/100,IF(R772=0,MAX((0-ABS(T772*Constants!$B$4)),0),(ABS(R772*Constants!$B$4)+50)/100))</f>
        <v>1501.125</v>
      </c>
      <c r="W772">
        <f>IF(J772&lt;&gt;0,(ABS(S772*Constants!$B$4)+50)/100,IF(S772=0,MAX((0-ABS(U772*Constants!$B$4)),0),(ABS(S772*Constants!$B$4)+50)/100))</f>
        <v>1001.125</v>
      </c>
      <c r="X772">
        <f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1200.5</v>
      </c>
      <c r="Y772">
        <f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800.5</v>
      </c>
      <c r="Z772">
        <f t="shared" si="196"/>
        <v>1200.5</v>
      </c>
      <c r="AA772">
        <f t="shared" si="197"/>
        <v>800.5</v>
      </c>
      <c r="AB772">
        <f>IF(I772&lt;&gt;0,(ABS(X772*Constants!$B$10)+50)/100,IF(X772=0,MAX((AB771-ABS(Z772*Constants!$B$4)),0),(ABS(X772*Constants!$B$4)+50)/100))</f>
        <v>0.62005</v>
      </c>
      <c r="AC772">
        <f>IF(J772&lt;&gt;0,(ABS(Y772*Constants!$B$10)+50)/100,IF(Y772=0,MAX((AC771-ABS(AA772*Constants!$B$4)),0),(ABS(Y772*Constants!$B$4)+50)/100))</f>
        <v>0.58005</v>
      </c>
      <c r="AD772">
        <f t="shared" si="198"/>
        <v>1001</v>
      </c>
      <c r="AE772">
        <f t="shared" si="199"/>
        <v>1200.5</v>
      </c>
      <c r="AF772">
        <f t="shared" si="200"/>
        <v>800.5</v>
      </c>
      <c r="AG772">
        <f>((Constants!$B$5*AG771)+Constants!$B$4*AD772+AH771)/(Constants!$B$5+Constants!$B$4)</f>
        <v>1001</v>
      </c>
      <c r="AH772">
        <f>((Constants!$B$5*AG771)+Constants!$B$4*AD772+AH771)-(Constants!$B$5+Constants!$B$4)*AG772</f>
        <v>0</v>
      </c>
      <c r="AI772">
        <f>((Constants!$B$5*AI771)+Constants!$B$4*AE772+AJ771)/(Constants!$B$5+Constants!$B$4)</f>
        <v>1200.5</v>
      </c>
      <c r="AJ772">
        <f>((Constants!$B$5*AI771)+Constants!$B$4*AE772+AJ771)-(Constants!$B$4+Constants!$B$5)*AI772</f>
        <v>0</v>
      </c>
      <c r="AK772">
        <f>((Constants!$B$5*AK771)+Constants!$B$4*AF772+AL771)/(Constants!$B$5+Constants!$B$4)</f>
        <v>800.5</v>
      </c>
      <c r="AL772">
        <f>((Constants!$B$5*AK771)+Constants!$B$4*AF772+AL771)-(Constants!$B$5+Constants!$B$4)*AK772</f>
        <v>0</v>
      </c>
      <c r="AM772">
        <f t="shared" si="201"/>
        <v>1</v>
      </c>
      <c r="AN772">
        <f t="shared" si="202"/>
        <v>1</v>
      </c>
      <c r="AO772">
        <f>(200000*(ABS(N772)-ABS(N770))+Constants!$B$7)/(2*Constants!$B$7)</f>
        <v>0.5</v>
      </c>
      <c r="AP772">
        <f>(200000*(ABS(O772)-ABS(O770))+Constants!$B$7)/(2*Constants!$B$7)</f>
        <v>0.5</v>
      </c>
      <c r="AQ772">
        <f t="shared" si="203"/>
        <v>1</v>
      </c>
      <c r="AR772">
        <f>(Constants!$B$3*Constants!$B$8*I772*K772+AS771)/(Constants!$B$9*Constants!$B$4)</f>
        <v>7.53982300884956</v>
      </c>
      <c r="AS772">
        <f>(Constants!$B$3*Constants!$B$8*I772*K772+AS771)-(AR772*Constants!$B$9*Constants!$B$4)</f>
        <v>0</v>
      </c>
      <c r="AT772">
        <f t="shared" si="204"/>
        <v>5805.66371681409</v>
      </c>
      <c r="AU772">
        <f t="array" ref="AU772">IF(SUMPRODUCT(--(SIGN(AN739:AN771)=SIGN(K740:K772)))=0,2,IF(AV771&gt;0,1,0))</f>
        <v>0</v>
      </c>
      <c r="AV772">
        <f>IF(AU772=2,ROUND(5*1000/Constants!$B$11,0),IF(AV771&gt;0,AV771-1,0))</f>
        <v>0</v>
      </c>
      <c r="AW772">
        <f t="shared" si="205"/>
        <v>770</v>
      </c>
      <c r="AX772">
        <f ca="1" t="array" ref="AX772">IF(AW772&gt;Constants!$B$12,2,IF(SUMPRODUCT(--(AX753:AX772=2))=0,0,1))</f>
        <v>2</v>
      </c>
      <c r="AZ772">
        <f t="array" ref="AZ772">IF(ABS(AG772)&gt;Constants!$B$13,2,IF(SUMPRODUCT(--(AZ752:AZ771=2))=0,0,1))</f>
        <v>0</v>
      </c>
    </row>
    <row r="773" spans="1:52">
      <c r="A773" s="3">
        <v>771</v>
      </c>
      <c r="B773">
        <f>Signals!B772</f>
        <v>3</v>
      </c>
      <c r="C773">
        <f>Signals!C772</f>
        <v>2</v>
      </c>
      <c r="D773">
        <f>Signals!F772</f>
        <v>0</v>
      </c>
      <c r="E773">
        <f>Signals!H772</f>
        <v>0</v>
      </c>
      <c r="F773">
        <f>Signals!I772</f>
        <v>0</v>
      </c>
      <c r="G773">
        <f>IF(Constants!$B$2=2,-B773,B773)</f>
        <v>3</v>
      </c>
      <c r="H773">
        <f>IF(Constants!$C$2=2,-C773,C773)</f>
        <v>2</v>
      </c>
      <c r="I773">
        <f t="shared" ref="I773:I836" si="206">IF(SIGN(G773+H773)=SIGN(AN772),G773,-G773)</f>
        <v>3</v>
      </c>
      <c r="J773">
        <f t="shared" ref="J773:J836" si="207">IF(SIGN(G773+H773)=SIGN(AN772),H773,-H773)</f>
        <v>2</v>
      </c>
      <c r="K773">
        <f t="shared" ref="K773:K836" si="208">IF(SIGN(G773+H773)=SIGN(AN772),1,-1)</f>
        <v>1</v>
      </c>
      <c r="L773">
        <f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1200.5</v>
      </c>
      <c r="M773">
        <f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800.5</v>
      </c>
      <c r="N773">
        <f t="shared" ref="N773:N836" si="209">IF(I773&lt;&gt;0,L773,IF(P772&gt;0,N772,0))</f>
        <v>1200.5</v>
      </c>
      <c r="O773">
        <f t="shared" ref="O773:O836" si="210">IF(J773&lt;&gt;0,M773,IF(Q772&gt;0,O772,0))</f>
        <v>800.5</v>
      </c>
      <c r="P773">
        <f>IF(I773&lt;&gt;0,(ABS(L773*Constants!$B$10)+50)/100,MAX(P772-ABS(N773*Constants!$B$4),0))</f>
        <v>0.62005</v>
      </c>
      <c r="Q773">
        <f>IF(J773&lt;&gt;0,(ABS(M773*Constants!$B$10)+50)/100,MAX(Q772-ABS(O773*Constants!$B$4),0))</f>
        <v>0.58005</v>
      </c>
      <c r="R773">
        <f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1200.5</v>
      </c>
      <c r="S773">
        <f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800.5</v>
      </c>
      <c r="T773">
        <f t="shared" ref="T773:T836" si="211">IF(I773&lt;&gt;0,R773,IF(V772&gt;0,MAX(T772,R773),R773))</f>
        <v>1200.5</v>
      </c>
      <c r="U773">
        <f t="shared" ref="U773:U836" si="212">IF(J773&lt;&gt;0,S773,IF(W772&gt;0,MAX(U772,S773),S773))</f>
        <v>800.5</v>
      </c>
      <c r="V773">
        <f>IF(I773&lt;&gt;0,(ABS(R773*Constants!$B$4)+50)/100,IF(R773=0,MAX((0-ABS(T773*Constants!$B$4)),0),(ABS(R773*Constants!$B$4)+50)/100))</f>
        <v>1501.125</v>
      </c>
      <c r="W773">
        <f>IF(J773&lt;&gt;0,(ABS(S773*Constants!$B$4)+50)/100,IF(S773=0,MAX((0-ABS(U773*Constants!$B$4)),0),(ABS(S773*Constants!$B$4)+50)/100))</f>
        <v>1001.125</v>
      </c>
      <c r="X773">
        <f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1200.5</v>
      </c>
      <c r="Y773">
        <f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800.5</v>
      </c>
      <c r="Z773">
        <f t="shared" ref="Z773:Z836" si="213">IF(I773&lt;&gt;0,X773,IF(AB772&gt;0,MIN(Z772,X773),X773))</f>
        <v>1200.5</v>
      </c>
      <c r="AA773">
        <f t="shared" ref="AA773:AA836" si="214">IF(J773&lt;&gt;0,Y773,IF(AC772&gt;0,MIN(AA772,Y773),Y773))</f>
        <v>800.5</v>
      </c>
      <c r="AB773">
        <f>IF(I773&lt;&gt;0,(ABS(X773*Constants!$B$10)+50)/100,IF(X773=0,MAX((AB772-ABS(Z773*Constants!$B$4)),0),(ABS(X773*Constants!$B$4)+50)/100))</f>
        <v>0.62005</v>
      </c>
      <c r="AC773">
        <f>IF(J773&lt;&gt;0,(ABS(Y773*Constants!$B$10)+50)/100,IF(Y773=0,MAX((AC772-ABS(AA773*Constants!$B$4)),0),(ABS(Y773*Constants!$B$4)+50)/100))</f>
        <v>0.58005</v>
      </c>
      <c r="AD773">
        <f t="shared" ref="AD773:AD836" si="215">IF(N773+O773&gt;=0,(1+N773+O773)/2,(N773+O773-1)/2)</f>
        <v>1001</v>
      </c>
      <c r="AE773">
        <f t="shared" ref="AE773:AE836" si="216">MAX(T773,U773)</f>
        <v>1200.5</v>
      </c>
      <c r="AF773">
        <f t="shared" ref="AF773:AF836" si="217">MIN(Z773,AA773)</f>
        <v>800.5</v>
      </c>
      <c r="AG773">
        <f>((Constants!$B$5*AG772)+Constants!$B$4*AD773+AH772)/(Constants!$B$5+Constants!$B$4)</f>
        <v>1001</v>
      </c>
      <c r="AH773">
        <f>((Constants!$B$5*AG772)+Constants!$B$4*AD773+AH772)-(Constants!$B$5+Constants!$B$4)*AG773</f>
        <v>0</v>
      </c>
      <c r="AI773">
        <f>((Constants!$B$5*AI772)+Constants!$B$4*AE773+AJ772)/(Constants!$B$5+Constants!$B$4)</f>
        <v>1200.5</v>
      </c>
      <c r="AJ773">
        <f>((Constants!$B$5*AI772)+Constants!$B$4*AE773+AJ772)-(Constants!$B$4+Constants!$B$5)*AI773</f>
        <v>0</v>
      </c>
      <c r="AK773">
        <f>((Constants!$B$5*AK772)+Constants!$B$4*AF773+AL772)/(Constants!$B$5+Constants!$B$4)</f>
        <v>800.5</v>
      </c>
      <c r="AL773">
        <f>((Constants!$B$5*AK772)+Constants!$B$4*AF773+AL772)-(Constants!$B$5+Constants!$B$4)*AK773</f>
        <v>0</v>
      </c>
      <c r="AM773">
        <f t="shared" ref="AM773:AM836" si="218">IF(AG773*K773&gt;0,1,IF(AG773*K773&lt;0,-1,0))</f>
        <v>1</v>
      </c>
      <c r="AN773">
        <f t="shared" ref="AN773:AN836" si="219">IF(SIGN(AI773)=SIGN(AK773),AM773,0)</f>
        <v>1</v>
      </c>
      <c r="AO773">
        <f>(200000*(ABS(N773)-ABS(N771))+Constants!$B$7)/(2*Constants!$B$7)</f>
        <v>0.5</v>
      </c>
      <c r="AP773">
        <f>(200000*(ABS(O773)-ABS(O771))+Constants!$B$7)/(2*Constants!$B$7)</f>
        <v>0.5</v>
      </c>
      <c r="AQ773">
        <f t="shared" ref="AQ773:AQ836" si="220">(1+AO773+AP773)/2</f>
        <v>1</v>
      </c>
      <c r="AR773">
        <f>(Constants!$B$3*Constants!$B$8*I773*K773+AS772)/(Constants!$B$9*Constants!$B$4)</f>
        <v>7.53982300884956</v>
      </c>
      <c r="AS773">
        <f>(Constants!$B$3*Constants!$B$8*I773*K773+AS772)-(AR773*Constants!$B$9*Constants!$B$4)</f>
        <v>0</v>
      </c>
      <c r="AT773">
        <f t="shared" ref="AT773:AT836" si="221">AR773+AT772</f>
        <v>5813.20353982294</v>
      </c>
      <c r="AU773">
        <f t="array" ref="AU773">IF(SUMPRODUCT(--(SIGN(AN740:AN772)=SIGN(K741:K773)))=0,2,IF(AV772&gt;0,1,0))</f>
        <v>0</v>
      </c>
      <c r="AV773">
        <f>IF(AU773=2,ROUND(5*1000/Constants!$B$11,0),IF(AV772&gt;0,AV772-1,0))</f>
        <v>0</v>
      </c>
      <c r="AW773">
        <f t="shared" ref="AW773:AW836" si="222">IF(I773&lt;&gt;J773,AW772+ABS(I773-J773),0)</f>
        <v>771</v>
      </c>
      <c r="AX773">
        <f ca="1" t="array" ref="AX773">IF(AW773&gt;Constants!$B$12,2,IF(SUMPRODUCT(--(AX754:AX773=2))=0,0,1))</f>
        <v>2</v>
      </c>
      <c r="AZ773">
        <f t="array" ref="AZ773">IF(ABS(AG773)&gt;Constants!$B$13,2,IF(SUMPRODUCT(--(AZ753:AZ772=2))=0,0,1))</f>
        <v>0</v>
      </c>
    </row>
    <row r="774" spans="1:52">
      <c r="A774" s="3">
        <v>772</v>
      </c>
      <c r="B774">
        <f>Signals!B773</f>
        <v>3</v>
      </c>
      <c r="C774">
        <f>Signals!C773</f>
        <v>2</v>
      </c>
      <c r="D774">
        <f>Signals!F773</f>
        <v>0</v>
      </c>
      <c r="E774">
        <f>Signals!H773</f>
        <v>0</v>
      </c>
      <c r="F774">
        <f>Signals!I773</f>
        <v>0</v>
      </c>
      <c r="G774">
        <f>IF(Constants!$B$2=2,-B774,B774)</f>
        <v>3</v>
      </c>
      <c r="H774">
        <f>IF(Constants!$C$2=2,-C774,C774)</f>
        <v>2</v>
      </c>
      <c r="I774">
        <f t="shared" si="206"/>
        <v>3</v>
      </c>
      <c r="J774">
        <f t="shared" si="207"/>
        <v>2</v>
      </c>
      <c r="K774">
        <f t="shared" si="208"/>
        <v>1</v>
      </c>
      <c r="L774">
        <f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1200.5</v>
      </c>
      <c r="M774">
        <f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800.5</v>
      </c>
      <c r="N774">
        <f t="shared" si="209"/>
        <v>1200.5</v>
      </c>
      <c r="O774">
        <f t="shared" si="210"/>
        <v>800.5</v>
      </c>
      <c r="P774">
        <f>IF(I774&lt;&gt;0,(ABS(L774*Constants!$B$10)+50)/100,MAX(P773-ABS(N774*Constants!$B$4),0))</f>
        <v>0.62005</v>
      </c>
      <c r="Q774">
        <f>IF(J774&lt;&gt;0,(ABS(M774*Constants!$B$10)+50)/100,MAX(Q773-ABS(O774*Constants!$B$4),0))</f>
        <v>0.58005</v>
      </c>
      <c r="R774">
        <f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1200.5</v>
      </c>
      <c r="S774">
        <f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800.5</v>
      </c>
      <c r="T774">
        <f t="shared" si="211"/>
        <v>1200.5</v>
      </c>
      <c r="U774">
        <f t="shared" si="212"/>
        <v>800.5</v>
      </c>
      <c r="V774">
        <f>IF(I774&lt;&gt;0,(ABS(R774*Constants!$B$4)+50)/100,IF(R774=0,MAX((0-ABS(T774*Constants!$B$4)),0),(ABS(R774*Constants!$B$4)+50)/100))</f>
        <v>1501.125</v>
      </c>
      <c r="W774">
        <f>IF(J774&lt;&gt;0,(ABS(S774*Constants!$B$4)+50)/100,IF(S774=0,MAX((0-ABS(U774*Constants!$B$4)),0),(ABS(S774*Constants!$B$4)+50)/100))</f>
        <v>1001.125</v>
      </c>
      <c r="X774">
        <f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1200.5</v>
      </c>
      <c r="Y774">
        <f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800.5</v>
      </c>
      <c r="Z774">
        <f t="shared" si="213"/>
        <v>1200.5</v>
      </c>
      <c r="AA774">
        <f t="shared" si="214"/>
        <v>800.5</v>
      </c>
      <c r="AB774">
        <f>IF(I774&lt;&gt;0,(ABS(X774*Constants!$B$10)+50)/100,IF(X774=0,MAX((AB773-ABS(Z774*Constants!$B$4)),0),(ABS(X774*Constants!$B$4)+50)/100))</f>
        <v>0.62005</v>
      </c>
      <c r="AC774">
        <f>IF(J774&lt;&gt;0,(ABS(Y774*Constants!$B$10)+50)/100,IF(Y774=0,MAX((AC773-ABS(AA774*Constants!$B$4)),0),(ABS(Y774*Constants!$B$4)+50)/100))</f>
        <v>0.58005</v>
      </c>
      <c r="AD774">
        <f t="shared" si="215"/>
        <v>1001</v>
      </c>
      <c r="AE774">
        <f t="shared" si="216"/>
        <v>1200.5</v>
      </c>
      <c r="AF774">
        <f t="shared" si="217"/>
        <v>800.5</v>
      </c>
      <c r="AG774">
        <f>((Constants!$B$5*AG773)+Constants!$B$4*AD774+AH773)/(Constants!$B$5+Constants!$B$4)</f>
        <v>1001</v>
      </c>
      <c r="AH774">
        <f>((Constants!$B$5*AG773)+Constants!$B$4*AD774+AH773)-(Constants!$B$5+Constants!$B$4)*AG774</f>
        <v>0</v>
      </c>
      <c r="AI774">
        <f>((Constants!$B$5*AI773)+Constants!$B$4*AE774+AJ773)/(Constants!$B$5+Constants!$B$4)</f>
        <v>1200.5</v>
      </c>
      <c r="AJ774">
        <f>((Constants!$B$5*AI773)+Constants!$B$4*AE774+AJ773)-(Constants!$B$4+Constants!$B$5)*AI774</f>
        <v>0</v>
      </c>
      <c r="AK774">
        <f>((Constants!$B$5*AK773)+Constants!$B$4*AF774+AL773)/(Constants!$B$5+Constants!$B$4)</f>
        <v>800.5</v>
      </c>
      <c r="AL774">
        <f>((Constants!$B$5*AK773)+Constants!$B$4*AF774+AL773)-(Constants!$B$5+Constants!$B$4)*AK774</f>
        <v>0</v>
      </c>
      <c r="AM774">
        <f t="shared" si="218"/>
        <v>1</v>
      </c>
      <c r="AN774">
        <f t="shared" si="219"/>
        <v>1</v>
      </c>
      <c r="AO774">
        <f>(200000*(ABS(N774)-ABS(N772))+Constants!$B$7)/(2*Constants!$B$7)</f>
        <v>0.5</v>
      </c>
      <c r="AP774">
        <f>(200000*(ABS(O774)-ABS(O772))+Constants!$B$7)/(2*Constants!$B$7)</f>
        <v>0.5</v>
      </c>
      <c r="AQ774">
        <f t="shared" si="220"/>
        <v>1</v>
      </c>
      <c r="AR774">
        <f>(Constants!$B$3*Constants!$B$8*I774*K774+AS773)/(Constants!$B$9*Constants!$B$4)</f>
        <v>7.53982300884956</v>
      </c>
      <c r="AS774">
        <f>(Constants!$B$3*Constants!$B$8*I774*K774+AS773)-(AR774*Constants!$B$9*Constants!$B$4)</f>
        <v>0</v>
      </c>
      <c r="AT774">
        <f t="shared" si="221"/>
        <v>5820.74336283179</v>
      </c>
      <c r="AU774">
        <f t="array" ref="AU774">IF(SUMPRODUCT(--(SIGN(AN741:AN773)=SIGN(K742:K774)))=0,2,IF(AV773&gt;0,1,0))</f>
        <v>0</v>
      </c>
      <c r="AV774">
        <f>IF(AU774=2,ROUND(5*1000/Constants!$B$11,0),IF(AV773&gt;0,AV773-1,0))</f>
        <v>0</v>
      </c>
      <c r="AW774">
        <f t="shared" si="222"/>
        <v>772</v>
      </c>
      <c r="AX774">
        <f ca="1" t="array" ref="AX774">IF(AW774&gt;Constants!$B$12,2,IF(SUMPRODUCT(--(AX755:AX774=2))=0,0,1))</f>
        <v>2</v>
      </c>
      <c r="AZ774">
        <f t="array" ref="AZ774">IF(ABS(AG774)&gt;Constants!$B$13,2,IF(SUMPRODUCT(--(AZ754:AZ773=2))=0,0,1))</f>
        <v>0</v>
      </c>
    </row>
    <row r="775" spans="1:52">
      <c r="A775" s="3">
        <v>773</v>
      </c>
      <c r="B775">
        <f>Signals!B774</f>
        <v>3</v>
      </c>
      <c r="C775">
        <f>Signals!C774</f>
        <v>2</v>
      </c>
      <c r="D775">
        <f>Signals!F774</f>
        <v>0</v>
      </c>
      <c r="E775">
        <f>Signals!H774</f>
        <v>0</v>
      </c>
      <c r="F775">
        <f>Signals!I774</f>
        <v>0</v>
      </c>
      <c r="G775">
        <f>IF(Constants!$B$2=2,-B775,B775)</f>
        <v>3</v>
      </c>
      <c r="H775">
        <f>IF(Constants!$C$2=2,-C775,C775)</f>
        <v>2</v>
      </c>
      <c r="I775">
        <f t="shared" si="206"/>
        <v>3</v>
      </c>
      <c r="J775">
        <f t="shared" si="207"/>
        <v>2</v>
      </c>
      <c r="K775">
        <f t="shared" si="208"/>
        <v>1</v>
      </c>
      <c r="L775">
        <f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1200.5</v>
      </c>
      <c r="M775">
        <f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800.5</v>
      </c>
      <c r="N775">
        <f t="shared" si="209"/>
        <v>1200.5</v>
      </c>
      <c r="O775">
        <f t="shared" si="210"/>
        <v>800.5</v>
      </c>
      <c r="P775">
        <f>IF(I775&lt;&gt;0,(ABS(L775*Constants!$B$10)+50)/100,MAX(P774-ABS(N775*Constants!$B$4),0))</f>
        <v>0.62005</v>
      </c>
      <c r="Q775">
        <f>IF(J775&lt;&gt;0,(ABS(M775*Constants!$B$10)+50)/100,MAX(Q774-ABS(O775*Constants!$B$4),0))</f>
        <v>0.58005</v>
      </c>
      <c r="R775">
        <f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1200.5</v>
      </c>
      <c r="S775">
        <f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800.5</v>
      </c>
      <c r="T775">
        <f t="shared" si="211"/>
        <v>1200.5</v>
      </c>
      <c r="U775">
        <f t="shared" si="212"/>
        <v>800.5</v>
      </c>
      <c r="V775">
        <f>IF(I775&lt;&gt;0,(ABS(R775*Constants!$B$4)+50)/100,IF(R775=0,MAX((0-ABS(T775*Constants!$B$4)),0),(ABS(R775*Constants!$B$4)+50)/100))</f>
        <v>1501.125</v>
      </c>
      <c r="W775">
        <f>IF(J775&lt;&gt;0,(ABS(S775*Constants!$B$4)+50)/100,IF(S775=0,MAX((0-ABS(U775*Constants!$B$4)),0),(ABS(S775*Constants!$B$4)+50)/100))</f>
        <v>1001.125</v>
      </c>
      <c r="X775">
        <f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1200.5</v>
      </c>
      <c r="Y775">
        <f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800.5</v>
      </c>
      <c r="Z775">
        <f t="shared" si="213"/>
        <v>1200.5</v>
      </c>
      <c r="AA775">
        <f t="shared" si="214"/>
        <v>800.5</v>
      </c>
      <c r="AB775">
        <f>IF(I775&lt;&gt;0,(ABS(X775*Constants!$B$10)+50)/100,IF(X775=0,MAX((AB774-ABS(Z775*Constants!$B$4)),0),(ABS(X775*Constants!$B$4)+50)/100))</f>
        <v>0.62005</v>
      </c>
      <c r="AC775">
        <f>IF(J775&lt;&gt;0,(ABS(Y775*Constants!$B$10)+50)/100,IF(Y775=0,MAX((AC774-ABS(AA775*Constants!$B$4)),0),(ABS(Y775*Constants!$B$4)+50)/100))</f>
        <v>0.58005</v>
      </c>
      <c r="AD775">
        <f t="shared" si="215"/>
        <v>1001</v>
      </c>
      <c r="AE775">
        <f t="shared" si="216"/>
        <v>1200.5</v>
      </c>
      <c r="AF775">
        <f t="shared" si="217"/>
        <v>800.5</v>
      </c>
      <c r="AG775">
        <f>((Constants!$B$5*AG774)+Constants!$B$4*AD775+AH774)/(Constants!$B$5+Constants!$B$4)</f>
        <v>1001</v>
      </c>
      <c r="AH775">
        <f>((Constants!$B$5*AG774)+Constants!$B$4*AD775+AH774)-(Constants!$B$5+Constants!$B$4)*AG775</f>
        <v>0</v>
      </c>
      <c r="AI775">
        <f>((Constants!$B$5*AI774)+Constants!$B$4*AE775+AJ774)/(Constants!$B$5+Constants!$B$4)</f>
        <v>1200.5</v>
      </c>
      <c r="AJ775">
        <f>((Constants!$B$5*AI774)+Constants!$B$4*AE775+AJ774)-(Constants!$B$4+Constants!$B$5)*AI775</f>
        <v>0</v>
      </c>
      <c r="AK775">
        <f>((Constants!$B$5*AK774)+Constants!$B$4*AF775+AL774)/(Constants!$B$5+Constants!$B$4)</f>
        <v>800.5</v>
      </c>
      <c r="AL775">
        <f>((Constants!$B$5*AK774)+Constants!$B$4*AF775+AL774)-(Constants!$B$5+Constants!$B$4)*AK775</f>
        <v>0</v>
      </c>
      <c r="AM775">
        <f t="shared" si="218"/>
        <v>1</v>
      </c>
      <c r="AN775">
        <f t="shared" si="219"/>
        <v>1</v>
      </c>
      <c r="AO775">
        <f>(200000*(ABS(N775)-ABS(N773))+Constants!$B$7)/(2*Constants!$B$7)</f>
        <v>0.5</v>
      </c>
      <c r="AP775">
        <f>(200000*(ABS(O775)-ABS(O773))+Constants!$B$7)/(2*Constants!$B$7)</f>
        <v>0.5</v>
      </c>
      <c r="AQ775">
        <f t="shared" si="220"/>
        <v>1</v>
      </c>
      <c r="AR775">
        <f>(Constants!$B$3*Constants!$B$8*I775*K775+AS774)/(Constants!$B$9*Constants!$B$4)</f>
        <v>7.53982300884956</v>
      </c>
      <c r="AS775">
        <f>(Constants!$B$3*Constants!$B$8*I775*K775+AS774)-(AR775*Constants!$B$9*Constants!$B$4)</f>
        <v>0</v>
      </c>
      <c r="AT775">
        <f t="shared" si="221"/>
        <v>5828.28318584064</v>
      </c>
      <c r="AU775">
        <f t="array" ref="AU775">IF(SUMPRODUCT(--(SIGN(AN742:AN774)=SIGN(K743:K775)))=0,2,IF(AV774&gt;0,1,0))</f>
        <v>0</v>
      </c>
      <c r="AV775">
        <f>IF(AU775=2,ROUND(5*1000/Constants!$B$11,0),IF(AV774&gt;0,AV774-1,0))</f>
        <v>0</v>
      </c>
      <c r="AW775">
        <f t="shared" si="222"/>
        <v>773</v>
      </c>
      <c r="AX775">
        <f ca="1" t="array" ref="AX775">IF(AW775&gt;Constants!$B$12,2,IF(SUMPRODUCT(--(AX756:AX775=2))=0,0,1))</f>
        <v>2</v>
      </c>
      <c r="AZ775">
        <f t="array" ref="AZ775">IF(ABS(AG775)&gt;Constants!$B$13,2,IF(SUMPRODUCT(--(AZ755:AZ774=2))=0,0,1))</f>
        <v>0</v>
      </c>
    </row>
    <row r="776" spans="1:52">
      <c r="A776" s="3">
        <v>774</v>
      </c>
      <c r="B776">
        <f>Signals!B775</f>
        <v>3</v>
      </c>
      <c r="C776">
        <f>Signals!C775</f>
        <v>2</v>
      </c>
      <c r="D776">
        <f>Signals!F775</f>
        <v>0</v>
      </c>
      <c r="E776">
        <f>Signals!H775</f>
        <v>0</v>
      </c>
      <c r="F776">
        <f>Signals!I775</f>
        <v>0</v>
      </c>
      <c r="G776">
        <f>IF(Constants!$B$2=2,-B776,B776)</f>
        <v>3</v>
      </c>
      <c r="H776">
        <f>IF(Constants!$C$2=2,-C776,C776)</f>
        <v>2</v>
      </c>
      <c r="I776">
        <f t="shared" si="206"/>
        <v>3</v>
      </c>
      <c r="J776">
        <f t="shared" si="207"/>
        <v>2</v>
      </c>
      <c r="K776">
        <f t="shared" si="208"/>
        <v>1</v>
      </c>
      <c r="L776">
        <f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1200.5</v>
      </c>
      <c r="M776">
        <f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800.5</v>
      </c>
      <c r="N776">
        <f t="shared" si="209"/>
        <v>1200.5</v>
      </c>
      <c r="O776">
        <f t="shared" si="210"/>
        <v>800.5</v>
      </c>
      <c r="P776">
        <f>IF(I776&lt;&gt;0,(ABS(L776*Constants!$B$10)+50)/100,MAX(P775-ABS(N776*Constants!$B$4),0))</f>
        <v>0.62005</v>
      </c>
      <c r="Q776">
        <f>IF(J776&lt;&gt;0,(ABS(M776*Constants!$B$10)+50)/100,MAX(Q775-ABS(O776*Constants!$B$4),0))</f>
        <v>0.58005</v>
      </c>
      <c r="R776">
        <f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1200.5</v>
      </c>
      <c r="S776">
        <f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800.5</v>
      </c>
      <c r="T776">
        <f t="shared" si="211"/>
        <v>1200.5</v>
      </c>
      <c r="U776">
        <f t="shared" si="212"/>
        <v>800.5</v>
      </c>
      <c r="V776">
        <f>IF(I776&lt;&gt;0,(ABS(R776*Constants!$B$4)+50)/100,IF(R776=0,MAX((0-ABS(T776*Constants!$B$4)),0),(ABS(R776*Constants!$B$4)+50)/100))</f>
        <v>1501.125</v>
      </c>
      <c r="W776">
        <f>IF(J776&lt;&gt;0,(ABS(S776*Constants!$B$4)+50)/100,IF(S776=0,MAX((0-ABS(U776*Constants!$B$4)),0),(ABS(S776*Constants!$B$4)+50)/100))</f>
        <v>1001.125</v>
      </c>
      <c r="X776">
        <f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1200.5</v>
      </c>
      <c r="Y776">
        <f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800.5</v>
      </c>
      <c r="Z776">
        <f t="shared" si="213"/>
        <v>1200.5</v>
      </c>
      <c r="AA776">
        <f t="shared" si="214"/>
        <v>800.5</v>
      </c>
      <c r="AB776">
        <f>IF(I776&lt;&gt;0,(ABS(X776*Constants!$B$10)+50)/100,IF(X776=0,MAX((AB775-ABS(Z776*Constants!$B$4)),0),(ABS(X776*Constants!$B$4)+50)/100))</f>
        <v>0.62005</v>
      </c>
      <c r="AC776">
        <f>IF(J776&lt;&gt;0,(ABS(Y776*Constants!$B$10)+50)/100,IF(Y776=0,MAX((AC775-ABS(AA776*Constants!$B$4)),0),(ABS(Y776*Constants!$B$4)+50)/100))</f>
        <v>0.58005</v>
      </c>
      <c r="AD776">
        <f t="shared" si="215"/>
        <v>1001</v>
      </c>
      <c r="AE776">
        <f t="shared" si="216"/>
        <v>1200.5</v>
      </c>
      <c r="AF776">
        <f t="shared" si="217"/>
        <v>800.5</v>
      </c>
      <c r="AG776">
        <f>((Constants!$B$5*AG775)+Constants!$B$4*AD776+AH775)/(Constants!$B$5+Constants!$B$4)</f>
        <v>1001</v>
      </c>
      <c r="AH776">
        <f>((Constants!$B$5*AG775)+Constants!$B$4*AD776+AH775)-(Constants!$B$5+Constants!$B$4)*AG776</f>
        <v>0</v>
      </c>
      <c r="AI776">
        <f>((Constants!$B$5*AI775)+Constants!$B$4*AE776+AJ775)/(Constants!$B$5+Constants!$B$4)</f>
        <v>1200.5</v>
      </c>
      <c r="AJ776">
        <f>((Constants!$B$5*AI775)+Constants!$B$4*AE776+AJ775)-(Constants!$B$4+Constants!$B$5)*AI776</f>
        <v>0</v>
      </c>
      <c r="AK776">
        <f>((Constants!$B$5*AK775)+Constants!$B$4*AF776+AL775)/(Constants!$B$5+Constants!$B$4)</f>
        <v>800.5</v>
      </c>
      <c r="AL776">
        <f>((Constants!$B$5*AK775)+Constants!$B$4*AF776+AL775)-(Constants!$B$5+Constants!$B$4)*AK776</f>
        <v>0</v>
      </c>
      <c r="AM776">
        <f t="shared" si="218"/>
        <v>1</v>
      </c>
      <c r="AN776">
        <f t="shared" si="219"/>
        <v>1</v>
      </c>
      <c r="AO776">
        <f>(200000*(ABS(N776)-ABS(N774))+Constants!$B$7)/(2*Constants!$B$7)</f>
        <v>0.5</v>
      </c>
      <c r="AP776">
        <f>(200000*(ABS(O776)-ABS(O774))+Constants!$B$7)/(2*Constants!$B$7)</f>
        <v>0.5</v>
      </c>
      <c r="AQ776">
        <f t="shared" si="220"/>
        <v>1</v>
      </c>
      <c r="AR776">
        <f>(Constants!$B$3*Constants!$B$8*I776*K776+AS775)/(Constants!$B$9*Constants!$B$4)</f>
        <v>7.53982300884956</v>
      </c>
      <c r="AS776">
        <f>(Constants!$B$3*Constants!$B$8*I776*K776+AS775)-(AR776*Constants!$B$9*Constants!$B$4)</f>
        <v>0</v>
      </c>
      <c r="AT776">
        <f t="shared" si="221"/>
        <v>5835.82300884949</v>
      </c>
      <c r="AU776">
        <f t="array" ref="AU776">IF(SUMPRODUCT(--(SIGN(AN743:AN775)=SIGN(K744:K776)))=0,2,IF(AV775&gt;0,1,0))</f>
        <v>0</v>
      </c>
      <c r="AV776">
        <f>IF(AU776=2,ROUND(5*1000/Constants!$B$11,0),IF(AV775&gt;0,AV775-1,0))</f>
        <v>0</v>
      </c>
      <c r="AW776">
        <f t="shared" si="222"/>
        <v>774</v>
      </c>
      <c r="AX776">
        <f ca="1" t="array" ref="AX776">IF(AW776&gt;Constants!$B$12,2,IF(SUMPRODUCT(--(AX757:AX776=2))=0,0,1))</f>
        <v>2</v>
      </c>
      <c r="AZ776">
        <f t="array" ref="AZ776">IF(ABS(AG776)&gt;Constants!$B$13,2,IF(SUMPRODUCT(--(AZ756:AZ775=2))=0,0,1))</f>
        <v>0</v>
      </c>
    </row>
    <row r="777" spans="1:52">
      <c r="A777" s="3">
        <v>775</v>
      </c>
      <c r="B777">
        <f>Signals!B776</f>
        <v>3</v>
      </c>
      <c r="C777">
        <f>Signals!C776</f>
        <v>2</v>
      </c>
      <c r="D777">
        <f>Signals!F776</f>
        <v>0</v>
      </c>
      <c r="E777">
        <f>Signals!H776</f>
        <v>0</v>
      </c>
      <c r="F777">
        <f>Signals!I776</f>
        <v>0</v>
      </c>
      <c r="G777">
        <f>IF(Constants!$B$2=2,-B777,B777)</f>
        <v>3</v>
      </c>
      <c r="H777">
        <f>IF(Constants!$C$2=2,-C777,C777)</f>
        <v>2</v>
      </c>
      <c r="I777">
        <f t="shared" si="206"/>
        <v>3</v>
      </c>
      <c r="J777">
        <f t="shared" si="207"/>
        <v>2</v>
      </c>
      <c r="K777">
        <f t="shared" si="208"/>
        <v>1</v>
      </c>
      <c r="L777">
        <f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1200.5</v>
      </c>
      <c r="M777">
        <f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800.5</v>
      </c>
      <c r="N777">
        <f t="shared" si="209"/>
        <v>1200.5</v>
      </c>
      <c r="O777">
        <f t="shared" si="210"/>
        <v>800.5</v>
      </c>
      <c r="P777">
        <f>IF(I777&lt;&gt;0,(ABS(L777*Constants!$B$10)+50)/100,MAX(P776-ABS(N777*Constants!$B$4),0))</f>
        <v>0.62005</v>
      </c>
      <c r="Q777">
        <f>IF(J777&lt;&gt;0,(ABS(M777*Constants!$B$10)+50)/100,MAX(Q776-ABS(O777*Constants!$B$4),0))</f>
        <v>0.58005</v>
      </c>
      <c r="R777">
        <f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1200.5</v>
      </c>
      <c r="S777">
        <f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800.5</v>
      </c>
      <c r="T777">
        <f t="shared" si="211"/>
        <v>1200.5</v>
      </c>
      <c r="U777">
        <f t="shared" si="212"/>
        <v>800.5</v>
      </c>
      <c r="V777">
        <f>IF(I777&lt;&gt;0,(ABS(R777*Constants!$B$4)+50)/100,IF(R777=0,MAX((0-ABS(T777*Constants!$B$4)),0),(ABS(R777*Constants!$B$4)+50)/100))</f>
        <v>1501.125</v>
      </c>
      <c r="W777">
        <f>IF(J777&lt;&gt;0,(ABS(S777*Constants!$B$4)+50)/100,IF(S777=0,MAX((0-ABS(U777*Constants!$B$4)),0),(ABS(S777*Constants!$B$4)+50)/100))</f>
        <v>1001.125</v>
      </c>
      <c r="X777">
        <f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1200.5</v>
      </c>
      <c r="Y777">
        <f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800.5</v>
      </c>
      <c r="Z777">
        <f t="shared" si="213"/>
        <v>1200.5</v>
      </c>
      <c r="AA777">
        <f t="shared" si="214"/>
        <v>800.5</v>
      </c>
      <c r="AB777">
        <f>IF(I777&lt;&gt;0,(ABS(X777*Constants!$B$10)+50)/100,IF(X777=0,MAX((AB776-ABS(Z777*Constants!$B$4)),0),(ABS(X777*Constants!$B$4)+50)/100))</f>
        <v>0.62005</v>
      </c>
      <c r="AC777">
        <f>IF(J777&lt;&gt;0,(ABS(Y777*Constants!$B$10)+50)/100,IF(Y777=0,MAX((AC776-ABS(AA777*Constants!$B$4)),0),(ABS(Y777*Constants!$B$4)+50)/100))</f>
        <v>0.58005</v>
      </c>
      <c r="AD777">
        <f t="shared" si="215"/>
        <v>1001</v>
      </c>
      <c r="AE777">
        <f t="shared" si="216"/>
        <v>1200.5</v>
      </c>
      <c r="AF777">
        <f t="shared" si="217"/>
        <v>800.5</v>
      </c>
      <c r="AG777">
        <f>((Constants!$B$5*AG776)+Constants!$B$4*AD777+AH776)/(Constants!$B$5+Constants!$B$4)</f>
        <v>1001</v>
      </c>
      <c r="AH777">
        <f>((Constants!$B$5*AG776)+Constants!$B$4*AD777+AH776)-(Constants!$B$5+Constants!$B$4)*AG777</f>
        <v>0</v>
      </c>
      <c r="AI777">
        <f>((Constants!$B$5*AI776)+Constants!$B$4*AE777+AJ776)/(Constants!$B$5+Constants!$B$4)</f>
        <v>1200.5</v>
      </c>
      <c r="AJ777">
        <f>((Constants!$B$5*AI776)+Constants!$B$4*AE777+AJ776)-(Constants!$B$4+Constants!$B$5)*AI777</f>
        <v>0</v>
      </c>
      <c r="AK777">
        <f>((Constants!$B$5*AK776)+Constants!$B$4*AF777+AL776)/(Constants!$B$5+Constants!$B$4)</f>
        <v>800.5</v>
      </c>
      <c r="AL777">
        <f>((Constants!$B$5*AK776)+Constants!$B$4*AF777+AL776)-(Constants!$B$5+Constants!$B$4)*AK777</f>
        <v>0</v>
      </c>
      <c r="AM777">
        <f t="shared" si="218"/>
        <v>1</v>
      </c>
      <c r="AN777">
        <f t="shared" si="219"/>
        <v>1</v>
      </c>
      <c r="AO777">
        <f>(200000*(ABS(N777)-ABS(N775))+Constants!$B$7)/(2*Constants!$B$7)</f>
        <v>0.5</v>
      </c>
      <c r="AP777">
        <f>(200000*(ABS(O777)-ABS(O775))+Constants!$B$7)/(2*Constants!$B$7)</f>
        <v>0.5</v>
      </c>
      <c r="AQ777">
        <f t="shared" si="220"/>
        <v>1</v>
      </c>
      <c r="AR777">
        <f>(Constants!$B$3*Constants!$B$8*I777*K777+AS776)/(Constants!$B$9*Constants!$B$4)</f>
        <v>7.53982300884956</v>
      </c>
      <c r="AS777">
        <f>(Constants!$B$3*Constants!$B$8*I777*K777+AS776)-(AR777*Constants!$B$9*Constants!$B$4)</f>
        <v>0</v>
      </c>
      <c r="AT777">
        <f t="shared" si="221"/>
        <v>5843.36283185834</v>
      </c>
      <c r="AU777">
        <f t="array" ref="AU777">IF(SUMPRODUCT(--(SIGN(AN744:AN776)=SIGN(K745:K777)))=0,2,IF(AV776&gt;0,1,0))</f>
        <v>0</v>
      </c>
      <c r="AV777">
        <f>IF(AU777=2,ROUND(5*1000/Constants!$B$11,0),IF(AV776&gt;0,AV776-1,0))</f>
        <v>0</v>
      </c>
      <c r="AW777">
        <f t="shared" si="222"/>
        <v>775</v>
      </c>
      <c r="AX777">
        <f ca="1" t="array" ref="AX777">IF(AW777&gt;Constants!$B$12,2,IF(SUMPRODUCT(--(AX758:AX777=2))=0,0,1))</f>
        <v>2</v>
      </c>
      <c r="AZ777">
        <f t="array" ref="AZ777">IF(ABS(AG777)&gt;Constants!$B$13,2,IF(SUMPRODUCT(--(AZ757:AZ776=2))=0,0,1))</f>
        <v>0</v>
      </c>
    </row>
    <row r="778" spans="1:52">
      <c r="A778" s="3">
        <v>776</v>
      </c>
      <c r="B778">
        <f>Signals!B777</f>
        <v>3</v>
      </c>
      <c r="C778">
        <f>Signals!C777</f>
        <v>2</v>
      </c>
      <c r="D778">
        <f>Signals!F777</f>
        <v>0</v>
      </c>
      <c r="E778">
        <f>Signals!H777</f>
        <v>0</v>
      </c>
      <c r="F778">
        <f>Signals!I777</f>
        <v>0</v>
      </c>
      <c r="G778">
        <f>IF(Constants!$B$2=2,-B778,B778)</f>
        <v>3</v>
      </c>
      <c r="H778">
        <f>IF(Constants!$C$2=2,-C778,C778)</f>
        <v>2</v>
      </c>
      <c r="I778">
        <f t="shared" si="206"/>
        <v>3</v>
      </c>
      <c r="J778">
        <f t="shared" si="207"/>
        <v>2</v>
      </c>
      <c r="K778">
        <f t="shared" si="208"/>
        <v>1</v>
      </c>
      <c r="L778">
        <f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1200.5</v>
      </c>
      <c r="M778">
        <f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800.5</v>
      </c>
      <c r="N778">
        <f t="shared" si="209"/>
        <v>1200.5</v>
      </c>
      <c r="O778">
        <f t="shared" si="210"/>
        <v>800.5</v>
      </c>
      <c r="P778">
        <f>IF(I778&lt;&gt;0,(ABS(L778*Constants!$B$10)+50)/100,MAX(P777-ABS(N778*Constants!$B$4),0))</f>
        <v>0.62005</v>
      </c>
      <c r="Q778">
        <f>IF(J778&lt;&gt;0,(ABS(M778*Constants!$B$10)+50)/100,MAX(Q777-ABS(O778*Constants!$B$4),0))</f>
        <v>0.58005</v>
      </c>
      <c r="R778">
        <f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1200.5</v>
      </c>
      <c r="S778">
        <f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800.5</v>
      </c>
      <c r="T778">
        <f t="shared" si="211"/>
        <v>1200.5</v>
      </c>
      <c r="U778">
        <f t="shared" si="212"/>
        <v>800.5</v>
      </c>
      <c r="V778">
        <f>IF(I778&lt;&gt;0,(ABS(R778*Constants!$B$4)+50)/100,IF(R778=0,MAX((0-ABS(T778*Constants!$B$4)),0),(ABS(R778*Constants!$B$4)+50)/100))</f>
        <v>1501.125</v>
      </c>
      <c r="W778">
        <f>IF(J778&lt;&gt;0,(ABS(S778*Constants!$B$4)+50)/100,IF(S778=0,MAX((0-ABS(U778*Constants!$B$4)),0),(ABS(S778*Constants!$B$4)+50)/100))</f>
        <v>1001.125</v>
      </c>
      <c r="X778">
        <f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1200.5</v>
      </c>
      <c r="Y778">
        <f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800.5</v>
      </c>
      <c r="Z778">
        <f t="shared" si="213"/>
        <v>1200.5</v>
      </c>
      <c r="AA778">
        <f t="shared" si="214"/>
        <v>800.5</v>
      </c>
      <c r="AB778">
        <f>IF(I778&lt;&gt;0,(ABS(X778*Constants!$B$10)+50)/100,IF(X778=0,MAX((AB777-ABS(Z778*Constants!$B$4)),0),(ABS(X778*Constants!$B$4)+50)/100))</f>
        <v>0.62005</v>
      </c>
      <c r="AC778">
        <f>IF(J778&lt;&gt;0,(ABS(Y778*Constants!$B$10)+50)/100,IF(Y778=0,MAX((AC777-ABS(AA778*Constants!$B$4)),0),(ABS(Y778*Constants!$B$4)+50)/100))</f>
        <v>0.58005</v>
      </c>
      <c r="AD778">
        <f t="shared" si="215"/>
        <v>1001</v>
      </c>
      <c r="AE778">
        <f t="shared" si="216"/>
        <v>1200.5</v>
      </c>
      <c r="AF778">
        <f t="shared" si="217"/>
        <v>800.5</v>
      </c>
      <c r="AG778">
        <f>((Constants!$B$5*AG777)+Constants!$B$4*AD778+AH777)/(Constants!$B$5+Constants!$B$4)</f>
        <v>1001</v>
      </c>
      <c r="AH778">
        <f>((Constants!$B$5*AG777)+Constants!$B$4*AD778+AH777)-(Constants!$B$5+Constants!$B$4)*AG778</f>
        <v>0</v>
      </c>
      <c r="AI778">
        <f>((Constants!$B$5*AI777)+Constants!$B$4*AE778+AJ777)/(Constants!$B$5+Constants!$B$4)</f>
        <v>1200.5</v>
      </c>
      <c r="AJ778">
        <f>((Constants!$B$5*AI777)+Constants!$B$4*AE778+AJ777)-(Constants!$B$4+Constants!$B$5)*AI778</f>
        <v>0</v>
      </c>
      <c r="AK778">
        <f>((Constants!$B$5*AK777)+Constants!$B$4*AF778+AL777)/(Constants!$B$5+Constants!$B$4)</f>
        <v>800.5</v>
      </c>
      <c r="AL778">
        <f>((Constants!$B$5*AK777)+Constants!$B$4*AF778+AL777)-(Constants!$B$5+Constants!$B$4)*AK778</f>
        <v>0</v>
      </c>
      <c r="AM778">
        <f t="shared" si="218"/>
        <v>1</v>
      </c>
      <c r="AN778">
        <f t="shared" si="219"/>
        <v>1</v>
      </c>
      <c r="AO778">
        <f>(200000*(ABS(N778)-ABS(N776))+Constants!$B$7)/(2*Constants!$B$7)</f>
        <v>0.5</v>
      </c>
      <c r="AP778">
        <f>(200000*(ABS(O778)-ABS(O776))+Constants!$B$7)/(2*Constants!$B$7)</f>
        <v>0.5</v>
      </c>
      <c r="AQ778">
        <f t="shared" si="220"/>
        <v>1</v>
      </c>
      <c r="AR778">
        <f>(Constants!$B$3*Constants!$B$8*I778*K778+AS777)/(Constants!$B$9*Constants!$B$4)</f>
        <v>7.53982300884956</v>
      </c>
      <c r="AS778">
        <f>(Constants!$B$3*Constants!$B$8*I778*K778+AS777)-(AR778*Constants!$B$9*Constants!$B$4)</f>
        <v>0</v>
      </c>
      <c r="AT778">
        <f t="shared" si="221"/>
        <v>5850.90265486719</v>
      </c>
      <c r="AU778">
        <f t="array" ref="AU778">IF(SUMPRODUCT(--(SIGN(AN745:AN777)=SIGN(K746:K778)))=0,2,IF(AV777&gt;0,1,0))</f>
        <v>0</v>
      </c>
      <c r="AV778">
        <f>IF(AU778=2,ROUND(5*1000/Constants!$B$11,0),IF(AV777&gt;0,AV777-1,0))</f>
        <v>0</v>
      </c>
      <c r="AW778">
        <f t="shared" si="222"/>
        <v>776</v>
      </c>
      <c r="AX778">
        <f ca="1" t="array" ref="AX778">IF(AW778&gt;Constants!$B$12,2,IF(SUMPRODUCT(--(AX759:AX778=2))=0,0,1))</f>
        <v>2</v>
      </c>
      <c r="AZ778">
        <f t="array" ref="AZ778">IF(ABS(AG778)&gt;Constants!$B$13,2,IF(SUMPRODUCT(--(AZ758:AZ777=2))=0,0,1))</f>
        <v>0</v>
      </c>
    </row>
    <row r="779" spans="1:52">
      <c r="A779" s="3">
        <v>777</v>
      </c>
      <c r="B779">
        <f>Signals!B778</f>
        <v>3</v>
      </c>
      <c r="C779">
        <f>Signals!C778</f>
        <v>2</v>
      </c>
      <c r="D779">
        <f>Signals!F778</f>
        <v>0</v>
      </c>
      <c r="E779">
        <f>Signals!H778</f>
        <v>0</v>
      </c>
      <c r="F779">
        <f>Signals!I778</f>
        <v>0</v>
      </c>
      <c r="G779">
        <f>IF(Constants!$B$2=2,-B779,B779)</f>
        <v>3</v>
      </c>
      <c r="H779">
        <f>IF(Constants!$C$2=2,-C779,C779)</f>
        <v>2</v>
      </c>
      <c r="I779">
        <f t="shared" si="206"/>
        <v>3</v>
      </c>
      <c r="J779">
        <f t="shared" si="207"/>
        <v>2</v>
      </c>
      <c r="K779">
        <f t="shared" si="208"/>
        <v>1</v>
      </c>
      <c r="L779">
        <f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1200.5</v>
      </c>
      <c r="M779">
        <f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800.5</v>
      </c>
      <c r="N779">
        <f t="shared" si="209"/>
        <v>1200.5</v>
      </c>
      <c r="O779">
        <f t="shared" si="210"/>
        <v>800.5</v>
      </c>
      <c r="P779">
        <f>IF(I779&lt;&gt;0,(ABS(L779*Constants!$B$10)+50)/100,MAX(P778-ABS(N779*Constants!$B$4),0))</f>
        <v>0.62005</v>
      </c>
      <c r="Q779">
        <f>IF(J779&lt;&gt;0,(ABS(M779*Constants!$B$10)+50)/100,MAX(Q778-ABS(O779*Constants!$B$4),0))</f>
        <v>0.58005</v>
      </c>
      <c r="R779">
        <f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1200.5</v>
      </c>
      <c r="S779">
        <f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800.5</v>
      </c>
      <c r="T779">
        <f t="shared" si="211"/>
        <v>1200.5</v>
      </c>
      <c r="U779">
        <f t="shared" si="212"/>
        <v>800.5</v>
      </c>
      <c r="V779">
        <f>IF(I779&lt;&gt;0,(ABS(R779*Constants!$B$4)+50)/100,IF(R779=0,MAX((0-ABS(T779*Constants!$B$4)),0),(ABS(R779*Constants!$B$4)+50)/100))</f>
        <v>1501.125</v>
      </c>
      <c r="W779">
        <f>IF(J779&lt;&gt;0,(ABS(S779*Constants!$B$4)+50)/100,IF(S779=0,MAX((0-ABS(U779*Constants!$B$4)),0),(ABS(S779*Constants!$B$4)+50)/100))</f>
        <v>1001.125</v>
      </c>
      <c r="X779">
        <f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1200.5</v>
      </c>
      <c r="Y779">
        <f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800.5</v>
      </c>
      <c r="Z779">
        <f t="shared" si="213"/>
        <v>1200.5</v>
      </c>
      <c r="AA779">
        <f t="shared" si="214"/>
        <v>800.5</v>
      </c>
      <c r="AB779">
        <f>IF(I779&lt;&gt;0,(ABS(X779*Constants!$B$10)+50)/100,IF(X779=0,MAX((AB778-ABS(Z779*Constants!$B$4)),0),(ABS(X779*Constants!$B$4)+50)/100))</f>
        <v>0.62005</v>
      </c>
      <c r="AC779">
        <f>IF(J779&lt;&gt;0,(ABS(Y779*Constants!$B$10)+50)/100,IF(Y779=0,MAX((AC778-ABS(AA779*Constants!$B$4)),0),(ABS(Y779*Constants!$B$4)+50)/100))</f>
        <v>0.58005</v>
      </c>
      <c r="AD779">
        <f t="shared" si="215"/>
        <v>1001</v>
      </c>
      <c r="AE779">
        <f t="shared" si="216"/>
        <v>1200.5</v>
      </c>
      <c r="AF779">
        <f t="shared" si="217"/>
        <v>800.5</v>
      </c>
      <c r="AG779">
        <f>((Constants!$B$5*AG778)+Constants!$B$4*AD779+AH778)/(Constants!$B$5+Constants!$B$4)</f>
        <v>1001</v>
      </c>
      <c r="AH779">
        <f>((Constants!$B$5*AG778)+Constants!$B$4*AD779+AH778)-(Constants!$B$5+Constants!$B$4)*AG779</f>
        <v>0</v>
      </c>
      <c r="AI779">
        <f>((Constants!$B$5*AI778)+Constants!$B$4*AE779+AJ778)/(Constants!$B$5+Constants!$B$4)</f>
        <v>1200.5</v>
      </c>
      <c r="AJ779">
        <f>((Constants!$B$5*AI778)+Constants!$B$4*AE779+AJ778)-(Constants!$B$4+Constants!$B$5)*AI779</f>
        <v>0</v>
      </c>
      <c r="AK779">
        <f>((Constants!$B$5*AK778)+Constants!$B$4*AF779+AL778)/(Constants!$B$5+Constants!$B$4)</f>
        <v>800.5</v>
      </c>
      <c r="AL779">
        <f>((Constants!$B$5*AK778)+Constants!$B$4*AF779+AL778)-(Constants!$B$5+Constants!$B$4)*AK779</f>
        <v>0</v>
      </c>
      <c r="AM779">
        <f t="shared" si="218"/>
        <v>1</v>
      </c>
      <c r="AN779">
        <f t="shared" si="219"/>
        <v>1</v>
      </c>
      <c r="AO779">
        <f>(200000*(ABS(N779)-ABS(N777))+Constants!$B$7)/(2*Constants!$B$7)</f>
        <v>0.5</v>
      </c>
      <c r="AP779">
        <f>(200000*(ABS(O779)-ABS(O777))+Constants!$B$7)/(2*Constants!$B$7)</f>
        <v>0.5</v>
      </c>
      <c r="AQ779">
        <f t="shared" si="220"/>
        <v>1</v>
      </c>
      <c r="AR779">
        <f>(Constants!$B$3*Constants!$B$8*I779*K779+AS778)/(Constants!$B$9*Constants!$B$4)</f>
        <v>7.53982300884956</v>
      </c>
      <c r="AS779">
        <f>(Constants!$B$3*Constants!$B$8*I779*K779+AS778)-(AR779*Constants!$B$9*Constants!$B$4)</f>
        <v>0</v>
      </c>
      <c r="AT779">
        <f t="shared" si="221"/>
        <v>5858.44247787604</v>
      </c>
      <c r="AU779">
        <f t="array" ref="AU779">IF(SUMPRODUCT(--(SIGN(AN746:AN778)=SIGN(K747:K779)))=0,2,IF(AV778&gt;0,1,0))</f>
        <v>0</v>
      </c>
      <c r="AV779">
        <f>IF(AU779=2,ROUND(5*1000/Constants!$B$11,0),IF(AV778&gt;0,AV778-1,0))</f>
        <v>0</v>
      </c>
      <c r="AW779">
        <f t="shared" si="222"/>
        <v>777</v>
      </c>
      <c r="AX779">
        <f ca="1" t="array" ref="AX779">IF(AW779&gt;Constants!$B$12,2,IF(SUMPRODUCT(--(AX760:AX779=2))=0,0,1))</f>
        <v>2</v>
      </c>
      <c r="AZ779">
        <f t="array" ref="AZ779">IF(ABS(AG779)&gt;Constants!$B$13,2,IF(SUMPRODUCT(--(AZ759:AZ778=2))=0,0,1))</f>
        <v>0</v>
      </c>
    </row>
    <row r="780" spans="1:52">
      <c r="A780" s="3">
        <v>778</v>
      </c>
      <c r="B780">
        <f>Signals!B779</f>
        <v>3</v>
      </c>
      <c r="C780">
        <f>Signals!C779</f>
        <v>2</v>
      </c>
      <c r="D780">
        <f>Signals!F779</f>
        <v>0</v>
      </c>
      <c r="E780">
        <f>Signals!H779</f>
        <v>0</v>
      </c>
      <c r="F780">
        <f>Signals!I779</f>
        <v>0</v>
      </c>
      <c r="G780">
        <f>IF(Constants!$B$2=2,-B780,B780)</f>
        <v>3</v>
      </c>
      <c r="H780">
        <f>IF(Constants!$C$2=2,-C780,C780)</f>
        <v>2</v>
      </c>
      <c r="I780">
        <f t="shared" si="206"/>
        <v>3</v>
      </c>
      <c r="J780">
        <f t="shared" si="207"/>
        <v>2</v>
      </c>
      <c r="K780">
        <f t="shared" si="208"/>
        <v>1</v>
      </c>
      <c r="L780">
        <f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1200.5</v>
      </c>
      <c r="M780">
        <f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800.5</v>
      </c>
      <c r="N780">
        <f t="shared" si="209"/>
        <v>1200.5</v>
      </c>
      <c r="O780">
        <f t="shared" si="210"/>
        <v>800.5</v>
      </c>
      <c r="P780">
        <f>IF(I780&lt;&gt;0,(ABS(L780*Constants!$B$10)+50)/100,MAX(P779-ABS(N780*Constants!$B$4),0))</f>
        <v>0.62005</v>
      </c>
      <c r="Q780">
        <f>IF(J780&lt;&gt;0,(ABS(M780*Constants!$B$10)+50)/100,MAX(Q779-ABS(O780*Constants!$B$4),0))</f>
        <v>0.58005</v>
      </c>
      <c r="R780">
        <f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1200.5</v>
      </c>
      <c r="S780">
        <f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800.5</v>
      </c>
      <c r="T780">
        <f t="shared" si="211"/>
        <v>1200.5</v>
      </c>
      <c r="U780">
        <f t="shared" si="212"/>
        <v>800.5</v>
      </c>
      <c r="V780">
        <f>IF(I780&lt;&gt;0,(ABS(R780*Constants!$B$4)+50)/100,IF(R780=0,MAX((0-ABS(T780*Constants!$B$4)),0),(ABS(R780*Constants!$B$4)+50)/100))</f>
        <v>1501.125</v>
      </c>
      <c r="W780">
        <f>IF(J780&lt;&gt;0,(ABS(S780*Constants!$B$4)+50)/100,IF(S780=0,MAX((0-ABS(U780*Constants!$B$4)),0),(ABS(S780*Constants!$B$4)+50)/100))</f>
        <v>1001.125</v>
      </c>
      <c r="X780">
        <f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1200.5</v>
      </c>
      <c r="Y780">
        <f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800.5</v>
      </c>
      <c r="Z780">
        <f t="shared" si="213"/>
        <v>1200.5</v>
      </c>
      <c r="AA780">
        <f t="shared" si="214"/>
        <v>800.5</v>
      </c>
      <c r="AB780">
        <f>IF(I780&lt;&gt;0,(ABS(X780*Constants!$B$10)+50)/100,IF(X780=0,MAX((AB779-ABS(Z780*Constants!$B$4)),0),(ABS(X780*Constants!$B$4)+50)/100))</f>
        <v>0.62005</v>
      </c>
      <c r="AC780">
        <f>IF(J780&lt;&gt;0,(ABS(Y780*Constants!$B$10)+50)/100,IF(Y780=0,MAX((AC779-ABS(AA780*Constants!$B$4)),0),(ABS(Y780*Constants!$B$4)+50)/100))</f>
        <v>0.58005</v>
      </c>
      <c r="AD780">
        <f t="shared" si="215"/>
        <v>1001</v>
      </c>
      <c r="AE780">
        <f t="shared" si="216"/>
        <v>1200.5</v>
      </c>
      <c r="AF780">
        <f t="shared" si="217"/>
        <v>800.5</v>
      </c>
      <c r="AG780">
        <f>((Constants!$B$5*AG779)+Constants!$B$4*AD780+AH779)/(Constants!$B$5+Constants!$B$4)</f>
        <v>1001</v>
      </c>
      <c r="AH780">
        <f>((Constants!$B$5*AG779)+Constants!$B$4*AD780+AH779)-(Constants!$B$5+Constants!$B$4)*AG780</f>
        <v>0</v>
      </c>
      <c r="AI780">
        <f>((Constants!$B$5*AI779)+Constants!$B$4*AE780+AJ779)/(Constants!$B$5+Constants!$B$4)</f>
        <v>1200.5</v>
      </c>
      <c r="AJ780">
        <f>((Constants!$B$5*AI779)+Constants!$B$4*AE780+AJ779)-(Constants!$B$4+Constants!$B$5)*AI780</f>
        <v>0</v>
      </c>
      <c r="AK780">
        <f>((Constants!$B$5*AK779)+Constants!$B$4*AF780+AL779)/(Constants!$B$5+Constants!$B$4)</f>
        <v>800.5</v>
      </c>
      <c r="AL780">
        <f>((Constants!$B$5*AK779)+Constants!$B$4*AF780+AL779)-(Constants!$B$5+Constants!$B$4)*AK780</f>
        <v>0</v>
      </c>
      <c r="AM780">
        <f t="shared" si="218"/>
        <v>1</v>
      </c>
      <c r="AN780">
        <f t="shared" si="219"/>
        <v>1</v>
      </c>
      <c r="AO780">
        <f>(200000*(ABS(N780)-ABS(N778))+Constants!$B$7)/(2*Constants!$B$7)</f>
        <v>0.5</v>
      </c>
      <c r="AP780">
        <f>(200000*(ABS(O780)-ABS(O778))+Constants!$B$7)/(2*Constants!$B$7)</f>
        <v>0.5</v>
      </c>
      <c r="AQ780">
        <f t="shared" si="220"/>
        <v>1</v>
      </c>
      <c r="AR780">
        <f>(Constants!$B$3*Constants!$B$8*I780*K780+AS779)/(Constants!$B$9*Constants!$B$4)</f>
        <v>7.53982300884956</v>
      </c>
      <c r="AS780">
        <f>(Constants!$B$3*Constants!$B$8*I780*K780+AS779)-(AR780*Constants!$B$9*Constants!$B$4)</f>
        <v>0</v>
      </c>
      <c r="AT780">
        <f t="shared" si="221"/>
        <v>5865.98230088489</v>
      </c>
      <c r="AU780">
        <f t="array" ref="AU780">IF(SUMPRODUCT(--(SIGN(AN747:AN779)=SIGN(K748:K780)))=0,2,IF(AV779&gt;0,1,0))</f>
        <v>0</v>
      </c>
      <c r="AV780">
        <f>IF(AU780=2,ROUND(5*1000/Constants!$B$11,0),IF(AV779&gt;0,AV779-1,0))</f>
        <v>0</v>
      </c>
      <c r="AW780">
        <f t="shared" si="222"/>
        <v>778</v>
      </c>
      <c r="AX780">
        <f ca="1" t="array" ref="AX780">IF(AW780&gt;Constants!$B$12,2,IF(SUMPRODUCT(--(AX761:AX780=2))=0,0,1))</f>
        <v>2</v>
      </c>
      <c r="AZ780">
        <f t="array" ref="AZ780">IF(ABS(AG780)&gt;Constants!$B$13,2,IF(SUMPRODUCT(--(AZ760:AZ779=2))=0,0,1))</f>
        <v>0</v>
      </c>
    </row>
    <row r="781" spans="1:52">
      <c r="A781" s="3">
        <v>779</v>
      </c>
      <c r="B781">
        <f>Signals!B780</f>
        <v>3</v>
      </c>
      <c r="C781">
        <f>Signals!C780</f>
        <v>2</v>
      </c>
      <c r="D781">
        <f>Signals!F780</f>
        <v>0</v>
      </c>
      <c r="E781">
        <f>Signals!H780</f>
        <v>0</v>
      </c>
      <c r="F781">
        <f>Signals!I780</f>
        <v>0</v>
      </c>
      <c r="G781">
        <f>IF(Constants!$B$2=2,-B781,B781)</f>
        <v>3</v>
      </c>
      <c r="H781">
        <f>IF(Constants!$C$2=2,-C781,C781)</f>
        <v>2</v>
      </c>
      <c r="I781">
        <f t="shared" si="206"/>
        <v>3</v>
      </c>
      <c r="J781">
        <f t="shared" si="207"/>
        <v>2</v>
      </c>
      <c r="K781">
        <f t="shared" si="208"/>
        <v>1</v>
      </c>
      <c r="L781">
        <f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1200.5</v>
      </c>
      <c r="M781">
        <f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800.5</v>
      </c>
      <c r="N781">
        <f t="shared" si="209"/>
        <v>1200.5</v>
      </c>
      <c r="O781">
        <f t="shared" si="210"/>
        <v>800.5</v>
      </c>
      <c r="P781">
        <f>IF(I781&lt;&gt;0,(ABS(L781*Constants!$B$10)+50)/100,MAX(P780-ABS(N781*Constants!$B$4),0))</f>
        <v>0.62005</v>
      </c>
      <c r="Q781">
        <f>IF(J781&lt;&gt;0,(ABS(M781*Constants!$B$10)+50)/100,MAX(Q780-ABS(O781*Constants!$B$4),0))</f>
        <v>0.58005</v>
      </c>
      <c r="R781">
        <f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1200.5</v>
      </c>
      <c r="S781">
        <f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800.5</v>
      </c>
      <c r="T781">
        <f t="shared" si="211"/>
        <v>1200.5</v>
      </c>
      <c r="U781">
        <f t="shared" si="212"/>
        <v>800.5</v>
      </c>
      <c r="V781">
        <f>IF(I781&lt;&gt;0,(ABS(R781*Constants!$B$4)+50)/100,IF(R781=0,MAX((0-ABS(T781*Constants!$B$4)),0),(ABS(R781*Constants!$B$4)+50)/100))</f>
        <v>1501.125</v>
      </c>
      <c r="W781">
        <f>IF(J781&lt;&gt;0,(ABS(S781*Constants!$B$4)+50)/100,IF(S781=0,MAX((0-ABS(U781*Constants!$B$4)),0),(ABS(S781*Constants!$B$4)+50)/100))</f>
        <v>1001.125</v>
      </c>
      <c r="X781">
        <f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1200.5</v>
      </c>
      <c r="Y781">
        <f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800.5</v>
      </c>
      <c r="Z781">
        <f t="shared" si="213"/>
        <v>1200.5</v>
      </c>
      <c r="AA781">
        <f t="shared" si="214"/>
        <v>800.5</v>
      </c>
      <c r="AB781">
        <f>IF(I781&lt;&gt;0,(ABS(X781*Constants!$B$10)+50)/100,IF(X781=0,MAX((AB780-ABS(Z781*Constants!$B$4)),0),(ABS(X781*Constants!$B$4)+50)/100))</f>
        <v>0.62005</v>
      </c>
      <c r="AC781">
        <f>IF(J781&lt;&gt;0,(ABS(Y781*Constants!$B$10)+50)/100,IF(Y781=0,MAX((AC780-ABS(AA781*Constants!$B$4)),0),(ABS(Y781*Constants!$B$4)+50)/100))</f>
        <v>0.58005</v>
      </c>
      <c r="AD781">
        <f t="shared" si="215"/>
        <v>1001</v>
      </c>
      <c r="AE781">
        <f t="shared" si="216"/>
        <v>1200.5</v>
      </c>
      <c r="AF781">
        <f t="shared" si="217"/>
        <v>800.5</v>
      </c>
      <c r="AG781">
        <f>((Constants!$B$5*AG780)+Constants!$B$4*AD781+AH780)/(Constants!$B$5+Constants!$B$4)</f>
        <v>1001</v>
      </c>
      <c r="AH781">
        <f>((Constants!$B$5*AG780)+Constants!$B$4*AD781+AH780)-(Constants!$B$5+Constants!$B$4)*AG781</f>
        <v>0</v>
      </c>
      <c r="AI781">
        <f>((Constants!$B$5*AI780)+Constants!$B$4*AE781+AJ780)/(Constants!$B$5+Constants!$B$4)</f>
        <v>1200.5</v>
      </c>
      <c r="AJ781">
        <f>((Constants!$B$5*AI780)+Constants!$B$4*AE781+AJ780)-(Constants!$B$4+Constants!$B$5)*AI781</f>
        <v>0</v>
      </c>
      <c r="AK781">
        <f>((Constants!$B$5*AK780)+Constants!$B$4*AF781+AL780)/(Constants!$B$5+Constants!$B$4)</f>
        <v>800.5</v>
      </c>
      <c r="AL781">
        <f>((Constants!$B$5*AK780)+Constants!$B$4*AF781+AL780)-(Constants!$B$5+Constants!$B$4)*AK781</f>
        <v>0</v>
      </c>
      <c r="AM781">
        <f t="shared" si="218"/>
        <v>1</v>
      </c>
      <c r="AN781">
        <f t="shared" si="219"/>
        <v>1</v>
      </c>
      <c r="AO781">
        <f>(200000*(ABS(N781)-ABS(N779))+Constants!$B$7)/(2*Constants!$B$7)</f>
        <v>0.5</v>
      </c>
      <c r="AP781">
        <f>(200000*(ABS(O781)-ABS(O779))+Constants!$B$7)/(2*Constants!$B$7)</f>
        <v>0.5</v>
      </c>
      <c r="AQ781">
        <f t="shared" si="220"/>
        <v>1</v>
      </c>
      <c r="AR781">
        <f>(Constants!$B$3*Constants!$B$8*I781*K781+AS780)/(Constants!$B$9*Constants!$B$4)</f>
        <v>7.53982300884956</v>
      </c>
      <c r="AS781">
        <f>(Constants!$B$3*Constants!$B$8*I781*K781+AS780)-(AR781*Constants!$B$9*Constants!$B$4)</f>
        <v>0</v>
      </c>
      <c r="AT781">
        <f t="shared" si="221"/>
        <v>5873.52212389374</v>
      </c>
      <c r="AU781">
        <f t="array" ref="AU781">IF(SUMPRODUCT(--(SIGN(AN748:AN780)=SIGN(K749:K781)))=0,2,IF(AV780&gt;0,1,0))</f>
        <v>0</v>
      </c>
      <c r="AV781">
        <f>IF(AU781=2,ROUND(5*1000/Constants!$B$11,0),IF(AV780&gt;0,AV780-1,0))</f>
        <v>0</v>
      </c>
      <c r="AW781">
        <f t="shared" si="222"/>
        <v>779</v>
      </c>
      <c r="AX781">
        <f ca="1" t="array" ref="AX781">IF(AW781&gt;Constants!$B$12,2,IF(SUMPRODUCT(--(AX762:AX781=2))=0,0,1))</f>
        <v>2</v>
      </c>
      <c r="AZ781">
        <f t="array" ref="AZ781">IF(ABS(AG781)&gt;Constants!$B$13,2,IF(SUMPRODUCT(--(AZ761:AZ780=2))=0,0,1))</f>
        <v>0</v>
      </c>
    </row>
    <row r="782" spans="1:52">
      <c r="A782" s="3">
        <v>780</v>
      </c>
      <c r="B782">
        <f>Signals!B781</f>
        <v>3</v>
      </c>
      <c r="C782">
        <f>Signals!C781</f>
        <v>2</v>
      </c>
      <c r="D782">
        <f>Signals!F781</f>
        <v>0</v>
      </c>
      <c r="E782">
        <f>Signals!H781</f>
        <v>0</v>
      </c>
      <c r="F782">
        <f>Signals!I781</f>
        <v>0</v>
      </c>
      <c r="G782">
        <f>IF(Constants!$B$2=2,-B782,B782)</f>
        <v>3</v>
      </c>
      <c r="H782">
        <f>IF(Constants!$C$2=2,-C782,C782)</f>
        <v>2</v>
      </c>
      <c r="I782">
        <f t="shared" si="206"/>
        <v>3</v>
      </c>
      <c r="J782">
        <f t="shared" si="207"/>
        <v>2</v>
      </c>
      <c r="K782">
        <f t="shared" si="208"/>
        <v>1</v>
      </c>
      <c r="L782">
        <f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1200.5</v>
      </c>
      <c r="M782">
        <f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800.5</v>
      </c>
      <c r="N782">
        <f t="shared" si="209"/>
        <v>1200.5</v>
      </c>
      <c r="O782">
        <f t="shared" si="210"/>
        <v>800.5</v>
      </c>
      <c r="P782">
        <f>IF(I782&lt;&gt;0,(ABS(L782*Constants!$B$10)+50)/100,MAX(P781-ABS(N782*Constants!$B$4),0))</f>
        <v>0.62005</v>
      </c>
      <c r="Q782">
        <f>IF(J782&lt;&gt;0,(ABS(M782*Constants!$B$10)+50)/100,MAX(Q781-ABS(O782*Constants!$B$4),0))</f>
        <v>0.58005</v>
      </c>
      <c r="R782">
        <f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1200.5</v>
      </c>
      <c r="S782">
        <f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800.5</v>
      </c>
      <c r="T782">
        <f t="shared" si="211"/>
        <v>1200.5</v>
      </c>
      <c r="U782">
        <f t="shared" si="212"/>
        <v>800.5</v>
      </c>
      <c r="V782">
        <f>IF(I782&lt;&gt;0,(ABS(R782*Constants!$B$4)+50)/100,IF(R782=0,MAX((0-ABS(T782*Constants!$B$4)),0),(ABS(R782*Constants!$B$4)+50)/100))</f>
        <v>1501.125</v>
      </c>
      <c r="W782">
        <f>IF(J782&lt;&gt;0,(ABS(S782*Constants!$B$4)+50)/100,IF(S782=0,MAX((0-ABS(U782*Constants!$B$4)),0),(ABS(S782*Constants!$B$4)+50)/100))</f>
        <v>1001.125</v>
      </c>
      <c r="X782">
        <f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1200.5</v>
      </c>
      <c r="Y782">
        <f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800.5</v>
      </c>
      <c r="Z782">
        <f t="shared" si="213"/>
        <v>1200.5</v>
      </c>
      <c r="AA782">
        <f t="shared" si="214"/>
        <v>800.5</v>
      </c>
      <c r="AB782">
        <f>IF(I782&lt;&gt;0,(ABS(X782*Constants!$B$10)+50)/100,IF(X782=0,MAX((AB781-ABS(Z782*Constants!$B$4)),0),(ABS(X782*Constants!$B$4)+50)/100))</f>
        <v>0.62005</v>
      </c>
      <c r="AC782">
        <f>IF(J782&lt;&gt;0,(ABS(Y782*Constants!$B$10)+50)/100,IF(Y782=0,MAX((AC781-ABS(AA782*Constants!$B$4)),0),(ABS(Y782*Constants!$B$4)+50)/100))</f>
        <v>0.58005</v>
      </c>
      <c r="AD782">
        <f t="shared" si="215"/>
        <v>1001</v>
      </c>
      <c r="AE782">
        <f t="shared" si="216"/>
        <v>1200.5</v>
      </c>
      <c r="AF782">
        <f t="shared" si="217"/>
        <v>800.5</v>
      </c>
      <c r="AG782">
        <f>((Constants!$B$5*AG781)+Constants!$B$4*AD782+AH781)/(Constants!$B$5+Constants!$B$4)</f>
        <v>1001</v>
      </c>
      <c r="AH782">
        <f>((Constants!$B$5*AG781)+Constants!$B$4*AD782+AH781)-(Constants!$B$5+Constants!$B$4)*AG782</f>
        <v>0</v>
      </c>
      <c r="AI782">
        <f>((Constants!$B$5*AI781)+Constants!$B$4*AE782+AJ781)/(Constants!$B$5+Constants!$B$4)</f>
        <v>1200.5</v>
      </c>
      <c r="AJ782">
        <f>((Constants!$B$5*AI781)+Constants!$B$4*AE782+AJ781)-(Constants!$B$4+Constants!$B$5)*AI782</f>
        <v>0</v>
      </c>
      <c r="AK782">
        <f>((Constants!$B$5*AK781)+Constants!$B$4*AF782+AL781)/(Constants!$B$5+Constants!$B$4)</f>
        <v>800.5</v>
      </c>
      <c r="AL782">
        <f>((Constants!$B$5*AK781)+Constants!$B$4*AF782+AL781)-(Constants!$B$5+Constants!$B$4)*AK782</f>
        <v>0</v>
      </c>
      <c r="AM782">
        <f t="shared" si="218"/>
        <v>1</v>
      </c>
      <c r="AN782">
        <f t="shared" si="219"/>
        <v>1</v>
      </c>
      <c r="AO782">
        <f>(200000*(ABS(N782)-ABS(N780))+Constants!$B$7)/(2*Constants!$B$7)</f>
        <v>0.5</v>
      </c>
      <c r="AP782">
        <f>(200000*(ABS(O782)-ABS(O780))+Constants!$B$7)/(2*Constants!$B$7)</f>
        <v>0.5</v>
      </c>
      <c r="AQ782">
        <f t="shared" si="220"/>
        <v>1</v>
      </c>
      <c r="AR782">
        <f>(Constants!$B$3*Constants!$B$8*I782*K782+AS781)/(Constants!$B$9*Constants!$B$4)</f>
        <v>7.53982300884956</v>
      </c>
      <c r="AS782">
        <f>(Constants!$B$3*Constants!$B$8*I782*K782+AS781)-(AR782*Constants!$B$9*Constants!$B$4)</f>
        <v>0</v>
      </c>
      <c r="AT782">
        <f t="shared" si="221"/>
        <v>5881.06194690259</v>
      </c>
      <c r="AU782">
        <f t="array" ref="AU782">IF(SUMPRODUCT(--(SIGN(AN749:AN781)=SIGN(K750:K782)))=0,2,IF(AV781&gt;0,1,0))</f>
        <v>0</v>
      </c>
      <c r="AV782">
        <f>IF(AU782=2,ROUND(5*1000/Constants!$B$11,0),IF(AV781&gt;0,AV781-1,0))</f>
        <v>0</v>
      </c>
      <c r="AW782">
        <f t="shared" si="222"/>
        <v>780</v>
      </c>
      <c r="AX782">
        <f ca="1" t="array" ref="AX782">IF(AW782&gt;Constants!$B$12,2,IF(SUMPRODUCT(--(AX763:AX782=2))=0,0,1))</f>
        <v>2</v>
      </c>
      <c r="AZ782">
        <f t="array" ref="AZ782">IF(ABS(AG782)&gt;Constants!$B$13,2,IF(SUMPRODUCT(--(AZ762:AZ781=2))=0,0,1))</f>
        <v>0</v>
      </c>
    </row>
    <row r="783" spans="1:52">
      <c r="A783" s="3">
        <v>781</v>
      </c>
      <c r="B783">
        <f>Signals!B782</f>
        <v>3</v>
      </c>
      <c r="C783">
        <f>Signals!C782</f>
        <v>2</v>
      </c>
      <c r="D783">
        <f>Signals!F782</f>
        <v>0</v>
      </c>
      <c r="E783">
        <f>Signals!H782</f>
        <v>0</v>
      </c>
      <c r="F783">
        <f>Signals!I782</f>
        <v>0</v>
      </c>
      <c r="G783">
        <f>IF(Constants!$B$2=2,-B783,B783)</f>
        <v>3</v>
      </c>
      <c r="H783">
        <f>IF(Constants!$C$2=2,-C783,C783)</f>
        <v>2</v>
      </c>
      <c r="I783">
        <f t="shared" si="206"/>
        <v>3</v>
      </c>
      <c r="J783">
        <f t="shared" si="207"/>
        <v>2</v>
      </c>
      <c r="K783">
        <f t="shared" si="208"/>
        <v>1</v>
      </c>
      <c r="L783">
        <f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1200.5</v>
      </c>
      <c r="M783">
        <f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800.5</v>
      </c>
      <c r="N783">
        <f t="shared" si="209"/>
        <v>1200.5</v>
      </c>
      <c r="O783">
        <f t="shared" si="210"/>
        <v>800.5</v>
      </c>
      <c r="P783">
        <f>IF(I783&lt;&gt;0,(ABS(L783*Constants!$B$10)+50)/100,MAX(P782-ABS(N783*Constants!$B$4),0))</f>
        <v>0.62005</v>
      </c>
      <c r="Q783">
        <f>IF(J783&lt;&gt;0,(ABS(M783*Constants!$B$10)+50)/100,MAX(Q782-ABS(O783*Constants!$B$4),0))</f>
        <v>0.58005</v>
      </c>
      <c r="R783">
        <f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1200.5</v>
      </c>
      <c r="S783">
        <f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800.5</v>
      </c>
      <c r="T783">
        <f t="shared" si="211"/>
        <v>1200.5</v>
      </c>
      <c r="U783">
        <f t="shared" si="212"/>
        <v>800.5</v>
      </c>
      <c r="V783">
        <f>IF(I783&lt;&gt;0,(ABS(R783*Constants!$B$4)+50)/100,IF(R783=0,MAX((0-ABS(T783*Constants!$B$4)),0),(ABS(R783*Constants!$B$4)+50)/100))</f>
        <v>1501.125</v>
      </c>
      <c r="W783">
        <f>IF(J783&lt;&gt;0,(ABS(S783*Constants!$B$4)+50)/100,IF(S783=0,MAX((0-ABS(U783*Constants!$B$4)),0),(ABS(S783*Constants!$B$4)+50)/100))</f>
        <v>1001.125</v>
      </c>
      <c r="X783">
        <f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1200.5</v>
      </c>
      <c r="Y783">
        <f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800.5</v>
      </c>
      <c r="Z783">
        <f t="shared" si="213"/>
        <v>1200.5</v>
      </c>
      <c r="AA783">
        <f t="shared" si="214"/>
        <v>800.5</v>
      </c>
      <c r="AB783">
        <f>IF(I783&lt;&gt;0,(ABS(X783*Constants!$B$10)+50)/100,IF(X783=0,MAX((AB782-ABS(Z783*Constants!$B$4)),0),(ABS(X783*Constants!$B$4)+50)/100))</f>
        <v>0.62005</v>
      </c>
      <c r="AC783">
        <f>IF(J783&lt;&gt;0,(ABS(Y783*Constants!$B$10)+50)/100,IF(Y783=0,MAX((AC782-ABS(AA783*Constants!$B$4)),0),(ABS(Y783*Constants!$B$4)+50)/100))</f>
        <v>0.58005</v>
      </c>
      <c r="AD783">
        <f t="shared" si="215"/>
        <v>1001</v>
      </c>
      <c r="AE783">
        <f t="shared" si="216"/>
        <v>1200.5</v>
      </c>
      <c r="AF783">
        <f t="shared" si="217"/>
        <v>800.5</v>
      </c>
      <c r="AG783">
        <f>((Constants!$B$5*AG782)+Constants!$B$4*AD783+AH782)/(Constants!$B$5+Constants!$B$4)</f>
        <v>1001</v>
      </c>
      <c r="AH783">
        <f>((Constants!$B$5*AG782)+Constants!$B$4*AD783+AH782)-(Constants!$B$5+Constants!$B$4)*AG783</f>
        <v>0</v>
      </c>
      <c r="AI783">
        <f>((Constants!$B$5*AI782)+Constants!$B$4*AE783+AJ782)/(Constants!$B$5+Constants!$B$4)</f>
        <v>1200.5</v>
      </c>
      <c r="AJ783">
        <f>((Constants!$B$5*AI782)+Constants!$B$4*AE783+AJ782)-(Constants!$B$4+Constants!$B$5)*AI783</f>
        <v>0</v>
      </c>
      <c r="AK783">
        <f>((Constants!$B$5*AK782)+Constants!$B$4*AF783+AL782)/(Constants!$B$5+Constants!$B$4)</f>
        <v>800.5</v>
      </c>
      <c r="AL783">
        <f>((Constants!$B$5*AK782)+Constants!$B$4*AF783+AL782)-(Constants!$B$5+Constants!$B$4)*AK783</f>
        <v>0</v>
      </c>
      <c r="AM783">
        <f t="shared" si="218"/>
        <v>1</v>
      </c>
      <c r="AN783">
        <f t="shared" si="219"/>
        <v>1</v>
      </c>
      <c r="AO783">
        <f>(200000*(ABS(N783)-ABS(N781))+Constants!$B$7)/(2*Constants!$B$7)</f>
        <v>0.5</v>
      </c>
      <c r="AP783">
        <f>(200000*(ABS(O783)-ABS(O781))+Constants!$B$7)/(2*Constants!$B$7)</f>
        <v>0.5</v>
      </c>
      <c r="AQ783">
        <f t="shared" si="220"/>
        <v>1</v>
      </c>
      <c r="AR783">
        <f>(Constants!$B$3*Constants!$B$8*I783*K783+AS782)/(Constants!$B$9*Constants!$B$4)</f>
        <v>7.53982300884956</v>
      </c>
      <c r="AS783">
        <f>(Constants!$B$3*Constants!$B$8*I783*K783+AS782)-(AR783*Constants!$B$9*Constants!$B$4)</f>
        <v>0</v>
      </c>
      <c r="AT783">
        <f t="shared" si="221"/>
        <v>5888.60176991144</v>
      </c>
      <c r="AU783">
        <f t="array" ref="AU783">IF(SUMPRODUCT(--(SIGN(AN750:AN782)=SIGN(K751:K783)))=0,2,IF(AV782&gt;0,1,0))</f>
        <v>0</v>
      </c>
      <c r="AV783">
        <f>IF(AU783=2,ROUND(5*1000/Constants!$B$11,0),IF(AV782&gt;0,AV782-1,0))</f>
        <v>0</v>
      </c>
      <c r="AW783">
        <f t="shared" si="222"/>
        <v>781</v>
      </c>
      <c r="AX783">
        <f ca="1" t="array" ref="AX783">IF(AW783&gt;Constants!$B$12,2,IF(SUMPRODUCT(--(AX764:AX783=2))=0,0,1))</f>
        <v>2</v>
      </c>
      <c r="AZ783">
        <f t="array" ref="AZ783">IF(ABS(AG783)&gt;Constants!$B$13,2,IF(SUMPRODUCT(--(AZ763:AZ782=2))=0,0,1))</f>
        <v>0</v>
      </c>
    </row>
    <row r="784" spans="1:52">
      <c r="A784" s="3">
        <v>782</v>
      </c>
      <c r="B784">
        <f>Signals!B783</f>
        <v>3</v>
      </c>
      <c r="C784">
        <f>Signals!C783</f>
        <v>2</v>
      </c>
      <c r="D784">
        <f>Signals!F783</f>
        <v>0</v>
      </c>
      <c r="E784">
        <f>Signals!H783</f>
        <v>0</v>
      </c>
      <c r="F784">
        <f>Signals!I783</f>
        <v>0</v>
      </c>
      <c r="G784">
        <f>IF(Constants!$B$2=2,-B784,B784)</f>
        <v>3</v>
      </c>
      <c r="H784">
        <f>IF(Constants!$C$2=2,-C784,C784)</f>
        <v>2</v>
      </c>
      <c r="I784">
        <f t="shared" si="206"/>
        <v>3</v>
      </c>
      <c r="J784">
        <f t="shared" si="207"/>
        <v>2</v>
      </c>
      <c r="K784">
        <f t="shared" si="208"/>
        <v>1</v>
      </c>
      <c r="L784">
        <f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1200.5</v>
      </c>
      <c r="M784">
        <f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800.5</v>
      </c>
      <c r="N784">
        <f t="shared" si="209"/>
        <v>1200.5</v>
      </c>
      <c r="O784">
        <f t="shared" si="210"/>
        <v>800.5</v>
      </c>
      <c r="P784">
        <f>IF(I784&lt;&gt;0,(ABS(L784*Constants!$B$10)+50)/100,MAX(P783-ABS(N784*Constants!$B$4),0))</f>
        <v>0.62005</v>
      </c>
      <c r="Q784">
        <f>IF(J784&lt;&gt;0,(ABS(M784*Constants!$B$10)+50)/100,MAX(Q783-ABS(O784*Constants!$B$4),0))</f>
        <v>0.58005</v>
      </c>
      <c r="R784">
        <f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1200.5</v>
      </c>
      <c r="S784">
        <f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800.5</v>
      </c>
      <c r="T784">
        <f t="shared" si="211"/>
        <v>1200.5</v>
      </c>
      <c r="U784">
        <f t="shared" si="212"/>
        <v>800.5</v>
      </c>
      <c r="V784">
        <f>IF(I784&lt;&gt;0,(ABS(R784*Constants!$B$4)+50)/100,IF(R784=0,MAX((0-ABS(T784*Constants!$B$4)),0),(ABS(R784*Constants!$B$4)+50)/100))</f>
        <v>1501.125</v>
      </c>
      <c r="W784">
        <f>IF(J784&lt;&gt;0,(ABS(S784*Constants!$B$4)+50)/100,IF(S784=0,MAX((0-ABS(U784*Constants!$B$4)),0),(ABS(S784*Constants!$B$4)+50)/100))</f>
        <v>1001.125</v>
      </c>
      <c r="X784">
        <f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1200.5</v>
      </c>
      <c r="Y784">
        <f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800.5</v>
      </c>
      <c r="Z784">
        <f t="shared" si="213"/>
        <v>1200.5</v>
      </c>
      <c r="AA784">
        <f t="shared" si="214"/>
        <v>800.5</v>
      </c>
      <c r="AB784">
        <f>IF(I784&lt;&gt;0,(ABS(X784*Constants!$B$10)+50)/100,IF(X784=0,MAX((AB783-ABS(Z784*Constants!$B$4)),0),(ABS(X784*Constants!$B$4)+50)/100))</f>
        <v>0.62005</v>
      </c>
      <c r="AC784">
        <f>IF(J784&lt;&gt;0,(ABS(Y784*Constants!$B$10)+50)/100,IF(Y784=0,MAX((AC783-ABS(AA784*Constants!$B$4)),0),(ABS(Y784*Constants!$B$4)+50)/100))</f>
        <v>0.58005</v>
      </c>
      <c r="AD784">
        <f t="shared" si="215"/>
        <v>1001</v>
      </c>
      <c r="AE784">
        <f t="shared" si="216"/>
        <v>1200.5</v>
      </c>
      <c r="AF784">
        <f t="shared" si="217"/>
        <v>800.5</v>
      </c>
      <c r="AG784">
        <f>((Constants!$B$5*AG783)+Constants!$B$4*AD784+AH783)/(Constants!$B$5+Constants!$B$4)</f>
        <v>1001</v>
      </c>
      <c r="AH784">
        <f>((Constants!$B$5*AG783)+Constants!$B$4*AD784+AH783)-(Constants!$B$5+Constants!$B$4)*AG784</f>
        <v>0</v>
      </c>
      <c r="AI784">
        <f>((Constants!$B$5*AI783)+Constants!$B$4*AE784+AJ783)/(Constants!$B$5+Constants!$B$4)</f>
        <v>1200.5</v>
      </c>
      <c r="AJ784">
        <f>((Constants!$B$5*AI783)+Constants!$B$4*AE784+AJ783)-(Constants!$B$4+Constants!$B$5)*AI784</f>
        <v>0</v>
      </c>
      <c r="AK784">
        <f>((Constants!$B$5*AK783)+Constants!$B$4*AF784+AL783)/(Constants!$B$5+Constants!$B$4)</f>
        <v>800.5</v>
      </c>
      <c r="AL784">
        <f>((Constants!$B$5*AK783)+Constants!$B$4*AF784+AL783)-(Constants!$B$5+Constants!$B$4)*AK784</f>
        <v>0</v>
      </c>
      <c r="AM784">
        <f t="shared" si="218"/>
        <v>1</v>
      </c>
      <c r="AN784">
        <f t="shared" si="219"/>
        <v>1</v>
      </c>
      <c r="AO784">
        <f>(200000*(ABS(N784)-ABS(N782))+Constants!$B$7)/(2*Constants!$B$7)</f>
        <v>0.5</v>
      </c>
      <c r="AP784">
        <f>(200000*(ABS(O784)-ABS(O782))+Constants!$B$7)/(2*Constants!$B$7)</f>
        <v>0.5</v>
      </c>
      <c r="AQ784">
        <f t="shared" si="220"/>
        <v>1</v>
      </c>
      <c r="AR784">
        <f>(Constants!$B$3*Constants!$B$8*I784*K784+AS783)/(Constants!$B$9*Constants!$B$4)</f>
        <v>7.53982300884956</v>
      </c>
      <c r="AS784">
        <f>(Constants!$B$3*Constants!$B$8*I784*K784+AS783)-(AR784*Constants!$B$9*Constants!$B$4)</f>
        <v>0</v>
      </c>
      <c r="AT784">
        <f t="shared" si="221"/>
        <v>5896.14159292029</v>
      </c>
      <c r="AU784">
        <f t="array" ref="AU784">IF(SUMPRODUCT(--(SIGN(AN751:AN783)=SIGN(K752:K784)))=0,2,IF(AV783&gt;0,1,0))</f>
        <v>0</v>
      </c>
      <c r="AV784">
        <f>IF(AU784=2,ROUND(5*1000/Constants!$B$11,0),IF(AV783&gt;0,AV783-1,0))</f>
        <v>0</v>
      </c>
      <c r="AW784">
        <f t="shared" si="222"/>
        <v>782</v>
      </c>
      <c r="AX784">
        <f ca="1" t="array" ref="AX784">IF(AW784&gt;Constants!$B$12,2,IF(SUMPRODUCT(--(AX765:AX784=2))=0,0,1))</f>
        <v>2</v>
      </c>
      <c r="AZ784">
        <f t="array" ref="AZ784">IF(ABS(AG784)&gt;Constants!$B$13,2,IF(SUMPRODUCT(--(AZ764:AZ783=2))=0,0,1))</f>
        <v>0</v>
      </c>
    </row>
    <row r="785" spans="1:52">
      <c r="A785" s="3">
        <v>783</v>
      </c>
      <c r="B785">
        <f>Signals!B784</f>
        <v>3</v>
      </c>
      <c r="C785">
        <f>Signals!C784</f>
        <v>2</v>
      </c>
      <c r="D785">
        <f>Signals!F784</f>
        <v>0</v>
      </c>
      <c r="E785">
        <f>Signals!H784</f>
        <v>0</v>
      </c>
      <c r="F785">
        <f>Signals!I784</f>
        <v>0</v>
      </c>
      <c r="G785">
        <f>IF(Constants!$B$2=2,-B785,B785)</f>
        <v>3</v>
      </c>
      <c r="H785">
        <f>IF(Constants!$C$2=2,-C785,C785)</f>
        <v>2</v>
      </c>
      <c r="I785">
        <f t="shared" si="206"/>
        <v>3</v>
      </c>
      <c r="J785">
        <f t="shared" si="207"/>
        <v>2</v>
      </c>
      <c r="K785">
        <f t="shared" si="208"/>
        <v>1</v>
      </c>
      <c r="L785">
        <f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1200.5</v>
      </c>
      <c r="M785">
        <f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800.5</v>
      </c>
      <c r="N785">
        <f t="shared" si="209"/>
        <v>1200.5</v>
      </c>
      <c r="O785">
        <f t="shared" si="210"/>
        <v>800.5</v>
      </c>
      <c r="P785">
        <f>IF(I785&lt;&gt;0,(ABS(L785*Constants!$B$10)+50)/100,MAX(P784-ABS(N785*Constants!$B$4),0))</f>
        <v>0.62005</v>
      </c>
      <c r="Q785">
        <f>IF(J785&lt;&gt;0,(ABS(M785*Constants!$B$10)+50)/100,MAX(Q784-ABS(O785*Constants!$B$4),0))</f>
        <v>0.58005</v>
      </c>
      <c r="R785">
        <f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1200.5</v>
      </c>
      <c r="S785">
        <f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800.5</v>
      </c>
      <c r="T785">
        <f t="shared" si="211"/>
        <v>1200.5</v>
      </c>
      <c r="U785">
        <f t="shared" si="212"/>
        <v>800.5</v>
      </c>
      <c r="V785">
        <f>IF(I785&lt;&gt;0,(ABS(R785*Constants!$B$4)+50)/100,IF(R785=0,MAX((0-ABS(T785*Constants!$B$4)),0),(ABS(R785*Constants!$B$4)+50)/100))</f>
        <v>1501.125</v>
      </c>
      <c r="W785">
        <f>IF(J785&lt;&gt;0,(ABS(S785*Constants!$B$4)+50)/100,IF(S785=0,MAX((0-ABS(U785*Constants!$B$4)),0),(ABS(S785*Constants!$B$4)+50)/100))</f>
        <v>1001.125</v>
      </c>
      <c r="X785">
        <f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1200.5</v>
      </c>
      <c r="Y785">
        <f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800.5</v>
      </c>
      <c r="Z785">
        <f t="shared" si="213"/>
        <v>1200.5</v>
      </c>
      <c r="AA785">
        <f t="shared" si="214"/>
        <v>800.5</v>
      </c>
      <c r="AB785">
        <f>IF(I785&lt;&gt;0,(ABS(X785*Constants!$B$10)+50)/100,IF(X785=0,MAX((AB784-ABS(Z785*Constants!$B$4)),0),(ABS(X785*Constants!$B$4)+50)/100))</f>
        <v>0.62005</v>
      </c>
      <c r="AC785">
        <f>IF(J785&lt;&gt;0,(ABS(Y785*Constants!$B$10)+50)/100,IF(Y785=0,MAX((AC784-ABS(AA785*Constants!$B$4)),0),(ABS(Y785*Constants!$B$4)+50)/100))</f>
        <v>0.58005</v>
      </c>
      <c r="AD785">
        <f t="shared" si="215"/>
        <v>1001</v>
      </c>
      <c r="AE785">
        <f t="shared" si="216"/>
        <v>1200.5</v>
      </c>
      <c r="AF785">
        <f t="shared" si="217"/>
        <v>800.5</v>
      </c>
      <c r="AG785">
        <f>((Constants!$B$5*AG784)+Constants!$B$4*AD785+AH784)/(Constants!$B$5+Constants!$B$4)</f>
        <v>1001</v>
      </c>
      <c r="AH785">
        <f>((Constants!$B$5*AG784)+Constants!$B$4*AD785+AH784)-(Constants!$B$5+Constants!$B$4)*AG785</f>
        <v>0</v>
      </c>
      <c r="AI785">
        <f>((Constants!$B$5*AI784)+Constants!$B$4*AE785+AJ784)/(Constants!$B$5+Constants!$B$4)</f>
        <v>1200.5</v>
      </c>
      <c r="AJ785">
        <f>((Constants!$B$5*AI784)+Constants!$B$4*AE785+AJ784)-(Constants!$B$4+Constants!$B$5)*AI785</f>
        <v>0</v>
      </c>
      <c r="AK785">
        <f>((Constants!$B$5*AK784)+Constants!$B$4*AF785+AL784)/(Constants!$B$5+Constants!$B$4)</f>
        <v>800.5</v>
      </c>
      <c r="AL785">
        <f>((Constants!$B$5*AK784)+Constants!$B$4*AF785+AL784)-(Constants!$B$5+Constants!$B$4)*AK785</f>
        <v>0</v>
      </c>
      <c r="AM785">
        <f t="shared" si="218"/>
        <v>1</v>
      </c>
      <c r="AN785">
        <f t="shared" si="219"/>
        <v>1</v>
      </c>
      <c r="AO785">
        <f>(200000*(ABS(N785)-ABS(N783))+Constants!$B$7)/(2*Constants!$B$7)</f>
        <v>0.5</v>
      </c>
      <c r="AP785">
        <f>(200000*(ABS(O785)-ABS(O783))+Constants!$B$7)/(2*Constants!$B$7)</f>
        <v>0.5</v>
      </c>
      <c r="AQ785">
        <f t="shared" si="220"/>
        <v>1</v>
      </c>
      <c r="AR785">
        <f>(Constants!$B$3*Constants!$B$8*I785*K785+AS784)/(Constants!$B$9*Constants!$B$4)</f>
        <v>7.53982300884956</v>
      </c>
      <c r="AS785">
        <f>(Constants!$B$3*Constants!$B$8*I785*K785+AS784)-(AR785*Constants!$B$9*Constants!$B$4)</f>
        <v>0</v>
      </c>
      <c r="AT785">
        <f t="shared" si="221"/>
        <v>5903.68141592914</v>
      </c>
      <c r="AU785">
        <f t="array" ref="AU785">IF(SUMPRODUCT(--(SIGN(AN752:AN784)=SIGN(K753:K785)))=0,2,IF(AV784&gt;0,1,0))</f>
        <v>0</v>
      </c>
      <c r="AV785">
        <f>IF(AU785=2,ROUND(5*1000/Constants!$B$11,0),IF(AV784&gt;0,AV784-1,0))</f>
        <v>0</v>
      </c>
      <c r="AW785">
        <f t="shared" si="222"/>
        <v>783</v>
      </c>
      <c r="AX785">
        <f ca="1" t="array" ref="AX785">IF(AW785&gt;Constants!$B$12,2,IF(SUMPRODUCT(--(AX766:AX785=2))=0,0,1))</f>
        <v>2</v>
      </c>
      <c r="AZ785">
        <f t="array" ref="AZ785">IF(ABS(AG785)&gt;Constants!$B$13,2,IF(SUMPRODUCT(--(AZ765:AZ784=2))=0,0,1))</f>
        <v>0</v>
      </c>
    </row>
    <row r="786" spans="1:52">
      <c r="A786" s="3">
        <v>784</v>
      </c>
      <c r="B786">
        <f>Signals!B785</f>
        <v>3</v>
      </c>
      <c r="C786">
        <f>Signals!C785</f>
        <v>2</v>
      </c>
      <c r="D786">
        <f>Signals!F785</f>
        <v>0</v>
      </c>
      <c r="E786">
        <f>Signals!H785</f>
        <v>0</v>
      </c>
      <c r="F786">
        <f>Signals!I785</f>
        <v>0</v>
      </c>
      <c r="G786">
        <f>IF(Constants!$B$2=2,-B786,B786)</f>
        <v>3</v>
      </c>
      <c r="H786">
        <f>IF(Constants!$C$2=2,-C786,C786)</f>
        <v>2</v>
      </c>
      <c r="I786">
        <f t="shared" si="206"/>
        <v>3</v>
      </c>
      <c r="J786">
        <f t="shared" si="207"/>
        <v>2</v>
      </c>
      <c r="K786">
        <f t="shared" si="208"/>
        <v>1</v>
      </c>
      <c r="L786">
        <f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1200.5</v>
      </c>
      <c r="M786">
        <f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800.5</v>
      </c>
      <c r="N786">
        <f t="shared" si="209"/>
        <v>1200.5</v>
      </c>
      <c r="O786">
        <f t="shared" si="210"/>
        <v>800.5</v>
      </c>
      <c r="P786">
        <f>IF(I786&lt;&gt;0,(ABS(L786*Constants!$B$10)+50)/100,MAX(P785-ABS(N786*Constants!$B$4),0))</f>
        <v>0.62005</v>
      </c>
      <c r="Q786">
        <f>IF(J786&lt;&gt;0,(ABS(M786*Constants!$B$10)+50)/100,MAX(Q785-ABS(O786*Constants!$B$4),0))</f>
        <v>0.58005</v>
      </c>
      <c r="R786">
        <f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1200.5</v>
      </c>
      <c r="S786">
        <f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800.5</v>
      </c>
      <c r="T786">
        <f t="shared" si="211"/>
        <v>1200.5</v>
      </c>
      <c r="U786">
        <f t="shared" si="212"/>
        <v>800.5</v>
      </c>
      <c r="V786">
        <f>IF(I786&lt;&gt;0,(ABS(R786*Constants!$B$4)+50)/100,IF(R786=0,MAX((0-ABS(T786*Constants!$B$4)),0),(ABS(R786*Constants!$B$4)+50)/100))</f>
        <v>1501.125</v>
      </c>
      <c r="W786">
        <f>IF(J786&lt;&gt;0,(ABS(S786*Constants!$B$4)+50)/100,IF(S786=0,MAX((0-ABS(U786*Constants!$B$4)),0),(ABS(S786*Constants!$B$4)+50)/100))</f>
        <v>1001.125</v>
      </c>
      <c r="X786">
        <f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1200.5</v>
      </c>
      <c r="Y786">
        <f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800.5</v>
      </c>
      <c r="Z786">
        <f t="shared" si="213"/>
        <v>1200.5</v>
      </c>
      <c r="AA786">
        <f t="shared" si="214"/>
        <v>800.5</v>
      </c>
      <c r="AB786">
        <f>IF(I786&lt;&gt;0,(ABS(X786*Constants!$B$10)+50)/100,IF(X786=0,MAX((AB785-ABS(Z786*Constants!$B$4)),0),(ABS(X786*Constants!$B$4)+50)/100))</f>
        <v>0.62005</v>
      </c>
      <c r="AC786">
        <f>IF(J786&lt;&gt;0,(ABS(Y786*Constants!$B$10)+50)/100,IF(Y786=0,MAX((AC785-ABS(AA786*Constants!$B$4)),0),(ABS(Y786*Constants!$B$4)+50)/100))</f>
        <v>0.58005</v>
      </c>
      <c r="AD786">
        <f t="shared" si="215"/>
        <v>1001</v>
      </c>
      <c r="AE786">
        <f t="shared" si="216"/>
        <v>1200.5</v>
      </c>
      <c r="AF786">
        <f t="shared" si="217"/>
        <v>800.5</v>
      </c>
      <c r="AG786">
        <f>((Constants!$B$5*AG785)+Constants!$B$4*AD786+AH785)/(Constants!$B$5+Constants!$B$4)</f>
        <v>1001</v>
      </c>
      <c r="AH786">
        <f>((Constants!$B$5*AG785)+Constants!$B$4*AD786+AH785)-(Constants!$B$5+Constants!$B$4)*AG786</f>
        <v>0</v>
      </c>
      <c r="AI786">
        <f>((Constants!$B$5*AI785)+Constants!$B$4*AE786+AJ785)/(Constants!$B$5+Constants!$B$4)</f>
        <v>1200.5</v>
      </c>
      <c r="AJ786">
        <f>((Constants!$B$5*AI785)+Constants!$B$4*AE786+AJ785)-(Constants!$B$4+Constants!$B$5)*AI786</f>
        <v>0</v>
      </c>
      <c r="AK786">
        <f>((Constants!$B$5*AK785)+Constants!$B$4*AF786+AL785)/(Constants!$B$5+Constants!$B$4)</f>
        <v>800.5</v>
      </c>
      <c r="AL786">
        <f>((Constants!$B$5*AK785)+Constants!$B$4*AF786+AL785)-(Constants!$B$5+Constants!$B$4)*AK786</f>
        <v>0</v>
      </c>
      <c r="AM786">
        <f t="shared" si="218"/>
        <v>1</v>
      </c>
      <c r="AN786">
        <f t="shared" si="219"/>
        <v>1</v>
      </c>
      <c r="AO786">
        <f>(200000*(ABS(N786)-ABS(N784))+Constants!$B$7)/(2*Constants!$B$7)</f>
        <v>0.5</v>
      </c>
      <c r="AP786">
        <f>(200000*(ABS(O786)-ABS(O784))+Constants!$B$7)/(2*Constants!$B$7)</f>
        <v>0.5</v>
      </c>
      <c r="AQ786">
        <f t="shared" si="220"/>
        <v>1</v>
      </c>
      <c r="AR786">
        <f>(Constants!$B$3*Constants!$B$8*I786*K786+AS785)/(Constants!$B$9*Constants!$B$4)</f>
        <v>7.53982300884956</v>
      </c>
      <c r="AS786">
        <f>(Constants!$B$3*Constants!$B$8*I786*K786+AS785)-(AR786*Constants!$B$9*Constants!$B$4)</f>
        <v>0</v>
      </c>
      <c r="AT786">
        <f t="shared" si="221"/>
        <v>5911.22123893799</v>
      </c>
      <c r="AU786">
        <f t="array" ref="AU786">IF(SUMPRODUCT(--(SIGN(AN753:AN785)=SIGN(K754:K786)))=0,2,IF(AV785&gt;0,1,0))</f>
        <v>0</v>
      </c>
      <c r="AV786">
        <f>IF(AU786=2,ROUND(5*1000/Constants!$B$11,0),IF(AV785&gt;0,AV785-1,0))</f>
        <v>0</v>
      </c>
      <c r="AW786">
        <f t="shared" si="222"/>
        <v>784</v>
      </c>
      <c r="AX786">
        <f ca="1" t="array" ref="AX786">IF(AW786&gt;Constants!$B$12,2,IF(SUMPRODUCT(--(AX767:AX786=2))=0,0,1))</f>
        <v>2</v>
      </c>
      <c r="AZ786">
        <f t="array" ref="AZ786">IF(ABS(AG786)&gt;Constants!$B$13,2,IF(SUMPRODUCT(--(AZ766:AZ785=2))=0,0,1))</f>
        <v>0</v>
      </c>
    </row>
    <row r="787" spans="1:52">
      <c r="A787" s="3">
        <v>785</v>
      </c>
      <c r="B787">
        <f>Signals!B786</f>
        <v>3</v>
      </c>
      <c r="C787">
        <f>Signals!C786</f>
        <v>2</v>
      </c>
      <c r="D787">
        <f>Signals!F786</f>
        <v>0</v>
      </c>
      <c r="E787">
        <f>Signals!H786</f>
        <v>0</v>
      </c>
      <c r="F787">
        <f>Signals!I786</f>
        <v>0</v>
      </c>
      <c r="G787">
        <f>IF(Constants!$B$2=2,-B787,B787)</f>
        <v>3</v>
      </c>
      <c r="H787">
        <f>IF(Constants!$C$2=2,-C787,C787)</f>
        <v>2</v>
      </c>
      <c r="I787">
        <f t="shared" si="206"/>
        <v>3</v>
      </c>
      <c r="J787">
        <f t="shared" si="207"/>
        <v>2</v>
      </c>
      <c r="K787">
        <f t="shared" si="208"/>
        <v>1</v>
      </c>
      <c r="L787">
        <f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1200.5</v>
      </c>
      <c r="M787">
        <f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800.5</v>
      </c>
      <c r="N787">
        <f t="shared" si="209"/>
        <v>1200.5</v>
      </c>
      <c r="O787">
        <f t="shared" si="210"/>
        <v>800.5</v>
      </c>
      <c r="P787">
        <f>IF(I787&lt;&gt;0,(ABS(L787*Constants!$B$10)+50)/100,MAX(P786-ABS(N787*Constants!$B$4),0))</f>
        <v>0.62005</v>
      </c>
      <c r="Q787">
        <f>IF(J787&lt;&gt;0,(ABS(M787*Constants!$B$10)+50)/100,MAX(Q786-ABS(O787*Constants!$B$4),0))</f>
        <v>0.58005</v>
      </c>
      <c r="R787">
        <f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1200.5</v>
      </c>
      <c r="S787">
        <f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800.5</v>
      </c>
      <c r="T787">
        <f t="shared" si="211"/>
        <v>1200.5</v>
      </c>
      <c r="U787">
        <f t="shared" si="212"/>
        <v>800.5</v>
      </c>
      <c r="V787">
        <f>IF(I787&lt;&gt;0,(ABS(R787*Constants!$B$4)+50)/100,IF(R787=0,MAX((0-ABS(T787*Constants!$B$4)),0),(ABS(R787*Constants!$B$4)+50)/100))</f>
        <v>1501.125</v>
      </c>
      <c r="W787">
        <f>IF(J787&lt;&gt;0,(ABS(S787*Constants!$B$4)+50)/100,IF(S787=0,MAX((0-ABS(U787*Constants!$B$4)),0),(ABS(S787*Constants!$B$4)+50)/100))</f>
        <v>1001.125</v>
      </c>
      <c r="X787">
        <f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1200.5</v>
      </c>
      <c r="Y787">
        <f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800.5</v>
      </c>
      <c r="Z787">
        <f t="shared" si="213"/>
        <v>1200.5</v>
      </c>
      <c r="AA787">
        <f t="shared" si="214"/>
        <v>800.5</v>
      </c>
      <c r="AB787">
        <f>IF(I787&lt;&gt;0,(ABS(X787*Constants!$B$10)+50)/100,IF(X787=0,MAX((AB786-ABS(Z787*Constants!$B$4)),0),(ABS(X787*Constants!$B$4)+50)/100))</f>
        <v>0.62005</v>
      </c>
      <c r="AC787">
        <f>IF(J787&lt;&gt;0,(ABS(Y787*Constants!$B$10)+50)/100,IF(Y787=0,MAX((AC786-ABS(AA787*Constants!$B$4)),0),(ABS(Y787*Constants!$B$4)+50)/100))</f>
        <v>0.58005</v>
      </c>
      <c r="AD787">
        <f t="shared" si="215"/>
        <v>1001</v>
      </c>
      <c r="AE787">
        <f t="shared" si="216"/>
        <v>1200.5</v>
      </c>
      <c r="AF787">
        <f t="shared" si="217"/>
        <v>800.5</v>
      </c>
      <c r="AG787">
        <f>((Constants!$B$5*AG786)+Constants!$B$4*AD787+AH786)/(Constants!$B$5+Constants!$B$4)</f>
        <v>1001</v>
      </c>
      <c r="AH787">
        <f>((Constants!$B$5*AG786)+Constants!$B$4*AD787+AH786)-(Constants!$B$5+Constants!$B$4)*AG787</f>
        <v>0</v>
      </c>
      <c r="AI787">
        <f>((Constants!$B$5*AI786)+Constants!$B$4*AE787+AJ786)/(Constants!$B$5+Constants!$B$4)</f>
        <v>1200.5</v>
      </c>
      <c r="AJ787">
        <f>((Constants!$B$5*AI786)+Constants!$B$4*AE787+AJ786)-(Constants!$B$4+Constants!$B$5)*AI787</f>
        <v>0</v>
      </c>
      <c r="AK787">
        <f>((Constants!$B$5*AK786)+Constants!$B$4*AF787+AL786)/(Constants!$B$5+Constants!$B$4)</f>
        <v>800.5</v>
      </c>
      <c r="AL787">
        <f>((Constants!$B$5*AK786)+Constants!$B$4*AF787+AL786)-(Constants!$B$5+Constants!$B$4)*AK787</f>
        <v>0</v>
      </c>
      <c r="AM787">
        <f t="shared" si="218"/>
        <v>1</v>
      </c>
      <c r="AN787">
        <f t="shared" si="219"/>
        <v>1</v>
      </c>
      <c r="AO787">
        <f>(200000*(ABS(N787)-ABS(N785))+Constants!$B$7)/(2*Constants!$B$7)</f>
        <v>0.5</v>
      </c>
      <c r="AP787">
        <f>(200000*(ABS(O787)-ABS(O785))+Constants!$B$7)/(2*Constants!$B$7)</f>
        <v>0.5</v>
      </c>
      <c r="AQ787">
        <f t="shared" si="220"/>
        <v>1</v>
      </c>
      <c r="AR787">
        <f>(Constants!$B$3*Constants!$B$8*I787*K787+AS786)/(Constants!$B$9*Constants!$B$4)</f>
        <v>7.53982300884956</v>
      </c>
      <c r="AS787">
        <f>(Constants!$B$3*Constants!$B$8*I787*K787+AS786)-(AR787*Constants!$B$9*Constants!$B$4)</f>
        <v>0</v>
      </c>
      <c r="AT787">
        <f t="shared" si="221"/>
        <v>5918.76106194684</v>
      </c>
      <c r="AU787">
        <f t="array" ref="AU787">IF(SUMPRODUCT(--(SIGN(AN754:AN786)=SIGN(K755:K787)))=0,2,IF(AV786&gt;0,1,0))</f>
        <v>0</v>
      </c>
      <c r="AV787">
        <f>IF(AU787=2,ROUND(5*1000/Constants!$B$11,0),IF(AV786&gt;0,AV786-1,0))</f>
        <v>0</v>
      </c>
      <c r="AW787">
        <f t="shared" si="222"/>
        <v>785</v>
      </c>
      <c r="AX787">
        <f ca="1" t="array" ref="AX787">IF(AW787&gt;Constants!$B$12,2,IF(SUMPRODUCT(--(AX768:AX787=2))=0,0,1))</f>
        <v>2</v>
      </c>
      <c r="AZ787">
        <f t="array" ref="AZ787">IF(ABS(AG787)&gt;Constants!$B$13,2,IF(SUMPRODUCT(--(AZ767:AZ786=2))=0,0,1))</f>
        <v>0</v>
      </c>
    </row>
    <row r="788" spans="1:52">
      <c r="A788" s="3">
        <v>786</v>
      </c>
      <c r="B788">
        <f>Signals!B787</f>
        <v>3</v>
      </c>
      <c r="C788">
        <f>Signals!C787</f>
        <v>2</v>
      </c>
      <c r="D788">
        <f>Signals!F787</f>
        <v>0</v>
      </c>
      <c r="E788">
        <f>Signals!H787</f>
        <v>0</v>
      </c>
      <c r="F788">
        <f>Signals!I787</f>
        <v>0</v>
      </c>
      <c r="G788">
        <f>IF(Constants!$B$2=2,-B788,B788)</f>
        <v>3</v>
      </c>
      <c r="H788">
        <f>IF(Constants!$C$2=2,-C788,C788)</f>
        <v>2</v>
      </c>
      <c r="I788">
        <f t="shared" si="206"/>
        <v>3</v>
      </c>
      <c r="J788">
        <f t="shared" si="207"/>
        <v>2</v>
      </c>
      <c r="K788">
        <f t="shared" si="208"/>
        <v>1</v>
      </c>
      <c r="L788">
        <f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1200.5</v>
      </c>
      <c r="M788">
        <f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800.5</v>
      </c>
      <c r="N788">
        <f t="shared" si="209"/>
        <v>1200.5</v>
      </c>
      <c r="O788">
        <f t="shared" si="210"/>
        <v>800.5</v>
      </c>
      <c r="P788">
        <f>IF(I788&lt;&gt;0,(ABS(L788*Constants!$B$10)+50)/100,MAX(P787-ABS(N788*Constants!$B$4),0))</f>
        <v>0.62005</v>
      </c>
      <c r="Q788">
        <f>IF(J788&lt;&gt;0,(ABS(M788*Constants!$B$10)+50)/100,MAX(Q787-ABS(O788*Constants!$B$4),0))</f>
        <v>0.58005</v>
      </c>
      <c r="R788">
        <f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1200.5</v>
      </c>
      <c r="S788">
        <f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800.5</v>
      </c>
      <c r="T788">
        <f t="shared" si="211"/>
        <v>1200.5</v>
      </c>
      <c r="U788">
        <f t="shared" si="212"/>
        <v>800.5</v>
      </c>
      <c r="V788">
        <f>IF(I788&lt;&gt;0,(ABS(R788*Constants!$B$4)+50)/100,IF(R788=0,MAX((0-ABS(T788*Constants!$B$4)),0),(ABS(R788*Constants!$B$4)+50)/100))</f>
        <v>1501.125</v>
      </c>
      <c r="W788">
        <f>IF(J788&lt;&gt;0,(ABS(S788*Constants!$B$4)+50)/100,IF(S788=0,MAX((0-ABS(U788*Constants!$B$4)),0),(ABS(S788*Constants!$B$4)+50)/100))</f>
        <v>1001.125</v>
      </c>
      <c r="X788">
        <f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1200.5</v>
      </c>
      <c r="Y788">
        <f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800.5</v>
      </c>
      <c r="Z788">
        <f t="shared" si="213"/>
        <v>1200.5</v>
      </c>
      <c r="AA788">
        <f t="shared" si="214"/>
        <v>800.5</v>
      </c>
      <c r="AB788">
        <f>IF(I788&lt;&gt;0,(ABS(X788*Constants!$B$10)+50)/100,IF(X788=0,MAX((AB787-ABS(Z788*Constants!$B$4)),0),(ABS(X788*Constants!$B$4)+50)/100))</f>
        <v>0.62005</v>
      </c>
      <c r="AC788">
        <f>IF(J788&lt;&gt;0,(ABS(Y788*Constants!$B$10)+50)/100,IF(Y788=0,MAX((AC787-ABS(AA788*Constants!$B$4)),0),(ABS(Y788*Constants!$B$4)+50)/100))</f>
        <v>0.58005</v>
      </c>
      <c r="AD788">
        <f t="shared" si="215"/>
        <v>1001</v>
      </c>
      <c r="AE788">
        <f t="shared" si="216"/>
        <v>1200.5</v>
      </c>
      <c r="AF788">
        <f t="shared" si="217"/>
        <v>800.5</v>
      </c>
      <c r="AG788">
        <f>((Constants!$B$5*AG787)+Constants!$B$4*AD788+AH787)/(Constants!$B$5+Constants!$B$4)</f>
        <v>1001</v>
      </c>
      <c r="AH788">
        <f>((Constants!$B$5*AG787)+Constants!$B$4*AD788+AH787)-(Constants!$B$5+Constants!$B$4)*AG788</f>
        <v>0</v>
      </c>
      <c r="AI788">
        <f>((Constants!$B$5*AI787)+Constants!$B$4*AE788+AJ787)/(Constants!$B$5+Constants!$B$4)</f>
        <v>1200.5</v>
      </c>
      <c r="AJ788">
        <f>((Constants!$B$5*AI787)+Constants!$B$4*AE788+AJ787)-(Constants!$B$4+Constants!$B$5)*AI788</f>
        <v>0</v>
      </c>
      <c r="AK788">
        <f>((Constants!$B$5*AK787)+Constants!$B$4*AF788+AL787)/(Constants!$B$5+Constants!$B$4)</f>
        <v>800.5</v>
      </c>
      <c r="AL788">
        <f>((Constants!$B$5*AK787)+Constants!$B$4*AF788+AL787)-(Constants!$B$5+Constants!$B$4)*AK788</f>
        <v>0</v>
      </c>
      <c r="AM788">
        <f t="shared" si="218"/>
        <v>1</v>
      </c>
      <c r="AN788">
        <f t="shared" si="219"/>
        <v>1</v>
      </c>
      <c r="AO788">
        <f>(200000*(ABS(N788)-ABS(N786))+Constants!$B$7)/(2*Constants!$B$7)</f>
        <v>0.5</v>
      </c>
      <c r="AP788">
        <f>(200000*(ABS(O788)-ABS(O786))+Constants!$B$7)/(2*Constants!$B$7)</f>
        <v>0.5</v>
      </c>
      <c r="AQ788">
        <f t="shared" si="220"/>
        <v>1</v>
      </c>
      <c r="AR788">
        <f>(Constants!$B$3*Constants!$B$8*I788*K788+AS787)/(Constants!$B$9*Constants!$B$4)</f>
        <v>7.53982300884956</v>
      </c>
      <c r="AS788">
        <f>(Constants!$B$3*Constants!$B$8*I788*K788+AS787)-(AR788*Constants!$B$9*Constants!$B$4)</f>
        <v>0</v>
      </c>
      <c r="AT788">
        <f t="shared" si="221"/>
        <v>5926.30088495569</v>
      </c>
      <c r="AU788">
        <f t="array" ref="AU788">IF(SUMPRODUCT(--(SIGN(AN755:AN787)=SIGN(K756:K788)))=0,2,IF(AV787&gt;0,1,0))</f>
        <v>0</v>
      </c>
      <c r="AV788">
        <f>IF(AU788=2,ROUND(5*1000/Constants!$B$11,0),IF(AV787&gt;0,AV787-1,0))</f>
        <v>0</v>
      </c>
      <c r="AW788">
        <f t="shared" si="222"/>
        <v>786</v>
      </c>
      <c r="AX788">
        <f ca="1" t="array" ref="AX788">IF(AW788&gt;Constants!$B$12,2,IF(SUMPRODUCT(--(AX769:AX788=2))=0,0,1))</f>
        <v>2</v>
      </c>
      <c r="AZ788">
        <f t="array" ref="AZ788">IF(ABS(AG788)&gt;Constants!$B$13,2,IF(SUMPRODUCT(--(AZ768:AZ787=2))=0,0,1))</f>
        <v>0</v>
      </c>
    </row>
    <row r="789" spans="1:52">
      <c r="A789" s="3">
        <v>787</v>
      </c>
      <c r="B789">
        <f>Signals!B788</f>
        <v>3</v>
      </c>
      <c r="C789">
        <f>Signals!C788</f>
        <v>2</v>
      </c>
      <c r="D789">
        <f>Signals!F788</f>
        <v>0</v>
      </c>
      <c r="E789">
        <f>Signals!H788</f>
        <v>0</v>
      </c>
      <c r="F789">
        <f>Signals!I788</f>
        <v>0</v>
      </c>
      <c r="G789">
        <f>IF(Constants!$B$2=2,-B789,B789)</f>
        <v>3</v>
      </c>
      <c r="H789">
        <f>IF(Constants!$C$2=2,-C789,C789)</f>
        <v>2</v>
      </c>
      <c r="I789">
        <f t="shared" si="206"/>
        <v>3</v>
      </c>
      <c r="J789">
        <f t="shared" si="207"/>
        <v>2</v>
      </c>
      <c r="K789">
        <f t="shared" si="208"/>
        <v>1</v>
      </c>
      <c r="L789">
        <f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1200.5</v>
      </c>
      <c r="M789">
        <f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800.5</v>
      </c>
      <c r="N789">
        <f t="shared" si="209"/>
        <v>1200.5</v>
      </c>
      <c r="O789">
        <f t="shared" si="210"/>
        <v>800.5</v>
      </c>
      <c r="P789">
        <f>IF(I789&lt;&gt;0,(ABS(L789*Constants!$B$10)+50)/100,MAX(P788-ABS(N789*Constants!$B$4),0))</f>
        <v>0.62005</v>
      </c>
      <c r="Q789">
        <f>IF(J789&lt;&gt;0,(ABS(M789*Constants!$B$10)+50)/100,MAX(Q788-ABS(O789*Constants!$B$4),0))</f>
        <v>0.58005</v>
      </c>
      <c r="R789">
        <f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1200.5</v>
      </c>
      <c r="S789">
        <f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800.5</v>
      </c>
      <c r="T789">
        <f t="shared" si="211"/>
        <v>1200.5</v>
      </c>
      <c r="U789">
        <f t="shared" si="212"/>
        <v>800.5</v>
      </c>
      <c r="V789">
        <f>IF(I789&lt;&gt;0,(ABS(R789*Constants!$B$4)+50)/100,IF(R789=0,MAX((0-ABS(T789*Constants!$B$4)),0),(ABS(R789*Constants!$B$4)+50)/100))</f>
        <v>1501.125</v>
      </c>
      <c r="W789">
        <f>IF(J789&lt;&gt;0,(ABS(S789*Constants!$B$4)+50)/100,IF(S789=0,MAX((0-ABS(U789*Constants!$B$4)),0),(ABS(S789*Constants!$B$4)+50)/100))</f>
        <v>1001.125</v>
      </c>
      <c r="X789">
        <f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1200.5</v>
      </c>
      <c r="Y789">
        <f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800.5</v>
      </c>
      <c r="Z789">
        <f t="shared" si="213"/>
        <v>1200.5</v>
      </c>
      <c r="AA789">
        <f t="shared" si="214"/>
        <v>800.5</v>
      </c>
      <c r="AB789">
        <f>IF(I789&lt;&gt;0,(ABS(X789*Constants!$B$10)+50)/100,IF(X789=0,MAX((AB788-ABS(Z789*Constants!$B$4)),0),(ABS(X789*Constants!$B$4)+50)/100))</f>
        <v>0.62005</v>
      </c>
      <c r="AC789">
        <f>IF(J789&lt;&gt;0,(ABS(Y789*Constants!$B$10)+50)/100,IF(Y789=0,MAX((AC788-ABS(AA789*Constants!$B$4)),0),(ABS(Y789*Constants!$B$4)+50)/100))</f>
        <v>0.58005</v>
      </c>
      <c r="AD789">
        <f t="shared" si="215"/>
        <v>1001</v>
      </c>
      <c r="AE789">
        <f t="shared" si="216"/>
        <v>1200.5</v>
      </c>
      <c r="AF789">
        <f t="shared" si="217"/>
        <v>800.5</v>
      </c>
      <c r="AG789">
        <f>((Constants!$B$5*AG788)+Constants!$B$4*AD789+AH788)/(Constants!$B$5+Constants!$B$4)</f>
        <v>1001</v>
      </c>
      <c r="AH789">
        <f>((Constants!$B$5*AG788)+Constants!$B$4*AD789+AH788)-(Constants!$B$5+Constants!$B$4)*AG789</f>
        <v>0</v>
      </c>
      <c r="AI789">
        <f>((Constants!$B$5*AI788)+Constants!$B$4*AE789+AJ788)/(Constants!$B$5+Constants!$B$4)</f>
        <v>1200.5</v>
      </c>
      <c r="AJ789">
        <f>((Constants!$B$5*AI788)+Constants!$B$4*AE789+AJ788)-(Constants!$B$4+Constants!$B$5)*AI789</f>
        <v>0</v>
      </c>
      <c r="AK789">
        <f>((Constants!$B$5*AK788)+Constants!$B$4*AF789+AL788)/(Constants!$B$5+Constants!$B$4)</f>
        <v>800.5</v>
      </c>
      <c r="AL789">
        <f>((Constants!$B$5*AK788)+Constants!$B$4*AF789+AL788)-(Constants!$B$5+Constants!$B$4)*AK789</f>
        <v>0</v>
      </c>
      <c r="AM789">
        <f t="shared" si="218"/>
        <v>1</v>
      </c>
      <c r="AN789">
        <f t="shared" si="219"/>
        <v>1</v>
      </c>
      <c r="AO789">
        <f>(200000*(ABS(N789)-ABS(N787))+Constants!$B$7)/(2*Constants!$B$7)</f>
        <v>0.5</v>
      </c>
      <c r="AP789">
        <f>(200000*(ABS(O789)-ABS(O787))+Constants!$B$7)/(2*Constants!$B$7)</f>
        <v>0.5</v>
      </c>
      <c r="AQ789">
        <f t="shared" si="220"/>
        <v>1</v>
      </c>
      <c r="AR789">
        <f>(Constants!$B$3*Constants!$B$8*I789*K789+AS788)/(Constants!$B$9*Constants!$B$4)</f>
        <v>7.53982300884956</v>
      </c>
      <c r="AS789">
        <f>(Constants!$B$3*Constants!$B$8*I789*K789+AS788)-(AR789*Constants!$B$9*Constants!$B$4)</f>
        <v>0</v>
      </c>
      <c r="AT789">
        <f t="shared" si="221"/>
        <v>5933.84070796453</v>
      </c>
      <c r="AU789">
        <f t="array" ref="AU789">IF(SUMPRODUCT(--(SIGN(AN756:AN788)=SIGN(K757:K789)))=0,2,IF(AV788&gt;0,1,0))</f>
        <v>0</v>
      </c>
      <c r="AV789">
        <f>IF(AU789=2,ROUND(5*1000/Constants!$B$11,0),IF(AV788&gt;0,AV788-1,0))</f>
        <v>0</v>
      </c>
      <c r="AW789">
        <f t="shared" si="222"/>
        <v>787</v>
      </c>
      <c r="AX789">
        <f ca="1" t="array" ref="AX789">IF(AW789&gt;Constants!$B$12,2,IF(SUMPRODUCT(--(AX770:AX789=2))=0,0,1))</f>
        <v>2</v>
      </c>
      <c r="AZ789">
        <f t="array" ref="AZ789">IF(ABS(AG789)&gt;Constants!$B$13,2,IF(SUMPRODUCT(--(AZ769:AZ788=2))=0,0,1))</f>
        <v>0</v>
      </c>
    </row>
    <row r="790" spans="1:52">
      <c r="A790" s="3">
        <v>788</v>
      </c>
      <c r="B790">
        <f>Signals!B789</f>
        <v>3</v>
      </c>
      <c r="C790">
        <f>Signals!C789</f>
        <v>2</v>
      </c>
      <c r="D790">
        <f>Signals!F789</f>
        <v>0</v>
      </c>
      <c r="E790">
        <f>Signals!H789</f>
        <v>0</v>
      </c>
      <c r="F790">
        <f>Signals!I789</f>
        <v>0</v>
      </c>
      <c r="G790">
        <f>IF(Constants!$B$2=2,-B790,B790)</f>
        <v>3</v>
      </c>
      <c r="H790">
        <f>IF(Constants!$C$2=2,-C790,C790)</f>
        <v>2</v>
      </c>
      <c r="I790">
        <f t="shared" si="206"/>
        <v>3</v>
      </c>
      <c r="J790">
        <f t="shared" si="207"/>
        <v>2</v>
      </c>
      <c r="K790">
        <f t="shared" si="208"/>
        <v>1</v>
      </c>
      <c r="L790">
        <f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1200.5</v>
      </c>
      <c r="M790">
        <f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800.5</v>
      </c>
      <c r="N790">
        <f t="shared" si="209"/>
        <v>1200.5</v>
      </c>
      <c r="O790">
        <f t="shared" si="210"/>
        <v>800.5</v>
      </c>
      <c r="P790">
        <f>IF(I790&lt;&gt;0,(ABS(L790*Constants!$B$10)+50)/100,MAX(P789-ABS(N790*Constants!$B$4),0))</f>
        <v>0.62005</v>
      </c>
      <c r="Q790">
        <f>IF(J790&lt;&gt;0,(ABS(M790*Constants!$B$10)+50)/100,MAX(Q789-ABS(O790*Constants!$B$4),0))</f>
        <v>0.58005</v>
      </c>
      <c r="R790">
        <f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1200.5</v>
      </c>
      <c r="S790">
        <f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800.5</v>
      </c>
      <c r="T790">
        <f t="shared" si="211"/>
        <v>1200.5</v>
      </c>
      <c r="U790">
        <f t="shared" si="212"/>
        <v>800.5</v>
      </c>
      <c r="V790">
        <f>IF(I790&lt;&gt;0,(ABS(R790*Constants!$B$4)+50)/100,IF(R790=0,MAX((0-ABS(T790*Constants!$B$4)),0),(ABS(R790*Constants!$B$4)+50)/100))</f>
        <v>1501.125</v>
      </c>
      <c r="W790">
        <f>IF(J790&lt;&gt;0,(ABS(S790*Constants!$B$4)+50)/100,IF(S790=0,MAX((0-ABS(U790*Constants!$B$4)),0),(ABS(S790*Constants!$B$4)+50)/100))</f>
        <v>1001.125</v>
      </c>
      <c r="X790">
        <f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1200.5</v>
      </c>
      <c r="Y790">
        <f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800.5</v>
      </c>
      <c r="Z790">
        <f t="shared" si="213"/>
        <v>1200.5</v>
      </c>
      <c r="AA790">
        <f t="shared" si="214"/>
        <v>800.5</v>
      </c>
      <c r="AB790">
        <f>IF(I790&lt;&gt;0,(ABS(X790*Constants!$B$10)+50)/100,IF(X790=0,MAX((AB789-ABS(Z790*Constants!$B$4)),0),(ABS(X790*Constants!$B$4)+50)/100))</f>
        <v>0.62005</v>
      </c>
      <c r="AC790">
        <f>IF(J790&lt;&gt;0,(ABS(Y790*Constants!$B$10)+50)/100,IF(Y790=0,MAX((AC789-ABS(AA790*Constants!$B$4)),0),(ABS(Y790*Constants!$B$4)+50)/100))</f>
        <v>0.58005</v>
      </c>
      <c r="AD790">
        <f t="shared" si="215"/>
        <v>1001</v>
      </c>
      <c r="AE790">
        <f t="shared" si="216"/>
        <v>1200.5</v>
      </c>
      <c r="AF790">
        <f t="shared" si="217"/>
        <v>800.5</v>
      </c>
      <c r="AG790">
        <f>((Constants!$B$5*AG789)+Constants!$B$4*AD790+AH789)/(Constants!$B$5+Constants!$B$4)</f>
        <v>1001</v>
      </c>
      <c r="AH790">
        <f>((Constants!$B$5*AG789)+Constants!$B$4*AD790+AH789)-(Constants!$B$5+Constants!$B$4)*AG790</f>
        <v>0</v>
      </c>
      <c r="AI790">
        <f>((Constants!$B$5*AI789)+Constants!$B$4*AE790+AJ789)/(Constants!$B$5+Constants!$B$4)</f>
        <v>1200.5</v>
      </c>
      <c r="AJ790">
        <f>((Constants!$B$5*AI789)+Constants!$B$4*AE790+AJ789)-(Constants!$B$4+Constants!$B$5)*AI790</f>
        <v>0</v>
      </c>
      <c r="AK790">
        <f>((Constants!$B$5*AK789)+Constants!$B$4*AF790+AL789)/(Constants!$B$5+Constants!$B$4)</f>
        <v>800.5</v>
      </c>
      <c r="AL790">
        <f>((Constants!$B$5*AK789)+Constants!$B$4*AF790+AL789)-(Constants!$B$5+Constants!$B$4)*AK790</f>
        <v>0</v>
      </c>
      <c r="AM790">
        <f t="shared" si="218"/>
        <v>1</v>
      </c>
      <c r="AN790">
        <f t="shared" si="219"/>
        <v>1</v>
      </c>
      <c r="AO790">
        <f>(200000*(ABS(N790)-ABS(N788))+Constants!$B$7)/(2*Constants!$B$7)</f>
        <v>0.5</v>
      </c>
      <c r="AP790">
        <f>(200000*(ABS(O790)-ABS(O788))+Constants!$B$7)/(2*Constants!$B$7)</f>
        <v>0.5</v>
      </c>
      <c r="AQ790">
        <f t="shared" si="220"/>
        <v>1</v>
      </c>
      <c r="AR790">
        <f>(Constants!$B$3*Constants!$B$8*I790*K790+AS789)/(Constants!$B$9*Constants!$B$4)</f>
        <v>7.53982300884956</v>
      </c>
      <c r="AS790">
        <f>(Constants!$B$3*Constants!$B$8*I790*K790+AS789)-(AR790*Constants!$B$9*Constants!$B$4)</f>
        <v>0</v>
      </c>
      <c r="AT790">
        <f t="shared" si="221"/>
        <v>5941.38053097338</v>
      </c>
      <c r="AU790">
        <f t="array" ref="AU790">IF(SUMPRODUCT(--(SIGN(AN757:AN789)=SIGN(K758:K790)))=0,2,IF(AV789&gt;0,1,0))</f>
        <v>0</v>
      </c>
      <c r="AV790">
        <f>IF(AU790=2,ROUND(5*1000/Constants!$B$11,0),IF(AV789&gt;0,AV789-1,0))</f>
        <v>0</v>
      </c>
      <c r="AW790">
        <f t="shared" si="222"/>
        <v>788</v>
      </c>
      <c r="AX790">
        <f ca="1" t="array" ref="AX790">IF(AW790&gt;Constants!$B$12,2,IF(SUMPRODUCT(--(AX771:AX790=2))=0,0,1))</f>
        <v>2</v>
      </c>
      <c r="AZ790">
        <f t="array" ref="AZ790">IF(ABS(AG790)&gt;Constants!$B$13,2,IF(SUMPRODUCT(--(AZ770:AZ789=2))=0,0,1))</f>
        <v>0</v>
      </c>
    </row>
    <row r="791" spans="1:52">
      <c r="A791" s="3">
        <v>789</v>
      </c>
      <c r="B791">
        <f>Signals!B790</f>
        <v>3</v>
      </c>
      <c r="C791">
        <f>Signals!C790</f>
        <v>2</v>
      </c>
      <c r="D791">
        <f>Signals!F790</f>
        <v>0</v>
      </c>
      <c r="E791">
        <f>Signals!H790</f>
        <v>0</v>
      </c>
      <c r="F791">
        <f>Signals!I790</f>
        <v>0</v>
      </c>
      <c r="G791">
        <f>IF(Constants!$B$2=2,-B791,B791)</f>
        <v>3</v>
      </c>
      <c r="H791">
        <f>IF(Constants!$C$2=2,-C791,C791)</f>
        <v>2</v>
      </c>
      <c r="I791">
        <f t="shared" si="206"/>
        <v>3</v>
      </c>
      <c r="J791">
        <f t="shared" si="207"/>
        <v>2</v>
      </c>
      <c r="K791">
        <f t="shared" si="208"/>
        <v>1</v>
      </c>
      <c r="L791">
        <f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1200.5</v>
      </c>
      <c r="M791">
        <f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800.5</v>
      </c>
      <c r="N791">
        <f t="shared" si="209"/>
        <v>1200.5</v>
      </c>
      <c r="O791">
        <f t="shared" si="210"/>
        <v>800.5</v>
      </c>
      <c r="P791">
        <f>IF(I791&lt;&gt;0,(ABS(L791*Constants!$B$10)+50)/100,MAX(P790-ABS(N791*Constants!$B$4),0))</f>
        <v>0.62005</v>
      </c>
      <c r="Q791">
        <f>IF(J791&lt;&gt;0,(ABS(M791*Constants!$B$10)+50)/100,MAX(Q790-ABS(O791*Constants!$B$4),0))</f>
        <v>0.58005</v>
      </c>
      <c r="R791">
        <f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1200.5</v>
      </c>
      <c r="S791">
        <f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800.5</v>
      </c>
      <c r="T791">
        <f t="shared" si="211"/>
        <v>1200.5</v>
      </c>
      <c r="U791">
        <f t="shared" si="212"/>
        <v>800.5</v>
      </c>
      <c r="V791">
        <f>IF(I791&lt;&gt;0,(ABS(R791*Constants!$B$4)+50)/100,IF(R791=0,MAX((0-ABS(T791*Constants!$B$4)),0),(ABS(R791*Constants!$B$4)+50)/100))</f>
        <v>1501.125</v>
      </c>
      <c r="W791">
        <f>IF(J791&lt;&gt;0,(ABS(S791*Constants!$B$4)+50)/100,IF(S791=0,MAX((0-ABS(U791*Constants!$B$4)),0),(ABS(S791*Constants!$B$4)+50)/100))</f>
        <v>1001.125</v>
      </c>
      <c r="X791">
        <f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1200.5</v>
      </c>
      <c r="Y791">
        <f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800.5</v>
      </c>
      <c r="Z791">
        <f t="shared" si="213"/>
        <v>1200.5</v>
      </c>
      <c r="AA791">
        <f t="shared" si="214"/>
        <v>800.5</v>
      </c>
      <c r="AB791">
        <f>IF(I791&lt;&gt;0,(ABS(X791*Constants!$B$10)+50)/100,IF(X791=0,MAX((AB790-ABS(Z791*Constants!$B$4)),0),(ABS(X791*Constants!$B$4)+50)/100))</f>
        <v>0.62005</v>
      </c>
      <c r="AC791">
        <f>IF(J791&lt;&gt;0,(ABS(Y791*Constants!$B$10)+50)/100,IF(Y791=0,MAX((AC790-ABS(AA791*Constants!$B$4)),0),(ABS(Y791*Constants!$B$4)+50)/100))</f>
        <v>0.58005</v>
      </c>
      <c r="AD791">
        <f t="shared" si="215"/>
        <v>1001</v>
      </c>
      <c r="AE791">
        <f t="shared" si="216"/>
        <v>1200.5</v>
      </c>
      <c r="AF791">
        <f t="shared" si="217"/>
        <v>800.5</v>
      </c>
      <c r="AG791">
        <f>((Constants!$B$5*AG790)+Constants!$B$4*AD791+AH790)/(Constants!$B$5+Constants!$B$4)</f>
        <v>1001</v>
      </c>
      <c r="AH791">
        <f>((Constants!$B$5*AG790)+Constants!$B$4*AD791+AH790)-(Constants!$B$5+Constants!$B$4)*AG791</f>
        <v>0</v>
      </c>
      <c r="AI791">
        <f>((Constants!$B$5*AI790)+Constants!$B$4*AE791+AJ790)/(Constants!$B$5+Constants!$B$4)</f>
        <v>1200.5</v>
      </c>
      <c r="AJ791">
        <f>((Constants!$B$5*AI790)+Constants!$B$4*AE791+AJ790)-(Constants!$B$4+Constants!$B$5)*AI791</f>
        <v>0</v>
      </c>
      <c r="AK791">
        <f>((Constants!$B$5*AK790)+Constants!$B$4*AF791+AL790)/(Constants!$B$5+Constants!$B$4)</f>
        <v>800.5</v>
      </c>
      <c r="AL791">
        <f>((Constants!$B$5*AK790)+Constants!$B$4*AF791+AL790)-(Constants!$B$5+Constants!$B$4)*AK791</f>
        <v>0</v>
      </c>
      <c r="AM791">
        <f t="shared" si="218"/>
        <v>1</v>
      </c>
      <c r="AN791">
        <f t="shared" si="219"/>
        <v>1</v>
      </c>
      <c r="AO791">
        <f>(200000*(ABS(N791)-ABS(N789))+Constants!$B$7)/(2*Constants!$B$7)</f>
        <v>0.5</v>
      </c>
      <c r="AP791">
        <f>(200000*(ABS(O791)-ABS(O789))+Constants!$B$7)/(2*Constants!$B$7)</f>
        <v>0.5</v>
      </c>
      <c r="AQ791">
        <f t="shared" si="220"/>
        <v>1</v>
      </c>
      <c r="AR791">
        <f>(Constants!$B$3*Constants!$B$8*I791*K791+AS790)/(Constants!$B$9*Constants!$B$4)</f>
        <v>7.53982300884956</v>
      </c>
      <c r="AS791">
        <f>(Constants!$B$3*Constants!$B$8*I791*K791+AS790)-(AR791*Constants!$B$9*Constants!$B$4)</f>
        <v>0</v>
      </c>
      <c r="AT791">
        <f t="shared" si="221"/>
        <v>5948.92035398223</v>
      </c>
      <c r="AU791">
        <f t="array" ref="AU791">IF(SUMPRODUCT(--(SIGN(AN758:AN790)=SIGN(K759:K791)))=0,2,IF(AV790&gt;0,1,0))</f>
        <v>0</v>
      </c>
      <c r="AV791">
        <f>IF(AU791=2,ROUND(5*1000/Constants!$B$11,0),IF(AV790&gt;0,AV790-1,0))</f>
        <v>0</v>
      </c>
      <c r="AW791">
        <f t="shared" si="222"/>
        <v>789</v>
      </c>
      <c r="AX791">
        <f ca="1" t="array" ref="AX791">IF(AW791&gt;Constants!$B$12,2,IF(SUMPRODUCT(--(AX772:AX791=2))=0,0,1))</f>
        <v>2</v>
      </c>
      <c r="AZ791">
        <f t="array" ref="AZ791">IF(ABS(AG791)&gt;Constants!$B$13,2,IF(SUMPRODUCT(--(AZ771:AZ790=2))=0,0,1))</f>
        <v>0</v>
      </c>
    </row>
    <row r="792" spans="1:52">
      <c r="A792" s="3">
        <v>790</v>
      </c>
      <c r="B792">
        <f>Signals!B791</f>
        <v>3</v>
      </c>
      <c r="C792">
        <f>Signals!C791</f>
        <v>2</v>
      </c>
      <c r="D792">
        <f>Signals!F791</f>
        <v>0</v>
      </c>
      <c r="E792">
        <f>Signals!H791</f>
        <v>0</v>
      </c>
      <c r="F792">
        <f>Signals!I791</f>
        <v>0</v>
      </c>
      <c r="G792">
        <f>IF(Constants!$B$2=2,-B792,B792)</f>
        <v>3</v>
      </c>
      <c r="H792">
        <f>IF(Constants!$C$2=2,-C792,C792)</f>
        <v>2</v>
      </c>
      <c r="I792">
        <f t="shared" si="206"/>
        <v>3</v>
      </c>
      <c r="J792">
        <f t="shared" si="207"/>
        <v>2</v>
      </c>
      <c r="K792">
        <f t="shared" si="208"/>
        <v>1</v>
      </c>
      <c r="L792">
        <f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1200.5</v>
      </c>
      <c r="M792">
        <f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800.5</v>
      </c>
      <c r="N792">
        <f t="shared" si="209"/>
        <v>1200.5</v>
      </c>
      <c r="O792">
        <f t="shared" si="210"/>
        <v>800.5</v>
      </c>
      <c r="P792">
        <f>IF(I792&lt;&gt;0,(ABS(L792*Constants!$B$10)+50)/100,MAX(P791-ABS(N792*Constants!$B$4),0))</f>
        <v>0.62005</v>
      </c>
      <c r="Q792">
        <f>IF(J792&lt;&gt;0,(ABS(M792*Constants!$B$10)+50)/100,MAX(Q791-ABS(O792*Constants!$B$4),0))</f>
        <v>0.58005</v>
      </c>
      <c r="R792">
        <f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1200.5</v>
      </c>
      <c r="S792">
        <f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800.5</v>
      </c>
      <c r="T792">
        <f t="shared" si="211"/>
        <v>1200.5</v>
      </c>
      <c r="U792">
        <f t="shared" si="212"/>
        <v>800.5</v>
      </c>
      <c r="V792">
        <f>IF(I792&lt;&gt;0,(ABS(R792*Constants!$B$4)+50)/100,IF(R792=0,MAX((0-ABS(T792*Constants!$B$4)),0),(ABS(R792*Constants!$B$4)+50)/100))</f>
        <v>1501.125</v>
      </c>
      <c r="W792">
        <f>IF(J792&lt;&gt;0,(ABS(S792*Constants!$B$4)+50)/100,IF(S792=0,MAX((0-ABS(U792*Constants!$B$4)),0),(ABS(S792*Constants!$B$4)+50)/100))</f>
        <v>1001.125</v>
      </c>
      <c r="X792">
        <f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1200.5</v>
      </c>
      <c r="Y792">
        <f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800.5</v>
      </c>
      <c r="Z792">
        <f t="shared" si="213"/>
        <v>1200.5</v>
      </c>
      <c r="AA792">
        <f t="shared" si="214"/>
        <v>800.5</v>
      </c>
      <c r="AB792">
        <f>IF(I792&lt;&gt;0,(ABS(X792*Constants!$B$10)+50)/100,IF(X792=0,MAX((AB791-ABS(Z792*Constants!$B$4)),0),(ABS(X792*Constants!$B$4)+50)/100))</f>
        <v>0.62005</v>
      </c>
      <c r="AC792">
        <f>IF(J792&lt;&gt;0,(ABS(Y792*Constants!$B$10)+50)/100,IF(Y792=0,MAX((AC791-ABS(AA792*Constants!$B$4)),0),(ABS(Y792*Constants!$B$4)+50)/100))</f>
        <v>0.58005</v>
      </c>
      <c r="AD792">
        <f t="shared" si="215"/>
        <v>1001</v>
      </c>
      <c r="AE792">
        <f t="shared" si="216"/>
        <v>1200.5</v>
      </c>
      <c r="AF792">
        <f t="shared" si="217"/>
        <v>800.5</v>
      </c>
      <c r="AG792">
        <f>((Constants!$B$5*AG791)+Constants!$B$4*AD792+AH791)/(Constants!$B$5+Constants!$B$4)</f>
        <v>1001</v>
      </c>
      <c r="AH792">
        <f>((Constants!$B$5*AG791)+Constants!$B$4*AD792+AH791)-(Constants!$B$5+Constants!$B$4)*AG792</f>
        <v>0</v>
      </c>
      <c r="AI792">
        <f>((Constants!$B$5*AI791)+Constants!$B$4*AE792+AJ791)/(Constants!$B$5+Constants!$B$4)</f>
        <v>1200.5</v>
      </c>
      <c r="AJ792">
        <f>((Constants!$B$5*AI791)+Constants!$B$4*AE792+AJ791)-(Constants!$B$4+Constants!$B$5)*AI792</f>
        <v>0</v>
      </c>
      <c r="AK792">
        <f>((Constants!$B$5*AK791)+Constants!$B$4*AF792+AL791)/(Constants!$B$5+Constants!$B$4)</f>
        <v>800.5</v>
      </c>
      <c r="AL792">
        <f>((Constants!$B$5*AK791)+Constants!$B$4*AF792+AL791)-(Constants!$B$5+Constants!$B$4)*AK792</f>
        <v>0</v>
      </c>
      <c r="AM792">
        <f t="shared" si="218"/>
        <v>1</v>
      </c>
      <c r="AN792">
        <f t="shared" si="219"/>
        <v>1</v>
      </c>
      <c r="AO792">
        <f>(200000*(ABS(N792)-ABS(N790))+Constants!$B$7)/(2*Constants!$B$7)</f>
        <v>0.5</v>
      </c>
      <c r="AP792">
        <f>(200000*(ABS(O792)-ABS(O790))+Constants!$B$7)/(2*Constants!$B$7)</f>
        <v>0.5</v>
      </c>
      <c r="AQ792">
        <f t="shared" si="220"/>
        <v>1</v>
      </c>
      <c r="AR792">
        <f>(Constants!$B$3*Constants!$B$8*I792*K792+AS791)/(Constants!$B$9*Constants!$B$4)</f>
        <v>7.53982300884956</v>
      </c>
      <c r="AS792">
        <f>(Constants!$B$3*Constants!$B$8*I792*K792+AS791)-(AR792*Constants!$B$9*Constants!$B$4)</f>
        <v>0</v>
      </c>
      <c r="AT792">
        <f t="shared" si="221"/>
        <v>5956.46017699108</v>
      </c>
      <c r="AU792">
        <f t="array" ref="AU792">IF(SUMPRODUCT(--(SIGN(AN759:AN791)=SIGN(K760:K792)))=0,2,IF(AV791&gt;0,1,0))</f>
        <v>0</v>
      </c>
      <c r="AV792">
        <f>IF(AU792=2,ROUND(5*1000/Constants!$B$11,0),IF(AV791&gt;0,AV791-1,0))</f>
        <v>0</v>
      </c>
      <c r="AW792">
        <f t="shared" si="222"/>
        <v>790</v>
      </c>
      <c r="AX792">
        <f ca="1" t="array" ref="AX792">IF(AW792&gt;Constants!$B$12,2,IF(SUMPRODUCT(--(AX773:AX792=2))=0,0,1))</f>
        <v>2</v>
      </c>
      <c r="AZ792">
        <f t="array" ref="AZ792">IF(ABS(AG792)&gt;Constants!$B$13,2,IF(SUMPRODUCT(--(AZ772:AZ791=2))=0,0,1))</f>
        <v>0</v>
      </c>
    </row>
    <row r="793" spans="1:52">
      <c r="A793" s="3">
        <v>791</v>
      </c>
      <c r="B793">
        <f>Signals!B792</f>
        <v>3</v>
      </c>
      <c r="C793">
        <f>Signals!C792</f>
        <v>2</v>
      </c>
      <c r="D793">
        <f>Signals!F792</f>
        <v>0</v>
      </c>
      <c r="E793">
        <f>Signals!H792</f>
        <v>0</v>
      </c>
      <c r="F793">
        <f>Signals!I792</f>
        <v>0</v>
      </c>
      <c r="G793">
        <f>IF(Constants!$B$2=2,-B793,B793)</f>
        <v>3</v>
      </c>
      <c r="H793">
        <f>IF(Constants!$C$2=2,-C793,C793)</f>
        <v>2</v>
      </c>
      <c r="I793">
        <f t="shared" si="206"/>
        <v>3</v>
      </c>
      <c r="J793">
        <f t="shared" si="207"/>
        <v>2</v>
      </c>
      <c r="K793">
        <f t="shared" si="208"/>
        <v>1</v>
      </c>
      <c r="L793">
        <f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1200.5</v>
      </c>
      <c r="M793">
        <f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800.5</v>
      </c>
      <c r="N793">
        <f t="shared" si="209"/>
        <v>1200.5</v>
      </c>
      <c r="O793">
        <f t="shared" si="210"/>
        <v>800.5</v>
      </c>
      <c r="P793">
        <f>IF(I793&lt;&gt;0,(ABS(L793*Constants!$B$10)+50)/100,MAX(P792-ABS(N793*Constants!$B$4),0))</f>
        <v>0.62005</v>
      </c>
      <c r="Q793">
        <f>IF(J793&lt;&gt;0,(ABS(M793*Constants!$B$10)+50)/100,MAX(Q792-ABS(O793*Constants!$B$4),0))</f>
        <v>0.58005</v>
      </c>
      <c r="R793">
        <f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1200.5</v>
      </c>
      <c r="S793">
        <f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800.5</v>
      </c>
      <c r="T793">
        <f t="shared" si="211"/>
        <v>1200.5</v>
      </c>
      <c r="U793">
        <f t="shared" si="212"/>
        <v>800.5</v>
      </c>
      <c r="V793">
        <f>IF(I793&lt;&gt;0,(ABS(R793*Constants!$B$4)+50)/100,IF(R793=0,MAX((0-ABS(T793*Constants!$B$4)),0),(ABS(R793*Constants!$B$4)+50)/100))</f>
        <v>1501.125</v>
      </c>
      <c r="W793">
        <f>IF(J793&lt;&gt;0,(ABS(S793*Constants!$B$4)+50)/100,IF(S793=0,MAX((0-ABS(U793*Constants!$B$4)),0),(ABS(S793*Constants!$B$4)+50)/100))</f>
        <v>1001.125</v>
      </c>
      <c r="X793">
        <f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1200.5</v>
      </c>
      <c r="Y793">
        <f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800.5</v>
      </c>
      <c r="Z793">
        <f t="shared" si="213"/>
        <v>1200.5</v>
      </c>
      <c r="AA793">
        <f t="shared" si="214"/>
        <v>800.5</v>
      </c>
      <c r="AB793">
        <f>IF(I793&lt;&gt;0,(ABS(X793*Constants!$B$10)+50)/100,IF(X793=0,MAX((AB792-ABS(Z793*Constants!$B$4)),0),(ABS(X793*Constants!$B$4)+50)/100))</f>
        <v>0.62005</v>
      </c>
      <c r="AC793">
        <f>IF(J793&lt;&gt;0,(ABS(Y793*Constants!$B$10)+50)/100,IF(Y793=0,MAX((AC792-ABS(AA793*Constants!$B$4)),0),(ABS(Y793*Constants!$B$4)+50)/100))</f>
        <v>0.58005</v>
      </c>
      <c r="AD793">
        <f t="shared" si="215"/>
        <v>1001</v>
      </c>
      <c r="AE793">
        <f t="shared" si="216"/>
        <v>1200.5</v>
      </c>
      <c r="AF793">
        <f t="shared" si="217"/>
        <v>800.5</v>
      </c>
      <c r="AG793">
        <f>((Constants!$B$5*AG792)+Constants!$B$4*AD793+AH792)/(Constants!$B$5+Constants!$B$4)</f>
        <v>1001</v>
      </c>
      <c r="AH793">
        <f>((Constants!$B$5*AG792)+Constants!$B$4*AD793+AH792)-(Constants!$B$5+Constants!$B$4)*AG793</f>
        <v>0</v>
      </c>
      <c r="AI793">
        <f>((Constants!$B$5*AI792)+Constants!$B$4*AE793+AJ792)/(Constants!$B$5+Constants!$B$4)</f>
        <v>1200.5</v>
      </c>
      <c r="AJ793">
        <f>((Constants!$B$5*AI792)+Constants!$B$4*AE793+AJ792)-(Constants!$B$4+Constants!$B$5)*AI793</f>
        <v>0</v>
      </c>
      <c r="AK793">
        <f>((Constants!$B$5*AK792)+Constants!$B$4*AF793+AL792)/(Constants!$B$5+Constants!$B$4)</f>
        <v>800.5</v>
      </c>
      <c r="AL793">
        <f>((Constants!$B$5*AK792)+Constants!$B$4*AF793+AL792)-(Constants!$B$5+Constants!$B$4)*AK793</f>
        <v>0</v>
      </c>
      <c r="AM793">
        <f t="shared" si="218"/>
        <v>1</v>
      </c>
      <c r="AN793">
        <f t="shared" si="219"/>
        <v>1</v>
      </c>
      <c r="AO793">
        <f>(200000*(ABS(N793)-ABS(N791))+Constants!$B$7)/(2*Constants!$B$7)</f>
        <v>0.5</v>
      </c>
      <c r="AP793">
        <f>(200000*(ABS(O793)-ABS(O791))+Constants!$B$7)/(2*Constants!$B$7)</f>
        <v>0.5</v>
      </c>
      <c r="AQ793">
        <f t="shared" si="220"/>
        <v>1</v>
      </c>
      <c r="AR793">
        <f>(Constants!$B$3*Constants!$B$8*I793*K793+AS792)/(Constants!$B$9*Constants!$B$4)</f>
        <v>7.53982300884956</v>
      </c>
      <c r="AS793">
        <f>(Constants!$B$3*Constants!$B$8*I793*K793+AS792)-(AR793*Constants!$B$9*Constants!$B$4)</f>
        <v>0</v>
      </c>
      <c r="AT793">
        <f t="shared" si="221"/>
        <v>5963.99999999993</v>
      </c>
      <c r="AU793">
        <f t="array" ref="AU793">IF(SUMPRODUCT(--(SIGN(AN760:AN792)=SIGN(K761:K793)))=0,2,IF(AV792&gt;0,1,0))</f>
        <v>0</v>
      </c>
      <c r="AV793">
        <f>IF(AU793=2,ROUND(5*1000/Constants!$B$11,0),IF(AV792&gt;0,AV792-1,0))</f>
        <v>0</v>
      </c>
      <c r="AW793">
        <f t="shared" si="222"/>
        <v>791</v>
      </c>
      <c r="AX793">
        <f ca="1" t="array" ref="AX793">IF(AW793&gt;Constants!$B$12,2,IF(SUMPRODUCT(--(AX774:AX793=2))=0,0,1))</f>
        <v>2</v>
      </c>
      <c r="AZ793">
        <f t="array" ref="AZ793">IF(ABS(AG793)&gt;Constants!$B$13,2,IF(SUMPRODUCT(--(AZ773:AZ792=2))=0,0,1))</f>
        <v>0</v>
      </c>
    </row>
    <row r="794" spans="1:52">
      <c r="A794" s="3">
        <v>792</v>
      </c>
      <c r="B794">
        <f>Signals!B793</f>
        <v>3</v>
      </c>
      <c r="C794">
        <f>Signals!C793</f>
        <v>2</v>
      </c>
      <c r="D794">
        <f>Signals!F793</f>
        <v>0</v>
      </c>
      <c r="E794">
        <f>Signals!H793</f>
        <v>0</v>
      </c>
      <c r="F794">
        <f>Signals!I793</f>
        <v>0</v>
      </c>
      <c r="G794">
        <f>IF(Constants!$B$2=2,-B794,B794)</f>
        <v>3</v>
      </c>
      <c r="H794">
        <f>IF(Constants!$C$2=2,-C794,C794)</f>
        <v>2</v>
      </c>
      <c r="I794">
        <f t="shared" si="206"/>
        <v>3</v>
      </c>
      <c r="J794">
        <f t="shared" si="207"/>
        <v>2</v>
      </c>
      <c r="K794">
        <f t="shared" si="208"/>
        <v>1</v>
      </c>
      <c r="L794">
        <f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1200.5</v>
      </c>
      <c r="M794">
        <f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800.5</v>
      </c>
      <c r="N794">
        <f t="shared" si="209"/>
        <v>1200.5</v>
      </c>
      <c r="O794">
        <f t="shared" si="210"/>
        <v>800.5</v>
      </c>
      <c r="P794">
        <f>IF(I794&lt;&gt;0,(ABS(L794*Constants!$B$10)+50)/100,MAX(P793-ABS(N794*Constants!$B$4),0))</f>
        <v>0.62005</v>
      </c>
      <c r="Q794">
        <f>IF(J794&lt;&gt;0,(ABS(M794*Constants!$B$10)+50)/100,MAX(Q793-ABS(O794*Constants!$B$4),0))</f>
        <v>0.58005</v>
      </c>
      <c r="R794">
        <f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1200.5</v>
      </c>
      <c r="S794">
        <f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800.5</v>
      </c>
      <c r="T794">
        <f t="shared" si="211"/>
        <v>1200.5</v>
      </c>
      <c r="U794">
        <f t="shared" si="212"/>
        <v>800.5</v>
      </c>
      <c r="V794">
        <f>IF(I794&lt;&gt;0,(ABS(R794*Constants!$B$4)+50)/100,IF(R794=0,MAX((0-ABS(T794*Constants!$B$4)),0),(ABS(R794*Constants!$B$4)+50)/100))</f>
        <v>1501.125</v>
      </c>
      <c r="W794">
        <f>IF(J794&lt;&gt;0,(ABS(S794*Constants!$B$4)+50)/100,IF(S794=0,MAX((0-ABS(U794*Constants!$B$4)),0),(ABS(S794*Constants!$B$4)+50)/100))</f>
        <v>1001.125</v>
      </c>
      <c r="X794">
        <f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1200.5</v>
      </c>
      <c r="Y794">
        <f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800.5</v>
      </c>
      <c r="Z794">
        <f t="shared" si="213"/>
        <v>1200.5</v>
      </c>
      <c r="AA794">
        <f t="shared" si="214"/>
        <v>800.5</v>
      </c>
      <c r="AB794">
        <f>IF(I794&lt;&gt;0,(ABS(X794*Constants!$B$10)+50)/100,IF(X794=0,MAX((AB793-ABS(Z794*Constants!$B$4)),0),(ABS(X794*Constants!$B$4)+50)/100))</f>
        <v>0.62005</v>
      </c>
      <c r="AC794">
        <f>IF(J794&lt;&gt;0,(ABS(Y794*Constants!$B$10)+50)/100,IF(Y794=0,MAX((AC793-ABS(AA794*Constants!$B$4)),0),(ABS(Y794*Constants!$B$4)+50)/100))</f>
        <v>0.58005</v>
      </c>
      <c r="AD794">
        <f t="shared" si="215"/>
        <v>1001</v>
      </c>
      <c r="AE794">
        <f t="shared" si="216"/>
        <v>1200.5</v>
      </c>
      <c r="AF794">
        <f t="shared" si="217"/>
        <v>800.5</v>
      </c>
      <c r="AG794">
        <f>((Constants!$B$5*AG793)+Constants!$B$4*AD794+AH793)/(Constants!$B$5+Constants!$B$4)</f>
        <v>1001</v>
      </c>
      <c r="AH794">
        <f>((Constants!$B$5*AG793)+Constants!$B$4*AD794+AH793)-(Constants!$B$5+Constants!$B$4)*AG794</f>
        <v>0</v>
      </c>
      <c r="AI794">
        <f>((Constants!$B$5*AI793)+Constants!$B$4*AE794+AJ793)/(Constants!$B$5+Constants!$B$4)</f>
        <v>1200.5</v>
      </c>
      <c r="AJ794">
        <f>((Constants!$B$5*AI793)+Constants!$B$4*AE794+AJ793)-(Constants!$B$4+Constants!$B$5)*AI794</f>
        <v>0</v>
      </c>
      <c r="AK794">
        <f>((Constants!$B$5*AK793)+Constants!$B$4*AF794+AL793)/(Constants!$B$5+Constants!$B$4)</f>
        <v>800.5</v>
      </c>
      <c r="AL794">
        <f>((Constants!$B$5*AK793)+Constants!$B$4*AF794+AL793)-(Constants!$B$5+Constants!$B$4)*AK794</f>
        <v>0</v>
      </c>
      <c r="AM794">
        <f t="shared" si="218"/>
        <v>1</v>
      </c>
      <c r="AN794">
        <f t="shared" si="219"/>
        <v>1</v>
      </c>
      <c r="AO794">
        <f>(200000*(ABS(N794)-ABS(N792))+Constants!$B$7)/(2*Constants!$B$7)</f>
        <v>0.5</v>
      </c>
      <c r="AP794">
        <f>(200000*(ABS(O794)-ABS(O792))+Constants!$B$7)/(2*Constants!$B$7)</f>
        <v>0.5</v>
      </c>
      <c r="AQ794">
        <f t="shared" si="220"/>
        <v>1</v>
      </c>
      <c r="AR794">
        <f>(Constants!$B$3*Constants!$B$8*I794*K794+AS793)/(Constants!$B$9*Constants!$B$4)</f>
        <v>7.53982300884956</v>
      </c>
      <c r="AS794">
        <f>(Constants!$B$3*Constants!$B$8*I794*K794+AS793)-(AR794*Constants!$B$9*Constants!$B$4)</f>
        <v>0</v>
      </c>
      <c r="AT794">
        <f t="shared" si="221"/>
        <v>5971.53982300878</v>
      </c>
      <c r="AU794">
        <f t="array" ref="AU794">IF(SUMPRODUCT(--(SIGN(AN761:AN793)=SIGN(K762:K794)))=0,2,IF(AV793&gt;0,1,0))</f>
        <v>0</v>
      </c>
      <c r="AV794">
        <f>IF(AU794=2,ROUND(5*1000/Constants!$B$11,0),IF(AV793&gt;0,AV793-1,0))</f>
        <v>0</v>
      </c>
      <c r="AW794">
        <f t="shared" si="222"/>
        <v>792</v>
      </c>
      <c r="AX794">
        <f ca="1" t="array" ref="AX794">IF(AW794&gt;Constants!$B$12,2,IF(SUMPRODUCT(--(AX775:AX794=2))=0,0,1))</f>
        <v>2</v>
      </c>
      <c r="AZ794">
        <f t="array" ref="AZ794">IF(ABS(AG794)&gt;Constants!$B$13,2,IF(SUMPRODUCT(--(AZ774:AZ793=2))=0,0,1))</f>
        <v>0</v>
      </c>
    </row>
    <row r="795" spans="1:52">
      <c r="A795" s="3">
        <v>793</v>
      </c>
      <c r="B795">
        <f>Signals!B794</f>
        <v>3</v>
      </c>
      <c r="C795">
        <f>Signals!C794</f>
        <v>2</v>
      </c>
      <c r="D795">
        <f>Signals!F794</f>
        <v>0</v>
      </c>
      <c r="E795">
        <f>Signals!H794</f>
        <v>0</v>
      </c>
      <c r="F795">
        <f>Signals!I794</f>
        <v>0</v>
      </c>
      <c r="G795">
        <f>IF(Constants!$B$2=2,-B795,B795)</f>
        <v>3</v>
      </c>
      <c r="H795">
        <f>IF(Constants!$C$2=2,-C795,C795)</f>
        <v>2</v>
      </c>
      <c r="I795">
        <f t="shared" si="206"/>
        <v>3</v>
      </c>
      <c r="J795">
        <f t="shared" si="207"/>
        <v>2</v>
      </c>
      <c r="K795">
        <f t="shared" si="208"/>
        <v>1</v>
      </c>
      <c r="L795">
        <f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1200.5</v>
      </c>
      <c r="M795">
        <f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800.5</v>
      </c>
      <c r="N795">
        <f t="shared" si="209"/>
        <v>1200.5</v>
      </c>
      <c r="O795">
        <f t="shared" si="210"/>
        <v>800.5</v>
      </c>
      <c r="P795">
        <f>IF(I795&lt;&gt;0,(ABS(L795*Constants!$B$10)+50)/100,MAX(P794-ABS(N795*Constants!$B$4),0))</f>
        <v>0.62005</v>
      </c>
      <c r="Q795">
        <f>IF(J795&lt;&gt;0,(ABS(M795*Constants!$B$10)+50)/100,MAX(Q794-ABS(O795*Constants!$B$4),0))</f>
        <v>0.58005</v>
      </c>
      <c r="R795">
        <f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1200.5</v>
      </c>
      <c r="S795">
        <f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800.5</v>
      </c>
      <c r="T795">
        <f t="shared" si="211"/>
        <v>1200.5</v>
      </c>
      <c r="U795">
        <f t="shared" si="212"/>
        <v>800.5</v>
      </c>
      <c r="V795">
        <f>IF(I795&lt;&gt;0,(ABS(R795*Constants!$B$4)+50)/100,IF(R795=0,MAX((0-ABS(T795*Constants!$B$4)),0),(ABS(R795*Constants!$B$4)+50)/100))</f>
        <v>1501.125</v>
      </c>
      <c r="W795">
        <f>IF(J795&lt;&gt;0,(ABS(S795*Constants!$B$4)+50)/100,IF(S795=0,MAX((0-ABS(U795*Constants!$B$4)),0),(ABS(S795*Constants!$B$4)+50)/100))</f>
        <v>1001.125</v>
      </c>
      <c r="X795">
        <f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1200.5</v>
      </c>
      <c r="Y795">
        <f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800.5</v>
      </c>
      <c r="Z795">
        <f t="shared" si="213"/>
        <v>1200.5</v>
      </c>
      <c r="AA795">
        <f t="shared" si="214"/>
        <v>800.5</v>
      </c>
      <c r="AB795">
        <f>IF(I795&lt;&gt;0,(ABS(X795*Constants!$B$10)+50)/100,IF(X795=0,MAX((AB794-ABS(Z795*Constants!$B$4)),0),(ABS(X795*Constants!$B$4)+50)/100))</f>
        <v>0.62005</v>
      </c>
      <c r="AC795">
        <f>IF(J795&lt;&gt;0,(ABS(Y795*Constants!$B$10)+50)/100,IF(Y795=0,MAX((AC794-ABS(AA795*Constants!$B$4)),0),(ABS(Y795*Constants!$B$4)+50)/100))</f>
        <v>0.58005</v>
      </c>
      <c r="AD795">
        <f t="shared" si="215"/>
        <v>1001</v>
      </c>
      <c r="AE795">
        <f t="shared" si="216"/>
        <v>1200.5</v>
      </c>
      <c r="AF795">
        <f t="shared" si="217"/>
        <v>800.5</v>
      </c>
      <c r="AG795">
        <f>((Constants!$B$5*AG794)+Constants!$B$4*AD795+AH794)/(Constants!$B$5+Constants!$B$4)</f>
        <v>1001</v>
      </c>
      <c r="AH795">
        <f>((Constants!$B$5*AG794)+Constants!$B$4*AD795+AH794)-(Constants!$B$5+Constants!$B$4)*AG795</f>
        <v>0</v>
      </c>
      <c r="AI795">
        <f>((Constants!$B$5*AI794)+Constants!$B$4*AE795+AJ794)/(Constants!$B$5+Constants!$B$4)</f>
        <v>1200.5</v>
      </c>
      <c r="AJ795">
        <f>((Constants!$B$5*AI794)+Constants!$B$4*AE795+AJ794)-(Constants!$B$4+Constants!$B$5)*AI795</f>
        <v>0</v>
      </c>
      <c r="AK795">
        <f>((Constants!$B$5*AK794)+Constants!$B$4*AF795+AL794)/(Constants!$B$5+Constants!$B$4)</f>
        <v>800.5</v>
      </c>
      <c r="AL795">
        <f>((Constants!$B$5*AK794)+Constants!$B$4*AF795+AL794)-(Constants!$B$5+Constants!$B$4)*AK795</f>
        <v>0</v>
      </c>
      <c r="AM795">
        <f t="shared" si="218"/>
        <v>1</v>
      </c>
      <c r="AN795">
        <f t="shared" si="219"/>
        <v>1</v>
      </c>
      <c r="AO795">
        <f>(200000*(ABS(N795)-ABS(N793))+Constants!$B$7)/(2*Constants!$B$7)</f>
        <v>0.5</v>
      </c>
      <c r="AP795">
        <f>(200000*(ABS(O795)-ABS(O793))+Constants!$B$7)/(2*Constants!$B$7)</f>
        <v>0.5</v>
      </c>
      <c r="AQ795">
        <f t="shared" si="220"/>
        <v>1</v>
      </c>
      <c r="AR795">
        <f>(Constants!$B$3*Constants!$B$8*I795*K795+AS794)/(Constants!$B$9*Constants!$B$4)</f>
        <v>7.53982300884956</v>
      </c>
      <c r="AS795">
        <f>(Constants!$B$3*Constants!$B$8*I795*K795+AS794)-(AR795*Constants!$B$9*Constants!$B$4)</f>
        <v>0</v>
      </c>
      <c r="AT795">
        <f t="shared" si="221"/>
        <v>5979.07964601763</v>
      </c>
      <c r="AU795">
        <f t="array" ref="AU795">IF(SUMPRODUCT(--(SIGN(AN762:AN794)=SIGN(K763:K795)))=0,2,IF(AV794&gt;0,1,0))</f>
        <v>0</v>
      </c>
      <c r="AV795">
        <f>IF(AU795=2,ROUND(5*1000/Constants!$B$11,0),IF(AV794&gt;0,AV794-1,0))</f>
        <v>0</v>
      </c>
      <c r="AW795">
        <f t="shared" si="222"/>
        <v>793</v>
      </c>
      <c r="AX795">
        <f ca="1" t="array" ref="AX795">IF(AW795&gt;Constants!$B$12,2,IF(SUMPRODUCT(--(AX776:AX795=2))=0,0,1))</f>
        <v>2</v>
      </c>
      <c r="AZ795">
        <f t="array" ref="AZ795">IF(ABS(AG795)&gt;Constants!$B$13,2,IF(SUMPRODUCT(--(AZ775:AZ794=2))=0,0,1))</f>
        <v>0</v>
      </c>
    </row>
    <row r="796" spans="1:52">
      <c r="A796" s="3">
        <v>794</v>
      </c>
      <c r="B796">
        <f>Signals!B795</f>
        <v>3</v>
      </c>
      <c r="C796">
        <f>Signals!C795</f>
        <v>2</v>
      </c>
      <c r="D796">
        <f>Signals!F795</f>
        <v>0</v>
      </c>
      <c r="E796">
        <f>Signals!H795</f>
        <v>0</v>
      </c>
      <c r="F796">
        <f>Signals!I795</f>
        <v>0</v>
      </c>
      <c r="G796">
        <f>IF(Constants!$B$2=2,-B796,B796)</f>
        <v>3</v>
      </c>
      <c r="H796">
        <f>IF(Constants!$C$2=2,-C796,C796)</f>
        <v>2</v>
      </c>
      <c r="I796">
        <f t="shared" si="206"/>
        <v>3</v>
      </c>
      <c r="J796">
        <f t="shared" si="207"/>
        <v>2</v>
      </c>
      <c r="K796">
        <f t="shared" si="208"/>
        <v>1</v>
      </c>
      <c r="L796">
        <f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1200.5</v>
      </c>
      <c r="M796">
        <f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800.5</v>
      </c>
      <c r="N796">
        <f t="shared" si="209"/>
        <v>1200.5</v>
      </c>
      <c r="O796">
        <f t="shared" si="210"/>
        <v>800.5</v>
      </c>
      <c r="P796">
        <f>IF(I796&lt;&gt;0,(ABS(L796*Constants!$B$10)+50)/100,MAX(P795-ABS(N796*Constants!$B$4),0))</f>
        <v>0.62005</v>
      </c>
      <c r="Q796">
        <f>IF(J796&lt;&gt;0,(ABS(M796*Constants!$B$10)+50)/100,MAX(Q795-ABS(O796*Constants!$B$4),0))</f>
        <v>0.58005</v>
      </c>
      <c r="R796">
        <f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1200.5</v>
      </c>
      <c r="S796">
        <f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800.5</v>
      </c>
      <c r="T796">
        <f t="shared" si="211"/>
        <v>1200.5</v>
      </c>
      <c r="U796">
        <f t="shared" si="212"/>
        <v>800.5</v>
      </c>
      <c r="V796">
        <f>IF(I796&lt;&gt;0,(ABS(R796*Constants!$B$4)+50)/100,IF(R796=0,MAX((0-ABS(T796*Constants!$B$4)),0),(ABS(R796*Constants!$B$4)+50)/100))</f>
        <v>1501.125</v>
      </c>
      <c r="W796">
        <f>IF(J796&lt;&gt;0,(ABS(S796*Constants!$B$4)+50)/100,IF(S796=0,MAX((0-ABS(U796*Constants!$B$4)),0),(ABS(S796*Constants!$B$4)+50)/100))</f>
        <v>1001.125</v>
      </c>
      <c r="X796">
        <f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1200.5</v>
      </c>
      <c r="Y796">
        <f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800.5</v>
      </c>
      <c r="Z796">
        <f t="shared" si="213"/>
        <v>1200.5</v>
      </c>
      <c r="AA796">
        <f t="shared" si="214"/>
        <v>800.5</v>
      </c>
      <c r="AB796">
        <f>IF(I796&lt;&gt;0,(ABS(X796*Constants!$B$10)+50)/100,IF(X796=0,MAX((AB795-ABS(Z796*Constants!$B$4)),0),(ABS(X796*Constants!$B$4)+50)/100))</f>
        <v>0.62005</v>
      </c>
      <c r="AC796">
        <f>IF(J796&lt;&gt;0,(ABS(Y796*Constants!$B$10)+50)/100,IF(Y796=0,MAX((AC795-ABS(AA796*Constants!$B$4)),0),(ABS(Y796*Constants!$B$4)+50)/100))</f>
        <v>0.58005</v>
      </c>
      <c r="AD796">
        <f t="shared" si="215"/>
        <v>1001</v>
      </c>
      <c r="AE796">
        <f t="shared" si="216"/>
        <v>1200.5</v>
      </c>
      <c r="AF796">
        <f t="shared" si="217"/>
        <v>800.5</v>
      </c>
      <c r="AG796">
        <f>((Constants!$B$5*AG795)+Constants!$B$4*AD796+AH795)/(Constants!$B$5+Constants!$B$4)</f>
        <v>1001</v>
      </c>
      <c r="AH796">
        <f>((Constants!$B$5*AG795)+Constants!$B$4*AD796+AH795)-(Constants!$B$5+Constants!$B$4)*AG796</f>
        <v>0</v>
      </c>
      <c r="AI796">
        <f>((Constants!$B$5*AI795)+Constants!$B$4*AE796+AJ795)/(Constants!$B$5+Constants!$B$4)</f>
        <v>1200.5</v>
      </c>
      <c r="AJ796">
        <f>((Constants!$B$5*AI795)+Constants!$B$4*AE796+AJ795)-(Constants!$B$4+Constants!$B$5)*AI796</f>
        <v>0</v>
      </c>
      <c r="AK796">
        <f>((Constants!$B$5*AK795)+Constants!$B$4*AF796+AL795)/(Constants!$B$5+Constants!$B$4)</f>
        <v>800.5</v>
      </c>
      <c r="AL796">
        <f>((Constants!$B$5*AK795)+Constants!$B$4*AF796+AL795)-(Constants!$B$5+Constants!$B$4)*AK796</f>
        <v>0</v>
      </c>
      <c r="AM796">
        <f t="shared" si="218"/>
        <v>1</v>
      </c>
      <c r="AN796">
        <f t="shared" si="219"/>
        <v>1</v>
      </c>
      <c r="AO796">
        <f>(200000*(ABS(N796)-ABS(N794))+Constants!$B$7)/(2*Constants!$B$7)</f>
        <v>0.5</v>
      </c>
      <c r="AP796">
        <f>(200000*(ABS(O796)-ABS(O794))+Constants!$B$7)/(2*Constants!$B$7)</f>
        <v>0.5</v>
      </c>
      <c r="AQ796">
        <f t="shared" si="220"/>
        <v>1</v>
      </c>
      <c r="AR796">
        <f>(Constants!$B$3*Constants!$B$8*I796*K796+AS795)/(Constants!$B$9*Constants!$B$4)</f>
        <v>7.53982300884956</v>
      </c>
      <c r="AS796">
        <f>(Constants!$B$3*Constants!$B$8*I796*K796+AS795)-(AR796*Constants!$B$9*Constants!$B$4)</f>
        <v>0</v>
      </c>
      <c r="AT796">
        <f t="shared" si="221"/>
        <v>5986.61946902648</v>
      </c>
      <c r="AU796">
        <f t="array" ref="AU796">IF(SUMPRODUCT(--(SIGN(AN763:AN795)=SIGN(K764:K796)))=0,2,IF(AV795&gt;0,1,0))</f>
        <v>0</v>
      </c>
      <c r="AV796">
        <f>IF(AU796=2,ROUND(5*1000/Constants!$B$11,0),IF(AV795&gt;0,AV795-1,0))</f>
        <v>0</v>
      </c>
      <c r="AW796">
        <f t="shared" si="222"/>
        <v>794</v>
      </c>
      <c r="AX796">
        <f ca="1" t="array" ref="AX796">IF(AW796&gt;Constants!$B$12,2,IF(SUMPRODUCT(--(AX777:AX796=2))=0,0,1))</f>
        <v>2</v>
      </c>
      <c r="AZ796">
        <f t="array" ref="AZ796">IF(ABS(AG796)&gt;Constants!$B$13,2,IF(SUMPRODUCT(--(AZ776:AZ795=2))=0,0,1))</f>
        <v>0</v>
      </c>
    </row>
    <row r="797" spans="1:52">
      <c r="A797" s="3">
        <v>795</v>
      </c>
      <c r="B797">
        <f>Signals!B796</f>
        <v>3</v>
      </c>
      <c r="C797">
        <f>Signals!C796</f>
        <v>2</v>
      </c>
      <c r="D797">
        <f>Signals!F796</f>
        <v>0</v>
      </c>
      <c r="E797">
        <f>Signals!H796</f>
        <v>0</v>
      </c>
      <c r="F797">
        <f>Signals!I796</f>
        <v>0</v>
      </c>
      <c r="G797">
        <f>IF(Constants!$B$2=2,-B797,B797)</f>
        <v>3</v>
      </c>
      <c r="H797">
        <f>IF(Constants!$C$2=2,-C797,C797)</f>
        <v>2</v>
      </c>
      <c r="I797">
        <f t="shared" si="206"/>
        <v>3</v>
      </c>
      <c r="J797">
        <f t="shared" si="207"/>
        <v>2</v>
      </c>
      <c r="K797">
        <f t="shared" si="208"/>
        <v>1</v>
      </c>
      <c r="L797">
        <f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1200.5</v>
      </c>
      <c r="M797">
        <f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800.5</v>
      </c>
      <c r="N797">
        <f t="shared" si="209"/>
        <v>1200.5</v>
      </c>
      <c r="O797">
        <f t="shared" si="210"/>
        <v>800.5</v>
      </c>
      <c r="P797">
        <f>IF(I797&lt;&gt;0,(ABS(L797*Constants!$B$10)+50)/100,MAX(P796-ABS(N797*Constants!$B$4),0))</f>
        <v>0.62005</v>
      </c>
      <c r="Q797">
        <f>IF(J797&lt;&gt;0,(ABS(M797*Constants!$B$10)+50)/100,MAX(Q796-ABS(O797*Constants!$B$4),0))</f>
        <v>0.58005</v>
      </c>
      <c r="R797">
        <f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1200.5</v>
      </c>
      <c r="S797">
        <f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800.5</v>
      </c>
      <c r="T797">
        <f t="shared" si="211"/>
        <v>1200.5</v>
      </c>
      <c r="U797">
        <f t="shared" si="212"/>
        <v>800.5</v>
      </c>
      <c r="V797">
        <f>IF(I797&lt;&gt;0,(ABS(R797*Constants!$B$4)+50)/100,IF(R797=0,MAX((0-ABS(T797*Constants!$B$4)),0),(ABS(R797*Constants!$B$4)+50)/100))</f>
        <v>1501.125</v>
      </c>
      <c r="W797">
        <f>IF(J797&lt;&gt;0,(ABS(S797*Constants!$B$4)+50)/100,IF(S797=0,MAX((0-ABS(U797*Constants!$B$4)),0),(ABS(S797*Constants!$B$4)+50)/100))</f>
        <v>1001.125</v>
      </c>
      <c r="X797">
        <f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1200.5</v>
      </c>
      <c r="Y797">
        <f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800.5</v>
      </c>
      <c r="Z797">
        <f t="shared" si="213"/>
        <v>1200.5</v>
      </c>
      <c r="AA797">
        <f t="shared" si="214"/>
        <v>800.5</v>
      </c>
      <c r="AB797">
        <f>IF(I797&lt;&gt;0,(ABS(X797*Constants!$B$10)+50)/100,IF(X797=0,MAX((AB796-ABS(Z797*Constants!$B$4)),0),(ABS(X797*Constants!$B$4)+50)/100))</f>
        <v>0.62005</v>
      </c>
      <c r="AC797">
        <f>IF(J797&lt;&gt;0,(ABS(Y797*Constants!$B$10)+50)/100,IF(Y797=0,MAX((AC796-ABS(AA797*Constants!$B$4)),0),(ABS(Y797*Constants!$B$4)+50)/100))</f>
        <v>0.58005</v>
      </c>
      <c r="AD797">
        <f t="shared" si="215"/>
        <v>1001</v>
      </c>
      <c r="AE797">
        <f t="shared" si="216"/>
        <v>1200.5</v>
      </c>
      <c r="AF797">
        <f t="shared" si="217"/>
        <v>800.5</v>
      </c>
      <c r="AG797">
        <f>((Constants!$B$5*AG796)+Constants!$B$4*AD797+AH796)/(Constants!$B$5+Constants!$B$4)</f>
        <v>1001</v>
      </c>
      <c r="AH797">
        <f>((Constants!$B$5*AG796)+Constants!$B$4*AD797+AH796)-(Constants!$B$5+Constants!$B$4)*AG797</f>
        <v>0</v>
      </c>
      <c r="AI797">
        <f>((Constants!$B$5*AI796)+Constants!$B$4*AE797+AJ796)/(Constants!$B$5+Constants!$B$4)</f>
        <v>1200.5</v>
      </c>
      <c r="AJ797">
        <f>((Constants!$B$5*AI796)+Constants!$B$4*AE797+AJ796)-(Constants!$B$4+Constants!$B$5)*AI797</f>
        <v>0</v>
      </c>
      <c r="AK797">
        <f>((Constants!$B$5*AK796)+Constants!$B$4*AF797+AL796)/(Constants!$B$5+Constants!$B$4)</f>
        <v>800.5</v>
      </c>
      <c r="AL797">
        <f>((Constants!$B$5*AK796)+Constants!$B$4*AF797+AL796)-(Constants!$B$5+Constants!$B$4)*AK797</f>
        <v>0</v>
      </c>
      <c r="AM797">
        <f t="shared" si="218"/>
        <v>1</v>
      </c>
      <c r="AN797">
        <f t="shared" si="219"/>
        <v>1</v>
      </c>
      <c r="AO797">
        <f>(200000*(ABS(N797)-ABS(N795))+Constants!$B$7)/(2*Constants!$B$7)</f>
        <v>0.5</v>
      </c>
      <c r="AP797">
        <f>(200000*(ABS(O797)-ABS(O795))+Constants!$B$7)/(2*Constants!$B$7)</f>
        <v>0.5</v>
      </c>
      <c r="AQ797">
        <f t="shared" si="220"/>
        <v>1</v>
      </c>
      <c r="AR797">
        <f>(Constants!$B$3*Constants!$B$8*I797*K797+AS796)/(Constants!$B$9*Constants!$B$4)</f>
        <v>7.53982300884956</v>
      </c>
      <c r="AS797">
        <f>(Constants!$B$3*Constants!$B$8*I797*K797+AS796)-(AR797*Constants!$B$9*Constants!$B$4)</f>
        <v>0</v>
      </c>
      <c r="AT797">
        <f t="shared" si="221"/>
        <v>5994.15929203533</v>
      </c>
      <c r="AU797">
        <f t="array" ref="AU797">IF(SUMPRODUCT(--(SIGN(AN764:AN796)=SIGN(K765:K797)))=0,2,IF(AV796&gt;0,1,0))</f>
        <v>0</v>
      </c>
      <c r="AV797">
        <f>IF(AU797=2,ROUND(5*1000/Constants!$B$11,0),IF(AV796&gt;0,AV796-1,0))</f>
        <v>0</v>
      </c>
      <c r="AW797">
        <f t="shared" si="222"/>
        <v>795</v>
      </c>
      <c r="AX797">
        <f ca="1" t="array" ref="AX797">IF(AW797&gt;Constants!$B$12,2,IF(SUMPRODUCT(--(AX778:AX797=2))=0,0,1))</f>
        <v>2</v>
      </c>
      <c r="AZ797">
        <f t="array" ref="AZ797">IF(ABS(AG797)&gt;Constants!$B$13,2,IF(SUMPRODUCT(--(AZ777:AZ796=2))=0,0,1))</f>
        <v>0</v>
      </c>
    </row>
    <row r="798" spans="1:52">
      <c r="A798" s="3">
        <v>796</v>
      </c>
      <c r="B798">
        <f>Signals!B797</f>
        <v>3</v>
      </c>
      <c r="C798">
        <f>Signals!C797</f>
        <v>2</v>
      </c>
      <c r="D798">
        <f>Signals!F797</f>
        <v>0</v>
      </c>
      <c r="E798">
        <f>Signals!H797</f>
        <v>0</v>
      </c>
      <c r="F798">
        <f>Signals!I797</f>
        <v>0</v>
      </c>
      <c r="G798">
        <f>IF(Constants!$B$2=2,-B798,B798)</f>
        <v>3</v>
      </c>
      <c r="H798">
        <f>IF(Constants!$C$2=2,-C798,C798)</f>
        <v>2</v>
      </c>
      <c r="I798">
        <f t="shared" si="206"/>
        <v>3</v>
      </c>
      <c r="J798">
        <f t="shared" si="207"/>
        <v>2</v>
      </c>
      <c r="K798">
        <f t="shared" si="208"/>
        <v>1</v>
      </c>
      <c r="L798">
        <f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1200.5</v>
      </c>
      <c r="M798">
        <f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800.5</v>
      </c>
      <c r="N798">
        <f t="shared" si="209"/>
        <v>1200.5</v>
      </c>
      <c r="O798">
        <f t="shared" si="210"/>
        <v>800.5</v>
      </c>
      <c r="P798">
        <f>IF(I798&lt;&gt;0,(ABS(L798*Constants!$B$10)+50)/100,MAX(P797-ABS(N798*Constants!$B$4),0))</f>
        <v>0.62005</v>
      </c>
      <c r="Q798">
        <f>IF(J798&lt;&gt;0,(ABS(M798*Constants!$B$10)+50)/100,MAX(Q797-ABS(O798*Constants!$B$4),0))</f>
        <v>0.58005</v>
      </c>
      <c r="R798">
        <f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1200.5</v>
      </c>
      <c r="S798">
        <f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800.5</v>
      </c>
      <c r="T798">
        <f t="shared" si="211"/>
        <v>1200.5</v>
      </c>
      <c r="U798">
        <f t="shared" si="212"/>
        <v>800.5</v>
      </c>
      <c r="V798">
        <f>IF(I798&lt;&gt;0,(ABS(R798*Constants!$B$4)+50)/100,IF(R798=0,MAX((0-ABS(T798*Constants!$B$4)),0),(ABS(R798*Constants!$B$4)+50)/100))</f>
        <v>1501.125</v>
      </c>
      <c r="W798">
        <f>IF(J798&lt;&gt;0,(ABS(S798*Constants!$B$4)+50)/100,IF(S798=0,MAX((0-ABS(U798*Constants!$B$4)),0),(ABS(S798*Constants!$B$4)+50)/100))</f>
        <v>1001.125</v>
      </c>
      <c r="X798">
        <f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1200.5</v>
      </c>
      <c r="Y798">
        <f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800.5</v>
      </c>
      <c r="Z798">
        <f t="shared" si="213"/>
        <v>1200.5</v>
      </c>
      <c r="AA798">
        <f t="shared" si="214"/>
        <v>800.5</v>
      </c>
      <c r="AB798">
        <f>IF(I798&lt;&gt;0,(ABS(X798*Constants!$B$10)+50)/100,IF(X798=0,MAX((AB797-ABS(Z798*Constants!$B$4)),0),(ABS(X798*Constants!$B$4)+50)/100))</f>
        <v>0.62005</v>
      </c>
      <c r="AC798">
        <f>IF(J798&lt;&gt;0,(ABS(Y798*Constants!$B$10)+50)/100,IF(Y798=0,MAX((AC797-ABS(AA798*Constants!$B$4)),0),(ABS(Y798*Constants!$B$4)+50)/100))</f>
        <v>0.58005</v>
      </c>
      <c r="AD798">
        <f t="shared" si="215"/>
        <v>1001</v>
      </c>
      <c r="AE798">
        <f t="shared" si="216"/>
        <v>1200.5</v>
      </c>
      <c r="AF798">
        <f t="shared" si="217"/>
        <v>800.5</v>
      </c>
      <c r="AG798">
        <f>((Constants!$B$5*AG797)+Constants!$B$4*AD798+AH797)/(Constants!$B$5+Constants!$B$4)</f>
        <v>1001</v>
      </c>
      <c r="AH798">
        <f>((Constants!$B$5*AG797)+Constants!$B$4*AD798+AH797)-(Constants!$B$5+Constants!$B$4)*AG798</f>
        <v>0</v>
      </c>
      <c r="AI798">
        <f>((Constants!$B$5*AI797)+Constants!$B$4*AE798+AJ797)/(Constants!$B$5+Constants!$B$4)</f>
        <v>1200.5</v>
      </c>
      <c r="AJ798">
        <f>((Constants!$B$5*AI797)+Constants!$B$4*AE798+AJ797)-(Constants!$B$4+Constants!$B$5)*AI798</f>
        <v>0</v>
      </c>
      <c r="AK798">
        <f>((Constants!$B$5*AK797)+Constants!$B$4*AF798+AL797)/(Constants!$B$5+Constants!$B$4)</f>
        <v>800.5</v>
      </c>
      <c r="AL798">
        <f>((Constants!$B$5*AK797)+Constants!$B$4*AF798+AL797)-(Constants!$B$5+Constants!$B$4)*AK798</f>
        <v>0</v>
      </c>
      <c r="AM798">
        <f t="shared" si="218"/>
        <v>1</v>
      </c>
      <c r="AN798">
        <f t="shared" si="219"/>
        <v>1</v>
      </c>
      <c r="AO798">
        <f>(200000*(ABS(N798)-ABS(N796))+Constants!$B$7)/(2*Constants!$B$7)</f>
        <v>0.5</v>
      </c>
      <c r="AP798">
        <f>(200000*(ABS(O798)-ABS(O796))+Constants!$B$7)/(2*Constants!$B$7)</f>
        <v>0.5</v>
      </c>
      <c r="AQ798">
        <f t="shared" si="220"/>
        <v>1</v>
      </c>
      <c r="AR798">
        <f>(Constants!$B$3*Constants!$B$8*I798*K798+AS797)/(Constants!$B$9*Constants!$B$4)</f>
        <v>7.53982300884956</v>
      </c>
      <c r="AS798">
        <f>(Constants!$B$3*Constants!$B$8*I798*K798+AS797)-(AR798*Constants!$B$9*Constants!$B$4)</f>
        <v>0</v>
      </c>
      <c r="AT798">
        <f t="shared" si="221"/>
        <v>6001.69911504418</v>
      </c>
      <c r="AU798">
        <f t="array" ref="AU798">IF(SUMPRODUCT(--(SIGN(AN765:AN797)=SIGN(K766:K798)))=0,2,IF(AV797&gt;0,1,0))</f>
        <v>0</v>
      </c>
      <c r="AV798">
        <f>IF(AU798=2,ROUND(5*1000/Constants!$B$11,0),IF(AV797&gt;0,AV797-1,0))</f>
        <v>0</v>
      </c>
      <c r="AW798">
        <f t="shared" si="222"/>
        <v>796</v>
      </c>
      <c r="AX798">
        <f ca="1" t="array" ref="AX798">IF(AW798&gt;Constants!$B$12,2,IF(SUMPRODUCT(--(AX779:AX798=2))=0,0,1))</f>
        <v>2</v>
      </c>
      <c r="AZ798">
        <f t="array" ref="AZ798">IF(ABS(AG798)&gt;Constants!$B$13,2,IF(SUMPRODUCT(--(AZ778:AZ797=2))=0,0,1))</f>
        <v>0</v>
      </c>
    </row>
    <row r="799" spans="1:52">
      <c r="A799" s="3">
        <v>797</v>
      </c>
      <c r="B799">
        <f>Signals!B798</f>
        <v>3</v>
      </c>
      <c r="C799">
        <f>Signals!C798</f>
        <v>2</v>
      </c>
      <c r="D799">
        <f>Signals!F798</f>
        <v>0</v>
      </c>
      <c r="E799">
        <f>Signals!H798</f>
        <v>0</v>
      </c>
      <c r="F799">
        <f>Signals!I798</f>
        <v>0</v>
      </c>
      <c r="G799">
        <f>IF(Constants!$B$2=2,-B799,B799)</f>
        <v>3</v>
      </c>
      <c r="H799">
        <f>IF(Constants!$C$2=2,-C799,C799)</f>
        <v>2</v>
      </c>
      <c r="I799">
        <f t="shared" si="206"/>
        <v>3</v>
      </c>
      <c r="J799">
        <f t="shared" si="207"/>
        <v>2</v>
      </c>
      <c r="K799">
        <f t="shared" si="208"/>
        <v>1</v>
      </c>
      <c r="L799">
        <f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1200.5</v>
      </c>
      <c r="M799">
        <f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800.5</v>
      </c>
      <c r="N799">
        <f t="shared" si="209"/>
        <v>1200.5</v>
      </c>
      <c r="O799">
        <f t="shared" si="210"/>
        <v>800.5</v>
      </c>
      <c r="P799">
        <f>IF(I799&lt;&gt;0,(ABS(L799*Constants!$B$10)+50)/100,MAX(P798-ABS(N799*Constants!$B$4),0))</f>
        <v>0.62005</v>
      </c>
      <c r="Q799">
        <f>IF(J799&lt;&gt;0,(ABS(M799*Constants!$B$10)+50)/100,MAX(Q798-ABS(O799*Constants!$B$4),0))</f>
        <v>0.58005</v>
      </c>
      <c r="R799">
        <f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1200.5</v>
      </c>
      <c r="S799">
        <f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800.5</v>
      </c>
      <c r="T799">
        <f t="shared" si="211"/>
        <v>1200.5</v>
      </c>
      <c r="U799">
        <f t="shared" si="212"/>
        <v>800.5</v>
      </c>
      <c r="V799">
        <f>IF(I799&lt;&gt;0,(ABS(R799*Constants!$B$4)+50)/100,IF(R799=0,MAX((0-ABS(T799*Constants!$B$4)),0),(ABS(R799*Constants!$B$4)+50)/100))</f>
        <v>1501.125</v>
      </c>
      <c r="W799">
        <f>IF(J799&lt;&gt;0,(ABS(S799*Constants!$B$4)+50)/100,IF(S799=0,MAX((0-ABS(U799*Constants!$B$4)),0),(ABS(S799*Constants!$B$4)+50)/100))</f>
        <v>1001.125</v>
      </c>
      <c r="X799">
        <f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1200.5</v>
      </c>
      <c r="Y799">
        <f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800.5</v>
      </c>
      <c r="Z799">
        <f t="shared" si="213"/>
        <v>1200.5</v>
      </c>
      <c r="AA799">
        <f t="shared" si="214"/>
        <v>800.5</v>
      </c>
      <c r="AB799">
        <f>IF(I799&lt;&gt;0,(ABS(X799*Constants!$B$10)+50)/100,IF(X799=0,MAX((AB798-ABS(Z799*Constants!$B$4)),0),(ABS(X799*Constants!$B$4)+50)/100))</f>
        <v>0.62005</v>
      </c>
      <c r="AC799">
        <f>IF(J799&lt;&gt;0,(ABS(Y799*Constants!$B$10)+50)/100,IF(Y799=0,MAX((AC798-ABS(AA799*Constants!$B$4)),0),(ABS(Y799*Constants!$B$4)+50)/100))</f>
        <v>0.58005</v>
      </c>
      <c r="AD799">
        <f t="shared" si="215"/>
        <v>1001</v>
      </c>
      <c r="AE799">
        <f t="shared" si="216"/>
        <v>1200.5</v>
      </c>
      <c r="AF799">
        <f t="shared" si="217"/>
        <v>800.5</v>
      </c>
      <c r="AG799">
        <f>((Constants!$B$5*AG798)+Constants!$B$4*AD799+AH798)/(Constants!$B$5+Constants!$B$4)</f>
        <v>1001</v>
      </c>
      <c r="AH799">
        <f>((Constants!$B$5*AG798)+Constants!$B$4*AD799+AH798)-(Constants!$B$5+Constants!$B$4)*AG799</f>
        <v>0</v>
      </c>
      <c r="AI799">
        <f>((Constants!$B$5*AI798)+Constants!$B$4*AE799+AJ798)/(Constants!$B$5+Constants!$B$4)</f>
        <v>1200.5</v>
      </c>
      <c r="AJ799">
        <f>((Constants!$B$5*AI798)+Constants!$B$4*AE799+AJ798)-(Constants!$B$4+Constants!$B$5)*AI799</f>
        <v>0</v>
      </c>
      <c r="AK799">
        <f>((Constants!$B$5*AK798)+Constants!$B$4*AF799+AL798)/(Constants!$B$5+Constants!$B$4)</f>
        <v>800.5</v>
      </c>
      <c r="AL799">
        <f>((Constants!$B$5*AK798)+Constants!$B$4*AF799+AL798)-(Constants!$B$5+Constants!$B$4)*AK799</f>
        <v>0</v>
      </c>
      <c r="AM799">
        <f t="shared" si="218"/>
        <v>1</v>
      </c>
      <c r="AN799">
        <f t="shared" si="219"/>
        <v>1</v>
      </c>
      <c r="AO799">
        <f>(200000*(ABS(N799)-ABS(N797))+Constants!$B$7)/(2*Constants!$B$7)</f>
        <v>0.5</v>
      </c>
      <c r="AP799">
        <f>(200000*(ABS(O799)-ABS(O797))+Constants!$B$7)/(2*Constants!$B$7)</f>
        <v>0.5</v>
      </c>
      <c r="AQ799">
        <f t="shared" si="220"/>
        <v>1</v>
      </c>
      <c r="AR799">
        <f>(Constants!$B$3*Constants!$B$8*I799*K799+AS798)/(Constants!$B$9*Constants!$B$4)</f>
        <v>7.53982300884956</v>
      </c>
      <c r="AS799">
        <f>(Constants!$B$3*Constants!$B$8*I799*K799+AS798)-(AR799*Constants!$B$9*Constants!$B$4)</f>
        <v>0</v>
      </c>
      <c r="AT799">
        <f t="shared" si="221"/>
        <v>6009.23893805303</v>
      </c>
      <c r="AU799">
        <f t="array" ref="AU799">IF(SUMPRODUCT(--(SIGN(AN766:AN798)=SIGN(K767:K799)))=0,2,IF(AV798&gt;0,1,0))</f>
        <v>0</v>
      </c>
      <c r="AV799">
        <f>IF(AU799=2,ROUND(5*1000/Constants!$B$11,0),IF(AV798&gt;0,AV798-1,0))</f>
        <v>0</v>
      </c>
      <c r="AW799">
        <f t="shared" si="222"/>
        <v>797</v>
      </c>
      <c r="AX799">
        <f ca="1" t="array" ref="AX799">IF(AW799&gt;Constants!$B$12,2,IF(SUMPRODUCT(--(AX780:AX799=2))=0,0,1))</f>
        <v>2</v>
      </c>
      <c r="AZ799">
        <f t="array" ref="AZ799">IF(ABS(AG799)&gt;Constants!$B$13,2,IF(SUMPRODUCT(--(AZ779:AZ798=2))=0,0,1))</f>
        <v>0</v>
      </c>
    </row>
    <row r="800" spans="1:52">
      <c r="A800" s="3">
        <v>798</v>
      </c>
      <c r="B800">
        <f>Signals!B799</f>
        <v>3</v>
      </c>
      <c r="C800">
        <f>Signals!C799</f>
        <v>2</v>
      </c>
      <c r="D800">
        <f>Signals!F799</f>
        <v>0</v>
      </c>
      <c r="E800">
        <f>Signals!H799</f>
        <v>0</v>
      </c>
      <c r="F800">
        <f>Signals!I799</f>
        <v>0</v>
      </c>
      <c r="G800">
        <f>IF(Constants!$B$2=2,-B800,B800)</f>
        <v>3</v>
      </c>
      <c r="H800">
        <f>IF(Constants!$C$2=2,-C800,C800)</f>
        <v>2</v>
      </c>
      <c r="I800">
        <f t="shared" si="206"/>
        <v>3</v>
      </c>
      <c r="J800">
        <f t="shared" si="207"/>
        <v>2</v>
      </c>
      <c r="K800">
        <f t="shared" si="208"/>
        <v>1</v>
      </c>
      <c r="L800">
        <f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1200.5</v>
      </c>
      <c r="M800">
        <f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800.5</v>
      </c>
      <c r="N800">
        <f t="shared" si="209"/>
        <v>1200.5</v>
      </c>
      <c r="O800">
        <f t="shared" si="210"/>
        <v>800.5</v>
      </c>
      <c r="P800">
        <f>IF(I800&lt;&gt;0,(ABS(L800*Constants!$B$10)+50)/100,MAX(P799-ABS(N800*Constants!$B$4),0))</f>
        <v>0.62005</v>
      </c>
      <c r="Q800">
        <f>IF(J800&lt;&gt;0,(ABS(M800*Constants!$B$10)+50)/100,MAX(Q799-ABS(O800*Constants!$B$4),0))</f>
        <v>0.58005</v>
      </c>
      <c r="R800">
        <f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1200.5</v>
      </c>
      <c r="S800">
        <f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800.5</v>
      </c>
      <c r="T800">
        <f t="shared" si="211"/>
        <v>1200.5</v>
      </c>
      <c r="U800">
        <f t="shared" si="212"/>
        <v>800.5</v>
      </c>
      <c r="V800">
        <f>IF(I800&lt;&gt;0,(ABS(R800*Constants!$B$4)+50)/100,IF(R800=0,MAX((0-ABS(T800*Constants!$B$4)),0),(ABS(R800*Constants!$B$4)+50)/100))</f>
        <v>1501.125</v>
      </c>
      <c r="W800">
        <f>IF(J800&lt;&gt;0,(ABS(S800*Constants!$B$4)+50)/100,IF(S800=0,MAX((0-ABS(U800*Constants!$B$4)),0),(ABS(S800*Constants!$B$4)+50)/100))</f>
        <v>1001.125</v>
      </c>
      <c r="X800">
        <f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1200.5</v>
      </c>
      <c r="Y800">
        <f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800.5</v>
      </c>
      <c r="Z800">
        <f t="shared" si="213"/>
        <v>1200.5</v>
      </c>
      <c r="AA800">
        <f t="shared" si="214"/>
        <v>800.5</v>
      </c>
      <c r="AB800">
        <f>IF(I800&lt;&gt;0,(ABS(X800*Constants!$B$10)+50)/100,IF(X800=0,MAX((AB799-ABS(Z800*Constants!$B$4)),0),(ABS(X800*Constants!$B$4)+50)/100))</f>
        <v>0.62005</v>
      </c>
      <c r="AC800">
        <f>IF(J800&lt;&gt;0,(ABS(Y800*Constants!$B$10)+50)/100,IF(Y800=0,MAX((AC799-ABS(AA800*Constants!$B$4)),0),(ABS(Y800*Constants!$B$4)+50)/100))</f>
        <v>0.58005</v>
      </c>
      <c r="AD800">
        <f t="shared" si="215"/>
        <v>1001</v>
      </c>
      <c r="AE800">
        <f t="shared" si="216"/>
        <v>1200.5</v>
      </c>
      <c r="AF800">
        <f t="shared" si="217"/>
        <v>800.5</v>
      </c>
      <c r="AG800">
        <f>((Constants!$B$5*AG799)+Constants!$B$4*AD800+AH799)/(Constants!$B$5+Constants!$B$4)</f>
        <v>1001</v>
      </c>
      <c r="AH800">
        <f>((Constants!$B$5*AG799)+Constants!$B$4*AD800+AH799)-(Constants!$B$5+Constants!$B$4)*AG800</f>
        <v>0</v>
      </c>
      <c r="AI800">
        <f>((Constants!$B$5*AI799)+Constants!$B$4*AE800+AJ799)/(Constants!$B$5+Constants!$B$4)</f>
        <v>1200.5</v>
      </c>
      <c r="AJ800">
        <f>((Constants!$B$5*AI799)+Constants!$B$4*AE800+AJ799)-(Constants!$B$4+Constants!$B$5)*AI800</f>
        <v>0</v>
      </c>
      <c r="AK800">
        <f>((Constants!$B$5*AK799)+Constants!$B$4*AF800+AL799)/(Constants!$B$5+Constants!$B$4)</f>
        <v>800.5</v>
      </c>
      <c r="AL800">
        <f>((Constants!$B$5*AK799)+Constants!$B$4*AF800+AL799)-(Constants!$B$5+Constants!$B$4)*AK800</f>
        <v>0</v>
      </c>
      <c r="AM800">
        <f t="shared" si="218"/>
        <v>1</v>
      </c>
      <c r="AN800">
        <f t="shared" si="219"/>
        <v>1</v>
      </c>
      <c r="AO800">
        <f>(200000*(ABS(N800)-ABS(N798))+Constants!$B$7)/(2*Constants!$B$7)</f>
        <v>0.5</v>
      </c>
      <c r="AP800">
        <f>(200000*(ABS(O800)-ABS(O798))+Constants!$B$7)/(2*Constants!$B$7)</f>
        <v>0.5</v>
      </c>
      <c r="AQ800">
        <f t="shared" si="220"/>
        <v>1</v>
      </c>
      <c r="AR800">
        <f>(Constants!$B$3*Constants!$B$8*I800*K800+AS799)/(Constants!$B$9*Constants!$B$4)</f>
        <v>7.53982300884956</v>
      </c>
      <c r="AS800">
        <f>(Constants!$B$3*Constants!$B$8*I800*K800+AS799)-(AR800*Constants!$B$9*Constants!$B$4)</f>
        <v>0</v>
      </c>
      <c r="AT800">
        <f t="shared" si="221"/>
        <v>6016.77876106188</v>
      </c>
      <c r="AU800">
        <f t="array" ref="AU800">IF(SUMPRODUCT(--(SIGN(AN767:AN799)=SIGN(K768:K800)))=0,2,IF(AV799&gt;0,1,0))</f>
        <v>0</v>
      </c>
      <c r="AV800">
        <f>IF(AU800=2,ROUND(5*1000/Constants!$B$11,0),IF(AV799&gt;0,AV799-1,0))</f>
        <v>0</v>
      </c>
      <c r="AW800">
        <f t="shared" si="222"/>
        <v>798</v>
      </c>
      <c r="AX800">
        <f ca="1" t="array" ref="AX800">IF(AW800&gt;Constants!$B$12,2,IF(SUMPRODUCT(--(AX781:AX800=2))=0,0,1))</f>
        <v>2</v>
      </c>
      <c r="AZ800">
        <f t="array" ref="AZ800">IF(ABS(AG800)&gt;Constants!$B$13,2,IF(SUMPRODUCT(--(AZ780:AZ799=2))=0,0,1))</f>
        <v>0</v>
      </c>
    </row>
    <row r="801" spans="1:52">
      <c r="A801" s="3">
        <v>799</v>
      </c>
      <c r="B801">
        <f>Signals!B800</f>
        <v>3</v>
      </c>
      <c r="C801">
        <f>Signals!C800</f>
        <v>2</v>
      </c>
      <c r="D801">
        <f>Signals!F800</f>
        <v>0</v>
      </c>
      <c r="E801">
        <f>Signals!H800</f>
        <v>0</v>
      </c>
      <c r="F801">
        <f>Signals!I800</f>
        <v>0</v>
      </c>
      <c r="G801">
        <f>IF(Constants!$B$2=2,-B801,B801)</f>
        <v>3</v>
      </c>
      <c r="H801">
        <f>IF(Constants!$C$2=2,-C801,C801)</f>
        <v>2</v>
      </c>
      <c r="I801">
        <f t="shared" si="206"/>
        <v>3</v>
      </c>
      <c r="J801">
        <f t="shared" si="207"/>
        <v>2</v>
      </c>
      <c r="K801">
        <f t="shared" si="208"/>
        <v>1</v>
      </c>
      <c r="L801">
        <f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1200.5</v>
      </c>
      <c r="M801">
        <f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800.5</v>
      </c>
      <c r="N801">
        <f t="shared" si="209"/>
        <v>1200.5</v>
      </c>
      <c r="O801">
        <f t="shared" si="210"/>
        <v>800.5</v>
      </c>
      <c r="P801">
        <f>IF(I801&lt;&gt;0,(ABS(L801*Constants!$B$10)+50)/100,MAX(P800-ABS(N801*Constants!$B$4),0))</f>
        <v>0.62005</v>
      </c>
      <c r="Q801">
        <f>IF(J801&lt;&gt;0,(ABS(M801*Constants!$B$10)+50)/100,MAX(Q800-ABS(O801*Constants!$B$4),0))</f>
        <v>0.58005</v>
      </c>
      <c r="R801">
        <f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1200.5</v>
      </c>
      <c r="S801">
        <f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800.5</v>
      </c>
      <c r="T801">
        <f t="shared" si="211"/>
        <v>1200.5</v>
      </c>
      <c r="U801">
        <f t="shared" si="212"/>
        <v>800.5</v>
      </c>
      <c r="V801">
        <f>IF(I801&lt;&gt;0,(ABS(R801*Constants!$B$4)+50)/100,IF(R801=0,MAX((0-ABS(T801*Constants!$B$4)),0),(ABS(R801*Constants!$B$4)+50)/100))</f>
        <v>1501.125</v>
      </c>
      <c r="W801">
        <f>IF(J801&lt;&gt;0,(ABS(S801*Constants!$B$4)+50)/100,IF(S801=0,MAX((0-ABS(U801*Constants!$B$4)),0),(ABS(S801*Constants!$B$4)+50)/100))</f>
        <v>1001.125</v>
      </c>
      <c r="X801">
        <f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1200.5</v>
      </c>
      <c r="Y801">
        <f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800.5</v>
      </c>
      <c r="Z801">
        <f t="shared" si="213"/>
        <v>1200.5</v>
      </c>
      <c r="AA801">
        <f t="shared" si="214"/>
        <v>800.5</v>
      </c>
      <c r="AB801">
        <f>IF(I801&lt;&gt;0,(ABS(X801*Constants!$B$10)+50)/100,IF(X801=0,MAX((AB800-ABS(Z801*Constants!$B$4)),0),(ABS(X801*Constants!$B$4)+50)/100))</f>
        <v>0.62005</v>
      </c>
      <c r="AC801">
        <f>IF(J801&lt;&gt;0,(ABS(Y801*Constants!$B$10)+50)/100,IF(Y801=0,MAX((AC800-ABS(AA801*Constants!$B$4)),0),(ABS(Y801*Constants!$B$4)+50)/100))</f>
        <v>0.58005</v>
      </c>
      <c r="AD801">
        <f t="shared" si="215"/>
        <v>1001</v>
      </c>
      <c r="AE801">
        <f t="shared" si="216"/>
        <v>1200.5</v>
      </c>
      <c r="AF801">
        <f t="shared" si="217"/>
        <v>800.5</v>
      </c>
      <c r="AG801">
        <f>((Constants!$B$5*AG800)+Constants!$B$4*AD801+AH800)/(Constants!$B$5+Constants!$B$4)</f>
        <v>1001</v>
      </c>
      <c r="AH801">
        <f>((Constants!$B$5*AG800)+Constants!$B$4*AD801+AH800)-(Constants!$B$5+Constants!$B$4)*AG801</f>
        <v>0</v>
      </c>
      <c r="AI801">
        <f>((Constants!$B$5*AI800)+Constants!$B$4*AE801+AJ800)/(Constants!$B$5+Constants!$B$4)</f>
        <v>1200.5</v>
      </c>
      <c r="AJ801">
        <f>((Constants!$B$5*AI800)+Constants!$B$4*AE801+AJ800)-(Constants!$B$4+Constants!$B$5)*AI801</f>
        <v>0</v>
      </c>
      <c r="AK801">
        <f>((Constants!$B$5*AK800)+Constants!$B$4*AF801+AL800)/(Constants!$B$5+Constants!$B$4)</f>
        <v>800.5</v>
      </c>
      <c r="AL801">
        <f>((Constants!$B$5*AK800)+Constants!$B$4*AF801+AL800)-(Constants!$B$5+Constants!$B$4)*AK801</f>
        <v>0</v>
      </c>
      <c r="AM801">
        <f t="shared" si="218"/>
        <v>1</v>
      </c>
      <c r="AN801">
        <f t="shared" si="219"/>
        <v>1</v>
      </c>
      <c r="AO801">
        <f>(200000*(ABS(N801)-ABS(N799))+Constants!$B$7)/(2*Constants!$B$7)</f>
        <v>0.5</v>
      </c>
      <c r="AP801">
        <f>(200000*(ABS(O801)-ABS(O799))+Constants!$B$7)/(2*Constants!$B$7)</f>
        <v>0.5</v>
      </c>
      <c r="AQ801">
        <f t="shared" si="220"/>
        <v>1</v>
      </c>
      <c r="AR801">
        <f>(Constants!$B$3*Constants!$B$8*I801*K801+AS800)/(Constants!$B$9*Constants!$B$4)</f>
        <v>7.53982300884956</v>
      </c>
      <c r="AS801">
        <f>(Constants!$B$3*Constants!$B$8*I801*K801+AS800)-(AR801*Constants!$B$9*Constants!$B$4)</f>
        <v>0</v>
      </c>
      <c r="AT801">
        <f t="shared" si="221"/>
        <v>6024.31858407073</v>
      </c>
      <c r="AU801">
        <f t="array" ref="AU801">IF(SUMPRODUCT(--(SIGN(AN768:AN800)=SIGN(K769:K801)))=0,2,IF(AV800&gt;0,1,0))</f>
        <v>0</v>
      </c>
      <c r="AV801">
        <f>IF(AU801=2,ROUND(5*1000/Constants!$B$11,0),IF(AV800&gt;0,AV800-1,0))</f>
        <v>0</v>
      </c>
      <c r="AW801">
        <f t="shared" si="222"/>
        <v>799</v>
      </c>
      <c r="AX801">
        <f ca="1" t="array" ref="AX801">IF(AW801&gt;Constants!$B$12,2,IF(SUMPRODUCT(--(AX782:AX801=2))=0,0,1))</f>
        <v>2</v>
      </c>
      <c r="AZ801">
        <f t="array" ref="AZ801">IF(ABS(AG801)&gt;Constants!$B$13,2,IF(SUMPRODUCT(--(AZ781:AZ800=2))=0,0,1))</f>
        <v>0</v>
      </c>
    </row>
    <row r="802" spans="1:52">
      <c r="A802" s="3">
        <v>800</v>
      </c>
      <c r="B802">
        <f>Signals!B801</f>
        <v>3</v>
      </c>
      <c r="C802">
        <f>Signals!C801</f>
        <v>2</v>
      </c>
      <c r="D802">
        <f>Signals!F801</f>
        <v>0</v>
      </c>
      <c r="E802">
        <f>Signals!H801</f>
        <v>0</v>
      </c>
      <c r="F802">
        <f>Signals!I801</f>
        <v>0</v>
      </c>
      <c r="G802">
        <f>IF(Constants!$B$2=2,-B802,B802)</f>
        <v>3</v>
      </c>
      <c r="H802">
        <f>IF(Constants!$C$2=2,-C802,C802)</f>
        <v>2</v>
      </c>
      <c r="I802">
        <f t="shared" si="206"/>
        <v>3</v>
      </c>
      <c r="J802">
        <f t="shared" si="207"/>
        <v>2</v>
      </c>
      <c r="K802">
        <f t="shared" si="208"/>
        <v>1</v>
      </c>
      <c r="L802">
        <f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1200.5</v>
      </c>
      <c r="M802">
        <f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800.5</v>
      </c>
      <c r="N802">
        <f t="shared" si="209"/>
        <v>1200.5</v>
      </c>
      <c r="O802">
        <f t="shared" si="210"/>
        <v>800.5</v>
      </c>
      <c r="P802">
        <f>IF(I802&lt;&gt;0,(ABS(L802*Constants!$B$10)+50)/100,MAX(P801-ABS(N802*Constants!$B$4),0))</f>
        <v>0.62005</v>
      </c>
      <c r="Q802">
        <f>IF(J802&lt;&gt;0,(ABS(M802*Constants!$B$10)+50)/100,MAX(Q801-ABS(O802*Constants!$B$4),0))</f>
        <v>0.58005</v>
      </c>
      <c r="R802">
        <f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1200.5</v>
      </c>
      <c r="S802">
        <f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800.5</v>
      </c>
      <c r="T802">
        <f t="shared" si="211"/>
        <v>1200.5</v>
      </c>
      <c r="U802">
        <f t="shared" si="212"/>
        <v>800.5</v>
      </c>
      <c r="V802">
        <f>IF(I802&lt;&gt;0,(ABS(R802*Constants!$B$4)+50)/100,IF(R802=0,MAX((0-ABS(T802*Constants!$B$4)),0),(ABS(R802*Constants!$B$4)+50)/100))</f>
        <v>1501.125</v>
      </c>
      <c r="W802">
        <f>IF(J802&lt;&gt;0,(ABS(S802*Constants!$B$4)+50)/100,IF(S802=0,MAX((0-ABS(U802*Constants!$B$4)),0),(ABS(S802*Constants!$B$4)+50)/100))</f>
        <v>1001.125</v>
      </c>
      <c r="X802">
        <f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1200.5</v>
      </c>
      <c r="Y802">
        <f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800.5</v>
      </c>
      <c r="Z802">
        <f t="shared" si="213"/>
        <v>1200.5</v>
      </c>
      <c r="AA802">
        <f t="shared" si="214"/>
        <v>800.5</v>
      </c>
      <c r="AB802">
        <f>IF(I802&lt;&gt;0,(ABS(X802*Constants!$B$10)+50)/100,IF(X802=0,MAX((AB801-ABS(Z802*Constants!$B$4)),0),(ABS(X802*Constants!$B$4)+50)/100))</f>
        <v>0.62005</v>
      </c>
      <c r="AC802">
        <f>IF(J802&lt;&gt;0,(ABS(Y802*Constants!$B$10)+50)/100,IF(Y802=0,MAX((AC801-ABS(AA802*Constants!$B$4)),0),(ABS(Y802*Constants!$B$4)+50)/100))</f>
        <v>0.58005</v>
      </c>
      <c r="AD802">
        <f t="shared" si="215"/>
        <v>1001</v>
      </c>
      <c r="AE802">
        <f t="shared" si="216"/>
        <v>1200.5</v>
      </c>
      <c r="AF802">
        <f t="shared" si="217"/>
        <v>800.5</v>
      </c>
      <c r="AG802">
        <f>((Constants!$B$5*AG801)+Constants!$B$4*AD802+AH801)/(Constants!$B$5+Constants!$B$4)</f>
        <v>1001</v>
      </c>
      <c r="AH802">
        <f>((Constants!$B$5*AG801)+Constants!$B$4*AD802+AH801)-(Constants!$B$5+Constants!$B$4)*AG802</f>
        <v>0</v>
      </c>
      <c r="AI802">
        <f>((Constants!$B$5*AI801)+Constants!$B$4*AE802+AJ801)/(Constants!$B$5+Constants!$B$4)</f>
        <v>1200.5</v>
      </c>
      <c r="AJ802">
        <f>((Constants!$B$5*AI801)+Constants!$B$4*AE802+AJ801)-(Constants!$B$4+Constants!$B$5)*AI802</f>
        <v>0</v>
      </c>
      <c r="AK802">
        <f>((Constants!$B$5*AK801)+Constants!$B$4*AF802+AL801)/(Constants!$B$5+Constants!$B$4)</f>
        <v>800.5</v>
      </c>
      <c r="AL802">
        <f>((Constants!$B$5*AK801)+Constants!$B$4*AF802+AL801)-(Constants!$B$5+Constants!$B$4)*AK802</f>
        <v>0</v>
      </c>
      <c r="AM802">
        <f t="shared" si="218"/>
        <v>1</v>
      </c>
      <c r="AN802">
        <f t="shared" si="219"/>
        <v>1</v>
      </c>
      <c r="AO802">
        <f>(200000*(ABS(N802)-ABS(N800))+Constants!$B$7)/(2*Constants!$B$7)</f>
        <v>0.5</v>
      </c>
      <c r="AP802">
        <f>(200000*(ABS(O802)-ABS(O800))+Constants!$B$7)/(2*Constants!$B$7)</f>
        <v>0.5</v>
      </c>
      <c r="AQ802">
        <f t="shared" si="220"/>
        <v>1</v>
      </c>
      <c r="AR802">
        <f>(Constants!$B$3*Constants!$B$8*I802*K802+AS801)/(Constants!$B$9*Constants!$B$4)</f>
        <v>7.53982300884956</v>
      </c>
      <c r="AS802">
        <f>(Constants!$B$3*Constants!$B$8*I802*K802+AS801)-(AR802*Constants!$B$9*Constants!$B$4)</f>
        <v>0</v>
      </c>
      <c r="AT802">
        <f t="shared" si="221"/>
        <v>6031.85840707958</v>
      </c>
      <c r="AU802">
        <f t="array" ref="AU802">IF(SUMPRODUCT(--(SIGN(AN769:AN801)=SIGN(K770:K802)))=0,2,IF(AV801&gt;0,1,0))</f>
        <v>0</v>
      </c>
      <c r="AV802">
        <f>IF(AU802=2,ROUND(5*1000/Constants!$B$11,0),IF(AV801&gt;0,AV801-1,0))</f>
        <v>0</v>
      </c>
      <c r="AW802">
        <f t="shared" si="222"/>
        <v>800</v>
      </c>
      <c r="AX802">
        <f ca="1" t="array" ref="AX802">IF(AW802&gt;Constants!$B$12,2,IF(SUMPRODUCT(--(AX783:AX802=2))=0,0,1))</f>
        <v>2</v>
      </c>
      <c r="AZ802">
        <f t="array" ref="AZ802">IF(ABS(AG802)&gt;Constants!$B$13,2,IF(SUMPRODUCT(--(AZ782:AZ801=2))=0,0,1))</f>
        <v>0</v>
      </c>
    </row>
    <row r="803" spans="1:52">
      <c r="A803" s="3">
        <v>801</v>
      </c>
      <c r="B803">
        <f>Signals!B802</f>
        <v>3</v>
      </c>
      <c r="C803">
        <f>Signals!C802</f>
        <v>2</v>
      </c>
      <c r="D803">
        <f>Signals!F802</f>
        <v>0</v>
      </c>
      <c r="E803">
        <f>Signals!H802</f>
        <v>0</v>
      </c>
      <c r="F803">
        <f>Signals!I802</f>
        <v>0</v>
      </c>
      <c r="G803">
        <f>IF(Constants!$B$2=2,-B803,B803)</f>
        <v>3</v>
      </c>
      <c r="H803">
        <f>IF(Constants!$C$2=2,-C803,C803)</f>
        <v>2</v>
      </c>
      <c r="I803">
        <f t="shared" si="206"/>
        <v>3</v>
      </c>
      <c r="J803">
        <f t="shared" si="207"/>
        <v>2</v>
      </c>
      <c r="K803">
        <f t="shared" si="208"/>
        <v>1</v>
      </c>
      <c r="L803">
        <f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1200.5</v>
      </c>
      <c r="M803">
        <f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800.5</v>
      </c>
      <c r="N803">
        <f t="shared" si="209"/>
        <v>1200.5</v>
      </c>
      <c r="O803">
        <f t="shared" si="210"/>
        <v>800.5</v>
      </c>
      <c r="P803">
        <f>IF(I803&lt;&gt;0,(ABS(L803*Constants!$B$10)+50)/100,MAX(P802-ABS(N803*Constants!$B$4),0))</f>
        <v>0.62005</v>
      </c>
      <c r="Q803">
        <f>IF(J803&lt;&gt;0,(ABS(M803*Constants!$B$10)+50)/100,MAX(Q802-ABS(O803*Constants!$B$4),0))</f>
        <v>0.58005</v>
      </c>
      <c r="R803">
        <f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1200.5</v>
      </c>
      <c r="S803">
        <f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800.5</v>
      </c>
      <c r="T803">
        <f t="shared" si="211"/>
        <v>1200.5</v>
      </c>
      <c r="U803">
        <f t="shared" si="212"/>
        <v>800.5</v>
      </c>
      <c r="V803">
        <f>IF(I803&lt;&gt;0,(ABS(R803*Constants!$B$4)+50)/100,IF(R803=0,MAX((0-ABS(T803*Constants!$B$4)),0),(ABS(R803*Constants!$B$4)+50)/100))</f>
        <v>1501.125</v>
      </c>
      <c r="W803">
        <f>IF(J803&lt;&gt;0,(ABS(S803*Constants!$B$4)+50)/100,IF(S803=0,MAX((0-ABS(U803*Constants!$B$4)),0),(ABS(S803*Constants!$B$4)+50)/100))</f>
        <v>1001.125</v>
      </c>
      <c r="X803">
        <f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1200.5</v>
      </c>
      <c r="Y803">
        <f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800.5</v>
      </c>
      <c r="Z803">
        <f t="shared" si="213"/>
        <v>1200.5</v>
      </c>
      <c r="AA803">
        <f t="shared" si="214"/>
        <v>800.5</v>
      </c>
      <c r="AB803">
        <f>IF(I803&lt;&gt;0,(ABS(X803*Constants!$B$10)+50)/100,IF(X803=0,MAX((AB802-ABS(Z803*Constants!$B$4)),0),(ABS(X803*Constants!$B$4)+50)/100))</f>
        <v>0.62005</v>
      </c>
      <c r="AC803">
        <f>IF(J803&lt;&gt;0,(ABS(Y803*Constants!$B$10)+50)/100,IF(Y803=0,MAX((AC802-ABS(AA803*Constants!$B$4)),0),(ABS(Y803*Constants!$B$4)+50)/100))</f>
        <v>0.58005</v>
      </c>
      <c r="AD803">
        <f t="shared" si="215"/>
        <v>1001</v>
      </c>
      <c r="AE803">
        <f t="shared" si="216"/>
        <v>1200.5</v>
      </c>
      <c r="AF803">
        <f t="shared" si="217"/>
        <v>800.5</v>
      </c>
      <c r="AG803">
        <f>((Constants!$B$5*AG802)+Constants!$B$4*AD803+AH802)/(Constants!$B$5+Constants!$B$4)</f>
        <v>1001</v>
      </c>
      <c r="AH803">
        <f>((Constants!$B$5*AG802)+Constants!$B$4*AD803+AH802)-(Constants!$B$5+Constants!$B$4)*AG803</f>
        <v>0</v>
      </c>
      <c r="AI803">
        <f>((Constants!$B$5*AI802)+Constants!$B$4*AE803+AJ802)/(Constants!$B$5+Constants!$B$4)</f>
        <v>1200.5</v>
      </c>
      <c r="AJ803">
        <f>((Constants!$B$5*AI802)+Constants!$B$4*AE803+AJ802)-(Constants!$B$4+Constants!$B$5)*AI803</f>
        <v>0</v>
      </c>
      <c r="AK803">
        <f>((Constants!$B$5*AK802)+Constants!$B$4*AF803+AL802)/(Constants!$B$5+Constants!$B$4)</f>
        <v>800.5</v>
      </c>
      <c r="AL803">
        <f>((Constants!$B$5*AK802)+Constants!$B$4*AF803+AL802)-(Constants!$B$5+Constants!$B$4)*AK803</f>
        <v>0</v>
      </c>
      <c r="AM803">
        <f t="shared" si="218"/>
        <v>1</v>
      </c>
      <c r="AN803">
        <f t="shared" si="219"/>
        <v>1</v>
      </c>
      <c r="AO803">
        <f>(200000*(ABS(N803)-ABS(N801))+Constants!$B$7)/(2*Constants!$B$7)</f>
        <v>0.5</v>
      </c>
      <c r="AP803">
        <f>(200000*(ABS(O803)-ABS(O801))+Constants!$B$7)/(2*Constants!$B$7)</f>
        <v>0.5</v>
      </c>
      <c r="AQ803">
        <f t="shared" si="220"/>
        <v>1</v>
      </c>
      <c r="AR803">
        <f>(Constants!$B$3*Constants!$B$8*I803*K803+AS802)/(Constants!$B$9*Constants!$B$4)</f>
        <v>7.53982300884956</v>
      </c>
      <c r="AS803">
        <f>(Constants!$B$3*Constants!$B$8*I803*K803+AS802)-(AR803*Constants!$B$9*Constants!$B$4)</f>
        <v>0</v>
      </c>
      <c r="AT803">
        <f t="shared" si="221"/>
        <v>6039.39823008843</v>
      </c>
      <c r="AU803">
        <f t="array" ref="AU803">IF(SUMPRODUCT(--(SIGN(AN770:AN802)=SIGN(K771:K803)))=0,2,IF(AV802&gt;0,1,0))</f>
        <v>0</v>
      </c>
      <c r="AV803">
        <f>IF(AU803=2,ROUND(5*1000/Constants!$B$11,0),IF(AV802&gt;0,AV802-1,0))</f>
        <v>0</v>
      </c>
      <c r="AW803">
        <f t="shared" si="222"/>
        <v>801</v>
      </c>
      <c r="AX803">
        <f ca="1" t="array" ref="AX803">IF(AW803&gt;Constants!$B$12,2,IF(SUMPRODUCT(--(AX784:AX803=2))=0,0,1))</f>
        <v>2</v>
      </c>
      <c r="AZ803">
        <f t="array" ref="AZ803">IF(ABS(AG803)&gt;Constants!$B$13,2,IF(SUMPRODUCT(--(AZ783:AZ802=2))=0,0,1))</f>
        <v>0</v>
      </c>
    </row>
    <row r="804" spans="1:52">
      <c r="A804" s="3">
        <v>802</v>
      </c>
      <c r="B804">
        <f>Signals!B803</f>
        <v>3</v>
      </c>
      <c r="C804">
        <f>Signals!C803</f>
        <v>2</v>
      </c>
      <c r="D804">
        <f>Signals!F803</f>
        <v>0</v>
      </c>
      <c r="E804">
        <f>Signals!H803</f>
        <v>0</v>
      </c>
      <c r="F804">
        <f>Signals!I803</f>
        <v>0</v>
      </c>
      <c r="G804">
        <f>IF(Constants!$B$2=2,-B804,B804)</f>
        <v>3</v>
      </c>
      <c r="H804">
        <f>IF(Constants!$C$2=2,-C804,C804)</f>
        <v>2</v>
      </c>
      <c r="I804">
        <f t="shared" si="206"/>
        <v>3</v>
      </c>
      <c r="J804">
        <f t="shared" si="207"/>
        <v>2</v>
      </c>
      <c r="K804">
        <f t="shared" si="208"/>
        <v>1</v>
      </c>
      <c r="L804">
        <f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1200.5</v>
      </c>
      <c r="M804">
        <f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800.5</v>
      </c>
      <c r="N804">
        <f t="shared" si="209"/>
        <v>1200.5</v>
      </c>
      <c r="O804">
        <f t="shared" si="210"/>
        <v>800.5</v>
      </c>
      <c r="P804">
        <f>IF(I804&lt;&gt;0,(ABS(L804*Constants!$B$10)+50)/100,MAX(P803-ABS(N804*Constants!$B$4),0))</f>
        <v>0.62005</v>
      </c>
      <c r="Q804">
        <f>IF(J804&lt;&gt;0,(ABS(M804*Constants!$B$10)+50)/100,MAX(Q803-ABS(O804*Constants!$B$4),0))</f>
        <v>0.58005</v>
      </c>
      <c r="R804">
        <f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1200.5</v>
      </c>
      <c r="S804">
        <f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800.5</v>
      </c>
      <c r="T804">
        <f t="shared" si="211"/>
        <v>1200.5</v>
      </c>
      <c r="U804">
        <f t="shared" si="212"/>
        <v>800.5</v>
      </c>
      <c r="V804">
        <f>IF(I804&lt;&gt;0,(ABS(R804*Constants!$B$4)+50)/100,IF(R804=0,MAX((0-ABS(T804*Constants!$B$4)),0),(ABS(R804*Constants!$B$4)+50)/100))</f>
        <v>1501.125</v>
      </c>
      <c r="W804">
        <f>IF(J804&lt;&gt;0,(ABS(S804*Constants!$B$4)+50)/100,IF(S804=0,MAX((0-ABS(U804*Constants!$B$4)),0),(ABS(S804*Constants!$B$4)+50)/100))</f>
        <v>1001.125</v>
      </c>
      <c r="X804">
        <f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1200.5</v>
      </c>
      <c r="Y804">
        <f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800.5</v>
      </c>
      <c r="Z804">
        <f t="shared" si="213"/>
        <v>1200.5</v>
      </c>
      <c r="AA804">
        <f t="shared" si="214"/>
        <v>800.5</v>
      </c>
      <c r="AB804">
        <f>IF(I804&lt;&gt;0,(ABS(X804*Constants!$B$10)+50)/100,IF(X804=0,MAX((AB803-ABS(Z804*Constants!$B$4)),0),(ABS(X804*Constants!$B$4)+50)/100))</f>
        <v>0.62005</v>
      </c>
      <c r="AC804">
        <f>IF(J804&lt;&gt;0,(ABS(Y804*Constants!$B$10)+50)/100,IF(Y804=0,MAX((AC803-ABS(AA804*Constants!$B$4)),0),(ABS(Y804*Constants!$B$4)+50)/100))</f>
        <v>0.58005</v>
      </c>
      <c r="AD804">
        <f t="shared" si="215"/>
        <v>1001</v>
      </c>
      <c r="AE804">
        <f t="shared" si="216"/>
        <v>1200.5</v>
      </c>
      <c r="AF804">
        <f t="shared" si="217"/>
        <v>800.5</v>
      </c>
      <c r="AG804">
        <f>((Constants!$B$5*AG803)+Constants!$B$4*AD804+AH803)/(Constants!$B$5+Constants!$B$4)</f>
        <v>1001</v>
      </c>
      <c r="AH804">
        <f>((Constants!$B$5*AG803)+Constants!$B$4*AD804+AH803)-(Constants!$B$5+Constants!$B$4)*AG804</f>
        <v>0</v>
      </c>
      <c r="AI804">
        <f>((Constants!$B$5*AI803)+Constants!$B$4*AE804+AJ803)/(Constants!$B$5+Constants!$B$4)</f>
        <v>1200.5</v>
      </c>
      <c r="AJ804">
        <f>((Constants!$B$5*AI803)+Constants!$B$4*AE804+AJ803)-(Constants!$B$4+Constants!$B$5)*AI804</f>
        <v>0</v>
      </c>
      <c r="AK804">
        <f>((Constants!$B$5*AK803)+Constants!$B$4*AF804+AL803)/(Constants!$B$5+Constants!$B$4)</f>
        <v>800.5</v>
      </c>
      <c r="AL804">
        <f>((Constants!$B$5*AK803)+Constants!$B$4*AF804+AL803)-(Constants!$B$5+Constants!$B$4)*AK804</f>
        <v>0</v>
      </c>
      <c r="AM804">
        <f t="shared" si="218"/>
        <v>1</v>
      </c>
      <c r="AN804">
        <f t="shared" si="219"/>
        <v>1</v>
      </c>
      <c r="AO804">
        <f>(200000*(ABS(N804)-ABS(N802))+Constants!$B$7)/(2*Constants!$B$7)</f>
        <v>0.5</v>
      </c>
      <c r="AP804">
        <f>(200000*(ABS(O804)-ABS(O802))+Constants!$B$7)/(2*Constants!$B$7)</f>
        <v>0.5</v>
      </c>
      <c r="AQ804">
        <f t="shared" si="220"/>
        <v>1</v>
      </c>
      <c r="AR804">
        <f>(Constants!$B$3*Constants!$B$8*I804*K804+AS803)/(Constants!$B$9*Constants!$B$4)</f>
        <v>7.53982300884956</v>
      </c>
      <c r="AS804">
        <f>(Constants!$B$3*Constants!$B$8*I804*K804+AS803)-(AR804*Constants!$B$9*Constants!$B$4)</f>
        <v>0</v>
      </c>
      <c r="AT804">
        <f t="shared" si="221"/>
        <v>6046.93805309728</v>
      </c>
      <c r="AU804">
        <f t="array" ref="AU804">IF(SUMPRODUCT(--(SIGN(AN771:AN803)=SIGN(K772:K804)))=0,2,IF(AV803&gt;0,1,0))</f>
        <v>0</v>
      </c>
      <c r="AV804">
        <f>IF(AU804=2,ROUND(5*1000/Constants!$B$11,0),IF(AV803&gt;0,AV803-1,0))</f>
        <v>0</v>
      </c>
      <c r="AW804">
        <f t="shared" si="222"/>
        <v>802</v>
      </c>
      <c r="AX804">
        <f ca="1" t="array" ref="AX804">IF(AW804&gt;Constants!$B$12,2,IF(SUMPRODUCT(--(AX785:AX804=2))=0,0,1))</f>
        <v>2</v>
      </c>
      <c r="AZ804">
        <f t="array" ref="AZ804">IF(ABS(AG804)&gt;Constants!$B$13,2,IF(SUMPRODUCT(--(AZ784:AZ803=2))=0,0,1))</f>
        <v>0</v>
      </c>
    </row>
    <row r="805" spans="1:52">
      <c r="A805" s="3">
        <v>803</v>
      </c>
      <c r="B805">
        <f>Signals!B804</f>
        <v>3</v>
      </c>
      <c r="C805">
        <f>Signals!C804</f>
        <v>2</v>
      </c>
      <c r="D805">
        <f>Signals!F804</f>
        <v>0</v>
      </c>
      <c r="E805">
        <f>Signals!H804</f>
        <v>0</v>
      </c>
      <c r="F805">
        <f>Signals!I804</f>
        <v>0</v>
      </c>
      <c r="G805">
        <f>IF(Constants!$B$2=2,-B805,B805)</f>
        <v>3</v>
      </c>
      <c r="H805">
        <f>IF(Constants!$C$2=2,-C805,C805)</f>
        <v>2</v>
      </c>
      <c r="I805">
        <f t="shared" si="206"/>
        <v>3</v>
      </c>
      <c r="J805">
        <f t="shared" si="207"/>
        <v>2</v>
      </c>
      <c r="K805">
        <f t="shared" si="208"/>
        <v>1</v>
      </c>
      <c r="L805">
        <f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1200.5</v>
      </c>
      <c r="M805">
        <f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800.5</v>
      </c>
      <c r="N805">
        <f t="shared" si="209"/>
        <v>1200.5</v>
      </c>
      <c r="O805">
        <f t="shared" si="210"/>
        <v>800.5</v>
      </c>
      <c r="P805">
        <f>IF(I805&lt;&gt;0,(ABS(L805*Constants!$B$10)+50)/100,MAX(P804-ABS(N805*Constants!$B$4),0))</f>
        <v>0.62005</v>
      </c>
      <c r="Q805">
        <f>IF(J805&lt;&gt;0,(ABS(M805*Constants!$B$10)+50)/100,MAX(Q804-ABS(O805*Constants!$B$4),0))</f>
        <v>0.58005</v>
      </c>
      <c r="R805">
        <f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1200.5</v>
      </c>
      <c r="S805">
        <f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800.5</v>
      </c>
      <c r="T805">
        <f t="shared" si="211"/>
        <v>1200.5</v>
      </c>
      <c r="U805">
        <f t="shared" si="212"/>
        <v>800.5</v>
      </c>
      <c r="V805">
        <f>IF(I805&lt;&gt;0,(ABS(R805*Constants!$B$4)+50)/100,IF(R805=0,MAX((0-ABS(T805*Constants!$B$4)),0),(ABS(R805*Constants!$B$4)+50)/100))</f>
        <v>1501.125</v>
      </c>
      <c r="W805">
        <f>IF(J805&lt;&gt;0,(ABS(S805*Constants!$B$4)+50)/100,IF(S805=0,MAX((0-ABS(U805*Constants!$B$4)),0),(ABS(S805*Constants!$B$4)+50)/100))</f>
        <v>1001.125</v>
      </c>
      <c r="X805">
        <f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1200.5</v>
      </c>
      <c r="Y805">
        <f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800.5</v>
      </c>
      <c r="Z805">
        <f t="shared" si="213"/>
        <v>1200.5</v>
      </c>
      <c r="AA805">
        <f t="shared" si="214"/>
        <v>800.5</v>
      </c>
      <c r="AB805">
        <f>IF(I805&lt;&gt;0,(ABS(X805*Constants!$B$10)+50)/100,IF(X805=0,MAX((AB804-ABS(Z805*Constants!$B$4)),0),(ABS(X805*Constants!$B$4)+50)/100))</f>
        <v>0.62005</v>
      </c>
      <c r="AC805">
        <f>IF(J805&lt;&gt;0,(ABS(Y805*Constants!$B$10)+50)/100,IF(Y805=0,MAX((AC804-ABS(AA805*Constants!$B$4)),0),(ABS(Y805*Constants!$B$4)+50)/100))</f>
        <v>0.58005</v>
      </c>
      <c r="AD805">
        <f t="shared" si="215"/>
        <v>1001</v>
      </c>
      <c r="AE805">
        <f t="shared" si="216"/>
        <v>1200.5</v>
      </c>
      <c r="AF805">
        <f t="shared" si="217"/>
        <v>800.5</v>
      </c>
      <c r="AG805">
        <f>((Constants!$B$5*AG804)+Constants!$B$4*AD805+AH804)/(Constants!$B$5+Constants!$B$4)</f>
        <v>1001</v>
      </c>
      <c r="AH805">
        <f>((Constants!$B$5*AG804)+Constants!$B$4*AD805+AH804)-(Constants!$B$5+Constants!$B$4)*AG805</f>
        <v>0</v>
      </c>
      <c r="AI805">
        <f>((Constants!$B$5*AI804)+Constants!$B$4*AE805+AJ804)/(Constants!$B$5+Constants!$B$4)</f>
        <v>1200.5</v>
      </c>
      <c r="AJ805">
        <f>((Constants!$B$5*AI804)+Constants!$B$4*AE805+AJ804)-(Constants!$B$4+Constants!$B$5)*AI805</f>
        <v>0</v>
      </c>
      <c r="AK805">
        <f>((Constants!$B$5*AK804)+Constants!$B$4*AF805+AL804)/(Constants!$B$5+Constants!$B$4)</f>
        <v>800.5</v>
      </c>
      <c r="AL805">
        <f>((Constants!$B$5*AK804)+Constants!$B$4*AF805+AL804)-(Constants!$B$5+Constants!$B$4)*AK805</f>
        <v>0</v>
      </c>
      <c r="AM805">
        <f t="shared" si="218"/>
        <v>1</v>
      </c>
      <c r="AN805">
        <f t="shared" si="219"/>
        <v>1</v>
      </c>
      <c r="AO805">
        <f>(200000*(ABS(N805)-ABS(N803))+Constants!$B$7)/(2*Constants!$B$7)</f>
        <v>0.5</v>
      </c>
      <c r="AP805">
        <f>(200000*(ABS(O805)-ABS(O803))+Constants!$B$7)/(2*Constants!$B$7)</f>
        <v>0.5</v>
      </c>
      <c r="AQ805">
        <f t="shared" si="220"/>
        <v>1</v>
      </c>
      <c r="AR805">
        <f>(Constants!$B$3*Constants!$B$8*I805*K805+AS804)/(Constants!$B$9*Constants!$B$4)</f>
        <v>7.53982300884956</v>
      </c>
      <c r="AS805">
        <f>(Constants!$B$3*Constants!$B$8*I805*K805+AS804)-(AR805*Constants!$B$9*Constants!$B$4)</f>
        <v>0</v>
      </c>
      <c r="AT805">
        <f t="shared" si="221"/>
        <v>6054.47787610613</v>
      </c>
      <c r="AU805">
        <f t="array" ref="AU805">IF(SUMPRODUCT(--(SIGN(AN772:AN804)=SIGN(K773:K805)))=0,2,IF(AV804&gt;0,1,0))</f>
        <v>0</v>
      </c>
      <c r="AV805">
        <f>IF(AU805=2,ROUND(5*1000/Constants!$B$11,0),IF(AV804&gt;0,AV804-1,0))</f>
        <v>0</v>
      </c>
      <c r="AW805">
        <f t="shared" si="222"/>
        <v>803</v>
      </c>
      <c r="AX805">
        <f ca="1" t="array" ref="AX805">IF(AW805&gt;Constants!$B$12,2,IF(SUMPRODUCT(--(AX786:AX805=2))=0,0,1))</f>
        <v>2</v>
      </c>
      <c r="AZ805">
        <f t="array" ref="AZ805">IF(ABS(AG805)&gt;Constants!$B$13,2,IF(SUMPRODUCT(--(AZ785:AZ804=2))=0,0,1))</f>
        <v>0</v>
      </c>
    </row>
    <row r="806" spans="1:52">
      <c r="A806" s="3">
        <v>804</v>
      </c>
      <c r="B806">
        <f>Signals!B805</f>
        <v>3</v>
      </c>
      <c r="C806">
        <f>Signals!C805</f>
        <v>2</v>
      </c>
      <c r="D806">
        <f>Signals!F805</f>
        <v>0</v>
      </c>
      <c r="E806">
        <f>Signals!H805</f>
        <v>0</v>
      </c>
      <c r="F806">
        <f>Signals!I805</f>
        <v>0</v>
      </c>
      <c r="G806">
        <f>IF(Constants!$B$2=2,-B806,B806)</f>
        <v>3</v>
      </c>
      <c r="H806">
        <f>IF(Constants!$C$2=2,-C806,C806)</f>
        <v>2</v>
      </c>
      <c r="I806">
        <f t="shared" si="206"/>
        <v>3</v>
      </c>
      <c r="J806">
        <f t="shared" si="207"/>
        <v>2</v>
      </c>
      <c r="K806">
        <f t="shared" si="208"/>
        <v>1</v>
      </c>
      <c r="L806">
        <f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1200.5</v>
      </c>
      <c r="M806">
        <f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800.5</v>
      </c>
      <c r="N806">
        <f t="shared" si="209"/>
        <v>1200.5</v>
      </c>
      <c r="O806">
        <f t="shared" si="210"/>
        <v>800.5</v>
      </c>
      <c r="P806">
        <f>IF(I806&lt;&gt;0,(ABS(L806*Constants!$B$10)+50)/100,MAX(P805-ABS(N806*Constants!$B$4),0))</f>
        <v>0.62005</v>
      </c>
      <c r="Q806">
        <f>IF(J806&lt;&gt;0,(ABS(M806*Constants!$B$10)+50)/100,MAX(Q805-ABS(O806*Constants!$B$4),0))</f>
        <v>0.58005</v>
      </c>
      <c r="R806">
        <f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1200.5</v>
      </c>
      <c r="S806">
        <f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800.5</v>
      </c>
      <c r="T806">
        <f t="shared" si="211"/>
        <v>1200.5</v>
      </c>
      <c r="U806">
        <f t="shared" si="212"/>
        <v>800.5</v>
      </c>
      <c r="V806">
        <f>IF(I806&lt;&gt;0,(ABS(R806*Constants!$B$4)+50)/100,IF(R806=0,MAX((0-ABS(T806*Constants!$B$4)),0),(ABS(R806*Constants!$B$4)+50)/100))</f>
        <v>1501.125</v>
      </c>
      <c r="W806">
        <f>IF(J806&lt;&gt;0,(ABS(S806*Constants!$B$4)+50)/100,IF(S806=0,MAX((0-ABS(U806*Constants!$B$4)),0),(ABS(S806*Constants!$B$4)+50)/100))</f>
        <v>1001.125</v>
      </c>
      <c r="X806">
        <f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1200.5</v>
      </c>
      <c r="Y806">
        <f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800.5</v>
      </c>
      <c r="Z806">
        <f t="shared" si="213"/>
        <v>1200.5</v>
      </c>
      <c r="AA806">
        <f t="shared" si="214"/>
        <v>800.5</v>
      </c>
      <c r="AB806">
        <f>IF(I806&lt;&gt;0,(ABS(X806*Constants!$B$10)+50)/100,IF(X806=0,MAX((AB805-ABS(Z806*Constants!$B$4)),0),(ABS(X806*Constants!$B$4)+50)/100))</f>
        <v>0.62005</v>
      </c>
      <c r="AC806">
        <f>IF(J806&lt;&gt;0,(ABS(Y806*Constants!$B$10)+50)/100,IF(Y806=0,MAX((AC805-ABS(AA806*Constants!$B$4)),0),(ABS(Y806*Constants!$B$4)+50)/100))</f>
        <v>0.58005</v>
      </c>
      <c r="AD806">
        <f t="shared" si="215"/>
        <v>1001</v>
      </c>
      <c r="AE806">
        <f t="shared" si="216"/>
        <v>1200.5</v>
      </c>
      <c r="AF806">
        <f t="shared" si="217"/>
        <v>800.5</v>
      </c>
      <c r="AG806">
        <f>((Constants!$B$5*AG805)+Constants!$B$4*AD806+AH805)/(Constants!$B$5+Constants!$B$4)</f>
        <v>1001</v>
      </c>
      <c r="AH806">
        <f>((Constants!$B$5*AG805)+Constants!$B$4*AD806+AH805)-(Constants!$B$5+Constants!$B$4)*AG806</f>
        <v>0</v>
      </c>
      <c r="AI806">
        <f>((Constants!$B$5*AI805)+Constants!$B$4*AE806+AJ805)/(Constants!$B$5+Constants!$B$4)</f>
        <v>1200.5</v>
      </c>
      <c r="AJ806">
        <f>((Constants!$B$5*AI805)+Constants!$B$4*AE806+AJ805)-(Constants!$B$4+Constants!$B$5)*AI806</f>
        <v>0</v>
      </c>
      <c r="AK806">
        <f>((Constants!$B$5*AK805)+Constants!$B$4*AF806+AL805)/(Constants!$B$5+Constants!$B$4)</f>
        <v>800.5</v>
      </c>
      <c r="AL806">
        <f>((Constants!$B$5*AK805)+Constants!$B$4*AF806+AL805)-(Constants!$B$5+Constants!$B$4)*AK806</f>
        <v>0</v>
      </c>
      <c r="AM806">
        <f t="shared" si="218"/>
        <v>1</v>
      </c>
      <c r="AN806">
        <f t="shared" si="219"/>
        <v>1</v>
      </c>
      <c r="AO806">
        <f>(200000*(ABS(N806)-ABS(N804))+Constants!$B$7)/(2*Constants!$B$7)</f>
        <v>0.5</v>
      </c>
      <c r="AP806">
        <f>(200000*(ABS(O806)-ABS(O804))+Constants!$B$7)/(2*Constants!$B$7)</f>
        <v>0.5</v>
      </c>
      <c r="AQ806">
        <f t="shared" si="220"/>
        <v>1</v>
      </c>
      <c r="AR806">
        <f>(Constants!$B$3*Constants!$B$8*I806*K806+AS805)/(Constants!$B$9*Constants!$B$4)</f>
        <v>7.53982300884956</v>
      </c>
      <c r="AS806">
        <f>(Constants!$B$3*Constants!$B$8*I806*K806+AS805)-(AR806*Constants!$B$9*Constants!$B$4)</f>
        <v>0</v>
      </c>
      <c r="AT806">
        <f t="shared" si="221"/>
        <v>6062.01769911498</v>
      </c>
      <c r="AU806">
        <f t="array" ref="AU806">IF(SUMPRODUCT(--(SIGN(AN773:AN805)=SIGN(K774:K806)))=0,2,IF(AV805&gt;0,1,0))</f>
        <v>0</v>
      </c>
      <c r="AV806">
        <f>IF(AU806=2,ROUND(5*1000/Constants!$B$11,0),IF(AV805&gt;0,AV805-1,0))</f>
        <v>0</v>
      </c>
      <c r="AW806">
        <f t="shared" si="222"/>
        <v>804</v>
      </c>
      <c r="AX806">
        <f ca="1" t="array" ref="AX806">IF(AW806&gt;Constants!$B$12,2,IF(SUMPRODUCT(--(AX787:AX806=2))=0,0,1))</f>
        <v>2</v>
      </c>
      <c r="AZ806">
        <f t="array" ref="AZ806">IF(ABS(AG806)&gt;Constants!$B$13,2,IF(SUMPRODUCT(--(AZ786:AZ805=2))=0,0,1))</f>
        <v>0</v>
      </c>
    </row>
    <row r="807" spans="1:52">
      <c r="A807" s="3">
        <v>805</v>
      </c>
      <c r="B807">
        <f>Signals!B806</f>
        <v>3</v>
      </c>
      <c r="C807">
        <f>Signals!C806</f>
        <v>2</v>
      </c>
      <c r="D807">
        <f>Signals!F806</f>
        <v>0</v>
      </c>
      <c r="E807">
        <f>Signals!H806</f>
        <v>0</v>
      </c>
      <c r="F807">
        <f>Signals!I806</f>
        <v>0</v>
      </c>
      <c r="G807">
        <f>IF(Constants!$B$2=2,-B807,B807)</f>
        <v>3</v>
      </c>
      <c r="H807">
        <f>IF(Constants!$C$2=2,-C807,C807)</f>
        <v>2</v>
      </c>
      <c r="I807">
        <f t="shared" si="206"/>
        <v>3</v>
      </c>
      <c r="J807">
        <f t="shared" si="207"/>
        <v>2</v>
      </c>
      <c r="K807">
        <f t="shared" si="208"/>
        <v>1</v>
      </c>
      <c r="L807">
        <f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1200.5</v>
      </c>
      <c r="M807">
        <f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800.5</v>
      </c>
      <c r="N807">
        <f t="shared" si="209"/>
        <v>1200.5</v>
      </c>
      <c r="O807">
        <f t="shared" si="210"/>
        <v>800.5</v>
      </c>
      <c r="P807">
        <f>IF(I807&lt;&gt;0,(ABS(L807*Constants!$B$10)+50)/100,MAX(P806-ABS(N807*Constants!$B$4),0))</f>
        <v>0.62005</v>
      </c>
      <c r="Q807">
        <f>IF(J807&lt;&gt;0,(ABS(M807*Constants!$B$10)+50)/100,MAX(Q806-ABS(O807*Constants!$B$4),0))</f>
        <v>0.58005</v>
      </c>
      <c r="R807">
        <f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1200.5</v>
      </c>
      <c r="S807">
        <f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800.5</v>
      </c>
      <c r="T807">
        <f t="shared" si="211"/>
        <v>1200.5</v>
      </c>
      <c r="U807">
        <f t="shared" si="212"/>
        <v>800.5</v>
      </c>
      <c r="V807">
        <f>IF(I807&lt;&gt;0,(ABS(R807*Constants!$B$4)+50)/100,IF(R807=0,MAX((0-ABS(T807*Constants!$B$4)),0),(ABS(R807*Constants!$B$4)+50)/100))</f>
        <v>1501.125</v>
      </c>
      <c r="W807">
        <f>IF(J807&lt;&gt;0,(ABS(S807*Constants!$B$4)+50)/100,IF(S807=0,MAX((0-ABS(U807*Constants!$B$4)),0),(ABS(S807*Constants!$B$4)+50)/100))</f>
        <v>1001.125</v>
      </c>
      <c r="X807">
        <f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1200.5</v>
      </c>
      <c r="Y807">
        <f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800.5</v>
      </c>
      <c r="Z807">
        <f t="shared" si="213"/>
        <v>1200.5</v>
      </c>
      <c r="AA807">
        <f t="shared" si="214"/>
        <v>800.5</v>
      </c>
      <c r="AB807">
        <f>IF(I807&lt;&gt;0,(ABS(X807*Constants!$B$10)+50)/100,IF(X807=0,MAX((AB806-ABS(Z807*Constants!$B$4)),0),(ABS(X807*Constants!$B$4)+50)/100))</f>
        <v>0.62005</v>
      </c>
      <c r="AC807">
        <f>IF(J807&lt;&gt;0,(ABS(Y807*Constants!$B$10)+50)/100,IF(Y807=0,MAX((AC806-ABS(AA807*Constants!$B$4)),0),(ABS(Y807*Constants!$B$4)+50)/100))</f>
        <v>0.58005</v>
      </c>
      <c r="AD807">
        <f t="shared" si="215"/>
        <v>1001</v>
      </c>
      <c r="AE807">
        <f t="shared" si="216"/>
        <v>1200.5</v>
      </c>
      <c r="AF807">
        <f t="shared" si="217"/>
        <v>800.5</v>
      </c>
      <c r="AG807">
        <f>((Constants!$B$5*AG806)+Constants!$B$4*AD807+AH806)/(Constants!$B$5+Constants!$B$4)</f>
        <v>1001</v>
      </c>
      <c r="AH807">
        <f>((Constants!$B$5*AG806)+Constants!$B$4*AD807+AH806)-(Constants!$B$5+Constants!$B$4)*AG807</f>
        <v>0</v>
      </c>
      <c r="AI807">
        <f>((Constants!$B$5*AI806)+Constants!$B$4*AE807+AJ806)/(Constants!$B$5+Constants!$B$4)</f>
        <v>1200.5</v>
      </c>
      <c r="AJ807">
        <f>((Constants!$B$5*AI806)+Constants!$B$4*AE807+AJ806)-(Constants!$B$4+Constants!$B$5)*AI807</f>
        <v>0</v>
      </c>
      <c r="AK807">
        <f>((Constants!$B$5*AK806)+Constants!$B$4*AF807+AL806)/(Constants!$B$5+Constants!$B$4)</f>
        <v>800.5</v>
      </c>
      <c r="AL807">
        <f>((Constants!$B$5*AK806)+Constants!$B$4*AF807+AL806)-(Constants!$B$5+Constants!$B$4)*AK807</f>
        <v>0</v>
      </c>
      <c r="AM807">
        <f t="shared" si="218"/>
        <v>1</v>
      </c>
      <c r="AN807">
        <f t="shared" si="219"/>
        <v>1</v>
      </c>
      <c r="AO807">
        <f>(200000*(ABS(N807)-ABS(N805))+Constants!$B$7)/(2*Constants!$B$7)</f>
        <v>0.5</v>
      </c>
      <c r="AP807">
        <f>(200000*(ABS(O807)-ABS(O805))+Constants!$B$7)/(2*Constants!$B$7)</f>
        <v>0.5</v>
      </c>
      <c r="AQ807">
        <f t="shared" si="220"/>
        <v>1</v>
      </c>
      <c r="AR807">
        <f>(Constants!$B$3*Constants!$B$8*I807*K807+AS806)/(Constants!$B$9*Constants!$B$4)</f>
        <v>7.53982300884956</v>
      </c>
      <c r="AS807">
        <f>(Constants!$B$3*Constants!$B$8*I807*K807+AS806)-(AR807*Constants!$B$9*Constants!$B$4)</f>
        <v>0</v>
      </c>
      <c r="AT807">
        <f t="shared" si="221"/>
        <v>6069.55752212383</v>
      </c>
      <c r="AU807">
        <f t="array" ref="AU807">IF(SUMPRODUCT(--(SIGN(AN774:AN806)=SIGN(K775:K807)))=0,2,IF(AV806&gt;0,1,0))</f>
        <v>0</v>
      </c>
      <c r="AV807">
        <f>IF(AU807=2,ROUND(5*1000/Constants!$B$11,0),IF(AV806&gt;0,AV806-1,0))</f>
        <v>0</v>
      </c>
      <c r="AW807">
        <f t="shared" si="222"/>
        <v>805</v>
      </c>
      <c r="AX807">
        <f ca="1" t="array" ref="AX807">IF(AW807&gt;Constants!$B$12,2,IF(SUMPRODUCT(--(AX788:AX807=2))=0,0,1))</f>
        <v>2</v>
      </c>
      <c r="AZ807">
        <f t="array" ref="AZ807">IF(ABS(AG807)&gt;Constants!$B$13,2,IF(SUMPRODUCT(--(AZ787:AZ806=2))=0,0,1))</f>
        <v>0</v>
      </c>
    </row>
    <row r="808" spans="1:52">
      <c r="A808" s="3">
        <v>806</v>
      </c>
      <c r="B808">
        <f>Signals!B807</f>
        <v>3</v>
      </c>
      <c r="C808">
        <f>Signals!C807</f>
        <v>2</v>
      </c>
      <c r="D808">
        <f>Signals!F807</f>
        <v>0</v>
      </c>
      <c r="E808">
        <f>Signals!H807</f>
        <v>0</v>
      </c>
      <c r="F808">
        <f>Signals!I807</f>
        <v>0</v>
      </c>
      <c r="G808">
        <f>IF(Constants!$B$2=2,-B808,B808)</f>
        <v>3</v>
      </c>
      <c r="H808">
        <f>IF(Constants!$C$2=2,-C808,C808)</f>
        <v>2</v>
      </c>
      <c r="I808">
        <f t="shared" si="206"/>
        <v>3</v>
      </c>
      <c r="J808">
        <f t="shared" si="207"/>
        <v>2</v>
      </c>
      <c r="K808">
        <f t="shared" si="208"/>
        <v>1</v>
      </c>
      <c r="L808">
        <f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1200.5</v>
      </c>
      <c r="M808">
        <f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800.5</v>
      </c>
      <c r="N808">
        <f t="shared" si="209"/>
        <v>1200.5</v>
      </c>
      <c r="O808">
        <f t="shared" si="210"/>
        <v>800.5</v>
      </c>
      <c r="P808">
        <f>IF(I808&lt;&gt;0,(ABS(L808*Constants!$B$10)+50)/100,MAX(P807-ABS(N808*Constants!$B$4),0))</f>
        <v>0.62005</v>
      </c>
      <c r="Q808">
        <f>IF(J808&lt;&gt;0,(ABS(M808*Constants!$B$10)+50)/100,MAX(Q807-ABS(O808*Constants!$B$4),0))</f>
        <v>0.58005</v>
      </c>
      <c r="R808">
        <f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1200.5</v>
      </c>
      <c r="S808">
        <f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800.5</v>
      </c>
      <c r="T808">
        <f t="shared" si="211"/>
        <v>1200.5</v>
      </c>
      <c r="U808">
        <f t="shared" si="212"/>
        <v>800.5</v>
      </c>
      <c r="V808">
        <f>IF(I808&lt;&gt;0,(ABS(R808*Constants!$B$4)+50)/100,IF(R808=0,MAX((0-ABS(T808*Constants!$B$4)),0),(ABS(R808*Constants!$B$4)+50)/100))</f>
        <v>1501.125</v>
      </c>
      <c r="W808">
        <f>IF(J808&lt;&gt;0,(ABS(S808*Constants!$B$4)+50)/100,IF(S808=0,MAX((0-ABS(U808*Constants!$B$4)),0),(ABS(S808*Constants!$B$4)+50)/100))</f>
        <v>1001.125</v>
      </c>
      <c r="X808">
        <f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1200.5</v>
      </c>
      <c r="Y808">
        <f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800.5</v>
      </c>
      <c r="Z808">
        <f t="shared" si="213"/>
        <v>1200.5</v>
      </c>
      <c r="AA808">
        <f t="shared" si="214"/>
        <v>800.5</v>
      </c>
      <c r="AB808">
        <f>IF(I808&lt;&gt;0,(ABS(X808*Constants!$B$10)+50)/100,IF(X808=0,MAX((AB807-ABS(Z808*Constants!$B$4)),0),(ABS(X808*Constants!$B$4)+50)/100))</f>
        <v>0.62005</v>
      </c>
      <c r="AC808">
        <f>IF(J808&lt;&gt;0,(ABS(Y808*Constants!$B$10)+50)/100,IF(Y808=0,MAX((AC807-ABS(AA808*Constants!$B$4)),0),(ABS(Y808*Constants!$B$4)+50)/100))</f>
        <v>0.58005</v>
      </c>
      <c r="AD808">
        <f t="shared" si="215"/>
        <v>1001</v>
      </c>
      <c r="AE808">
        <f t="shared" si="216"/>
        <v>1200.5</v>
      </c>
      <c r="AF808">
        <f t="shared" si="217"/>
        <v>800.5</v>
      </c>
      <c r="AG808">
        <f>((Constants!$B$5*AG807)+Constants!$B$4*AD808+AH807)/(Constants!$B$5+Constants!$B$4)</f>
        <v>1001</v>
      </c>
      <c r="AH808">
        <f>((Constants!$B$5*AG807)+Constants!$B$4*AD808+AH807)-(Constants!$B$5+Constants!$B$4)*AG808</f>
        <v>0</v>
      </c>
      <c r="AI808">
        <f>((Constants!$B$5*AI807)+Constants!$B$4*AE808+AJ807)/(Constants!$B$5+Constants!$B$4)</f>
        <v>1200.5</v>
      </c>
      <c r="AJ808">
        <f>((Constants!$B$5*AI807)+Constants!$B$4*AE808+AJ807)-(Constants!$B$4+Constants!$B$5)*AI808</f>
        <v>0</v>
      </c>
      <c r="AK808">
        <f>((Constants!$B$5*AK807)+Constants!$B$4*AF808+AL807)/(Constants!$B$5+Constants!$B$4)</f>
        <v>800.5</v>
      </c>
      <c r="AL808">
        <f>((Constants!$B$5*AK807)+Constants!$B$4*AF808+AL807)-(Constants!$B$5+Constants!$B$4)*AK808</f>
        <v>0</v>
      </c>
      <c r="AM808">
        <f t="shared" si="218"/>
        <v>1</v>
      </c>
      <c r="AN808">
        <f t="shared" si="219"/>
        <v>1</v>
      </c>
      <c r="AO808">
        <f>(200000*(ABS(N808)-ABS(N806))+Constants!$B$7)/(2*Constants!$B$7)</f>
        <v>0.5</v>
      </c>
      <c r="AP808">
        <f>(200000*(ABS(O808)-ABS(O806))+Constants!$B$7)/(2*Constants!$B$7)</f>
        <v>0.5</v>
      </c>
      <c r="AQ808">
        <f t="shared" si="220"/>
        <v>1</v>
      </c>
      <c r="AR808">
        <f>(Constants!$B$3*Constants!$B$8*I808*K808+AS807)/(Constants!$B$9*Constants!$B$4)</f>
        <v>7.53982300884956</v>
      </c>
      <c r="AS808">
        <f>(Constants!$B$3*Constants!$B$8*I808*K808+AS807)-(AR808*Constants!$B$9*Constants!$B$4)</f>
        <v>0</v>
      </c>
      <c r="AT808">
        <f t="shared" si="221"/>
        <v>6077.09734513267</v>
      </c>
      <c r="AU808">
        <f t="array" ref="AU808">IF(SUMPRODUCT(--(SIGN(AN775:AN807)=SIGN(K776:K808)))=0,2,IF(AV807&gt;0,1,0))</f>
        <v>0</v>
      </c>
      <c r="AV808">
        <f>IF(AU808=2,ROUND(5*1000/Constants!$B$11,0),IF(AV807&gt;0,AV807-1,0))</f>
        <v>0</v>
      </c>
      <c r="AW808">
        <f t="shared" si="222"/>
        <v>806</v>
      </c>
      <c r="AX808">
        <f ca="1" t="array" ref="AX808">IF(AW808&gt;Constants!$B$12,2,IF(SUMPRODUCT(--(AX789:AX808=2))=0,0,1))</f>
        <v>2</v>
      </c>
      <c r="AZ808">
        <f t="array" ref="AZ808">IF(ABS(AG808)&gt;Constants!$B$13,2,IF(SUMPRODUCT(--(AZ788:AZ807=2))=0,0,1))</f>
        <v>0</v>
      </c>
    </row>
    <row r="809" spans="1:52">
      <c r="A809" s="3">
        <v>807</v>
      </c>
      <c r="B809">
        <f>Signals!B808</f>
        <v>3</v>
      </c>
      <c r="C809">
        <f>Signals!C808</f>
        <v>2</v>
      </c>
      <c r="D809">
        <f>Signals!F808</f>
        <v>0</v>
      </c>
      <c r="E809">
        <f>Signals!H808</f>
        <v>0</v>
      </c>
      <c r="F809">
        <f>Signals!I808</f>
        <v>0</v>
      </c>
      <c r="G809">
        <f>IF(Constants!$B$2=2,-B809,B809)</f>
        <v>3</v>
      </c>
      <c r="H809">
        <f>IF(Constants!$C$2=2,-C809,C809)</f>
        <v>2</v>
      </c>
      <c r="I809">
        <f t="shared" si="206"/>
        <v>3</v>
      </c>
      <c r="J809">
        <f t="shared" si="207"/>
        <v>2</v>
      </c>
      <c r="K809">
        <f t="shared" si="208"/>
        <v>1</v>
      </c>
      <c r="L809">
        <f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1200.5</v>
      </c>
      <c r="M809">
        <f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800.5</v>
      </c>
      <c r="N809">
        <f t="shared" si="209"/>
        <v>1200.5</v>
      </c>
      <c r="O809">
        <f t="shared" si="210"/>
        <v>800.5</v>
      </c>
      <c r="P809">
        <f>IF(I809&lt;&gt;0,(ABS(L809*Constants!$B$10)+50)/100,MAX(P808-ABS(N809*Constants!$B$4),0))</f>
        <v>0.62005</v>
      </c>
      <c r="Q809">
        <f>IF(J809&lt;&gt;0,(ABS(M809*Constants!$B$10)+50)/100,MAX(Q808-ABS(O809*Constants!$B$4),0))</f>
        <v>0.58005</v>
      </c>
      <c r="R809">
        <f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1200.5</v>
      </c>
      <c r="S809">
        <f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800.5</v>
      </c>
      <c r="T809">
        <f t="shared" si="211"/>
        <v>1200.5</v>
      </c>
      <c r="U809">
        <f t="shared" si="212"/>
        <v>800.5</v>
      </c>
      <c r="V809">
        <f>IF(I809&lt;&gt;0,(ABS(R809*Constants!$B$4)+50)/100,IF(R809=0,MAX((0-ABS(T809*Constants!$B$4)),0),(ABS(R809*Constants!$B$4)+50)/100))</f>
        <v>1501.125</v>
      </c>
      <c r="W809">
        <f>IF(J809&lt;&gt;0,(ABS(S809*Constants!$B$4)+50)/100,IF(S809=0,MAX((0-ABS(U809*Constants!$B$4)),0),(ABS(S809*Constants!$B$4)+50)/100))</f>
        <v>1001.125</v>
      </c>
      <c r="X809">
        <f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1200.5</v>
      </c>
      <c r="Y809">
        <f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800.5</v>
      </c>
      <c r="Z809">
        <f t="shared" si="213"/>
        <v>1200.5</v>
      </c>
      <c r="AA809">
        <f t="shared" si="214"/>
        <v>800.5</v>
      </c>
      <c r="AB809">
        <f>IF(I809&lt;&gt;0,(ABS(X809*Constants!$B$10)+50)/100,IF(X809=0,MAX((AB808-ABS(Z809*Constants!$B$4)),0),(ABS(X809*Constants!$B$4)+50)/100))</f>
        <v>0.62005</v>
      </c>
      <c r="AC809">
        <f>IF(J809&lt;&gt;0,(ABS(Y809*Constants!$B$10)+50)/100,IF(Y809=0,MAX((AC808-ABS(AA809*Constants!$B$4)),0),(ABS(Y809*Constants!$B$4)+50)/100))</f>
        <v>0.58005</v>
      </c>
      <c r="AD809">
        <f t="shared" si="215"/>
        <v>1001</v>
      </c>
      <c r="AE809">
        <f t="shared" si="216"/>
        <v>1200.5</v>
      </c>
      <c r="AF809">
        <f t="shared" si="217"/>
        <v>800.5</v>
      </c>
      <c r="AG809">
        <f>((Constants!$B$5*AG808)+Constants!$B$4*AD809+AH808)/(Constants!$B$5+Constants!$B$4)</f>
        <v>1001</v>
      </c>
      <c r="AH809">
        <f>((Constants!$B$5*AG808)+Constants!$B$4*AD809+AH808)-(Constants!$B$5+Constants!$B$4)*AG809</f>
        <v>0</v>
      </c>
      <c r="AI809">
        <f>((Constants!$B$5*AI808)+Constants!$B$4*AE809+AJ808)/(Constants!$B$5+Constants!$B$4)</f>
        <v>1200.5</v>
      </c>
      <c r="AJ809">
        <f>((Constants!$B$5*AI808)+Constants!$B$4*AE809+AJ808)-(Constants!$B$4+Constants!$B$5)*AI809</f>
        <v>0</v>
      </c>
      <c r="AK809">
        <f>((Constants!$B$5*AK808)+Constants!$B$4*AF809+AL808)/(Constants!$B$5+Constants!$B$4)</f>
        <v>800.5</v>
      </c>
      <c r="AL809">
        <f>((Constants!$B$5*AK808)+Constants!$B$4*AF809+AL808)-(Constants!$B$5+Constants!$B$4)*AK809</f>
        <v>0</v>
      </c>
      <c r="AM809">
        <f t="shared" si="218"/>
        <v>1</v>
      </c>
      <c r="AN809">
        <f t="shared" si="219"/>
        <v>1</v>
      </c>
      <c r="AO809">
        <f>(200000*(ABS(N809)-ABS(N807))+Constants!$B$7)/(2*Constants!$B$7)</f>
        <v>0.5</v>
      </c>
      <c r="AP809">
        <f>(200000*(ABS(O809)-ABS(O807))+Constants!$B$7)/(2*Constants!$B$7)</f>
        <v>0.5</v>
      </c>
      <c r="AQ809">
        <f t="shared" si="220"/>
        <v>1</v>
      </c>
      <c r="AR809">
        <f>(Constants!$B$3*Constants!$B$8*I809*K809+AS808)/(Constants!$B$9*Constants!$B$4)</f>
        <v>7.53982300884956</v>
      </c>
      <c r="AS809">
        <f>(Constants!$B$3*Constants!$B$8*I809*K809+AS808)-(AR809*Constants!$B$9*Constants!$B$4)</f>
        <v>0</v>
      </c>
      <c r="AT809">
        <f t="shared" si="221"/>
        <v>6084.63716814152</v>
      </c>
      <c r="AU809">
        <f t="array" ref="AU809">IF(SUMPRODUCT(--(SIGN(AN776:AN808)=SIGN(K777:K809)))=0,2,IF(AV808&gt;0,1,0))</f>
        <v>0</v>
      </c>
      <c r="AV809">
        <f>IF(AU809=2,ROUND(5*1000/Constants!$B$11,0),IF(AV808&gt;0,AV808-1,0))</f>
        <v>0</v>
      </c>
      <c r="AW809">
        <f t="shared" si="222"/>
        <v>807</v>
      </c>
      <c r="AX809">
        <f ca="1" t="array" ref="AX809">IF(AW809&gt;Constants!$B$12,2,IF(SUMPRODUCT(--(AX790:AX809=2))=0,0,1))</f>
        <v>2</v>
      </c>
      <c r="AZ809">
        <f t="array" ref="AZ809">IF(ABS(AG809)&gt;Constants!$B$13,2,IF(SUMPRODUCT(--(AZ789:AZ808=2))=0,0,1))</f>
        <v>0</v>
      </c>
    </row>
    <row r="810" spans="1:52">
      <c r="A810" s="3">
        <v>808</v>
      </c>
      <c r="B810">
        <f>Signals!B809</f>
        <v>3</v>
      </c>
      <c r="C810">
        <f>Signals!C809</f>
        <v>2</v>
      </c>
      <c r="D810">
        <f>Signals!F809</f>
        <v>0</v>
      </c>
      <c r="E810">
        <f>Signals!H809</f>
        <v>0</v>
      </c>
      <c r="F810">
        <f>Signals!I809</f>
        <v>0</v>
      </c>
      <c r="G810">
        <f>IF(Constants!$B$2=2,-B810,B810)</f>
        <v>3</v>
      </c>
      <c r="H810">
        <f>IF(Constants!$C$2=2,-C810,C810)</f>
        <v>2</v>
      </c>
      <c r="I810">
        <f t="shared" si="206"/>
        <v>3</v>
      </c>
      <c r="J810">
        <f t="shared" si="207"/>
        <v>2</v>
      </c>
      <c r="K810">
        <f t="shared" si="208"/>
        <v>1</v>
      </c>
      <c r="L810">
        <f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1200.5</v>
      </c>
      <c r="M810">
        <f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800.5</v>
      </c>
      <c r="N810">
        <f t="shared" si="209"/>
        <v>1200.5</v>
      </c>
      <c r="O810">
        <f t="shared" si="210"/>
        <v>800.5</v>
      </c>
      <c r="P810">
        <f>IF(I810&lt;&gt;0,(ABS(L810*Constants!$B$10)+50)/100,MAX(P809-ABS(N810*Constants!$B$4),0))</f>
        <v>0.62005</v>
      </c>
      <c r="Q810">
        <f>IF(J810&lt;&gt;0,(ABS(M810*Constants!$B$10)+50)/100,MAX(Q809-ABS(O810*Constants!$B$4),0))</f>
        <v>0.58005</v>
      </c>
      <c r="R810">
        <f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1200.5</v>
      </c>
      <c r="S810">
        <f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800.5</v>
      </c>
      <c r="T810">
        <f t="shared" si="211"/>
        <v>1200.5</v>
      </c>
      <c r="U810">
        <f t="shared" si="212"/>
        <v>800.5</v>
      </c>
      <c r="V810">
        <f>IF(I810&lt;&gt;0,(ABS(R810*Constants!$B$4)+50)/100,IF(R810=0,MAX((0-ABS(T810*Constants!$B$4)),0),(ABS(R810*Constants!$B$4)+50)/100))</f>
        <v>1501.125</v>
      </c>
      <c r="W810">
        <f>IF(J810&lt;&gt;0,(ABS(S810*Constants!$B$4)+50)/100,IF(S810=0,MAX((0-ABS(U810*Constants!$B$4)),0),(ABS(S810*Constants!$B$4)+50)/100))</f>
        <v>1001.125</v>
      </c>
      <c r="X810">
        <f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1200.5</v>
      </c>
      <c r="Y810">
        <f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800.5</v>
      </c>
      <c r="Z810">
        <f t="shared" si="213"/>
        <v>1200.5</v>
      </c>
      <c r="AA810">
        <f t="shared" si="214"/>
        <v>800.5</v>
      </c>
      <c r="AB810">
        <f>IF(I810&lt;&gt;0,(ABS(X810*Constants!$B$10)+50)/100,IF(X810=0,MAX((AB809-ABS(Z810*Constants!$B$4)),0),(ABS(X810*Constants!$B$4)+50)/100))</f>
        <v>0.62005</v>
      </c>
      <c r="AC810">
        <f>IF(J810&lt;&gt;0,(ABS(Y810*Constants!$B$10)+50)/100,IF(Y810=0,MAX((AC809-ABS(AA810*Constants!$B$4)),0),(ABS(Y810*Constants!$B$4)+50)/100))</f>
        <v>0.58005</v>
      </c>
      <c r="AD810">
        <f t="shared" si="215"/>
        <v>1001</v>
      </c>
      <c r="AE810">
        <f t="shared" si="216"/>
        <v>1200.5</v>
      </c>
      <c r="AF810">
        <f t="shared" si="217"/>
        <v>800.5</v>
      </c>
      <c r="AG810">
        <f>((Constants!$B$5*AG809)+Constants!$B$4*AD810+AH809)/(Constants!$B$5+Constants!$B$4)</f>
        <v>1001</v>
      </c>
      <c r="AH810">
        <f>((Constants!$B$5*AG809)+Constants!$B$4*AD810+AH809)-(Constants!$B$5+Constants!$B$4)*AG810</f>
        <v>0</v>
      </c>
      <c r="AI810">
        <f>((Constants!$B$5*AI809)+Constants!$B$4*AE810+AJ809)/(Constants!$B$5+Constants!$B$4)</f>
        <v>1200.5</v>
      </c>
      <c r="AJ810">
        <f>((Constants!$B$5*AI809)+Constants!$B$4*AE810+AJ809)-(Constants!$B$4+Constants!$B$5)*AI810</f>
        <v>0</v>
      </c>
      <c r="AK810">
        <f>((Constants!$B$5*AK809)+Constants!$B$4*AF810+AL809)/(Constants!$B$5+Constants!$B$4)</f>
        <v>800.5</v>
      </c>
      <c r="AL810">
        <f>((Constants!$B$5*AK809)+Constants!$B$4*AF810+AL809)-(Constants!$B$5+Constants!$B$4)*AK810</f>
        <v>0</v>
      </c>
      <c r="AM810">
        <f t="shared" si="218"/>
        <v>1</v>
      </c>
      <c r="AN810">
        <f t="shared" si="219"/>
        <v>1</v>
      </c>
      <c r="AO810">
        <f>(200000*(ABS(N810)-ABS(N808))+Constants!$B$7)/(2*Constants!$B$7)</f>
        <v>0.5</v>
      </c>
      <c r="AP810">
        <f>(200000*(ABS(O810)-ABS(O808))+Constants!$B$7)/(2*Constants!$B$7)</f>
        <v>0.5</v>
      </c>
      <c r="AQ810">
        <f t="shared" si="220"/>
        <v>1</v>
      </c>
      <c r="AR810">
        <f>(Constants!$B$3*Constants!$B$8*I810*K810+AS809)/(Constants!$B$9*Constants!$B$4)</f>
        <v>7.53982300884956</v>
      </c>
      <c r="AS810">
        <f>(Constants!$B$3*Constants!$B$8*I810*K810+AS809)-(AR810*Constants!$B$9*Constants!$B$4)</f>
        <v>0</v>
      </c>
      <c r="AT810">
        <f t="shared" si="221"/>
        <v>6092.17699115037</v>
      </c>
      <c r="AU810">
        <f t="array" ref="AU810">IF(SUMPRODUCT(--(SIGN(AN777:AN809)=SIGN(K778:K810)))=0,2,IF(AV809&gt;0,1,0))</f>
        <v>0</v>
      </c>
      <c r="AV810">
        <f>IF(AU810=2,ROUND(5*1000/Constants!$B$11,0),IF(AV809&gt;0,AV809-1,0))</f>
        <v>0</v>
      </c>
      <c r="AW810">
        <f t="shared" si="222"/>
        <v>808</v>
      </c>
      <c r="AX810">
        <f ca="1" t="array" ref="AX810">IF(AW810&gt;Constants!$B$12,2,IF(SUMPRODUCT(--(AX791:AX810=2))=0,0,1))</f>
        <v>2</v>
      </c>
      <c r="AZ810">
        <f t="array" ref="AZ810">IF(ABS(AG810)&gt;Constants!$B$13,2,IF(SUMPRODUCT(--(AZ790:AZ809=2))=0,0,1))</f>
        <v>0</v>
      </c>
    </row>
    <row r="811" spans="1:52">
      <c r="A811" s="3">
        <v>809</v>
      </c>
      <c r="B811">
        <f>Signals!B810</f>
        <v>3</v>
      </c>
      <c r="C811">
        <f>Signals!C810</f>
        <v>2</v>
      </c>
      <c r="D811">
        <f>Signals!F810</f>
        <v>0</v>
      </c>
      <c r="E811">
        <f>Signals!H810</f>
        <v>0</v>
      </c>
      <c r="F811">
        <f>Signals!I810</f>
        <v>0</v>
      </c>
      <c r="G811">
        <f>IF(Constants!$B$2=2,-B811,B811)</f>
        <v>3</v>
      </c>
      <c r="H811">
        <f>IF(Constants!$C$2=2,-C811,C811)</f>
        <v>2</v>
      </c>
      <c r="I811">
        <f t="shared" si="206"/>
        <v>3</v>
      </c>
      <c r="J811">
        <f t="shared" si="207"/>
        <v>2</v>
      </c>
      <c r="K811">
        <f t="shared" si="208"/>
        <v>1</v>
      </c>
      <c r="L811">
        <f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1200.5</v>
      </c>
      <c r="M811">
        <f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800.5</v>
      </c>
      <c r="N811">
        <f t="shared" si="209"/>
        <v>1200.5</v>
      </c>
      <c r="O811">
        <f t="shared" si="210"/>
        <v>800.5</v>
      </c>
      <c r="P811">
        <f>IF(I811&lt;&gt;0,(ABS(L811*Constants!$B$10)+50)/100,MAX(P810-ABS(N811*Constants!$B$4),0))</f>
        <v>0.62005</v>
      </c>
      <c r="Q811">
        <f>IF(J811&lt;&gt;0,(ABS(M811*Constants!$B$10)+50)/100,MAX(Q810-ABS(O811*Constants!$B$4),0))</f>
        <v>0.58005</v>
      </c>
      <c r="R811">
        <f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1200.5</v>
      </c>
      <c r="S811">
        <f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800.5</v>
      </c>
      <c r="T811">
        <f t="shared" si="211"/>
        <v>1200.5</v>
      </c>
      <c r="U811">
        <f t="shared" si="212"/>
        <v>800.5</v>
      </c>
      <c r="V811">
        <f>IF(I811&lt;&gt;0,(ABS(R811*Constants!$B$4)+50)/100,IF(R811=0,MAX((0-ABS(T811*Constants!$B$4)),0),(ABS(R811*Constants!$B$4)+50)/100))</f>
        <v>1501.125</v>
      </c>
      <c r="W811">
        <f>IF(J811&lt;&gt;0,(ABS(S811*Constants!$B$4)+50)/100,IF(S811=0,MAX((0-ABS(U811*Constants!$B$4)),0),(ABS(S811*Constants!$B$4)+50)/100))</f>
        <v>1001.125</v>
      </c>
      <c r="X811">
        <f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1200.5</v>
      </c>
      <c r="Y811">
        <f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800.5</v>
      </c>
      <c r="Z811">
        <f t="shared" si="213"/>
        <v>1200.5</v>
      </c>
      <c r="AA811">
        <f t="shared" si="214"/>
        <v>800.5</v>
      </c>
      <c r="AB811">
        <f>IF(I811&lt;&gt;0,(ABS(X811*Constants!$B$10)+50)/100,IF(X811=0,MAX((AB810-ABS(Z811*Constants!$B$4)),0),(ABS(X811*Constants!$B$4)+50)/100))</f>
        <v>0.62005</v>
      </c>
      <c r="AC811">
        <f>IF(J811&lt;&gt;0,(ABS(Y811*Constants!$B$10)+50)/100,IF(Y811=0,MAX((AC810-ABS(AA811*Constants!$B$4)),0),(ABS(Y811*Constants!$B$4)+50)/100))</f>
        <v>0.58005</v>
      </c>
      <c r="AD811">
        <f t="shared" si="215"/>
        <v>1001</v>
      </c>
      <c r="AE811">
        <f t="shared" si="216"/>
        <v>1200.5</v>
      </c>
      <c r="AF811">
        <f t="shared" si="217"/>
        <v>800.5</v>
      </c>
      <c r="AG811">
        <f>((Constants!$B$5*AG810)+Constants!$B$4*AD811+AH810)/(Constants!$B$5+Constants!$B$4)</f>
        <v>1001</v>
      </c>
      <c r="AH811">
        <f>((Constants!$B$5*AG810)+Constants!$B$4*AD811+AH810)-(Constants!$B$5+Constants!$B$4)*AG811</f>
        <v>0</v>
      </c>
      <c r="AI811">
        <f>((Constants!$B$5*AI810)+Constants!$B$4*AE811+AJ810)/(Constants!$B$5+Constants!$B$4)</f>
        <v>1200.5</v>
      </c>
      <c r="AJ811">
        <f>((Constants!$B$5*AI810)+Constants!$B$4*AE811+AJ810)-(Constants!$B$4+Constants!$B$5)*AI811</f>
        <v>0</v>
      </c>
      <c r="AK811">
        <f>((Constants!$B$5*AK810)+Constants!$B$4*AF811+AL810)/(Constants!$B$5+Constants!$B$4)</f>
        <v>800.5</v>
      </c>
      <c r="AL811">
        <f>((Constants!$B$5*AK810)+Constants!$B$4*AF811+AL810)-(Constants!$B$5+Constants!$B$4)*AK811</f>
        <v>0</v>
      </c>
      <c r="AM811">
        <f t="shared" si="218"/>
        <v>1</v>
      </c>
      <c r="AN811">
        <f t="shared" si="219"/>
        <v>1</v>
      </c>
      <c r="AO811">
        <f>(200000*(ABS(N811)-ABS(N809))+Constants!$B$7)/(2*Constants!$B$7)</f>
        <v>0.5</v>
      </c>
      <c r="AP811">
        <f>(200000*(ABS(O811)-ABS(O809))+Constants!$B$7)/(2*Constants!$B$7)</f>
        <v>0.5</v>
      </c>
      <c r="AQ811">
        <f t="shared" si="220"/>
        <v>1</v>
      </c>
      <c r="AR811">
        <f>(Constants!$B$3*Constants!$B$8*I811*K811+AS810)/(Constants!$B$9*Constants!$B$4)</f>
        <v>7.53982300884956</v>
      </c>
      <c r="AS811">
        <f>(Constants!$B$3*Constants!$B$8*I811*K811+AS810)-(AR811*Constants!$B$9*Constants!$B$4)</f>
        <v>0</v>
      </c>
      <c r="AT811">
        <f t="shared" si="221"/>
        <v>6099.71681415922</v>
      </c>
      <c r="AU811">
        <f t="array" ref="AU811">IF(SUMPRODUCT(--(SIGN(AN778:AN810)=SIGN(K779:K811)))=0,2,IF(AV810&gt;0,1,0))</f>
        <v>0</v>
      </c>
      <c r="AV811">
        <f>IF(AU811=2,ROUND(5*1000/Constants!$B$11,0),IF(AV810&gt;0,AV810-1,0))</f>
        <v>0</v>
      </c>
      <c r="AW811">
        <f t="shared" si="222"/>
        <v>809</v>
      </c>
      <c r="AX811">
        <f ca="1" t="array" ref="AX811">IF(AW811&gt;Constants!$B$12,2,IF(SUMPRODUCT(--(AX792:AX811=2))=0,0,1))</f>
        <v>2</v>
      </c>
      <c r="AZ811">
        <f t="array" ref="AZ811">IF(ABS(AG811)&gt;Constants!$B$13,2,IF(SUMPRODUCT(--(AZ791:AZ810=2))=0,0,1))</f>
        <v>0</v>
      </c>
    </row>
    <row r="812" spans="1:52">
      <c r="A812" s="3">
        <v>810</v>
      </c>
      <c r="B812">
        <f>Signals!B811</f>
        <v>3</v>
      </c>
      <c r="C812">
        <f>Signals!C811</f>
        <v>2</v>
      </c>
      <c r="D812">
        <f>Signals!F811</f>
        <v>0</v>
      </c>
      <c r="E812">
        <f>Signals!H811</f>
        <v>0</v>
      </c>
      <c r="F812">
        <f>Signals!I811</f>
        <v>0</v>
      </c>
      <c r="G812">
        <f>IF(Constants!$B$2=2,-B812,B812)</f>
        <v>3</v>
      </c>
      <c r="H812">
        <f>IF(Constants!$C$2=2,-C812,C812)</f>
        <v>2</v>
      </c>
      <c r="I812">
        <f t="shared" si="206"/>
        <v>3</v>
      </c>
      <c r="J812">
        <f t="shared" si="207"/>
        <v>2</v>
      </c>
      <c r="K812">
        <f t="shared" si="208"/>
        <v>1</v>
      </c>
      <c r="L812">
        <f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1200.5</v>
      </c>
      <c r="M812">
        <f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800.5</v>
      </c>
      <c r="N812">
        <f t="shared" si="209"/>
        <v>1200.5</v>
      </c>
      <c r="O812">
        <f t="shared" si="210"/>
        <v>800.5</v>
      </c>
      <c r="P812">
        <f>IF(I812&lt;&gt;0,(ABS(L812*Constants!$B$10)+50)/100,MAX(P811-ABS(N812*Constants!$B$4),0))</f>
        <v>0.62005</v>
      </c>
      <c r="Q812">
        <f>IF(J812&lt;&gt;0,(ABS(M812*Constants!$B$10)+50)/100,MAX(Q811-ABS(O812*Constants!$B$4),0))</f>
        <v>0.58005</v>
      </c>
      <c r="R812">
        <f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1200.5</v>
      </c>
      <c r="S812">
        <f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800.5</v>
      </c>
      <c r="T812">
        <f t="shared" si="211"/>
        <v>1200.5</v>
      </c>
      <c r="U812">
        <f t="shared" si="212"/>
        <v>800.5</v>
      </c>
      <c r="V812">
        <f>IF(I812&lt;&gt;0,(ABS(R812*Constants!$B$4)+50)/100,IF(R812=0,MAX((0-ABS(T812*Constants!$B$4)),0),(ABS(R812*Constants!$B$4)+50)/100))</f>
        <v>1501.125</v>
      </c>
      <c r="W812">
        <f>IF(J812&lt;&gt;0,(ABS(S812*Constants!$B$4)+50)/100,IF(S812=0,MAX((0-ABS(U812*Constants!$B$4)),0),(ABS(S812*Constants!$B$4)+50)/100))</f>
        <v>1001.125</v>
      </c>
      <c r="X812">
        <f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1200.5</v>
      </c>
      <c r="Y812">
        <f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800.5</v>
      </c>
      <c r="Z812">
        <f t="shared" si="213"/>
        <v>1200.5</v>
      </c>
      <c r="AA812">
        <f t="shared" si="214"/>
        <v>800.5</v>
      </c>
      <c r="AB812">
        <f>IF(I812&lt;&gt;0,(ABS(X812*Constants!$B$10)+50)/100,IF(X812=0,MAX((AB811-ABS(Z812*Constants!$B$4)),0),(ABS(X812*Constants!$B$4)+50)/100))</f>
        <v>0.62005</v>
      </c>
      <c r="AC812">
        <f>IF(J812&lt;&gt;0,(ABS(Y812*Constants!$B$10)+50)/100,IF(Y812=0,MAX((AC811-ABS(AA812*Constants!$B$4)),0),(ABS(Y812*Constants!$B$4)+50)/100))</f>
        <v>0.58005</v>
      </c>
      <c r="AD812">
        <f t="shared" si="215"/>
        <v>1001</v>
      </c>
      <c r="AE812">
        <f t="shared" si="216"/>
        <v>1200.5</v>
      </c>
      <c r="AF812">
        <f t="shared" si="217"/>
        <v>800.5</v>
      </c>
      <c r="AG812">
        <f>((Constants!$B$5*AG811)+Constants!$B$4*AD812+AH811)/(Constants!$B$5+Constants!$B$4)</f>
        <v>1001</v>
      </c>
      <c r="AH812">
        <f>((Constants!$B$5*AG811)+Constants!$B$4*AD812+AH811)-(Constants!$B$5+Constants!$B$4)*AG812</f>
        <v>0</v>
      </c>
      <c r="AI812">
        <f>((Constants!$B$5*AI811)+Constants!$B$4*AE812+AJ811)/(Constants!$B$5+Constants!$B$4)</f>
        <v>1200.5</v>
      </c>
      <c r="AJ812">
        <f>((Constants!$B$5*AI811)+Constants!$B$4*AE812+AJ811)-(Constants!$B$4+Constants!$B$5)*AI812</f>
        <v>0</v>
      </c>
      <c r="AK812">
        <f>((Constants!$B$5*AK811)+Constants!$B$4*AF812+AL811)/(Constants!$B$5+Constants!$B$4)</f>
        <v>800.5</v>
      </c>
      <c r="AL812">
        <f>((Constants!$B$5*AK811)+Constants!$B$4*AF812+AL811)-(Constants!$B$5+Constants!$B$4)*AK812</f>
        <v>0</v>
      </c>
      <c r="AM812">
        <f t="shared" si="218"/>
        <v>1</v>
      </c>
      <c r="AN812">
        <f t="shared" si="219"/>
        <v>1</v>
      </c>
      <c r="AO812">
        <f>(200000*(ABS(N812)-ABS(N810))+Constants!$B$7)/(2*Constants!$B$7)</f>
        <v>0.5</v>
      </c>
      <c r="AP812">
        <f>(200000*(ABS(O812)-ABS(O810))+Constants!$B$7)/(2*Constants!$B$7)</f>
        <v>0.5</v>
      </c>
      <c r="AQ812">
        <f t="shared" si="220"/>
        <v>1</v>
      </c>
      <c r="AR812">
        <f>(Constants!$B$3*Constants!$B$8*I812*K812+AS811)/(Constants!$B$9*Constants!$B$4)</f>
        <v>7.53982300884956</v>
      </c>
      <c r="AS812">
        <f>(Constants!$B$3*Constants!$B$8*I812*K812+AS811)-(AR812*Constants!$B$9*Constants!$B$4)</f>
        <v>0</v>
      </c>
      <c r="AT812">
        <f t="shared" si="221"/>
        <v>6107.25663716807</v>
      </c>
      <c r="AU812">
        <f t="array" ref="AU812">IF(SUMPRODUCT(--(SIGN(AN779:AN811)=SIGN(K780:K812)))=0,2,IF(AV811&gt;0,1,0))</f>
        <v>0</v>
      </c>
      <c r="AV812">
        <f>IF(AU812=2,ROUND(5*1000/Constants!$B$11,0),IF(AV811&gt;0,AV811-1,0))</f>
        <v>0</v>
      </c>
      <c r="AW812">
        <f t="shared" si="222"/>
        <v>810</v>
      </c>
      <c r="AX812">
        <f ca="1" t="array" ref="AX812">IF(AW812&gt;Constants!$B$12,2,IF(SUMPRODUCT(--(AX793:AX812=2))=0,0,1))</f>
        <v>2</v>
      </c>
      <c r="AZ812">
        <f t="array" ref="AZ812">IF(ABS(AG812)&gt;Constants!$B$13,2,IF(SUMPRODUCT(--(AZ792:AZ811=2))=0,0,1))</f>
        <v>0</v>
      </c>
    </row>
    <row r="813" spans="1:52">
      <c r="A813" s="3">
        <v>811</v>
      </c>
      <c r="B813">
        <f>Signals!B812</f>
        <v>3</v>
      </c>
      <c r="C813">
        <f>Signals!C812</f>
        <v>2</v>
      </c>
      <c r="D813">
        <f>Signals!F812</f>
        <v>0</v>
      </c>
      <c r="E813">
        <f>Signals!H812</f>
        <v>0</v>
      </c>
      <c r="F813">
        <f>Signals!I812</f>
        <v>0</v>
      </c>
      <c r="G813">
        <f>IF(Constants!$B$2=2,-B813,B813)</f>
        <v>3</v>
      </c>
      <c r="H813">
        <f>IF(Constants!$C$2=2,-C813,C813)</f>
        <v>2</v>
      </c>
      <c r="I813">
        <f t="shared" si="206"/>
        <v>3</v>
      </c>
      <c r="J813">
        <f t="shared" si="207"/>
        <v>2</v>
      </c>
      <c r="K813">
        <f t="shared" si="208"/>
        <v>1</v>
      </c>
      <c r="L813">
        <f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1200.5</v>
      </c>
      <c r="M813">
        <f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800.5</v>
      </c>
      <c r="N813">
        <f t="shared" si="209"/>
        <v>1200.5</v>
      </c>
      <c r="O813">
        <f t="shared" si="210"/>
        <v>800.5</v>
      </c>
      <c r="P813">
        <f>IF(I813&lt;&gt;0,(ABS(L813*Constants!$B$10)+50)/100,MAX(P812-ABS(N813*Constants!$B$4),0))</f>
        <v>0.62005</v>
      </c>
      <c r="Q813">
        <f>IF(J813&lt;&gt;0,(ABS(M813*Constants!$B$10)+50)/100,MAX(Q812-ABS(O813*Constants!$B$4),0))</f>
        <v>0.58005</v>
      </c>
      <c r="R813">
        <f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1200.5</v>
      </c>
      <c r="S813">
        <f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800.5</v>
      </c>
      <c r="T813">
        <f t="shared" si="211"/>
        <v>1200.5</v>
      </c>
      <c r="U813">
        <f t="shared" si="212"/>
        <v>800.5</v>
      </c>
      <c r="V813">
        <f>IF(I813&lt;&gt;0,(ABS(R813*Constants!$B$4)+50)/100,IF(R813=0,MAX((0-ABS(T813*Constants!$B$4)),0),(ABS(R813*Constants!$B$4)+50)/100))</f>
        <v>1501.125</v>
      </c>
      <c r="W813">
        <f>IF(J813&lt;&gt;0,(ABS(S813*Constants!$B$4)+50)/100,IF(S813=0,MAX((0-ABS(U813*Constants!$B$4)),0),(ABS(S813*Constants!$B$4)+50)/100))</f>
        <v>1001.125</v>
      </c>
      <c r="X813">
        <f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1200.5</v>
      </c>
      <c r="Y813">
        <f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800.5</v>
      </c>
      <c r="Z813">
        <f t="shared" si="213"/>
        <v>1200.5</v>
      </c>
      <c r="AA813">
        <f t="shared" si="214"/>
        <v>800.5</v>
      </c>
      <c r="AB813">
        <f>IF(I813&lt;&gt;0,(ABS(X813*Constants!$B$10)+50)/100,IF(X813=0,MAX((AB812-ABS(Z813*Constants!$B$4)),0),(ABS(X813*Constants!$B$4)+50)/100))</f>
        <v>0.62005</v>
      </c>
      <c r="AC813">
        <f>IF(J813&lt;&gt;0,(ABS(Y813*Constants!$B$10)+50)/100,IF(Y813=0,MAX((AC812-ABS(AA813*Constants!$B$4)),0),(ABS(Y813*Constants!$B$4)+50)/100))</f>
        <v>0.58005</v>
      </c>
      <c r="AD813">
        <f t="shared" si="215"/>
        <v>1001</v>
      </c>
      <c r="AE813">
        <f t="shared" si="216"/>
        <v>1200.5</v>
      </c>
      <c r="AF813">
        <f t="shared" si="217"/>
        <v>800.5</v>
      </c>
      <c r="AG813">
        <f>((Constants!$B$5*AG812)+Constants!$B$4*AD813+AH812)/(Constants!$B$5+Constants!$B$4)</f>
        <v>1001</v>
      </c>
      <c r="AH813">
        <f>((Constants!$B$5*AG812)+Constants!$B$4*AD813+AH812)-(Constants!$B$5+Constants!$B$4)*AG813</f>
        <v>0</v>
      </c>
      <c r="AI813">
        <f>((Constants!$B$5*AI812)+Constants!$B$4*AE813+AJ812)/(Constants!$B$5+Constants!$B$4)</f>
        <v>1200.5</v>
      </c>
      <c r="AJ813">
        <f>((Constants!$B$5*AI812)+Constants!$B$4*AE813+AJ812)-(Constants!$B$4+Constants!$B$5)*AI813</f>
        <v>0</v>
      </c>
      <c r="AK813">
        <f>((Constants!$B$5*AK812)+Constants!$B$4*AF813+AL812)/(Constants!$B$5+Constants!$B$4)</f>
        <v>800.5</v>
      </c>
      <c r="AL813">
        <f>((Constants!$B$5*AK812)+Constants!$B$4*AF813+AL812)-(Constants!$B$5+Constants!$B$4)*AK813</f>
        <v>0</v>
      </c>
      <c r="AM813">
        <f t="shared" si="218"/>
        <v>1</v>
      </c>
      <c r="AN813">
        <f t="shared" si="219"/>
        <v>1</v>
      </c>
      <c r="AO813">
        <f>(200000*(ABS(N813)-ABS(N811))+Constants!$B$7)/(2*Constants!$B$7)</f>
        <v>0.5</v>
      </c>
      <c r="AP813">
        <f>(200000*(ABS(O813)-ABS(O811))+Constants!$B$7)/(2*Constants!$B$7)</f>
        <v>0.5</v>
      </c>
      <c r="AQ813">
        <f t="shared" si="220"/>
        <v>1</v>
      </c>
      <c r="AR813">
        <f>(Constants!$B$3*Constants!$B$8*I813*K813+AS812)/(Constants!$B$9*Constants!$B$4)</f>
        <v>7.53982300884956</v>
      </c>
      <c r="AS813">
        <f>(Constants!$B$3*Constants!$B$8*I813*K813+AS812)-(AR813*Constants!$B$9*Constants!$B$4)</f>
        <v>0</v>
      </c>
      <c r="AT813">
        <f t="shared" si="221"/>
        <v>6114.79646017692</v>
      </c>
      <c r="AU813">
        <f t="array" ref="AU813">IF(SUMPRODUCT(--(SIGN(AN780:AN812)=SIGN(K781:K813)))=0,2,IF(AV812&gt;0,1,0))</f>
        <v>0</v>
      </c>
      <c r="AV813">
        <f>IF(AU813=2,ROUND(5*1000/Constants!$B$11,0),IF(AV812&gt;0,AV812-1,0))</f>
        <v>0</v>
      </c>
      <c r="AW813">
        <f t="shared" si="222"/>
        <v>811</v>
      </c>
      <c r="AX813">
        <f ca="1" t="array" ref="AX813">IF(AW813&gt;Constants!$B$12,2,IF(SUMPRODUCT(--(AX794:AX813=2))=0,0,1))</f>
        <v>2</v>
      </c>
      <c r="AZ813">
        <f t="array" ref="AZ813">IF(ABS(AG813)&gt;Constants!$B$13,2,IF(SUMPRODUCT(--(AZ793:AZ812=2))=0,0,1))</f>
        <v>0</v>
      </c>
    </row>
    <row r="814" spans="1:52">
      <c r="A814" s="3">
        <v>812</v>
      </c>
      <c r="B814">
        <f>Signals!B813</f>
        <v>3</v>
      </c>
      <c r="C814">
        <f>Signals!C813</f>
        <v>2</v>
      </c>
      <c r="D814">
        <f>Signals!F813</f>
        <v>0</v>
      </c>
      <c r="E814">
        <f>Signals!H813</f>
        <v>0</v>
      </c>
      <c r="F814">
        <f>Signals!I813</f>
        <v>0</v>
      </c>
      <c r="G814">
        <f>IF(Constants!$B$2=2,-B814,B814)</f>
        <v>3</v>
      </c>
      <c r="H814">
        <f>IF(Constants!$C$2=2,-C814,C814)</f>
        <v>2</v>
      </c>
      <c r="I814">
        <f t="shared" si="206"/>
        <v>3</v>
      </c>
      <c r="J814">
        <f t="shared" si="207"/>
        <v>2</v>
      </c>
      <c r="K814">
        <f t="shared" si="208"/>
        <v>1</v>
      </c>
      <c r="L814">
        <f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1200.5</v>
      </c>
      <c r="M814">
        <f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800.5</v>
      </c>
      <c r="N814">
        <f t="shared" si="209"/>
        <v>1200.5</v>
      </c>
      <c r="O814">
        <f t="shared" si="210"/>
        <v>800.5</v>
      </c>
      <c r="P814">
        <f>IF(I814&lt;&gt;0,(ABS(L814*Constants!$B$10)+50)/100,MAX(P813-ABS(N814*Constants!$B$4),0))</f>
        <v>0.62005</v>
      </c>
      <c r="Q814">
        <f>IF(J814&lt;&gt;0,(ABS(M814*Constants!$B$10)+50)/100,MAX(Q813-ABS(O814*Constants!$B$4),0))</f>
        <v>0.58005</v>
      </c>
      <c r="R814">
        <f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1200.5</v>
      </c>
      <c r="S814">
        <f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800.5</v>
      </c>
      <c r="T814">
        <f t="shared" si="211"/>
        <v>1200.5</v>
      </c>
      <c r="U814">
        <f t="shared" si="212"/>
        <v>800.5</v>
      </c>
      <c r="V814">
        <f>IF(I814&lt;&gt;0,(ABS(R814*Constants!$B$4)+50)/100,IF(R814=0,MAX((0-ABS(T814*Constants!$B$4)),0),(ABS(R814*Constants!$B$4)+50)/100))</f>
        <v>1501.125</v>
      </c>
      <c r="W814">
        <f>IF(J814&lt;&gt;0,(ABS(S814*Constants!$B$4)+50)/100,IF(S814=0,MAX((0-ABS(U814*Constants!$B$4)),0),(ABS(S814*Constants!$B$4)+50)/100))</f>
        <v>1001.125</v>
      </c>
      <c r="X814">
        <f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1200.5</v>
      </c>
      <c r="Y814">
        <f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800.5</v>
      </c>
      <c r="Z814">
        <f t="shared" si="213"/>
        <v>1200.5</v>
      </c>
      <c r="AA814">
        <f t="shared" si="214"/>
        <v>800.5</v>
      </c>
      <c r="AB814">
        <f>IF(I814&lt;&gt;0,(ABS(X814*Constants!$B$10)+50)/100,IF(X814=0,MAX((AB813-ABS(Z814*Constants!$B$4)),0),(ABS(X814*Constants!$B$4)+50)/100))</f>
        <v>0.62005</v>
      </c>
      <c r="AC814">
        <f>IF(J814&lt;&gt;0,(ABS(Y814*Constants!$B$10)+50)/100,IF(Y814=0,MAX((AC813-ABS(AA814*Constants!$B$4)),0),(ABS(Y814*Constants!$B$4)+50)/100))</f>
        <v>0.58005</v>
      </c>
      <c r="AD814">
        <f t="shared" si="215"/>
        <v>1001</v>
      </c>
      <c r="AE814">
        <f t="shared" si="216"/>
        <v>1200.5</v>
      </c>
      <c r="AF814">
        <f t="shared" si="217"/>
        <v>800.5</v>
      </c>
      <c r="AG814">
        <f>((Constants!$B$5*AG813)+Constants!$B$4*AD814+AH813)/(Constants!$B$5+Constants!$B$4)</f>
        <v>1001</v>
      </c>
      <c r="AH814">
        <f>((Constants!$B$5*AG813)+Constants!$B$4*AD814+AH813)-(Constants!$B$5+Constants!$B$4)*AG814</f>
        <v>0</v>
      </c>
      <c r="AI814">
        <f>((Constants!$B$5*AI813)+Constants!$B$4*AE814+AJ813)/(Constants!$B$5+Constants!$B$4)</f>
        <v>1200.5</v>
      </c>
      <c r="AJ814">
        <f>((Constants!$B$5*AI813)+Constants!$B$4*AE814+AJ813)-(Constants!$B$4+Constants!$B$5)*AI814</f>
        <v>0</v>
      </c>
      <c r="AK814">
        <f>((Constants!$B$5*AK813)+Constants!$B$4*AF814+AL813)/(Constants!$B$5+Constants!$B$4)</f>
        <v>800.5</v>
      </c>
      <c r="AL814">
        <f>((Constants!$B$5*AK813)+Constants!$B$4*AF814+AL813)-(Constants!$B$5+Constants!$B$4)*AK814</f>
        <v>0</v>
      </c>
      <c r="AM814">
        <f t="shared" si="218"/>
        <v>1</v>
      </c>
      <c r="AN814">
        <f t="shared" si="219"/>
        <v>1</v>
      </c>
      <c r="AO814">
        <f>(200000*(ABS(N814)-ABS(N812))+Constants!$B$7)/(2*Constants!$B$7)</f>
        <v>0.5</v>
      </c>
      <c r="AP814">
        <f>(200000*(ABS(O814)-ABS(O812))+Constants!$B$7)/(2*Constants!$B$7)</f>
        <v>0.5</v>
      </c>
      <c r="AQ814">
        <f t="shared" si="220"/>
        <v>1</v>
      </c>
      <c r="AR814">
        <f>(Constants!$B$3*Constants!$B$8*I814*K814+AS813)/(Constants!$B$9*Constants!$B$4)</f>
        <v>7.53982300884956</v>
      </c>
      <c r="AS814">
        <f>(Constants!$B$3*Constants!$B$8*I814*K814+AS813)-(AR814*Constants!$B$9*Constants!$B$4)</f>
        <v>0</v>
      </c>
      <c r="AT814">
        <f t="shared" si="221"/>
        <v>6122.33628318577</v>
      </c>
      <c r="AU814">
        <f t="array" ref="AU814">IF(SUMPRODUCT(--(SIGN(AN781:AN813)=SIGN(K782:K814)))=0,2,IF(AV813&gt;0,1,0))</f>
        <v>0</v>
      </c>
      <c r="AV814">
        <f>IF(AU814=2,ROUND(5*1000/Constants!$B$11,0),IF(AV813&gt;0,AV813-1,0))</f>
        <v>0</v>
      </c>
      <c r="AW814">
        <f t="shared" si="222"/>
        <v>812</v>
      </c>
      <c r="AX814">
        <f ca="1" t="array" ref="AX814">IF(AW814&gt;Constants!$B$12,2,IF(SUMPRODUCT(--(AX795:AX814=2))=0,0,1))</f>
        <v>2</v>
      </c>
      <c r="AZ814">
        <f t="array" ref="AZ814">IF(ABS(AG814)&gt;Constants!$B$13,2,IF(SUMPRODUCT(--(AZ794:AZ813=2))=0,0,1))</f>
        <v>0</v>
      </c>
    </row>
    <row r="815" spans="1:52">
      <c r="A815" s="3">
        <v>813</v>
      </c>
      <c r="B815">
        <f>Signals!B814</f>
        <v>3</v>
      </c>
      <c r="C815">
        <f>Signals!C814</f>
        <v>2</v>
      </c>
      <c r="D815">
        <f>Signals!F814</f>
        <v>0</v>
      </c>
      <c r="E815">
        <f>Signals!H814</f>
        <v>0</v>
      </c>
      <c r="F815">
        <f>Signals!I814</f>
        <v>0</v>
      </c>
      <c r="G815">
        <f>IF(Constants!$B$2=2,-B815,B815)</f>
        <v>3</v>
      </c>
      <c r="H815">
        <f>IF(Constants!$C$2=2,-C815,C815)</f>
        <v>2</v>
      </c>
      <c r="I815">
        <f t="shared" si="206"/>
        <v>3</v>
      </c>
      <c r="J815">
        <f t="shared" si="207"/>
        <v>2</v>
      </c>
      <c r="K815">
        <f t="shared" si="208"/>
        <v>1</v>
      </c>
      <c r="L815">
        <f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1200.5</v>
      </c>
      <c r="M815">
        <f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800.5</v>
      </c>
      <c r="N815">
        <f t="shared" si="209"/>
        <v>1200.5</v>
      </c>
      <c r="O815">
        <f t="shared" si="210"/>
        <v>800.5</v>
      </c>
      <c r="P815">
        <f>IF(I815&lt;&gt;0,(ABS(L815*Constants!$B$10)+50)/100,MAX(P814-ABS(N815*Constants!$B$4),0))</f>
        <v>0.62005</v>
      </c>
      <c r="Q815">
        <f>IF(J815&lt;&gt;0,(ABS(M815*Constants!$B$10)+50)/100,MAX(Q814-ABS(O815*Constants!$B$4),0))</f>
        <v>0.58005</v>
      </c>
      <c r="R815">
        <f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1200.5</v>
      </c>
      <c r="S815">
        <f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800.5</v>
      </c>
      <c r="T815">
        <f t="shared" si="211"/>
        <v>1200.5</v>
      </c>
      <c r="U815">
        <f t="shared" si="212"/>
        <v>800.5</v>
      </c>
      <c r="V815">
        <f>IF(I815&lt;&gt;0,(ABS(R815*Constants!$B$4)+50)/100,IF(R815=0,MAX((0-ABS(T815*Constants!$B$4)),0),(ABS(R815*Constants!$B$4)+50)/100))</f>
        <v>1501.125</v>
      </c>
      <c r="W815">
        <f>IF(J815&lt;&gt;0,(ABS(S815*Constants!$B$4)+50)/100,IF(S815=0,MAX((0-ABS(U815*Constants!$B$4)),0),(ABS(S815*Constants!$B$4)+50)/100))</f>
        <v>1001.125</v>
      </c>
      <c r="X815">
        <f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1200.5</v>
      </c>
      <c r="Y815">
        <f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800.5</v>
      </c>
      <c r="Z815">
        <f t="shared" si="213"/>
        <v>1200.5</v>
      </c>
      <c r="AA815">
        <f t="shared" si="214"/>
        <v>800.5</v>
      </c>
      <c r="AB815">
        <f>IF(I815&lt;&gt;0,(ABS(X815*Constants!$B$10)+50)/100,IF(X815=0,MAX((AB814-ABS(Z815*Constants!$B$4)),0),(ABS(X815*Constants!$B$4)+50)/100))</f>
        <v>0.62005</v>
      </c>
      <c r="AC815">
        <f>IF(J815&lt;&gt;0,(ABS(Y815*Constants!$B$10)+50)/100,IF(Y815=0,MAX((AC814-ABS(AA815*Constants!$B$4)),0),(ABS(Y815*Constants!$B$4)+50)/100))</f>
        <v>0.58005</v>
      </c>
      <c r="AD815">
        <f t="shared" si="215"/>
        <v>1001</v>
      </c>
      <c r="AE815">
        <f t="shared" si="216"/>
        <v>1200.5</v>
      </c>
      <c r="AF815">
        <f t="shared" si="217"/>
        <v>800.5</v>
      </c>
      <c r="AG815">
        <f>((Constants!$B$5*AG814)+Constants!$B$4*AD815+AH814)/(Constants!$B$5+Constants!$B$4)</f>
        <v>1001</v>
      </c>
      <c r="AH815">
        <f>((Constants!$B$5*AG814)+Constants!$B$4*AD815+AH814)-(Constants!$B$5+Constants!$B$4)*AG815</f>
        <v>0</v>
      </c>
      <c r="AI815">
        <f>((Constants!$B$5*AI814)+Constants!$B$4*AE815+AJ814)/(Constants!$B$5+Constants!$B$4)</f>
        <v>1200.5</v>
      </c>
      <c r="AJ815">
        <f>((Constants!$B$5*AI814)+Constants!$B$4*AE815+AJ814)-(Constants!$B$4+Constants!$B$5)*AI815</f>
        <v>0</v>
      </c>
      <c r="AK815">
        <f>((Constants!$B$5*AK814)+Constants!$B$4*AF815+AL814)/(Constants!$B$5+Constants!$B$4)</f>
        <v>800.5</v>
      </c>
      <c r="AL815">
        <f>((Constants!$B$5*AK814)+Constants!$B$4*AF815+AL814)-(Constants!$B$5+Constants!$B$4)*AK815</f>
        <v>0</v>
      </c>
      <c r="AM815">
        <f t="shared" si="218"/>
        <v>1</v>
      </c>
      <c r="AN815">
        <f t="shared" si="219"/>
        <v>1</v>
      </c>
      <c r="AO815">
        <f>(200000*(ABS(N815)-ABS(N813))+Constants!$B$7)/(2*Constants!$B$7)</f>
        <v>0.5</v>
      </c>
      <c r="AP815">
        <f>(200000*(ABS(O815)-ABS(O813))+Constants!$B$7)/(2*Constants!$B$7)</f>
        <v>0.5</v>
      </c>
      <c r="AQ815">
        <f t="shared" si="220"/>
        <v>1</v>
      </c>
      <c r="AR815">
        <f>(Constants!$B$3*Constants!$B$8*I815*K815+AS814)/(Constants!$B$9*Constants!$B$4)</f>
        <v>7.53982300884956</v>
      </c>
      <c r="AS815">
        <f>(Constants!$B$3*Constants!$B$8*I815*K815+AS814)-(AR815*Constants!$B$9*Constants!$B$4)</f>
        <v>0</v>
      </c>
      <c r="AT815">
        <f t="shared" si="221"/>
        <v>6129.87610619462</v>
      </c>
      <c r="AU815">
        <f t="array" ref="AU815">IF(SUMPRODUCT(--(SIGN(AN782:AN814)=SIGN(K783:K815)))=0,2,IF(AV814&gt;0,1,0))</f>
        <v>0</v>
      </c>
      <c r="AV815">
        <f>IF(AU815=2,ROUND(5*1000/Constants!$B$11,0),IF(AV814&gt;0,AV814-1,0))</f>
        <v>0</v>
      </c>
      <c r="AW815">
        <f t="shared" si="222"/>
        <v>813</v>
      </c>
      <c r="AX815">
        <f ca="1" t="array" ref="AX815">IF(AW815&gt;Constants!$B$12,2,IF(SUMPRODUCT(--(AX796:AX815=2))=0,0,1))</f>
        <v>2</v>
      </c>
      <c r="AZ815">
        <f t="array" ref="AZ815">IF(ABS(AG815)&gt;Constants!$B$13,2,IF(SUMPRODUCT(--(AZ795:AZ814=2))=0,0,1))</f>
        <v>0</v>
      </c>
    </row>
    <row r="816" spans="1:52">
      <c r="A816" s="3">
        <v>814</v>
      </c>
      <c r="B816">
        <f>Signals!B815</f>
        <v>3</v>
      </c>
      <c r="C816">
        <f>Signals!C815</f>
        <v>2</v>
      </c>
      <c r="D816">
        <f>Signals!F815</f>
        <v>0</v>
      </c>
      <c r="E816">
        <f>Signals!H815</f>
        <v>0</v>
      </c>
      <c r="F816">
        <f>Signals!I815</f>
        <v>0</v>
      </c>
      <c r="G816">
        <f>IF(Constants!$B$2=2,-B816,B816)</f>
        <v>3</v>
      </c>
      <c r="H816">
        <f>IF(Constants!$C$2=2,-C816,C816)</f>
        <v>2</v>
      </c>
      <c r="I816">
        <f t="shared" si="206"/>
        <v>3</v>
      </c>
      <c r="J816">
        <f t="shared" si="207"/>
        <v>2</v>
      </c>
      <c r="K816">
        <f t="shared" si="208"/>
        <v>1</v>
      </c>
      <c r="L816">
        <f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1200.5</v>
      </c>
      <c r="M816">
        <f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800.5</v>
      </c>
      <c r="N816">
        <f t="shared" si="209"/>
        <v>1200.5</v>
      </c>
      <c r="O816">
        <f t="shared" si="210"/>
        <v>800.5</v>
      </c>
      <c r="P816">
        <f>IF(I816&lt;&gt;0,(ABS(L816*Constants!$B$10)+50)/100,MAX(P815-ABS(N816*Constants!$B$4),0))</f>
        <v>0.62005</v>
      </c>
      <c r="Q816">
        <f>IF(J816&lt;&gt;0,(ABS(M816*Constants!$B$10)+50)/100,MAX(Q815-ABS(O816*Constants!$B$4),0))</f>
        <v>0.58005</v>
      </c>
      <c r="R816">
        <f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1200.5</v>
      </c>
      <c r="S816">
        <f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800.5</v>
      </c>
      <c r="T816">
        <f t="shared" si="211"/>
        <v>1200.5</v>
      </c>
      <c r="U816">
        <f t="shared" si="212"/>
        <v>800.5</v>
      </c>
      <c r="V816">
        <f>IF(I816&lt;&gt;0,(ABS(R816*Constants!$B$4)+50)/100,IF(R816=0,MAX((0-ABS(T816*Constants!$B$4)),0),(ABS(R816*Constants!$B$4)+50)/100))</f>
        <v>1501.125</v>
      </c>
      <c r="W816">
        <f>IF(J816&lt;&gt;0,(ABS(S816*Constants!$B$4)+50)/100,IF(S816=0,MAX((0-ABS(U816*Constants!$B$4)),0),(ABS(S816*Constants!$B$4)+50)/100))</f>
        <v>1001.125</v>
      </c>
      <c r="X816">
        <f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1200.5</v>
      </c>
      <c r="Y816">
        <f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800.5</v>
      </c>
      <c r="Z816">
        <f t="shared" si="213"/>
        <v>1200.5</v>
      </c>
      <c r="AA816">
        <f t="shared" si="214"/>
        <v>800.5</v>
      </c>
      <c r="AB816">
        <f>IF(I816&lt;&gt;0,(ABS(X816*Constants!$B$10)+50)/100,IF(X816=0,MAX((AB815-ABS(Z816*Constants!$B$4)),0),(ABS(X816*Constants!$B$4)+50)/100))</f>
        <v>0.62005</v>
      </c>
      <c r="AC816">
        <f>IF(J816&lt;&gt;0,(ABS(Y816*Constants!$B$10)+50)/100,IF(Y816=0,MAX((AC815-ABS(AA816*Constants!$B$4)),0),(ABS(Y816*Constants!$B$4)+50)/100))</f>
        <v>0.58005</v>
      </c>
      <c r="AD816">
        <f t="shared" si="215"/>
        <v>1001</v>
      </c>
      <c r="AE816">
        <f t="shared" si="216"/>
        <v>1200.5</v>
      </c>
      <c r="AF816">
        <f t="shared" si="217"/>
        <v>800.5</v>
      </c>
      <c r="AG816">
        <f>((Constants!$B$5*AG815)+Constants!$B$4*AD816+AH815)/(Constants!$B$5+Constants!$B$4)</f>
        <v>1001</v>
      </c>
      <c r="AH816">
        <f>((Constants!$B$5*AG815)+Constants!$B$4*AD816+AH815)-(Constants!$B$5+Constants!$B$4)*AG816</f>
        <v>0</v>
      </c>
      <c r="AI816">
        <f>((Constants!$B$5*AI815)+Constants!$B$4*AE816+AJ815)/(Constants!$B$5+Constants!$B$4)</f>
        <v>1200.5</v>
      </c>
      <c r="AJ816">
        <f>((Constants!$B$5*AI815)+Constants!$B$4*AE816+AJ815)-(Constants!$B$4+Constants!$B$5)*AI816</f>
        <v>0</v>
      </c>
      <c r="AK816">
        <f>((Constants!$B$5*AK815)+Constants!$B$4*AF816+AL815)/(Constants!$B$5+Constants!$B$4)</f>
        <v>800.5</v>
      </c>
      <c r="AL816">
        <f>((Constants!$B$5*AK815)+Constants!$B$4*AF816+AL815)-(Constants!$B$5+Constants!$B$4)*AK816</f>
        <v>0</v>
      </c>
      <c r="AM816">
        <f t="shared" si="218"/>
        <v>1</v>
      </c>
      <c r="AN816">
        <f t="shared" si="219"/>
        <v>1</v>
      </c>
      <c r="AO816">
        <f>(200000*(ABS(N816)-ABS(N814))+Constants!$B$7)/(2*Constants!$B$7)</f>
        <v>0.5</v>
      </c>
      <c r="AP816">
        <f>(200000*(ABS(O816)-ABS(O814))+Constants!$B$7)/(2*Constants!$B$7)</f>
        <v>0.5</v>
      </c>
      <c r="AQ816">
        <f t="shared" si="220"/>
        <v>1</v>
      </c>
      <c r="AR816">
        <f>(Constants!$B$3*Constants!$B$8*I816*K816+AS815)/(Constants!$B$9*Constants!$B$4)</f>
        <v>7.53982300884956</v>
      </c>
      <c r="AS816">
        <f>(Constants!$B$3*Constants!$B$8*I816*K816+AS815)-(AR816*Constants!$B$9*Constants!$B$4)</f>
        <v>0</v>
      </c>
      <c r="AT816">
        <f t="shared" si="221"/>
        <v>6137.41592920347</v>
      </c>
      <c r="AU816">
        <f t="array" ref="AU816">IF(SUMPRODUCT(--(SIGN(AN783:AN815)=SIGN(K784:K816)))=0,2,IF(AV815&gt;0,1,0))</f>
        <v>0</v>
      </c>
      <c r="AV816">
        <f>IF(AU816=2,ROUND(5*1000/Constants!$B$11,0),IF(AV815&gt;0,AV815-1,0))</f>
        <v>0</v>
      </c>
      <c r="AW816">
        <f t="shared" si="222"/>
        <v>814</v>
      </c>
      <c r="AX816">
        <f ca="1" t="array" ref="AX816">IF(AW816&gt;Constants!$B$12,2,IF(SUMPRODUCT(--(AX797:AX816=2))=0,0,1))</f>
        <v>2</v>
      </c>
      <c r="AZ816">
        <f t="array" ref="AZ816">IF(ABS(AG816)&gt;Constants!$B$13,2,IF(SUMPRODUCT(--(AZ796:AZ815=2))=0,0,1))</f>
        <v>0</v>
      </c>
    </row>
    <row r="817" spans="1:52">
      <c r="A817" s="3">
        <v>815</v>
      </c>
      <c r="B817">
        <f>Signals!B816</f>
        <v>3</v>
      </c>
      <c r="C817">
        <f>Signals!C816</f>
        <v>2</v>
      </c>
      <c r="D817">
        <f>Signals!F816</f>
        <v>0</v>
      </c>
      <c r="E817">
        <f>Signals!H816</f>
        <v>0</v>
      </c>
      <c r="F817">
        <f>Signals!I816</f>
        <v>0</v>
      </c>
      <c r="G817">
        <f>IF(Constants!$B$2=2,-B817,B817)</f>
        <v>3</v>
      </c>
      <c r="H817">
        <f>IF(Constants!$C$2=2,-C817,C817)</f>
        <v>2</v>
      </c>
      <c r="I817">
        <f t="shared" si="206"/>
        <v>3</v>
      </c>
      <c r="J817">
        <f t="shared" si="207"/>
        <v>2</v>
      </c>
      <c r="K817">
        <f t="shared" si="208"/>
        <v>1</v>
      </c>
      <c r="L817">
        <f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1200.5</v>
      </c>
      <c r="M817">
        <f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800.5</v>
      </c>
      <c r="N817">
        <f t="shared" si="209"/>
        <v>1200.5</v>
      </c>
      <c r="O817">
        <f t="shared" si="210"/>
        <v>800.5</v>
      </c>
      <c r="P817">
        <f>IF(I817&lt;&gt;0,(ABS(L817*Constants!$B$10)+50)/100,MAX(P816-ABS(N817*Constants!$B$4),0))</f>
        <v>0.62005</v>
      </c>
      <c r="Q817">
        <f>IF(J817&lt;&gt;0,(ABS(M817*Constants!$B$10)+50)/100,MAX(Q816-ABS(O817*Constants!$B$4),0))</f>
        <v>0.58005</v>
      </c>
      <c r="R817">
        <f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1200.5</v>
      </c>
      <c r="S817">
        <f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800.5</v>
      </c>
      <c r="T817">
        <f t="shared" si="211"/>
        <v>1200.5</v>
      </c>
      <c r="U817">
        <f t="shared" si="212"/>
        <v>800.5</v>
      </c>
      <c r="V817">
        <f>IF(I817&lt;&gt;0,(ABS(R817*Constants!$B$4)+50)/100,IF(R817=0,MAX((0-ABS(T817*Constants!$B$4)),0),(ABS(R817*Constants!$B$4)+50)/100))</f>
        <v>1501.125</v>
      </c>
      <c r="W817">
        <f>IF(J817&lt;&gt;0,(ABS(S817*Constants!$B$4)+50)/100,IF(S817=0,MAX((0-ABS(U817*Constants!$B$4)),0),(ABS(S817*Constants!$B$4)+50)/100))</f>
        <v>1001.125</v>
      </c>
      <c r="X817">
        <f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1200.5</v>
      </c>
      <c r="Y817">
        <f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800.5</v>
      </c>
      <c r="Z817">
        <f t="shared" si="213"/>
        <v>1200.5</v>
      </c>
      <c r="AA817">
        <f t="shared" si="214"/>
        <v>800.5</v>
      </c>
      <c r="AB817">
        <f>IF(I817&lt;&gt;0,(ABS(X817*Constants!$B$10)+50)/100,IF(X817=0,MAX((AB816-ABS(Z817*Constants!$B$4)),0),(ABS(X817*Constants!$B$4)+50)/100))</f>
        <v>0.62005</v>
      </c>
      <c r="AC817">
        <f>IF(J817&lt;&gt;0,(ABS(Y817*Constants!$B$10)+50)/100,IF(Y817=0,MAX((AC816-ABS(AA817*Constants!$B$4)),0),(ABS(Y817*Constants!$B$4)+50)/100))</f>
        <v>0.58005</v>
      </c>
      <c r="AD817">
        <f t="shared" si="215"/>
        <v>1001</v>
      </c>
      <c r="AE817">
        <f t="shared" si="216"/>
        <v>1200.5</v>
      </c>
      <c r="AF817">
        <f t="shared" si="217"/>
        <v>800.5</v>
      </c>
      <c r="AG817">
        <f>((Constants!$B$5*AG816)+Constants!$B$4*AD817+AH816)/(Constants!$B$5+Constants!$B$4)</f>
        <v>1001</v>
      </c>
      <c r="AH817">
        <f>((Constants!$B$5*AG816)+Constants!$B$4*AD817+AH816)-(Constants!$B$5+Constants!$B$4)*AG817</f>
        <v>0</v>
      </c>
      <c r="AI817">
        <f>((Constants!$B$5*AI816)+Constants!$B$4*AE817+AJ816)/(Constants!$B$5+Constants!$B$4)</f>
        <v>1200.5</v>
      </c>
      <c r="AJ817">
        <f>((Constants!$B$5*AI816)+Constants!$B$4*AE817+AJ816)-(Constants!$B$4+Constants!$B$5)*AI817</f>
        <v>0</v>
      </c>
      <c r="AK817">
        <f>((Constants!$B$5*AK816)+Constants!$B$4*AF817+AL816)/(Constants!$B$5+Constants!$B$4)</f>
        <v>800.5</v>
      </c>
      <c r="AL817">
        <f>((Constants!$B$5*AK816)+Constants!$B$4*AF817+AL816)-(Constants!$B$5+Constants!$B$4)*AK817</f>
        <v>0</v>
      </c>
      <c r="AM817">
        <f t="shared" si="218"/>
        <v>1</v>
      </c>
      <c r="AN817">
        <f t="shared" si="219"/>
        <v>1</v>
      </c>
      <c r="AO817">
        <f>(200000*(ABS(N817)-ABS(N815))+Constants!$B$7)/(2*Constants!$B$7)</f>
        <v>0.5</v>
      </c>
      <c r="AP817">
        <f>(200000*(ABS(O817)-ABS(O815))+Constants!$B$7)/(2*Constants!$B$7)</f>
        <v>0.5</v>
      </c>
      <c r="AQ817">
        <f t="shared" si="220"/>
        <v>1</v>
      </c>
      <c r="AR817">
        <f>(Constants!$B$3*Constants!$B$8*I817*K817+AS816)/(Constants!$B$9*Constants!$B$4)</f>
        <v>7.53982300884956</v>
      </c>
      <c r="AS817">
        <f>(Constants!$B$3*Constants!$B$8*I817*K817+AS816)-(AR817*Constants!$B$9*Constants!$B$4)</f>
        <v>0</v>
      </c>
      <c r="AT817">
        <f t="shared" si="221"/>
        <v>6144.95575221232</v>
      </c>
      <c r="AU817">
        <f t="array" ref="AU817">IF(SUMPRODUCT(--(SIGN(AN784:AN816)=SIGN(K785:K817)))=0,2,IF(AV816&gt;0,1,0))</f>
        <v>0</v>
      </c>
      <c r="AV817">
        <f>IF(AU817=2,ROUND(5*1000/Constants!$B$11,0),IF(AV816&gt;0,AV816-1,0))</f>
        <v>0</v>
      </c>
      <c r="AW817">
        <f t="shared" si="222"/>
        <v>815</v>
      </c>
      <c r="AX817">
        <f ca="1" t="array" ref="AX817">IF(AW817&gt;Constants!$B$12,2,IF(SUMPRODUCT(--(AX798:AX817=2))=0,0,1))</f>
        <v>2</v>
      </c>
      <c r="AZ817">
        <f t="array" ref="AZ817">IF(ABS(AG817)&gt;Constants!$B$13,2,IF(SUMPRODUCT(--(AZ797:AZ816=2))=0,0,1))</f>
        <v>0</v>
      </c>
    </row>
    <row r="818" spans="1:52">
      <c r="A818" s="3">
        <v>816</v>
      </c>
      <c r="B818">
        <f>Signals!B817</f>
        <v>3</v>
      </c>
      <c r="C818">
        <f>Signals!C817</f>
        <v>2</v>
      </c>
      <c r="D818">
        <f>Signals!F817</f>
        <v>0</v>
      </c>
      <c r="E818">
        <f>Signals!H817</f>
        <v>0</v>
      </c>
      <c r="F818">
        <f>Signals!I817</f>
        <v>0</v>
      </c>
      <c r="G818">
        <f>IF(Constants!$B$2=2,-B818,B818)</f>
        <v>3</v>
      </c>
      <c r="H818">
        <f>IF(Constants!$C$2=2,-C818,C818)</f>
        <v>2</v>
      </c>
      <c r="I818">
        <f t="shared" si="206"/>
        <v>3</v>
      </c>
      <c r="J818">
        <f t="shared" si="207"/>
        <v>2</v>
      </c>
      <c r="K818">
        <f t="shared" si="208"/>
        <v>1</v>
      </c>
      <c r="L818">
        <f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1200.5</v>
      </c>
      <c r="M818">
        <f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800.5</v>
      </c>
      <c r="N818">
        <f t="shared" si="209"/>
        <v>1200.5</v>
      </c>
      <c r="O818">
        <f t="shared" si="210"/>
        <v>800.5</v>
      </c>
      <c r="P818">
        <f>IF(I818&lt;&gt;0,(ABS(L818*Constants!$B$10)+50)/100,MAX(P817-ABS(N818*Constants!$B$4),0))</f>
        <v>0.62005</v>
      </c>
      <c r="Q818">
        <f>IF(J818&lt;&gt;0,(ABS(M818*Constants!$B$10)+50)/100,MAX(Q817-ABS(O818*Constants!$B$4),0))</f>
        <v>0.58005</v>
      </c>
      <c r="R818">
        <f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1200.5</v>
      </c>
      <c r="S818">
        <f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800.5</v>
      </c>
      <c r="T818">
        <f t="shared" si="211"/>
        <v>1200.5</v>
      </c>
      <c r="U818">
        <f t="shared" si="212"/>
        <v>800.5</v>
      </c>
      <c r="V818">
        <f>IF(I818&lt;&gt;0,(ABS(R818*Constants!$B$4)+50)/100,IF(R818=0,MAX((0-ABS(T818*Constants!$B$4)),0),(ABS(R818*Constants!$B$4)+50)/100))</f>
        <v>1501.125</v>
      </c>
      <c r="W818">
        <f>IF(J818&lt;&gt;0,(ABS(S818*Constants!$B$4)+50)/100,IF(S818=0,MAX((0-ABS(U818*Constants!$B$4)),0),(ABS(S818*Constants!$B$4)+50)/100))</f>
        <v>1001.125</v>
      </c>
      <c r="X818">
        <f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1200.5</v>
      </c>
      <c r="Y818">
        <f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800.5</v>
      </c>
      <c r="Z818">
        <f t="shared" si="213"/>
        <v>1200.5</v>
      </c>
      <c r="AA818">
        <f t="shared" si="214"/>
        <v>800.5</v>
      </c>
      <c r="AB818">
        <f>IF(I818&lt;&gt;0,(ABS(X818*Constants!$B$10)+50)/100,IF(X818=0,MAX((AB817-ABS(Z818*Constants!$B$4)),0),(ABS(X818*Constants!$B$4)+50)/100))</f>
        <v>0.62005</v>
      </c>
      <c r="AC818">
        <f>IF(J818&lt;&gt;0,(ABS(Y818*Constants!$B$10)+50)/100,IF(Y818=0,MAX((AC817-ABS(AA818*Constants!$B$4)),0),(ABS(Y818*Constants!$B$4)+50)/100))</f>
        <v>0.58005</v>
      </c>
      <c r="AD818">
        <f t="shared" si="215"/>
        <v>1001</v>
      </c>
      <c r="AE818">
        <f t="shared" si="216"/>
        <v>1200.5</v>
      </c>
      <c r="AF818">
        <f t="shared" si="217"/>
        <v>800.5</v>
      </c>
      <c r="AG818">
        <f>((Constants!$B$5*AG817)+Constants!$B$4*AD818+AH817)/(Constants!$B$5+Constants!$B$4)</f>
        <v>1001</v>
      </c>
      <c r="AH818">
        <f>((Constants!$B$5*AG817)+Constants!$B$4*AD818+AH817)-(Constants!$B$5+Constants!$B$4)*AG818</f>
        <v>0</v>
      </c>
      <c r="AI818">
        <f>((Constants!$B$5*AI817)+Constants!$B$4*AE818+AJ817)/(Constants!$B$5+Constants!$B$4)</f>
        <v>1200.5</v>
      </c>
      <c r="AJ818">
        <f>((Constants!$B$5*AI817)+Constants!$B$4*AE818+AJ817)-(Constants!$B$4+Constants!$B$5)*AI818</f>
        <v>0</v>
      </c>
      <c r="AK818">
        <f>((Constants!$B$5*AK817)+Constants!$B$4*AF818+AL817)/(Constants!$B$5+Constants!$B$4)</f>
        <v>800.5</v>
      </c>
      <c r="AL818">
        <f>((Constants!$B$5*AK817)+Constants!$B$4*AF818+AL817)-(Constants!$B$5+Constants!$B$4)*AK818</f>
        <v>0</v>
      </c>
      <c r="AM818">
        <f t="shared" si="218"/>
        <v>1</v>
      </c>
      <c r="AN818">
        <f t="shared" si="219"/>
        <v>1</v>
      </c>
      <c r="AO818">
        <f>(200000*(ABS(N818)-ABS(N816))+Constants!$B$7)/(2*Constants!$B$7)</f>
        <v>0.5</v>
      </c>
      <c r="AP818">
        <f>(200000*(ABS(O818)-ABS(O816))+Constants!$B$7)/(2*Constants!$B$7)</f>
        <v>0.5</v>
      </c>
      <c r="AQ818">
        <f t="shared" si="220"/>
        <v>1</v>
      </c>
      <c r="AR818">
        <f>(Constants!$B$3*Constants!$B$8*I818*K818+AS817)/(Constants!$B$9*Constants!$B$4)</f>
        <v>7.53982300884956</v>
      </c>
      <c r="AS818">
        <f>(Constants!$B$3*Constants!$B$8*I818*K818+AS817)-(AR818*Constants!$B$9*Constants!$B$4)</f>
        <v>0</v>
      </c>
      <c r="AT818">
        <f t="shared" si="221"/>
        <v>6152.49557522117</v>
      </c>
      <c r="AU818">
        <f t="array" ref="AU818">IF(SUMPRODUCT(--(SIGN(AN785:AN817)=SIGN(K786:K818)))=0,2,IF(AV817&gt;0,1,0))</f>
        <v>0</v>
      </c>
      <c r="AV818">
        <f>IF(AU818=2,ROUND(5*1000/Constants!$B$11,0),IF(AV817&gt;0,AV817-1,0))</f>
        <v>0</v>
      </c>
      <c r="AW818">
        <f t="shared" si="222"/>
        <v>816</v>
      </c>
      <c r="AX818">
        <f ca="1" t="array" ref="AX818">IF(AW818&gt;Constants!$B$12,2,IF(SUMPRODUCT(--(AX799:AX818=2))=0,0,1))</f>
        <v>2</v>
      </c>
      <c r="AZ818">
        <f t="array" ref="AZ818">IF(ABS(AG818)&gt;Constants!$B$13,2,IF(SUMPRODUCT(--(AZ798:AZ817=2))=0,0,1))</f>
        <v>0</v>
      </c>
    </row>
    <row r="819" spans="1:52">
      <c r="A819" s="3">
        <v>817</v>
      </c>
      <c r="B819">
        <f>Signals!B818</f>
        <v>3</v>
      </c>
      <c r="C819">
        <f>Signals!C818</f>
        <v>2</v>
      </c>
      <c r="D819">
        <f>Signals!F818</f>
        <v>0</v>
      </c>
      <c r="E819">
        <f>Signals!H818</f>
        <v>0</v>
      </c>
      <c r="F819">
        <f>Signals!I818</f>
        <v>0</v>
      </c>
      <c r="G819">
        <f>IF(Constants!$B$2=2,-B819,B819)</f>
        <v>3</v>
      </c>
      <c r="H819">
        <f>IF(Constants!$C$2=2,-C819,C819)</f>
        <v>2</v>
      </c>
      <c r="I819">
        <f t="shared" si="206"/>
        <v>3</v>
      </c>
      <c r="J819">
        <f t="shared" si="207"/>
        <v>2</v>
      </c>
      <c r="K819">
        <f t="shared" si="208"/>
        <v>1</v>
      </c>
      <c r="L819">
        <f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1200.5</v>
      </c>
      <c r="M819">
        <f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800.5</v>
      </c>
      <c r="N819">
        <f t="shared" si="209"/>
        <v>1200.5</v>
      </c>
      <c r="O819">
        <f t="shared" si="210"/>
        <v>800.5</v>
      </c>
      <c r="P819">
        <f>IF(I819&lt;&gt;0,(ABS(L819*Constants!$B$10)+50)/100,MAX(P818-ABS(N819*Constants!$B$4),0))</f>
        <v>0.62005</v>
      </c>
      <c r="Q819">
        <f>IF(J819&lt;&gt;0,(ABS(M819*Constants!$B$10)+50)/100,MAX(Q818-ABS(O819*Constants!$B$4),0))</f>
        <v>0.58005</v>
      </c>
      <c r="R819">
        <f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1200.5</v>
      </c>
      <c r="S819">
        <f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800.5</v>
      </c>
      <c r="T819">
        <f t="shared" si="211"/>
        <v>1200.5</v>
      </c>
      <c r="U819">
        <f t="shared" si="212"/>
        <v>800.5</v>
      </c>
      <c r="V819">
        <f>IF(I819&lt;&gt;0,(ABS(R819*Constants!$B$4)+50)/100,IF(R819=0,MAX((0-ABS(T819*Constants!$B$4)),0),(ABS(R819*Constants!$B$4)+50)/100))</f>
        <v>1501.125</v>
      </c>
      <c r="W819">
        <f>IF(J819&lt;&gt;0,(ABS(S819*Constants!$B$4)+50)/100,IF(S819=0,MAX((0-ABS(U819*Constants!$B$4)),0),(ABS(S819*Constants!$B$4)+50)/100))</f>
        <v>1001.125</v>
      </c>
      <c r="X819">
        <f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1200.5</v>
      </c>
      <c r="Y819">
        <f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800.5</v>
      </c>
      <c r="Z819">
        <f t="shared" si="213"/>
        <v>1200.5</v>
      </c>
      <c r="AA819">
        <f t="shared" si="214"/>
        <v>800.5</v>
      </c>
      <c r="AB819">
        <f>IF(I819&lt;&gt;0,(ABS(X819*Constants!$B$10)+50)/100,IF(X819=0,MAX((AB818-ABS(Z819*Constants!$B$4)),0),(ABS(X819*Constants!$B$4)+50)/100))</f>
        <v>0.62005</v>
      </c>
      <c r="AC819">
        <f>IF(J819&lt;&gt;0,(ABS(Y819*Constants!$B$10)+50)/100,IF(Y819=0,MAX((AC818-ABS(AA819*Constants!$B$4)),0),(ABS(Y819*Constants!$B$4)+50)/100))</f>
        <v>0.58005</v>
      </c>
      <c r="AD819">
        <f t="shared" si="215"/>
        <v>1001</v>
      </c>
      <c r="AE819">
        <f t="shared" si="216"/>
        <v>1200.5</v>
      </c>
      <c r="AF819">
        <f t="shared" si="217"/>
        <v>800.5</v>
      </c>
      <c r="AG819">
        <f>((Constants!$B$5*AG818)+Constants!$B$4*AD819+AH818)/(Constants!$B$5+Constants!$B$4)</f>
        <v>1001</v>
      </c>
      <c r="AH819">
        <f>((Constants!$B$5*AG818)+Constants!$B$4*AD819+AH818)-(Constants!$B$5+Constants!$B$4)*AG819</f>
        <v>0</v>
      </c>
      <c r="AI819">
        <f>((Constants!$B$5*AI818)+Constants!$B$4*AE819+AJ818)/(Constants!$B$5+Constants!$B$4)</f>
        <v>1200.5</v>
      </c>
      <c r="AJ819">
        <f>((Constants!$B$5*AI818)+Constants!$B$4*AE819+AJ818)-(Constants!$B$4+Constants!$B$5)*AI819</f>
        <v>0</v>
      </c>
      <c r="AK819">
        <f>((Constants!$B$5*AK818)+Constants!$B$4*AF819+AL818)/(Constants!$B$5+Constants!$B$4)</f>
        <v>800.5</v>
      </c>
      <c r="AL819">
        <f>((Constants!$B$5*AK818)+Constants!$B$4*AF819+AL818)-(Constants!$B$5+Constants!$B$4)*AK819</f>
        <v>0</v>
      </c>
      <c r="AM819">
        <f t="shared" si="218"/>
        <v>1</v>
      </c>
      <c r="AN819">
        <f t="shared" si="219"/>
        <v>1</v>
      </c>
      <c r="AO819">
        <f>(200000*(ABS(N819)-ABS(N817))+Constants!$B$7)/(2*Constants!$B$7)</f>
        <v>0.5</v>
      </c>
      <c r="AP819">
        <f>(200000*(ABS(O819)-ABS(O817))+Constants!$B$7)/(2*Constants!$B$7)</f>
        <v>0.5</v>
      </c>
      <c r="AQ819">
        <f t="shared" si="220"/>
        <v>1</v>
      </c>
      <c r="AR819">
        <f>(Constants!$B$3*Constants!$B$8*I819*K819+AS818)/(Constants!$B$9*Constants!$B$4)</f>
        <v>7.53982300884956</v>
      </c>
      <c r="AS819">
        <f>(Constants!$B$3*Constants!$B$8*I819*K819+AS818)-(AR819*Constants!$B$9*Constants!$B$4)</f>
        <v>0</v>
      </c>
      <c r="AT819">
        <f t="shared" si="221"/>
        <v>6160.03539823002</v>
      </c>
      <c r="AU819">
        <f t="array" ref="AU819">IF(SUMPRODUCT(--(SIGN(AN786:AN818)=SIGN(K787:K819)))=0,2,IF(AV818&gt;0,1,0))</f>
        <v>0</v>
      </c>
      <c r="AV819">
        <f>IF(AU819=2,ROUND(5*1000/Constants!$B$11,0),IF(AV818&gt;0,AV818-1,0))</f>
        <v>0</v>
      </c>
      <c r="AW819">
        <f t="shared" si="222"/>
        <v>817</v>
      </c>
      <c r="AX819">
        <f ca="1" t="array" ref="AX819">IF(AW819&gt;Constants!$B$12,2,IF(SUMPRODUCT(--(AX800:AX819=2))=0,0,1))</f>
        <v>2</v>
      </c>
      <c r="AZ819">
        <f t="array" ref="AZ819">IF(ABS(AG819)&gt;Constants!$B$13,2,IF(SUMPRODUCT(--(AZ799:AZ818=2))=0,0,1))</f>
        <v>0</v>
      </c>
    </row>
    <row r="820" spans="1:52">
      <c r="A820" s="3">
        <v>818</v>
      </c>
      <c r="B820">
        <f>Signals!B819</f>
        <v>3</v>
      </c>
      <c r="C820">
        <f>Signals!C819</f>
        <v>2</v>
      </c>
      <c r="D820">
        <f>Signals!F819</f>
        <v>0</v>
      </c>
      <c r="E820">
        <f>Signals!H819</f>
        <v>0</v>
      </c>
      <c r="F820">
        <f>Signals!I819</f>
        <v>0</v>
      </c>
      <c r="G820">
        <f>IF(Constants!$B$2=2,-B820,B820)</f>
        <v>3</v>
      </c>
      <c r="H820">
        <f>IF(Constants!$C$2=2,-C820,C820)</f>
        <v>2</v>
      </c>
      <c r="I820">
        <f t="shared" si="206"/>
        <v>3</v>
      </c>
      <c r="J820">
        <f t="shared" si="207"/>
        <v>2</v>
      </c>
      <c r="K820">
        <f t="shared" si="208"/>
        <v>1</v>
      </c>
      <c r="L820">
        <f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1200.5</v>
      </c>
      <c r="M820">
        <f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800.5</v>
      </c>
      <c r="N820">
        <f t="shared" si="209"/>
        <v>1200.5</v>
      </c>
      <c r="O820">
        <f t="shared" si="210"/>
        <v>800.5</v>
      </c>
      <c r="P820">
        <f>IF(I820&lt;&gt;0,(ABS(L820*Constants!$B$10)+50)/100,MAX(P819-ABS(N820*Constants!$B$4),0))</f>
        <v>0.62005</v>
      </c>
      <c r="Q820">
        <f>IF(J820&lt;&gt;0,(ABS(M820*Constants!$B$10)+50)/100,MAX(Q819-ABS(O820*Constants!$B$4),0))</f>
        <v>0.58005</v>
      </c>
      <c r="R820">
        <f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1200.5</v>
      </c>
      <c r="S820">
        <f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800.5</v>
      </c>
      <c r="T820">
        <f t="shared" si="211"/>
        <v>1200.5</v>
      </c>
      <c r="U820">
        <f t="shared" si="212"/>
        <v>800.5</v>
      </c>
      <c r="V820">
        <f>IF(I820&lt;&gt;0,(ABS(R820*Constants!$B$4)+50)/100,IF(R820=0,MAX((0-ABS(T820*Constants!$B$4)),0),(ABS(R820*Constants!$B$4)+50)/100))</f>
        <v>1501.125</v>
      </c>
      <c r="W820">
        <f>IF(J820&lt;&gt;0,(ABS(S820*Constants!$B$4)+50)/100,IF(S820=0,MAX((0-ABS(U820*Constants!$B$4)),0),(ABS(S820*Constants!$B$4)+50)/100))</f>
        <v>1001.125</v>
      </c>
      <c r="X820">
        <f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1200.5</v>
      </c>
      <c r="Y820">
        <f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800.5</v>
      </c>
      <c r="Z820">
        <f t="shared" si="213"/>
        <v>1200.5</v>
      </c>
      <c r="AA820">
        <f t="shared" si="214"/>
        <v>800.5</v>
      </c>
      <c r="AB820">
        <f>IF(I820&lt;&gt;0,(ABS(X820*Constants!$B$10)+50)/100,IF(X820=0,MAX((AB819-ABS(Z820*Constants!$B$4)),0),(ABS(X820*Constants!$B$4)+50)/100))</f>
        <v>0.62005</v>
      </c>
      <c r="AC820">
        <f>IF(J820&lt;&gt;0,(ABS(Y820*Constants!$B$10)+50)/100,IF(Y820=0,MAX((AC819-ABS(AA820*Constants!$B$4)),0),(ABS(Y820*Constants!$B$4)+50)/100))</f>
        <v>0.58005</v>
      </c>
      <c r="AD820">
        <f t="shared" si="215"/>
        <v>1001</v>
      </c>
      <c r="AE820">
        <f t="shared" si="216"/>
        <v>1200.5</v>
      </c>
      <c r="AF820">
        <f t="shared" si="217"/>
        <v>800.5</v>
      </c>
      <c r="AG820">
        <f>((Constants!$B$5*AG819)+Constants!$B$4*AD820+AH819)/(Constants!$B$5+Constants!$B$4)</f>
        <v>1001</v>
      </c>
      <c r="AH820">
        <f>((Constants!$B$5*AG819)+Constants!$B$4*AD820+AH819)-(Constants!$B$5+Constants!$B$4)*AG820</f>
        <v>0</v>
      </c>
      <c r="AI820">
        <f>((Constants!$B$5*AI819)+Constants!$B$4*AE820+AJ819)/(Constants!$B$5+Constants!$B$4)</f>
        <v>1200.5</v>
      </c>
      <c r="AJ820">
        <f>((Constants!$B$5*AI819)+Constants!$B$4*AE820+AJ819)-(Constants!$B$4+Constants!$B$5)*AI820</f>
        <v>0</v>
      </c>
      <c r="AK820">
        <f>((Constants!$B$5*AK819)+Constants!$B$4*AF820+AL819)/(Constants!$B$5+Constants!$B$4)</f>
        <v>800.5</v>
      </c>
      <c r="AL820">
        <f>((Constants!$B$5*AK819)+Constants!$B$4*AF820+AL819)-(Constants!$B$5+Constants!$B$4)*AK820</f>
        <v>0</v>
      </c>
      <c r="AM820">
        <f t="shared" si="218"/>
        <v>1</v>
      </c>
      <c r="AN820">
        <f t="shared" si="219"/>
        <v>1</v>
      </c>
      <c r="AO820">
        <f>(200000*(ABS(N820)-ABS(N818))+Constants!$B$7)/(2*Constants!$B$7)</f>
        <v>0.5</v>
      </c>
      <c r="AP820">
        <f>(200000*(ABS(O820)-ABS(O818))+Constants!$B$7)/(2*Constants!$B$7)</f>
        <v>0.5</v>
      </c>
      <c r="AQ820">
        <f t="shared" si="220"/>
        <v>1</v>
      </c>
      <c r="AR820">
        <f>(Constants!$B$3*Constants!$B$8*I820*K820+AS819)/(Constants!$B$9*Constants!$B$4)</f>
        <v>7.53982300884956</v>
      </c>
      <c r="AS820">
        <f>(Constants!$B$3*Constants!$B$8*I820*K820+AS819)-(AR820*Constants!$B$9*Constants!$B$4)</f>
        <v>0</v>
      </c>
      <c r="AT820">
        <f t="shared" si="221"/>
        <v>6167.57522123887</v>
      </c>
      <c r="AU820">
        <f t="array" ref="AU820">IF(SUMPRODUCT(--(SIGN(AN787:AN819)=SIGN(K788:K820)))=0,2,IF(AV819&gt;0,1,0))</f>
        <v>0</v>
      </c>
      <c r="AV820">
        <f>IF(AU820=2,ROUND(5*1000/Constants!$B$11,0),IF(AV819&gt;0,AV819-1,0))</f>
        <v>0</v>
      </c>
      <c r="AW820">
        <f t="shared" si="222"/>
        <v>818</v>
      </c>
      <c r="AX820">
        <f ca="1" t="array" ref="AX820">IF(AW820&gt;Constants!$B$12,2,IF(SUMPRODUCT(--(AX801:AX820=2))=0,0,1))</f>
        <v>2</v>
      </c>
      <c r="AZ820">
        <f t="array" ref="AZ820">IF(ABS(AG820)&gt;Constants!$B$13,2,IF(SUMPRODUCT(--(AZ800:AZ819=2))=0,0,1))</f>
        <v>0</v>
      </c>
    </row>
    <row r="821" spans="1:52">
      <c r="A821" s="3">
        <v>819</v>
      </c>
      <c r="B821">
        <f>Signals!B820</f>
        <v>3</v>
      </c>
      <c r="C821">
        <f>Signals!C820</f>
        <v>2</v>
      </c>
      <c r="D821">
        <f>Signals!F820</f>
        <v>0</v>
      </c>
      <c r="E821">
        <f>Signals!H820</f>
        <v>0</v>
      </c>
      <c r="F821">
        <f>Signals!I820</f>
        <v>0</v>
      </c>
      <c r="G821">
        <f>IF(Constants!$B$2=2,-B821,B821)</f>
        <v>3</v>
      </c>
      <c r="H821">
        <f>IF(Constants!$C$2=2,-C821,C821)</f>
        <v>2</v>
      </c>
      <c r="I821">
        <f t="shared" si="206"/>
        <v>3</v>
      </c>
      <c r="J821">
        <f t="shared" si="207"/>
        <v>2</v>
      </c>
      <c r="K821">
        <f t="shared" si="208"/>
        <v>1</v>
      </c>
      <c r="L821">
        <f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1200.5</v>
      </c>
      <c r="M821">
        <f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800.5</v>
      </c>
      <c r="N821">
        <f t="shared" si="209"/>
        <v>1200.5</v>
      </c>
      <c r="O821">
        <f t="shared" si="210"/>
        <v>800.5</v>
      </c>
      <c r="P821">
        <f>IF(I821&lt;&gt;0,(ABS(L821*Constants!$B$10)+50)/100,MAX(P820-ABS(N821*Constants!$B$4),0))</f>
        <v>0.62005</v>
      </c>
      <c r="Q821">
        <f>IF(J821&lt;&gt;0,(ABS(M821*Constants!$B$10)+50)/100,MAX(Q820-ABS(O821*Constants!$B$4),0))</f>
        <v>0.58005</v>
      </c>
      <c r="R821">
        <f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1200.5</v>
      </c>
      <c r="S821">
        <f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800.5</v>
      </c>
      <c r="T821">
        <f t="shared" si="211"/>
        <v>1200.5</v>
      </c>
      <c r="U821">
        <f t="shared" si="212"/>
        <v>800.5</v>
      </c>
      <c r="V821">
        <f>IF(I821&lt;&gt;0,(ABS(R821*Constants!$B$4)+50)/100,IF(R821=0,MAX((0-ABS(T821*Constants!$B$4)),0),(ABS(R821*Constants!$B$4)+50)/100))</f>
        <v>1501.125</v>
      </c>
      <c r="W821">
        <f>IF(J821&lt;&gt;0,(ABS(S821*Constants!$B$4)+50)/100,IF(S821=0,MAX((0-ABS(U821*Constants!$B$4)),0),(ABS(S821*Constants!$B$4)+50)/100))</f>
        <v>1001.125</v>
      </c>
      <c r="X821">
        <f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1200.5</v>
      </c>
      <c r="Y821">
        <f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800.5</v>
      </c>
      <c r="Z821">
        <f t="shared" si="213"/>
        <v>1200.5</v>
      </c>
      <c r="AA821">
        <f t="shared" si="214"/>
        <v>800.5</v>
      </c>
      <c r="AB821">
        <f>IF(I821&lt;&gt;0,(ABS(X821*Constants!$B$10)+50)/100,IF(X821=0,MAX((AB820-ABS(Z821*Constants!$B$4)),0),(ABS(X821*Constants!$B$4)+50)/100))</f>
        <v>0.62005</v>
      </c>
      <c r="AC821">
        <f>IF(J821&lt;&gt;0,(ABS(Y821*Constants!$B$10)+50)/100,IF(Y821=0,MAX((AC820-ABS(AA821*Constants!$B$4)),0),(ABS(Y821*Constants!$B$4)+50)/100))</f>
        <v>0.58005</v>
      </c>
      <c r="AD821">
        <f t="shared" si="215"/>
        <v>1001</v>
      </c>
      <c r="AE821">
        <f t="shared" si="216"/>
        <v>1200.5</v>
      </c>
      <c r="AF821">
        <f t="shared" si="217"/>
        <v>800.5</v>
      </c>
      <c r="AG821">
        <f>((Constants!$B$5*AG820)+Constants!$B$4*AD821+AH820)/(Constants!$B$5+Constants!$B$4)</f>
        <v>1001</v>
      </c>
      <c r="AH821">
        <f>((Constants!$B$5*AG820)+Constants!$B$4*AD821+AH820)-(Constants!$B$5+Constants!$B$4)*AG821</f>
        <v>0</v>
      </c>
      <c r="AI821">
        <f>((Constants!$B$5*AI820)+Constants!$B$4*AE821+AJ820)/(Constants!$B$5+Constants!$B$4)</f>
        <v>1200.5</v>
      </c>
      <c r="AJ821">
        <f>((Constants!$B$5*AI820)+Constants!$B$4*AE821+AJ820)-(Constants!$B$4+Constants!$B$5)*AI821</f>
        <v>0</v>
      </c>
      <c r="AK821">
        <f>((Constants!$B$5*AK820)+Constants!$B$4*AF821+AL820)/(Constants!$B$5+Constants!$B$4)</f>
        <v>800.5</v>
      </c>
      <c r="AL821">
        <f>((Constants!$B$5*AK820)+Constants!$B$4*AF821+AL820)-(Constants!$B$5+Constants!$B$4)*AK821</f>
        <v>0</v>
      </c>
      <c r="AM821">
        <f t="shared" si="218"/>
        <v>1</v>
      </c>
      <c r="AN821">
        <f t="shared" si="219"/>
        <v>1</v>
      </c>
      <c r="AO821">
        <f>(200000*(ABS(N821)-ABS(N819))+Constants!$B$7)/(2*Constants!$B$7)</f>
        <v>0.5</v>
      </c>
      <c r="AP821">
        <f>(200000*(ABS(O821)-ABS(O819))+Constants!$B$7)/(2*Constants!$B$7)</f>
        <v>0.5</v>
      </c>
      <c r="AQ821">
        <f t="shared" si="220"/>
        <v>1</v>
      </c>
      <c r="AR821">
        <f>(Constants!$B$3*Constants!$B$8*I821*K821+AS820)/(Constants!$B$9*Constants!$B$4)</f>
        <v>7.53982300884956</v>
      </c>
      <c r="AS821">
        <f>(Constants!$B$3*Constants!$B$8*I821*K821+AS820)-(AR821*Constants!$B$9*Constants!$B$4)</f>
        <v>0</v>
      </c>
      <c r="AT821">
        <f t="shared" si="221"/>
        <v>6175.11504424772</v>
      </c>
      <c r="AU821">
        <f t="array" ref="AU821">IF(SUMPRODUCT(--(SIGN(AN788:AN820)=SIGN(K789:K821)))=0,2,IF(AV820&gt;0,1,0))</f>
        <v>0</v>
      </c>
      <c r="AV821">
        <f>IF(AU821=2,ROUND(5*1000/Constants!$B$11,0),IF(AV820&gt;0,AV820-1,0))</f>
        <v>0</v>
      </c>
      <c r="AW821">
        <f t="shared" si="222"/>
        <v>819</v>
      </c>
      <c r="AX821">
        <f ca="1" t="array" ref="AX821">IF(AW821&gt;Constants!$B$12,2,IF(SUMPRODUCT(--(AX802:AX821=2))=0,0,1))</f>
        <v>2</v>
      </c>
      <c r="AZ821">
        <f t="array" ref="AZ821">IF(ABS(AG821)&gt;Constants!$B$13,2,IF(SUMPRODUCT(--(AZ801:AZ820=2))=0,0,1))</f>
        <v>0</v>
      </c>
    </row>
    <row r="822" spans="1:52">
      <c r="A822" s="3">
        <v>820</v>
      </c>
      <c r="B822">
        <f>Signals!B821</f>
        <v>3</v>
      </c>
      <c r="C822">
        <f>Signals!C821</f>
        <v>2</v>
      </c>
      <c r="D822">
        <f>Signals!F821</f>
        <v>0</v>
      </c>
      <c r="E822">
        <f>Signals!H821</f>
        <v>0</v>
      </c>
      <c r="F822">
        <f>Signals!I821</f>
        <v>0</v>
      </c>
      <c r="G822">
        <f>IF(Constants!$B$2=2,-B822,B822)</f>
        <v>3</v>
      </c>
      <c r="H822">
        <f>IF(Constants!$C$2=2,-C822,C822)</f>
        <v>2</v>
      </c>
      <c r="I822">
        <f t="shared" si="206"/>
        <v>3</v>
      </c>
      <c r="J822">
        <f t="shared" si="207"/>
        <v>2</v>
      </c>
      <c r="K822">
        <f t="shared" si="208"/>
        <v>1</v>
      </c>
      <c r="L822">
        <f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1200.5</v>
      </c>
      <c r="M822">
        <f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800.5</v>
      </c>
      <c r="N822">
        <f t="shared" si="209"/>
        <v>1200.5</v>
      </c>
      <c r="O822">
        <f t="shared" si="210"/>
        <v>800.5</v>
      </c>
      <c r="P822">
        <f>IF(I822&lt;&gt;0,(ABS(L822*Constants!$B$10)+50)/100,MAX(P821-ABS(N822*Constants!$B$4),0))</f>
        <v>0.62005</v>
      </c>
      <c r="Q822">
        <f>IF(J822&lt;&gt;0,(ABS(M822*Constants!$B$10)+50)/100,MAX(Q821-ABS(O822*Constants!$B$4),0))</f>
        <v>0.58005</v>
      </c>
      <c r="R822">
        <f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1200.5</v>
      </c>
      <c r="S822">
        <f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800.5</v>
      </c>
      <c r="T822">
        <f t="shared" si="211"/>
        <v>1200.5</v>
      </c>
      <c r="U822">
        <f t="shared" si="212"/>
        <v>800.5</v>
      </c>
      <c r="V822">
        <f>IF(I822&lt;&gt;0,(ABS(R822*Constants!$B$4)+50)/100,IF(R822=0,MAX((0-ABS(T822*Constants!$B$4)),0),(ABS(R822*Constants!$B$4)+50)/100))</f>
        <v>1501.125</v>
      </c>
      <c r="W822">
        <f>IF(J822&lt;&gt;0,(ABS(S822*Constants!$B$4)+50)/100,IF(S822=0,MAX((0-ABS(U822*Constants!$B$4)),0),(ABS(S822*Constants!$B$4)+50)/100))</f>
        <v>1001.125</v>
      </c>
      <c r="X822">
        <f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1200.5</v>
      </c>
      <c r="Y822">
        <f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800.5</v>
      </c>
      <c r="Z822">
        <f t="shared" si="213"/>
        <v>1200.5</v>
      </c>
      <c r="AA822">
        <f t="shared" si="214"/>
        <v>800.5</v>
      </c>
      <c r="AB822">
        <f>IF(I822&lt;&gt;0,(ABS(X822*Constants!$B$10)+50)/100,IF(X822=0,MAX((AB821-ABS(Z822*Constants!$B$4)),0),(ABS(X822*Constants!$B$4)+50)/100))</f>
        <v>0.62005</v>
      </c>
      <c r="AC822">
        <f>IF(J822&lt;&gt;0,(ABS(Y822*Constants!$B$10)+50)/100,IF(Y822=0,MAX((AC821-ABS(AA822*Constants!$B$4)),0),(ABS(Y822*Constants!$B$4)+50)/100))</f>
        <v>0.58005</v>
      </c>
      <c r="AD822">
        <f t="shared" si="215"/>
        <v>1001</v>
      </c>
      <c r="AE822">
        <f t="shared" si="216"/>
        <v>1200.5</v>
      </c>
      <c r="AF822">
        <f t="shared" si="217"/>
        <v>800.5</v>
      </c>
      <c r="AG822">
        <f>((Constants!$B$5*AG821)+Constants!$B$4*AD822+AH821)/(Constants!$B$5+Constants!$B$4)</f>
        <v>1001</v>
      </c>
      <c r="AH822">
        <f>((Constants!$B$5*AG821)+Constants!$B$4*AD822+AH821)-(Constants!$B$5+Constants!$B$4)*AG822</f>
        <v>0</v>
      </c>
      <c r="AI822">
        <f>((Constants!$B$5*AI821)+Constants!$B$4*AE822+AJ821)/(Constants!$B$5+Constants!$B$4)</f>
        <v>1200.5</v>
      </c>
      <c r="AJ822">
        <f>((Constants!$B$5*AI821)+Constants!$B$4*AE822+AJ821)-(Constants!$B$4+Constants!$B$5)*AI822</f>
        <v>0</v>
      </c>
      <c r="AK822">
        <f>((Constants!$B$5*AK821)+Constants!$B$4*AF822+AL821)/(Constants!$B$5+Constants!$B$4)</f>
        <v>800.5</v>
      </c>
      <c r="AL822">
        <f>((Constants!$B$5*AK821)+Constants!$B$4*AF822+AL821)-(Constants!$B$5+Constants!$B$4)*AK822</f>
        <v>0</v>
      </c>
      <c r="AM822">
        <f t="shared" si="218"/>
        <v>1</v>
      </c>
      <c r="AN822">
        <f t="shared" si="219"/>
        <v>1</v>
      </c>
      <c r="AO822">
        <f>(200000*(ABS(N822)-ABS(N820))+Constants!$B$7)/(2*Constants!$B$7)</f>
        <v>0.5</v>
      </c>
      <c r="AP822">
        <f>(200000*(ABS(O822)-ABS(O820))+Constants!$B$7)/(2*Constants!$B$7)</f>
        <v>0.5</v>
      </c>
      <c r="AQ822">
        <f t="shared" si="220"/>
        <v>1</v>
      </c>
      <c r="AR822">
        <f>(Constants!$B$3*Constants!$B$8*I822*K822+AS821)/(Constants!$B$9*Constants!$B$4)</f>
        <v>7.53982300884956</v>
      </c>
      <c r="AS822">
        <f>(Constants!$B$3*Constants!$B$8*I822*K822+AS821)-(AR822*Constants!$B$9*Constants!$B$4)</f>
        <v>0</v>
      </c>
      <c r="AT822">
        <f t="shared" si="221"/>
        <v>6182.65486725657</v>
      </c>
      <c r="AU822">
        <f t="array" ref="AU822">IF(SUMPRODUCT(--(SIGN(AN789:AN821)=SIGN(K790:K822)))=0,2,IF(AV821&gt;0,1,0))</f>
        <v>0</v>
      </c>
      <c r="AV822">
        <f>IF(AU822=2,ROUND(5*1000/Constants!$B$11,0),IF(AV821&gt;0,AV821-1,0))</f>
        <v>0</v>
      </c>
      <c r="AW822">
        <f t="shared" si="222"/>
        <v>820</v>
      </c>
      <c r="AX822">
        <f ca="1" t="array" ref="AX822">IF(AW822&gt;Constants!$B$12,2,IF(SUMPRODUCT(--(AX803:AX822=2))=0,0,1))</f>
        <v>2</v>
      </c>
      <c r="AZ822">
        <f t="array" ref="AZ822">IF(ABS(AG822)&gt;Constants!$B$13,2,IF(SUMPRODUCT(--(AZ802:AZ821=2))=0,0,1))</f>
        <v>0</v>
      </c>
    </row>
    <row r="823" spans="1:52">
      <c r="A823" s="3">
        <v>821</v>
      </c>
      <c r="B823">
        <f>Signals!B822</f>
        <v>3</v>
      </c>
      <c r="C823">
        <f>Signals!C822</f>
        <v>2</v>
      </c>
      <c r="D823">
        <f>Signals!F822</f>
        <v>0</v>
      </c>
      <c r="E823">
        <f>Signals!H822</f>
        <v>0</v>
      </c>
      <c r="F823">
        <f>Signals!I822</f>
        <v>0</v>
      </c>
      <c r="G823">
        <f>IF(Constants!$B$2=2,-B823,B823)</f>
        <v>3</v>
      </c>
      <c r="H823">
        <f>IF(Constants!$C$2=2,-C823,C823)</f>
        <v>2</v>
      </c>
      <c r="I823">
        <f t="shared" si="206"/>
        <v>3</v>
      </c>
      <c r="J823">
        <f t="shared" si="207"/>
        <v>2</v>
      </c>
      <c r="K823">
        <f t="shared" si="208"/>
        <v>1</v>
      </c>
      <c r="L823">
        <f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1200.5</v>
      </c>
      <c r="M823">
        <f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800.5</v>
      </c>
      <c r="N823">
        <f t="shared" si="209"/>
        <v>1200.5</v>
      </c>
      <c r="O823">
        <f t="shared" si="210"/>
        <v>800.5</v>
      </c>
      <c r="P823">
        <f>IF(I823&lt;&gt;0,(ABS(L823*Constants!$B$10)+50)/100,MAX(P822-ABS(N823*Constants!$B$4),0))</f>
        <v>0.62005</v>
      </c>
      <c r="Q823">
        <f>IF(J823&lt;&gt;0,(ABS(M823*Constants!$B$10)+50)/100,MAX(Q822-ABS(O823*Constants!$B$4),0))</f>
        <v>0.58005</v>
      </c>
      <c r="R823">
        <f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1200.5</v>
      </c>
      <c r="S823">
        <f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800.5</v>
      </c>
      <c r="T823">
        <f t="shared" si="211"/>
        <v>1200.5</v>
      </c>
      <c r="U823">
        <f t="shared" si="212"/>
        <v>800.5</v>
      </c>
      <c r="V823">
        <f>IF(I823&lt;&gt;0,(ABS(R823*Constants!$B$4)+50)/100,IF(R823=0,MAX((0-ABS(T823*Constants!$B$4)),0),(ABS(R823*Constants!$B$4)+50)/100))</f>
        <v>1501.125</v>
      </c>
      <c r="W823">
        <f>IF(J823&lt;&gt;0,(ABS(S823*Constants!$B$4)+50)/100,IF(S823=0,MAX((0-ABS(U823*Constants!$B$4)),0),(ABS(S823*Constants!$B$4)+50)/100))</f>
        <v>1001.125</v>
      </c>
      <c r="X823">
        <f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1200.5</v>
      </c>
      <c r="Y823">
        <f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800.5</v>
      </c>
      <c r="Z823">
        <f t="shared" si="213"/>
        <v>1200.5</v>
      </c>
      <c r="AA823">
        <f t="shared" si="214"/>
        <v>800.5</v>
      </c>
      <c r="AB823">
        <f>IF(I823&lt;&gt;0,(ABS(X823*Constants!$B$10)+50)/100,IF(X823=0,MAX((AB822-ABS(Z823*Constants!$B$4)),0),(ABS(X823*Constants!$B$4)+50)/100))</f>
        <v>0.62005</v>
      </c>
      <c r="AC823">
        <f>IF(J823&lt;&gt;0,(ABS(Y823*Constants!$B$10)+50)/100,IF(Y823=0,MAX((AC822-ABS(AA823*Constants!$B$4)),0),(ABS(Y823*Constants!$B$4)+50)/100))</f>
        <v>0.58005</v>
      </c>
      <c r="AD823">
        <f t="shared" si="215"/>
        <v>1001</v>
      </c>
      <c r="AE823">
        <f t="shared" si="216"/>
        <v>1200.5</v>
      </c>
      <c r="AF823">
        <f t="shared" si="217"/>
        <v>800.5</v>
      </c>
      <c r="AG823">
        <f>((Constants!$B$5*AG822)+Constants!$B$4*AD823+AH822)/(Constants!$B$5+Constants!$B$4)</f>
        <v>1001</v>
      </c>
      <c r="AH823">
        <f>((Constants!$B$5*AG822)+Constants!$B$4*AD823+AH822)-(Constants!$B$5+Constants!$B$4)*AG823</f>
        <v>0</v>
      </c>
      <c r="AI823">
        <f>((Constants!$B$5*AI822)+Constants!$B$4*AE823+AJ822)/(Constants!$B$5+Constants!$B$4)</f>
        <v>1200.5</v>
      </c>
      <c r="AJ823">
        <f>((Constants!$B$5*AI822)+Constants!$B$4*AE823+AJ822)-(Constants!$B$4+Constants!$B$5)*AI823</f>
        <v>0</v>
      </c>
      <c r="AK823">
        <f>((Constants!$B$5*AK822)+Constants!$B$4*AF823+AL822)/(Constants!$B$5+Constants!$B$4)</f>
        <v>800.5</v>
      </c>
      <c r="AL823">
        <f>((Constants!$B$5*AK822)+Constants!$B$4*AF823+AL822)-(Constants!$B$5+Constants!$B$4)*AK823</f>
        <v>0</v>
      </c>
      <c r="AM823">
        <f t="shared" si="218"/>
        <v>1</v>
      </c>
      <c r="AN823">
        <f t="shared" si="219"/>
        <v>1</v>
      </c>
      <c r="AO823">
        <f>(200000*(ABS(N823)-ABS(N821))+Constants!$B$7)/(2*Constants!$B$7)</f>
        <v>0.5</v>
      </c>
      <c r="AP823">
        <f>(200000*(ABS(O823)-ABS(O821))+Constants!$B$7)/(2*Constants!$B$7)</f>
        <v>0.5</v>
      </c>
      <c r="AQ823">
        <f t="shared" si="220"/>
        <v>1</v>
      </c>
      <c r="AR823">
        <f>(Constants!$B$3*Constants!$B$8*I823*K823+AS822)/(Constants!$B$9*Constants!$B$4)</f>
        <v>7.53982300884956</v>
      </c>
      <c r="AS823">
        <f>(Constants!$B$3*Constants!$B$8*I823*K823+AS822)-(AR823*Constants!$B$9*Constants!$B$4)</f>
        <v>0</v>
      </c>
      <c r="AT823">
        <f t="shared" si="221"/>
        <v>6190.19469026542</v>
      </c>
      <c r="AU823">
        <f t="array" ref="AU823">IF(SUMPRODUCT(--(SIGN(AN790:AN822)=SIGN(K791:K823)))=0,2,IF(AV822&gt;0,1,0))</f>
        <v>0</v>
      </c>
      <c r="AV823">
        <f>IF(AU823=2,ROUND(5*1000/Constants!$B$11,0),IF(AV822&gt;0,AV822-1,0))</f>
        <v>0</v>
      </c>
      <c r="AW823">
        <f t="shared" si="222"/>
        <v>821</v>
      </c>
      <c r="AX823">
        <f ca="1" t="array" ref="AX823">IF(AW823&gt;Constants!$B$12,2,IF(SUMPRODUCT(--(AX804:AX823=2))=0,0,1))</f>
        <v>2</v>
      </c>
      <c r="AZ823">
        <f t="array" ref="AZ823">IF(ABS(AG823)&gt;Constants!$B$13,2,IF(SUMPRODUCT(--(AZ803:AZ822=2))=0,0,1))</f>
        <v>0</v>
      </c>
    </row>
    <row r="824" spans="1:52">
      <c r="A824" s="3">
        <v>822</v>
      </c>
      <c r="B824">
        <f>Signals!B823</f>
        <v>3</v>
      </c>
      <c r="C824">
        <f>Signals!C823</f>
        <v>2</v>
      </c>
      <c r="D824">
        <f>Signals!F823</f>
        <v>0</v>
      </c>
      <c r="E824">
        <f>Signals!H823</f>
        <v>0</v>
      </c>
      <c r="F824">
        <f>Signals!I823</f>
        <v>0</v>
      </c>
      <c r="G824">
        <f>IF(Constants!$B$2=2,-B824,B824)</f>
        <v>3</v>
      </c>
      <c r="H824">
        <f>IF(Constants!$C$2=2,-C824,C824)</f>
        <v>2</v>
      </c>
      <c r="I824">
        <f t="shared" si="206"/>
        <v>3</v>
      </c>
      <c r="J824">
        <f t="shared" si="207"/>
        <v>2</v>
      </c>
      <c r="K824">
        <f t="shared" si="208"/>
        <v>1</v>
      </c>
      <c r="L824">
        <f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1200.5</v>
      </c>
      <c r="M824">
        <f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800.5</v>
      </c>
      <c r="N824">
        <f t="shared" si="209"/>
        <v>1200.5</v>
      </c>
      <c r="O824">
        <f t="shared" si="210"/>
        <v>800.5</v>
      </c>
      <c r="P824">
        <f>IF(I824&lt;&gt;0,(ABS(L824*Constants!$B$10)+50)/100,MAX(P823-ABS(N824*Constants!$B$4),0))</f>
        <v>0.62005</v>
      </c>
      <c r="Q824">
        <f>IF(J824&lt;&gt;0,(ABS(M824*Constants!$B$10)+50)/100,MAX(Q823-ABS(O824*Constants!$B$4),0))</f>
        <v>0.58005</v>
      </c>
      <c r="R824">
        <f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1200.5</v>
      </c>
      <c r="S824">
        <f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800.5</v>
      </c>
      <c r="T824">
        <f t="shared" si="211"/>
        <v>1200.5</v>
      </c>
      <c r="U824">
        <f t="shared" si="212"/>
        <v>800.5</v>
      </c>
      <c r="V824">
        <f>IF(I824&lt;&gt;0,(ABS(R824*Constants!$B$4)+50)/100,IF(R824=0,MAX((0-ABS(T824*Constants!$B$4)),0),(ABS(R824*Constants!$B$4)+50)/100))</f>
        <v>1501.125</v>
      </c>
      <c r="W824">
        <f>IF(J824&lt;&gt;0,(ABS(S824*Constants!$B$4)+50)/100,IF(S824=0,MAX((0-ABS(U824*Constants!$B$4)),0),(ABS(S824*Constants!$B$4)+50)/100))</f>
        <v>1001.125</v>
      </c>
      <c r="X824">
        <f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1200.5</v>
      </c>
      <c r="Y824">
        <f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800.5</v>
      </c>
      <c r="Z824">
        <f t="shared" si="213"/>
        <v>1200.5</v>
      </c>
      <c r="AA824">
        <f t="shared" si="214"/>
        <v>800.5</v>
      </c>
      <c r="AB824">
        <f>IF(I824&lt;&gt;0,(ABS(X824*Constants!$B$10)+50)/100,IF(X824=0,MAX((AB823-ABS(Z824*Constants!$B$4)),0),(ABS(X824*Constants!$B$4)+50)/100))</f>
        <v>0.62005</v>
      </c>
      <c r="AC824">
        <f>IF(J824&lt;&gt;0,(ABS(Y824*Constants!$B$10)+50)/100,IF(Y824=0,MAX((AC823-ABS(AA824*Constants!$B$4)),0),(ABS(Y824*Constants!$B$4)+50)/100))</f>
        <v>0.58005</v>
      </c>
      <c r="AD824">
        <f t="shared" si="215"/>
        <v>1001</v>
      </c>
      <c r="AE824">
        <f t="shared" si="216"/>
        <v>1200.5</v>
      </c>
      <c r="AF824">
        <f t="shared" si="217"/>
        <v>800.5</v>
      </c>
      <c r="AG824">
        <f>((Constants!$B$5*AG823)+Constants!$B$4*AD824+AH823)/(Constants!$B$5+Constants!$B$4)</f>
        <v>1001</v>
      </c>
      <c r="AH824">
        <f>((Constants!$B$5*AG823)+Constants!$B$4*AD824+AH823)-(Constants!$B$5+Constants!$B$4)*AG824</f>
        <v>0</v>
      </c>
      <c r="AI824">
        <f>((Constants!$B$5*AI823)+Constants!$B$4*AE824+AJ823)/(Constants!$B$5+Constants!$B$4)</f>
        <v>1200.5</v>
      </c>
      <c r="AJ824">
        <f>((Constants!$B$5*AI823)+Constants!$B$4*AE824+AJ823)-(Constants!$B$4+Constants!$B$5)*AI824</f>
        <v>0</v>
      </c>
      <c r="AK824">
        <f>((Constants!$B$5*AK823)+Constants!$B$4*AF824+AL823)/(Constants!$B$5+Constants!$B$4)</f>
        <v>800.5</v>
      </c>
      <c r="AL824">
        <f>((Constants!$B$5*AK823)+Constants!$B$4*AF824+AL823)-(Constants!$B$5+Constants!$B$4)*AK824</f>
        <v>0</v>
      </c>
      <c r="AM824">
        <f t="shared" si="218"/>
        <v>1</v>
      </c>
      <c r="AN824">
        <f t="shared" si="219"/>
        <v>1</v>
      </c>
      <c r="AO824">
        <f>(200000*(ABS(N824)-ABS(N822))+Constants!$B$7)/(2*Constants!$B$7)</f>
        <v>0.5</v>
      </c>
      <c r="AP824">
        <f>(200000*(ABS(O824)-ABS(O822))+Constants!$B$7)/(2*Constants!$B$7)</f>
        <v>0.5</v>
      </c>
      <c r="AQ824">
        <f t="shared" si="220"/>
        <v>1</v>
      </c>
      <c r="AR824">
        <f>(Constants!$B$3*Constants!$B$8*I824*K824+AS823)/(Constants!$B$9*Constants!$B$4)</f>
        <v>7.53982300884956</v>
      </c>
      <c r="AS824">
        <f>(Constants!$B$3*Constants!$B$8*I824*K824+AS823)-(AR824*Constants!$B$9*Constants!$B$4)</f>
        <v>0</v>
      </c>
      <c r="AT824">
        <f t="shared" si="221"/>
        <v>6197.73451327427</v>
      </c>
      <c r="AU824">
        <f t="array" ref="AU824">IF(SUMPRODUCT(--(SIGN(AN791:AN823)=SIGN(K792:K824)))=0,2,IF(AV823&gt;0,1,0))</f>
        <v>0</v>
      </c>
      <c r="AV824">
        <f>IF(AU824=2,ROUND(5*1000/Constants!$B$11,0),IF(AV823&gt;0,AV823-1,0))</f>
        <v>0</v>
      </c>
      <c r="AW824">
        <f t="shared" si="222"/>
        <v>822</v>
      </c>
      <c r="AX824">
        <f ca="1" t="array" ref="AX824">IF(AW824&gt;Constants!$B$12,2,IF(SUMPRODUCT(--(AX805:AX824=2))=0,0,1))</f>
        <v>2</v>
      </c>
      <c r="AZ824">
        <f t="array" ref="AZ824">IF(ABS(AG824)&gt;Constants!$B$13,2,IF(SUMPRODUCT(--(AZ804:AZ823=2))=0,0,1))</f>
        <v>0</v>
      </c>
    </row>
    <row r="825" spans="1:52">
      <c r="A825" s="3">
        <v>823</v>
      </c>
      <c r="B825">
        <f>Signals!B824</f>
        <v>3</v>
      </c>
      <c r="C825">
        <f>Signals!C824</f>
        <v>2</v>
      </c>
      <c r="D825">
        <f>Signals!F824</f>
        <v>0</v>
      </c>
      <c r="E825">
        <f>Signals!H824</f>
        <v>0</v>
      </c>
      <c r="F825">
        <f>Signals!I824</f>
        <v>0</v>
      </c>
      <c r="G825">
        <f>IF(Constants!$B$2=2,-B825,B825)</f>
        <v>3</v>
      </c>
      <c r="H825">
        <f>IF(Constants!$C$2=2,-C825,C825)</f>
        <v>2</v>
      </c>
      <c r="I825">
        <f t="shared" si="206"/>
        <v>3</v>
      </c>
      <c r="J825">
        <f t="shared" si="207"/>
        <v>2</v>
      </c>
      <c r="K825">
        <f t="shared" si="208"/>
        <v>1</v>
      </c>
      <c r="L825">
        <f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1200.5</v>
      </c>
      <c r="M825">
        <f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800.5</v>
      </c>
      <c r="N825">
        <f t="shared" si="209"/>
        <v>1200.5</v>
      </c>
      <c r="O825">
        <f t="shared" si="210"/>
        <v>800.5</v>
      </c>
      <c r="P825">
        <f>IF(I825&lt;&gt;0,(ABS(L825*Constants!$B$10)+50)/100,MAX(P824-ABS(N825*Constants!$B$4),0))</f>
        <v>0.62005</v>
      </c>
      <c r="Q825">
        <f>IF(J825&lt;&gt;0,(ABS(M825*Constants!$B$10)+50)/100,MAX(Q824-ABS(O825*Constants!$B$4),0))</f>
        <v>0.58005</v>
      </c>
      <c r="R825">
        <f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1200.5</v>
      </c>
      <c r="S825">
        <f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800.5</v>
      </c>
      <c r="T825">
        <f t="shared" si="211"/>
        <v>1200.5</v>
      </c>
      <c r="U825">
        <f t="shared" si="212"/>
        <v>800.5</v>
      </c>
      <c r="V825">
        <f>IF(I825&lt;&gt;0,(ABS(R825*Constants!$B$4)+50)/100,IF(R825=0,MAX((0-ABS(T825*Constants!$B$4)),0),(ABS(R825*Constants!$B$4)+50)/100))</f>
        <v>1501.125</v>
      </c>
      <c r="W825">
        <f>IF(J825&lt;&gt;0,(ABS(S825*Constants!$B$4)+50)/100,IF(S825=0,MAX((0-ABS(U825*Constants!$B$4)),0),(ABS(S825*Constants!$B$4)+50)/100))</f>
        <v>1001.125</v>
      </c>
      <c r="X825">
        <f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1200.5</v>
      </c>
      <c r="Y825">
        <f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800.5</v>
      </c>
      <c r="Z825">
        <f t="shared" si="213"/>
        <v>1200.5</v>
      </c>
      <c r="AA825">
        <f t="shared" si="214"/>
        <v>800.5</v>
      </c>
      <c r="AB825">
        <f>IF(I825&lt;&gt;0,(ABS(X825*Constants!$B$10)+50)/100,IF(X825=0,MAX((AB824-ABS(Z825*Constants!$B$4)),0),(ABS(X825*Constants!$B$4)+50)/100))</f>
        <v>0.62005</v>
      </c>
      <c r="AC825">
        <f>IF(J825&lt;&gt;0,(ABS(Y825*Constants!$B$10)+50)/100,IF(Y825=0,MAX((AC824-ABS(AA825*Constants!$B$4)),0),(ABS(Y825*Constants!$B$4)+50)/100))</f>
        <v>0.58005</v>
      </c>
      <c r="AD825">
        <f t="shared" si="215"/>
        <v>1001</v>
      </c>
      <c r="AE825">
        <f t="shared" si="216"/>
        <v>1200.5</v>
      </c>
      <c r="AF825">
        <f t="shared" si="217"/>
        <v>800.5</v>
      </c>
      <c r="AG825">
        <f>((Constants!$B$5*AG824)+Constants!$B$4*AD825+AH824)/(Constants!$B$5+Constants!$B$4)</f>
        <v>1001</v>
      </c>
      <c r="AH825">
        <f>((Constants!$B$5*AG824)+Constants!$B$4*AD825+AH824)-(Constants!$B$5+Constants!$B$4)*AG825</f>
        <v>0</v>
      </c>
      <c r="AI825">
        <f>((Constants!$B$5*AI824)+Constants!$B$4*AE825+AJ824)/(Constants!$B$5+Constants!$B$4)</f>
        <v>1200.5</v>
      </c>
      <c r="AJ825">
        <f>((Constants!$B$5*AI824)+Constants!$B$4*AE825+AJ824)-(Constants!$B$4+Constants!$B$5)*AI825</f>
        <v>0</v>
      </c>
      <c r="AK825">
        <f>((Constants!$B$5*AK824)+Constants!$B$4*AF825+AL824)/(Constants!$B$5+Constants!$B$4)</f>
        <v>800.5</v>
      </c>
      <c r="AL825">
        <f>((Constants!$B$5*AK824)+Constants!$B$4*AF825+AL824)-(Constants!$B$5+Constants!$B$4)*AK825</f>
        <v>0</v>
      </c>
      <c r="AM825">
        <f t="shared" si="218"/>
        <v>1</v>
      </c>
      <c r="AN825">
        <f t="shared" si="219"/>
        <v>1</v>
      </c>
      <c r="AO825">
        <f>(200000*(ABS(N825)-ABS(N823))+Constants!$B$7)/(2*Constants!$B$7)</f>
        <v>0.5</v>
      </c>
      <c r="AP825">
        <f>(200000*(ABS(O825)-ABS(O823))+Constants!$B$7)/(2*Constants!$B$7)</f>
        <v>0.5</v>
      </c>
      <c r="AQ825">
        <f t="shared" si="220"/>
        <v>1</v>
      </c>
      <c r="AR825">
        <f>(Constants!$B$3*Constants!$B$8*I825*K825+AS824)/(Constants!$B$9*Constants!$B$4)</f>
        <v>7.53982300884956</v>
      </c>
      <c r="AS825">
        <f>(Constants!$B$3*Constants!$B$8*I825*K825+AS824)-(AR825*Constants!$B$9*Constants!$B$4)</f>
        <v>0</v>
      </c>
      <c r="AT825">
        <f t="shared" si="221"/>
        <v>6205.27433628312</v>
      </c>
      <c r="AU825">
        <f t="array" ref="AU825">IF(SUMPRODUCT(--(SIGN(AN792:AN824)=SIGN(K793:K825)))=0,2,IF(AV824&gt;0,1,0))</f>
        <v>0</v>
      </c>
      <c r="AV825">
        <f>IF(AU825=2,ROUND(5*1000/Constants!$B$11,0),IF(AV824&gt;0,AV824-1,0))</f>
        <v>0</v>
      </c>
      <c r="AW825">
        <f t="shared" si="222"/>
        <v>823</v>
      </c>
      <c r="AX825">
        <f ca="1" t="array" ref="AX825">IF(AW825&gt;Constants!$B$12,2,IF(SUMPRODUCT(--(AX806:AX825=2))=0,0,1))</f>
        <v>2</v>
      </c>
      <c r="AZ825">
        <f t="array" ref="AZ825">IF(ABS(AG825)&gt;Constants!$B$13,2,IF(SUMPRODUCT(--(AZ805:AZ824=2))=0,0,1))</f>
        <v>0</v>
      </c>
    </row>
    <row r="826" spans="1:52">
      <c r="A826" s="3">
        <v>824</v>
      </c>
      <c r="B826">
        <f>Signals!B825</f>
        <v>3</v>
      </c>
      <c r="C826">
        <f>Signals!C825</f>
        <v>2</v>
      </c>
      <c r="D826">
        <f>Signals!F825</f>
        <v>0</v>
      </c>
      <c r="E826">
        <f>Signals!H825</f>
        <v>0</v>
      </c>
      <c r="F826">
        <f>Signals!I825</f>
        <v>0</v>
      </c>
      <c r="G826">
        <f>IF(Constants!$B$2=2,-B826,B826)</f>
        <v>3</v>
      </c>
      <c r="H826">
        <f>IF(Constants!$C$2=2,-C826,C826)</f>
        <v>2</v>
      </c>
      <c r="I826">
        <f t="shared" si="206"/>
        <v>3</v>
      </c>
      <c r="J826">
        <f t="shared" si="207"/>
        <v>2</v>
      </c>
      <c r="K826">
        <f t="shared" si="208"/>
        <v>1</v>
      </c>
      <c r="L826">
        <f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1200.5</v>
      </c>
      <c r="M826">
        <f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800.5</v>
      </c>
      <c r="N826">
        <f t="shared" si="209"/>
        <v>1200.5</v>
      </c>
      <c r="O826">
        <f t="shared" si="210"/>
        <v>800.5</v>
      </c>
      <c r="P826">
        <f>IF(I826&lt;&gt;0,(ABS(L826*Constants!$B$10)+50)/100,MAX(P825-ABS(N826*Constants!$B$4),0))</f>
        <v>0.62005</v>
      </c>
      <c r="Q826">
        <f>IF(J826&lt;&gt;0,(ABS(M826*Constants!$B$10)+50)/100,MAX(Q825-ABS(O826*Constants!$B$4),0))</f>
        <v>0.58005</v>
      </c>
      <c r="R826">
        <f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1200.5</v>
      </c>
      <c r="S826">
        <f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800.5</v>
      </c>
      <c r="T826">
        <f t="shared" si="211"/>
        <v>1200.5</v>
      </c>
      <c r="U826">
        <f t="shared" si="212"/>
        <v>800.5</v>
      </c>
      <c r="V826">
        <f>IF(I826&lt;&gt;0,(ABS(R826*Constants!$B$4)+50)/100,IF(R826=0,MAX((0-ABS(T826*Constants!$B$4)),0),(ABS(R826*Constants!$B$4)+50)/100))</f>
        <v>1501.125</v>
      </c>
      <c r="W826">
        <f>IF(J826&lt;&gt;0,(ABS(S826*Constants!$B$4)+50)/100,IF(S826=0,MAX((0-ABS(U826*Constants!$B$4)),0),(ABS(S826*Constants!$B$4)+50)/100))</f>
        <v>1001.125</v>
      </c>
      <c r="X826">
        <f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1200.5</v>
      </c>
      <c r="Y826">
        <f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800.5</v>
      </c>
      <c r="Z826">
        <f t="shared" si="213"/>
        <v>1200.5</v>
      </c>
      <c r="AA826">
        <f t="shared" si="214"/>
        <v>800.5</v>
      </c>
      <c r="AB826">
        <f>IF(I826&lt;&gt;0,(ABS(X826*Constants!$B$10)+50)/100,IF(X826=0,MAX((AB825-ABS(Z826*Constants!$B$4)),0),(ABS(X826*Constants!$B$4)+50)/100))</f>
        <v>0.62005</v>
      </c>
      <c r="AC826">
        <f>IF(J826&lt;&gt;0,(ABS(Y826*Constants!$B$10)+50)/100,IF(Y826=0,MAX((AC825-ABS(AA826*Constants!$B$4)),0),(ABS(Y826*Constants!$B$4)+50)/100))</f>
        <v>0.58005</v>
      </c>
      <c r="AD826">
        <f t="shared" si="215"/>
        <v>1001</v>
      </c>
      <c r="AE826">
        <f t="shared" si="216"/>
        <v>1200.5</v>
      </c>
      <c r="AF826">
        <f t="shared" si="217"/>
        <v>800.5</v>
      </c>
      <c r="AG826">
        <f>((Constants!$B$5*AG825)+Constants!$B$4*AD826+AH825)/(Constants!$B$5+Constants!$B$4)</f>
        <v>1001</v>
      </c>
      <c r="AH826">
        <f>((Constants!$B$5*AG825)+Constants!$B$4*AD826+AH825)-(Constants!$B$5+Constants!$B$4)*AG826</f>
        <v>0</v>
      </c>
      <c r="AI826">
        <f>((Constants!$B$5*AI825)+Constants!$B$4*AE826+AJ825)/(Constants!$B$5+Constants!$B$4)</f>
        <v>1200.5</v>
      </c>
      <c r="AJ826">
        <f>((Constants!$B$5*AI825)+Constants!$B$4*AE826+AJ825)-(Constants!$B$4+Constants!$B$5)*AI826</f>
        <v>0</v>
      </c>
      <c r="AK826">
        <f>((Constants!$B$5*AK825)+Constants!$B$4*AF826+AL825)/(Constants!$B$5+Constants!$B$4)</f>
        <v>800.5</v>
      </c>
      <c r="AL826">
        <f>((Constants!$B$5*AK825)+Constants!$B$4*AF826+AL825)-(Constants!$B$5+Constants!$B$4)*AK826</f>
        <v>0</v>
      </c>
      <c r="AM826">
        <f t="shared" si="218"/>
        <v>1</v>
      </c>
      <c r="AN826">
        <f t="shared" si="219"/>
        <v>1</v>
      </c>
      <c r="AO826">
        <f>(200000*(ABS(N826)-ABS(N824))+Constants!$B$7)/(2*Constants!$B$7)</f>
        <v>0.5</v>
      </c>
      <c r="AP826">
        <f>(200000*(ABS(O826)-ABS(O824))+Constants!$B$7)/(2*Constants!$B$7)</f>
        <v>0.5</v>
      </c>
      <c r="AQ826">
        <f t="shared" si="220"/>
        <v>1</v>
      </c>
      <c r="AR826">
        <f>(Constants!$B$3*Constants!$B$8*I826*K826+AS825)/(Constants!$B$9*Constants!$B$4)</f>
        <v>7.53982300884956</v>
      </c>
      <c r="AS826">
        <f>(Constants!$B$3*Constants!$B$8*I826*K826+AS825)-(AR826*Constants!$B$9*Constants!$B$4)</f>
        <v>0</v>
      </c>
      <c r="AT826">
        <f t="shared" si="221"/>
        <v>6212.81415929196</v>
      </c>
      <c r="AU826">
        <f t="array" ref="AU826">IF(SUMPRODUCT(--(SIGN(AN793:AN825)=SIGN(K794:K826)))=0,2,IF(AV825&gt;0,1,0))</f>
        <v>0</v>
      </c>
      <c r="AV826">
        <f>IF(AU826=2,ROUND(5*1000/Constants!$B$11,0),IF(AV825&gt;0,AV825-1,0))</f>
        <v>0</v>
      </c>
      <c r="AW826">
        <f t="shared" si="222"/>
        <v>824</v>
      </c>
      <c r="AX826">
        <f ca="1" t="array" ref="AX826">IF(AW826&gt;Constants!$B$12,2,IF(SUMPRODUCT(--(AX807:AX826=2))=0,0,1))</f>
        <v>2</v>
      </c>
      <c r="AZ826">
        <f t="array" ref="AZ826">IF(ABS(AG826)&gt;Constants!$B$13,2,IF(SUMPRODUCT(--(AZ806:AZ825=2))=0,0,1))</f>
        <v>0</v>
      </c>
    </row>
    <row r="827" spans="1:52">
      <c r="A827" s="3">
        <v>825</v>
      </c>
      <c r="B827">
        <f>Signals!B826</f>
        <v>3</v>
      </c>
      <c r="C827">
        <f>Signals!C826</f>
        <v>2</v>
      </c>
      <c r="D827">
        <f>Signals!F826</f>
        <v>0</v>
      </c>
      <c r="E827">
        <f>Signals!H826</f>
        <v>0</v>
      </c>
      <c r="F827">
        <f>Signals!I826</f>
        <v>0</v>
      </c>
      <c r="G827">
        <f>IF(Constants!$B$2=2,-B827,B827)</f>
        <v>3</v>
      </c>
      <c r="H827">
        <f>IF(Constants!$C$2=2,-C827,C827)</f>
        <v>2</v>
      </c>
      <c r="I827">
        <f t="shared" si="206"/>
        <v>3</v>
      </c>
      <c r="J827">
        <f t="shared" si="207"/>
        <v>2</v>
      </c>
      <c r="K827">
        <f t="shared" si="208"/>
        <v>1</v>
      </c>
      <c r="L827">
        <f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1200.5</v>
      </c>
      <c r="M827">
        <f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800.5</v>
      </c>
      <c r="N827">
        <f t="shared" si="209"/>
        <v>1200.5</v>
      </c>
      <c r="O827">
        <f t="shared" si="210"/>
        <v>800.5</v>
      </c>
      <c r="P827">
        <f>IF(I827&lt;&gt;0,(ABS(L827*Constants!$B$10)+50)/100,MAX(P826-ABS(N827*Constants!$B$4),0))</f>
        <v>0.62005</v>
      </c>
      <c r="Q827">
        <f>IF(J827&lt;&gt;0,(ABS(M827*Constants!$B$10)+50)/100,MAX(Q826-ABS(O827*Constants!$B$4),0))</f>
        <v>0.58005</v>
      </c>
      <c r="R827">
        <f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1200.5</v>
      </c>
      <c r="S827">
        <f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800.5</v>
      </c>
      <c r="T827">
        <f t="shared" si="211"/>
        <v>1200.5</v>
      </c>
      <c r="U827">
        <f t="shared" si="212"/>
        <v>800.5</v>
      </c>
      <c r="V827">
        <f>IF(I827&lt;&gt;0,(ABS(R827*Constants!$B$4)+50)/100,IF(R827=0,MAX((0-ABS(T827*Constants!$B$4)),0),(ABS(R827*Constants!$B$4)+50)/100))</f>
        <v>1501.125</v>
      </c>
      <c r="W827">
        <f>IF(J827&lt;&gt;0,(ABS(S827*Constants!$B$4)+50)/100,IF(S827=0,MAX((0-ABS(U827*Constants!$B$4)),0),(ABS(S827*Constants!$B$4)+50)/100))</f>
        <v>1001.125</v>
      </c>
      <c r="X827">
        <f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1200.5</v>
      </c>
      <c r="Y827">
        <f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800.5</v>
      </c>
      <c r="Z827">
        <f t="shared" si="213"/>
        <v>1200.5</v>
      </c>
      <c r="AA827">
        <f t="shared" si="214"/>
        <v>800.5</v>
      </c>
      <c r="AB827">
        <f>IF(I827&lt;&gt;0,(ABS(X827*Constants!$B$10)+50)/100,IF(X827=0,MAX((AB826-ABS(Z827*Constants!$B$4)),0),(ABS(X827*Constants!$B$4)+50)/100))</f>
        <v>0.62005</v>
      </c>
      <c r="AC827">
        <f>IF(J827&lt;&gt;0,(ABS(Y827*Constants!$B$10)+50)/100,IF(Y827=0,MAX((AC826-ABS(AA827*Constants!$B$4)),0),(ABS(Y827*Constants!$B$4)+50)/100))</f>
        <v>0.58005</v>
      </c>
      <c r="AD827">
        <f t="shared" si="215"/>
        <v>1001</v>
      </c>
      <c r="AE827">
        <f t="shared" si="216"/>
        <v>1200.5</v>
      </c>
      <c r="AF827">
        <f t="shared" si="217"/>
        <v>800.5</v>
      </c>
      <c r="AG827">
        <f>((Constants!$B$5*AG826)+Constants!$B$4*AD827+AH826)/(Constants!$B$5+Constants!$B$4)</f>
        <v>1001</v>
      </c>
      <c r="AH827">
        <f>((Constants!$B$5*AG826)+Constants!$B$4*AD827+AH826)-(Constants!$B$5+Constants!$B$4)*AG827</f>
        <v>0</v>
      </c>
      <c r="AI827">
        <f>((Constants!$B$5*AI826)+Constants!$B$4*AE827+AJ826)/(Constants!$B$5+Constants!$B$4)</f>
        <v>1200.5</v>
      </c>
      <c r="AJ827">
        <f>((Constants!$B$5*AI826)+Constants!$B$4*AE827+AJ826)-(Constants!$B$4+Constants!$B$5)*AI827</f>
        <v>0</v>
      </c>
      <c r="AK827">
        <f>((Constants!$B$5*AK826)+Constants!$B$4*AF827+AL826)/(Constants!$B$5+Constants!$B$4)</f>
        <v>800.5</v>
      </c>
      <c r="AL827">
        <f>((Constants!$B$5*AK826)+Constants!$B$4*AF827+AL826)-(Constants!$B$5+Constants!$B$4)*AK827</f>
        <v>0</v>
      </c>
      <c r="AM827">
        <f t="shared" si="218"/>
        <v>1</v>
      </c>
      <c r="AN827">
        <f t="shared" si="219"/>
        <v>1</v>
      </c>
      <c r="AO827">
        <f>(200000*(ABS(N827)-ABS(N825))+Constants!$B$7)/(2*Constants!$B$7)</f>
        <v>0.5</v>
      </c>
      <c r="AP827">
        <f>(200000*(ABS(O827)-ABS(O825))+Constants!$B$7)/(2*Constants!$B$7)</f>
        <v>0.5</v>
      </c>
      <c r="AQ827">
        <f t="shared" si="220"/>
        <v>1</v>
      </c>
      <c r="AR827">
        <f>(Constants!$B$3*Constants!$B$8*I827*K827+AS826)/(Constants!$B$9*Constants!$B$4)</f>
        <v>7.53982300884956</v>
      </c>
      <c r="AS827">
        <f>(Constants!$B$3*Constants!$B$8*I827*K827+AS826)-(AR827*Constants!$B$9*Constants!$B$4)</f>
        <v>0</v>
      </c>
      <c r="AT827">
        <f t="shared" si="221"/>
        <v>6220.35398230081</v>
      </c>
      <c r="AU827">
        <f t="array" ref="AU827">IF(SUMPRODUCT(--(SIGN(AN794:AN826)=SIGN(K795:K827)))=0,2,IF(AV826&gt;0,1,0))</f>
        <v>0</v>
      </c>
      <c r="AV827">
        <f>IF(AU827=2,ROUND(5*1000/Constants!$B$11,0),IF(AV826&gt;0,AV826-1,0))</f>
        <v>0</v>
      </c>
      <c r="AW827">
        <f t="shared" si="222"/>
        <v>825</v>
      </c>
      <c r="AX827">
        <f ca="1" t="array" ref="AX827">IF(AW827&gt;Constants!$B$12,2,IF(SUMPRODUCT(--(AX808:AX827=2))=0,0,1))</f>
        <v>2</v>
      </c>
      <c r="AZ827">
        <f t="array" ref="AZ827">IF(ABS(AG827)&gt;Constants!$B$13,2,IF(SUMPRODUCT(--(AZ807:AZ826=2))=0,0,1))</f>
        <v>0</v>
      </c>
    </row>
    <row r="828" spans="1:52">
      <c r="A828" s="3">
        <v>826</v>
      </c>
      <c r="B828">
        <f>Signals!B827</f>
        <v>3</v>
      </c>
      <c r="C828">
        <f>Signals!C827</f>
        <v>2</v>
      </c>
      <c r="D828">
        <f>Signals!F827</f>
        <v>0</v>
      </c>
      <c r="E828">
        <f>Signals!H827</f>
        <v>0</v>
      </c>
      <c r="F828">
        <f>Signals!I827</f>
        <v>0</v>
      </c>
      <c r="G828">
        <f>IF(Constants!$B$2=2,-B828,B828)</f>
        <v>3</v>
      </c>
      <c r="H828">
        <f>IF(Constants!$C$2=2,-C828,C828)</f>
        <v>2</v>
      </c>
      <c r="I828">
        <f t="shared" si="206"/>
        <v>3</v>
      </c>
      <c r="J828">
        <f t="shared" si="207"/>
        <v>2</v>
      </c>
      <c r="K828">
        <f t="shared" si="208"/>
        <v>1</v>
      </c>
      <c r="L828">
        <f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1200.5</v>
      </c>
      <c r="M828">
        <f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800.5</v>
      </c>
      <c r="N828">
        <f t="shared" si="209"/>
        <v>1200.5</v>
      </c>
      <c r="O828">
        <f t="shared" si="210"/>
        <v>800.5</v>
      </c>
      <c r="P828">
        <f>IF(I828&lt;&gt;0,(ABS(L828*Constants!$B$10)+50)/100,MAX(P827-ABS(N828*Constants!$B$4),0))</f>
        <v>0.62005</v>
      </c>
      <c r="Q828">
        <f>IF(J828&lt;&gt;0,(ABS(M828*Constants!$B$10)+50)/100,MAX(Q827-ABS(O828*Constants!$B$4),0))</f>
        <v>0.58005</v>
      </c>
      <c r="R828">
        <f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1200.5</v>
      </c>
      <c r="S828">
        <f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800.5</v>
      </c>
      <c r="T828">
        <f t="shared" si="211"/>
        <v>1200.5</v>
      </c>
      <c r="U828">
        <f t="shared" si="212"/>
        <v>800.5</v>
      </c>
      <c r="V828">
        <f>IF(I828&lt;&gt;0,(ABS(R828*Constants!$B$4)+50)/100,IF(R828=0,MAX((0-ABS(T828*Constants!$B$4)),0),(ABS(R828*Constants!$B$4)+50)/100))</f>
        <v>1501.125</v>
      </c>
      <c r="W828">
        <f>IF(J828&lt;&gt;0,(ABS(S828*Constants!$B$4)+50)/100,IF(S828=0,MAX((0-ABS(U828*Constants!$B$4)),0),(ABS(S828*Constants!$B$4)+50)/100))</f>
        <v>1001.125</v>
      </c>
      <c r="X828">
        <f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1200.5</v>
      </c>
      <c r="Y828">
        <f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800.5</v>
      </c>
      <c r="Z828">
        <f t="shared" si="213"/>
        <v>1200.5</v>
      </c>
      <c r="AA828">
        <f t="shared" si="214"/>
        <v>800.5</v>
      </c>
      <c r="AB828">
        <f>IF(I828&lt;&gt;0,(ABS(X828*Constants!$B$10)+50)/100,IF(X828=0,MAX((AB827-ABS(Z828*Constants!$B$4)),0),(ABS(X828*Constants!$B$4)+50)/100))</f>
        <v>0.62005</v>
      </c>
      <c r="AC828">
        <f>IF(J828&lt;&gt;0,(ABS(Y828*Constants!$B$10)+50)/100,IF(Y828=0,MAX((AC827-ABS(AA828*Constants!$B$4)),0),(ABS(Y828*Constants!$B$4)+50)/100))</f>
        <v>0.58005</v>
      </c>
      <c r="AD828">
        <f t="shared" si="215"/>
        <v>1001</v>
      </c>
      <c r="AE828">
        <f t="shared" si="216"/>
        <v>1200.5</v>
      </c>
      <c r="AF828">
        <f t="shared" si="217"/>
        <v>800.5</v>
      </c>
      <c r="AG828">
        <f>((Constants!$B$5*AG827)+Constants!$B$4*AD828+AH827)/(Constants!$B$5+Constants!$B$4)</f>
        <v>1001</v>
      </c>
      <c r="AH828">
        <f>((Constants!$B$5*AG827)+Constants!$B$4*AD828+AH827)-(Constants!$B$5+Constants!$B$4)*AG828</f>
        <v>0</v>
      </c>
      <c r="AI828">
        <f>((Constants!$B$5*AI827)+Constants!$B$4*AE828+AJ827)/(Constants!$B$5+Constants!$B$4)</f>
        <v>1200.5</v>
      </c>
      <c r="AJ828">
        <f>((Constants!$B$5*AI827)+Constants!$B$4*AE828+AJ827)-(Constants!$B$4+Constants!$B$5)*AI828</f>
        <v>0</v>
      </c>
      <c r="AK828">
        <f>((Constants!$B$5*AK827)+Constants!$B$4*AF828+AL827)/(Constants!$B$5+Constants!$B$4)</f>
        <v>800.5</v>
      </c>
      <c r="AL828">
        <f>((Constants!$B$5*AK827)+Constants!$B$4*AF828+AL827)-(Constants!$B$5+Constants!$B$4)*AK828</f>
        <v>0</v>
      </c>
      <c r="AM828">
        <f t="shared" si="218"/>
        <v>1</v>
      </c>
      <c r="AN828">
        <f t="shared" si="219"/>
        <v>1</v>
      </c>
      <c r="AO828">
        <f>(200000*(ABS(N828)-ABS(N826))+Constants!$B$7)/(2*Constants!$B$7)</f>
        <v>0.5</v>
      </c>
      <c r="AP828">
        <f>(200000*(ABS(O828)-ABS(O826))+Constants!$B$7)/(2*Constants!$B$7)</f>
        <v>0.5</v>
      </c>
      <c r="AQ828">
        <f t="shared" si="220"/>
        <v>1</v>
      </c>
      <c r="AR828">
        <f>(Constants!$B$3*Constants!$B$8*I828*K828+AS827)/(Constants!$B$9*Constants!$B$4)</f>
        <v>7.53982300884956</v>
      </c>
      <c r="AS828">
        <f>(Constants!$B$3*Constants!$B$8*I828*K828+AS827)-(AR828*Constants!$B$9*Constants!$B$4)</f>
        <v>0</v>
      </c>
      <c r="AT828">
        <f t="shared" si="221"/>
        <v>6227.89380530966</v>
      </c>
      <c r="AU828">
        <f t="array" ref="AU828">IF(SUMPRODUCT(--(SIGN(AN795:AN827)=SIGN(K796:K828)))=0,2,IF(AV827&gt;0,1,0))</f>
        <v>0</v>
      </c>
      <c r="AV828">
        <f>IF(AU828=2,ROUND(5*1000/Constants!$B$11,0),IF(AV827&gt;0,AV827-1,0))</f>
        <v>0</v>
      </c>
      <c r="AW828">
        <f t="shared" si="222"/>
        <v>826</v>
      </c>
      <c r="AX828">
        <f ca="1" t="array" ref="AX828">IF(AW828&gt;Constants!$B$12,2,IF(SUMPRODUCT(--(AX809:AX828=2))=0,0,1))</f>
        <v>2</v>
      </c>
      <c r="AZ828">
        <f t="array" ref="AZ828">IF(ABS(AG828)&gt;Constants!$B$13,2,IF(SUMPRODUCT(--(AZ808:AZ827=2))=0,0,1))</f>
        <v>0</v>
      </c>
    </row>
    <row r="829" spans="1:52">
      <c r="A829" s="3">
        <v>827</v>
      </c>
      <c r="B829">
        <f>Signals!B828</f>
        <v>3</v>
      </c>
      <c r="C829">
        <f>Signals!C828</f>
        <v>2</v>
      </c>
      <c r="D829">
        <f>Signals!F828</f>
        <v>0</v>
      </c>
      <c r="E829">
        <f>Signals!H828</f>
        <v>0</v>
      </c>
      <c r="F829">
        <f>Signals!I828</f>
        <v>0</v>
      </c>
      <c r="G829">
        <f>IF(Constants!$B$2=2,-B829,B829)</f>
        <v>3</v>
      </c>
      <c r="H829">
        <f>IF(Constants!$C$2=2,-C829,C829)</f>
        <v>2</v>
      </c>
      <c r="I829">
        <f t="shared" si="206"/>
        <v>3</v>
      </c>
      <c r="J829">
        <f t="shared" si="207"/>
        <v>2</v>
      </c>
      <c r="K829">
        <f t="shared" si="208"/>
        <v>1</v>
      </c>
      <c r="L829">
        <f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1200.5</v>
      </c>
      <c r="M829">
        <f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800.5</v>
      </c>
      <c r="N829">
        <f t="shared" si="209"/>
        <v>1200.5</v>
      </c>
      <c r="O829">
        <f t="shared" si="210"/>
        <v>800.5</v>
      </c>
      <c r="P829">
        <f>IF(I829&lt;&gt;0,(ABS(L829*Constants!$B$10)+50)/100,MAX(P828-ABS(N829*Constants!$B$4),0))</f>
        <v>0.62005</v>
      </c>
      <c r="Q829">
        <f>IF(J829&lt;&gt;0,(ABS(M829*Constants!$B$10)+50)/100,MAX(Q828-ABS(O829*Constants!$B$4),0))</f>
        <v>0.58005</v>
      </c>
      <c r="R829">
        <f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1200.5</v>
      </c>
      <c r="S829">
        <f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800.5</v>
      </c>
      <c r="T829">
        <f t="shared" si="211"/>
        <v>1200.5</v>
      </c>
      <c r="U829">
        <f t="shared" si="212"/>
        <v>800.5</v>
      </c>
      <c r="V829">
        <f>IF(I829&lt;&gt;0,(ABS(R829*Constants!$B$4)+50)/100,IF(R829=0,MAX((0-ABS(T829*Constants!$B$4)),0),(ABS(R829*Constants!$B$4)+50)/100))</f>
        <v>1501.125</v>
      </c>
      <c r="W829">
        <f>IF(J829&lt;&gt;0,(ABS(S829*Constants!$B$4)+50)/100,IF(S829=0,MAX((0-ABS(U829*Constants!$B$4)),0),(ABS(S829*Constants!$B$4)+50)/100))</f>
        <v>1001.125</v>
      </c>
      <c r="X829">
        <f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1200.5</v>
      </c>
      <c r="Y829">
        <f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800.5</v>
      </c>
      <c r="Z829">
        <f t="shared" si="213"/>
        <v>1200.5</v>
      </c>
      <c r="AA829">
        <f t="shared" si="214"/>
        <v>800.5</v>
      </c>
      <c r="AB829">
        <f>IF(I829&lt;&gt;0,(ABS(X829*Constants!$B$10)+50)/100,IF(X829=0,MAX((AB828-ABS(Z829*Constants!$B$4)),0),(ABS(X829*Constants!$B$4)+50)/100))</f>
        <v>0.62005</v>
      </c>
      <c r="AC829">
        <f>IF(J829&lt;&gt;0,(ABS(Y829*Constants!$B$10)+50)/100,IF(Y829=0,MAX((AC828-ABS(AA829*Constants!$B$4)),0),(ABS(Y829*Constants!$B$4)+50)/100))</f>
        <v>0.58005</v>
      </c>
      <c r="AD829">
        <f t="shared" si="215"/>
        <v>1001</v>
      </c>
      <c r="AE829">
        <f t="shared" si="216"/>
        <v>1200.5</v>
      </c>
      <c r="AF829">
        <f t="shared" si="217"/>
        <v>800.5</v>
      </c>
      <c r="AG829">
        <f>((Constants!$B$5*AG828)+Constants!$B$4*AD829+AH828)/(Constants!$B$5+Constants!$B$4)</f>
        <v>1001</v>
      </c>
      <c r="AH829">
        <f>((Constants!$B$5*AG828)+Constants!$B$4*AD829+AH828)-(Constants!$B$5+Constants!$B$4)*AG829</f>
        <v>0</v>
      </c>
      <c r="AI829">
        <f>((Constants!$B$5*AI828)+Constants!$B$4*AE829+AJ828)/(Constants!$B$5+Constants!$B$4)</f>
        <v>1200.5</v>
      </c>
      <c r="AJ829">
        <f>((Constants!$B$5*AI828)+Constants!$B$4*AE829+AJ828)-(Constants!$B$4+Constants!$B$5)*AI829</f>
        <v>0</v>
      </c>
      <c r="AK829">
        <f>((Constants!$B$5*AK828)+Constants!$B$4*AF829+AL828)/(Constants!$B$5+Constants!$B$4)</f>
        <v>800.5</v>
      </c>
      <c r="AL829">
        <f>((Constants!$B$5*AK828)+Constants!$B$4*AF829+AL828)-(Constants!$B$5+Constants!$B$4)*AK829</f>
        <v>0</v>
      </c>
      <c r="AM829">
        <f t="shared" si="218"/>
        <v>1</v>
      </c>
      <c r="AN829">
        <f t="shared" si="219"/>
        <v>1</v>
      </c>
      <c r="AO829">
        <f>(200000*(ABS(N829)-ABS(N827))+Constants!$B$7)/(2*Constants!$B$7)</f>
        <v>0.5</v>
      </c>
      <c r="AP829">
        <f>(200000*(ABS(O829)-ABS(O827))+Constants!$B$7)/(2*Constants!$B$7)</f>
        <v>0.5</v>
      </c>
      <c r="AQ829">
        <f t="shared" si="220"/>
        <v>1</v>
      </c>
      <c r="AR829">
        <f>(Constants!$B$3*Constants!$B$8*I829*K829+AS828)/(Constants!$B$9*Constants!$B$4)</f>
        <v>7.53982300884956</v>
      </c>
      <c r="AS829">
        <f>(Constants!$B$3*Constants!$B$8*I829*K829+AS828)-(AR829*Constants!$B$9*Constants!$B$4)</f>
        <v>0</v>
      </c>
      <c r="AT829">
        <f t="shared" si="221"/>
        <v>6235.43362831851</v>
      </c>
      <c r="AU829">
        <f t="array" ref="AU829">IF(SUMPRODUCT(--(SIGN(AN796:AN828)=SIGN(K797:K829)))=0,2,IF(AV828&gt;0,1,0))</f>
        <v>0</v>
      </c>
      <c r="AV829">
        <f>IF(AU829=2,ROUND(5*1000/Constants!$B$11,0),IF(AV828&gt;0,AV828-1,0))</f>
        <v>0</v>
      </c>
      <c r="AW829">
        <f t="shared" si="222"/>
        <v>827</v>
      </c>
      <c r="AX829">
        <f ca="1" t="array" ref="AX829">IF(AW829&gt;Constants!$B$12,2,IF(SUMPRODUCT(--(AX810:AX829=2))=0,0,1))</f>
        <v>2</v>
      </c>
      <c r="AZ829">
        <f t="array" ref="AZ829">IF(ABS(AG829)&gt;Constants!$B$13,2,IF(SUMPRODUCT(--(AZ809:AZ828=2))=0,0,1))</f>
        <v>0</v>
      </c>
    </row>
    <row r="830" spans="1:52">
      <c r="A830" s="3">
        <v>828</v>
      </c>
      <c r="B830">
        <f>Signals!B829</f>
        <v>3</v>
      </c>
      <c r="C830">
        <f>Signals!C829</f>
        <v>2</v>
      </c>
      <c r="D830">
        <f>Signals!F829</f>
        <v>0</v>
      </c>
      <c r="E830">
        <f>Signals!H829</f>
        <v>0</v>
      </c>
      <c r="F830">
        <f>Signals!I829</f>
        <v>0</v>
      </c>
      <c r="G830">
        <f>IF(Constants!$B$2=2,-B830,B830)</f>
        <v>3</v>
      </c>
      <c r="H830">
        <f>IF(Constants!$C$2=2,-C830,C830)</f>
        <v>2</v>
      </c>
      <c r="I830">
        <f t="shared" si="206"/>
        <v>3</v>
      </c>
      <c r="J830">
        <f t="shared" si="207"/>
        <v>2</v>
      </c>
      <c r="K830">
        <f t="shared" si="208"/>
        <v>1</v>
      </c>
      <c r="L830">
        <f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1200.5</v>
      </c>
      <c r="M830">
        <f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800.5</v>
      </c>
      <c r="N830">
        <f t="shared" si="209"/>
        <v>1200.5</v>
      </c>
      <c r="O830">
        <f t="shared" si="210"/>
        <v>800.5</v>
      </c>
      <c r="P830">
        <f>IF(I830&lt;&gt;0,(ABS(L830*Constants!$B$10)+50)/100,MAX(P829-ABS(N830*Constants!$B$4),0))</f>
        <v>0.62005</v>
      </c>
      <c r="Q830">
        <f>IF(J830&lt;&gt;0,(ABS(M830*Constants!$B$10)+50)/100,MAX(Q829-ABS(O830*Constants!$B$4),0))</f>
        <v>0.58005</v>
      </c>
      <c r="R830">
        <f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1200.5</v>
      </c>
      <c r="S830">
        <f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800.5</v>
      </c>
      <c r="T830">
        <f t="shared" si="211"/>
        <v>1200.5</v>
      </c>
      <c r="U830">
        <f t="shared" si="212"/>
        <v>800.5</v>
      </c>
      <c r="V830">
        <f>IF(I830&lt;&gt;0,(ABS(R830*Constants!$B$4)+50)/100,IF(R830=0,MAX((0-ABS(T830*Constants!$B$4)),0),(ABS(R830*Constants!$B$4)+50)/100))</f>
        <v>1501.125</v>
      </c>
      <c r="W830">
        <f>IF(J830&lt;&gt;0,(ABS(S830*Constants!$B$4)+50)/100,IF(S830=0,MAX((0-ABS(U830*Constants!$B$4)),0),(ABS(S830*Constants!$B$4)+50)/100))</f>
        <v>1001.125</v>
      </c>
      <c r="X830">
        <f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1200.5</v>
      </c>
      <c r="Y830">
        <f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800.5</v>
      </c>
      <c r="Z830">
        <f t="shared" si="213"/>
        <v>1200.5</v>
      </c>
      <c r="AA830">
        <f t="shared" si="214"/>
        <v>800.5</v>
      </c>
      <c r="AB830">
        <f>IF(I830&lt;&gt;0,(ABS(X830*Constants!$B$10)+50)/100,IF(X830=0,MAX((AB829-ABS(Z830*Constants!$B$4)),0),(ABS(X830*Constants!$B$4)+50)/100))</f>
        <v>0.62005</v>
      </c>
      <c r="AC830">
        <f>IF(J830&lt;&gt;0,(ABS(Y830*Constants!$B$10)+50)/100,IF(Y830=0,MAX((AC829-ABS(AA830*Constants!$B$4)),0),(ABS(Y830*Constants!$B$4)+50)/100))</f>
        <v>0.58005</v>
      </c>
      <c r="AD830">
        <f t="shared" si="215"/>
        <v>1001</v>
      </c>
      <c r="AE830">
        <f t="shared" si="216"/>
        <v>1200.5</v>
      </c>
      <c r="AF830">
        <f t="shared" si="217"/>
        <v>800.5</v>
      </c>
      <c r="AG830">
        <f>((Constants!$B$5*AG829)+Constants!$B$4*AD830+AH829)/(Constants!$B$5+Constants!$B$4)</f>
        <v>1001</v>
      </c>
      <c r="AH830">
        <f>((Constants!$B$5*AG829)+Constants!$B$4*AD830+AH829)-(Constants!$B$5+Constants!$B$4)*AG830</f>
        <v>0</v>
      </c>
      <c r="AI830">
        <f>((Constants!$B$5*AI829)+Constants!$B$4*AE830+AJ829)/(Constants!$B$5+Constants!$B$4)</f>
        <v>1200.5</v>
      </c>
      <c r="AJ830">
        <f>((Constants!$B$5*AI829)+Constants!$B$4*AE830+AJ829)-(Constants!$B$4+Constants!$B$5)*AI830</f>
        <v>0</v>
      </c>
      <c r="AK830">
        <f>((Constants!$B$5*AK829)+Constants!$B$4*AF830+AL829)/(Constants!$B$5+Constants!$B$4)</f>
        <v>800.5</v>
      </c>
      <c r="AL830">
        <f>((Constants!$B$5*AK829)+Constants!$B$4*AF830+AL829)-(Constants!$B$5+Constants!$B$4)*AK830</f>
        <v>0</v>
      </c>
      <c r="AM830">
        <f t="shared" si="218"/>
        <v>1</v>
      </c>
      <c r="AN830">
        <f t="shared" si="219"/>
        <v>1</v>
      </c>
      <c r="AO830">
        <f>(200000*(ABS(N830)-ABS(N828))+Constants!$B$7)/(2*Constants!$B$7)</f>
        <v>0.5</v>
      </c>
      <c r="AP830">
        <f>(200000*(ABS(O830)-ABS(O828))+Constants!$B$7)/(2*Constants!$B$7)</f>
        <v>0.5</v>
      </c>
      <c r="AQ830">
        <f t="shared" si="220"/>
        <v>1</v>
      </c>
      <c r="AR830">
        <f>(Constants!$B$3*Constants!$B$8*I830*K830+AS829)/(Constants!$B$9*Constants!$B$4)</f>
        <v>7.53982300884956</v>
      </c>
      <c r="AS830">
        <f>(Constants!$B$3*Constants!$B$8*I830*K830+AS829)-(AR830*Constants!$B$9*Constants!$B$4)</f>
        <v>0</v>
      </c>
      <c r="AT830">
        <f t="shared" si="221"/>
        <v>6242.97345132736</v>
      </c>
      <c r="AU830">
        <f t="array" ref="AU830">IF(SUMPRODUCT(--(SIGN(AN797:AN829)=SIGN(K798:K830)))=0,2,IF(AV829&gt;0,1,0))</f>
        <v>0</v>
      </c>
      <c r="AV830">
        <f>IF(AU830=2,ROUND(5*1000/Constants!$B$11,0),IF(AV829&gt;0,AV829-1,0))</f>
        <v>0</v>
      </c>
      <c r="AW830">
        <f t="shared" si="222"/>
        <v>828</v>
      </c>
      <c r="AX830">
        <f ca="1" t="array" ref="AX830">IF(AW830&gt;Constants!$B$12,2,IF(SUMPRODUCT(--(AX811:AX830=2))=0,0,1))</f>
        <v>2</v>
      </c>
      <c r="AZ830">
        <f t="array" ref="AZ830">IF(ABS(AG830)&gt;Constants!$B$13,2,IF(SUMPRODUCT(--(AZ810:AZ829=2))=0,0,1))</f>
        <v>0</v>
      </c>
    </row>
    <row r="831" spans="1:52">
      <c r="A831" s="3">
        <v>829</v>
      </c>
      <c r="B831">
        <f>Signals!B830</f>
        <v>3</v>
      </c>
      <c r="C831">
        <f>Signals!C830</f>
        <v>2</v>
      </c>
      <c r="D831">
        <f>Signals!F830</f>
        <v>0</v>
      </c>
      <c r="E831">
        <f>Signals!H830</f>
        <v>0</v>
      </c>
      <c r="F831">
        <f>Signals!I830</f>
        <v>0</v>
      </c>
      <c r="G831">
        <f>IF(Constants!$B$2=2,-B831,B831)</f>
        <v>3</v>
      </c>
      <c r="H831">
        <f>IF(Constants!$C$2=2,-C831,C831)</f>
        <v>2</v>
      </c>
      <c r="I831">
        <f t="shared" si="206"/>
        <v>3</v>
      </c>
      <c r="J831">
        <f t="shared" si="207"/>
        <v>2</v>
      </c>
      <c r="K831">
        <f t="shared" si="208"/>
        <v>1</v>
      </c>
      <c r="L831">
        <f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1200.5</v>
      </c>
      <c r="M831">
        <f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800.5</v>
      </c>
      <c r="N831">
        <f t="shared" si="209"/>
        <v>1200.5</v>
      </c>
      <c r="O831">
        <f t="shared" si="210"/>
        <v>800.5</v>
      </c>
      <c r="P831">
        <f>IF(I831&lt;&gt;0,(ABS(L831*Constants!$B$10)+50)/100,MAX(P830-ABS(N831*Constants!$B$4),0))</f>
        <v>0.62005</v>
      </c>
      <c r="Q831">
        <f>IF(J831&lt;&gt;0,(ABS(M831*Constants!$B$10)+50)/100,MAX(Q830-ABS(O831*Constants!$B$4),0))</f>
        <v>0.58005</v>
      </c>
      <c r="R831">
        <f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1200.5</v>
      </c>
      <c r="S831">
        <f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800.5</v>
      </c>
      <c r="T831">
        <f t="shared" si="211"/>
        <v>1200.5</v>
      </c>
      <c r="U831">
        <f t="shared" si="212"/>
        <v>800.5</v>
      </c>
      <c r="V831">
        <f>IF(I831&lt;&gt;0,(ABS(R831*Constants!$B$4)+50)/100,IF(R831=0,MAX((0-ABS(T831*Constants!$B$4)),0),(ABS(R831*Constants!$B$4)+50)/100))</f>
        <v>1501.125</v>
      </c>
      <c r="W831">
        <f>IF(J831&lt;&gt;0,(ABS(S831*Constants!$B$4)+50)/100,IF(S831=0,MAX((0-ABS(U831*Constants!$B$4)),0),(ABS(S831*Constants!$B$4)+50)/100))</f>
        <v>1001.125</v>
      </c>
      <c r="X831">
        <f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1200.5</v>
      </c>
      <c r="Y831">
        <f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800.5</v>
      </c>
      <c r="Z831">
        <f t="shared" si="213"/>
        <v>1200.5</v>
      </c>
      <c r="AA831">
        <f t="shared" si="214"/>
        <v>800.5</v>
      </c>
      <c r="AB831">
        <f>IF(I831&lt;&gt;0,(ABS(X831*Constants!$B$10)+50)/100,IF(X831=0,MAX((AB830-ABS(Z831*Constants!$B$4)),0),(ABS(X831*Constants!$B$4)+50)/100))</f>
        <v>0.62005</v>
      </c>
      <c r="AC831">
        <f>IF(J831&lt;&gt;0,(ABS(Y831*Constants!$B$10)+50)/100,IF(Y831=0,MAX((AC830-ABS(AA831*Constants!$B$4)),0),(ABS(Y831*Constants!$B$4)+50)/100))</f>
        <v>0.58005</v>
      </c>
      <c r="AD831">
        <f t="shared" si="215"/>
        <v>1001</v>
      </c>
      <c r="AE831">
        <f t="shared" si="216"/>
        <v>1200.5</v>
      </c>
      <c r="AF831">
        <f t="shared" si="217"/>
        <v>800.5</v>
      </c>
      <c r="AG831">
        <f>((Constants!$B$5*AG830)+Constants!$B$4*AD831+AH830)/(Constants!$B$5+Constants!$B$4)</f>
        <v>1001</v>
      </c>
      <c r="AH831">
        <f>((Constants!$B$5*AG830)+Constants!$B$4*AD831+AH830)-(Constants!$B$5+Constants!$B$4)*AG831</f>
        <v>0</v>
      </c>
      <c r="AI831">
        <f>((Constants!$B$5*AI830)+Constants!$B$4*AE831+AJ830)/(Constants!$B$5+Constants!$B$4)</f>
        <v>1200.5</v>
      </c>
      <c r="AJ831">
        <f>((Constants!$B$5*AI830)+Constants!$B$4*AE831+AJ830)-(Constants!$B$4+Constants!$B$5)*AI831</f>
        <v>0</v>
      </c>
      <c r="AK831">
        <f>((Constants!$B$5*AK830)+Constants!$B$4*AF831+AL830)/(Constants!$B$5+Constants!$B$4)</f>
        <v>800.5</v>
      </c>
      <c r="AL831">
        <f>((Constants!$B$5*AK830)+Constants!$B$4*AF831+AL830)-(Constants!$B$5+Constants!$B$4)*AK831</f>
        <v>0</v>
      </c>
      <c r="AM831">
        <f t="shared" si="218"/>
        <v>1</v>
      </c>
      <c r="AN831">
        <f t="shared" si="219"/>
        <v>1</v>
      </c>
      <c r="AO831">
        <f>(200000*(ABS(N831)-ABS(N829))+Constants!$B$7)/(2*Constants!$B$7)</f>
        <v>0.5</v>
      </c>
      <c r="AP831">
        <f>(200000*(ABS(O831)-ABS(O829))+Constants!$B$7)/(2*Constants!$B$7)</f>
        <v>0.5</v>
      </c>
      <c r="AQ831">
        <f t="shared" si="220"/>
        <v>1</v>
      </c>
      <c r="AR831">
        <f>(Constants!$B$3*Constants!$B$8*I831*K831+AS830)/(Constants!$B$9*Constants!$B$4)</f>
        <v>7.53982300884956</v>
      </c>
      <c r="AS831">
        <f>(Constants!$B$3*Constants!$B$8*I831*K831+AS830)-(AR831*Constants!$B$9*Constants!$B$4)</f>
        <v>0</v>
      </c>
      <c r="AT831">
        <f t="shared" si="221"/>
        <v>6250.51327433621</v>
      </c>
      <c r="AU831">
        <f t="array" ref="AU831">IF(SUMPRODUCT(--(SIGN(AN798:AN830)=SIGN(K799:K831)))=0,2,IF(AV830&gt;0,1,0))</f>
        <v>0</v>
      </c>
      <c r="AV831">
        <f>IF(AU831=2,ROUND(5*1000/Constants!$B$11,0),IF(AV830&gt;0,AV830-1,0))</f>
        <v>0</v>
      </c>
      <c r="AW831">
        <f t="shared" si="222"/>
        <v>829</v>
      </c>
      <c r="AX831">
        <f ca="1" t="array" ref="AX831">IF(AW831&gt;Constants!$B$12,2,IF(SUMPRODUCT(--(AX812:AX831=2))=0,0,1))</f>
        <v>2</v>
      </c>
      <c r="AZ831">
        <f t="array" ref="AZ831">IF(ABS(AG831)&gt;Constants!$B$13,2,IF(SUMPRODUCT(--(AZ811:AZ830=2))=0,0,1))</f>
        <v>0</v>
      </c>
    </row>
    <row r="832" spans="1:52">
      <c r="A832" s="3">
        <v>830</v>
      </c>
      <c r="B832">
        <f>Signals!B831</f>
        <v>3</v>
      </c>
      <c r="C832">
        <f>Signals!C831</f>
        <v>2</v>
      </c>
      <c r="D832">
        <f>Signals!F831</f>
        <v>0</v>
      </c>
      <c r="E832">
        <f>Signals!H831</f>
        <v>0</v>
      </c>
      <c r="F832">
        <f>Signals!I831</f>
        <v>0</v>
      </c>
      <c r="G832">
        <f>IF(Constants!$B$2=2,-B832,B832)</f>
        <v>3</v>
      </c>
      <c r="H832">
        <f>IF(Constants!$C$2=2,-C832,C832)</f>
        <v>2</v>
      </c>
      <c r="I832">
        <f t="shared" si="206"/>
        <v>3</v>
      </c>
      <c r="J832">
        <f t="shared" si="207"/>
        <v>2</v>
      </c>
      <c r="K832">
        <f t="shared" si="208"/>
        <v>1</v>
      </c>
      <c r="L832">
        <f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1200.5</v>
      </c>
      <c r="M832">
        <f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800.5</v>
      </c>
      <c r="N832">
        <f t="shared" si="209"/>
        <v>1200.5</v>
      </c>
      <c r="O832">
        <f t="shared" si="210"/>
        <v>800.5</v>
      </c>
      <c r="P832">
        <f>IF(I832&lt;&gt;0,(ABS(L832*Constants!$B$10)+50)/100,MAX(P831-ABS(N832*Constants!$B$4),0))</f>
        <v>0.62005</v>
      </c>
      <c r="Q832">
        <f>IF(J832&lt;&gt;0,(ABS(M832*Constants!$B$10)+50)/100,MAX(Q831-ABS(O832*Constants!$B$4),0))</f>
        <v>0.58005</v>
      </c>
      <c r="R832">
        <f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1200.5</v>
      </c>
      <c r="S832">
        <f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800.5</v>
      </c>
      <c r="T832">
        <f t="shared" si="211"/>
        <v>1200.5</v>
      </c>
      <c r="U832">
        <f t="shared" si="212"/>
        <v>800.5</v>
      </c>
      <c r="V832">
        <f>IF(I832&lt;&gt;0,(ABS(R832*Constants!$B$4)+50)/100,IF(R832=0,MAX((0-ABS(T832*Constants!$B$4)),0),(ABS(R832*Constants!$B$4)+50)/100))</f>
        <v>1501.125</v>
      </c>
      <c r="W832">
        <f>IF(J832&lt;&gt;0,(ABS(S832*Constants!$B$4)+50)/100,IF(S832=0,MAX((0-ABS(U832*Constants!$B$4)),0),(ABS(S832*Constants!$B$4)+50)/100))</f>
        <v>1001.125</v>
      </c>
      <c r="X832">
        <f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1200.5</v>
      </c>
      <c r="Y832">
        <f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800.5</v>
      </c>
      <c r="Z832">
        <f t="shared" si="213"/>
        <v>1200.5</v>
      </c>
      <c r="AA832">
        <f t="shared" si="214"/>
        <v>800.5</v>
      </c>
      <c r="AB832">
        <f>IF(I832&lt;&gt;0,(ABS(X832*Constants!$B$10)+50)/100,IF(X832=0,MAX((AB831-ABS(Z832*Constants!$B$4)),0),(ABS(X832*Constants!$B$4)+50)/100))</f>
        <v>0.62005</v>
      </c>
      <c r="AC832">
        <f>IF(J832&lt;&gt;0,(ABS(Y832*Constants!$B$10)+50)/100,IF(Y832=0,MAX((AC831-ABS(AA832*Constants!$B$4)),0),(ABS(Y832*Constants!$B$4)+50)/100))</f>
        <v>0.58005</v>
      </c>
      <c r="AD832">
        <f t="shared" si="215"/>
        <v>1001</v>
      </c>
      <c r="AE832">
        <f t="shared" si="216"/>
        <v>1200.5</v>
      </c>
      <c r="AF832">
        <f t="shared" si="217"/>
        <v>800.5</v>
      </c>
      <c r="AG832">
        <f>((Constants!$B$5*AG831)+Constants!$B$4*AD832+AH831)/(Constants!$B$5+Constants!$B$4)</f>
        <v>1001</v>
      </c>
      <c r="AH832">
        <f>((Constants!$B$5*AG831)+Constants!$B$4*AD832+AH831)-(Constants!$B$5+Constants!$B$4)*AG832</f>
        <v>0</v>
      </c>
      <c r="AI832">
        <f>((Constants!$B$5*AI831)+Constants!$B$4*AE832+AJ831)/(Constants!$B$5+Constants!$B$4)</f>
        <v>1200.5</v>
      </c>
      <c r="AJ832">
        <f>((Constants!$B$5*AI831)+Constants!$B$4*AE832+AJ831)-(Constants!$B$4+Constants!$B$5)*AI832</f>
        <v>0</v>
      </c>
      <c r="AK832">
        <f>((Constants!$B$5*AK831)+Constants!$B$4*AF832+AL831)/(Constants!$B$5+Constants!$B$4)</f>
        <v>800.5</v>
      </c>
      <c r="AL832">
        <f>((Constants!$B$5*AK831)+Constants!$B$4*AF832+AL831)-(Constants!$B$5+Constants!$B$4)*AK832</f>
        <v>0</v>
      </c>
      <c r="AM832">
        <f t="shared" si="218"/>
        <v>1</v>
      </c>
      <c r="AN832">
        <f t="shared" si="219"/>
        <v>1</v>
      </c>
      <c r="AO832">
        <f>(200000*(ABS(N832)-ABS(N830))+Constants!$B$7)/(2*Constants!$B$7)</f>
        <v>0.5</v>
      </c>
      <c r="AP832">
        <f>(200000*(ABS(O832)-ABS(O830))+Constants!$B$7)/(2*Constants!$B$7)</f>
        <v>0.5</v>
      </c>
      <c r="AQ832">
        <f t="shared" si="220"/>
        <v>1</v>
      </c>
      <c r="AR832">
        <f>(Constants!$B$3*Constants!$B$8*I832*K832+AS831)/(Constants!$B$9*Constants!$B$4)</f>
        <v>7.53982300884956</v>
      </c>
      <c r="AS832">
        <f>(Constants!$B$3*Constants!$B$8*I832*K832+AS831)-(AR832*Constants!$B$9*Constants!$B$4)</f>
        <v>0</v>
      </c>
      <c r="AT832">
        <f t="shared" si="221"/>
        <v>6258.05309734506</v>
      </c>
      <c r="AU832">
        <f t="array" ref="AU832">IF(SUMPRODUCT(--(SIGN(AN799:AN831)=SIGN(K800:K832)))=0,2,IF(AV831&gt;0,1,0))</f>
        <v>0</v>
      </c>
      <c r="AV832">
        <f>IF(AU832=2,ROUND(5*1000/Constants!$B$11,0),IF(AV831&gt;0,AV831-1,0))</f>
        <v>0</v>
      </c>
      <c r="AW832">
        <f t="shared" si="222"/>
        <v>830</v>
      </c>
      <c r="AX832">
        <f ca="1" t="array" ref="AX832">IF(AW832&gt;Constants!$B$12,2,IF(SUMPRODUCT(--(AX813:AX832=2))=0,0,1))</f>
        <v>2</v>
      </c>
      <c r="AZ832">
        <f t="array" ref="AZ832">IF(ABS(AG832)&gt;Constants!$B$13,2,IF(SUMPRODUCT(--(AZ812:AZ831=2))=0,0,1))</f>
        <v>0</v>
      </c>
    </row>
    <row r="833" spans="1:52">
      <c r="A833" s="3">
        <v>831</v>
      </c>
      <c r="B833">
        <f>Signals!B832</f>
        <v>3</v>
      </c>
      <c r="C833">
        <f>Signals!C832</f>
        <v>2</v>
      </c>
      <c r="D833">
        <f>Signals!F832</f>
        <v>0</v>
      </c>
      <c r="E833">
        <f>Signals!H832</f>
        <v>0</v>
      </c>
      <c r="F833">
        <f>Signals!I832</f>
        <v>0</v>
      </c>
      <c r="G833">
        <f>IF(Constants!$B$2=2,-B833,B833)</f>
        <v>3</v>
      </c>
      <c r="H833">
        <f>IF(Constants!$C$2=2,-C833,C833)</f>
        <v>2</v>
      </c>
      <c r="I833">
        <f t="shared" si="206"/>
        <v>3</v>
      </c>
      <c r="J833">
        <f t="shared" si="207"/>
        <v>2</v>
      </c>
      <c r="K833">
        <f t="shared" si="208"/>
        <v>1</v>
      </c>
      <c r="L833">
        <f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1200.5</v>
      </c>
      <c r="M833">
        <f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800.5</v>
      </c>
      <c r="N833">
        <f t="shared" si="209"/>
        <v>1200.5</v>
      </c>
      <c r="O833">
        <f t="shared" si="210"/>
        <v>800.5</v>
      </c>
      <c r="P833">
        <f>IF(I833&lt;&gt;0,(ABS(L833*Constants!$B$10)+50)/100,MAX(P832-ABS(N833*Constants!$B$4),0))</f>
        <v>0.62005</v>
      </c>
      <c r="Q833">
        <f>IF(J833&lt;&gt;0,(ABS(M833*Constants!$B$10)+50)/100,MAX(Q832-ABS(O833*Constants!$B$4),0))</f>
        <v>0.58005</v>
      </c>
      <c r="R833">
        <f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1200.5</v>
      </c>
      <c r="S833">
        <f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800.5</v>
      </c>
      <c r="T833">
        <f t="shared" si="211"/>
        <v>1200.5</v>
      </c>
      <c r="U833">
        <f t="shared" si="212"/>
        <v>800.5</v>
      </c>
      <c r="V833">
        <f>IF(I833&lt;&gt;0,(ABS(R833*Constants!$B$4)+50)/100,IF(R833=0,MAX((0-ABS(T833*Constants!$B$4)),0),(ABS(R833*Constants!$B$4)+50)/100))</f>
        <v>1501.125</v>
      </c>
      <c r="W833">
        <f>IF(J833&lt;&gt;0,(ABS(S833*Constants!$B$4)+50)/100,IF(S833=0,MAX((0-ABS(U833*Constants!$B$4)),0),(ABS(S833*Constants!$B$4)+50)/100))</f>
        <v>1001.125</v>
      </c>
      <c r="X833">
        <f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1200.5</v>
      </c>
      <c r="Y833">
        <f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800.5</v>
      </c>
      <c r="Z833">
        <f t="shared" si="213"/>
        <v>1200.5</v>
      </c>
      <c r="AA833">
        <f t="shared" si="214"/>
        <v>800.5</v>
      </c>
      <c r="AB833">
        <f>IF(I833&lt;&gt;0,(ABS(X833*Constants!$B$10)+50)/100,IF(X833=0,MAX((AB832-ABS(Z833*Constants!$B$4)),0),(ABS(X833*Constants!$B$4)+50)/100))</f>
        <v>0.62005</v>
      </c>
      <c r="AC833">
        <f>IF(J833&lt;&gt;0,(ABS(Y833*Constants!$B$10)+50)/100,IF(Y833=0,MAX((AC832-ABS(AA833*Constants!$B$4)),0),(ABS(Y833*Constants!$B$4)+50)/100))</f>
        <v>0.58005</v>
      </c>
      <c r="AD833">
        <f t="shared" si="215"/>
        <v>1001</v>
      </c>
      <c r="AE833">
        <f t="shared" si="216"/>
        <v>1200.5</v>
      </c>
      <c r="AF833">
        <f t="shared" si="217"/>
        <v>800.5</v>
      </c>
      <c r="AG833">
        <f>((Constants!$B$5*AG832)+Constants!$B$4*AD833+AH832)/(Constants!$B$5+Constants!$B$4)</f>
        <v>1001</v>
      </c>
      <c r="AH833">
        <f>((Constants!$B$5*AG832)+Constants!$B$4*AD833+AH832)-(Constants!$B$5+Constants!$B$4)*AG833</f>
        <v>0</v>
      </c>
      <c r="AI833">
        <f>((Constants!$B$5*AI832)+Constants!$B$4*AE833+AJ832)/(Constants!$B$5+Constants!$B$4)</f>
        <v>1200.5</v>
      </c>
      <c r="AJ833">
        <f>((Constants!$B$5*AI832)+Constants!$B$4*AE833+AJ832)-(Constants!$B$4+Constants!$B$5)*AI833</f>
        <v>0</v>
      </c>
      <c r="AK833">
        <f>((Constants!$B$5*AK832)+Constants!$B$4*AF833+AL832)/(Constants!$B$5+Constants!$B$4)</f>
        <v>800.5</v>
      </c>
      <c r="AL833">
        <f>((Constants!$B$5*AK832)+Constants!$B$4*AF833+AL832)-(Constants!$B$5+Constants!$B$4)*AK833</f>
        <v>0</v>
      </c>
      <c r="AM833">
        <f t="shared" si="218"/>
        <v>1</v>
      </c>
      <c r="AN833">
        <f t="shared" si="219"/>
        <v>1</v>
      </c>
      <c r="AO833">
        <f>(200000*(ABS(N833)-ABS(N831))+Constants!$B$7)/(2*Constants!$B$7)</f>
        <v>0.5</v>
      </c>
      <c r="AP833">
        <f>(200000*(ABS(O833)-ABS(O831))+Constants!$B$7)/(2*Constants!$B$7)</f>
        <v>0.5</v>
      </c>
      <c r="AQ833">
        <f t="shared" si="220"/>
        <v>1</v>
      </c>
      <c r="AR833">
        <f>(Constants!$B$3*Constants!$B$8*I833*K833+AS832)/(Constants!$B$9*Constants!$B$4)</f>
        <v>7.53982300884956</v>
      </c>
      <c r="AS833">
        <f>(Constants!$B$3*Constants!$B$8*I833*K833+AS832)-(AR833*Constants!$B$9*Constants!$B$4)</f>
        <v>0</v>
      </c>
      <c r="AT833">
        <f t="shared" si="221"/>
        <v>6265.59292035391</v>
      </c>
      <c r="AU833">
        <f t="array" ref="AU833">IF(SUMPRODUCT(--(SIGN(AN800:AN832)=SIGN(K801:K833)))=0,2,IF(AV832&gt;0,1,0))</f>
        <v>0</v>
      </c>
      <c r="AV833">
        <f>IF(AU833=2,ROUND(5*1000/Constants!$B$11,0),IF(AV832&gt;0,AV832-1,0))</f>
        <v>0</v>
      </c>
      <c r="AW833">
        <f t="shared" si="222"/>
        <v>831</v>
      </c>
      <c r="AX833">
        <f ca="1" t="array" ref="AX833">IF(AW833&gt;Constants!$B$12,2,IF(SUMPRODUCT(--(AX814:AX833=2))=0,0,1))</f>
        <v>2</v>
      </c>
      <c r="AZ833">
        <f t="array" ref="AZ833">IF(ABS(AG833)&gt;Constants!$B$13,2,IF(SUMPRODUCT(--(AZ813:AZ832=2))=0,0,1))</f>
        <v>0</v>
      </c>
    </row>
    <row r="834" spans="1:52">
      <c r="A834" s="3">
        <v>832</v>
      </c>
      <c r="B834">
        <f>Signals!B833</f>
        <v>3</v>
      </c>
      <c r="C834">
        <f>Signals!C833</f>
        <v>2</v>
      </c>
      <c r="D834">
        <f>Signals!F833</f>
        <v>0</v>
      </c>
      <c r="E834">
        <f>Signals!H833</f>
        <v>0</v>
      </c>
      <c r="F834">
        <f>Signals!I833</f>
        <v>0</v>
      </c>
      <c r="G834">
        <f>IF(Constants!$B$2=2,-B834,B834)</f>
        <v>3</v>
      </c>
      <c r="H834">
        <f>IF(Constants!$C$2=2,-C834,C834)</f>
        <v>2</v>
      </c>
      <c r="I834">
        <f t="shared" si="206"/>
        <v>3</v>
      </c>
      <c r="J834">
        <f t="shared" si="207"/>
        <v>2</v>
      </c>
      <c r="K834">
        <f t="shared" si="208"/>
        <v>1</v>
      </c>
      <c r="L834">
        <f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1200.5</v>
      </c>
      <c r="M834">
        <f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800.5</v>
      </c>
      <c r="N834">
        <f t="shared" si="209"/>
        <v>1200.5</v>
      </c>
      <c r="O834">
        <f t="shared" si="210"/>
        <v>800.5</v>
      </c>
      <c r="P834">
        <f>IF(I834&lt;&gt;0,(ABS(L834*Constants!$B$10)+50)/100,MAX(P833-ABS(N834*Constants!$B$4),0))</f>
        <v>0.62005</v>
      </c>
      <c r="Q834">
        <f>IF(J834&lt;&gt;0,(ABS(M834*Constants!$B$10)+50)/100,MAX(Q833-ABS(O834*Constants!$B$4),0))</f>
        <v>0.58005</v>
      </c>
      <c r="R834">
        <f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1200.5</v>
      </c>
      <c r="S834">
        <f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800.5</v>
      </c>
      <c r="T834">
        <f t="shared" si="211"/>
        <v>1200.5</v>
      </c>
      <c r="U834">
        <f t="shared" si="212"/>
        <v>800.5</v>
      </c>
      <c r="V834">
        <f>IF(I834&lt;&gt;0,(ABS(R834*Constants!$B$4)+50)/100,IF(R834=0,MAX((0-ABS(T834*Constants!$B$4)),0),(ABS(R834*Constants!$B$4)+50)/100))</f>
        <v>1501.125</v>
      </c>
      <c r="W834">
        <f>IF(J834&lt;&gt;0,(ABS(S834*Constants!$B$4)+50)/100,IF(S834=0,MAX((0-ABS(U834*Constants!$B$4)),0),(ABS(S834*Constants!$B$4)+50)/100))</f>
        <v>1001.125</v>
      </c>
      <c r="X834">
        <f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1200.5</v>
      </c>
      <c r="Y834">
        <f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800.5</v>
      </c>
      <c r="Z834">
        <f t="shared" si="213"/>
        <v>1200.5</v>
      </c>
      <c r="AA834">
        <f t="shared" si="214"/>
        <v>800.5</v>
      </c>
      <c r="AB834">
        <f>IF(I834&lt;&gt;0,(ABS(X834*Constants!$B$10)+50)/100,IF(X834=0,MAX((AB833-ABS(Z834*Constants!$B$4)),0),(ABS(X834*Constants!$B$4)+50)/100))</f>
        <v>0.62005</v>
      </c>
      <c r="AC834">
        <f>IF(J834&lt;&gt;0,(ABS(Y834*Constants!$B$10)+50)/100,IF(Y834=0,MAX((AC833-ABS(AA834*Constants!$B$4)),0),(ABS(Y834*Constants!$B$4)+50)/100))</f>
        <v>0.58005</v>
      </c>
      <c r="AD834">
        <f t="shared" si="215"/>
        <v>1001</v>
      </c>
      <c r="AE834">
        <f t="shared" si="216"/>
        <v>1200.5</v>
      </c>
      <c r="AF834">
        <f t="shared" si="217"/>
        <v>800.5</v>
      </c>
      <c r="AG834">
        <f>((Constants!$B$5*AG833)+Constants!$B$4*AD834+AH833)/(Constants!$B$5+Constants!$B$4)</f>
        <v>1001</v>
      </c>
      <c r="AH834">
        <f>((Constants!$B$5*AG833)+Constants!$B$4*AD834+AH833)-(Constants!$B$5+Constants!$B$4)*AG834</f>
        <v>0</v>
      </c>
      <c r="AI834">
        <f>((Constants!$B$5*AI833)+Constants!$B$4*AE834+AJ833)/(Constants!$B$5+Constants!$B$4)</f>
        <v>1200.5</v>
      </c>
      <c r="AJ834">
        <f>((Constants!$B$5*AI833)+Constants!$B$4*AE834+AJ833)-(Constants!$B$4+Constants!$B$5)*AI834</f>
        <v>0</v>
      </c>
      <c r="AK834">
        <f>((Constants!$B$5*AK833)+Constants!$B$4*AF834+AL833)/(Constants!$B$5+Constants!$B$4)</f>
        <v>800.5</v>
      </c>
      <c r="AL834">
        <f>((Constants!$B$5*AK833)+Constants!$B$4*AF834+AL833)-(Constants!$B$5+Constants!$B$4)*AK834</f>
        <v>0</v>
      </c>
      <c r="AM834">
        <f t="shared" si="218"/>
        <v>1</v>
      </c>
      <c r="AN834">
        <f t="shared" si="219"/>
        <v>1</v>
      </c>
      <c r="AO834">
        <f>(200000*(ABS(N834)-ABS(N832))+Constants!$B$7)/(2*Constants!$B$7)</f>
        <v>0.5</v>
      </c>
      <c r="AP834">
        <f>(200000*(ABS(O834)-ABS(O832))+Constants!$B$7)/(2*Constants!$B$7)</f>
        <v>0.5</v>
      </c>
      <c r="AQ834">
        <f t="shared" si="220"/>
        <v>1</v>
      </c>
      <c r="AR834">
        <f>(Constants!$B$3*Constants!$B$8*I834*K834+AS833)/(Constants!$B$9*Constants!$B$4)</f>
        <v>7.53982300884956</v>
      </c>
      <c r="AS834">
        <f>(Constants!$B$3*Constants!$B$8*I834*K834+AS833)-(AR834*Constants!$B$9*Constants!$B$4)</f>
        <v>0</v>
      </c>
      <c r="AT834">
        <f t="shared" si="221"/>
        <v>6273.13274336276</v>
      </c>
      <c r="AU834">
        <f t="array" ref="AU834">IF(SUMPRODUCT(--(SIGN(AN801:AN833)=SIGN(K802:K834)))=0,2,IF(AV833&gt;0,1,0))</f>
        <v>0</v>
      </c>
      <c r="AV834">
        <f>IF(AU834=2,ROUND(5*1000/Constants!$B$11,0),IF(AV833&gt;0,AV833-1,0))</f>
        <v>0</v>
      </c>
      <c r="AW834">
        <f t="shared" si="222"/>
        <v>832</v>
      </c>
      <c r="AX834">
        <f ca="1" t="array" ref="AX834">IF(AW834&gt;Constants!$B$12,2,IF(SUMPRODUCT(--(AX815:AX834=2))=0,0,1))</f>
        <v>2</v>
      </c>
      <c r="AZ834">
        <f t="array" ref="AZ834">IF(ABS(AG834)&gt;Constants!$B$13,2,IF(SUMPRODUCT(--(AZ814:AZ833=2))=0,0,1))</f>
        <v>0</v>
      </c>
    </row>
    <row r="835" spans="1:52">
      <c r="A835" s="3">
        <v>833</v>
      </c>
      <c r="B835">
        <f>Signals!B834</f>
        <v>3</v>
      </c>
      <c r="C835">
        <f>Signals!C834</f>
        <v>2</v>
      </c>
      <c r="D835">
        <f>Signals!F834</f>
        <v>0</v>
      </c>
      <c r="E835">
        <f>Signals!H834</f>
        <v>0</v>
      </c>
      <c r="F835">
        <f>Signals!I834</f>
        <v>0</v>
      </c>
      <c r="G835">
        <f>IF(Constants!$B$2=2,-B835,B835)</f>
        <v>3</v>
      </c>
      <c r="H835">
        <f>IF(Constants!$C$2=2,-C835,C835)</f>
        <v>2</v>
      </c>
      <c r="I835">
        <f t="shared" si="206"/>
        <v>3</v>
      </c>
      <c r="J835">
        <f t="shared" si="207"/>
        <v>2</v>
      </c>
      <c r="K835">
        <f t="shared" si="208"/>
        <v>1</v>
      </c>
      <c r="L835">
        <f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1200.5</v>
      </c>
      <c r="M835">
        <f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800.5</v>
      </c>
      <c r="N835">
        <f t="shared" si="209"/>
        <v>1200.5</v>
      </c>
      <c r="O835">
        <f t="shared" si="210"/>
        <v>800.5</v>
      </c>
      <c r="P835">
        <f>IF(I835&lt;&gt;0,(ABS(L835*Constants!$B$10)+50)/100,MAX(P834-ABS(N835*Constants!$B$4),0))</f>
        <v>0.62005</v>
      </c>
      <c r="Q835">
        <f>IF(J835&lt;&gt;0,(ABS(M835*Constants!$B$10)+50)/100,MAX(Q834-ABS(O835*Constants!$B$4),0))</f>
        <v>0.58005</v>
      </c>
      <c r="R835">
        <f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1200.5</v>
      </c>
      <c r="S835">
        <f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800.5</v>
      </c>
      <c r="T835">
        <f t="shared" si="211"/>
        <v>1200.5</v>
      </c>
      <c r="U835">
        <f t="shared" si="212"/>
        <v>800.5</v>
      </c>
      <c r="V835">
        <f>IF(I835&lt;&gt;0,(ABS(R835*Constants!$B$4)+50)/100,IF(R835=0,MAX((0-ABS(T835*Constants!$B$4)),0),(ABS(R835*Constants!$B$4)+50)/100))</f>
        <v>1501.125</v>
      </c>
      <c r="W835">
        <f>IF(J835&lt;&gt;0,(ABS(S835*Constants!$B$4)+50)/100,IF(S835=0,MAX((0-ABS(U835*Constants!$B$4)),0),(ABS(S835*Constants!$B$4)+50)/100))</f>
        <v>1001.125</v>
      </c>
      <c r="X835">
        <f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1200.5</v>
      </c>
      <c r="Y835">
        <f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800.5</v>
      </c>
      <c r="Z835">
        <f t="shared" si="213"/>
        <v>1200.5</v>
      </c>
      <c r="AA835">
        <f t="shared" si="214"/>
        <v>800.5</v>
      </c>
      <c r="AB835">
        <f>IF(I835&lt;&gt;0,(ABS(X835*Constants!$B$10)+50)/100,IF(X835=0,MAX((AB834-ABS(Z835*Constants!$B$4)),0),(ABS(X835*Constants!$B$4)+50)/100))</f>
        <v>0.62005</v>
      </c>
      <c r="AC835">
        <f>IF(J835&lt;&gt;0,(ABS(Y835*Constants!$B$10)+50)/100,IF(Y835=0,MAX((AC834-ABS(AA835*Constants!$B$4)),0),(ABS(Y835*Constants!$B$4)+50)/100))</f>
        <v>0.58005</v>
      </c>
      <c r="AD835">
        <f t="shared" si="215"/>
        <v>1001</v>
      </c>
      <c r="AE835">
        <f t="shared" si="216"/>
        <v>1200.5</v>
      </c>
      <c r="AF835">
        <f t="shared" si="217"/>
        <v>800.5</v>
      </c>
      <c r="AG835">
        <f>((Constants!$B$5*AG834)+Constants!$B$4*AD835+AH834)/(Constants!$B$5+Constants!$B$4)</f>
        <v>1001</v>
      </c>
      <c r="AH835">
        <f>((Constants!$B$5*AG834)+Constants!$B$4*AD835+AH834)-(Constants!$B$5+Constants!$B$4)*AG835</f>
        <v>0</v>
      </c>
      <c r="AI835">
        <f>((Constants!$B$5*AI834)+Constants!$B$4*AE835+AJ834)/(Constants!$B$5+Constants!$B$4)</f>
        <v>1200.5</v>
      </c>
      <c r="AJ835">
        <f>((Constants!$B$5*AI834)+Constants!$B$4*AE835+AJ834)-(Constants!$B$4+Constants!$B$5)*AI835</f>
        <v>0</v>
      </c>
      <c r="AK835">
        <f>((Constants!$B$5*AK834)+Constants!$B$4*AF835+AL834)/(Constants!$B$5+Constants!$B$4)</f>
        <v>800.5</v>
      </c>
      <c r="AL835">
        <f>((Constants!$B$5*AK834)+Constants!$B$4*AF835+AL834)-(Constants!$B$5+Constants!$B$4)*AK835</f>
        <v>0</v>
      </c>
      <c r="AM835">
        <f t="shared" si="218"/>
        <v>1</v>
      </c>
      <c r="AN835">
        <f t="shared" si="219"/>
        <v>1</v>
      </c>
      <c r="AO835">
        <f>(200000*(ABS(N835)-ABS(N833))+Constants!$B$7)/(2*Constants!$B$7)</f>
        <v>0.5</v>
      </c>
      <c r="AP835">
        <f>(200000*(ABS(O835)-ABS(O833))+Constants!$B$7)/(2*Constants!$B$7)</f>
        <v>0.5</v>
      </c>
      <c r="AQ835">
        <f t="shared" si="220"/>
        <v>1</v>
      </c>
      <c r="AR835">
        <f>(Constants!$B$3*Constants!$B$8*I835*K835+AS834)/(Constants!$B$9*Constants!$B$4)</f>
        <v>7.53982300884956</v>
      </c>
      <c r="AS835">
        <f>(Constants!$B$3*Constants!$B$8*I835*K835+AS834)-(AR835*Constants!$B$9*Constants!$B$4)</f>
        <v>0</v>
      </c>
      <c r="AT835">
        <f t="shared" si="221"/>
        <v>6280.67256637161</v>
      </c>
      <c r="AU835">
        <f t="array" ref="AU835">IF(SUMPRODUCT(--(SIGN(AN802:AN834)=SIGN(K803:K835)))=0,2,IF(AV834&gt;0,1,0))</f>
        <v>0</v>
      </c>
      <c r="AV835">
        <f>IF(AU835=2,ROUND(5*1000/Constants!$B$11,0),IF(AV834&gt;0,AV834-1,0))</f>
        <v>0</v>
      </c>
      <c r="AW835">
        <f t="shared" si="222"/>
        <v>833</v>
      </c>
      <c r="AX835">
        <f ca="1" t="array" ref="AX835">IF(AW835&gt;Constants!$B$12,2,IF(SUMPRODUCT(--(AX816:AX835=2))=0,0,1))</f>
        <v>2</v>
      </c>
      <c r="AZ835">
        <f t="array" ref="AZ835">IF(ABS(AG835)&gt;Constants!$B$13,2,IF(SUMPRODUCT(--(AZ815:AZ834=2))=0,0,1))</f>
        <v>0</v>
      </c>
    </row>
    <row r="836" spans="1:52">
      <c r="A836" s="3">
        <v>834</v>
      </c>
      <c r="B836">
        <f>Signals!B835</f>
        <v>3</v>
      </c>
      <c r="C836">
        <f>Signals!C835</f>
        <v>2</v>
      </c>
      <c r="D836">
        <f>Signals!F835</f>
        <v>0</v>
      </c>
      <c r="E836">
        <f>Signals!H835</f>
        <v>0</v>
      </c>
      <c r="F836">
        <f>Signals!I835</f>
        <v>0</v>
      </c>
      <c r="G836">
        <f>IF(Constants!$B$2=2,-B836,B836)</f>
        <v>3</v>
      </c>
      <c r="H836">
        <f>IF(Constants!$C$2=2,-C836,C836)</f>
        <v>2</v>
      </c>
      <c r="I836">
        <f t="shared" si="206"/>
        <v>3</v>
      </c>
      <c r="J836">
        <f t="shared" si="207"/>
        <v>2</v>
      </c>
      <c r="K836">
        <f t="shared" si="208"/>
        <v>1</v>
      </c>
      <c r="L836">
        <f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1200.5</v>
      </c>
      <c r="M836">
        <f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800.5</v>
      </c>
      <c r="N836">
        <f t="shared" si="209"/>
        <v>1200.5</v>
      </c>
      <c r="O836">
        <f t="shared" si="210"/>
        <v>800.5</v>
      </c>
      <c r="P836">
        <f>IF(I836&lt;&gt;0,(ABS(L836*Constants!$B$10)+50)/100,MAX(P835-ABS(N836*Constants!$B$4),0))</f>
        <v>0.62005</v>
      </c>
      <c r="Q836">
        <f>IF(J836&lt;&gt;0,(ABS(M836*Constants!$B$10)+50)/100,MAX(Q835-ABS(O836*Constants!$B$4),0))</f>
        <v>0.58005</v>
      </c>
      <c r="R836">
        <f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1200.5</v>
      </c>
      <c r="S836">
        <f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800.5</v>
      </c>
      <c r="T836">
        <f t="shared" si="211"/>
        <v>1200.5</v>
      </c>
      <c r="U836">
        <f t="shared" si="212"/>
        <v>800.5</v>
      </c>
      <c r="V836">
        <f>IF(I836&lt;&gt;0,(ABS(R836*Constants!$B$4)+50)/100,IF(R836=0,MAX((0-ABS(T836*Constants!$B$4)),0),(ABS(R836*Constants!$B$4)+50)/100))</f>
        <v>1501.125</v>
      </c>
      <c r="W836">
        <f>IF(J836&lt;&gt;0,(ABS(S836*Constants!$B$4)+50)/100,IF(S836=0,MAX((0-ABS(U836*Constants!$B$4)),0),(ABS(S836*Constants!$B$4)+50)/100))</f>
        <v>1001.125</v>
      </c>
      <c r="X836">
        <f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1200.5</v>
      </c>
      <c r="Y836">
        <f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800.5</v>
      </c>
      <c r="Z836">
        <f t="shared" si="213"/>
        <v>1200.5</v>
      </c>
      <c r="AA836">
        <f t="shared" si="214"/>
        <v>800.5</v>
      </c>
      <c r="AB836">
        <f>IF(I836&lt;&gt;0,(ABS(X836*Constants!$B$10)+50)/100,IF(X836=0,MAX((AB835-ABS(Z836*Constants!$B$4)),0),(ABS(X836*Constants!$B$4)+50)/100))</f>
        <v>0.62005</v>
      </c>
      <c r="AC836">
        <f>IF(J836&lt;&gt;0,(ABS(Y836*Constants!$B$10)+50)/100,IF(Y836=0,MAX((AC835-ABS(AA836*Constants!$B$4)),0),(ABS(Y836*Constants!$B$4)+50)/100))</f>
        <v>0.58005</v>
      </c>
      <c r="AD836">
        <f t="shared" si="215"/>
        <v>1001</v>
      </c>
      <c r="AE836">
        <f t="shared" si="216"/>
        <v>1200.5</v>
      </c>
      <c r="AF836">
        <f t="shared" si="217"/>
        <v>800.5</v>
      </c>
      <c r="AG836">
        <f>((Constants!$B$5*AG835)+Constants!$B$4*AD836+AH835)/(Constants!$B$5+Constants!$B$4)</f>
        <v>1001</v>
      </c>
      <c r="AH836">
        <f>((Constants!$B$5*AG835)+Constants!$B$4*AD836+AH835)-(Constants!$B$5+Constants!$B$4)*AG836</f>
        <v>0</v>
      </c>
      <c r="AI836">
        <f>((Constants!$B$5*AI835)+Constants!$B$4*AE836+AJ835)/(Constants!$B$5+Constants!$B$4)</f>
        <v>1200.5</v>
      </c>
      <c r="AJ836">
        <f>((Constants!$B$5*AI835)+Constants!$B$4*AE836+AJ835)-(Constants!$B$4+Constants!$B$5)*AI836</f>
        <v>0</v>
      </c>
      <c r="AK836">
        <f>((Constants!$B$5*AK835)+Constants!$B$4*AF836+AL835)/(Constants!$B$5+Constants!$B$4)</f>
        <v>800.5</v>
      </c>
      <c r="AL836">
        <f>((Constants!$B$5*AK835)+Constants!$B$4*AF836+AL835)-(Constants!$B$5+Constants!$B$4)*AK836</f>
        <v>0</v>
      </c>
      <c r="AM836">
        <f t="shared" si="218"/>
        <v>1</v>
      </c>
      <c r="AN836">
        <f t="shared" si="219"/>
        <v>1</v>
      </c>
      <c r="AO836">
        <f>(200000*(ABS(N836)-ABS(N834))+Constants!$B$7)/(2*Constants!$B$7)</f>
        <v>0.5</v>
      </c>
      <c r="AP836">
        <f>(200000*(ABS(O836)-ABS(O834))+Constants!$B$7)/(2*Constants!$B$7)</f>
        <v>0.5</v>
      </c>
      <c r="AQ836">
        <f t="shared" si="220"/>
        <v>1</v>
      </c>
      <c r="AR836">
        <f>(Constants!$B$3*Constants!$B$8*I836*K836+AS835)/(Constants!$B$9*Constants!$B$4)</f>
        <v>7.53982300884956</v>
      </c>
      <c r="AS836">
        <f>(Constants!$B$3*Constants!$B$8*I836*K836+AS835)-(AR836*Constants!$B$9*Constants!$B$4)</f>
        <v>0</v>
      </c>
      <c r="AT836">
        <f t="shared" si="221"/>
        <v>6288.21238938046</v>
      </c>
      <c r="AU836">
        <f t="array" ref="AU836">IF(SUMPRODUCT(--(SIGN(AN803:AN835)=SIGN(K804:K836)))=0,2,IF(AV835&gt;0,1,0))</f>
        <v>0</v>
      </c>
      <c r="AV836">
        <f>IF(AU836=2,ROUND(5*1000/Constants!$B$11,0),IF(AV835&gt;0,AV835-1,0))</f>
        <v>0</v>
      </c>
      <c r="AW836">
        <f t="shared" si="222"/>
        <v>834</v>
      </c>
      <c r="AX836">
        <f ca="1" t="array" ref="AX836">IF(AW836&gt;Constants!$B$12,2,IF(SUMPRODUCT(--(AX817:AX836=2))=0,0,1))</f>
        <v>2</v>
      </c>
      <c r="AZ836">
        <f t="array" ref="AZ836">IF(ABS(AG836)&gt;Constants!$B$13,2,IF(SUMPRODUCT(--(AZ816:AZ835=2))=0,0,1))</f>
        <v>0</v>
      </c>
    </row>
    <row r="837" spans="1:52">
      <c r="A837" s="3">
        <v>835</v>
      </c>
      <c r="B837">
        <f>Signals!B836</f>
        <v>3</v>
      </c>
      <c r="C837">
        <f>Signals!C836</f>
        <v>2</v>
      </c>
      <c r="D837">
        <f>Signals!F836</f>
        <v>0</v>
      </c>
      <c r="E837">
        <f>Signals!H836</f>
        <v>0</v>
      </c>
      <c r="F837">
        <f>Signals!I836</f>
        <v>0</v>
      </c>
      <c r="G837">
        <f>IF(Constants!$B$2=2,-B837,B837)</f>
        <v>3</v>
      </c>
      <c r="H837">
        <f>IF(Constants!$C$2=2,-C837,C837)</f>
        <v>2</v>
      </c>
      <c r="I837">
        <f t="shared" ref="I837:I900" si="223">IF(SIGN(G837+H837)=SIGN(AN836),G837,-G837)</f>
        <v>3</v>
      </c>
      <c r="J837">
        <f t="shared" ref="J837:J900" si="224">IF(SIGN(G837+H837)=SIGN(AN836),H837,-H837)</f>
        <v>2</v>
      </c>
      <c r="K837">
        <f t="shared" ref="K837:K900" si="225">IF(SIGN(G837+H837)=SIGN(AN836),1,-1)</f>
        <v>1</v>
      </c>
      <c r="L837">
        <f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1200.5</v>
      </c>
      <c r="M837">
        <f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800.5</v>
      </c>
      <c r="N837">
        <f t="shared" ref="N837:N900" si="226">IF(I837&lt;&gt;0,L837,IF(P836&gt;0,N836,0))</f>
        <v>1200.5</v>
      </c>
      <c r="O837">
        <f t="shared" ref="O837:O900" si="227">IF(J837&lt;&gt;0,M837,IF(Q836&gt;0,O836,0))</f>
        <v>800.5</v>
      </c>
      <c r="P837">
        <f>IF(I837&lt;&gt;0,(ABS(L837*Constants!$B$10)+50)/100,MAX(P836-ABS(N837*Constants!$B$4),0))</f>
        <v>0.62005</v>
      </c>
      <c r="Q837">
        <f>IF(J837&lt;&gt;0,(ABS(M837*Constants!$B$10)+50)/100,MAX(Q836-ABS(O837*Constants!$B$4),0))</f>
        <v>0.58005</v>
      </c>
      <c r="R837">
        <f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1200.5</v>
      </c>
      <c r="S837">
        <f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800.5</v>
      </c>
      <c r="T837">
        <f t="shared" ref="T837:T900" si="228">IF(I837&lt;&gt;0,R837,IF(V836&gt;0,MAX(T836,R837),R837))</f>
        <v>1200.5</v>
      </c>
      <c r="U837">
        <f t="shared" ref="U837:U900" si="229">IF(J837&lt;&gt;0,S837,IF(W836&gt;0,MAX(U836,S837),S837))</f>
        <v>800.5</v>
      </c>
      <c r="V837">
        <f>IF(I837&lt;&gt;0,(ABS(R837*Constants!$B$4)+50)/100,IF(R837=0,MAX((0-ABS(T837*Constants!$B$4)),0),(ABS(R837*Constants!$B$4)+50)/100))</f>
        <v>1501.125</v>
      </c>
      <c r="W837">
        <f>IF(J837&lt;&gt;0,(ABS(S837*Constants!$B$4)+50)/100,IF(S837=0,MAX((0-ABS(U837*Constants!$B$4)),0),(ABS(S837*Constants!$B$4)+50)/100))</f>
        <v>1001.125</v>
      </c>
      <c r="X837">
        <f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1200.5</v>
      </c>
      <c r="Y837">
        <f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800.5</v>
      </c>
      <c r="Z837">
        <f t="shared" ref="Z837:Z900" si="230">IF(I837&lt;&gt;0,X837,IF(AB836&gt;0,MIN(Z836,X837),X837))</f>
        <v>1200.5</v>
      </c>
      <c r="AA837">
        <f t="shared" ref="AA837:AA900" si="231">IF(J837&lt;&gt;0,Y837,IF(AC836&gt;0,MIN(AA836,Y837),Y837))</f>
        <v>800.5</v>
      </c>
      <c r="AB837">
        <f>IF(I837&lt;&gt;0,(ABS(X837*Constants!$B$10)+50)/100,IF(X837=0,MAX((AB836-ABS(Z837*Constants!$B$4)),0),(ABS(X837*Constants!$B$4)+50)/100))</f>
        <v>0.62005</v>
      </c>
      <c r="AC837">
        <f>IF(J837&lt;&gt;0,(ABS(Y837*Constants!$B$10)+50)/100,IF(Y837=0,MAX((AC836-ABS(AA837*Constants!$B$4)),0),(ABS(Y837*Constants!$B$4)+50)/100))</f>
        <v>0.58005</v>
      </c>
      <c r="AD837">
        <f t="shared" ref="AD837:AD900" si="232">IF(N837+O837&gt;=0,(1+N837+O837)/2,(N837+O837-1)/2)</f>
        <v>1001</v>
      </c>
      <c r="AE837">
        <f t="shared" ref="AE837:AE900" si="233">MAX(T837,U837)</f>
        <v>1200.5</v>
      </c>
      <c r="AF837">
        <f t="shared" ref="AF837:AF900" si="234">MIN(Z837,AA837)</f>
        <v>800.5</v>
      </c>
      <c r="AG837">
        <f>((Constants!$B$5*AG836)+Constants!$B$4*AD837+AH836)/(Constants!$B$5+Constants!$B$4)</f>
        <v>1001</v>
      </c>
      <c r="AH837">
        <f>((Constants!$B$5*AG836)+Constants!$B$4*AD837+AH836)-(Constants!$B$5+Constants!$B$4)*AG837</f>
        <v>0</v>
      </c>
      <c r="AI837">
        <f>((Constants!$B$5*AI836)+Constants!$B$4*AE837+AJ836)/(Constants!$B$5+Constants!$B$4)</f>
        <v>1200.5</v>
      </c>
      <c r="AJ837">
        <f>((Constants!$B$5*AI836)+Constants!$B$4*AE837+AJ836)-(Constants!$B$4+Constants!$B$5)*AI837</f>
        <v>0</v>
      </c>
      <c r="AK837">
        <f>((Constants!$B$5*AK836)+Constants!$B$4*AF837+AL836)/(Constants!$B$5+Constants!$B$4)</f>
        <v>800.5</v>
      </c>
      <c r="AL837">
        <f>((Constants!$B$5*AK836)+Constants!$B$4*AF837+AL836)-(Constants!$B$5+Constants!$B$4)*AK837</f>
        <v>0</v>
      </c>
      <c r="AM837">
        <f t="shared" ref="AM837:AM900" si="235">IF(AG837*K837&gt;0,1,IF(AG837*K837&lt;0,-1,0))</f>
        <v>1</v>
      </c>
      <c r="AN837">
        <f t="shared" ref="AN837:AN900" si="236">IF(SIGN(AI837)=SIGN(AK837),AM837,0)</f>
        <v>1</v>
      </c>
      <c r="AO837">
        <f>(200000*(ABS(N837)-ABS(N835))+Constants!$B$7)/(2*Constants!$B$7)</f>
        <v>0.5</v>
      </c>
      <c r="AP837">
        <f>(200000*(ABS(O837)-ABS(O835))+Constants!$B$7)/(2*Constants!$B$7)</f>
        <v>0.5</v>
      </c>
      <c r="AQ837">
        <f t="shared" ref="AQ837:AQ900" si="237">(1+AO837+AP837)/2</f>
        <v>1</v>
      </c>
      <c r="AR837">
        <f>(Constants!$B$3*Constants!$B$8*I837*K837+AS836)/(Constants!$B$9*Constants!$B$4)</f>
        <v>7.53982300884956</v>
      </c>
      <c r="AS837">
        <f>(Constants!$B$3*Constants!$B$8*I837*K837+AS836)-(AR837*Constants!$B$9*Constants!$B$4)</f>
        <v>0</v>
      </c>
      <c r="AT837">
        <f t="shared" ref="AT837:AT900" si="238">AR837+AT836</f>
        <v>6295.75221238931</v>
      </c>
      <c r="AU837">
        <f t="array" ref="AU837">IF(SUMPRODUCT(--(SIGN(AN804:AN836)=SIGN(K805:K837)))=0,2,IF(AV836&gt;0,1,0))</f>
        <v>0</v>
      </c>
      <c r="AV837">
        <f>IF(AU837=2,ROUND(5*1000/Constants!$B$11,0),IF(AV836&gt;0,AV836-1,0))</f>
        <v>0</v>
      </c>
      <c r="AW837">
        <f t="shared" ref="AW837:AW900" si="239">IF(I837&lt;&gt;J837,AW836+ABS(I837-J837),0)</f>
        <v>835</v>
      </c>
      <c r="AX837">
        <f ca="1" t="array" ref="AX837">IF(AW837&gt;Constants!$B$12,2,IF(SUMPRODUCT(--(AX818:AX837=2))=0,0,1))</f>
        <v>2</v>
      </c>
      <c r="AZ837">
        <f t="array" ref="AZ837">IF(ABS(AG837)&gt;Constants!$B$13,2,IF(SUMPRODUCT(--(AZ817:AZ836=2))=0,0,1))</f>
        <v>0</v>
      </c>
    </row>
    <row r="838" spans="1:52">
      <c r="A838" s="3">
        <v>836</v>
      </c>
      <c r="B838">
        <f>Signals!B837</f>
        <v>3</v>
      </c>
      <c r="C838">
        <f>Signals!C837</f>
        <v>2</v>
      </c>
      <c r="D838">
        <f>Signals!F837</f>
        <v>0</v>
      </c>
      <c r="E838">
        <f>Signals!H837</f>
        <v>0</v>
      </c>
      <c r="F838">
        <f>Signals!I837</f>
        <v>0</v>
      </c>
      <c r="G838">
        <f>IF(Constants!$B$2=2,-B838,B838)</f>
        <v>3</v>
      </c>
      <c r="H838">
        <f>IF(Constants!$C$2=2,-C838,C838)</f>
        <v>2</v>
      </c>
      <c r="I838">
        <f t="shared" si="223"/>
        <v>3</v>
      </c>
      <c r="J838">
        <f t="shared" si="224"/>
        <v>2</v>
      </c>
      <c r="K838">
        <f t="shared" si="225"/>
        <v>1</v>
      </c>
      <c r="L838">
        <f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1200.5</v>
      </c>
      <c r="M838">
        <f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800.5</v>
      </c>
      <c r="N838">
        <f t="shared" si="226"/>
        <v>1200.5</v>
      </c>
      <c r="O838">
        <f t="shared" si="227"/>
        <v>800.5</v>
      </c>
      <c r="P838">
        <f>IF(I838&lt;&gt;0,(ABS(L838*Constants!$B$10)+50)/100,MAX(P837-ABS(N838*Constants!$B$4),0))</f>
        <v>0.62005</v>
      </c>
      <c r="Q838">
        <f>IF(J838&lt;&gt;0,(ABS(M838*Constants!$B$10)+50)/100,MAX(Q837-ABS(O838*Constants!$B$4),0))</f>
        <v>0.58005</v>
      </c>
      <c r="R838">
        <f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1200.5</v>
      </c>
      <c r="S838">
        <f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800.5</v>
      </c>
      <c r="T838">
        <f t="shared" si="228"/>
        <v>1200.5</v>
      </c>
      <c r="U838">
        <f t="shared" si="229"/>
        <v>800.5</v>
      </c>
      <c r="V838">
        <f>IF(I838&lt;&gt;0,(ABS(R838*Constants!$B$4)+50)/100,IF(R838=0,MAX((0-ABS(T838*Constants!$B$4)),0),(ABS(R838*Constants!$B$4)+50)/100))</f>
        <v>1501.125</v>
      </c>
      <c r="W838">
        <f>IF(J838&lt;&gt;0,(ABS(S838*Constants!$B$4)+50)/100,IF(S838=0,MAX((0-ABS(U838*Constants!$B$4)),0),(ABS(S838*Constants!$B$4)+50)/100))</f>
        <v>1001.125</v>
      </c>
      <c r="X838">
        <f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1200.5</v>
      </c>
      <c r="Y838">
        <f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800.5</v>
      </c>
      <c r="Z838">
        <f t="shared" si="230"/>
        <v>1200.5</v>
      </c>
      <c r="AA838">
        <f t="shared" si="231"/>
        <v>800.5</v>
      </c>
      <c r="AB838">
        <f>IF(I838&lt;&gt;0,(ABS(X838*Constants!$B$10)+50)/100,IF(X838=0,MAX((AB837-ABS(Z838*Constants!$B$4)),0),(ABS(X838*Constants!$B$4)+50)/100))</f>
        <v>0.62005</v>
      </c>
      <c r="AC838">
        <f>IF(J838&lt;&gt;0,(ABS(Y838*Constants!$B$10)+50)/100,IF(Y838=0,MAX((AC837-ABS(AA838*Constants!$B$4)),0),(ABS(Y838*Constants!$B$4)+50)/100))</f>
        <v>0.58005</v>
      </c>
      <c r="AD838">
        <f t="shared" si="232"/>
        <v>1001</v>
      </c>
      <c r="AE838">
        <f t="shared" si="233"/>
        <v>1200.5</v>
      </c>
      <c r="AF838">
        <f t="shared" si="234"/>
        <v>800.5</v>
      </c>
      <c r="AG838">
        <f>((Constants!$B$5*AG837)+Constants!$B$4*AD838+AH837)/(Constants!$B$5+Constants!$B$4)</f>
        <v>1001</v>
      </c>
      <c r="AH838">
        <f>((Constants!$B$5*AG837)+Constants!$B$4*AD838+AH837)-(Constants!$B$5+Constants!$B$4)*AG838</f>
        <v>0</v>
      </c>
      <c r="AI838">
        <f>((Constants!$B$5*AI837)+Constants!$B$4*AE838+AJ837)/(Constants!$B$5+Constants!$B$4)</f>
        <v>1200.5</v>
      </c>
      <c r="AJ838">
        <f>((Constants!$B$5*AI837)+Constants!$B$4*AE838+AJ837)-(Constants!$B$4+Constants!$B$5)*AI838</f>
        <v>0</v>
      </c>
      <c r="AK838">
        <f>((Constants!$B$5*AK837)+Constants!$B$4*AF838+AL837)/(Constants!$B$5+Constants!$B$4)</f>
        <v>800.5</v>
      </c>
      <c r="AL838">
        <f>((Constants!$B$5*AK837)+Constants!$B$4*AF838+AL837)-(Constants!$B$5+Constants!$B$4)*AK838</f>
        <v>0</v>
      </c>
      <c r="AM838">
        <f t="shared" si="235"/>
        <v>1</v>
      </c>
      <c r="AN838">
        <f t="shared" si="236"/>
        <v>1</v>
      </c>
      <c r="AO838">
        <f>(200000*(ABS(N838)-ABS(N836))+Constants!$B$7)/(2*Constants!$B$7)</f>
        <v>0.5</v>
      </c>
      <c r="AP838">
        <f>(200000*(ABS(O838)-ABS(O836))+Constants!$B$7)/(2*Constants!$B$7)</f>
        <v>0.5</v>
      </c>
      <c r="AQ838">
        <f t="shared" si="237"/>
        <v>1</v>
      </c>
      <c r="AR838">
        <f>(Constants!$B$3*Constants!$B$8*I838*K838+AS837)/(Constants!$B$9*Constants!$B$4)</f>
        <v>7.53982300884956</v>
      </c>
      <c r="AS838">
        <f>(Constants!$B$3*Constants!$B$8*I838*K838+AS837)-(AR838*Constants!$B$9*Constants!$B$4)</f>
        <v>0</v>
      </c>
      <c r="AT838">
        <f t="shared" si="238"/>
        <v>6303.29203539816</v>
      </c>
      <c r="AU838">
        <f t="array" ref="AU838">IF(SUMPRODUCT(--(SIGN(AN805:AN837)=SIGN(K806:K838)))=0,2,IF(AV837&gt;0,1,0))</f>
        <v>0</v>
      </c>
      <c r="AV838">
        <f>IF(AU838=2,ROUND(5*1000/Constants!$B$11,0),IF(AV837&gt;0,AV837-1,0))</f>
        <v>0</v>
      </c>
      <c r="AW838">
        <f t="shared" si="239"/>
        <v>836</v>
      </c>
      <c r="AX838">
        <f ca="1" t="array" ref="AX838">IF(AW838&gt;Constants!$B$12,2,IF(SUMPRODUCT(--(AX819:AX838=2))=0,0,1))</f>
        <v>2</v>
      </c>
      <c r="AZ838">
        <f t="array" ref="AZ838">IF(ABS(AG838)&gt;Constants!$B$13,2,IF(SUMPRODUCT(--(AZ818:AZ837=2))=0,0,1))</f>
        <v>0</v>
      </c>
    </row>
    <row r="839" spans="1:52">
      <c r="A839" s="3">
        <v>837</v>
      </c>
      <c r="B839">
        <f>Signals!B838</f>
        <v>3</v>
      </c>
      <c r="C839">
        <f>Signals!C838</f>
        <v>2</v>
      </c>
      <c r="D839">
        <f>Signals!F838</f>
        <v>0</v>
      </c>
      <c r="E839">
        <f>Signals!H838</f>
        <v>0</v>
      </c>
      <c r="F839">
        <f>Signals!I838</f>
        <v>0</v>
      </c>
      <c r="G839">
        <f>IF(Constants!$B$2=2,-B839,B839)</f>
        <v>3</v>
      </c>
      <c r="H839">
        <f>IF(Constants!$C$2=2,-C839,C839)</f>
        <v>2</v>
      </c>
      <c r="I839">
        <f t="shared" si="223"/>
        <v>3</v>
      </c>
      <c r="J839">
        <f t="shared" si="224"/>
        <v>2</v>
      </c>
      <c r="K839">
        <f t="shared" si="225"/>
        <v>1</v>
      </c>
      <c r="L839">
        <f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1200.5</v>
      </c>
      <c r="M839">
        <f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800.5</v>
      </c>
      <c r="N839">
        <f t="shared" si="226"/>
        <v>1200.5</v>
      </c>
      <c r="O839">
        <f t="shared" si="227"/>
        <v>800.5</v>
      </c>
      <c r="P839">
        <f>IF(I839&lt;&gt;0,(ABS(L839*Constants!$B$10)+50)/100,MAX(P838-ABS(N839*Constants!$B$4),0))</f>
        <v>0.62005</v>
      </c>
      <c r="Q839">
        <f>IF(J839&lt;&gt;0,(ABS(M839*Constants!$B$10)+50)/100,MAX(Q838-ABS(O839*Constants!$B$4),0))</f>
        <v>0.58005</v>
      </c>
      <c r="R839">
        <f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1200.5</v>
      </c>
      <c r="S839">
        <f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800.5</v>
      </c>
      <c r="T839">
        <f t="shared" si="228"/>
        <v>1200.5</v>
      </c>
      <c r="U839">
        <f t="shared" si="229"/>
        <v>800.5</v>
      </c>
      <c r="V839">
        <f>IF(I839&lt;&gt;0,(ABS(R839*Constants!$B$4)+50)/100,IF(R839=0,MAX((0-ABS(T839*Constants!$B$4)),0),(ABS(R839*Constants!$B$4)+50)/100))</f>
        <v>1501.125</v>
      </c>
      <c r="W839">
        <f>IF(J839&lt;&gt;0,(ABS(S839*Constants!$B$4)+50)/100,IF(S839=0,MAX((0-ABS(U839*Constants!$B$4)),0),(ABS(S839*Constants!$B$4)+50)/100))</f>
        <v>1001.125</v>
      </c>
      <c r="X839">
        <f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1200.5</v>
      </c>
      <c r="Y839">
        <f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800.5</v>
      </c>
      <c r="Z839">
        <f t="shared" si="230"/>
        <v>1200.5</v>
      </c>
      <c r="AA839">
        <f t="shared" si="231"/>
        <v>800.5</v>
      </c>
      <c r="AB839">
        <f>IF(I839&lt;&gt;0,(ABS(X839*Constants!$B$10)+50)/100,IF(X839=0,MAX((AB838-ABS(Z839*Constants!$B$4)),0),(ABS(X839*Constants!$B$4)+50)/100))</f>
        <v>0.62005</v>
      </c>
      <c r="AC839">
        <f>IF(J839&lt;&gt;0,(ABS(Y839*Constants!$B$10)+50)/100,IF(Y839=0,MAX((AC838-ABS(AA839*Constants!$B$4)),0),(ABS(Y839*Constants!$B$4)+50)/100))</f>
        <v>0.58005</v>
      </c>
      <c r="AD839">
        <f t="shared" si="232"/>
        <v>1001</v>
      </c>
      <c r="AE839">
        <f t="shared" si="233"/>
        <v>1200.5</v>
      </c>
      <c r="AF839">
        <f t="shared" si="234"/>
        <v>800.5</v>
      </c>
      <c r="AG839">
        <f>((Constants!$B$5*AG838)+Constants!$B$4*AD839+AH838)/(Constants!$B$5+Constants!$B$4)</f>
        <v>1001</v>
      </c>
      <c r="AH839">
        <f>((Constants!$B$5*AG838)+Constants!$B$4*AD839+AH838)-(Constants!$B$5+Constants!$B$4)*AG839</f>
        <v>0</v>
      </c>
      <c r="AI839">
        <f>((Constants!$B$5*AI838)+Constants!$B$4*AE839+AJ838)/(Constants!$B$5+Constants!$B$4)</f>
        <v>1200.5</v>
      </c>
      <c r="AJ839">
        <f>((Constants!$B$5*AI838)+Constants!$B$4*AE839+AJ838)-(Constants!$B$4+Constants!$B$5)*AI839</f>
        <v>0</v>
      </c>
      <c r="AK839">
        <f>((Constants!$B$5*AK838)+Constants!$B$4*AF839+AL838)/(Constants!$B$5+Constants!$B$4)</f>
        <v>800.5</v>
      </c>
      <c r="AL839">
        <f>((Constants!$B$5*AK838)+Constants!$B$4*AF839+AL838)-(Constants!$B$5+Constants!$B$4)*AK839</f>
        <v>0</v>
      </c>
      <c r="AM839">
        <f t="shared" si="235"/>
        <v>1</v>
      </c>
      <c r="AN839">
        <f t="shared" si="236"/>
        <v>1</v>
      </c>
      <c r="AO839">
        <f>(200000*(ABS(N839)-ABS(N837))+Constants!$B$7)/(2*Constants!$B$7)</f>
        <v>0.5</v>
      </c>
      <c r="AP839">
        <f>(200000*(ABS(O839)-ABS(O837))+Constants!$B$7)/(2*Constants!$B$7)</f>
        <v>0.5</v>
      </c>
      <c r="AQ839">
        <f t="shared" si="237"/>
        <v>1</v>
      </c>
      <c r="AR839">
        <f>(Constants!$B$3*Constants!$B$8*I839*K839+AS838)/(Constants!$B$9*Constants!$B$4)</f>
        <v>7.53982300884956</v>
      </c>
      <c r="AS839">
        <f>(Constants!$B$3*Constants!$B$8*I839*K839+AS838)-(AR839*Constants!$B$9*Constants!$B$4)</f>
        <v>0</v>
      </c>
      <c r="AT839">
        <f t="shared" si="238"/>
        <v>6310.83185840701</v>
      </c>
      <c r="AU839">
        <f t="array" ref="AU839">IF(SUMPRODUCT(--(SIGN(AN806:AN838)=SIGN(K807:K839)))=0,2,IF(AV838&gt;0,1,0))</f>
        <v>0</v>
      </c>
      <c r="AV839">
        <f>IF(AU839=2,ROUND(5*1000/Constants!$B$11,0),IF(AV838&gt;0,AV838-1,0))</f>
        <v>0</v>
      </c>
      <c r="AW839">
        <f t="shared" si="239"/>
        <v>837</v>
      </c>
      <c r="AX839">
        <f ca="1" t="array" ref="AX839">IF(AW839&gt;Constants!$B$12,2,IF(SUMPRODUCT(--(AX820:AX839=2))=0,0,1))</f>
        <v>2</v>
      </c>
      <c r="AZ839">
        <f t="array" ref="AZ839">IF(ABS(AG839)&gt;Constants!$B$13,2,IF(SUMPRODUCT(--(AZ819:AZ838=2))=0,0,1))</f>
        <v>0</v>
      </c>
    </row>
    <row r="840" spans="1:52">
      <c r="A840" s="3">
        <v>838</v>
      </c>
      <c r="B840">
        <f>Signals!B839</f>
        <v>3</v>
      </c>
      <c r="C840">
        <f>Signals!C839</f>
        <v>2</v>
      </c>
      <c r="D840">
        <f>Signals!F839</f>
        <v>0</v>
      </c>
      <c r="E840">
        <f>Signals!H839</f>
        <v>0</v>
      </c>
      <c r="F840">
        <f>Signals!I839</f>
        <v>0</v>
      </c>
      <c r="G840">
        <f>IF(Constants!$B$2=2,-B840,B840)</f>
        <v>3</v>
      </c>
      <c r="H840">
        <f>IF(Constants!$C$2=2,-C840,C840)</f>
        <v>2</v>
      </c>
      <c r="I840">
        <f t="shared" si="223"/>
        <v>3</v>
      </c>
      <c r="J840">
        <f t="shared" si="224"/>
        <v>2</v>
      </c>
      <c r="K840">
        <f t="shared" si="225"/>
        <v>1</v>
      </c>
      <c r="L840">
        <f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1200.5</v>
      </c>
      <c r="M840">
        <f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800.5</v>
      </c>
      <c r="N840">
        <f t="shared" si="226"/>
        <v>1200.5</v>
      </c>
      <c r="O840">
        <f t="shared" si="227"/>
        <v>800.5</v>
      </c>
      <c r="P840">
        <f>IF(I840&lt;&gt;0,(ABS(L840*Constants!$B$10)+50)/100,MAX(P839-ABS(N840*Constants!$B$4),0))</f>
        <v>0.62005</v>
      </c>
      <c r="Q840">
        <f>IF(J840&lt;&gt;0,(ABS(M840*Constants!$B$10)+50)/100,MAX(Q839-ABS(O840*Constants!$B$4),0))</f>
        <v>0.58005</v>
      </c>
      <c r="R840">
        <f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1200.5</v>
      </c>
      <c r="S840">
        <f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800.5</v>
      </c>
      <c r="T840">
        <f t="shared" si="228"/>
        <v>1200.5</v>
      </c>
      <c r="U840">
        <f t="shared" si="229"/>
        <v>800.5</v>
      </c>
      <c r="V840">
        <f>IF(I840&lt;&gt;0,(ABS(R840*Constants!$B$4)+50)/100,IF(R840=0,MAX((0-ABS(T840*Constants!$B$4)),0),(ABS(R840*Constants!$B$4)+50)/100))</f>
        <v>1501.125</v>
      </c>
      <c r="W840">
        <f>IF(J840&lt;&gt;0,(ABS(S840*Constants!$B$4)+50)/100,IF(S840=0,MAX((0-ABS(U840*Constants!$B$4)),0),(ABS(S840*Constants!$B$4)+50)/100))</f>
        <v>1001.125</v>
      </c>
      <c r="X840">
        <f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1200.5</v>
      </c>
      <c r="Y840">
        <f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800.5</v>
      </c>
      <c r="Z840">
        <f t="shared" si="230"/>
        <v>1200.5</v>
      </c>
      <c r="AA840">
        <f t="shared" si="231"/>
        <v>800.5</v>
      </c>
      <c r="AB840">
        <f>IF(I840&lt;&gt;0,(ABS(X840*Constants!$B$10)+50)/100,IF(X840=0,MAX((AB839-ABS(Z840*Constants!$B$4)),0),(ABS(X840*Constants!$B$4)+50)/100))</f>
        <v>0.62005</v>
      </c>
      <c r="AC840">
        <f>IF(J840&lt;&gt;0,(ABS(Y840*Constants!$B$10)+50)/100,IF(Y840=0,MAX((AC839-ABS(AA840*Constants!$B$4)),0),(ABS(Y840*Constants!$B$4)+50)/100))</f>
        <v>0.58005</v>
      </c>
      <c r="AD840">
        <f t="shared" si="232"/>
        <v>1001</v>
      </c>
      <c r="AE840">
        <f t="shared" si="233"/>
        <v>1200.5</v>
      </c>
      <c r="AF840">
        <f t="shared" si="234"/>
        <v>800.5</v>
      </c>
      <c r="AG840">
        <f>((Constants!$B$5*AG839)+Constants!$B$4*AD840+AH839)/(Constants!$B$5+Constants!$B$4)</f>
        <v>1001</v>
      </c>
      <c r="AH840">
        <f>((Constants!$B$5*AG839)+Constants!$B$4*AD840+AH839)-(Constants!$B$5+Constants!$B$4)*AG840</f>
        <v>0</v>
      </c>
      <c r="AI840">
        <f>((Constants!$B$5*AI839)+Constants!$B$4*AE840+AJ839)/(Constants!$B$5+Constants!$B$4)</f>
        <v>1200.5</v>
      </c>
      <c r="AJ840">
        <f>((Constants!$B$5*AI839)+Constants!$B$4*AE840+AJ839)-(Constants!$B$4+Constants!$B$5)*AI840</f>
        <v>0</v>
      </c>
      <c r="AK840">
        <f>((Constants!$B$5*AK839)+Constants!$B$4*AF840+AL839)/(Constants!$B$5+Constants!$B$4)</f>
        <v>800.5</v>
      </c>
      <c r="AL840">
        <f>((Constants!$B$5*AK839)+Constants!$B$4*AF840+AL839)-(Constants!$B$5+Constants!$B$4)*AK840</f>
        <v>0</v>
      </c>
      <c r="AM840">
        <f t="shared" si="235"/>
        <v>1</v>
      </c>
      <c r="AN840">
        <f t="shared" si="236"/>
        <v>1</v>
      </c>
      <c r="AO840">
        <f>(200000*(ABS(N840)-ABS(N838))+Constants!$B$7)/(2*Constants!$B$7)</f>
        <v>0.5</v>
      </c>
      <c r="AP840">
        <f>(200000*(ABS(O840)-ABS(O838))+Constants!$B$7)/(2*Constants!$B$7)</f>
        <v>0.5</v>
      </c>
      <c r="AQ840">
        <f t="shared" si="237"/>
        <v>1</v>
      </c>
      <c r="AR840">
        <f>(Constants!$B$3*Constants!$B$8*I840*K840+AS839)/(Constants!$B$9*Constants!$B$4)</f>
        <v>7.53982300884956</v>
      </c>
      <c r="AS840">
        <f>(Constants!$B$3*Constants!$B$8*I840*K840+AS839)-(AR840*Constants!$B$9*Constants!$B$4)</f>
        <v>0</v>
      </c>
      <c r="AT840">
        <f t="shared" si="238"/>
        <v>6318.37168141586</v>
      </c>
      <c r="AU840">
        <f t="array" ref="AU840">IF(SUMPRODUCT(--(SIGN(AN807:AN839)=SIGN(K808:K840)))=0,2,IF(AV839&gt;0,1,0))</f>
        <v>0</v>
      </c>
      <c r="AV840">
        <f>IF(AU840=2,ROUND(5*1000/Constants!$B$11,0),IF(AV839&gt;0,AV839-1,0))</f>
        <v>0</v>
      </c>
      <c r="AW840">
        <f t="shared" si="239"/>
        <v>838</v>
      </c>
      <c r="AX840">
        <f ca="1" t="array" ref="AX840">IF(AW840&gt;Constants!$B$12,2,IF(SUMPRODUCT(--(AX821:AX840=2))=0,0,1))</f>
        <v>2</v>
      </c>
      <c r="AZ840">
        <f t="array" ref="AZ840">IF(ABS(AG840)&gt;Constants!$B$13,2,IF(SUMPRODUCT(--(AZ820:AZ839=2))=0,0,1))</f>
        <v>0</v>
      </c>
    </row>
    <row r="841" spans="1:52">
      <c r="A841" s="3">
        <v>839</v>
      </c>
      <c r="B841">
        <f>Signals!B840</f>
        <v>3</v>
      </c>
      <c r="C841">
        <f>Signals!C840</f>
        <v>2</v>
      </c>
      <c r="D841">
        <f>Signals!F840</f>
        <v>0</v>
      </c>
      <c r="E841">
        <f>Signals!H840</f>
        <v>0</v>
      </c>
      <c r="F841">
        <f>Signals!I840</f>
        <v>0</v>
      </c>
      <c r="G841">
        <f>IF(Constants!$B$2=2,-B841,B841)</f>
        <v>3</v>
      </c>
      <c r="H841">
        <f>IF(Constants!$C$2=2,-C841,C841)</f>
        <v>2</v>
      </c>
      <c r="I841">
        <f t="shared" si="223"/>
        <v>3</v>
      </c>
      <c r="J841">
        <f t="shared" si="224"/>
        <v>2</v>
      </c>
      <c r="K841">
        <f t="shared" si="225"/>
        <v>1</v>
      </c>
      <c r="L841">
        <f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1200.5</v>
      </c>
      <c r="M841">
        <f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800.5</v>
      </c>
      <c r="N841">
        <f t="shared" si="226"/>
        <v>1200.5</v>
      </c>
      <c r="O841">
        <f t="shared" si="227"/>
        <v>800.5</v>
      </c>
      <c r="P841">
        <f>IF(I841&lt;&gt;0,(ABS(L841*Constants!$B$10)+50)/100,MAX(P840-ABS(N841*Constants!$B$4),0))</f>
        <v>0.62005</v>
      </c>
      <c r="Q841">
        <f>IF(J841&lt;&gt;0,(ABS(M841*Constants!$B$10)+50)/100,MAX(Q840-ABS(O841*Constants!$B$4),0))</f>
        <v>0.58005</v>
      </c>
      <c r="R841">
        <f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1200.5</v>
      </c>
      <c r="S841">
        <f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800.5</v>
      </c>
      <c r="T841">
        <f t="shared" si="228"/>
        <v>1200.5</v>
      </c>
      <c r="U841">
        <f t="shared" si="229"/>
        <v>800.5</v>
      </c>
      <c r="V841">
        <f>IF(I841&lt;&gt;0,(ABS(R841*Constants!$B$4)+50)/100,IF(R841=0,MAX((0-ABS(T841*Constants!$B$4)),0),(ABS(R841*Constants!$B$4)+50)/100))</f>
        <v>1501.125</v>
      </c>
      <c r="W841">
        <f>IF(J841&lt;&gt;0,(ABS(S841*Constants!$B$4)+50)/100,IF(S841=0,MAX((0-ABS(U841*Constants!$B$4)),0),(ABS(S841*Constants!$B$4)+50)/100))</f>
        <v>1001.125</v>
      </c>
      <c r="X841">
        <f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1200.5</v>
      </c>
      <c r="Y841">
        <f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800.5</v>
      </c>
      <c r="Z841">
        <f t="shared" si="230"/>
        <v>1200.5</v>
      </c>
      <c r="AA841">
        <f t="shared" si="231"/>
        <v>800.5</v>
      </c>
      <c r="AB841">
        <f>IF(I841&lt;&gt;0,(ABS(X841*Constants!$B$10)+50)/100,IF(X841=0,MAX((AB840-ABS(Z841*Constants!$B$4)),0),(ABS(X841*Constants!$B$4)+50)/100))</f>
        <v>0.62005</v>
      </c>
      <c r="AC841">
        <f>IF(J841&lt;&gt;0,(ABS(Y841*Constants!$B$10)+50)/100,IF(Y841=0,MAX((AC840-ABS(AA841*Constants!$B$4)),0),(ABS(Y841*Constants!$B$4)+50)/100))</f>
        <v>0.58005</v>
      </c>
      <c r="AD841">
        <f t="shared" si="232"/>
        <v>1001</v>
      </c>
      <c r="AE841">
        <f t="shared" si="233"/>
        <v>1200.5</v>
      </c>
      <c r="AF841">
        <f t="shared" si="234"/>
        <v>800.5</v>
      </c>
      <c r="AG841">
        <f>((Constants!$B$5*AG840)+Constants!$B$4*AD841+AH840)/(Constants!$B$5+Constants!$B$4)</f>
        <v>1001</v>
      </c>
      <c r="AH841">
        <f>((Constants!$B$5*AG840)+Constants!$B$4*AD841+AH840)-(Constants!$B$5+Constants!$B$4)*AG841</f>
        <v>0</v>
      </c>
      <c r="AI841">
        <f>((Constants!$B$5*AI840)+Constants!$B$4*AE841+AJ840)/(Constants!$B$5+Constants!$B$4)</f>
        <v>1200.5</v>
      </c>
      <c r="AJ841">
        <f>((Constants!$B$5*AI840)+Constants!$B$4*AE841+AJ840)-(Constants!$B$4+Constants!$B$5)*AI841</f>
        <v>0</v>
      </c>
      <c r="AK841">
        <f>((Constants!$B$5*AK840)+Constants!$B$4*AF841+AL840)/(Constants!$B$5+Constants!$B$4)</f>
        <v>800.5</v>
      </c>
      <c r="AL841">
        <f>((Constants!$B$5*AK840)+Constants!$B$4*AF841+AL840)-(Constants!$B$5+Constants!$B$4)*AK841</f>
        <v>0</v>
      </c>
      <c r="AM841">
        <f t="shared" si="235"/>
        <v>1</v>
      </c>
      <c r="AN841">
        <f t="shared" si="236"/>
        <v>1</v>
      </c>
      <c r="AO841">
        <f>(200000*(ABS(N841)-ABS(N839))+Constants!$B$7)/(2*Constants!$B$7)</f>
        <v>0.5</v>
      </c>
      <c r="AP841">
        <f>(200000*(ABS(O841)-ABS(O839))+Constants!$B$7)/(2*Constants!$B$7)</f>
        <v>0.5</v>
      </c>
      <c r="AQ841">
        <f t="shared" si="237"/>
        <v>1</v>
      </c>
      <c r="AR841">
        <f>(Constants!$B$3*Constants!$B$8*I841*K841+AS840)/(Constants!$B$9*Constants!$B$4)</f>
        <v>7.53982300884956</v>
      </c>
      <c r="AS841">
        <f>(Constants!$B$3*Constants!$B$8*I841*K841+AS840)-(AR841*Constants!$B$9*Constants!$B$4)</f>
        <v>0</v>
      </c>
      <c r="AT841">
        <f t="shared" si="238"/>
        <v>6325.91150442471</v>
      </c>
      <c r="AU841">
        <f t="array" ref="AU841">IF(SUMPRODUCT(--(SIGN(AN808:AN840)=SIGN(K809:K841)))=0,2,IF(AV840&gt;0,1,0))</f>
        <v>0</v>
      </c>
      <c r="AV841">
        <f>IF(AU841=2,ROUND(5*1000/Constants!$B$11,0),IF(AV840&gt;0,AV840-1,0))</f>
        <v>0</v>
      </c>
      <c r="AW841">
        <f t="shared" si="239"/>
        <v>839</v>
      </c>
      <c r="AX841">
        <f ca="1" t="array" ref="AX841">IF(AW841&gt;Constants!$B$12,2,IF(SUMPRODUCT(--(AX822:AX841=2))=0,0,1))</f>
        <v>2</v>
      </c>
      <c r="AZ841">
        <f t="array" ref="AZ841">IF(ABS(AG841)&gt;Constants!$B$13,2,IF(SUMPRODUCT(--(AZ821:AZ840=2))=0,0,1))</f>
        <v>0</v>
      </c>
    </row>
    <row r="842" spans="1:52">
      <c r="A842" s="3">
        <v>840</v>
      </c>
      <c r="B842">
        <f>Signals!B841</f>
        <v>3</v>
      </c>
      <c r="C842">
        <f>Signals!C841</f>
        <v>2</v>
      </c>
      <c r="D842">
        <f>Signals!F841</f>
        <v>0</v>
      </c>
      <c r="E842">
        <f>Signals!H841</f>
        <v>0</v>
      </c>
      <c r="F842">
        <f>Signals!I841</f>
        <v>0</v>
      </c>
      <c r="G842">
        <f>IF(Constants!$B$2=2,-B842,B842)</f>
        <v>3</v>
      </c>
      <c r="H842">
        <f>IF(Constants!$C$2=2,-C842,C842)</f>
        <v>2</v>
      </c>
      <c r="I842">
        <f t="shared" si="223"/>
        <v>3</v>
      </c>
      <c r="J842">
        <f t="shared" si="224"/>
        <v>2</v>
      </c>
      <c r="K842">
        <f t="shared" si="225"/>
        <v>1</v>
      </c>
      <c r="L842">
        <f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1200.5</v>
      </c>
      <c r="M842">
        <f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800.5</v>
      </c>
      <c r="N842">
        <f t="shared" si="226"/>
        <v>1200.5</v>
      </c>
      <c r="O842">
        <f t="shared" si="227"/>
        <v>800.5</v>
      </c>
      <c r="P842">
        <f>IF(I842&lt;&gt;0,(ABS(L842*Constants!$B$10)+50)/100,MAX(P841-ABS(N842*Constants!$B$4),0))</f>
        <v>0.62005</v>
      </c>
      <c r="Q842">
        <f>IF(J842&lt;&gt;0,(ABS(M842*Constants!$B$10)+50)/100,MAX(Q841-ABS(O842*Constants!$B$4),0))</f>
        <v>0.58005</v>
      </c>
      <c r="R842">
        <f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1200.5</v>
      </c>
      <c r="S842">
        <f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800.5</v>
      </c>
      <c r="T842">
        <f t="shared" si="228"/>
        <v>1200.5</v>
      </c>
      <c r="U842">
        <f t="shared" si="229"/>
        <v>800.5</v>
      </c>
      <c r="V842">
        <f>IF(I842&lt;&gt;0,(ABS(R842*Constants!$B$4)+50)/100,IF(R842=0,MAX((0-ABS(T842*Constants!$B$4)),0),(ABS(R842*Constants!$B$4)+50)/100))</f>
        <v>1501.125</v>
      </c>
      <c r="W842">
        <f>IF(J842&lt;&gt;0,(ABS(S842*Constants!$B$4)+50)/100,IF(S842=0,MAX((0-ABS(U842*Constants!$B$4)),0),(ABS(S842*Constants!$B$4)+50)/100))</f>
        <v>1001.125</v>
      </c>
      <c r="X842">
        <f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1200.5</v>
      </c>
      <c r="Y842">
        <f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800.5</v>
      </c>
      <c r="Z842">
        <f t="shared" si="230"/>
        <v>1200.5</v>
      </c>
      <c r="AA842">
        <f t="shared" si="231"/>
        <v>800.5</v>
      </c>
      <c r="AB842">
        <f>IF(I842&lt;&gt;0,(ABS(X842*Constants!$B$10)+50)/100,IF(X842=0,MAX((AB841-ABS(Z842*Constants!$B$4)),0),(ABS(X842*Constants!$B$4)+50)/100))</f>
        <v>0.62005</v>
      </c>
      <c r="AC842">
        <f>IF(J842&lt;&gt;0,(ABS(Y842*Constants!$B$10)+50)/100,IF(Y842=0,MAX((AC841-ABS(AA842*Constants!$B$4)),0),(ABS(Y842*Constants!$B$4)+50)/100))</f>
        <v>0.58005</v>
      </c>
      <c r="AD842">
        <f t="shared" si="232"/>
        <v>1001</v>
      </c>
      <c r="AE842">
        <f t="shared" si="233"/>
        <v>1200.5</v>
      </c>
      <c r="AF842">
        <f t="shared" si="234"/>
        <v>800.5</v>
      </c>
      <c r="AG842">
        <f>((Constants!$B$5*AG841)+Constants!$B$4*AD842+AH841)/(Constants!$B$5+Constants!$B$4)</f>
        <v>1001</v>
      </c>
      <c r="AH842">
        <f>((Constants!$B$5*AG841)+Constants!$B$4*AD842+AH841)-(Constants!$B$5+Constants!$B$4)*AG842</f>
        <v>0</v>
      </c>
      <c r="AI842">
        <f>((Constants!$B$5*AI841)+Constants!$B$4*AE842+AJ841)/(Constants!$B$5+Constants!$B$4)</f>
        <v>1200.5</v>
      </c>
      <c r="AJ842">
        <f>((Constants!$B$5*AI841)+Constants!$B$4*AE842+AJ841)-(Constants!$B$4+Constants!$B$5)*AI842</f>
        <v>0</v>
      </c>
      <c r="AK842">
        <f>((Constants!$B$5*AK841)+Constants!$B$4*AF842+AL841)/(Constants!$B$5+Constants!$B$4)</f>
        <v>800.5</v>
      </c>
      <c r="AL842">
        <f>((Constants!$B$5*AK841)+Constants!$B$4*AF842+AL841)-(Constants!$B$5+Constants!$B$4)*AK842</f>
        <v>0</v>
      </c>
      <c r="AM842">
        <f t="shared" si="235"/>
        <v>1</v>
      </c>
      <c r="AN842">
        <f t="shared" si="236"/>
        <v>1</v>
      </c>
      <c r="AO842">
        <f>(200000*(ABS(N842)-ABS(N840))+Constants!$B$7)/(2*Constants!$B$7)</f>
        <v>0.5</v>
      </c>
      <c r="AP842">
        <f>(200000*(ABS(O842)-ABS(O840))+Constants!$B$7)/(2*Constants!$B$7)</f>
        <v>0.5</v>
      </c>
      <c r="AQ842">
        <f t="shared" si="237"/>
        <v>1</v>
      </c>
      <c r="AR842">
        <f>(Constants!$B$3*Constants!$B$8*I842*K842+AS841)/(Constants!$B$9*Constants!$B$4)</f>
        <v>7.53982300884956</v>
      </c>
      <c r="AS842">
        <f>(Constants!$B$3*Constants!$B$8*I842*K842+AS841)-(AR842*Constants!$B$9*Constants!$B$4)</f>
        <v>0</v>
      </c>
      <c r="AT842">
        <f t="shared" si="238"/>
        <v>6333.45132743356</v>
      </c>
      <c r="AU842">
        <f t="array" ref="AU842">IF(SUMPRODUCT(--(SIGN(AN809:AN841)=SIGN(K810:K842)))=0,2,IF(AV841&gt;0,1,0))</f>
        <v>0</v>
      </c>
      <c r="AV842">
        <f>IF(AU842=2,ROUND(5*1000/Constants!$B$11,0),IF(AV841&gt;0,AV841-1,0))</f>
        <v>0</v>
      </c>
      <c r="AW842">
        <f t="shared" si="239"/>
        <v>840</v>
      </c>
      <c r="AX842">
        <f ca="1" t="array" ref="AX842">IF(AW842&gt;Constants!$B$12,2,IF(SUMPRODUCT(--(AX823:AX842=2))=0,0,1))</f>
        <v>2</v>
      </c>
      <c r="AZ842">
        <f t="array" ref="AZ842">IF(ABS(AG842)&gt;Constants!$B$13,2,IF(SUMPRODUCT(--(AZ822:AZ841=2))=0,0,1))</f>
        <v>0</v>
      </c>
    </row>
    <row r="843" spans="1:52">
      <c r="A843" s="3">
        <v>841</v>
      </c>
      <c r="B843">
        <f>Signals!B842</f>
        <v>3</v>
      </c>
      <c r="C843">
        <f>Signals!C842</f>
        <v>2</v>
      </c>
      <c r="D843">
        <f>Signals!F842</f>
        <v>0</v>
      </c>
      <c r="E843">
        <f>Signals!H842</f>
        <v>0</v>
      </c>
      <c r="F843">
        <f>Signals!I842</f>
        <v>0</v>
      </c>
      <c r="G843">
        <f>IF(Constants!$B$2=2,-B843,B843)</f>
        <v>3</v>
      </c>
      <c r="H843">
        <f>IF(Constants!$C$2=2,-C843,C843)</f>
        <v>2</v>
      </c>
      <c r="I843">
        <f t="shared" si="223"/>
        <v>3</v>
      </c>
      <c r="J843">
        <f t="shared" si="224"/>
        <v>2</v>
      </c>
      <c r="K843">
        <f t="shared" si="225"/>
        <v>1</v>
      </c>
      <c r="L843">
        <f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1200.5</v>
      </c>
      <c r="M843">
        <f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800.5</v>
      </c>
      <c r="N843">
        <f t="shared" si="226"/>
        <v>1200.5</v>
      </c>
      <c r="O843">
        <f t="shared" si="227"/>
        <v>800.5</v>
      </c>
      <c r="P843">
        <f>IF(I843&lt;&gt;0,(ABS(L843*Constants!$B$10)+50)/100,MAX(P842-ABS(N843*Constants!$B$4),0))</f>
        <v>0.62005</v>
      </c>
      <c r="Q843">
        <f>IF(J843&lt;&gt;0,(ABS(M843*Constants!$B$10)+50)/100,MAX(Q842-ABS(O843*Constants!$B$4),0))</f>
        <v>0.58005</v>
      </c>
      <c r="R843">
        <f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1200.5</v>
      </c>
      <c r="S843">
        <f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800.5</v>
      </c>
      <c r="T843">
        <f t="shared" si="228"/>
        <v>1200.5</v>
      </c>
      <c r="U843">
        <f t="shared" si="229"/>
        <v>800.5</v>
      </c>
      <c r="V843">
        <f>IF(I843&lt;&gt;0,(ABS(R843*Constants!$B$4)+50)/100,IF(R843=0,MAX((0-ABS(T843*Constants!$B$4)),0),(ABS(R843*Constants!$B$4)+50)/100))</f>
        <v>1501.125</v>
      </c>
      <c r="W843">
        <f>IF(J843&lt;&gt;0,(ABS(S843*Constants!$B$4)+50)/100,IF(S843=0,MAX((0-ABS(U843*Constants!$B$4)),0),(ABS(S843*Constants!$B$4)+50)/100))</f>
        <v>1001.125</v>
      </c>
      <c r="X843">
        <f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1200.5</v>
      </c>
      <c r="Y843">
        <f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800.5</v>
      </c>
      <c r="Z843">
        <f t="shared" si="230"/>
        <v>1200.5</v>
      </c>
      <c r="AA843">
        <f t="shared" si="231"/>
        <v>800.5</v>
      </c>
      <c r="AB843">
        <f>IF(I843&lt;&gt;0,(ABS(X843*Constants!$B$10)+50)/100,IF(X843=0,MAX((AB842-ABS(Z843*Constants!$B$4)),0),(ABS(X843*Constants!$B$4)+50)/100))</f>
        <v>0.62005</v>
      </c>
      <c r="AC843">
        <f>IF(J843&lt;&gt;0,(ABS(Y843*Constants!$B$10)+50)/100,IF(Y843=0,MAX((AC842-ABS(AA843*Constants!$B$4)),0),(ABS(Y843*Constants!$B$4)+50)/100))</f>
        <v>0.58005</v>
      </c>
      <c r="AD843">
        <f t="shared" si="232"/>
        <v>1001</v>
      </c>
      <c r="AE843">
        <f t="shared" si="233"/>
        <v>1200.5</v>
      </c>
      <c r="AF843">
        <f t="shared" si="234"/>
        <v>800.5</v>
      </c>
      <c r="AG843">
        <f>((Constants!$B$5*AG842)+Constants!$B$4*AD843+AH842)/(Constants!$B$5+Constants!$B$4)</f>
        <v>1001</v>
      </c>
      <c r="AH843">
        <f>((Constants!$B$5*AG842)+Constants!$B$4*AD843+AH842)-(Constants!$B$5+Constants!$B$4)*AG843</f>
        <v>0</v>
      </c>
      <c r="AI843">
        <f>((Constants!$B$5*AI842)+Constants!$B$4*AE843+AJ842)/(Constants!$B$5+Constants!$B$4)</f>
        <v>1200.5</v>
      </c>
      <c r="AJ843">
        <f>((Constants!$B$5*AI842)+Constants!$B$4*AE843+AJ842)-(Constants!$B$4+Constants!$B$5)*AI843</f>
        <v>0</v>
      </c>
      <c r="AK843">
        <f>((Constants!$B$5*AK842)+Constants!$B$4*AF843+AL842)/(Constants!$B$5+Constants!$B$4)</f>
        <v>800.5</v>
      </c>
      <c r="AL843">
        <f>((Constants!$B$5*AK842)+Constants!$B$4*AF843+AL842)-(Constants!$B$5+Constants!$B$4)*AK843</f>
        <v>0</v>
      </c>
      <c r="AM843">
        <f t="shared" si="235"/>
        <v>1</v>
      </c>
      <c r="AN843">
        <f t="shared" si="236"/>
        <v>1</v>
      </c>
      <c r="AO843">
        <f>(200000*(ABS(N843)-ABS(N841))+Constants!$B$7)/(2*Constants!$B$7)</f>
        <v>0.5</v>
      </c>
      <c r="AP843">
        <f>(200000*(ABS(O843)-ABS(O841))+Constants!$B$7)/(2*Constants!$B$7)</f>
        <v>0.5</v>
      </c>
      <c r="AQ843">
        <f t="shared" si="237"/>
        <v>1</v>
      </c>
      <c r="AR843">
        <f>(Constants!$B$3*Constants!$B$8*I843*K843+AS842)/(Constants!$B$9*Constants!$B$4)</f>
        <v>7.53982300884956</v>
      </c>
      <c r="AS843">
        <f>(Constants!$B$3*Constants!$B$8*I843*K843+AS842)-(AR843*Constants!$B$9*Constants!$B$4)</f>
        <v>0</v>
      </c>
      <c r="AT843">
        <f t="shared" si="238"/>
        <v>6340.99115044241</v>
      </c>
      <c r="AU843">
        <f t="array" ref="AU843">IF(SUMPRODUCT(--(SIGN(AN810:AN842)=SIGN(K811:K843)))=0,2,IF(AV842&gt;0,1,0))</f>
        <v>0</v>
      </c>
      <c r="AV843">
        <f>IF(AU843=2,ROUND(5*1000/Constants!$B$11,0),IF(AV842&gt;0,AV842-1,0))</f>
        <v>0</v>
      </c>
      <c r="AW843">
        <f t="shared" si="239"/>
        <v>841</v>
      </c>
      <c r="AX843">
        <f ca="1" t="array" ref="AX843">IF(AW843&gt;Constants!$B$12,2,IF(SUMPRODUCT(--(AX824:AX843=2))=0,0,1))</f>
        <v>2</v>
      </c>
      <c r="AZ843">
        <f t="array" ref="AZ843">IF(ABS(AG843)&gt;Constants!$B$13,2,IF(SUMPRODUCT(--(AZ823:AZ842=2))=0,0,1))</f>
        <v>0</v>
      </c>
    </row>
    <row r="844" spans="1:52">
      <c r="A844" s="3">
        <v>842</v>
      </c>
      <c r="B844">
        <f>Signals!B843</f>
        <v>3</v>
      </c>
      <c r="C844">
        <f>Signals!C843</f>
        <v>2</v>
      </c>
      <c r="D844">
        <f>Signals!F843</f>
        <v>0</v>
      </c>
      <c r="E844">
        <f>Signals!H843</f>
        <v>0</v>
      </c>
      <c r="F844">
        <f>Signals!I843</f>
        <v>0</v>
      </c>
      <c r="G844">
        <f>IF(Constants!$B$2=2,-B844,B844)</f>
        <v>3</v>
      </c>
      <c r="H844">
        <f>IF(Constants!$C$2=2,-C844,C844)</f>
        <v>2</v>
      </c>
      <c r="I844">
        <f t="shared" si="223"/>
        <v>3</v>
      </c>
      <c r="J844">
        <f t="shared" si="224"/>
        <v>2</v>
      </c>
      <c r="K844">
        <f t="shared" si="225"/>
        <v>1</v>
      </c>
      <c r="L844">
        <f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1200.5</v>
      </c>
      <c r="M844">
        <f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800.5</v>
      </c>
      <c r="N844">
        <f t="shared" si="226"/>
        <v>1200.5</v>
      </c>
      <c r="O844">
        <f t="shared" si="227"/>
        <v>800.5</v>
      </c>
      <c r="P844">
        <f>IF(I844&lt;&gt;0,(ABS(L844*Constants!$B$10)+50)/100,MAX(P843-ABS(N844*Constants!$B$4),0))</f>
        <v>0.62005</v>
      </c>
      <c r="Q844">
        <f>IF(J844&lt;&gt;0,(ABS(M844*Constants!$B$10)+50)/100,MAX(Q843-ABS(O844*Constants!$B$4),0))</f>
        <v>0.58005</v>
      </c>
      <c r="R844">
        <f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1200.5</v>
      </c>
      <c r="S844">
        <f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800.5</v>
      </c>
      <c r="T844">
        <f t="shared" si="228"/>
        <v>1200.5</v>
      </c>
      <c r="U844">
        <f t="shared" si="229"/>
        <v>800.5</v>
      </c>
      <c r="V844">
        <f>IF(I844&lt;&gt;0,(ABS(R844*Constants!$B$4)+50)/100,IF(R844=0,MAX((0-ABS(T844*Constants!$B$4)),0),(ABS(R844*Constants!$B$4)+50)/100))</f>
        <v>1501.125</v>
      </c>
      <c r="W844">
        <f>IF(J844&lt;&gt;0,(ABS(S844*Constants!$B$4)+50)/100,IF(S844=0,MAX((0-ABS(U844*Constants!$B$4)),0),(ABS(S844*Constants!$B$4)+50)/100))</f>
        <v>1001.125</v>
      </c>
      <c r="X844">
        <f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1200.5</v>
      </c>
      <c r="Y844">
        <f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800.5</v>
      </c>
      <c r="Z844">
        <f t="shared" si="230"/>
        <v>1200.5</v>
      </c>
      <c r="AA844">
        <f t="shared" si="231"/>
        <v>800.5</v>
      </c>
      <c r="AB844">
        <f>IF(I844&lt;&gt;0,(ABS(X844*Constants!$B$10)+50)/100,IF(X844=0,MAX((AB843-ABS(Z844*Constants!$B$4)),0),(ABS(X844*Constants!$B$4)+50)/100))</f>
        <v>0.62005</v>
      </c>
      <c r="AC844">
        <f>IF(J844&lt;&gt;0,(ABS(Y844*Constants!$B$10)+50)/100,IF(Y844=0,MAX((AC843-ABS(AA844*Constants!$B$4)),0),(ABS(Y844*Constants!$B$4)+50)/100))</f>
        <v>0.58005</v>
      </c>
      <c r="AD844">
        <f t="shared" si="232"/>
        <v>1001</v>
      </c>
      <c r="AE844">
        <f t="shared" si="233"/>
        <v>1200.5</v>
      </c>
      <c r="AF844">
        <f t="shared" si="234"/>
        <v>800.5</v>
      </c>
      <c r="AG844">
        <f>((Constants!$B$5*AG843)+Constants!$B$4*AD844+AH843)/(Constants!$B$5+Constants!$B$4)</f>
        <v>1001</v>
      </c>
      <c r="AH844">
        <f>((Constants!$B$5*AG843)+Constants!$B$4*AD844+AH843)-(Constants!$B$5+Constants!$B$4)*AG844</f>
        <v>0</v>
      </c>
      <c r="AI844">
        <f>((Constants!$B$5*AI843)+Constants!$B$4*AE844+AJ843)/(Constants!$B$5+Constants!$B$4)</f>
        <v>1200.5</v>
      </c>
      <c r="AJ844">
        <f>((Constants!$B$5*AI843)+Constants!$B$4*AE844+AJ843)-(Constants!$B$4+Constants!$B$5)*AI844</f>
        <v>0</v>
      </c>
      <c r="AK844">
        <f>((Constants!$B$5*AK843)+Constants!$B$4*AF844+AL843)/(Constants!$B$5+Constants!$B$4)</f>
        <v>800.5</v>
      </c>
      <c r="AL844">
        <f>((Constants!$B$5*AK843)+Constants!$B$4*AF844+AL843)-(Constants!$B$5+Constants!$B$4)*AK844</f>
        <v>0</v>
      </c>
      <c r="AM844">
        <f t="shared" si="235"/>
        <v>1</v>
      </c>
      <c r="AN844">
        <f t="shared" si="236"/>
        <v>1</v>
      </c>
      <c r="AO844">
        <f>(200000*(ABS(N844)-ABS(N842))+Constants!$B$7)/(2*Constants!$B$7)</f>
        <v>0.5</v>
      </c>
      <c r="AP844">
        <f>(200000*(ABS(O844)-ABS(O842))+Constants!$B$7)/(2*Constants!$B$7)</f>
        <v>0.5</v>
      </c>
      <c r="AQ844">
        <f t="shared" si="237"/>
        <v>1</v>
      </c>
      <c r="AR844">
        <f>(Constants!$B$3*Constants!$B$8*I844*K844+AS843)/(Constants!$B$9*Constants!$B$4)</f>
        <v>7.53982300884956</v>
      </c>
      <c r="AS844">
        <f>(Constants!$B$3*Constants!$B$8*I844*K844+AS843)-(AR844*Constants!$B$9*Constants!$B$4)</f>
        <v>0</v>
      </c>
      <c r="AT844">
        <f t="shared" si="238"/>
        <v>6348.53097345125</v>
      </c>
      <c r="AU844">
        <f t="array" ref="AU844">IF(SUMPRODUCT(--(SIGN(AN811:AN843)=SIGN(K812:K844)))=0,2,IF(AV843&gt;0,1,0))</f>
        <v>0</v>
      </c>
      <c r="AV844">
        <f>IF(AU844=2,ROUND(5*1000/Constants!$B$11,0),IF(AV843&gt;0,AV843-1,0))</f>
        <v>0</v>
      </c>
      <c r="AW844">
        <f t="shared" si="239"/>
        <v>842</v>
      </c>
      <c r="AX844">
        <f ca="1" t="array" ref="AX844">IF(AW844&gt;Constants!$B$12,2,IF(SUMPRODUCT(--(AX825:AX844=2))=0,0,1))</f>
        <v>2</v>
      </c>
      <c r="AZ844">
        <f t="array" ref="AZ844">IF(ABS(AG844)&gt;Constants!$B$13,2,IF(SUMPRODUCT(--(AZ824:AZ843=2))=0,0,1))</f>
        <v>0</v>
      </c>
    </row>
    <row r="845" spans="1:52">
      <c r="A845" s="3">
        <v>843</v>
      </c>
      <c r="B845">
        <f>Signals!B844</f>
        <v>3</v>
      </c>
      <c r="C845">
        <f>Signals!C844</f>
        <v>2</v>
      </c>
      <c r="D845">
        <f>Signals!F844</f>
        <v>0</v>
      </c>
      <c r="E845">
        <f>Signals!H844</f>
        <v>0</v>
      </c>
      <c r="F845">
        <f>Signals!I844</f>
        <v>0</v>
      </c>
      <c r="G845">
        <f>IF(Constants!$B$2=2,-B845,B845)</f>
        <v>3</v>
      </c>
      <c r="H845">
        <f>IF(Constants!$C$2=2,-C845,C845)</f>
        <v>2</v>
      </c>
      <c r="I845">
        <f t="shared" si="223"/>
        <v>3</v>
      </c>
      <c r="J845">
        <f t="shared" si="224"/>
        <v>2</v>
      </c>
      <c r="K845">
        <f t="shared" si="225"/>
        <v>1</v>
      </c>
      <c r="L845">
        <f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1200.5</v>
      </c>
      <c r="M845">
        <f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800.5</v>
      </c>
      <c r="N845">
        <f t="shared" si="226"/>
        <v>1200.5</v>
      </c>
      <c r="O845">
        <f t="shared" si="227"/>
        <v>800.5</v>
      </c>
      <c r="P845">
        <f>IF(I845&lt;&gt;0,(ABS(L845*Constants!$B$10)+50)/100,MAX(P844-ABS(N845*Constants!$B$4),0))</f>
        <v>0.62005</v>
      </c>
      <c r="Q845">
        <f>IF(J845&lt;&gt;0,(ABS(M845*Constants!$B$10)+50)/100,MAX(Q844-ABS(O845*Constants!$B$4),0))</f>
        <v>0.58005</v>
      </c>
      <c r="R845">
        <f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1200.5</v>
      </c>
      <c r="S845">
        <f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800.5</v>
      </c>
      <c r="T845">
        <f t="shared" si="228"/>
        <v>1200.5</v>
      </c>
      <c r="U845">
        <f t="shared" si="229"/>
        <v>800.5</v>
      </c>
      <c r="V845">
        <f>IF(I845&lt;&gt;0,(ABS(R845*Constants!$B$4)+50)/100,IF(R845=0,MAX((0-ABS(T845*Constants!$B$4)),0),(ABS(R845*Constants!$B$4)+50)/100))</f>
        <v>1501.125</v>
      </c>
      <c r="W845">
        <f>IF(J845&lt;&gt;0,(ABS(S845*Constants!$B$4)+50)/100,IF(S845=0,MAX((0-ABS(U845*Constants!$B$4)),0),(ABS(S845*Constants!$B$4)+50)/100))</f>
        <v>1001.125</v>
      </c>
      <c r="X845">
        <f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1200.5</v>
      </c>
      <c r="Y845">
        <f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800.5</v>
      </c>
      <c r="Z845">
        <f t="shared" si="230"/>
        <v>1200.5</v>
      </c>
      <c r="AA845">
        <f t="shared" si="231"/>
        <v>800.5</v>
      </c>
      <c r="AB845">
        <f>IF(I845&lt;&gt;0,(ABS(X845*Constants!$B$10)+50)/100,IF(X845=0,MAX((AB844-ABS(Z845*Constants!$B$4)),0),(ABS(X845*Constants!$B$4)+50)/100))</f>
        <v>0.62005</v>
      </c>
      <c r="AC845">
        <f>IF(J845&lt;&gt;0,(ABS(Y845*Constants!$B$10)+50)/100,IF(Y845=0,MAX((AC844-ABS(AA845*Constants!$B$4)),0),(ABS(Y845*Constants!$B$4)+50)/100))</f>
        <v>0.58005</v>
      </c>
      <c r="AD845">
        <f t="shared" si="232"/>
        <v>1001</v>
      </c>
      <c r="AE845">
        <f t="shared" si="233"/>
        <v>1200.5</v>
      </c>
      <c r="AF845">
        <f t="shared" si="234"/>
        <v>800.5</v>
      </c>
      <c r="AG845">
        <f>((Constants!$B$5*AG844)+Constants!$B$4*AD845+AH844)/(Constants!$B$5+Constants!$B$4)</f>
        <v>1001</v>
      </c>
      <c r="AH845">
        <f>((Constants!$B$5*AG844)+Constants!$B$4*AD845+AH844)-(Constants!$B$5+Constants!$B$4)*AG845</f>
        <v>0</v>
      </c>
      <c r="AI845">
        <f>((Constants!$B$5*AI844)+Constants!$B$4*AE845+AJ844)/(Constants!$B$5+Constants!$B$4)</f>
        <v>1200.5</v>
      </c>
      <c r="AJ845">
        <f>((Constants!$B$5*AI844)+Constants!$B$4*AE845+AJ844)-(Constants!$B$4+Constants!$B$5)*AI845</f>
        <v>0</v>
      </c>
      <c r="AK845">
        <f>((Constants!$B$5*AK844)+Constants!$B$4*AF845+AL844)/(Constants!$B$5+Constants!$B$4)</f>
        <v>800.5</v>
      </c>
      <c r="AL845">
        <f>((Constants!$B$5*AK844)+Constants!$B$4*AF845+AL844)-(Constants!$B$5+Constants!$B$4)*AK845</f>
        <v>0</v>
      </c>
      <c r="AM845">
        <f t="shared" si="235"/>
        <v>1</v>
      </c>
      <c r="AN845">
        <f t="shared" si="236"/>
        <v>1</v>
      </c>
      <c r="AO845">
        <f>(200000*(ABS(N845)-ABS(N843))+Constants!$B$7)/(2*Constants!$B$7)</f>
        <v>0.5</v>
      </c>
      <c r="AP845">
        <f>(200000*(ABS(O845)-ABS(O843))+Constants!$B$7)/(2*Constants!$B$7)</f>
        <v>0.5</v>
      </c>
      <c r="AQ845">
        <f t="shared" si="237"/>
        <v>1</v>
      </c>
      <c r="AR845">
        <f>(Constants!$B$3*Constants!$B$8*I845*K845+AS844)/(Constants!$B$9*Constants!$B$4)</f>
        <v>7.53982300884956</v>
      </c>
      <c r="AS845">
        <f>(Constants!$B$3*Constants!$B$8*I845*K845+AS844)-(AR845*Constants!$B$9*Constants!$B$4)</f>
        <v>0</v>
      </c>
      <c r="AT845">
        <f t="shared" si="238"/>
        <v>6356.0707964601</v>
      </c>
      <c r="AU845">
        <f t="array" ref="AU845">IF(SUMPRODUCT(--(SIGN(AN812:AN844)=SIGN(K813:K845)))=0,2,IF(AV844&gt;0,1,0))</f>
        <v>0</v>
      </c>
      <c r="AV845">
        <f>IF(AU845=2,ROUND(5*1000/Constants!$B$11,0),IF(AV844&gt;0,AV844-1,0))</f>
        <v>0</v>
      </c>
      <c r="AW845">
        <f t="shared" si="239"/>
        <v>843</v>
      </c>
      <c r="AX845">
        <f ca="1" t="array" ref="AX845">IF(AW845&gt;Constants!$B$12,2,IF(SUMPRODUCT(--(AX826:AX845=2))=0,0,1))</f>
        <v>2</v>
      </c>
      <c r="AZ845">
        <f t="array" ref="AZ845">IF(ABS(AG845)&gt;Constants!$B$13,2,IF(SUMPRODUCT(--(AZ825:AZ844=2))=0,0,1))</f>
        <v>0</v>
      </c>
    </row>
    <row r="846" spans="1:52">
      <c r="A846" s="3">
        <v>844</v>
      </c>
      <c r="B846">
        <f>Signals!B845</f>
        <v>3</v>
      </c>
      <c r="C846">
        <f>Signals!C845</f>
        <v>2</v>
      </c>
      <c r="D846">
        <f>Signals!F845</f>
        <v>0</v>
      </c>
      <c r="E846">
        <f>Signals!H845</f>
        <v>0</v>
      </c>
      <c r="F846">
        <f>Signals!I845</f>
        <v>0</v>
      </c>
      <c r="G846">
        <f>IF(Constants!$B$2=2,-B846,B846)</f>
        <v>3</v>
      </c>
      <c r="H846">
        <f>IF(Constants!$C$2=2,-C846,C846)</f>
        <v>2</v>
      </c>
      <c r="I846">
        <f t="shared" si="223"/>
        <v>3</v>
      </c>
      <c r="J846">
        <f t="shared" si="224"/>
        <v>2</v>
      </c>
      <c r="K846">
        <f t="shared" si="225"/>
        <v>1</v>
      </c>
      <c r="L846">
        <f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1200.5</v>
      </c>
      <c r="M846">
        <f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800.5</v>
      </c>
      <c r="N846">
        <f t="shared" si="226"/>
        <v>1200.5</v>
      </c>
      <c r="O846">
        <f t="shared" si="227"/>
        <v>800.5</v>
      </c>
      <c r="P846">
        <f>IF(I846&lt;&gt;0,(ABS(L846*Constants!$B$10)+50)/100,MAX(P845-ABS(N846*Constants!$B$4),0))</f>
        <v>0.62005</v>
      </c>
      <c r="Q846">
        <f>IF(J846&lt;&gt;0,(ABS(M846*Constants!$B$10)+50)/100,MAX(Q845-ABS(O846*Constants!$B$4),0))</f>
        <v>0.58005</v>
      </c>
      <c r="R846">
        <f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1200.5</v>
      </c>
      <c r="S846">
        <f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800.5</v>
      </c>
      <c r="T846">
        <f t="shared" si="228"/>
        <v>1200.5</v>
      </c>
      <c r="U846">
        <f t="shared" si="229"/>
        <v>800.5</v>
      </c>
      <c r="V846">
        <f>IF(I846&lt;&gt;0,(ABS(R846*Constants!$B$4)+50)/100,IF(R846=0,MAX((0-ABS(T846*Constants!$B$4)),0),(ABS(R846*Constants!$B$4)+50)/100))</f>
        <v>1501.125</v>
      </c>
      <c r="W846">
        <f>IF(J846&lt;&gt;0,(ABS(S846*Constants!$B$4)+50)/100,IF(S846=0,MAX((0-ABS(U846*Constants!$B$4)),0),(ABS(S846*Constants!$B$4)+50)/100))</f>
        <v>1001.125</v>
      </c>
      <c r="X846">
        <f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1200.5</v>
      </c>
      <c r="Y846">
        <f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800.5</v>
      </c>
      <c r="Z846">
        <f t="shared" si="230"/>
        <v>1200.5</v>
      </c>
      <c r="AA846">
        <f t="shared" si="231"/>
        <v>800.5</v>
      </c>
      <c r="AB846">
        <f>IF(I846&lt;&gt;0,(ABS(X846*Constants!$B$10)+50)/100,IF(X846=0,MAX((AB845-ABS(Z846*Constants!$B$4)),0),(ABS(X846*Constants!$B$4)+50)/100))</f>
        <v>0.62005</v>
      </c>
      <c r="AC846">
        <f>IF(J846&lt;&gt;0,(ABS(Y846*Constants!$B$10)+50)/100,IF(Y846=0,MAX((AC845-ABS(AA846*Constants!$B$4)),0),(ABS(Y846*Constants!$B$4)+50)/100))</f>
        <v>0.58005</v>
      </c>
      <c r="AD846">
        <f t="shared" si="232"/>
        <v>1001</v>
      </c>
      <c r="AE846">
        <f t="shared" si="233"/>
        <v>1200.5</v>
      </c>
      <c r="AF846">
        <f t="shared" si="234"/>
        <v>800.5</v>
      </c>
      <c r="AG846">
        <f>((Constants!$B$5*AG845)+Constants!$B$4*AD846+AH845)/(Constants!$B$5+Constants!$B$4)</f>
        <v>1001</v>
      </c>
      <c r="AH846">
        <f>((Constants!$B$5*AG845)+Constants!$B$4*AD846+AH845)-(Constants!$B$5+Constants!$B$4)*AG846</f>
        <v>0</v>
      </c>
      <c r="AI846">
        <f>((Constants!$B$5*AI845)+Constants!$B$4*AE846+AJ845)/(Constants!$B$5+Constants!$B$4)</f>
        <v>1200.5</v>
      </c>
      <c r="AJ846">
        <f>((Constants!$B$5*AI845)+Constants!$B$4*AE846+AJ845)-(Constants!$B$4+Constants!$B$5)*AI846</f>
        <v>0</v>
      </c>
      <c r="AK846">
        <f>((Constants!$B$5*AK845)+Constants!$B$4*AF846+AL845)/(Constants!$B$5+Constants!$B$4)</f>
        <v>800.5</v>
      </c>
      <c r="AL846">
        <f>((Constants!$B$5*AK845)+Constants!$B$4*AF846+AL845)-(Constants!$B$5+Constants!$B$4)*AK846</f>
        <v>0</v>
      </c>
      <c r="AM846">
        <f t="shared" si="235"/>
        <v>1</v>
      </c>
      <c r="AN846">
        <f t="shared" si="236"/>
        <v>1</v>
      </c>
      <c r="AO846">
        <f>(200000*(ABS(N846)-ABS(N844))+Constants!$B$7)/(2*Constants!$B$7)</f>
        <v>0.5</v>
      </c>
      <c r="AP846">
        <f>(200000*(ABS(O846)-ABS(O844))+Constants!$B$7)/(2*Constants!$B$7)</f>
        <v>0.5</v>
      </c>
      <c r="AQ846">
        <f t="shared" si="237"/>
        <v>1</v>
      </c>
      <c r="AR846">
        <f>(Constants!$B$3*Constants!$B$8*I846*K846+AS845)/(Constants!$B$9*Constants!$B$4)</f>
        <v>7.53982300884956</v>
      </c>
      <c r="AS846">
        <f>(Constants!$B$3*Constants!$B$8*I846*K846+AS845)-(AR846*Constants!$B$9*Constants!$B$4)</f>
        <v>0</v>
      </c>
      <c r="AT846">
        <f t="shared" si="238"/>
        <v>6363.61061946895</v>
      </c>
      <c r="AU846">
        <f t="array" ref="AU846">IF(SUMPRODUCT(--(SIGN(AN813:AN845)=SIGN(K814:K846)))=0,2,IF(AV845&gt;0,1,0))</f>
        <v>0</v>
      </c>
      <c r="AV846">
        <f>IF(AU846=2,ROUND(5*1000/Constants!$B$11,0),IF(AV845&gt;0,AV845-1,0))</f>
        <v>0</v>
      </c>
      <c r="AW846">
        <f t="shared" si="239"/>
        <v>844</v>
      </c>
      <c r="AX846">
        <f ca="1" t="array" ref="AX846">IF(AW846&gt;Constants!$B$12,2,IF(SUMPRODUCT(--(AX827:AX846=2))=0,0,1))</f>
        <v>2</v>
      </c>
      <c r="AZ846">
        <f t="array" ref="AZ846">IF(ABS(AG846)&gt;Constants!$B$13,2,IF(SUMPRODUCT(--(AZ826:AZ845=2))=0,0,1))</f>
        <v>0</v>
      </c>
    </row>
    <row r="847" spans="1:52">
      <c r="A847" s="3">
        <v>845</v>
      </c>
      <c r="B847">
        <f>Signals!B846</f>
        <v>3</v>
      </c>
      <c r="C847">
        <f>Signals!C846</f>
        <v>2</v>
      </c>
      <c r="D847">
        <f>Signals!F846</f>
        <v>0</v>
      </c>
      <c r="E847">
        <f>Signals!H846</f>
        <v>0</v>
      </c>
      <c r="F847">
        <f>Signals!I846</f>
        <v>0</v>
      </c>
      <c r="G847">
        <f>IF(Constants!$B$2=2,-B847,B847)</f>
        <v>3</v>
      </c>
      <c r="H847">
        <f>IF(Constants!$C$2=2,-C847,C847)</f>
        <v>2</v>
      </c>
      <c r="I847">
        <f t="shared" si="223"/>
        <v>3</v>
      </c>
      <c r="J847">
        <f t="shared" si="224"/>
        <v>2</v>
      </c>
      <c r="K847">
        <f t="shared" si="225"/>
        <v>1</v>
      </c>
      <c r="L847">
        <f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1200.5</v>
      </c>
      <c r="M847">
        <f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800.5</v>
      </c>
      <c r="N847">
        <f t="shared" si="226"/>
        <v>1200.5</v>
      </c>
      <c r="O847">
        <f t="shared" si="227"/>
        <v>800.5</v>
      </c>
      <c r="P847">
        <f>IF(I847&lt;&gt;0,(ABS(L847*Constants!$B$10)+50)/100,MAX(P846-ABS(N847*Constants!$B$4),0))</f>
        <v>0.62005</v>
      </c>
      <c r="Q847">
        <f>IF(J847&lt;&gt;0,(ABS(M847*Constants!$B$10)+50)/100,MAX(Q846-ABS(O847*Constants!$B$4),0))</f>
        <v>0.58005</v>
      </c>
      <c r="R847">
        <f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1200.5</v>
      </c>
      <c r="S847">
        <f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800.5</v>
      </c>
      <c r="T847">
        <f t="shared" si="228"/>
        <v>1200.5</v>
      </c>
      <c r="U847">
        <f t="shared" si="229"/>
        <v>800.5</v>
      </c>
      <c r="V847">
        <f>IF(I847&lt;&gt;0,(ABS(R847*Constants!$B$4)+50)/100,IF(R847=0,MAX((0-ABS(T847*Constants!$B$4)),0),(ABS(R847*Constants!$B$4)+50)/100))</f>
        <v>1501.125</v>
      </c>
      <c r="W847">
        <f>IF(J847&lt;&gt;0,(ABS(S847*Constants!$B$4)+50)/100,IF(S847=0,MAX((0-ABS(U847*Constants!$B$4)),0),(ABS(S847*Constants!$B$4)+50)/100))</f>
        <v>1001.125</v>
      </c>
      <c r="X847">
        <f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1200.5</v>
      </c>
      <c r="Y847">
        <f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800.5</v>
      </c>
      <c r="Z847">
        <f t="shared" si="230"/>
        <v>1200.5</v>
      </c>
      <c r="AA847">
        <f t="shared" si="231"/>
        <v>800.5</v>
      </c>
      <c r="AB847">
        <f>IF(I847&lt;&gt;0,(ABS(X847*Constants!$B$10)+50)/100,IF(X847=0,MAX((AB846-ABS(Z847*Constants!$B$4)),0),(ABS(X847*Constants!$B$4)+50)/100))</f>
        <v>0.62005</v>
      </c>
      <c r="AC847">
        <f>IF(J847&lt;&gt;0,(ABS(Y847*Constants!$B$10)+50)/100,IF(Y847=0,MAX((AC846-ABS(AA847*Constants!$B$4)),0),(ABS(Y847*Constants!$B$4)+50)/100))</f>
        <v>0.58005</v>
      </c>
      <c r="AD847">
        <f t="shared" si="232"/>
        <v>1001</v>
      </c>
      <c r="AE847">
        <f t="shared" si="233"/>
        <v>1200.5</v>
      </c>
      <c r="AF847">
        <f t="shared" si="234"/>
        <v>800.5</v>
      </c>
      <c r="AG847">
        <f>((Constants!$B$5*AG846)+Constants!$B$4*AD847+AH846)/(Constants!$B$5+Constants!$B$4)</f>
        <v>1001</v>
      </c>
      <c r="AH847">
        <f>((Constants!$B$5*AG846)+Constants!$B$4*AD847+AH846)-(Constants!$B$5+Constants!$B$4)*AG847</f>
        <v>0</v>
      </c>
      <c r="AI847">
        <f>((Constants!$B$5*AI846)+Constants!$B$4*AE847+AJ846)/(Constants!$B$5+Constants!$B$4)</f>
        <v>1200.5</v>
      </c>
      <c r="AJ847">
        <f>((Constants!$B$5*AI846)+Constants!$B$4*AE847+AJ846)-(Constants!$B$4+Constants!$B$5)*AI847</f>
        <v>0</v>
      </c>
      <c r="AK847">
        <f>((Constants!$B$5*AK846)+Constants!$B$4*AF847+AL846)/(Constants!$B$5+Constants!$B$4)</f>
        <v>800.5</v>
      </c>
      <c r="AL847">
        <f>((Constants!$B$5*AK846)+Constants!$B$4*AF847+AL846)-(Constants!$B$5+Constants!$B$4)*AK847</f>
        <v>0</v>
      </c>
      <c r="AM847">
        <f t="shared" si="235"/>
        <v>1</v>
      </c>
      <c r="AN847">
        <f t="shared" si="236"/>
        <v>1</v>
      </c>
      <c r="AO847">
        <f>(200000*(ABS(N847)-ABS(N845))+Constants!$B$7)/(2*Constants!$B$7)</f>
        <v>0.5</v>
      </c>
      <c r="AP847">
        <f>(200000*(ABS(O847)-ABS(O845))+Constants!$B$7)/(2*Constants!$B$7)</f>
        <v>0.5</v>
      </c>
      <c r="AQ847">
        <f t="shared" si="237"/>
        <v>1</v>
      </c>
      <c r="AR847">
        <f>(Constants!$B$3*Constants!$B$8*I847*K847+AS846)/(Constants!$B$9*Constants!$B$4)</f>
        <v>7.53982300884956</v>
      </c>
      <c r="AS847">
        <f>(Constants!$B$3*Constants!$B$8*I847*K847+AS846)-(AR847*Constants!$B$9*Constants!$B$4)</f>
        <v>0</v>
      </c>
      <c r="AT847">
        <f t="shared" si="238"/>
        <v>6371.1504424778</v>
      </c>
      <c r="AU847">
        <f t="array" ref="AU847">IF(SUMPRODUCT(--(SIGN(AN814:AN846)=SIGN(K815:K847)))=0,2,IF(AV846&gt;0,1,0))</f>
        <v>0</v>
      </c>
      <c r="AV847">
        <f>IF(AU847=2,ROUND(5*1000/Constants!$B$11,0),IF(AV846&gt;0,AV846-1,0))</f>
        <v>0</v>
      </c>
      <c r="AW847">
        <f t="shared" si="239"/>
        <v>845</v>
      </c>
      <c r="AX847">
        <f ca="1" t="array" ref="AX847">IF(AW847&gt;Constants!$B$12,2,IF(SUMPRODUCT(--(AX828:AX847=2))=0,0,1))</f>
        <v>2</v>
      </c>
      <c r="AZ847">
        <f t="array" ref="AZ847">IF(ABS(AG847)&gt;Constants!$B$13,2,IF(SUMPRODUCT(--(AZ827:AZ846=2))=0,0,1))</f>
        <v>0</v>
      </c>
    </row>
    <row r="848" spans="1:52">
      <c r="A848" s="3">
        <v>846</v>
      </c>
      <c r="B848">
        <f>Signals!B847</f>
        <v>3</v>
      </c>
      <c r="C848">
        <f>Signals!C847</f>
        <v>2</v>
      </c>
      <c r="D848">
        <f>Signals!F847</f>
        <v>0</v>
      </c>
      <c r="E848">
        <f>Signals!H847</f>
        <v>0</v>
      </c>
      <c r="F848">
        <f>Signals!I847</f>
        <v>0</v>
      </c>
      <c r="G848">
        <f>IF(Constants!$B$2=2,-B848,B848)</f>
        <v>3</v>
      </c>
      <c r="H848">
        <f>IF(Constants!$C$2=2,-C848,C848)</f>
        <v>2</v>
      </c>
      <c r="I848">
        <f t="shared" si="223"/>
        <v>3</v>
      </c>
      <c r="J848">
        <f t="shared" si="224"/>
        <v>2</v>
      </c>
      <c r="K848">
        <f t="shared" si="225"/>
        <v>1</v>
      </c>
      <c r="L848">
        <f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1200.5</v>
      </c>
      <c r="M848">
        <f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800.5</v>
      </c>
      <c r="N848">
        <f t="shared" si="226"/>
        <v>1200.5</v>
      </c>
      <c r="O848">
        <f t="shared" si="227"/>
        <v>800.5</v>
      </c>
      <c r="P848">
        <f>IF(I848&lt;&gt;0,(ABS(L848*Constants!$B$10)+50)/100,MAX(P847-ABS(N848*Constants!$B$4),0))</f>
        <v>0.62005</v>
      </c>
      <c r="Q848">
        <f>IF(J848&lt;&gt;0,(ABS(M848*Constants!$B$10)+50)/100,MAX(Q847-ABS(O848*Constants!$B$4),0))</f>
        <v>0.58005</v>
      </c>
      <c r="R848">
        <f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1200.5</v>
      </c>
      <c r="S848">
        <f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800.5</v>
      </c>
      <c r="T848">
        <f t="shared" si="228"/>
        <v>1200.5</v>
      </c>
      <c r="U848">
        <f t="shared" si="229"/>
        <v>800.5</v>
      </c>
      <c r="V848">
        <f>IF(I848&lt;&gt;0,(ABS(R848*Constants!$B$4)+50)/100,IF(R848=0,MAX((0-ABS(T848*Constants!$B$4)),0),(ABS(R848*Constants!$B$4)+50)/100))</f>
        <v>1501.125</v>
      </c>
      <c r="W848">
        <f>IF(J848&lt;&gt;0,(ABS(S848*Constants!$B$4)+50)/100,IF(S848=0,MAX((0-ABS(U848*Constants!$B$4)),0),(ABS(S848*Constants!$B$4)+50)/100))</f>
        <v>1001.125</v>
      </c>
      <c r="X848">
        <f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1200.5</v>
      </c>
      <c r="Y848">
        <f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800.5</v>
      </c>
      <c r="Z848">
        <f t="shared" si="230"/>
        <v>1200.5</v>
      </c>
      <c r="AA848">
        <f t="shared" si="231"/>
        <v>800.5</v>
      </c>
      <c r="AB848">
        <f>IF(I848&lt;&gt;0,(ABS(X848*Constants!$B$10)+50)/100,IF(X848=0,MAX((AB847-ABS(Z848*Constants!$B$4)),0),(ABS(X848*Constants!$B$4)+50)/100))</f>
        <v>0.62005</v>
      </c>
      <c r="AC848">
        <f>IF(J848&lt;&gt;0,(ABS(Y848*Constants!$B$10)+50)/100,IF(Y848=0,MAX((AC847-ABS(AA848*Constants!$B$4)),0),(ABS(Y848*Constants!$B$4)+50)/100))</f>
        <v>0.58005</v>
      </c>
      <c r="AD848">
        <f t="shared" si="232"/>
        <v>1001</v>
      </c>
      <c r="AE848">
        <f t="shared" si="233"/>
        <v>1200.5</v>
      </c>
      <c r="AF848">
        <f t="shared" si="234"/>
        <v>800.5</v>
      </c>
      <c r="AG848">
        <f>((Constants!$B$5*AG847)+Constants!$B$4*AD848+AH847)/(Constants!$B$5+Constants!$B$4)</f>
        <v>1001</v>
      </c>
      <c r="AH848">
        <f>((Constants!$B$5*AG847)+Constants!$B$4*AD848+AH847)-(Constants!$B$5+Constants!$B$4)*AG848</f>
        <v>0</v>
      </c>
      <c r="AI848">
        <f>((Constants!$B$5*AI847)+Constants!$B$4*AE848+AJ847)/(Constants!$B$5+Constants!$B$4)</f>
        <v>1200.5</v>
      </c>
      <c r="AJ848">
        <f>((Constants!$B$5*AI847)+Constants!$B$4*AE848+AJ847)-(Constants!$B$4+Constants!$B$5)*AI848</f>
        <v>0</v>
      </c>
      <c r="AK848">
        <f>((Constants!$B$5*AK847)+Constants!$B$4*AF848+AL847)/(Constants!$B$5+Constants!$B$4)</f>
        <v>800.5</v>
      </c>
      <c r="AL848">
        <f>((Constants!$B$5*AK847)+Constants!$B$4*AF848+AL847)-(Constants!$B$5+Constants!$B$4)*AK848</f>
        <v>0</v>
      </c>
      <c r="AM848">
        <f t="shared" si="235"/>
        <v>1</v>
      </c>
      <c r="AN848">
        <f t="shared" si="236"/>
        <v>1</v>
      </c>
      <c r="AO848">
        <f>(200000*(ABS(N848)-ABS(N846))+Constants!$B$7)/(2*Constants!$B$7)</f>
        <v>0.5</v>
      </c>
      <c r="AP848">
        <f>(200000*(ABS(O848)-ABS(O846))+Constants!$B$7)/(2*Constants!$B$7)</f>
        <v>0.5</v>
      </c>
      <c r="AQ848">
        <f t="shared" si="237"/>
        <v>1</v>
      </c>
      <c r="AR848">
        <f>(Constants!$B$3*Constants!$B$8*I848*K848+AS847)/(Constants!$B$9*Constants!$B$4)</f>
        <v>7.53982300884956</v>
      </c>
      <c r="AS848">
        <f>(Constants!$B$3*Constants!$B$8*I848*K848+AS847)-(AR848*Constants!$B$9*Constants!$B$4)</f>
        <v>0</v>
      </c>
      <c r="AT848">
        <f t="shared" si="238"/>
        <v>6378.69026548665</v>
      </c>
      <c r="AU848">
        <f t="array" ref="AU848">IF(SUMPRODUCT(--(SIGN(AN815:AN847)=SIGN(K816:K848)))=0,2,IF(AV847&gt;0,1,0))</f>
        <v>0</v>
      </c>
      <c r="AV848">
        <f>IF(AU848=2,ROUND(5*1000/Constants!$B$11,0),IF(AV847&gt;0,AV847-1,0))</f>
        <v>0</v>
      </c>
      <c r="AW848">
        <f t="shared" si="239"/>
        <v>846</v>
      </c>
      <c r="AX848">
        <f ca="1" t="array" ref="AX848">IF(AW848&gt;Constants!$B$12,2,IF(SUMPRODUCT(--(AX829:AX848=2))=0,0,1))</f>
        <v>2</v>
      </c>
      <c r="AZ848">
        <f t="array" ref="AZ848">IF(ABS(AG848)&gt;Constants!$B$13,2,IF(SUMPRODUCT(--(AZ828:AZ847=2))=0,0,1))</f>
        <v>0</v>
      </c>
    </row>
    <row r="849" spans="1:52">
      <c r="A849" s="3">
        <v>847</v>
      </c>
      <c r="B849">
        <f>Signals!B848</f>
        <v>3</v>
      </c>
      <c r="C849">
        <f>Signals!C848</f>
        <v>2</v>
      </c>
      <c r="D849">
        <f>Signals!F848</f>
        <v>0</v>
      </c>
      <c r="E849">
        <f>Signals!H848</f>
        <v>0</v>
      </c>
      <c r="F849">
        <f>Signals!I848</f>
        <v>0</v>
      </c>
      <c r="G849">
        <f>IF(Constants!$B$2=2,-B849,B849)</f>
        <v>3</v>
      </c>
      <c r="H849">
        <f>IF(Constants!$C$2=2,-C849,C849)</f>
        <v>2</v>
      </c>
      <c r="I849">
        <f t="shared" si="223"/>
        <v>3</v>
      </c>
      <c r="J849">
        <f t="shared" si="224"/>
        <v>2</v>
      </c>
      <c r="K849">
        <f t="shared" si="225"/>
        <v>1</v>
      </c>
      <c r="L849">
        <f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1200.5</v>
      </c>
      <c r="M849">
        <f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800.5</v>
      </c>
      <c r="N849">
        <f t="shared" si="226"/>
        <v>1200.5</v>
      </c>
      <c r="O849">
        <f t="shared" si="227"/>
        <v>800.5</v>
      </c>
      <c r="P849">
        <f>IF(I849&lt;&gt;0,(ABS(L849*Constants!$B$10)+50)/100,MAX(P848-ABS(N849*Constants!$B$4),0))</f>
        <v>0.62005</v>
      </c>
      <c r="Q849">
        <f>IF(J849&lt;&gt;0,(ABS(M849*Constants!$B$10)+50)/100,MAX(Q848-ABS(O849*Constants!$B$4),0))</f>
        <v>0.58005</v>
      </c>
      <c r="R849">
        <f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1200.5</v>
      </c>
      <c r="S849">
        <f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800.5</v>
      </c>
      <c r="T849">
        <f t="shared" si="228"/>
        <v>1200.5</v>
      </c>
      <c r="U849">
        <f t="shared" si="229"/>
        <v>800.5</v>
      </c>
      <c r="V849">
        <f>IF(I849&lt;&gt;0,(ABS(R849*Constants!$B$4)+50)/100,IF(R849=0,MAX((0-ABS(T849*Constants!$B$4)),0),(ABS(R849*Constants!$B$4)+50)/100))</f>
        <v>1501.125</v>
      </c>
      <c r="W849">
        <f>IF(J849&lt;&gt;0,(ABS(S849*Constants!$B$4)+50)/100,IF(S849=0,MAX((0-ABS(U849*Constants!$B$4)),0),(ABS(S849*Constants!$B$4)+50)/100))</f>
        <v>1001.125</v>
      </c>
      <c r="X849">
        <f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1200.5</v>
      </c>
      <c r="Y849">
        <f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800.5</v>
      </c>
      <c r="Z849">
        <f t="shared" si="230"/>
        <v>1200.5</v>
      </c>
      <c r="AA849">
        <f t="shared" si="231"/>
        <v>800.5</v>
      </c>
      <c r="AB849">
        <f>IF(I849&lt;&gt;0,(ABS(X849*Constants!$B$10)+50)/100,IF(X849=0,MAX((AB848-ABS(Z849*Constants!$B$4)),0),(ABS(X849*Constants!$B$4)+50)/100))</f>
        <v>0.62005</v>
      </c>
      <c r="AC849">
        <f>IF(J849&lt;&gt;0,(ABS(Y849*Constants!$B$10)+50)/100,IF(Y849=0,MAX((AC848-ABS(AA849*Constants!$B$4)),0),(ABS(Y849*Constants!$B$4)+50)/100))</f>
        <v>0.58005</v>
      </c>
      <c r="AD849">
        <f t="shared" si="232"/>
        <v>1001</v>
      </c>
      <c r="AE849">
        <f t="shared" si="233"/>
        <v>1200.5</v>
      </c>
      <c r="AF849">
        <f t="shared" si="234"/>
        <v>800.5</v>
      </c>
      <c r="AG849">
        <f>((Constants!$B$5*AG848)+Constants!$B$4*AD849+AH848)/(Constants!$B$5+Constants!$B$4)</f>
        <v>1001</v>
      </c>
      <c r="AH849">
        <f>((Constants!$B$5*AG848)+Constants!$B$4*AD849+AH848)-(Constants!$B$5+Constants!$B$4)*AG849</f>
        <v>0</v>
      </c>
      <c r="AI849">
        <f>((Constants!$B$5*AI848)+Constants!$B$4*AE849+AJ848)/(Constants!$B$5+Constants!$B$4)</f>
        <v>1200.5</v>
      </c>
      <c r="AJ849">
        <f>((Constants!$B$5*AI848)+Constants!$B$4*AE849+AJ848)-(Constants!$B$4+Constants!$B$5)*AI849</f>
        <v>0</v>
      </c>
      <c r="AK849">
        <f>((Constants!$B$5*AK848)+Constants!$B$4*AF849+AL848)/(Constants!$B$5+Constants!$B$4)</f>
        <v>800.5</v>
      </c>
      <c r="AL849">
        <f>((Constants!$B$5*AK848)+Constants!$B$4*AF849+AL848)-(Constants!$B$5+Constants!$B$4)*AK849</f>
        <v>0</v>
      </c>
      <c r="AM849">
        <f t="shared" si="235"/>
        <v>1</v>
      </c>
      <c r="AN849">
        <f t="shared" si="236"/>
        <v>1</v>
      </c>
      <c r="AO849">
        <f>(200000*(ABS(N849)-ABS(N847))+Constants!$B$7)/(2*Constants!$B$7)</f>
        <v>0.5</v>
      </c>
      <c r="AP849">
        <f>(200000*(ABS(O849)-ABS(O847))+Constants!$B$7)/(2*Constants!$B$7)</f>
        <v>0.5</v>
      </c>
      <c r="AQ849">
        <f t="shared" si="237"/>
        <v>1</v>
      </c>
      <c r="AR849">
        <f>(Constants!$B$3*Constants!$B$8*I849*K849+AS848)/(Constants!$B$9*Constants!$B$4)</f>
        <v>7.53982300884956</v>
      </c>
      <c r="AS849">
        <f>(Constants!$B$3*Constants!$B$8*I849*K849+AS848)-(AR849*Constants!$B$9*Constants!$B$4)</f>
        <v>0</v>
      </c>
      <c r="AT849">
        <f t="shared" si="238"/>
        <v>6386.2300884955</v>
      </c>
      <c r="AU849">
        <f t="array" ref="AU849">IF(SUMPRODUCT(--(SIGN(AN816:AN848)=SIGN(K817:K849)))=0,2,IF(AV848&gt;0,1,0))</f>
        <v>0</v>
      </c>
      <c r="AV849">
        <f>IF(AU849=2,ROUND(5*1000/Constants!$B$11,0),IF(AV848&gt;0,AV848-1,0))</f>
        <v>0</v>
      </c>
      <c r="AW849">
        <f t="shared" si="239"/>
        <v>847</v>
      </c>
      <c r="AX849">
        <f ca="1" t="array" ref="AX849">IF(AW849&gt;Constants!$B$12,2,IF(SUMPRODUCT(--(AX830:AX849=2))=0,0,1))</f>
        <v>2</v>
      </c>
      <c r="AZ849">
        <f t="array" ref="AZ849">IF(ABS(AG849)&gt;Constants!$B$13,2,IF(SUMPRODUCT(--(AZ829:AZ848=2))=0,0,1))</f>
        <v>0</v>
      </c>
    </row>
    <row r="850" spans="1:52">
      <c r="A850" s="3">
        <v>848</v>
      </c>
      <c r="B850">
        <f>Signals!B849</f>
        <v>3</v>
      </c>
      <c r="C850">
        <f>Signals!C849</f>
        <v>2</v>
      </c>
      <c r="D850">
        <f>Signals!F849</f>
        <v>0</v>
      </c>
      <c r="E850">
        <f>Signals!H849</f>
        <v>0</v>
      </c>
      <c r="F850">
        <f>Signals!I849</f>
        <v>0</v>
      </c>
      <c r="G850">
        <f>IF(Constants!$B$2=2,-B850,B850)</f>
        <v>3</v>
      </c>
      <c r="H850">
        <f>IF(Constants!$C$2=2,-C850,C850)</f>
        <v>2</v>
      </c>
      <c r="I850">
        <f t="shared" si="223"/>
        <v>3</v>
      </c>
      <c r="J850">
        <f t="shared" si="224"/>
        <v>2</v>
      </c>
      <c r="K850">
        <f t="shared" si="225"/>
        <v>1</v>
      </c>
      <c r="L850">
        <f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1200.5</v>
      </c>
      <c r="M850">
        <f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800.5</v>
      </c>
      <c r="N850">
        <f t="shared" si="226"/>
        <v>1200.5</v>
      </c>
      <c r="O850">
        <f t="shared" si="227"/>
        <v>800.5</v>
      </c>
      <c r="P850">
        <f>IF(I850&lt;&gt;0,(ABS(L850*Constants!$B$10)+50)/100,MAX(P849-ABS(N850*Constants!$B$4),0))</f>
        <v>0.62005</v>
      </c>
      <c r="Q850">
        <f>IF(J850&lt;&gt;0,(ABS(M850*Constants!$B$10)+50)/100,MAX(Q849-ABS(O850*Constants!$B$4),0))</f>
        <v>0.58005</v>
      </c>
      <c r="R850">
        <f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1200.5</v>
      </c>
      <c r="S850">
        <f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800.5</v>
      </c>
      <c r="T850">
        <f t="shared" si="228"/>
        <v>1200.5</v>
      </c>
      <c r="U850">
        <f t="shared" si="229"/>
        <v>800.5</v>
      </c>
      <c r="V850">
        <f>IF(I850&lt;&gt;0,(ABS(R850*Constants!$B$4)+50)/100,IF(R850=0,MAX((0-ABS(T850*Constants!$B$4)),0),(ABS(R850*Constants!$B$4)+50)/100))</f>
        <v>1501.125</v>
      </c>
      <c r="W850">
        <f>IF(J850&lt;&gt;0,(ABS(S850*Constants!$B$4)+50)/100,IF(S850=0,MAX((0-ABS(U850*Constants!$B$4)),0),(ABS(S850*Constants!$B$4)+50)/100))</f>
        <v>1001.125</v>
      </c>
      <c r="X850">
        <f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1200.5</v>
      </c>
      <c r="Y850">
        <f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800.5</v>
      </c>
      <c r="Z850">
        <f t="shared" si="230"/>
        <v>1200.5</v>
      </c>
      <c r="AA850">
        <f t="shared" si="231"/>
        <v>800.5</v>
      </c>
      <c r="AB850">
        <f>IF(I850&lt;&gt;0,(ABS(X850*Constants!$B$10)+50)/100,IF(X850=0,MAX((AB849-ABS(Z850*Constants!$B$4)),0),(ABS(X850*Constants!$B$4)+50)/100))</f>
        <v>0.62005</v>
      </c>
      <c r="AC850">
        <f>IF(J850&lt;&gt;0,(ABS(Y850*Constants!$B$10)+50)/100,IF(Y850=0,MAX((AC849-ABS(AA850*Constants!$B$4)),0),(ABS(Y850*Constants!$B$4)+50)/100))</f>
        <v>0.58005</v>
      </c>
      <c r="AD850">
        <f t="shared" si="232"/>
        <v>1001</v>
      </c>
      <c r="AE850">
        <f t="shared" si="233"/>
        <v>1200.5</v>
      </c>
      <c r="AF850">
        <f t="shared" si="234"/>
        <v>800.5</v>
      </c>
      <c r="AG850">
        <f>((Constants!$B$5*AG849)+Constants!$B$4*AD850+AH849)/(Constants!$B$5+Constants!$B$4)</f>
        <v>1001</v>
      </c>
      <c r="AH850">
        <f>((Constants!$B$5*AG849)+Constants!$B$4*AD850+AH849)-(Constants!$B$5+Constants!$B$4)*AG850</f>
        <v>0</v>
      </c>
      <c r="AI850">
        <f>((Constants!$B$5*AI849)+Constants!$B$4*AE850+AJ849)/(Constants!$B$5+Constants!$B$4)</f>
        <v>1200.5</v>
      </c>
      <c r="AJ850">
        <f>((Constants!$B$5*AI849)+Constants!$B$4*AE850+AJ849)-(Constants!$B$4+Constants!$B$5)*AI850</f>
        <v>0</v>
      </c>
      <c r="AK850">
        <f>((Constants!$B$5*AK849)+Constants!$B$4*AF850+AL849)/(Constants!$B$5+Constants!$B$4)</f>
        <v>800.5</v>
      </c>
      <c r="AL850">
        <f>((Constants!$B$5*AK849)+Constants!$B$4*AF850+AL849)-(Constants!$B$5+Constants!$B$4)*AK850</f>
        <v>0</v>
      </c>
      <c r="AM850">
        <f t="shared" si="235"/>
        <v>1</v>
      </c>
      <c r="AN850">
        <f t="shared" si="236"/>
        <v>1</v>
      </c>
      <c r="AO850">
        <f>(200000*(ABS(N850)-ABS(N848))+Constants!$B$7)/(2*Constants!$B$7)</f>
        <v>0.5</v>
      </c>
      <c r="AP850">
        <f>(200000*(ABS(O850)-ABS(O848))+Constants!$B$7)/(2*Constants!$B$7)</f>
        <v>0.5</v>
      </c>
      <c r="AQ850">
        <f t="shared" si="237"/>
        <v>1</v>
      </c>
      <c r="AR850">
        <f>(Constants!$B$3*Constants!$B$8*I850*K850+AS849)/(Constants!$B$9*Constants!$B$4)</f>
        <v>7.53982300884956</v>
      </c>
      <c r="AS850">
        <f>(Constants!$B$3*Constants!$B$8*I850*K850+AS849)-(AR850*Constants!$B$9*Constants!$B$4)</f>
        <v>0</v>
      </c>
      <c r="AT850">
        <f t="shared" si="238"/>
        <v>6393.76991150435</v>
      </c>
      <c r="AU850">
        <f t="array" ref="AU850">IF(SUMPRODUCT(--(SIGN(AN817:AN849)=SIGN(K818:K850)))=0,2,IF(AV849&gt;0,1,0))</f>
        <v>0</v>
      </c>
      <c r="AV850">
        <f>IF(AU850=2,ROUND(5*1000/Constants!$B$11,0),IF(AV849&gt;0,AV849-1,0))</f>
        <v>0</v>
      </c>
      <c r="AW850">
        <f t="shared" si="239"/>
        <v>848</v>
      </c>
      <c r="AX850">
        <f ca="1" t="array" ref="AX850">IF(AW850&gt;Constants!$B$12,2,IF(SUMPRODUCT(--(AX831:AX850=2))=0,0,1))</f>
        <v>2</v>
      </c>
      <c r="AZ850">
        <f t="array" ref="AZ850">IF(ABS(AG850)&gt;Constants!$B$13,2,IF(SUMPRODUCT(--(AZ830:AZ849=2))=0,0,1))</f>
        <v>0</v>
      </c>
    </row>
    <row r="851" spans="1:52">
      <c r="A851" s="3">
        <v>849</v>
      </c>
      <c r="B851">
        <f>Signals!B850</f>
        <v>3</v>
      </c>
      <c r="C851">
        <f>Signals!C850</f>
        <v>2</v>
      </c>
      <c r="D851">
        <f>Signals!F850</f>
        <v>0</v>
      </c>
      <c r="E851">
        <f>Signals!H850</f>
        <v>0</v>
      </c>
      <c r="F851">
        <f>Signals!I850</f>
        <v>0</v>
      </c>
      <c r="G851">
        <f>IF(Constants!$B$2=2,-B851,B851)</f>
        <v>3</v>
      </c>
      <c r="H851">
        <f>IF(Constants!$C$2=2,-C851,C851)</f>
        <v>2</v>
      </c>
      <c r="I851">
        <f t="shared" si="223"/>
        <v>3</v>
      </c>
      <c r="J851">
        <f t="shared" si="224"/>
        <v>2</v>
      </c>
      <c r="K851">
        <f t="shared" si="225"/>
        <v>1</v>
      </c>
      <c r="L851">
        <f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1200.5</v>
      </c>
      <c r="M851">
        <f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800.5</v>
      </c>
      <c r="N851">
        <f t="shared" si="226"/>
        <v>1200.5</v>
      </c>
      <c r="O851">
        <f t="shared" si="227"/>
        <v>800.5</v>
      </c>
      <c r="P851">
        <f>IF(I851&lt;&gt;0,(ABS(L851*Constants!$B$10)+50)/100,MAX(P850-ABS(N851*Constants!$B$4),0))</f>
        <v>0.62005</v>
      </c>
      <c r="Q851">
        <f>IF(J851&lt;&gt;0,(ABS(M851*Constants!$B$10)+50)/100,MAX(Q850-ABS(O851*Constants!$B$4),0))</f>
        <v>0.58005</v>
      </c>
      <c r="R851">
        <f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1200.5</v>
      </c>
      <c r="S851">
        <f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800.5</v>
      </c>
      <c r="T851">
        <f t="shared" si="228"/>
        <v>1200.5</v>
      </c>
      <c r="U851">
        <f t="shared" si="229"/>
        <v>800.5</v>
      </c>
      <c r="V851">
        <f>IF(I851&lt;&gt;0,(ABS(R851*Constants!$B$4)+50)/100,IF(R851=0,MAX((0-ABS(T851*Constants!$B$4)),0),(ABS(R851*Constants!$B$4)+50)/100))</f>
        <v>1501.125</v>
      </c>
      <c r="W851">
        <f>IF(J851&lt;&gt;0,(ABS(S851*Constants!$B$4)+50)/100,IF(S851=0,MAX((0-ABS(U851*Constants!$B$4)),0),(ABS(S851*Constants!$B$4)+50)/100))</f>
        <v>1001.125</v>
      </c>
      <c r="X851">
        <f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1200.5</v>
      </c>
      <c r="Y851">
        <f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800.5</v>
      </c>
      <c r="Z851">
        <f t="shared" si="230"/>
        <v>1200.5</v>
      </c>
      <c r="AA851">
        <f t="shared" si="231"/>
        <v>800.5</v>
      </c>
      <c r="AB851">
        <f>IF(I851&lt;&gt;0,(ABS(X851*Constants!$B$10)+50)/100,IF(X851=0,MAX((AB850-ABS(Z851*Constants!$B$4)),0),(ABS(X851*Constants!$B$4)+50)/100))</f>
        <v>0.62005</v>
      </c>
      <c r="AC851">
        <f>IF(J851&lt;&gt;0,(ABS(Y851*Constants!$B$10)+50)/100,IF(Y851=0,MAX((AC850-ABS(AA851*Constants!$B$4)),0),(ABS(Y851*Constants!$B$4)+50)/100))</f>
        <v>0.58005</v>
      </c>
      <c r="AD851">
        <f t="shared" si="232"/>
        <v>1001</v>
      </c>
      <c r="AE851">
        <f t="shared" si="233"/>
        <v>1200.5</v>
      </c>
      <c r="AF851">
        <f t="shared" si="234"/>
        <v>800.5</v>
      </c>
      <c r="AG851">
        <f>((Constants!$B$5*AG850)+Constants!$B$4*AD851+AH850)/(Constants!$B$5+Constants!$B$4)</f>
        <v>1001</v>
      </c>
      <c r="AH851">
        <f>((Constants!$B$5*AG850)+Constants!$B$4*AD851+AH850)-(Constants!$B$5+Constants!$B$4)*AG851</f>
        <v>0</v>
      </c>
      <c r="AI851">
        <f>((Constants!$B$5*AI850)+Constants!$B$4*AE851+AJ850)/(Constants!$B$5+Constants!$B$4)</f>
        <v>1200.5</v>
      </c>
      <c r="AJ851">
        <f>((Constants!$B$5*AI850)+Constants!$B$4*AE851+AJ850)-(Constants!$B$4+Constants!$B$5)*AI851</f>
        <v>0</v>
      </c>
      <c r="AK851">
        <f>((Constants!$B$5*AK850)+Constants!$B$4*AF851+AL850)/(Constants!$B$5+Constants!$B$4)</f>
        <v>800.5</v>
      </c>
      <c r="AL851">
        <f>((Constants!$B$5*AK850)+Constants!$B$4*AF851+AL850)-(Constants!$B$5+Constants!$B$4)*AK851</f>
        <v>0</v>
      </c>
      <c r="AM851">
        <f t="shared" si="235"/>
        <v>1</v>
      </c>
      <c r="AN851">
        <f t="shared" si="236"/>
        <v>1</v>
      </c>
      <c r="AO851">
        <f>(200000*(ABS(N851)-ABS(N849))+Constants!$B$7)/(2*Constants!$B$7)</f>
        <v>0.5</v>
      </c>
      <c r="AP851">
        <f>(200000*(ABS(O851)-ABS(O849))+Constants!$B$7)/(2*Constants!$B$7)</f>
        <v>0.5</v>
      </c>
      <c r="AQ851">
        <f t="shared" si="237"/>
        <v>1</v>
      </c>
      <c r="AR851">
        <f>(Constants!$B$3*Constants!$B$8*I851*K851+AS850)/(Constants!$B$9*Constants!$B$4)</f>
        <v>7.53982300884956</v>
      </c>
      <c r="AS851">
        <f>(Constants!$B$3*Constants!$B$8*I851*K851+AS850)-(AR851*Constants!$B$9*Constants!$B$4)</f>
        <v>0</v>
      </c>
      <c r="AT851">
        <f t="shared" si="238"/>
        <v>6401.3097345132</v>
      </c>
      <c r="AU851">
        <f t="array" ref="AU851">IF(SUMPRODUCT(--(SIGN(AN818:AN850)=SIGN(K819:K851)))=0,2,IF(AV850&gt;0,1,0))</f>
        <v>0</v>
      </c>
      <c r="AV851">
        <f>IF(AU851=2,ROUND(5*1000/Constants!$B$11,0),IF(AV850&gt;0,AV850-1,0))</f>
        <v>0</v>
      </c>
      <c r="AW851">
        <f t="shared" si="239"/>
        <v>849</v>
      </c>
      <c r="AX851">
        <f ca="1" t="array" ref="AX851">IF(AW851&gt;Constants!$B$12,2,IF(SUMPRODUCT(--(AX832:AX851=2))=0,0,1))</f>
        <v>2</v>
      </c>
      <c r="AZ851">
        <f t="array" ref="AZ851">IF(ABS(AG851)&gt;Constants!$B$13,2,IF(SUMPRODUCT(--(AZ831:AZ850=2))=0,0,1))</f>
        <v>0</v>
      </c>
    </row>
    <row r="852" spans="1:52">
      <c r="A852" s="3">
        <v>850</v>
      </c>
      <c r="B852">
        <f>Signals!B851</f>
        <v>3</v>
      </c>
      <c r="C852">
        <f>Signals!C851</f>
        <v>2</v>
      </c>
      <c r="D852">
        <f>Signals!F851</f>
        <v>0</v>
      </c>
      <c r="E852">
        <f>Signals!H851</f>
        <v>0</v>
      </c>
      <c r="F852">
        <f>Signals!I851</f>
        <v>0</v>
      </c>
      <c r="G852">
        <f>IF(Constants!$B$2=2,-B852,B852)</f>
        <v>3</v>
      </c>
      <c r="H852">
        <f>IF(Constants!$C$2=2,-C852,C852)</f>
        <v>2</v>
      </c>
      <c r="I852">
        <f t="shared" si="223"/>
        <v>3</v>
      </c>
      <c r="J852">
        <f t="shared" si="224"/>
        <v>2</v>
      </c>
      <c r="K852">
        <f t="shared" si="225"/>
        <v>1</v>
      </c>
      <c r="L852">
        <f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1200.5</v>
      </c>
      <c r="M852">
        <f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800.5</v>
      </c>
      <c r="N852">
        <f t="shared" si="226"/>
        <v>1200.5</v>
      </c>
      <c r="O852">
        <f t="shared" si="227"/>
        <v>800.5</v>
      </c>
      <c r="P852">
        <f>IF(I852&lt;&gt;0,(ABS(L852*Constants!$B$10)+50)/100,MAX(P851-ABS(N852*Constants!$B$4),0))</f>
        <v>0.62005</v>
      </c>
      <c r="Q852">
        <f>IF(J852&lt;&gt;0,(ABS(M852*Constants!$B$10)+50)/100,MAX(Q851-ABS(O852*Constants!$B$4),0))</f>
        <v>0.58005</v>
      </c>
      <c r="R852">
        <f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1200.5</v>
      </c>
      <c r="S852">
        <f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800.5</v>
      </c>
      <c r="T852">
        <f t="shared" si="228"/>
        <v>1200.5</v>
      </c>
      <c r="U852">
        <f t="shared" si="229"/>
        <v>800.5</v>
      </c>
      <c r="V852">
        <f>IF(I852&lt;&gt;0,(ABS(R852*Constants!$B$4)+50)/100,IF(R852=0,MAX((0-ABS(T852*Constants!$B$4)),0),(ABS(R852*Constants!$B$4)+50)/100))</f>
        <v>1501.125</v>
      </c>
      <c r="W852">
        <f>IF(J852&lt;&gt;0,(ABS(S852*Constants!$B$4)+50)/100,IF(S852=0,MAX((0-ABS(U852*Constants!$B$4)),0),(ABS(S852*Constants!$B$4)+50)/100))</f>
        <v>1001.125</v>
      </c>
      <c r="X852">
        <f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1200.5</v>
      </c>
      <c r="Y852">
        <f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800.5</v>
      </c>
      <c r="Z852">
        <f t="shared" si="230"/>
        <v>1200.5</v>
      </c>
      <c r="AA852">
        <f t="shared" si="231"/>
        <v>800.5</v>
      </c>
      <c r="AB852">
        <f>IF(I852&lt;&gt;0,(ABS(X852*Constants!$B$10)+50)/100,IF(X852=0,MAX((AB851-ABS(Z852*Constants!$B$4)),0),(ABS(X852*Constants!$B$4)+50)/100))</f>
        <v>0.62005</v>
      </c>
      <c r="AC852">
        <f>IF(J852&lt;&gt;0,(ABS(Y852*Constants!$B$10)+50)/100,IF(Y852=0,MAX((AC851-ABS(AA852*Constants!$B$4)),0),(ABS(Y852*Constants!$B$4)+50)/100))</f>
        <v>0.58005</v>
      </c>
      <c r="AD852">
        <f t="shared" si="232"/>
        <v>1001</v>
      </c>
      <c r="AE852">
        <f t="shared" si="233"/>
        <v>1200.5</v>
      </c>
      <c r="AF852">
        <f t="shared" si="234"/>
        <v>800.5</v>
      </c>
      <c r="AG852">
        <f>((Constants!$B$5*AG851)+Constants!$B$4*AD852+AH851)/(Constants!$B$5+Constants!$B$4)</f>
        <v>1001</v>
      </c>
      <c r="AH852">
        <f>((Constants!$B$5*AG851)+Constants!$B$4*AD852+AH851)-(Constants!$B$5+Constants!$B$4)*AG852</f>
        <v>0</v>
      </c>
      <c r="AI852">
        <f>((Constants!$B$5*AI851)+Constants!$B$4*AE852+AJ851)/(Constants!$B$5+Constants!$B$4)</f>
        <v>1200.5</v>
      </c>
      <c r="AJ852">
        <f>((Constants!$B$5*AI851)+Constants!$B$4*AE852+AJ851)-(Constants!$B$4+Constants!$B$5)*AI852</f>
        <v>0</v>
      </c>
      <c r="AK852">
        <f>((Constants!$B$5*AK851)+Constants!$B$4*AF852+AL851)/(Constants!$B$5+Constants!$B$4)</f>
        <v>800.5</v>
      </c>
      <c r="AL852">
        <f>((Constants!$B$5*AK851)+Constants!$B$4*AF852+AL851)-(Constants!$B$5+Constants!$B$4)*AK852</f>
        <v>0</v>
      </c>
      <c r="AM852">
        <f t="shared" si="235"/>
        <v>1</v>
      </c>
      <c r="AN852">
        <f t="shared" si="236"/>
        <v>1</v>
      </c>
      <c r="AO852">
        <f>(200000*(ABS(N852)-ABS(N850))+Constants!$B$7)/(2*Constants!$B$7)</f>
        <v>0.5</v>
      </c>
      <c r="AP852">
        <f>(200000*(ABS(O852)-ABS(O850))+Constants!$B$7)/(2*Constants!$B$7)</f>
        <v>0.5</v>
      </c>
      <c r="AQ852">
        <f t="shared" si="237"/>
        <v>1</v>
      </c>
      <c r="AR852">
        <f>(Constants!$B$3*Constants!$B$8*I852*K852+AS851)/(Constants!$B$9*Constants!$B$4)</f>
        <v>7.53982300884956</v>
      </c>
      <c r="AS852">
        <f>(Constants!$B$3*Constants!$B$8*I852*K852+AS851)-(AR852*Constants!$B$9*Constants!$B$4)</f>
        <v>0</v>
      </c>
      <c r="AT852">
        <f t="shared" si="238"/>
        <v>6408.84955752205</v>
      </c>
      <c r="AU852">
        <f t="array" ref="AU852">IF(SUMPRODUCT(--(SIGN(AN819:AN851)=SIGN(K820:K852)))=0,2,IF(AV851&gt;0,1,0))</f>
        <v>0</v>
      </c>
      <c r="AV852">
        <f>IF(AU852=2,ROUND(5*1000/Constants!$B$11,0),IF(AV851&gt;0,AV851-1,0))</f>
        <v>0</v>
      </c>
      <c r="AW852">
        <f t="shared" si="239"/>
        <v>850</v>
      </c>
      <c r="AX852">
        <f ca="1" t="array" ref="AX852">IF(AW852&gt;Constants!$B$12,2,IF(SUMPRODUCT(--(AX833:AX852=2))=0,0,1))</f>
        <v>2</v>
      </c>
      <c r="AZ852">
        <f t="array" ref="AZ852">IF(ABS(AG852)&gt;Constants!$B$13,2,IF(SUMPRODUCT(--(AZ832:AZ851=2))=0,0,1))</f>
        <v>0</v>
      </c>
    </row>
    <row r="853" spans="1:52">
      <c r="A853" s="3">
        <v>851</v>
      </c>
      <c r="B853">
        <f>Signals!B852</f>
        <v>3</v>
      </c>
      <c r="C853">
        <f>Signals!C852</f>
        <v>2</v>
      </c>
      <c r="D853">
        <f>Signals!F852</f>
        <v>0</v>
      </c>
      <c r="E853">
        <f>Signals!H852</f>
        <v>0</v>
      </c>
      <c r="F853">
        <f>Signals!I852</f>
        <v>0</v>
      </c>
      <c r="G853">
        <f>IF(Constants!$B$2=2,-B853,B853)</f>
        <v>3</v>
      </c>
      <c r="H853">
        <f>IF(Constants!$C$2=2,-C853,C853)</f>
        <v>2</v>
      </c>
      <c r="I853">
        <f t="shared" si="223"/>
        <v>3</v>
      </c>
      <c r="J853">
        <f t="shared" si="224"/>
        <v>2</v>
      </c>
      <c r="K853">
        <f t="shared" si="225"/>
        <v>1</v>
      </c>
      <c r="L853">
        <f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1200.5</v>
      </c>
      <c r="M853">
        <f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800.5</v>
      </c>
      <c r="N853">
        <f t="shared" si="226"/>
        <v>1200.5</v>
      </c>
      <c r="O853">
        <f t="shared" si="227"/>
        <v>800.5</v>
      </c>
      <c r="P853">
        <f>IF(I853&lt;&gt;0,(ABS(L853*Constants!$B$10)+50)/100,MAX(P852-ABS(N853*Constants!$B$4),0))</f>
        <v>0.62005</v>
      </c>
      <c r="Q853">
        <f>IF(J853&lt;&gt;0,(ABS(M853*Constants!$B$10)+50)/100,MAX(Q852-ABS(O853*Constants!$B$4),0))</f>
        <v>0.58005</v>
      </c>
      <c r="R853">
        <f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1200.5</v>
      </c>
      <c r="S853">
        <f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800.5</v>
      </c>
      <c r="T853">
        <f t="shared" si="228"/>
        <v>1200.5</v>
      </c>
      <c r="U853">
        <f t="shared" si="229"/>
        <v>800.5</v>
      </c>
      <c r="V853">
        <f>IF(I853&lt;&gt;0,(ABS(R853*Constants!$B$4)+50)/100,IF(R853=0,MAX((0-ABS(T853*Constants!$B$4)),0),(ABS(R853*Constants!$B$4)+50)/100))</f>
        <v>1501.125</v>
      </c>
      <c r="W853">
        <f>IF(J853&lt;&gt;0,(ABS(S853*Constants!$B$4)+50)/100,IF(S853=0,MAX((0-ABS(U853*Constants!$B$4)),0),(ABS(S853*Constants!$B$4)+50)/100))</f>
        <v>1001.125</v>
      </c>
      <c r="X853">
        <f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1200.5</v>
      </c>
      <c r="Y853">
        <f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800.5</v>
      </c>
      <c r="Z853">
        <f t="shared" si="230"/>
        <v>1200.5</v>
      </c>
      <c r="AA853">
        <f t="shared" si="231"/>
        <v>800.5</v>
      </c>
      <c r="AB853">
        <f>IF(I853&lt;&gt;0,(ABS(X853*Constants!$B$10)+50)/100,IF(X853=0,MAX((AB852-ABS(Z853*Constants!$B$4)),0),(ABS(X853*Constants!$B$4)+50)/100))</f>
        <v>0.62005</v>
      </c>
      <c r="AC853">
        <f>IF(J853&lt;&gt;0,(ABS(Y853*Constants!$B$10)+50)/100,IF(Y853=0,MAX((AC852-ABS(AA853*Constants!$B$4)),0),(ABS(Y853*Constants!$B$4)+50)/100))</f>
        <v>0.58005</v>
      </c>
      <c r="AD853">
        <f t="shared" si="232"/>
        <v>1001</v>
      </c>
      <c r="AE853">
        <f t="shared" si="233"/>
        <v>1200.5</v>
      </c>
      <c r="AF853">
        <f t="shared" si="234"/>
        <v>800.5</v>
      </c>
      <c r="AG853">
        <f>((Constants!$B$5*AG852)+Constants!$B$4*AD853+AH852)/(Constants!$B$5+Constants!$B$4)</f>
        <v>1001</v>
      </c>
      <c r="AH853">
        <f>((Constants!$B$5*AG852)+Constants!$B$4*AD853+AH852)-(Constants!$B$5+Constants!$B$4)*AG853</f>
        <v>0</v>
      </c>
      <c r="AI853">
        <f>((Constants!$B$5*AI852)+Constants!$B$4*AE853+AJ852)/(Constants!$B$5+Constants!$B$4)</f>
        <v>1200.5</v>
      </c>
      <c r="AJ853">
        <f>((Constants!$B$5*AI852)+Constants!$B$4*AE853+AJ852)-(Constants!$B$4+Constants!$B$5)*AI853</f>
        <v>0</v>
      </c>
      <c r="AK853">
        <f>((Constants!$B$5*AK852)+Constants!$B$4*AF853+AL852)/(Constants!$B$5+Constants!$B$4)</f>
        <v>800.5</v>
      </c>
      <c r="AL853">
        <f>((Constants!$B$5*AK852)+Constants!$B$4*AF853+AL852)-(Constants!$B$5+Constants!$B$4)*AK853</f>
        <v>0</v>
      </c>
      <c r="AM853">
        <f t="shared" si="235"/>
        <v>1</v>
      </c>
      <c r="AN853">
        <f t="shared" si="236"/>
        <v>1</v>
      </c>
      <c r="AO853">
        <f>(200000*(ABS(N853)-ABS(N851))+Constants!$B$7)/(2*Constants!$B$7)</f>
        <v>0.5</v>
      </c>
      <c r="AP853">
        <f>(200000*(ABS(O853)-ABS(O851))+Constants!$B$7)/(2*Constants!$B$7)</f>
        <v>0.5</v>
      </c>
      <c r="AQ853">
        <f t="shared" si="237"/>
        <v>1</v>
      </c>
      <c r="AR853">
        <f>(Constants!$B$3*Constants!$B$8*I853*K853+AS852)/(Constants!$B$9*Constants!$B$4)</f>
        <v>7.53982300884956</v>
      </c>
      <c r="AS853">
        <f>(Constants!$B$3*Constants!$B$8*I853*K853+AS852)-(AR853*Constants!$B$9*Constants!$B$4)</f>
        <v>0</v>
      </c>
      <c r="AT853">
        <f t="shared" si="238"/>
        <v>6416.3893805309</v>
      </c>
      <c r="AU853">
        <f t="array" ref="AU853">IF(SUMPRODUCT(--(SIGN(AN820:AN852)=SIGN(K821:K853)))=0,2,IF(AV852&gt;0,1,0))</f>
        <v>0</v>
      </c>
      <c r="AV853">
        <f>IF(AU853=2,ROUND(5*1000/Constants!$B$11,0),IF(AV852&gt;0,AV852-1,0))</f>
        <v>0</v>
      </c>
      <c r="AW853">
        <f t="shared" si="239"/>
        <v>851</v>
      </c>
      <c r="AX853">
        <f ca="1" t="array" ref="AX853">IF(AW853&gt;Constants!$B$12,2,IF(SUMPRODUCT(--(AX834:AX853=2))=0,0,1))</f>
        <v>2</v>
      </c>
      <c r="AZ853">
        <f t="array" ref="AZ853">IF(ABS(AG853)&gt;Constants!$B$13,2,IF(SUMPRODUCT(--(AZ833:AZ852=2))=0,0,1))</f>
        <v>0</v>
      </c>
    </row>
    <row r="854" spans="1:52">
      <c r="A854" s="3">
        <v>852</v>
      </c>
      <c r="B854">
        <f>Signals!B853</f>
        <v>3</v>
      </c>
      <c r="C854">
        <f>Signals!C853</f>
        <v>2</v>
      </c>
      <c r="D854">
        <f>Signals!F853</f>
        <v>0</v>
      </c>
      <c r="E854">
        <f>Signals!H853</f>
        <v>0</v>
      </c>
      <c r="F854">
        <f>Signals!I853</f>
        <v>0</v>
      </c>
      <c r="G854">
        <f>IF(Constants!$B$2=2,-B854,B854)</f>
        <v>3</v>
      </c>
      <c r="H854">
        <f>IF(Constants!$C$2=2,-C854,C854)</f>
        <v>2</v>
      </c>
      <c r="I854">
        <f t="shared" si="223"/>
        <v>3</v>
      </c>
      <c r="J854">
        <f t="shared" si="224"/>
        <v>2</v>
      </c>
      <c r="K854">
        <f t="shared" si="225"/>
        <v>1</v>
      </c>
      <c r="L854">
        <f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1200.5</v>
      </c>
      <c r="M854">
        <f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800.5</v>
      </c>
      <c r="N854">
        <f t="shared" si="226"/>
        <v>1200.5</v>
      </c>
      <c r="O854">
        <f t="shared" si="227"/>
        <v>800.5</v>
      </c>
      <c r="P854">
        <f>IF(I854&lt;&gt;0,(ABS(L854*Constants!$B$10)+50)/100,MAX(P853-ABS(N854*Constants!$B$4),0))</f>
        <v>0.62005</v>
      </c>
      <c r="Q854">
        <f>IF(J854&lt;&gt;0,(ABS(M854*Constants!$B$10)+50)/100,MAX(Q853-ABS(O854*Constants!$B$4),0))</f>
        <v>0.58005</v>
      </c>
      <c r="R854">
        <f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1200.5</v>
      </c>
      <c r="S854">
        <f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800.5</v>
      </c>
      <c r="T854">
        <f t="shared" si="228"/>
        <v>1200.5</v>
      </c>
      <c r="U854">
        <f t="shared" si="229"/>
        <v>800.5</v>
      </c>
      <c r="V854">
        <f>IF(I854&lt;&gt;0,(ABS(R854*Constants!$B$4)+50)/100,IF(R854=0,MAX((0-ABS(T854*Constants!$B$4)),0),(ABS(R854*Constants!$B$4)+50)/100))</f>
        <v>1501.125</v>
      </c>
      <c r="W854">
        <f>IF(J854&lt;&gt;0,(ABS(S854*Constants!$B$4)+50)/100,IF(S854=0,MAX((0-ABS(U854*Constants!$B$4)),0),(ABS(S854*Constants!$B$4)+50)/100))</f>
        <v>1001.125</v>
      </c>
      <c r="X854">
        <f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1200.5</v>
      </c>
      <c r="Y854">
        <f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800.5</v>
      </c>
      <c r="Z854">
        <f t="shared" si="230"/>
        <v>1200.5</v>
      </c>
      <c r="AA854">
        <f t="shared" si="231"/>
        <v>800.5</v>
      </c>
      <c r="AB854">
        <f>IF(I854&lt;&gt;0,(ABS(X854*Constants!$B$10)+50)/100,IF(X854=0,MAX((AB853-ABS(Z854*Constants!$B$4)),0),(ABS(X854*Constants!$B$4)+50)/100))</f>
        <v>0.62005</v>
      </c>
      <c r="AC854">
        <f>IF(J854&lt;&gt;0,(ABS(Y854*Constants!$B$10)+50)/100,IF(Y854=0,MAX((AC853-ABS(AA854*Constants!$B$4)),0),(ABS(Y854*Constants!$B$4)+50)/100))</f>
        <v>0.58005</v>
      </c>
      <c r="AD854">
        <f t="shared" si="232"/>
        <v>1001</v>
      </c>
      <c r="AE854">
        <f t="shared" si="233"/>
        <v>1200.5</v>
      </c>
      <c r="AF854">
        <f t="shared" si="234"/>
        <v>800.5</v>
      </c>
      <c r="AG854">
        <f>((Constants!$B$5*AG853)+Constants!$B$4*AD854+AH853)/(Constants!$B$5+Constants!$B$4)</f>
        <v>1001</v>
      </c>
      <c r="AH854">
        <f>((Constants!$B$5*AG853)+Constants!$B$4*AD854+AH853)-(Constants!$B$5+Constants!$B$4)*AG854</f>
        <v>0</v>
      </c>
      <c r="AI854">
        <f>((Constants!$B$5*AI853)+Constants!$B$4*AE854+AJ853)/(Constants!$B$5+Constants!$B$4)</f>
        <v>1200.5</v>
      </c>
      <c r="AJ854">
        <f>((Constants!$B$5*AI853)+Constants!$B$4*AE854+AJ853)-(Constants!$B$4+Constants!$B$5)*AI854</f>
        <v>0</v>
      </c>
      <c r="AK854">
        <f>((Constants!$B$5*AK853)+Constants!$B$4*AF854+AL853)/(Constants!$B$5+Constants!$B$4)</f>
        <v>800.5</v>
      </c>
      <c r="AL854">
        <f>((Constants!$B$5*AK853)+Constants!$B$4*AF854+AL853)-(Constants!$B$5+Constants!$B$4)*AK854</f>
        <v>0</v>
      </c>
      <c r="AM854">
        <f t="shared" si="235"/>
        <v>1</v>
      </c>
      <c r="AN854">
        <f t="shared" si="236"/>
        <v>1</v>
      </c>
      <c r="AO854">
        <f>(200000*(ABS(N854)-ABS(N852))+Constants!$B$7)/(2*Constants!$B$7)</f>
        <v>0.5</v>
      </c>
      <c r="AP854">
        <f>(200000*(ABS(O854)-ABS(O852))+Constants!$B$7)/(2*Constants!$B$7)</f>
        <v>0.5</v>
      </c>
      <c r="AQ854">
        <f t="shared" si="237"/>
        <v>1</v>
      </c>
      <c r="AR854">
        <f>(Constants!$B$3*Constants!$B$8*I854*K854+AS853)/(Constants!$B$9*Constants!$B$4)</f>
        <v>7.53982300884956</v>
      </c>
      <c r="AS854">
        <f>(Constants!$B$3*Constants!$B$8*I854*K854+AS853)-(AR854*Constants!$B$9*Constants!$B$4)</f>
        <v>0</v>
      </c>
      <c r="AT854">
        <f t="shared" si="238"/>
        <v>6423.92920353975</v>
      </c>
      <c r="AU854">
        <f t="array" ref="AU854">IF(SUMPRODUCT(--(SIGN(AN821:AN853)=SIGN(K822:K854)))=0,2,IF(AV853&gt;0,1,0))</f>
        <v>0</v>
      </c>
      <c r="AV854">
        <f>IF(AU854=2,ROUND(5*1000/Constants!$B$11,0),IF(AV853&gt;0,AV853-1,0))</f>
        <v>0</v>
      </c>
      <c r="AW854">
        <f t="shared" si="239"/>
        <v>852</v>
      </c>
      <c r="AX854">
        <f ca="1" t="array" ref="AX854">IF(AW854&gt;Constants!$B$12,2,IF(SUMPRODUCT(--(AX835:AX854=2))=0,0,1))</f>
        <v>2</v>
      </c>
      <c r="AZ854">
        <f t="array" ref="AZ854">IF(ABS(AG854)&gt;Constants!$B$13,2,IF(SUMPRODUCT(--(AZ834:AZ853=2))=0,0,1))</f>
        <v>0</v>
      </c>
    </row>
    <row r="855" spans="1:52">
      <c r="A855" s="3">
        <v>853</v>
      </c>
      <c r="B855">
        <f>Signals!B854</f>
        <v>3</v>
      </c>
      <c r="C855">
        <f>Signals!C854</f>
        <v>2</v>
      </c>
      <c r="D855">
        <f>Signals!F854</f>
        <v>0</v>
      </c>
      <c r="E855">
        <f>Signals!H854</f>
        <v>0</v>
      </c>
      <c r="F855">
        <f>Signals!I854</f>
        <v>0</v>
      </c>
      <c r="G855">
        <f>IF(Constants!$B$2=2,-B855,B855)</f>
        <v>3</v>
      </c>
      <c r="H855">
        <f>IF(Constants!$C$2=2,-C855,C855)</f>
        <v>2</v>
      </c>
      <c r="I855">
        <f t="shared" si="223"/>
        <v>3</v>
      </c>
      <c r="J855">
        <f t="shared" si="224"/>
        <v>2</v>
      </c>
      <c r="K855">
        <f t="shared" si="225"/>
        <v>1</v>
      </c>
      <c r="L855">
        <f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1200.5</v>
      </c>
      <c r="M855">
        <f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800.5</v>
      </c>
      <c r="N855">
        <f t="shared" si="226"/>
        <v>1200.5</v>
      </c>
      <c r="O855">
        <f t="shared" si="227"/>
        <v>800.5</v>
      </c>
      <c r="P855">
        <f>IF(I855&lt;&gt;0,(ABS(L855*Constants!$B$10)+50)/100,MAX(P854-ABS(N855*Constants!$B$4),0))</f>
        <v>0.62005</v>
      </c>
      <c r="Q855">
        <f>IF(J855&lt;&gt;0,(ABS(M855*Constants!$B$10)+50)/100,MAX(Q854-ABS(O855*Constants!$B$4),0))</f>
        <v>0.58005</v>
      </c>
      <c r="R855">
        <f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1200.5</v>
      </c>
      <c r="S855">
        <f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800.5</v>
      </c>
      <c r="T855">
        <f t="shared" si="228"/>
        <v>1200.5</v>
      </c>
      <c r="U855">
        <f t="shared" si="229"/>
        <v>800.5</v>
      </c>
      <c r="V855">
        <f>IF(I855&lt;&gt;0,(ABS(R855*Constants!$B$4)+50)/100,IF(R855=0,MAX((0-ABS(T855*Constants!$B$4)),0),(ABS(R855*Constants!$B$4)+50)/100))</f>
        <v>1501.125</v>
      </c>
      <c r="W855">
        <f>IF(J855&lt;&gt;0,(ABS(S855*Constants!$B$4)+50)/100,IF(S855=0,MAX((0-ABS(U855*Constants!$B$4)),0),(ABS(S855*Constants!$B$4)+50)/100))</f>
        <v>1001.125</v>
      </c>
      <c r="X855">
        <f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1200.5</v>
      </c>
      <c r="Y855">
        <f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800.5</v>
      </c>
      <c r="Z855">
        <f t="shared" si="230"/>
        <v>1200.5</v>
      </c>
      <c r="AA855">
        <f t="shared" si="231"/>
        <v>800.5</v>
      </c>
      <c r="AB855">
        <f>IF(I855&lt;&gt;0,(ABS(X855*Constants!$B$10)+50)/100,IF(X855=0,MAX((AB854-ABS(Z855*Constants!$B$4)),0),(ABS(X855*Constants!$B$4)+50)/100))</f>
        <v>0.62005</v>
      </c>
      <c r="AC855">
        <f>IF(J855&lt;&gt;0,(ABS(Y855*Constants!$B$10)+50)/100,IF(Y855=0,MAX((AC854-ABS(AA855*Constants!$B$4)),0),(ABS(Y855*Constants!$B$4)+50)/100))</f>
        <v>0.58005</v>
      </c>
      <c r="AD855">
        <f t="shared" si="232"/>
        <v>1001</v>
      </c>
      <c r="AE855">
        <f t="shared" si="233"/>
        <v>1200.5</v>
      </c>
      <c r="AF855">
        <f t="shared" si="234"/>
        <v>800.5</v>
      </c>
      <c r="AG855">
        <f>((Constants!$B$5*AG854)+Constants!$B$4*AD855+AH854)/(Constants!$B$5+Constants!$B$4)</f>
        <v>1001</v>
      </c>
      <c r="AH855">
        <f>((Constants!$B$5*AG854)+Constants!$B$4*AD855+AH854)-(Constants!$B$5+Constants!$B$4)*AG855</f>
        <v>0</v>
      </c>
      <c r="AI855">
        <f>((Constants!$B$5*AI854)+Constants!$B$4*AE855+AJ854)/(Constants!$B$5+Constants!$B$4)</f>
        <v>1200.5</v>
      </c>
      <c r="AJ855">
        <f>((Constants!$B$5*AI854)+Constants!$B$4*AE855+AJ854)-(Constants!$B$4+Constants!$B$5)*AI855</f>
        <v>0</v>
      </c>
      <c r="AK855">
        <f>((Constants!$B$5*AK854)+Constants!$B$4*AF855+AL854)/(Constants!$B$5+Constants!$B$4)</f>
        <v>800.5</v>
      </c>
      <c r="AL855">
        <f>((Constants!$B$5*AK854)+Constants!$B$4*AF855+AL854)-(Constants!$B$5+Constants!$B$4)*AK855</f>
        <v>0</v>
      </c>
      <c r="AM855">
        <f t="shared" si="235"/>
        <v>1</v>
      </c>
      <c r="AN855">
        <f t="shared" si="236"/>
        <v>1</v>
      </c>
      <c r="AO855">
        <f>(200000*(ABS(N855)-ABS(N853))+Constants!$B$7)/(2*Constants!$B$7)</f>
        <v>0.5</v>
      </c>
      <c r="AP855">
        <f>(200000*(ABS(O855)-ABS(O853))+Constants!$B$7)/(2*Constants!$B$7)</f>
        <v>0.5</v>
      </c>
      <c r="AQ855">
        <f t="shared" si="237"/>
        <v>1</v>
      </c>
      <c r="AR855">
        <f>(Constants!$B$3*Constants!$B$8*I855*K855+AS854)/(Constants!$B$9*Constants!$B$4)</f>
        <v>7.53982300884956</v>
      </c>
      <c r="AS855">
        <f>(Constants!$B$3*Constants!$B$8*I855*K855+AS854)-(AR855*Constants!$B$9*Constants!$B$4)</f>
        <v>0</v>
      </c>
      <c r="AT855">
        <f t="shared" si="238"/>
        <v>6431.4690265486</v>
      </c>
      <c r="AU855">
        <f t="array" ref="AU855">IF(SUMPRODUCT(--(SIGN(AN822:AN854)=SIGN(K823:K855)))=0,2,IF(AV854&gt;0,1,0))</f>
        <v>0</v>
      </c>
      <c r="AV855">
        <f>IF(AU855=2,ROUND(5*1000/Constants!$B$11,0),IF(AV854&gt;0,AV854-1,0))</f>
        <v>0</v>
      </c>
      <c r="AW855">
        <f t="shared" si="239"/>
        <v>853</v>
      </c>
      <c r="AX855">
        <f ca="1" t="array" ref="AX855">IF(AW855&gt;Constants!$B$12,2,IF(SUMPRODUCT(--(AX836:AX855=2))=0,0,1))</f>
        <v>2</v>
      </c>
      <c r="AZ855">
        <f t="array" ref="AZ855">IF(ABS(AG855)&gt;Constants!$B$13,2,IF(SUMPRODUCT(--(AZ835:AZ854=2))=0,0,1))</f>
        <v>0</v>
      </c>
    </row>
    <row r="856" spans="1:52">
      <c r="A856" s="3">
        <v>854</v>
      </c>
      <c r="B856">
        <f>Signals!B855</f>
        <v>3</v>
      </c>
      <c r="C856">
        <f>Signals!C855</f>
        <v>2</v>
      </c>
      <c r="D856">
        <f>Signals!F855</f>
        <v>0</v>
      </c>
      <c r="E856">
        <f>Signals!H855</f>
        <v>0</v>
      </c>
      <c r="F856">
        <f>Signals!I855</f>
        <v>0</v>
      </c>
      <c r="G856">
        <f>IF(Constants!$B$2=2,-B856,B856)</f>
        <v>3</v>
      </c>
      <c r="H856">
        <f>IF(Constants!$C$2=2,-C856,C856)</f>
        <v>2</v>
      </c>
      <c r="I856">
        <f t="shared" si="223"/>
        <v>3</v>
      </c>
      <c r="J856">
        <f t="shared" si="224"/>
        <v>2</v>
      </c>
      <c r="K856">
        <f t="shared" si="225"/>
        <v>1</v>
      </c>
      <c r="L856">
        <f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1200.5</v>
      </c>
      <c r="M856">
        <f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800.5</v>
      </c>
      <c r="N856">
        <f t="shared" si="226"/>
        <v>1200.5</v>
      </c>
      <c r="O856">
        <f t="shared" si="227"/>
        <v>800.5</v>
      </c>
      <c r="P856">
        <f>IF(I856&lt;&gt;0,(ABS(L856*Constants!$B$10)+50)/100,MAX(P855-ABS(N856*Constants!$B$4),0))</f>
        <v>0.62005</v>
      </c>
      <c r="Q856">
        <f>IF(J856&lt;&gt;0,(ABS(M856*Constants!$B$10)+50)/100,MAX(Q855-ABS(O856*Constants!$B$4),0))</f>
        <v>0.58005</v>
      </c>
      <c r="R856">
        <f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1200.5</v>
      </c>
      <c r="S856">
        <f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800.5</v>
      </c>
      <c r="T856">
        <f t="shared" si="228"/>
        <v>1200.5</v>
      </c>
      <c r="U856">
        <f t="shared" si="229"/>
        <v>800.5</v>
      </c>
      <c r="V856">
        <f>IF(I856&lt;&gt;0,(ABS(R856*Constants!$B$4)+50)/100,IF(R856=0,MAX((0-ABS(T856*Constants!$B$4)),0),(ABS(R856*Constants!$B$4)+50)/100))</f>
        <v>1501.125</v>
      </c>
      <c r="W856">
        <f>IF(J856&lt;&gt;0,(ABS(S856*Constants!$B$4)+50)/100,IF(S856=0,MAX((0-ABS(U856*Constants!$B$4)),0),(ABS(S856*Constants!$B$4)+50)/100))</f>
        <v>1001.125</v>
      </c>
      <c r="X856">
        <f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1200.5</v>
      </c>
      <c r="Y856">
        <f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800.5</v>
      </c>
      <c r="Z856">
        <f t="shared" si="230"/>
        <v>1200.5</v>
      </c>
      <c r="AA856">
        <f t="shared" si="231"/>
        <v>800.5</v>
      </c>
      <c r="AB856">
        <f>IF(I856&lt;&gt;0,(ABS(X856*Constants!$B$10)+50)/100,IF(X856=0,MAX((AB855-ABS(Z856*Constants!$B$4)),0),(ABS(X856*Constants!$B$4)+50)/100))</f>
        <v>0.62005</v>
      </c>
      <c r="AC856">
        <f>IF(J856&lt;&gt;0,(ABS(Y856*Constants!$B$10)+50)/100,IF(Y856=0,MAX((AC855-ABS(AA856*Constants!$B$4)),0),(ABS(Y856*Constants!$B$4)+50)/100))</f>
        <v>0.58005</v>
      </c>
      <c r="AD856">
        <f t="shared" si="232"/>
        <v>1001</v>
      </c>
      <c r="AE856">
        <f t="shared" si="233"/>
        <v>1200.5</v>
      </c>
      <c r="AF856">
        <f t="shared" si="234"/>
        <v>800.5</v>
      </c>
      <c r="AG856">
        <f>((Constants!$B$5*AG855)+Constants!$B$4*AD856+AH855)/(Constants!$B$5+Constants!$B$4)</f>
        <v>1001</v>
      </c>
      <c r="AH856">
        <f>((Constants!$B$5*AG855)+Constants!$B$4*AD856+AH855)-(Constants!$B$5+Constants!$B$4)*AG856</f>
        <v>0</v>
      </c>
      <c r="AI856">
        <f>((Constants!$B$5*AI855)+Constants!$B$4*AE856+AJ855)/(Constants!$B$5+Constants!$B$4)</f>
        <v>1200.5</v>
      </c>
      <c r="AJ856">
        <f>((Constants!$B$5*AI855)+Constants!$B$4*AE856+AJ855)-(Constants!$B$4+Constants!$B$5)*AI856</f>
        <v>0</v>
      </c>
      <c r="AK856">
        <f>((Constants!$B$5*AK855)+Constants!$B$4*AF856+AL855)/(Constants!$B$5+Constants!$B$4)</f>
        <v>800.5</v>
      </c>
      <c r="AL856">
        <f>((Constants!$B$5*AK855)+Constants!$B$4*AF856+AL855)-(Constants!$B$5+Constants!$B$4)*AK856</f>
        <v>0</v>
      </c>
      <c r="AM856">
        <f t="shared" si="235"/>
        <v>1</v>
      </c>
      <c r="AN856">
        <f t="shared" si="236"/>
        <v>1</v>
      </c>
      <c r="AO856">
        <f>(200000*(ABS(N856)-ABS(N854))+Constants!$B$7)/(2*Constants!$B$7)</f>
        <v>0.5</v>
      </c>
      <c r="AP856">
        <f>(200000*(ABS(O856)-ABS(O854))+Constants!$B$7)/(2*Constants!$B$7)</f>
        <v>0.5</v>
      </c>
      <c r="AQ856">
        <f t="shared" si="237"/>
        <v>1</v>
      </c>
      <c r="AR856">
        <f>(Constants!$B$3*Constants!$B$8*I856*K856+AS855)/(Constants!$B$9*Constants!$B$4)</f>
        <v>7.53982300884956</v>
      </c>
      <c r="AS856">
        <f>(Constants!$B$3*Constants!$B$8*I856*K856+AS855)-(AR856*Constants!$B$9*Constants!$B$4)</f>
        <v>0</v>
      </c>
      <c r="AT856">
        <f t="shared" si="238"/>
        <v>6439.00884955745</v>
      </c>
      <c r="AU856">
        <f t="array" ref="AU856">IF(SUMPRODUCT(--(SIGN(AN823:AN855)=SIGN(K824:K856)))=0,2,IF(AV855&gt;0,1,0))</f>
        <v>0</v>
      </c>
      <c r="AV856">
        <f>IF(AU856=2,ROUND(5*1000/Constants!$B$11,0),IF(AV855&gt;0,AV855-1,0))</f>
        <v>0</v>
      </c>
      <c r="AW856">
        <f t="shared" si="239"/>
        <v>854</v>
      </c>
      <c r="AX856">
        <f ca="1" t="array" ref="AX856">IF(AW856&gt;Constants!$B$12,2,IF(SUMPRODUCT(--(AX837:AX856=2))=0,0,1))</f>
        <v>2</v>
      </c>
      <c r="AZ856">
        <f t="array" ref="AZ856">IF(ABS(AG856)&gt;Constants!$B$13,2,IF(SUMPRODUCT(--(AZ836:AZ855=2))=0,0,1))</f>
        <v>0</v>
      </c>
    </row>
    <row r="857" spans="1:52">
      <c r="A857" s="3">
        <v>855</v>
      </c>
      <c r="B857">
        <f>Signals!B856</f>
        <v>3</v>
      </c>
      <c r="C857">
        <f>Signals!C856</f>
        <v>2</v>
      </c>
      <c r="D857">
        <f>Signals!F856</f>
        <v>0</v>
      </c>
      <c r="E857">
        <f>Signals!H856</f>
        <v>0</v>
      </c>
      <c r="F857">
        <f>Signals!I856</f>
        <v>0</v>
      </c>
      <c r="G857">
        <f>IF(Constants!$B$2=2,-B857,B857)</f>
        <v>3</v>
      </c>
      <c r="H857">
        <f>IF(Constants!$C$2=2,-C857,C857)</f>
        <v>2</v>
      </c>
      <c r="I857">
        <f t="shared" si="223"/>
        <v>3</v>
      </c>
      <c r="J857">
        <f t="shared" si="224"/>
        <v>2</v>
      </c>
      <c r="K857">
        <f t="shared" si="225"/>
        <v>1</v>
      </c>
      <c r="L857">
        <f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1200.5</v>
      </c>
      <c r="M857">
        <f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800.5</v>
      </c>
      <c r="N857">
        <f t="shared" si="226"/>
        <v>1200.5</v>
      </c>
      <c r="O857">
        <f t="shared" si="227"/>
        <v>800.5</v>
      </c>
      <c r="P857">
        <f>IF(I857&lt;&gt;0,(ABS(L857*Constants!$B$10)+50)/100,MAX(P856-ABS(N857*Constants!$B$4),0))</f>
        <v>0.62005</v>
      </c>
      <c r="Q857">
        <f>IF(J857&lt;&gt;0,(ABS(M857*Constants!$B$10)+50)/100,MAX(Q856-ABS(O857*Constants!$B$4),0))</f>
        <v>0.58005</v>
      </c>
      <c r="R857">
        <f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1200.5</v>
      </c>
      <c r="S857">
        <f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800.5</v>
      </c>
      <c r="T857">
        <f t="shared" si="228"/>
        <v>1200.5</v>
      </c>
      <c r="U857">
        <f t="shared" si="229"/>
        <v>800.5</v>
      </c>
      <c r="V857">
        <f>IF(I857&lt;&gt;0,(ABS(R857*Constants!$B$4)+50)/100,IF(R857=0,MAX((0-ABS(T857*Constants!$B$4)),0),(ABS(R857*Constants!$B$4)+50)/100))</f>
        <v>1501.125</v>
      </c>
      <c r="W857">
        <f>IF(J857&lt;&gt;0,(ABS(S857*Constants!$B$4)+50)/100,IF(S857=0,MAX((0-ABS(U857*Constants!$B$4)),0),(ABS(S857*Constants!$B$4)+50)/100))</f>
        <v>1001.125</v>
      </c>
      <c r="X857">
        <f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1200.5</v>
      </c>
      <c r="Y857">
        <f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800.5</v>
      </c>
      <c r="Z857">
        <f t="shared" si="230"/>
        <v>1200.5</v>
      </c>
      <c r="AA857">
        <f t="shared" si="231"/>
        <v>800.5</v>
      </c>
      <c r="AB857">
        <f>IF(I857&lt;&gt;0,(ABS(X857*Constants!$B$10)+50)/100,IF(X857=0,MAX((AB856-ABS(Z857*Constants!$B$4)),0),(ABS(X857*Constants!$B$4)+50)/100))</f>
        <v>0.62005</v>
      </c>
      <c r="AC857">
        <f>IF(J857&lt;&gt;0,(ABS(Y857*Constants!$B$10)+50)/100,IF(Y857=0,MAX((AC856-ABS(AA857*Constants!$B$4)),0),(ABS(Y857*Constants!$B$4)+50)/100))</f>
        <v>0.58005</v>
      </c>
      <c r="AD857">
        <f t="shared" si="232"/>
        <v>1001</v>
      </c>
      <c r="AE857">
        <f t="shared" si="233"/>
        <v>1200.5</v>
      </c>
      <c r="AF857">
        <f t="shared" si="234"/>
        <v>800.5</v>
      </c>
      <c r="AG857">
        <f>((Constants!$B$5*AG856)+Constants!$B$4*AD857+AH856)/(Constants!$B$5+Constants!$B$4)</f>
        <v>1001</v>
      </c>
      <c r="AH857">
        <f>((Constants!$B$5*AG856)+Constants!$B$4*AD857+AH856)-(Constants!$B$5+Constants!$B$4)*AG857</f>
        <v>0</v>
      </c>
      <c r="AI857">
        <f>((Constants!$B$5*AI856)+Constants!$B$4*AE857+AJ856)/(Constants!$B$5+Constants!$B$4)</f>
        <v>1200.5</v>
      </c>
      <c r="AJ857">
        <f>((Constants!$B$5*AI856)+Constants!$B$4*AE857+AJ856)-(Constants!$B$4+Constants!$B$5)*AI857</f>
        <v>0</v>
      </c>
      <c r="AK857">
        <f>((Constants!$B$5*AK856)+Constants!$B$4*AF857+AL856)/(Constants!$B$5+Constants!$B$4)</f>
        <v>800.5</v>
      </c>
      <c r="AL857">
        <f>((Constants!$B$5*AK856)+Constants!$B$4*AF857+AL856)-(Constants!$B$5+Constants!$B$4)*AK857</f>
        <v>0</v>
      </c>
      <c r="AM857">
        <f t="shared" si="235"/>
        <v>1</v>
      </c>
      <c r="AN857">
        <f t="shared" si="236"/>
        <v>1</v>
      </c>
      <c r="AO857">
        <f>(200000*(ABS(N857)-ABS(N855))+Constants!$B$7)/(2*Constants!$B$7)</f>
        <v>0.5</v>
      </c>
      <c r="AP857">
        <f>(200000*(ABS(O857)-ABS(O855))+Constants!$B$7)/(2*Constants!$B$7)</f>
        <v>0.5</v>
      </c>
      <c r="AQ857">
        <f t="shared" si="237"/>
        <v>1</v>
      </c>
      <c r="AR857">
        <f>(Constants!$B$3*Constants!$B$8*I857*K857+AS856)/(Constants!$B$9*Constants!$B$4)</f>
        <v>7.53982300884956</v>
      </c>
      <c r="AS857">
        <f>(Constants!$B$3*Constants!$B$8*I857*K857+AS856)-(AR857*Constants!$B$9*Constants!$B$4)</f>
        <v>0</v>
      </c>
      <c r="AT857">
        <f t="shared" si="238"/>
        <v>6446.5486725663</v>
      </c>
      <c r="AU857">
        <f t="array" ref="AU857">IF(SUMPRODUCT(--(SIGN(AN824:AN856)=SIGN(K825:K857)))=0,2,IF(AV856&gt;0,1,0))</f>
        <v>0</v>
      </c>
      <c r="AV857">
        <f>IF(AU857=2,ROUND(5*1000/Constants!$B$11,0),IF(AV856&gt;0,AV856-1,0))</f>
        <v>0</v>
      </c>
      <c r="AW857">
        <f t="shared" si="239"/>
        <v>855</v>
      </c>
      <c r="AX857">
        <f ca="1" t="array" ref="AX857">IF(AW857&gt;Constants!$B$12,2,IF(SUMPRODUCT(--(AX838:AX857=2))=0,0,1))</f>
        <v>2</v>
      </c>
      <c r="AZ857">
        <f t="array" ref="AZ857">IF(ABS(AG857)&gt;Constants!$B$13,2,IF(SUMPRODUCT(--(AZ837:AZ856=2))=0,0,1))</f>
        <v>0</v>
      </c>
    </row>
    <row r="858" spans="1:52">
      <c r="A858" s="3">
        <v>856</v>
      </c>
      <c r="B858">
        <f>Signals!B857</f>
        <v>3</v>
      </c>
      <c r="C858">
        <f>Signals!C857</f>
        <v>2</v>
      </c>
      <c r="D858">
        <f>Signals!F857</f>
        <v>0</v>
      </c>
      <c r="E858">
        <f>Signals!H857</f>
        <v>0</v>
      </c>
      <c r="F858">
        <f>Signals!I857</f>
        <v>0</v>
      </c>
      <c r="G858">
        <f>IF(Constants!$B$2=2,-B858,B858)</f>
        <v>3</v>
      </c>
      <c r="H858">
        <f>IF(Constants!$C$2=2,-C858,C858)</f>
        <v>2</v>
      </c>
      <c r="I858">
        <f t="shared" si="223"/>
        <v>3</v>
      </c>
      <c r="J858">
        <f t="shared" si="224"/>
        <v>2</v>
      </c>
      <c r="K858">
        <f t="shared" si="225"/>
        <v>1</v>
      </c>
      <c r="L858">
        <f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1200.5</v>
      </c>
      <c r="M858">
        <f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800.5</v>
      </c>
      <c r="N858">
        <f t="shared" si="226"/>
        <v>1200.5</v>
      </c>
      <c r="O858">
        <f t="shared" si="227"/>
        <v>800.5</v>
      </c>
      <c r="P858">
        <f>IF(I858&lt;&gt;0,(ABS(L858*Constants!$B$10)+50)/100,MAX(P857-ABS(N858*Constants!$B$4),0))</f>
        <v>0.62005</v>
      </c>
      <c r="Q858">
        <f>IF(J858&lt;&gt;0,(ABS(M858*Constants!$B$10)+50)/100,MAX(Q857-ABS(O858*Constants!$B$4),0))</f>
        <v>0.58005</v>
      </c>
      <c r="R858">
        <f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1200.5</v>
      </c>
      <c r="S858">
        <f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800.5</v>
      </c>
      <c r="T858">
        <f t="shared" si="228"/>
        <v>1200.5</v>
      </c>
      <c r="U858">
        <f t="shared" si="229"/>
        <v>800.5</v>
      </c>
      <c r="V858">
        <f>IF(I858&lt;&gt;0,(ABS(R858*Constants!$B$4)+50)/100,IF(R858=0,MAX((0-ABS(T858*Constants!$B$4)),0),(ABS(R858*Constants!$B$4)+50)/100))</f>
        <v>1501.125</v>
      </c>
      <c r="W858">
        <f>IF(J858&lt;&gt;0,(ABS(S858*Constants!$B$4)+50)/100,IF(S858=0,MAX((0-ABS(U858*Constants!$B$4)),0),(ABS(S858*Constants!$B$4)+50)/100))</f>
        <v>1001.125</v>
      </c>
      <c r="X858">
        <f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1200.5</v>
      </c>
      <c r="Y858">
        <f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800.5</v>
      </c>
      <c r="Z858">
        <f t="shared" si="230"/>
        <v>1200.5</v>
      </c>
      <c r="AA858">
        <f t="shared" si="231"/>
        <v>800.5</v>
      </c>
      <c r="AB858">
        <f>IF(I858&lt;&gt;0,(ABS(X858*Constants!$B$10)+50)/100,IF(X858=0,MAX((AB857-ABS(Z858*Constants!$B$4)),0),(ABS(X858*Constants!$B$4)+50)/100))</f>
        <v>0.62005</v>
      </c>
      <c r="AC858">
        <f>IF(J858&lt;&gt;0,(ABS(Y858*Constants!$B$10)+50)/100,IF(Y858=0,MAX((AC857-ABS(AA858*Constants!$B$4)),0),(ABS(Y858*Constants!$B$4)+50)/100))</f>
        <v>0.58005</v>
      </c>
      <c r="AD858">
        <f t="shared" si="232"/>
        <v>1001</v>
      </c>
      <c r="AE858">
        <f t="shared" si="233"/>
        <v>1200.5</v>
      </c>
      <c r="AF858">
        <f t="shared" si="234"/>
        <v>800.5</v>
      </c>
      <c r="AG858">
        <f>((Constants!$B$5*AG857)+Constants!$B$4*AD858+AH857)/(Constants!$B$5+Constants!$B$4)</f>
        <v>1001</v>
      </c>
      <c r="AH858">
        <f>((Constants!$B$5*AG857)+Constants!$B$4*AD858+AH857)-(Constants!$B$5+Constants!$B$4)*AG858</f>
        <v>0</v>
      </c>
      <c r="AI858">
        <f>((Constants!$B$5*AI857)+Constants!$B$4*AE858+AJ857)/(Constants!$B$5+Constants!$B$4)</f>
        <v>1200.5</v>
      </c>
      <c r="AJ858">
        <f>((Constants!$B$5*AI857)+Constants!$B$4*AE858+AJ857)-(Constants!$B$4+Constants!$B$5)*AI858</f>
        <v>0</v>
      </c>
      <c r="AK858">
        <f>((Constants!$B$5*AK857)+Constants!$B$4*AF858+AL857)/(Constants!$B$5+Constants!$B$4)</f>
        <v>800.5</v>
      </c>
      <c r="AL858">
        <f>((Constants!$B$5*AK857)+Constants!$B$4*AF858+AL857)-(Constants!$B$5+Constants!$B$4)*AK858</f>
        <v>0</v>
      </c>
      <c r="AM858">
        <f t="shared" si="235"/>
        <v>1</v>
      </c>
      <c r="AN858">
        <f t="shared" si="236"/>
        <v>1</v>
      </c>
      <c r="AO858">
        <f>(200000*(ABS(N858)-ABS(N856))+Constants!$B$7)/(2*Constants!$B$7)</f>
        <v>0.5</v>
      </c>
      <c r="AP858">
        <f>(200000*(ABS(O858)-ABS(O856))+Constants!$B$7)/(2*Constants!$B$7)</f>
        <v>0.5</v>
      </c>
      <c r="AQ858">
        <f t="shared" si="237"/>
        <v>1</v>
      </c>
      <c r="AR858">
        <f>(Constants!$B$3*Constants!$B$8*I858*K858+AS857)/(Constants!$B$9*Constants!$B$4)</f>
        <v>7.53982300884956</v>
      </c>
      <c r="AS858">
        <f>(Constants!$B$3*Constants!$B$8*I858*K858+AS857)-(AR858*Constants!$B$9*Constants!$B$4)</f>
        <v>0</v>
      </c>
      <c r="AT858">
        <f t="shared" si="238"/>
        <v>6454.08849557515</v>
      </c>
      <c r="AU858">
        <f t="array" ref="AU858">IF(SUMPRODUCT(--(SIGN(AN825:AN857)=SIGN(K826:K858)))=0,2,IF(AV857&gt;0,1,0))</f>
        <v>0</v>
      </c>
      <c r="AV858">
        <f>IF(AU858=2,ROUND(5*1000/Constants!$B$11,0),IF(AV857&gt;0,AV857-1,0))</f>
        <v>0</v>
      </c>
      <c r="AW858">
        <f t="shared" si="239"/>
        <v>856</v>
      </c>
      <c r="AX858">
        <f ca="1" t="array" ref="AX858">IF(AW858&gt;Constants!$B$12,2,IF(SUMPRODUCT(--(AX839:AX858=2))=0,0,1))</f>
        <v>2</v>
      </c>
      <c r="AZ858">
        <f t="array" ref="AZ858">IF(ABS(AG858)&gt;Constants!$B$13,2,IF(SUMPRODUCT(--(AZ838:AZ857=2))=0,0,1))</f>
        <v>0</v>
      </c>
    </row>
    <row r="859" spans="1:52">
      <c r="A859" s="3">
        <v>857</v>
      </c>
      <c r="B859">
        <f>Signals!B858</f>
        <v>3</v>
      </c>
      <c r="C859">
        <f>Signals!C858</f>
        <v>2</v>
      </c>
      <c r="D859">
        <f>Signals!F858</f>
        <v>0</v>
      </c>
      <c r="E859">
        <f>Signals!H858</f>
        <v>0</v>
      </c>
      <c r="F859">
        <f>Signals!I858</f>
        <v>0</v>
      </c>
      <c r="G859">
        <f>IF(Constants!$B$2=2,-B859,B859)</f>
        <v>3</v>
      </c>
      <c r="H859">
        <f>IF(Constants!$C$2=2,-C859,C859)</f>
        <v>2</v>
      </c>
      <c r="I859">
        <f t="shared" si="223"/>
        <v>3</v>
      </c>
      <c r="J859">
        <f t="shared" si="224"/>
        <v>2</v>
      </c>
      <c r="K859">
        <f t="shared" si="225"/>
        <v>1</v>
      </c>
      <c r="L859">
        <f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1200.5</v>
      </c>
      <c r="M859">
        <f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800.5</v>
      </c>
      <c r="N859">
        <f t="shared" si="226"/>
        <v>1200.5</v>
      </c>
      <c r="O859">
        <f t="shared" si="227"/>
        <v>800.5</v>
      </c>
      <c r="P859">
        <f>IF(I859&lt;&gt;0,(ABS(L859*Constants!$B$10)+50)/100,MAX(P858-ABS(N859*Constants!$B$4),0))</f>
        <v>0.62005</v>
      </c>
      <c r="Q859">
        <f>IF(J859&lt;&gt;0,(ABS(M859*Constants!$B$10)+50)/100,MAX(Q858-ABS(O859*Constants!$B$4),0))</f>
        <v>0.58005</v>
      </c>
      <c r="R859">
        <f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1200.5</v>
      </c>
      <c r="S859">
        <f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800.5</v>
      </c>
      <c r="T859">
        <f t="shared" si="228"/>
        <v>1200.5</v>
      </c>
      <c r="U859">
        <f t="shared" si="229"/>
        <v>800.5</v>
      </c>
      <c r="V859">
        <f>IF(I859&lt;&gt;0,(ABS(R859*Constants!$B$4)+50)/100,IF(R859=0,MAX((0-ABS(T859*Constants!$B$4)),0),(ABS(R859*Constants!$B$4)+50)/100))</f>
        <v>1501.125</v>
      </c>
      <c r="W859">
        <f>IF(J859&lt;&gt;0,(ABS(S859*Constants!$B$4)+50)/100,IF(S859=0,MAX((0-ABS(U859*Constants!$B$4)),0),(ABS(S859*Constants!$B$4)+50)/100))</f>
        <v>1001.125</v>
      </c>
      <c r="X859">
        <f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1200.5</v>
      </c>
      <c r="Y859">
        <f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800.5</v>
      </c>
      <c r="Z859">
        <f t="shared" si="230"/>
        <v>1200.5</v>
      </c>
      <c r="AA859">
        <f t="shared" si="231"/>
        <v>800.5</v>
      </c>
      <c r="AB859">
        <f>IF(I859&lt;&gt;0,(ABS(X859*Constants!$B$10)+50)/100,IF(X859=0,MAX((AB858-ABS(Z859*Constants!$B$4)),0),(ABS(X859*Constants!$B$4)+50)/100))</f>
        <v>0.62005</v>
      </c>
      <c r="AC859">
        <f>IF(J859&lt;&gt;0,(ABS(Y859*Constants!$B$10)+50)/100,IF(Y859=0,MAX((AC858-ABS(AA859*Constants!$B$4)),0),(ABS(Y859*Constants!$B$4)+50)/100))</f>
        <v>0.58005</v>
      </c>
      <c r="AD859">
        <f t="shared" si="232"/>
        <v>1001</v>
      </c>
      <c r="AE859">
        <f t="shared" si="233"/>
        <v>1200.5</v>
      </c>
      <c r="AF859">
        <f t="shared" si="234"/>
        <v>800.5</v>
      </c>
      <c r="AG859">
        <f>((Constants!$B$5*AG858)+Constants!$B$4*AD859+AH858)/(Constants!$B$5+Constants!$B$4)</f>
        <v>1001</v>
      </c>
      <c r="AH859">
        <f>((Constants!$B$5*AG858)+Constants!$B$4*AD859+AH858)-(Constants!$B$5+Constants!$B$4)*AG859</f>
        <v>0</v>
      </c>
      <c r="AI859">
        <f>((Constants!$B$5*AI858)+Constants!$B$4*AE859+AJ858)/(Constants!$B$5+Constants!$B$4)</f>
        <v>1200.5</v>
      </c>
      <c r="AJ859">
        <f>((Constants!$B$5*AI858)+Constants!$B$4*AE859+AJ858)-(Constants!$B$4+Constants!$B$5)*AI859</f>
        <v>0</v>
      </c>
      <c r="AK859">
        <f>((Constants!$B$5*AK858)+Constants!$B$4*AF859+AL858)/(Constants!$B$5+Constants!$B$4)</f>
        <v>800.5</v>
      </c>
      <c r="AL859">
        <f>((Constants!$B$5*AK858)+Constants!$B$4*AF859+AL858)-(Constants!$B$5+Constants!$B$4)*AK859</f>
        <v>0</v>
      </c>
      <c r="AM859">
        <f t="shared" si="235"/>
        <v>1</v>
      </c>
      <c r="AN859">
        <f t="shared" si="236"/>
        <v>1</v>
      </c>
      <c r="AO859">
        <f>(200000*(ABS(N859)-ABS(N857))+Constants!$B$7)/(2*Constants!$B$7)</f>
        <v>0.5</v>
      </c>
      <c r="AP859">
        <f>(200000*(ABS(O859)-ABS(O857))+Constants!$B$7)/(2*Constants!$B$7)</f>
        <v>0.5</v>
      </c>
      <c r="AQ859">
        <f t="shared" si="237"/>
        <v>1</v>
      </c>
      <c r="AR859">
        <f>(Constants!$B$3*Constants!$B$8*I859*K859+AS858)/(Constants!$B$9*Constants!$B$4)</f>
        <v>7.53982300884956</v>
      </c>
      <c r="AS859">
        <f>(Constants!$B$3*Constants!$B$8*I859*K859+AS858)-(AR859*Constants!$B$9*Constants!$B$4)</f>
        <v>0</v>
      </c>
      <c r="AT859">
        <f t="shared" si="238"/>
        <v>6461.628318584</v>
      </c>
      <c r="AU859">
        <f t="array" ref="AU859">IF(SUMPRODUCT(--(SIGN(AN826:AN858)=SIGN(K827:K859)))=0,2,IF(AV858&gt;0,1,0))</f>
        <v>0</v>
      </c>
      <c r="AV859">
        <f>IF(AU859=2,ROUND(5*1000/Constants!$B$11,0),IF(AV858&gt;0,AV858-1,0))</f>
        <v>0</v>
      </c>
      <c r="AW859">
        <f t="shared" si="239"/>
        <v>857</v>
      </c>
      <c r="AX859">
        <f ca="1" t="array" ref="AX859">IF(AW859&gt;Constants!$B$12,2,IF(SUMPRODUCT(--(AX840:AX859=2))=0,0,1))</f>
        <v>2</v>
      </c>
      <c r="AZ859">
        <f t="array" ref="AZ859">IF(ABS(AG859)&gt;Constants!$B$13,2,IF(SUMPRODUCT(--(AZ839:AZ858=2))=0,0,1))</f>
        <v>0</v>
      </c>
    </row>
    <row r="860" spans="1:52">
      <c r="A860" s="3">
        <v>858</v>
      </c>
      <c r="B860">
        <f>Signals!B859</f>
        <v>3</v>
      </c>
      <c r="C860">
        <f>Signals!C859</f>
        <v>2</v>
      </c>
      <c r="D860">
        <f>Signals!F859</f>
        <v>0</v>
      </c>
      <c r="E860">
        <f>Signals!H859</f>
        <v>0</v>
      </c>
      <c r="F860">
        <f>Signals!I859</f>
        <v>0</v>
      </c>
      <c r="G860">
        <f>IF(Constants!$B$2=2,-B860,B860)</f>
        <v>3</v>
      </c>
      <c r="H860">
        <f>IF(Constants!$C$2=2,-C860,C860)</f>
        <v>2</v>
      </c>
      <c r="I860">
        <f t="shared" si="223"/>
        <v>3</v>
      </c>
      <c r="J860">
        <f t="shared" si="224"/>
        <v>2</v>
      </c>
      <c r="K860">
        <f t="shared" si="225"/>
        <v>1</v>
      </c>
      <c r="L860">
        <f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1200.5</v>
      </c>
      <c r="M860">
        <f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800.5</v>
      </c>
      <c r="N860">
        <f t="shared" si="226"/>
        <v>1200.5</v>
      </c>
      <c r="O860">
        <f t="shared" si="227"/>
        <v>800.5</v>
      </c>
      <c r="P860">
        <f>IF(I860&lt;&gt;0,(ABS(L860*Constants!$B$10)+50)/100,MAX(P859-ABS(N860*Constants!$B$4),0))</f>
        <v>0.62005</v>
      </c>
      <c r="Q860">
        <f>IF(J860&lt;&gt;0,(ABS(M860*Constants!$B$10)+50)/100,MAX(Q859-ABS(O860*Constants!$B$4),0))</f>
        <v>0.58005</v>
      </c>
      <c r="R860">
        <f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1200.5</v>
      </c>
      <c r="S860">
        <f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800.5</v>
      </c>
      <c r="T860">
        <f t="shared" si="228"/>
        <v>1200.5</v>
      </c>
      <c r="U860">
        <f t="shared" si="229"/>
        <v>800.5</v>
      </c>
      <c r="V860">
        <f>IF(I860&lt;&gt;0,(ABS(R860*Constants!$B$4)+50)/100,IF(R860=0,MAX((0-ABS(T860*Constants!$B$4)),0),(ABS(R860*Constants!$B$4)+50)/100))</f>
        <v>1501.125</v>
      </c>
      <c r="W860">
        <f>IF(J860&lt;&gt;0,(ABS(S860*Constants!$B$4)+50)/100,IF(S860=0,MAX((0-ABS(U860*Constants!$B$4)),0),(ABS(S860*Constants!$B$4)+50)/100))</f>
        <v>1001.125</v>
      </c>
      <c r="X860">
        <f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1200.5</v>
      </c>
      <c r="Y860">
        <f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800.5</v>
      </c>
      <c r="Z860">
        <f t="shared" si="230"/>
        <v>1200.5</v>
      </c>
      <c r="AA860">
        <f t="shared" si="231"/>
        <v>800.5</v>
      </c>
      <c r="AB860">
        <f>IF(I860&lt;&gt;0,(ABS(X860*Constants!$B$10)+50)/100,IF(X860=0,MAX((AB859-ABS(Z860*Constants!$B$4)),0),(ABS(X860*Constants!$B$4)+50)/100))</f>
        <v>0.62005</v>
      </c>
      <c r="AC860">
        <f>IF(J860&lt;&gt;0,(ABS(Y860*Constants!$B$10)+50)/100,IF(Y860=0,MAX((AC859-ABS(AA860*Constants!$B$4)),0),(ABS(Y860*Constants!$B$4)+50)/100))</f>
        <v>0.58005</v>
      </c>
      <c r="AD860">
        <f t="shared" si="232"/>
        <v>1001</v>
      </c>
      <c r="AE860">
        <f t="shared" si="233"/>
        <v>1200.5</v>
      </c>
      <c r="AF860">
        <f t="shared" si="234"/>
        <v>800.5</v>
      </c>
      <c r="AG860">
        <f>((Constants!$B$5*AG859)+Constants!$B$4*AD860+AH859)/(Constants!$B$5+Constants!$B$4)</f>
        <v>1001</v>
      </c>
      <c r="AH860">
        <f>((Constants!$B$5*AG859)+Constants!$B$4*AD860+AH859)-(Constants!$B$5+Constants!$B$4)*AG860</f>
        <v>0</v>
      </c>
      <c r="AI860">
        <f>((Constants!$B$5*AI859)+Constants!$B$4*AE860+AJ859)/(Constants!$B$5+Constants!$B$4)</f>
        <v>1200.5</v>
      </c>
      <c r="AJ860">
        <f>((Constants!$B$5*AI859)+Constants!$B$4*AE860+AJ859)-(Constants!$B$4+Constants!$B$5)*AI860</f>
        <v>0</v>
      </c>
      <c r="AK860">
        <f>((Constants!$B$5*AK859)+Constants!$B$4*AF860+AL859)/(Constants!$B$5+Constants!$B$4)</f>
        <v>800.5</v>
      </c>
      <c r="AL860">
        <f>((Constants!$B$5*AK859)+Constants!$B$4*AF860+AL859)-(Constants!$B$5+Constants!$B$4)*AK860</f>
        <v>0</v>
      </c>
      <c r="AM860">
        <f t="shared" si="235"/>
        <v>1</v>
      </c>
      <c r="AN860">
        <f t="shared" si="236"/>
        <v>1</v>
      </c>
      <c r="AO860">
        <f>(200000*(ABS(N860)-ABS(N858))+Constants!$B$7)/(2*Constants!$B$7)</f>
        <v>0.5</v>
      </c>
      <c r="AP860">
        <f>(200000*(ABS(O860)-ABS(O858))+Constants!$B$7)/(2*Constants!$B$7)</f>
        <v>0.5</v>
      </c>
      <c r="AQ860">
        <f t="shared" si="237"/>
        <v>1</v>
      </c>
      <c r="AR860">
        <f>(Constants!$B$3*Constants!$B$8*I860*K860+AS859)/(Constants!$B$9*Constants!$B$4)</f>
        <v>7.53982300884956</v>
      </c>
      <c r="AS860">
        <f>(Constants!$B$3*Constants!$B$8*I860*K860+AS859)-(AR860*Constants!$B$9*Constants!$B$4)</f>
        <v>0</v>
      </c>
      <c r="AT860">
        <f t="shared" si="238"/>
        <v>6469.16814159285</v>
      </c>
      <c r="AU860">
        <f t="array" ref="AU860">IF(SUMPRODUCT(--(SIGN(AN827:AN859)=SIGN(K828:K860)))=0,2,IF(AV859&gt;0,1,0))</f>
        <v>0</v>
      </c>
      <c r="AV860">
        <f>IF(AU860=2,ROUND(5*1000/Constants!$B$11,0),IF(AV859&gt;0,AV859-1,0))</f>
        <v>0</v>
      </c>
      <c r="AW860">
        <f t="shared" si="239"/>
        <v>858</v>
      </c>
      <c r="AX860">
        <f ca="1" t="array" ref="AX860">IF(AW860&gt;Constants!$B$12,2,IF(SUMPRODUCT(--(AX841:AX860=2))=0,0,1))</f>
        <v>2</v>
      </c>
      <c r="AZ860">
        <f t="array" ref="AZ860">IF(ABS(AG860)&gt;Constants!$B$13,2,IF(SUMPRODUCT(--(AZ840:AZ859=2))=0,0,1))</f>
        <v>0</v>
      </c>
    </row>
    <row r="861" spans="1:52">
      <c r="A861" s="3">
        <v>859</v>
      </c>
      <c r="B861">
        <f>Signals!B860</f>
        <v>3</v>
      </c>
      <c r="C861">
        <f>Signals!C860</f>
        <v>2</v>
      </c>
      <c r="D861">
        <f>Signals!F860</f>
        <v>0</v>
      </c>
      <c r="E861">
        <f>Signals!H860</f>
        <v>0</v>
      </c>
      <c r="F861">
        <f>Signals!I860</f>
        <v>0</v>
      </c>
      <c r="G861">
        <f>IF(Constants!$B$2=2,-B861,B861)</f>
        <v>3</v>
      </c>
      <c r="H861">
        <f>IF(Constants!$C$2=2,-C861,C861)</f>
        <v>2</v>
      </c>
      <c r="I861">
        <f t="shared" si="223"/>
        <v>3</v>
      </c>
      <c r="J861">
        <f t="shared" si="224"/>
        <v>2</v>
      </c>
      <c r="K861">
        <f t="shared" si="225"/>
        <v>1</v>
      </c>
      <c r="L861">
        <f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1200.5</v>
      </c>
      <c r="M861">
        <f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800.5</v>
      </c>
      <c r="N861">
        <f t="shared" si="226"/>
        <v>1200.5</v>
      </c>
      <c r="O861">
        <f t="shared" si="227"/>
        <v>800.5</v>
      </c>
      <c r="P861">
        <f>IF(I861&lt;&gt;0,(ABS(L861*Constants!$B$10)+50)/100,MAX(P860-ABS(N861*Constants!$B$4),0))</f>
        <v>0.62005</v>
      </c>
      <c r="Q861">
        <f>IF(J861&lt;&gt;0,(ABS(M861*Constants!$B$10)+50)/100,MAX(Q860-ABS(O861*Constants!$B$4),0))</f>
        <v>0.58005</v>
      </c>
      <c r="R861">
        <f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1200.5</v>
      </c>
      <c r="S861">
        <f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800.5</v>
      </c>
      <c r="T861">
        <f t="shared" si="228"/>
        <v>1200.5</v>
      </c>
      <c r="U861">
        <f t="shared" si="229"/>
        <v>800.5</v>
      </c>
      <c r="V861">
        <f>IF(I861&lt;&gt;0,(ABS(R861*Constants!$B$4)+50)/100,IF(R861=0,MAX((0-ABS(T861*Constants!$B$4)),0),(ABS(R861*Constants!$B$4)+50)/100))</f>
        <v>1501.125</v>
      </c>
      <c r="W861">
        <f>IF(J861&lt;&gt;0,(ABS(S861*Constants!$B$4)+50)/100,IF(S861=0,MAX((0-ABS(U861*Constants!$B$4)),0),(ABS(S861*Constants!$B$4)+50)/100))</f>
        <v>1001.125</v>
      </c>
      <c r="X861">
        <f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1200.5</v>
      </c>
      <c r="Y861">
        <f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800.5</v>
      </c>
      <c r="Z861">
        <f t="shared" si="230"/>
        <v>1200.5</v>
      </c>
      <c r="AA861">
        <f t="shared" si="231"/>
        <v>800.5</v>
      </c>
      <c r="AB861">
        <f>IF(I861&lt;&gt;0,(ABS(X861*Constants!$B$10)+50)/100,IF(X861=0,MAX((AB860-ABS(Z861*Constants!$B$4)),0),(ABS(X861*Constants!$B$4)+50)/100))</f>
        <v>0.62005</v>
      </c>
      <c r="AC861">
        <f>IF(J861&lt;&gt;0,(ABS(Y861*Constants!$B$10)+50)/100,IF(Y861=0,MAX((AC860-ABS(AA861*Constants!$B$4)),0),(ABS(Y861*Constants!$B$4)+50)/100))</f>
        <v>0.58005</v>
      </c>
      <c r="AD861">
        <f t="shared" si="232"/>
        <v>1001</v>
      </c>
      <c r="AE861">
        <f t="shared" si="233"/>
        <v>1200.5</v>
      </c>
      <c r="AF861">
        <f t="shared" si="234"/>
        <v>800.5</v>
      </c>
      <c r="AG861">
        <f>((Constants!$B$5*AG860)+Constants!$B$4*AD861+AH860)/(Constants!$B$5+Constants!$B$4)</f>
        <v>1001</v>
      </c>
      <c r="AH861">
        <f>((Constants!$B$5*AG860)+Constants!$B$4*AD861+AH860)-(Constants!$B$5+Constants!$B$4)*AG861</f>
        <v>0</v>
      </c>
      <c r="AI861">
        <f>((Constants!$B$5*AI860)+Constants!$B$4*AE861+AJ860)/(Constants!$B$5+Constants!$B$4)</f>
        <v>1200.5</v>
      </c>
      <c r="AJ861">
        <f>((Constants!$B$5*AI860)+Constants!$B$4*AE861+AJ860)-(Constants!$B$4+Constants!$B$5)*AI861</f>
        <v>0</v>
      </c>
      <c r="AK861">
        <f>((Constants!$B$5*AK860)+Constants!$B$4*AF861+AL860)/(Constants!$B$5+Constants!$B$4)</f>
        <v>800.5</v>
      </c>
      <c r="AL861">
        <f>((Constants!$B$5*AK860)+Constants!$B$4*AF861+AL860)-(Constants!$B$5+Constants!$B$4)*AK861</f>
        <v>0</v>
      </c>
      <c r="AM861">
        <f t="shared" si="235"/>
        <v>1</v>
      </c>
      <c r="AN861">
        <f t="shared" si="236"/>
        <v>1</v>
      </c>
      <c r="AO861">
        <f>(200000*(ABS(N861)-ABS(N859))+Constants!$B$7)/(2*Constants!$B$7)</f>
        <v>0.5</v>
      </c>
      <c r="AP861">
        <f>(200000*(ABS(O861)-ABS(O859))+Constants!$B$7)/(2*Constants!$B$7)</f>
        <v>0.5</v>
      </c>
      <c r="AQ861">
        <f t="shared" si="237"/>
        <v>1</v>
      </c>
      <c r="AR861">
        <f>(Constants!$B$3*Constants!$B$8*I861*K861+AS860)/(Constants!$B$9*Constants!$B$4)</f>
        <v>7.53982300884956</v>
      </c>
      <c r="AS861">
        <f>(Constants!$B$3*Constants!$B$8*I861*K861+AS860)-(AR861*Constants!$B$9*Constants!$B$4)</f>
        <v>0</v>
      </c>
      <c r="AT861">
        <f t="shared" si="238"/>
        <v>6476.7079646017</v>
      </c>
      <c r="AU861">
        <f t="array" ref="AU861">IF(SUMPRODUCT(--(SIGN(AN828:AN860)=SIGN(K829:K861)))=0,2,IF(AV860&gt;0,1,0))</f>
        <v>0</v>
      </c>
      <c r="AV861">
        <f>IF(AU861=2,ROUND(5*1000/Constants!$B$11,0),IF(AV860&gt;0,AV860-1,0))</f>
        <v>0</v>
      </c>
      <c r="AW861">
        <f t="shared" si="239"/>
        <v>859</v>
      </c>
      <c r="AX861">
        <f ca="1" t="array" ref="AX861">IF(AW861&gt;Constants!$B$12,2,IF(SUMPRODUCT(--(AX842:AX861=2))=0,0,1))</f>
        <v>2</v>
      </c>
      <c r="AZ861">
        <f t="array" ref="AZ861">IF(ABS(AG861)&gt;Constants!$B$13,2,IF(SUMPRODUCT(--(AZ841:AZ860=2))=0,0,1))</f>
        <v>0</v>
      </c>
    </row>
    <row r="862" spans="1:52">
      <c r="A862" s="3">
        <v>860</v>
      </c>
      <c r="B862">
        <f>Signals!B861</f>
        <v>3</v>
      </c>
      <c r="C862">
        <f>Signals!C861</f>
        <v>2</v>
      </c>
      <c r="D862">
        <f>Signals!F861</f>
        <v>0</v>
      </c>
      <c r="E862">
        <f>Signals!H861</f>
        <v>0</v>
      </c>
      <c r="F862">
        <f>Signals!I861</f>
        <v>0</v>
      </c>
      <c r="G862">
        <f>IF(Constants!$B$2=2,-B862,B862)</f>
        <v>3</v>
      </c>
      <c r="H862">
        <f>IF(Constants!$C$2=2,-C862,C862)</f>
        <v>2</v>
      </c>
      <c r="I862">
        <f t="shared" si="223"/>
        <v>3</v>
      </c>
      <c r="J862">
        <f t="shared" si="224"/>
        <v>2</v>
      </c>
      <c r="K862">
        <f t="shared" si="225"/>
        <v>1</v>
      </c>
      <c r="L862">
        <f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1200.5</v>
      </c>
      <c r="M862">
        <f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800.5</v>
      </c>
      <c r="N862">
        <f t="shared" si="226"/>
        <v>1200.5</v>
      </c>
      <c r="O862">
        <f t="shared" si="227"/>
        <v>800.5</v>
      </c>
      <c r="P862">
        <f>IF(I862&lt;&gt;0,(ABS(L862*Constants!$B$10)+50)/100,MAX(P861-ABS(N862*Constants!$B$4),0))</f>
        <v>0.62005</v>
      </c>
      <c r="Q862">
        <f>IF(J862&lt;&gt;0,(ABS(M862*Constants!$B$10)+50)/100,MAX(Q861-ABS(O862*Constants!$B$4),0))</f>
        <v>0.58005</v>
      </c>
      <c r="R862">
        <f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1200.5</v>
      </c>
      <c r="S862">
        <f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800.5</v>
      </c>
      <c r="T862">
        <f t="shared" si="228"/>
        <v>1200.5</v>
      </c>
      <c r="U862">
        <f t="shared" si="229"/>
        <v>800.5</v>
      </c>
      <c r="V862">
        <f>IF(I862&lt;&gt;0,(ABS(R862*Constants!$B$4)+50)/100,IF(R862=0,MAX((0-ABS(T862*Constants!$B$4)),0),(ABS(R862*Constants!$B$4)+50)/100))</f>
        <v>1501.125</v>
      </c>
      <c r="W862">
        <f>IF(J862&lt;&gt;0,(ABS(S862*Constants!$B$4)+50)/100,IF(S862=0,MAX((0-ABS(U862*Constants!$B$4)),0),(ABS(S862*Constants!$B$4)+50)/100))</f>
        <v>1001.125</v>
      </c>
      <c r="X862">
        <f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1200.5</v>
      </c>
      <c r="Y862">
        <f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800.5</v>
      </c>
      <c r="Z862">
        <f t="shared" si="230"/>
        <v>1200.5</v>
      </c>
      <c r="AA862">
        <f t="shared" si="231"/>
        <v>800.5</v>
      </c>
      <c r="AB862">
        <f>IF(I862&lt;&gt;0,(ABS(X862*Constants!$B$10)+50)/100,IF(X862=0,MAX((AB861-ABS(Z862*Constants!$B$4)),0),(ABS(X862*Constants!$B$4)+50)/100))</f>
        <v>0.62005</v>
      </c>
      <c r="AC862">
        <f>IF(J862&lt;&gt;0,(ABS(Y862*Constants!$B$10)+50)/100,IF(Y862=0,MAX((AC861-ABS(AA862*Constants!$B$4)),0),(ABS(Y862*Constants!$B$4)+50)/100))</f>
        <v>0.58005</v>
      </c>
      <c r="AD862">
        <f t="shared" si="232"/>
        <v>1001</v>
      </c>
      <c r="AE862">
        <f t="shared" si="233"/>
        <v>1200.5</v>
      </c>
      <c r="AF862">
        <f t="shared" si="234"/>
        <v>800.5</v>
      </c>
      <c r="AG862">
        <f>((Constants!$B$5*AG861)+Constants!$B$4*AD862+AH861)/(Constants!$B$5+Constants!$B$4)</f>
        <v>1001</v>
      </c>
      <c r="AH862">
        <f>((Constants!$B$5*AG861)+Constants!$B$4*AD862+AH861)-(Constants!$B$5+Constants!$B$4)*AG862</f>
        <v>0</v>
      </c>
      <c r="AI862">
        <f>((Constants!$B$5*AI861)+Constants!$B$4*AE862+AJ861)/(Constants!$B$5+Constants!$B$4)</f>
        <v>1200.5</v>
      </c>
      <c r="AJ862">
        <f>((Constants!$B$5*AI861)+Constants!$B$4*AE862+AJ861)-(Constants!$B$4+Constants!$B$5)*AI862</f>
        <v>0</v>
      </c>
      <c r="AK862">
        <f>((Constants!$B$5*AK861)+Constants!$B$4*AF862+AL861)/(Constants!$B$5+Constants!$B$4)</f>
        <v>800.5</v>
      </c>
      <c r="AL862">
        <f>((Constants!$B$5*AK861)+Constants!$B$4*AF862+AL861)-(Constants!$B$5+Constants!$B$4)*AK862</f>
        <v>0</v>
      </c>
      <c r="AM862">
        <f t="shared" si="235"/>
        <v>1</v>
      </c>
      <c r="AN862">
        <f t="shared" si="236"/>
        <v>1</v>
      </c>
      <c r="AO862">
        <f>(200000*(ABS(N862)-ABS(N860))+Constants!$B$7)/(2*Constants!$B$7)</f>
        <v>0.5</v>
      </c>
      <c r="AP862">
        <f>(200000*(ABS(O862)-ABS(O860))+Constants!$B$7)/(2*Constants!$B$7)</f>
        <v>0.5</v>
      </c>
      <c r="AQ862">
        <f t="shared" si="237"/>
        <v>1</v>
      </c>
      <c r="AR862">
        <f>(Constants!$B$3*Constants!$B$8*I862*K862+AS861)/(Constants!$B$9*Constants!$B$4)</f>
        <v>7.53982300884956</v>
      </c>
      <c r="AS862">
        <f>(Constants!$B$3*Constants!$B$8*I862*K862+AS861)-(AR862*Constants!$B$9*Constants!$B$4)</f>
        <v>0</v>
      </c>
      <c r="AT862">
        <f t="shared" si="238"/>
        <v>6484.24778761054</v>
      </c>
      <c r="AU862">
        <f t="array" ref="AU862">IF(SUMPRODUCT(--(SIGN(AN829:AN861)=SIGN(K830:K862)))=0,2,IF(AV861&gt;0,1,0))</f>
        <v>0</v>
      </c>
      <c r="AV862">
        <f>IF(AU862=2,ROUND(5*1000/Constants!$B$11,0),IF(AV861&gt;0,AV861-1,0))</f>
        <v>0</v>
      </c>
      <c r="AW862">
        <f t="shared" si="239"/>
        <v>860</v>
      </c>
      <c r="AX862">
        <f ca="1" t="array" ref="AX862">IF(AW862&gt;Constants!$B$12,2,IF(SUMPRODUCT(--(AX843:AX862=2))=0,0,1))</f>
        <v>2</v>
      </c>
      <c r="AZ862">
        <f t="array" ref="AZ862">IF(ABS(AG862)&gt;Constants!$B$13,2,IF(SUMPRODUCT(--(AZ842:AZ861=2))=0,0,1))</f>
        <v>0</v>
      </c>
    </row>
    <row r="863" spans="1:52">
      <c r="A863" s="3">
        <v>861</v>
      </c>
      <c r="B863">
        <f>Signals!B862</f>
        <v>3</v>
      </c>
      <c r="C863">
        <f>Signals!C862</f>
        <v>2</v>
      </c>
      <c r="D863">
        <f>Signals!F862</f>
        <v>0</v>
      </c>
      <c r="E863">
        <f>Signals!H862</f>
        <v>0</v>
      </c>
      <c r="F863">
        <f>Signals!I862</f>
        <v>0</v>
      </c>
      <c r="G863">
        <f>IF(Constants!$B$2=2,-B863,B863)</f>
        <v>3</v>
      </c>
      <c r="H863">
        <f>IF(Constants!$C$2=2,-C863,C863)</f>
        <v>2</v>
      </c>
      <c r="I863">
        <f t="shared" si="223"/>
        <v>3</v>
      </c>
      <c r="J863">
        <f t="shared" si="224"/>
        <v>2</v>
      </c>
      <c r="K863">
        <f t="shared" si="225"/>
        <v>1</v>
      </c>
      <c r="L863">
        <f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1200.5</v>
      </c>
      <c r="M863">
        <f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800.5</v>
      </c>
      <c r="N863">
        <f t="shared" si="226"/>
        <v>1200.5</v>
      </c>
      <c r="O863">
        <f t="shared" si="227"/>
        <v>800.5</v>
      </c>
      <c r="P863">
        <f>IF(I863&lt;&gt;0,(ABS(L863*Constants!$B$10)+50)/100,MAX(P862-ABS(N863*Constants!$B$4),0))</f>
        <v>0.62005</v>
      </c>
      <c r="Q863">
        <f>IF(J863&lt;&gt;0,(ABS(M863*Constants!$B$10)+50)/100,MAX(Q862-ABS(O863*Constants!$B$4),0))</f>
        <v>0.58005</v>
      </c>
      <c r="R863">
        <f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1200.5</v>
      </c>
      <c r="S863">
        <f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800.5</v>
      </c>
      <c r="T863">
        <f t="shared" si="228"/>
        <v>1200.5</v>
      </c>
      <c r="U863">
        <f t="shared" si="229"/>
        <v>800.5</v>
      </c>
      <c r="V863">
        <f>IF(I863&lt;&gt;0,(ABS(R863*Constants!$B$4)+50)/100,IF(R863=0,MAX((0-ABS(T863*Constants!$B$4)),0),(ABS(R863*Constants!$B$4)+50)/100))</f>
        <v>1501.125</v>
      </c>
      <c r="W863">
        <f>IF(J863&lt;&gt;0,(ABS(S863*Constants!$B$4)+50)/100,IF(S863=0,MAX((0-ABS(U863*Constants!$B$4)),0),(ABS(S863*Constants!$B$4)+50)/100))</f>
        <v>1001.125</v>
      </c>
      <c r="X863">
        <f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1200.5</v>
      </c>
      <c r="Y863">
        <f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800.5</v>
      </c>
      <c r="Z863">
        <f t="shared" si="230"/>
        <v>1200.5</v>
      </c>
      <c r="AA863">
        <f t="shared" si="231"/>
        <v>800.5</v>
      </c>
      <c r="AB863">
        <f>IF(I863&lt;&gt;0,(ABS(X863*Constants!$B$10)+50)/100,IF(X863=0,MAX((AB862-ABS(Z863*Constants!$B$4)),0),(ABS(X863*Constants!$B$4)+50)/100))</f>
        <v>0.62005</v>
      </c>
      <c r="AC863">
        <f>IF(J863&lt;&gt;0,(ABS(Y863*Constants!$B$10)+50)/100,IF(Y863=0,MAX((AC862-ABS(AA863*Constants!$B$4)),0),(ABS(Y863*Constants!$B$4)+50)/100))</f>
        <v>0.58005</v>
      </c>
      <c r="AD863">
        <f t="shared" si="232"/>
        <v>1001</v>
      </c>
      <c r="AE863">
        <f t="shared" si="233"/>
        <v>1200.5</v>
      </c>
      <c r="AF863">
        <f t="shared" si="234"/>
        <v>800.5</v>
      </c>
      <c r="AG863">
        <f>((Constants!$B$5*AG862)+Constants!$B$4*AD863+AH862)/(Constants!$B$5+Constants!$B$4)</f>
        <v>1001</v>
      </c>
      <c r="AH863">
        <f>((Constants!$B$5*AG862)+Constants!$B$4*AD863+AH862)-(Constants!$B$5+Constants!$B$4)*AG863</f>
        <v>0</v>
      </c>
      <c r="AI863">
        <f>((Constants!$B$5*AI862)+Constants!$B$4*AE863+AJ862)/(Constants!$B$5+Constants!$B$4)</f>
        <v>1200.5</v>
      </c>
      <c r="AJ863">
        <f>((Constants!$B$5*AI862)+Constants!$B$4*AE863+AJ862)-(Constants!$B$4+Constants!$B$5)*AI863</f>
        <v>0</v>
      </c>
      <c r="AK863">
        <f>((Constants!$B$5*AK862)+Constants!$B$4*AF863+AL862)/(Constants!$B$5+Constants!$B$4)</f>
        <v>800.5</v>
      </c>
      <c r="AL863">
        <f>((Constants!$B$5*AK862)+Constants!$B$4*AF863+AL862)-(Constants!$B$5+Constants!$B$4)*AK863</f>
        <v>0</v>
      </c>
      <c r="AM863">
        <f t="shared" si="235"/>
        <v>1</v>
      </c>
      <c r="AN863">
        <f t="shared" si="236"/>
        <v>1</v>
      </c>
      <c r="AO863">
        <f>(200000*(ABS(N863)-ABS(N861))+Constants!$B$7)/(2*Constants!$B$7)</f>
        <v>0.5</v>
      </c>
      <c r="AP863">
        <f>(200000*(ABS(O863)-ABS(O861))+Constants!$B$7)/(2*Constants!$B$7)</f>
        <v>0.5</v>
      </c>
      <c r="AQ863">
        <f t="shared" si="237"/>
        <v>1</v>
      </c>
      <c r="AR863">
        <f>(Constants!$B$3*Constants!$B$8*I863*K863+AS862)/(Constants!$B$9*Constants!$B$4)</f>
        <v>7.53982300884956</v>
      </c>
      <c r="AS863">
        <f>(Constants!$B$3*Constants!$B$8*I863*K863+AS862)-(AR863*Constants!$B$9*Constants!$B$4)</f>
        <v>0</v>
      </c>
      <c r="AT863">
        <f t="shared" si="238"/>
        <v>6491.78761061939</v>
      </c>
      <c r="AU863">
        <f t="array" ref="AU863">IF(SUMPRODUCT(--(SIGN(AN830:AN862)=SIGN(K831:K863)))=0,2,IF(AV862&gt;0,1,0))</f>
        <v>0</v>
      </c>
      <c r="AV863">
        <f>IF(AU863=2,ROUND(5*1000/Constants!$B$11,0),IF(AV862&gt;0,AV862-1,0))</f>
        <v>0</v>
      </c>
      <c r="AW863">
        <f t="shared" si="239"/>
        <v>861</v>
      </c>
      <c r="AX863">
        <f ca="1" t="array" ref="AX863">IF(AW863&gt;Constants!$B$12,2,IF(SUMPRODUCT(--(AX844:AX863=2))=0,0,1))</f>
        <v>2</v>
      </c>
      <c r="AZ863">
        <f t="array" ref="AZ863">IF(ABS(AG863)&gt;Constants!$B$13,2,IF(SUMPRODUCT(--(AZ843:AZ862=2))=0,0,1))</f>
        <v>0</v>
      </c>
    </row>
    <row r="864" spans="1:52">
      <c r="A864" s="3">
        <v>862</v>
      </c>
      <c r="B864">
        <f>Signals!B863</f>
        <v>3</v>
      </c>
      <c r="C864">
        <f>Signals!C863</f>
        <v>2</v>
      </c>
      <c r="D864">
        <f>Signals!F863</f>
        <v>0</v>
      </c>
      <c r="E864">
        <f>Signals!H863</f>
        <v>0</v>
      </c>
      <c r="F864">
        <f>Signals!I863</f>
        <v>0</v>
      </c>
      <c r="G864">
        <f>IF(Constants!$B$2=2,-B864,B864)</f>
        <v>3</v>
      </c>
      <c r="H864">
        <f>IF(Constants!$C$2=2,-C864,C864)</f>
        <v>2</v>
      </c>
      <c r="I864">
        <f t="shared" si="223"/>
        <v>3</v>
      </c>
      <c r="J864">
        <f t="shared" si="224"/>
        <v>2</v>
      </c>
      <c r="K864">
        <f t="shared" si="225"/>
        <v>1</v>
      </c>
      <c r="L864">
        <f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1200.5</v>
      </c>
      <c r="M864">
        <f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800.5</v>
      </c>
      <c r="N864">
        <f t="shared" si="226"/>
        <v>1200.5</v>
      </c>
      <c r="O864">
        <f t="shared" si="227"/>
        <v>800.5</v>
      </c>
      <c r="P864">
        <f>IF(I864&lt;&gt;0,(ABS(L864*Constants!$B$10)+50)/100,MAX(P863-ABS(N864*Constants!$B$4),0))</f>
        <v>0.62005</v>
      </c>
      <c r="Q864">
        <f>IF(J864&lt;&gt;0,(ABS(M864*Constants!$B$10)+50)/100,MAX(Q863-ABS(O864*Constants!$B$4),0))</f>
        <v>0.58005</v>
      </c>
      <c r="R864">
        <f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1200.5</v>
      </c>
      <c r="S864">
        <f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800.5</v>
      </c>
      <c r="T864">
        <f t="shared" si="228"/>
        <v>1200.5</v>
      </c>
      <c r="U864">
        <f t="shared" si="229"/>
        <v>800.5</v>
      </c>
      <c r="V864">
        <f>IF(I864&lt;&gt;0,(ABS(R864*Constants!$B$4)+50)/100,IF(R864=0,MAX((0-ABS(T864*Constants!$B$4)),0),(ABS(R864*Constants!$B$4)+50)/100))</f>
        <v>1501.125</v>
      </c>
      <c r="W864">
        <f>IF(J864&lt;&gt;0,(ABS(S864*Constants!$B$4)+50)/100,IF(S864=0,MAX((0-ABS(U864*Constants!$B$4)),0),(ABS(S864*Constants!$B$4)+50)/100))</f>
        <v>1001.125</v>
      </c>
      <c r="X864">
        <f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1200.5</v>
      </c>
      <c r="Y864">
        <f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800.5</v>
      </c>
      <c r="Z864">
        <f t="shared" si="230"/>
        <v>1200.5</v>
      </c>
      <c r="AA864">
        <f t="shared" si="231"/>
        <v>800.5</v>
      </c>
      <c r="AB864">
        <f>IF(I864&lt;&gt;0,(ABS(X864*Constants!$B$10)+50)/100,IF(X864=0,MAX((AB863-ABS(Z864*Constants!$B$4)),0),(ABS(X864*Constants!$B$4)+50)/100))</f>
        <v>0.62005</v>
      </c>
      <c r="AC864">
        <f>IF(J864&lt;&gt;0,(ABS(Y864*Constants!$B$10)+50)/100,IF(Y864=0,MAX((AC863-ABS(AA864*Constants!$B$4)),0),(ABS(Y864*Constants!$B$4)+50)/100))</f>
        <v>0.58005</v>
      </c>
      <c r="AD864">
        <f t="shared" si="232"/>
        <v>1001</v>
      </c>
      <c r="AE864">
        <f t="shared" si="233"/>
        <v>1200.5</v>
      </c>
      <c r="AF864">
        <f t="shared" si="234"/>
        <v>800.5</v>
      </c>
      <c r="AG864">
        <f>((Constants!$B$5*AG863)+Constants!$B$4*AD864+AH863)/(Constants!$B$5+Constants!$B$4)</f>
        <v>1001</v>
      </c>
      <c r="AH864">
        <f>((Constants!$B$5*AG863)+Constants!$B$4*AD864+AH863)-(Constants!$B$5+Constants!$B$4)*AG864</f>
        <v>0</v>
      </c>
      <c r="AI864">
        <f>((Constants!$B$5*AI863)+Constants!$B$4*AE864+AJ863)/(Constants!$B$5+Constants!$B$4)</f>
        <v>1200.5</v>
      </c>
      <c r="AJ864">
        <f>((Constants!$B$5*AI863)+Constants!$B$4*AE864+AJ863)-(Constants!$B$4+Constants!$B$5)*AI864</f>
        <v>0</v>
      </c>
      <c r="AK864">
        <f>((Constants!$B$5*AK863)+Constants!$B$4*AF864+AL863)/(Constants!$B$5+Constants!$B$4)</f>
        <v>800.5</v>
      </c>
      <c r="AL864">
        <f>((Constants!$B$5*AK863)+Constants!$B$4*AF864+AL863)-(Constants!$B$5+Constants!$B$4)*AK864</f>
        <v>0</v>
      </c>
      <c r="AM864">
        <f t="shared" si="235"/>
        <v>1</v>
      </c>
      <c r="AN864">
        <f t="shared" si="236"/>
        <v>1</v>
      </c>
      <c r="AO864">
        <f>(200000*(ABS(N864)-ABS(N862))+Constants!$B$7)/(2*Constants!$B$7)</f>
        <v>0.5</v>
      </c>
      <c r="AP864">
        <f>(200000*(ABS(O864)-ABS(O862))+Constants!$B$7)/(2*Constants!$B$7)</f>
        <v>0.5</v>
      </c>
      <c r="AQ864">
        <f t="shared" si="237"/>
        <v>1</v>
      </c>
      <c r="AR864">
        <f>(Constants!$B$3*Constants!$B$8*I864*K864+AS863)/(Constants!$B$9*Constants!$B$4)</f>
        <v>7.53982300884956</v>
      </c>
      <c r="AS864">
        <f>(Constants!$B$3*Constants!$B$8*I864*K864+AS863)-(AR864*Constants!$B$9*Constants!$B$4)</f>
        <v>0</v>
      </c>
      <c r="AT864">
        <f t="shared" si="238"/>
        <v>6499.32743362824</v>
      </c>
      <c r="AU864">
        <f t="array" ref="AU864">IF(SUMPRODUCT(--(SIGN(AN831:AN863)=SIGN(K832:K864)))=0,2,IF(AV863&gt;0,1,0))</f>
        <v>0</v>
      </c>
      <c r="AV864">
        <f>IF(AU864=2,ROUND(5*1000/Constants!$B$11,0),IF(AV863&gt;0,AV863-1,0))</f>
        <v>0</v>
      </c>
      <c r="AW864">
        <f t="shared" si="239"/>
        <v>862</v>
      </c>
      <c r="AX864">
        <f ca="1" t="array" ref="AX864">IF(AW864&gt;Constants!$B$12,2,IF(SUMPRODUCT(--(AX845:AX864=2))=0,0,1))</f>
        <v>2</v>
      </c>
      <c r="AZ864">
        <f t="array" ref="AZ864">IF(ABS(AG864)&gt;Constants!$B$13,2,IF(SUMPRODUCT(--(AZ844:AZ863=2))=0,0,1))</f>
        <v>0</v>
      </c>
    </row>
    <row r="865" spans="1:52">
      <c r="A865" s="3">
        <v>863</v>
      </c>
      <c r="B865">
        <f>Signals!B864</f>
        <v>3</v>
      </c>
      <c r="C865">
        <f>Signals!C864</f>
        <v>2</v>
      </c>
      <c r="D865">
        <f>Signals!F864</f>
        <v>0</v>
      </c>
      <c r="E865">
        <f>Signals!H864</f>
        <v>0</v>
      </c>
      <c r="F865">
        <f>Signals!I864</f>
        <v>0</v>
      </c>
      <c r="G865">
        <f>IF(Constants!$B$2=2,-B865,B865)</f>
        <v>3</v>
      </c>
      <c r="H865">
        <f>IF(Constants!$C$2=2,-C865,C865)</f>
        <v>2</v>
      </c>
      <c r="I865">
        <f t="shared" si="223"/>
        <v>3</v>
      </c>
      <c r="J865">
        <f t="shared" si="224"/>
        <v>2</v>
      </c>
      <c r="K865">
        <f t="shared" si="225"/>
        <v>1</v>
      </c>
      <c r="L865">
        <f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1200.5</v>
      </c>
      <c r="M865">
        <f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800.5</v>
      </c>
      <c r="N865">
        <f t="shared" si="226"/>
        <v>1200.5</v>
      </c>
      <c r="O865">
        <f t="shared" si="227"/>
        <v>800.5</v>
      </c>
      <c r="P865">
        <f>IF(I865&lt;&gt;0,(ABS(L865*Constants!$B$10)+50)/100,MAX(P864-ABS(N865*Constants!$B$4),0))</f>
        <v>0.62005</v>
      </c>
      <c r="Q865">
        <f>IF(J865&lt;&gt;0,(ABS(M865*Constants!$B$10)+50)/100,MAX(Q864-ABS(O865*Constants!$B$4),0))</f>
        <v>0.58005</v>
      </c>
      <c r="R865">
        <f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1200.5</v>
      </c>
      <c r="S865">
        <f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800.5</v>
      </c>
      <c r="T865">
        <f t="shared" si="228"/>
        <v>1200.5</v>
      </c>
      <c r="U865">
        <f t="shared" si="229"/>
        <v>800.5</v>
      </c>
      <c r="V865">
        <f>IF(I865&lt;&gt;0,(ABS(R865*Constants!$B$4)+50)/100,IF(R865=0,MAX((0-ABS(T865*Constants!$B$4)),0),(ABS(R865*Constants!$B$4)+50)/100))</f>
        <v>1501.125</v>
      </c>
      <c r="W865">
        <f>IF(J865&lt;&gt;0,(ABS(S865*Constants!$B$4)+50)/100,IF(S865=0,MAX((0-ABS(U865*Constants!$B$4)),0),(ABS(S865*Constants!$B$4)+50)/100))</f>
        <v>1001.125</v>
      </c>
      <c r="X865">
        <f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1200.5</v>
      </c>
      <c r="Y865">
        <f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800.5</v>
      </c>
      <c r="Z865">
        <f t="shared" si="230"/>
        <v>1200.5</v>
      </c>
      <c r="AA865">
        <f t="shared" si="231"/>
        <v>800.5</v>
      </c>
      <c r="AB865">
        <f>IF(I865&lt;&gt;0,(ABS(X865*Constants!$B$10)+50)/100,IF(X865=0,MAX((AB864-ABS(Z865*Constants!$B$4)),0),(ABS(X865*Constants!$B$4)+50)/100))</f>
        <v>0.62005</v>
      </c>
      <c r="AC865">
        <f>IF(J865&lt;&gt;0,(ABS(Y865*Constants!$B$10)+50)/100,IF(Y865=0,MAX((AC864-ABS(AA865*Constants!$B$4)),0),(ABS(Y865*Constants!$B$4)+50)/100))</f>
        <v>0.58005</v>
      </c>
      <c r="AD865">
        <f t="shared" si="232"/>
        <v>1001</v>
      </c>
      <c r="AE865">
        <f t="shared" si="233"/>
        <v>1200.5</v>
      </c>
      <c r="AF865">
        <f t="shared" si="234"/>
        <v>800.5</v>
      </c>
      <c r="AG865">
        <f>((Constants!$B$5*AG864)+Constants!$B$4*AD865+AH864)/(Constants!$B$5+Constants!$B$4)</f>
        <v>1001</v>
      </c>
      <c r="AH865">
        <f>((Constants!$B$5*AG864)+Constants!$B$4*AD865+AH864)-(Constants!$B$5+Constants!$B$4)*AG865</f>
        <v>0</v>
      </c>
      <c r="AI865">
        <f>((Constants!$B$5*AI864)+Constants!$B$4*AE865+AJ864)/(Constants!$B$5+Constants!$B$4)</f>
        <v>1200.5</v>
      </c>
      <c r="AJ865">
        <f>((Constants!$B$5*AI864)+Constants!$B$4*AE865+AJ864)-(Constants!$B$4+Constants!$B$5)*AI865</f>
        <v>0</v>
      </c>
      <c r="AK865">
        <f>((Constants!$B$5*AK864)+Constants!$B$4*AF865+AL864)/(Constants!$B$5+Constants!$B$4)</f>
        <v>800.5</v>
      </c>
      <c r="AL865">
        <f>((Constants!$B$5*AK864)+Constants!$B$4*AF865+AL864)-(Constants!$B$5+Constants!$B$4)*AK865</f>
        <v>0</v>
      </c>
      <c r="AM865">
        <f t="shared" si="235"/>
        <v>1</v>
      </c>
      <c r="AN865">
        <f t="shared" si="236"/>
        <v>1</v>
      </c>
      <c r="AO865">
        <f>(200000*(ABS(N865)-ABS(N863))+Constants!$B$7)/(2*Constants!$B$7)</f>
        <v>0.5</v>
      </c>
      <c r="AP865">
        <f>(200000*(ABS(O865)-ABS(O863))+Constants!$B$7)/(2*Constants!$B$7)</f>
        <v>0.5</v>
      </c>
      <c r="AQ865">
        <f t="shared" si="237"/>
        <v>1</v>
      </c>
      <c r="AR865">
        <f>(Constants!$B$3*Constants!$B$8*I865*K865+AS864)/(Constants!$B$9*Constants!$B$4)</f>
        <v>7.53982300884956</v>
      </c>
      <c r="AS865">
        <f>(Constants!$B$3*Constants!$B$8*I865*K865+AS864)-(AR865*Constants!$B$9*Constants!$B$4)</f>
        <v>0</v>
      </c>
      <c r="AT865">
        <f t="shared" si="238"/>
        <v>6506.86725663709</v>
      </c>
      <c r="AU865">
        <f t="array" ref="AU865">IF(SUMPRODUCT(--(SIGN(AN832:AN864)=SIGN(K833:K865)))=0,2,IF(AV864&gt;0,1,0))</f>
        <v>0</v>
      </c>
      <c r="AV865">
        <f>IF(AU865=2,ROUND(5*1000/Constants!$B$11,0),IF(AV864&gt;0,AV864-1,0))</f>
        <v>0</v>
      </c>
      <c r="AW865">
        <f t="shared" si="239"/>
        <v>863</v>
      </c>
      <c r="AX865">
        <f ca="1" t="array" ref="AX865">IF(AW865&gt;Constants!$B$12,2,IF(SUMPRODUCT(--(AX846:AX865=2))=0,0,1))</f>
        <v>2</v>
      </c>
      <c r="AZ865">
        <f t="array" ref="AZ865">IF(ABS(AG865)&gt;Constants!$B$13,2,IF(SUMPRODUCT(--(AZ845:AZ864=2))=0,0,1))</f>
        <v>0</v>
      </c>
    </row>
    <row r="866" spans="1:52">
      <c r="A866" s="3">
        <v>864</v>
      </c>
      <c r="B866">
        <f>Signals!B865</f>
        <v>3</v>
      </c>
      <c r="C866">
        <f>Signals!C865</f>
        <v>2</v>
      </c>
      <c r="D866">
        <f>Signals!F865</f>
        <v>0</v>
      </c>
      <c r="E866">
        <f>Signals!H865</f>
        <v>0</v>
      </c>
      <c r="F866">
        <f>Signals!I865</f>
        <v>0</v>
      </c>
      <c r="G866">
        <f>IF(Constants!$B$2=2,-B866,B866)</f>
        <v>3</v>
      </c>
      <c r="H866">
        <f>IF(Constants!$C$2=2,-C866,C866)</f>
        <v>2</v>
      </c>
      <c r="I866">
        <f t="shared" si="223"/>
        <v>3</v>
      </c>
      <c r="J866">
        <f t="shared" si="224"/>
        <v>2</v>
      </c>
      <c r="K866">
        <f t="shared" si="225"/>
        <v>1</v>
      </c>
      <c r="L866">
        <f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1200.5</v>
      </c>
      <c r="M866">
        <f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800.5</v>
      </c>
      <c r="N866">
        <f t="shared" si="226"/>
        <v>1200.5</v>
      </c>
      <c r="O866">
        <f t="shared" si="227"/>
        <v>800.5</v>
      </c>
      <c r="P866">
        <f>IF(I866&lt;&gt;0,(ABS(L866*Constants!$B$10)+50)/100,MAX(P865-ABS(N866*Constants!$B$4),0))</f>
        <v>0.62005</v>
      </c>
      <c r="Q866">
        <f>IF(J866&lt;&gt;0,(ABS(M866*Constants!$B$10)+50)/100,MAX(Q865-ABS(O866*Constants!$B$4),0))</f>
        <v>0.58005</v>
      </c>
      <c r="R866">
        <f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1200.5</v>
      </c>
      <c r="S866">
        <f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800.5</v>
      </c>
      <c r="T866">
        <f t="shared" si="228"/>
        <v>1200.5</v>
      </c>
      <c r="U866">
        <f t="shared" si="229"/>
        <v>800.5</v>
      </c>
      <c r="V866">
        <f>IF(I866&lt;&gt;0,(ABS(R866*Constants!$B$4)+50)/100,IF(R866=0,MAX((0-ABS(T866*Constants!$B$4)),0),(ABS(R866*Constants!$B$4)+50)/100))</f>
        <v>1501.125</v>
      </c>
      <c r="W866">
        <f>IF(J866&lt;&gt;0,(ABS(S866*Constants!$B$4)+50)/100,IF(S866=0,MAX((0-ABS(U866*Constants!$B$4)),0),(ABS(S866*Constants!$B$4)+50)/100))</f>
        <v>1001.125</v>
      </c>
      <c r="X866">
        <f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1200.5</v>
      </c>
      <c r="Y866">
        <f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800.5</v>
      </c>
      <c r="Z866">
        <f t="shared" si="230"/>
        <v>1200.5</v>
      </c>
      <c r="AA866">
        <f t="shared" si="231"/>
        <v>800.5</v>
      </c>
      <c r="AB866">
        <f>IF(I866&lt;&gt;0,(ABS(X866*Constants!$B$10)+50)/100,IF(X866=0,MAX((AB865-ABS(Z866*Constants!$B$4)),0),(ABS(X866*Constants!$B$4)+50)/100))</f>
        <v>0.62005</v>
      </c>
      <c r="AC866">
        <f>IF(J866&lt;&gt;0,(ABS(Y866*Constants!$B$10)+50)/100,IF(Y866=0,MAX((AC865-ABS(AA866*Constants!$B$4)),0),(ABS(Y866*Constants!$B$4)+50)/100))</f>
        <v>0.58005</v>
      </c>
      <c r="AD866">
        <f t="shared" si="232"/>
        <v>1001</v>
      </c>
      <c r="AE866">
        <f t="shared" si="233"/>
        <v>1200.5</v>
      </c>
      <c r="AF866">
        <f t="shared" si="234"/>
        <v>800.5</v>
      </c>
      <c r="AG866">
        <f>((Constants!$B$5*AG865)+Constants!$B$4*AD866+AH865)/(Constants!$B$5+Constants!$B$4)</f>
        <v>1001</v>
      </c>
      <c r="AH866">
        <f>((Constants!$B$5*AG865)+Constants!$B$4*AD866+AH865)-(Constants!$B$5+Constants!$B$4)*AG866</f>
        <v>0</v>
      </c>
      <c r="AI866">
        <f>((Constants!$B$5*AI865)+Constants!$B$4*AE866+AJ865)/(Constants!$B$5+Constants!$B$4)</f>
        <v>1200.5</v>
      </c>
      <c r="AJ866">
        <f>((Constants!$B$5*AI865)+Constants!$B$4*AE866+AJ865)-(Constants!$B$4+Constants!$B$5)*AI866</f>
        <v>0</v>
      </c>
      <c r="AK866">
        <f>((Constants!$B$5*AK865)+Constants!$B$4*AF866+AL865)/(Constants!$B$5+Constants!$B$4)</f>
        <v>800.5</v>
      </c>
      <c r="AL866">
        <f>((Constants!$B$5*AK865)+Constants!$B$4*AF866+AL865)-(Constants!$B$5+Constants!$B$4)*AK866</f>
        <v>0</v>
      </c>
      <c r="AM866">
        <f t="shared" si="235"/>
        <v>1</v>
      </c>
      <c r="AN866">
        <f t="shared" si="236"/>
        <v>1</v>
      </c>
      <c r="AO866">
        <f>(200000*(ABS(N866)-ABS(N864))+Constants!$B$7)/(2*Constants!$B$7)</f>
        <v>0.5</v>
      </c>
      <c r="AP866">
        <f>(200000*(ABS(O866)-ABS(O864))+Constants!$B$7)/(2*Constants!$B$7)</f>
        <v>0.5</v>
      </c>
      <c r="AQ866">
        <f t="shared" si="237"/>
        <v>1</v>
      </c>
      <c r="AR866">
        <f>(Constants!$B$3*Constants!$B$8*I866*K866+AS865)/(Constants!$B$9*Constants!$B$4)</f>
        <v>7.53982300884956</v>
      </c>
      <c r="AS866">
        <f>(Constants!$B$3*Constants!$B$8*I866*K866+AS865)-(AR866*Constants!$B$9*Constants!$B$4)</f>
        <v>0</v>
      </c>
      <c r="AT866">
        <f t="shared" si="238"/>
        <v>6514.40707964594</v>
      </c>
      <c r="AU866">
        <f t="array" ref="AU866">IF(SUMPRODUCT(--(SIGN(AN833:AN865)=SIGN(K834:K866)))=0,2,IF(AV865&gt;0,1,0))</f>
        <v>0</v>
      </c>
      <c r="AV866">
        <f>IF(AU866=2,ROUND(5*1000/Constants!$B$11,0),IF(AV865&gt;0,AV865-1,0))</f>
        <v>0</v>
      </c>
      <c r="AW866">
        <f t="shared" si="239"/>
        <v>864</v>
      </c>
      <c r="AX866">
        <f ca="1" t="array" ref="AX866">IF(AW866&gt;Constants!$B$12,2,IF(SUMPRODUCT(--(AX847:AX866=2))=0,0,1))</f>
        <v>2</v>
      </c>
      <c r="AZ866">
        <f t="array" ref="AZ866">IF(ABS(AG866)&gt;Constants!$B$13,2,IF(SUMPRODUCT(--(AZ846:AZ865=2))=0,0,1))</f>
        <v>0</v>
      </c>
    </row>
    <row r="867" spans="1:52">
      <c r="A867" s="3">
        <v>865</v>
      </c>
      <c r="B867">
        <f>Signals!B866</f>
        <v>3</v>
      </c>
      <c r="C867">
        <f>Signals!C866</f>
        <v>2</v>
      </c>
      <c r="D867">
        <f>Signals!F866</f>
        <v>0</v>
      </c>
      <c r="E867">
        <f>Signals!H866</f>
        <v>0</v>
      </c>
      <c r="F867">
        <f>Signals!I866</f>
        <v>0</v>
      </c>
      <c r="G867">
        <f>IF(Constants!$B$2=2,-B867,B867)</f>
        <v>3</v>
      </c>
      <c r="H867">
        <f>IF(Constants!$C$2=2,-C867,C867)</f>
        <v>2</v>
      </c>
      <c r="I867">
        <f t="shared" si="223"/>
        <v>3</v>
      </c>
      <c r="J867">
        <f t="shared" si="224"/>
        <v>2</v>
      </c>
      <c r="K867">
        <f t="shared" si="225"/>
        <v>1</v>
      </c>
      <c r="L867">
        <f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1200.5</v>
      </c>
      <c r="M867">
        <f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800.5</v>
      </c>
      <c r="N867">
        <f t="shared" si="226"/>
        <v>1200.5</v>
      </c>
      <c r="O867">
        <f t="shared" si="227"/>
        <v>800.5</v>
      </c>
      <c r="P867">
        <f>IF(I867&lt;&gt;0,(ABS(L867*Constants!$B$10)+50)/100,MAX(P866-ABS(N867*Constants!$B$4),0))</f>
        <v>0.62005</v>
      </c>
      <c r="Q867">
        <f>IF(J867&lt;&gt;0,(ABS(M867*Constants!$B$10)+50)/100,MAX(Q866-ABS(O867*Constants!$B$4),0))</f>
        <v>0.58005</v>
      </c>
      <c r="R867">
        <f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1200.5</v>
      </c>
      <c r="S867">
        <f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800.5</v>
      </c>
      <c r="T867">
        <f t="shared" si="228"/>
        <v>1200.5</v>
      </c>
      <c r="U867">
        <f t="shared" si="229"/>
        <v>800.5</v>
      </c>
      <c r="V867">
        <f>IF(I867&lt;&gt;0,(ABS(R867*Constants!$B$4)+50)/100,IF(R867=0,MAX((0-ABS(T867*Constants!$B$4)),0),(ABS(R867*Constants!$B$4)+50)/100))</f>
        <v>1501.125</v>
      </c>
      <c r="W867">
        <f>IF(J867&lt;&gt;0,(ABS(S867*Constants!$B$4)+50)/100,IF(S867=0,MAX((0-ABS(U867*Constants!$B$4)),0),(ABS(S867*Constants!$B$4)+50)/100))</f>
        <v>1001.125</v>
      </c>
      <c r="X867">
        <f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1200.5</v>
      </c>
      <c r="Y867">
        <f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800.5</v>
      </c>
      <c r="Z867">
        <f t="shared" si="230"/>
        <v>1200.5</v>
      </c>
      <c r="AA867">
        <f t="shared" si="231"/>
        <v>800.5</v>
      </c>
      <c r="AB867">
        <f>IF(I867&lt;&gt;0,(ABS(X867*Constants!$B$10)+50)/100,IF(X867=0,MAX((AB866-ABS(Z867*Constants!$B$4)),0),(ABS(X867*Constants!$B$4)+50)/100))</f>
        <v>0.62005</v>
      </c>
      <c r="AC867">
        <f>IF(J867&lt;&gt;0,(ABS(Y867*Constants!$B$10)+50)/100,IF(Y867=0,MAX((AC866-ABS(AA867*Constants!$B$4)),0),(ABS(Y867*Constants!$B$4)+50)/100))</f>
        <v>0.58005</v>
      </c>
      <c r="AD867">
        <f t="shared" si="232"/>
        <v>1001</v>
      </c>
      <c r="AE867">
        <f t="shared" si="233"/>
        <v>1200.5</v>
      </c>
      <c r="AF867">
        <f t="shared" si="234"/>
        <v>800.5</v>
      </c>
      <c r="AG867">
        <f>((Constants!$B$5*AG866)+Constants!$B$4*AD867+AH866)/(Constants!$B$5+Constants!$B$4)</f>
        <v>1001</v>
      </c>
      <c r="AH867">
        <f>((Constants!$B$5*AG866)+Constants!$B$4*AD867+AH866)-(Constants!$B$5+Constants!$B$4)*AG867</f>
        <v>0</v>
      </c>
      <c r="AI867">
        <f>((Constants!$B$5*AI866)+Constants!$B$4*AE867+AJ866)/(Constants!$B$5+Constants!$B$4)</f>
        <v>1200.5</v>
      </c>
      <c r="AJ867">
        <f>((Constants!$B$5*AI866)+Constants!$B$4*AE867+AJ866)-(Constants!$B$4+Constants!$B$5)*AI867</f>
        <v>0</v>
      </c>
      <c r="AK867">
        <f>((Constants!$B$5*AK866)+Constants!$B$4*AF867+AL866)/(Constants!$B$5+Constants!$B$4)</f>
        <v>800.5</v>
      </c>
      <c r="AL867">
        <f>((Constants!$B$5*AK866)+Constants!$B$4*AF867+AL866)-(Constants!$B$5+Constants!$B$4)*AK867</f>
        <v>0</v>
      </c>
      <c r="AM867">
        <f t="shared" si="235"/>
        <v>1</v>
      </c>
      <c r="AN867">
        <f t="shared" si="236"/>
        <v>1</v>
      </c>
      <c r="AO867">
        <f>(200000*(ABS(N867)-ABS(N865))+Constants!$B$7)/(2*Constants!$B$7)</f>
        <v>0.5</v>
      </c>
      <c r="AP867">
        <f>(200000*(ABS(O867)-ABS(O865))+Constants!$B$7)/(2*Constants!$B$7)</f>
        <v>0.5</v>
      </c>
      <c r="AQ867">
        <f t="shared" si="237"/>
        <v>1</v>
      </c>
      <c r="AR867">
        <f>(Constants!$B$3*Constants!$B$8*I867*K867+AS866)/(Constants!$B$9*Constants!$B$4)</f>
        <v>7.53982300884956</v>
      </c>
      <c r="AS867">
        <f>(Constants!$B$3*Constants!$B$8*I867*K867+AS866)-(AR867*Constants!$B$9*Constants!$B$4)</f>
        <v>0</v>
      </c>
      <c r="AT867">
        <f t="shared" si="238"/>
        <v>6521.94690265479</v>
      </c>
      <c r="AU867">
        <f t="array" ref="AU867">IF(SUMPRODUCT(--(SIGN(AN834:AN866)=SIGN(K835:K867)))=0,2,IF(AV866&gt;0,1,0))</f>
        <v>0</v>
      </c>
      <c r="AV867">
        <f>IF(AU867=2,ROUND(5*1000/Constants!$B$11,0),IF(AV866&gt;0,AV866-1,0))</f>
        <v>0</v>
      </c>
      <c r="AW867">
        <f t="shared" si="239"/>
        <v>865</v>
      </c>
      <c r="AX867">
        <f ca="1" t="array" ref="AX867">IF(AW867&gt;Constants!$B$12,2,IF(SUMPRODUCT(--(AX848:AX867=2))=0,0,1))</f>
        <v>2</v>
      </c>
      <c r="AZ867">
        <f t="array" ref="AZ867">IF(ABS(AG867)&gt;Constants!$B$13,2,IF(SUMPRODUCT(--(AZ847:AZ866=2))=0,0,1))</f>
        <v>0</v>
      </c>
    </row>
    <row r="868" spans="1:52">
      <c r="A868" s="3">
        <v>866</v>
      </c>
      <c r="B868">
        <f>Signals!B867</f>
        <v>3</v>
      </c>
      <c r="C868">
        <f>Signals!C867</f>
        <v>2</v>
      </c>
      <c r="D868">
        <f>Signals!F867</f>
        <v>0</v>
      </c>
      <c r="E868">
        <f>Signals!H867</f>
        <v>0</v>
      </c>
      <c r="F868">
        <f>Signals!I867</f>
        <v>0</v>
      </c>
      <c r="G868">
        <f>IF(Constants!$B$2=2,-B868,B868)</f>
        <v>3</v>
      </c>
      <c r="H868">
        <f>IF(Constants!$C$2=2,-C868,C868)</f>
        <v>2</v>
      </c>
      <c r="I868">
        <f t="shared" si="223"/>
        <v>3</v>
      </c>
      <c r="J868">
        <f t="shared" si="224"/>
        <v>2</v>
      </c>
      <c r="K868">
        <f t="shared" si="225"/>
        <v>1</v>
      </c>
      <c r="L868">
        <f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1200.5</v>
      </c>
      <c r="M868">
        <f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800.5</v>
      </c>
      <c r="N868">
        <f t="shared" si="226"/>
        <v>1200.5</v>
      </c>
      <c r="O868">
        <f t="shared" si="227"/>
        <v>800.5</v>
      </c>
      <c r="P868">
        <f>IF(I868&lt;&gt;0,(ABS(L868*Constants!$B$10)+50)/100,MAX(P867-ABS(N868*Constants!$B$4),0))</f>
        <v>0.62005</v>
      </c>
      <c r="Q868">
        <f>IF(J868&lt;&gt;0,(ABS(M868*Constants!$B$10)+50)/100,MAX(Q867-ABS(O868*Constants!$B$4),0))</f>
        <v>0.58005</v>
      </c>
      <c r="R868">
        <f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1200.5</v>
      </c>
      <c r="S868">
        <f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800.5</v>
      </c>
      <c r="T868">
        <f t="shared" si="228"/>
        <v>1200.5</v>
      </c>
      <c r="U868">
        <f t="shared" si="229"/>
        <v>800.5</v>
      </c>
      <c r="V868">
        <f>IF(I868&lt;&gt;0,(ABS(R868*Constants!$B$4)+50)/100,IF(R868=0,MAX((0-ABS(T868*Constants!$B$4)),0),(ABS(R868*Constants!$B$4)+50)/100))</f>
        <v>1501.125</v>
      </c>
      <c r="W868">
        <f>IF(J868&lt;&gt;0,(ABS(S868*Constants!$B$4)+50)/100,IF(S868=0,MAX((0-ABS(U868*Constants!$B$4)),0),(ABS(S868*Constants!$B$4)+50)/100))</f>
        <v>1001.125</v>
      </c>
      <c r="X868">
        <f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1200.5</v>
      </c>
      <c r="Y868">
        <f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800.5</v>
      </c>
      <c r="Z868">
        <f t="shared" si="230"/>
        <v>1200.5</v>
      </c>
      <c r="AA868">
        <f t="shared" si="231"/>
        <v>800.5</v>
      </c>
      <c r="AB868">
        <f>IF(I868&lt;&gt;0,(ABS(X868*Constants!$B$10)+50)/100,IF(X868=0,MAX((AB867-ABS(Z868*Constants!$B$4)),0),(ABS(X868*Constants!$B$4)+50)/100))</f>
        <v>0.62005</v>
      </c>
      <c r="AC868">
        <f>IF(J868&lt;&gt;0,(ABS(Y868*Constants!$B$10)+50)/100,IF(Y868=0,MAX((AC867-ABS(AA868*Constants!$B$4)),0),(ABS(Y868*Constants!$B$4)+50)/100))</f>
        <v>0.58005</v>
      </c>
      <c r="AD868">
        <f t="shared" si="232"/>
        <v>1001</v>
      </c>
      <c r="AE868">
        <f t="shared" si="233"/>
        <v>1200.5</v>
      </c>
      <c r="AF868">
        <f t="shared" si="234"/>
        <v>800.5</v>
      </c>
      <c r="AG868">
        <f>((Constants!$B$5*AG867)+Constants!$B$4*AD868+AH867)/(Constants!$B$5+Constants!$B$4)</f>
        <v>1001</v>
      </c>
      <c r="AH868">
        <f>((Constants!$B$5*AG867)+Constants!$B$4*AD868+AH867)-(Constants!$B$5+Constants!$B$4)*AG868</f>
        <v>0</v>
      </c>
      <c r="AI868">
        <f>((Constants!$B$5*AI867)+Constants!$B$4*AE868+AJ867)/(Constants!$B$5+Constants!$B$4)</f>
        <v>1200.5</v>
      </c>
      <c r="AJ868">
        <f>((Constants!$B$5*AI867)+Constants!$B$4*AE868+AJ867)-(Constants!$B$4+Constants!$B$5)*AI868</f>
        <v>0</v>
      </c>
      <c r="AK868">
        <f>((Constants!$B$5*AK867)+Constants!$B$4*AF868+AL867)/(Constants!$B$5+Constants!$B$4)</f>
        <v>800.5</v>
      </c>
      <c r="AL868">
        <f>((Constants!$B$5*AK867)+Constants!$B$4*AF868+AL867)-(Constants!$B$5+Constants!$B$4)*AK868</f>
        <v>0</v>
      </c>
      <c r="AM868">
        <f t="shared" si="235"/>
        <v>1</v>
      </c>
      <c r="AN868">
        <f t="shared" si="236"/>
        <v>1</v>
      </c>
      <c r="AO868">
        <f>(200000*(ABS(N868)-ABS(N866))+Constants!$B$7)/(2*Constants!$B$7)</f>
        <v>0.5</v>
      </c>
      <c r="AP868">
        <f>(200000*(ABS(O868)-ABS(O866))+Constants!$B$7)/(2*Constants!$B$7)</f>
        <v>0.5</v>
      </c>
      <c r="AQ868">
        <f t="shared" si="237"/>
        <v>1</v>
      </c>
      <c r="AR868">
        <f>(Constants!$B$3*Constants!$B$8*I868*K868+AS867)/(Constants!$B$9*Constants!$B$4)</f>
        <v>7.53982300884956</v>
      </c>
      <c r="AS868">
        <f>(Constants!$B$3*Constants!$B$8*I868*K868+AS867)-(AR868*Constants!$B$9*Constants!$B$4)</f>
        <v>0</v>
      </c>
      <c r="AT868">
        <f t="shared" si="238"/>
        <v>6529.48672566364</v>
      </c>
      <c r="AU868">
        <f t="array" ref="AU868">IF(SUMPRODUCT(--(SIGN(AN835:AN867)=SIGN(K836:K868)))=0,2,IF(AV867&gt;0,1,0))</f>
        <v>0</v>
      </c>
      <c r="AV868">
        <f>IF(AU868=2,ROUND(5*1000/Constants!$B$11,0),IF(AV867&gt;0,AV867-1,0))</f>
        <v>0</v>
      </c>
      <c r="AW868">
        <f t="shared" si="239"/>
        <v>866</v>
      </c>
      <c r="AX868">
        <f ca="1" t="array" ref="AX868">IF(AW868&gt;Constants!$B$12,2,IF(SUMPRODUCT(--(AX849:AX868=2))=0,0,1))</f>
        <v>2</v>
      </c>
      <c r="AZ868">
        <f t="array" ref="AZ868">IF(ABS(AG868)&gt;Constants!$B$13,2,IF(SUMPRODUCT(--(AZ848:AZ867=2))=0,0,1))</f>
        <v>0</v>
      </c>
    </row>
    <row r="869" spans="1:52">
      <c r="A869" s="3">
        <v>867</v>
      </c>
      <c r="B869">
        <f>Signals!B868</f>
        <v>3</v>
      </c>
      <c r="C869">
        <f>Signals!C868</f>
        <v>2</v>
      </c>
      <c r="D869">
        <f>Signals!F868</f>
        <v>0</v>
      </c>
      <c r="E869">
        <f>Signals!H868</f>
        <v>0</v>
      </c>
      <c r="F869">
        <f>Signals!I868</f>
        <v>0</v>
      </c>
      <c r="G869">
        <f>IF(Constants!$B$2=2,-B869,B869)</f>
        <v>3</v>
      </c>
      <c r="H869">
        <f>IF(Constants!$C$2=2,-C869,C869)</f>
        <v>2</v>
      </c>
      <c r="I869">
        <f t="shared" si="223"/>
        <v>3</v>
      </c>
      <c r="J869">
        <f t="shared" si="224"/>
        <v>2</v>
      </c>
      <c r="K869">
        <f t="shared" si="225"/>
        <v>1</v>
      </c>
      <c r="L869">
        <f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1200.5</v>
      </c>
      <c r="M869">
        <f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800.5</v>
      </c>
      <c r="N869">
        <f t="shared" si="226"/>
        <v>1200.5</v>
      </c>
      <c r="O869">
        <f t="shared" si="227"/>
        <v>800.5</v>
      </c>
      <c r="P869">
        <f>IF(I869&lt;&gt;0,(ABS(L869*Constants!$B$10)+50)/100,MAX(P868-ABS(N869*Constants!$B$4),0))</f>
        <v>0.62005</v>
      </c>
      <c r="Q869">
        <f>IF(J869&lt;&gt;0,(ABS(M869*Constants!$B$10)+50)/100,MAX(Q868-ABS(O869*Constants!$B$4),0))</f>
        <v>0.58005</v>
      </c>
      <c r="R869">
        <f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1200.5</v>
      </c>
      <c r="S869">
        <f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800.5</v>
      </c>
      <c r="T869">
        <f t="shared" si="228"/>
        <v>1200.5</v>
      </c>
      <c r="U869">
        <f t="shared" si="229"/>
        <v>800.5</v>
      </c>
      <c r="V869">
        <f>IF(I869&lt;&gt;0,(ABS(R869*Constants!$B$4)+50)/100,IF(R869=0,MAX((0-ABS(T869*Constants!$B$4)),0),(ABS(R869*Constants!$B$4)+50)/100))</f>
        <v>1501.125</v>
      </c>
      <c r="W869">
        <f>IF(J869&lt;&gt;0,(ABS(S869*Constants!$B$4)+50)/100,IF(S869=0,MAX((0-ABS(U869*Constants!$B$4)),0),(ABS(S869*Constants!$B$4)+50)/100))</f>
        <v>1001.125</v>
      </c>
      <c r="X869">
        <f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1200.5</v>
      </c>
      <c r="Y869">
        <f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800.5</v>
      </c>
      <c r="Z869">
        <f t="shared" si="230"/>
        <v>1200.5</v>
      </c>
      <c r="AA869">
        <f t="shared" si="231"/>
        <v>800.5</v>
      </c>
      <c r="AB869">
        <f>IF(I869&lt;&gt;0,(ABS(X869*Constants!$B$10)+50)/100,IF(X869=0,MAX((AB868-ABS(Z869*Constants!$B$4)),0),(ABS(X869*Constants!$B$4)+50)/100))</f>
        <v>0.62005</v>
      </c>
      <c r="AC869">
        <f>IF(J869&lt;&gt;0,(ABS(Y869*Constants!$B$10)+50)/100,IF(Y869=0,MAX((AC868-ABS(AA869*Constants!$B$4)),0),(ABS(Y869*Constants!$B$4)+50)/100))</f>
        <v>0.58005</v>
      </c>
      <c r="AD869">
        <f t="shared" si="232"/>
        <v>1001</v>
      </c>
      <c r="AE869">
        <f t="shared" si="233"/>
        <v>1200.5</v>
      </c>
      <c r="AF869">
        <f t="shared" si="234"/>
        <v>800.5</v>
      </c>
      <c r="AG869">
        <f>((Constants!$B$5*AG868)+Constants!$B$4*AD869+AH868)/(Constants!$B$5+Constants!$B$4)</f>
        <v>1001</v>
      </c>
      <c r="AH869">
        <f>((Constants!$B$5*AG868)+Constants!$B$4*AD869+AH868)-(Constants!$B$5+Constants!$B$4)*AG869</f>
        <v>0</v>
      </c>
      <c r="AI869">
        <f>((Constants!$B$5*AI868)+Constants!$B$4*AE869+AJ868)/(Constants!$B$5+Constants!$B$4)</f>
        <v>1200.5</v>
      </c>
      <c r="AJ869">
        <f>((Constants!$B$5*AI868)+Constants!$B$4*AE869+AJ868)-(Constants!$B$4+Constants!$B$5)*AI869</f>
        <v>0</v>
      </c>
      <c r="AK869">
        <f>((Constants!$B$5*AK868)+Constants!$B$4*AF869+AL868)/(Constants!$B$5+Constants!$B$4)</f>
        <v>800.5</v>
      </c>
      <c r="AL869">
        <f>((Constants!$B$5*AK868)+Constants!$B$4*AF869+AL868)-(Constants!$B$5+Constants!$B$4)*AK869</f>
        <v>0</v>
      </c>
      <c r="AM869">
        <f t="shared" si="235"/>
        <v>1</v>
      </c>
      <c r="AN869">
        <f t="shared" si="236"/>
        <v>1</v>
      </c>
      <c r="AO869">
        <f>(200000*(ABS(N869)-ABS(N867))+Constants!$B$7)/(2*Constants!$B$7)</f>
        <v>0.5</v>
      </c>
      <c r="AP869">
        <f>(200000*(ABS(O869)-ABS(O867))+Constants!$B$7)/(2*Constants!$B$7)</f>
        <v>0.5</v>
      </c>
      <c r="AQ869">
        <f t="shared" si="237"/>
        <v>1</v>
      </c>
      <c r="AR869">
        <f>(Constants!$B$3*Constants!$B$8*I869*K869+AS868)/(Constants!$B$9*Constants!$B$4)</f>
        <v>7.53982300884956</v>
      </c>
      <c r="AS869">
        <f>(Constants!$B$3*Constants!$B$8*I869*K869+AS868)-(AR869*Constants!$B$9*Constants!$B$4)</f>
        <v>0</v>
      </c>
      <c r="AT869">
        <f t="shared" si="238"/>
        <v>6537.02654867249</v>
      </c>
      <c r="AU869">
        <f t="array" ref="AU869">IF(SUMPRODUCT(--(SIGN(AN836:AN868)=SIGN(K837:K869)))=0,2,IF(AV868&gt;0,1,0))</f>
        <v>0</v>
      </c>
      <c r="AV869">
        <f>IF(AU869=2,ROUND(5*1000/Constants!$B$11,0),IF(AV868&gt;0,AV868-1,0))</f>
        <v>0</v>
      </c>
      <c r="AW869">
        <f t="shared" si="239"/>
        <v>867</v>
      </c>
      <c r="AX869">
        <f ca="1" t="array" ref="AX869">IF(AW869&gt;Constants!$B$12,2,IF(SUMPRODUCT(--(AX850:AX869=2))=0,0,1))</f>
        <v>2</v>
      </c>
      <c r="AZ869">
        <f t="array" ref="AZ869">IF(ABS(AG869)&gt;Constants!$B$13,2,IF(SUMPRODUCT(--(AZ849:AZ868=2))=0,0,1))</f>
        <v>0</v>
      </c>
    </row>
    <row r="870" spans="1:52">
      <c r="A870" s="3">
        <v>868</v>
      </c>
      <c r="B870">
        <f>Signals!B869</f>
        <v>3</v>
      </c>
      <c r="C870">
        <f>Signals!C869</f>
        <v>2</v>
      </c>
      <c r="D870">
        <f>Signals!F869</f>
        <v>0</v>
      </c>
      <c r="E870">
        <f>Signals!H869</f>
        <v>0</v>
      </c>
      <c r="F870">
        <f>Signals!I869</f>
        <v>0</v>
      </c>
      <c r="G870">
        <f>IF(Constants!$B$2=2,-B870,B870)</f>
        <v>3</v>
      </c>
      <c r="H870">
        <f>IF(Constants!$C$2=2,-C870,C870)</f>
        <v>2</v>
      </c>
      <c r="I870">
        <f t="shared" si="223"/>
        <v>3</v>
      </c>
      <c r="J870">
        <f t="shared" si="224"/>
        <v>2</v>
      </c>
      <c r="K870">
        <f t="shared" si="225"/>
        <v>1</v>
      </c>
      <c r="L870">
        <f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1200.5</v>
      </c>
      <c r="M870">
        <f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800.5</v>
      </c>
      <c r="N870">
        <f t="shared" si="226"/>
        <v>1200.5</v>
      </c>
      <c r="O870">
        <f t="shared" si="227"/>
        <v>800.5</v>
      </c>
      <c r="P870">
        <f>IF(I870&lt;&gt;0,(ABS(L870*Constants!$B$10)+50)/100,MAX(P869-ABS(N870*Constants!$B$4),0))</f>
        <v>0.62005</v>
      </c>
      <c r="Q870">
        <f>IF(J870&lt;&gt;0,(ABS(M870*Constants!$B$10)+50)/100,MAX(Q869-ABS(O870*Constants!$B$4),0))</f>
        <v>0.58005</v>
      </c>
      <c r="R870">
        <f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1200.5</v>
      </c>
      <c r="S870">
        <f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800.5</v>
      </c>
      <c r="T870">
        <f t="shared" si="228"/>
        <v>1200.5</v>
      </c>
      <c r="U870">
        <f t="shared" si="229"/>
        <v>800.5</v>
      </c>
      <c r="V870">
        <f>IF(I870&lt;&gt;0,(ABS(R870*Constants!$B$4)+50)/100,IF(R870=0,MAX((0-ABS(T870*Constants!$B$4)),0),(ABS(R870*Constants!$B$4)+50)/100))</f>
        <v>1501.125</v>
      </c>
      <c r="W870">
        <f>IF(J870&lt;&gt;0,(ABS(S870*Constants!$B$4)+50)/100,IF(S870=0,MAX((0-ABS(U870*Constants!$B$4)),0),(ABS(S870*Constants!$B$4)+50)/100))</f>
        <v>1001.125</v>
      </c>
      <c r="X870">
        <f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1200.5</v>
      </c>
      <c r="Y870">
        <f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800.5</v>
      </c>
      <c r="Z870">
        <f t="shared" si="230"/>
        <v>1200.5</v>
      </c>
      <c r="AA870">
        <f t="shared" si="231"/>
        <v>800.5</v>
      </c>
      <c r="AB870">
        <f>IF(I870&lt;&gt;0,(ABS(X870*Constants!$B$10)+50)/100,IF(X870=0,MAX((AB869-ABS(Z870*Constants!$B$4)),0),(ABS(X870*Constants!$B$4)+50)/100))</f>
        <v>0.62005</v>
      </c>
      <c r="AC870">
        <f>IF(J870&lt;&gt;0,(ABS(Y870*Constants!$B$10)+50)/100,IF(Y870=0,MAX((AC869-ABS(AA870*Constants!$B$4)),0),(ABS(Y870*Constants!$B$4)+50)/100))</f>
        <v>0.58005</v>
      </c>
      <c r="AD870">
        <f t="shared" si="232"/>
        <v>1001</v>
      </c>
      <c r="AE870">
        <f t="shared" si="233"/>
        <v>1200.5</v>
      </c>
      <c r="AF870">
        <f t="shared" si="234"/>
        <v>800.5</v>
      </c>
      <c r="AG870">
        <f>((Constants!$B$5*AG869)+Constants!$B$4*AD870+AH869)/(Constants!$B$5+Constants!$B$4)</f>
        <v>1001</v>
      </c>
      <c r="AH870">
        <f>((Constants!$B$5*AG869)+Constants!$B$4*AD870+AH869)-(Constants!$B$5+Constants!$B$4)*AG870</f>
        <v>0</v>
      </c>
      <c r="AI870">
        <f>((Constants!$B$5*AI869)+Constants!$B$4*AE870+AJ869)/(Constants!$B$5+Constants!$B$4)</f>
        <v>1200.5</v>
      </c>
      <c r="AJ870">
        <f>((Constants!$B$5*AI869)+Constants!$B$4*AE870+AJ869)-(Constants!$B$4+Constants!$B$5)*AI870</f>
        <v>0</v>
      </c>
      <c r="AK870">
        <f>((Constants!$B$5*AK869)+Constants!$B$4*AF870+AL869)/(Constants!$B$5+Constants!$B$4)</f>
        <v>800.5</v>
      </c>
      <c r="AL870">
        <f>((Constants!$B$5*AK869)+Constants!$B$4*AF870+AL869)-(Constants!$B$5+Constants!$B$4)*AK870</f>
        <v>0</v>
      </c>
      <c r="AM870">
        <f t="shared" si="235"/>
        <v>1</v>
      </c>
      <c r="AN870">
        <f t="shared" si="236"/>
        <v>1</v>
      </c>
      <c r="AO870">
        <f>(200000*(ABS(N870)-ABS(N868))+Constants!$B$7)/(2*Constants!$B$7)</f>
        <v>0.5</v>
      </c>
      <c r="AP870">
        <f>(200000*(ABS(O870)-ABS(O868))+Constants!$B$7)/(2*Constants!$B$7)</f>
        <v>0.5</v>
      </c>
      <c r="AQ870">
        <f t="shared" si="237"/>
        <v>1</v>
      </c>
      <c r="AR870">
        <f>(Constants!$B$3*Constants!$B$8*I870*K870+AS869)/(Constants!$B$9*Constants!$B$4)</f>
        <v>7.53982300884956</v>
      </c>
      <c r="AS870">
        <f>(Constants!$B$3*Constants!$B$8*I870*K870+AS869)-(AR870*Constants!$B$9*Constants!$B$4)</f>
        <v>0</v>
      </c>
      <c r="AT870">
        <f t="shared" si="238"/>
        <v>6544.56637168134</v>
      </c>
      <c r="AU870">
        <f t="array" ref="AU870">IF(SUMPRODUCT(--(SIGN(AN837:AN869)=SIGN(K838:K870)))=0,2,IF(AV869&gt;0,1,0))</f>
        <v>0</v>
      </c>
      <c r="AV870">
        <f>IF(AU870=2,ROUND(5*1000/Constants!$B$11,0),IF(AV869&gt;0,AV869-1,0))</f>
        <v>0</v>
      </c>
      <c r="AW870">
        <f t="shared" si="239"/>
        <v>868</v>
      </c>
      <c r="AX870">
        <f ca="1" t="array" ref="AX870">IF(AW870&gt;Constants!$B$12,2,IF(SUMPRODUCT(--(AX851:AX870=2))=0,0,1))</f>
        <v>2</v>
      </c>
      <c r="AZ870">
        <f t="array" ref="AZ870">IF(ABS(AG870)&gt;Constants!$B$13,2,IF(SUMPRODUCT(--(AZ850:AZ869=2))=0,0,1))</f>
        <v>0</v>
      </c>
    </row>
    <row r="871" spans="1:52">
      <c r="A871" s="3">
        <v>869</v>
      </c>
      <c r="B871">
        <f>Signals!B870</f>
        <v>3</v>
      </c>
      <c r="C871">
        <f>Signals!C870</f>
        <v>2</v>
      </c>
      <c r="D871">
        <f>Signals!F870</f>
        <v>0</v>
      </c>
      <c r="E871">
        <f>Signals!H870</f>
        <v>0</v>
      </c>
      <c r="F871">
        <f>Signals!I870</f>
        <v>0</v>
      </c>
      <c r="G871">
        <f>IF(Constants!$B$2=2,-B871,B871)</f>
        <v>3</v>
      </c>
      <c r="H871">
        <f>IF(Constants!$C$2=2,-C871,C871)</f>
        <v>2</v>
      </c>
      <c r="I871">
        <f t="shared" si="223"/>
        <v>3</v>
      </c>
      <c r="J871">
        <f t="shared" si="224"/>
        <v>2</v>
      </c>
      <c r="K871">
        <f t="shared" si="225"/>
        <v>1</v>
      </c>
      <c r="L871">
        <f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1200.5</v>
      </c>
      <c r="M871">
        <f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800.5</v>
      </c>
      <c r="N871">
        <f t="shared" si="226"/>
        <v>1200.5</v>
      </c>
      <c r="O871">
        <f t="shared" si="227"/>
        <v>800.5</v>
      </c>
      <c r="P871">
        <f>IF(I871&lt;&gt;0,(ABS(L871*Constants!$B$10)+50)/100,MAX(P870-ABS(N871*Constants!$B$4),0))</f>
        <v>0.62005</v>
      </c>
      <c r="Q871">
        <f>IF(J871&lt;&gt;0,(ABS(M871*Constants!$B$10)+50)/100,MAX(Q870-ABS(O871*Constants!$B$4),0))</f>
        <v>0.58005</v>
      </c>
      <c r="R871">
        <f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1200.5</v>
      </c>
      <c r="S871">
        <f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800.5</v>
      </c>
      <c r="T871">
        <f t="shared" si="228"/>
        <v>1200.5</v>
      </c>
      <c r="U871">
        <f t="shared" si="229"/>
        <v>800.5</v>
      </c>
      <c r="V871">
        <f>IF(I871&lt;&gt;0,(ABS(R871*Constants!$B$4)+50)/100,IF(R871=0,MAX((0-ABS(T871*Constants!$B$4)),0),(ABS(R871*Constants!$B$4)+50)/100))</f>
        <v>1501.125</v>
      </c>
      <c r="W871">
        <f>IF(J871&lt;&gt;0,(ABS(S871*Constants!$B$4)+50)/100,IF(S871=0,MAX((0-ABS(U871*Constants!$B$4)),0),(ABS(S871*Constants!$B$4)+50)/100))</f>
        <v>1001.125</v>
      </c>
      <c r="X871">
        <f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1200.5</v>
      </c>
      <c r="Y871">
        <f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800.5</v>
      </c>
      <c r="Z871">
        <f t="shared" si="230"/>
        <v>1200.5</v>
      </c>
      <c r="AA871">
        <f t="shared" si="231"/>
        <v>800.5</v>
      </c>
      <c r="AB871">
        <f>IF(I871&lt;&gt;0,(ABS(X871*Constants!$B$10)+50)/100,IF(X871=0,MAX((AB870-ABS(Z871*Constants!$B$4)),0),(ABS(X871*Constants!$B$4)+50)/100))</f>
        <v>0.62005</v>
      </c>
      <c r="AC871">
        <f>IF(J871&lt;&gt;0,(ABS(Y871*Constants!$B$10)+50)/100,IF(Y871=0,MAX((AC870-ABS(AA871*Constants!$B$4)),0),(ABS(Y871*Constants!$B$4)+50)/100))</f>
        <v>0.58005</v>
      </c>
      <c r="AD871">
        <f t="shared" si="232"/>
        <v>1001</v>
      </c>
      <c r="AE871">
        <f t="shared" si="233"/>
        <v>1200.5</v>
      </c>
      <c r="AF871">
        <f t="shared" si="234"/>
        <v>800.5</v>
      </c>
      <c r="AG871">
        <f>((Constants!$B$5*AG870)+Constants!$B$4*AD871+AH870)/(Constants!$B$5+Constants!$B$4)</f>
        <v>1001</v>
      </c>
      <c r="AH871">
        <f>((Constants!$B$5*AG870)+Constants!$B$4*AD871+AH870)-(Constants!$B$5+Constants!$B$4)*AG871</f>
        <v>0</v>
      </c>
      <c r="AI871">
        <f>((Constants!$B$5*AI870)+Constants!$B$4*AE871+AJ870)/(Constants!$B$5+Constants!$B$4)</f>
        <v>1200.5</v>
      </c>
      <c r="AJ871">
        <f>((Constants!$B$5*AI870)+Constants!$B$4*AE871+AJ870)-(Constants!$B$4+Constants!$B$5)*AI871</f>
        <v>0</v>
      </c>
      <c r="AK871">
        <f>((Constants!$B$5*AK870)+Constants!$B$4*AF871+AL870)/(Constants!$B$5+Constants!$B$4)</f>
        <v>800.5</v>
      </c>
      <c r="AL871">
        <f>((Constants!$B$5*AK870)+Constants!$B$4*AF871+AL870)-(Constants!$B$5+Constants!$B$4)*AK871</f>
        <v>0</v>
      </c>
      <c r="AM871">
        <f t="shared" si="235"/>
        <v>1</v>
      </c>
      <c r="AN871">
        <f t="shared" si="236"/>
        <v>1</v>
      </c>
      <c r="AO871">
        <f>(200000*(ABS(N871)-ABS(N869))+Constants!$B$7)/(2*Constants!$B$7)</f>
        <v>0.5</v>
      </c>
      <c r="AP871">
        <f>(200000*(ABS(O871)-ABS(O869))+Constants!$B$7)/(2*Constants!$B$7)</f>
        <v>0.5</v>
      </c>
      <c r="AQ871">
        <f t="shared" si="237"/>
        <v>1</v>
      </c>
      <c r="AR871">
        <f>(Constants!$B$3*Constants!$B$8*I871*K871+AS870)/(Constants!$B$9*Constants!$B$4)</f>
        <v>7.53982300884956</v>
      </c>
      <c r="AS871">
        <f>(Constants!$B$3*Constants!$B$8*I871*K871+AS870)-(AR871*Constants!$B$9*Constants!$B$4)</f>
        <v>0</v>
      </c>
      <c r="AT871">
        <f t="shared" si="238"/>
        <v>6552.10619469019</v>
      </c>
      <c r="AU871">
        <f t="array" ref="AU871">IF(SUMPRODUCT(--(SIGN(AN838:AN870)=SIGN(K839:K871)))=0,2,IF(AV870&gt;0,1,0))</f>
        <v>0</v>
      </c>
      <c r="AV871">
        <f>IF(AU871=2,ROUND(5*1000/Constants!$B$11,0),IF(AV870&gt;0,AV870-1,0))</f>
        <v>0</v>
      </c>
      <c r="AW871">
        <f t="shared" si="239"/>
        <v>869</v>
      </c>
      <c r="AX871">
        <f ca="1" t="array" ref="AX871">IF(AW871&gt;Constants!$B$12,2,IF(SUMPRODUCT(--(AX852:AX871=2))=0,0,1))</f>
        <v>2</v>
      </c>
      <c r="AZ871">
        <f t="array" ref="AZ871">IF(ABS(AG871)&gt;Constants!$B$13,2,IF(SUMPRODUCT(--(AZ851:AZ870=2))=0,0,1))</f>
        <v>0</v>
      </c>
    </row>
    <row r="872" spans="1:52">
      <c r="A872" s="3">
        <v>870</v>
      </c>
      <c r="B872">
        <f>Signals!B871</f>
        <v>3</v>
      </c>
      <c r="C872">
        <f>Signals!C871</f>
        <v>2</v>
      </c>
      <c r="D872">
        <f>Signals!F871</f>
        <v>0</v>
      </c>
      <c r="E872">
        <f>Signals!H871</f>
        <v>0</v>
      </c>
      <c r="F872">
        <f>Signals!I871</f>
        <v>0</v>
      </c>
      <c r="G872">
        <f>IF(Constants!$B$2=2,-B872,B872)</f>
        <v>3</v>
      </c>
      <c r="H872">
        <f>IF(Constants!$C$2=2,-C872,C872)</f>
        <v>2</v>
      </c>
      <c r="I872">
        <f t="shared" si="223"/>
        <v>3</v>
      </c>
      <c r="J872">
        <f t="shared" si="224"/>
        <v>2</v>
      </c>
      <c r="K872">
        <f t="shared" si="225"/>
        <v>1</v>
      </c>
      <c r="L872">
        <f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1200.5</v>
      </c>
      <c r="M872">
        <f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800.5</v>
      </c>
      <c r="N872">
        <f t="shared" si="226"/>
        <v>1200.5</v>
      </c>
      <c r="O872">
        <f t="shared" si="227"/>
        <v>800.5</v>
      </c>
      <c r="P872">
        <f>IF(I872&lt;&gt;0,(ABS(L872*Constants!$B$10)+50)/100,MAX(P871-ABS(N872*Constants!$B$4),0))</f>
        <v>0.62005</v>
      </c>
      <c r="Q872">
        <f>IF(J872&lt;&gt;0,(ABS(M872*Constants!$B$10)+50)/100,MAX(Q871-ABS(O872*Constants!$B$4),0))</f>
        <v>0.58005</v>
      </c>
      <c r="R872">
        <f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1200.5</v>
      </c>
      <c r="S872">
        <f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800.5</v>
      </c>
      <c r="T872">
        <f t="shared" si="228"/>
        <v>1200.5</v>
      </c>
      <c r="U872">
        <f t="shared" si="229"/>
        <v>800.5</v>
      </c>
      <c r="V872">
        <f>IF(I872&lt;&gt;0,(ABS(R872*Constants!$B$4)+50)/100,IF(R872=0,MAX((0-ABS(T872*Constants!$B$4)),0),(ABS(R872*Constants!$B$4)+50)/100))</f>
        <v>1501.125</v>
      </c>
      <c r="W872">
        <f>IF(J872&lt;&gt;0,(ABS(S872*Constants!$B$4)+50)/100,IF(S872=0,MAX((0-ABS(U872*Constants!$B$4)),0),(ABS(S872*Constants!$B$4)+50)/100))</f>
        <v>1001.125</v>
      </c>
      <c r="X872">
        <f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1200.5</v>
      </c>
      <c r="Y872">
        <f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800.5</v>
      </c>
      <c r="Z872">
        <f t="shared" si="230"/>
        <v>1200.5</v>
      </c>
      <c r="AA872">
        <f t="shared" si="231"/>
        <v>800.5</v>
      </c>
      <c r="AB872">
        <f>IF(I872&lt;&gt;0,(ABS(X872*Constants!$B$10)+50)/100,IF(X872=0,MAX((AB871-ABS(Z872*Constants!$B$4)),0),(ABS(X872*Constants!$B$4)+50)/100))</f>
        <v>0.62005</v>
      </c>
      <c r="AC872">
        <f>IF(J872&lt;&gt;0,(ABS(Y872*Constants!$B$10)+50)/100,IF(Y872=0,MAX((AC871-ABS(AA872*Constants!$B$4)),0),(ABS(Y872*Constants!$B$4)+50)/100))</f>
        <v>0.58005</v>
      </c>
      <c r="AD872">
        <f t="shared" si="232"/>
        <v>1001</v>
      </c>
      <c r="AE872">
        <f t="shared" si="233"/>
        <v>1200.5</v>
      </c>
      <c r="AF872">
        <f t="shared" si="234"/>
        <v>800.5</v>
      </c>
      <c r="AG872">
        <f>((Constants!$B$5*AG871)+Constants!$B$4*AD872+AH871)/(Constants!$B$5+Constants!$B$4)</f>
        <v>1001</v>
      </c>
      <c r="AH872">
        <f>((Constants!$B$5*AG871)+Constants!$B$4*AD872+AH871)-(Constants!$B$5+Constants!$B$4)*AG872</f>
        <v>0</v>
      </c>
      <c r="AI872">
        <f>((Constants!$B$5*AI871)+Constants!$B$4*AE872+AJ871)/(Constants!$B$5+Constants!$B$4)</f>
        <v>1200.5</v>
      </c>
      <c r="AJ872">
        <f>((Constants!$B$5*AI871)+Constants!$B$4*AE872+AJ871)-(Constants!$B$4+Constants!$B$5)*AI872</f>
        <v>0</v>
      </c>
      <c r="AK872">
        <f>((Constants!$B$5*AK871)+Constants!$B$4*AF872+AL871)/(Constants!$B$5+Constants!$B$4)</f>
        <v>800.5</v>
      </c>
      <c r="AL872">
        <f>((Constants!$B$5*AK871)+Constants!$B$4*AF872+AL871)-(Constants!$B$5+Constants!$B$4)*AK872</f>
        <v>0</v>
      </c>
      <c r="AM872">
        <f t="shared" si="235"/>
        <v>1</v>
      </c>
      <c r="AN872">
        <f t="shared" si="236"/>
        <v>1</v>
      </c>
      <c r="AO872">
        <f>(200000*(ABS(N872)-ABS(N870))+Constants!$B$7)/(2*Constants!$B$7)</f>
        <v>0.5</v>
      </c>
      <c r="AP872">
        <f>(200000*(ABS(O872)-ABS(O870))+Constants!$B$7)/(2*Constants!$B$7)</f>
        <v>0.5</v>
      </c>
      <c r="AQ872">
        <f t="shared" si="237"/>
        <v>1</v>
      </c>
      <c r="AR872">
        <f>(Constants!$B$3*Constants!$B$8*I872*K872+AS871)/(Constants!$B$9*Constants!$B$4)</f>
        <v>7.53982300884956</v>
      </c>
      <c r="AS872">
        <f>(Constants!$B$3*Constants!$B$8*I872*K872+AS871)-(AR872*Constants!$B$9*Constants!$B$4)</f>
        <v>0</v>
      </c>
      <c r="AT872">
        <f t="shared" si="238"/>
        <v>6559.64601769904</v>
      </c>
      <c r="AU872">
        <f t="array" ref="AU872">IF(SUMPRODUCT(--(SIGN(AN839:AN871)=SIGN(K840:K872)))=0,2,IF(AV871&gt;0,1,0))</f>
        <v>0</v>
      </c>
      <c r="AV872">
        <f>IF(AU872=2,ROUND(5*1000/Constants!$B$11,0),IF(AV871&gt;0,AV871-1,0))</f>
        <v>0</v>
      </c>
      <c r="AW872">
        <f t="shared" si="239"/>
        <v>870</v>
      </c>
      <c r="AX872">
        <f ca="1" t="array" ref="AX872">IF(AW872&gt;Constants!$B$12,2,IF(SUMPRODUCT(--(AX853:AX872=2))=0,0,1))</f>
        <v>2</v>
      </c>
      <c r="AZ872">
        <f t="array" ref="AZ872">IF(ABS(AG872)&gt;Constants!$B$13,2,IF(SUMPRODUCT(--(AZ852:AZ871=2))=0,0,1))</f>
        <v>0</v>
      </c>
    </row>
    <row r="873" spans="1:52">
      <c r="A873" s="3">
        <v>871</v>
      </c>
      <c r="B873">
        <f>Signals!B872</f>
        <v>3</v>
      </c>
      <c r="C873">
        <f>Signals!C872</f>
        <v>2</v>
      </c>
      <c r="D873">
        <f>Signals!F872</f>
        <v>0</v>
      </c>
      <c r="E873">
        <f>Signals!H872</f>
        <v>0</v>
      </c>
      <c r="F873">
        <f>Signals!I872</f>
        <v>0</v>
      </c>
      <c r="G873">
        <f>IF(Constants!$B$2=2,-B873,B873)</f>
        <v>3</v>
      </c>
      <c r="H873">
        <f>IF(Constants!$C$2=2,-C873,C873)</f>
        <v>2</v>
      </c>
      <c r="I873">
        <f t="shared" si="223"/>
        <v>3</v>
      </c>
      <c r="J873">
        <f t="shared" si="224"/>
        <v>2</v>
      </c>
      <c r="K873">
        <f t="shared" si="225"/>
        <v>1</v>
      </c>
      <c r="L873">
        <f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1200.5</v>
      </c>
      <c r="M873">
        <f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800.5</v>
      </c>
      <c r="N873">
        <f t="shared" si="226"/>
        <v>1200.5</v>
      </c>
      <c r="O873">
        <f t="shared" si="227"/>
        <v>800.5</v>
      </c>
      <c r="P873">
        <f>IF(I873&lt;&gt;0,(ABS(L873*Constants!$B$10)+50)/100,MAX(P872-ABS(N873*Constants!$B$4),0))</f>
        <v>0.62005</v>
      </c>
      <c r="Q873">
        <f>IF(J873&lt;&gt;0,(ABS(M873*Constants!$B$10)+50)/100,MAX(Q872-ABS(O873*Constants!$B$4),0))</f>
        <v>0.58005</v>
      </c>
      <c r="R873">
        <f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1200.5</v>
      </c>
      <c r="S873">
        <f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800.5</v>
      </c>
      <c r="T873">
        <f t="shared" si="228"/>
        <v>1200.5</v>
      </c>
      <c r="U873">
        <f t="shared" si="229"/>
        <v>800.5</v>
      </c>
      <c r="V873">
        <f>IF(I873&lt;&gt;0,(ABS(R873*Constants!$B$4)+50)/100,IF(R873=0,MAX((0-ABS(T873*Constants!$B$4)),0),(ABS(R873*Constants!$B$4)+50)/100))</f>
        <v>1501.125</v>
      </c>
      <c r="W873">
        <f>IF(J873&lt;&gt;0,(ABS(S873*Constants!$B$4)+50)/100,IF(S873=0,MAX((0-ABS(U873*Constants!$B$4)),0),(ABS(S873*Constants!$B$4)+50)/100))</f>
        <v>1001.125</v>
      </c>
      <c r="X873">
        <f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1200.5</v>
      </c>
      <c r="Y873">
        <f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800.5</v>
      </c>
      <c r="Z873">
        <f t="shared" si="230"/>
        <v>1200.5</v>
      </c>
      <c r="AA873">
        <f t="shared" si="231"/>
        <v>800.5</v>
      </c>
      <c r="AB873">
        <f>IF(I873&lt;&gt;0,(ABS(X873*Constants!$B$10)+50)/100,IF(X873=0,MAX((AB872-ABS(Z873*Constants!$B$4)),0),(ABS(X873*Constants!$B$4)+50)/100))</f>
        <v>0.62005</v>
      </c>
      <c r="AC873">
        <f>IF(J873&lt;&gt;0,(ABS(Y873*Constants!$B$10)+50)/100,IF(Y873=0,MAX((AC872-ABS(AA873*Constants!$B$4)),0),(ABS(Y873*Constants!$B$4)+50)/100))</f>
        <v>0.58005</v>
      </c>
      <c r="AD873">
        <f t="shared" si="232"/>
        <v>1001</v>
      </c>
      <c r="AE873">
        <f t="shared" si="233"/>
        <v>1200.5</v>
      </c>
      <c r="AF873">
        <f t="shared" si="234"/>
        <v>800.5</v>
      </c>
      <c r="AG873">
        <f>((Constants!$B$5*AG872)+Constants!$B$4*AD873+AH872)/(Constants!$B$5+Constants!$B$4)</f>
        <v>1001</v>
      </c>
      <c r="AH873">
        <f>((Constants!$B$5*AG872)+Constants!$B$4*AD873+AH872)-(Constants!$B$5+Constants!$B$4)*AG873</f>
        <v>0</v>
      </c>
      <c r="AI873">
        <f>((Constants!$B$5*AI872)+Constants!$B$4*AE873+AJ872)/(Constants!$B$5+Constants!$B$4)</f>
        <v>1200.5</v>
      </c>
      <c r="AJ873">
        <f>((Constants!$B$5*AI872)+Constants!$B$4*AE873+AJ872)-(Constants!$B$4+Constants!$B$5)*AI873</f>
        <v>0</v>
      </c>
      <c r="AK873">
        <f>((Constants!$B$5*AK872)+Constants!$B$4*AF873+AL872)/(Constants!$B$5+Constants!$B$4)</f>
        <v>800.5</v>
      </c>
      <c r="AL873">
        <f>((Constants!$B$5*AK872)+Constants!$B$4*AF873+AL872)-(Constants!$B$5+Constants!$B$4)*AK873</f>
        <v>0</v>
      </c>
      <c r="AM873">
        <f t="shared" si="235"/>
        <v>1</v>
      </c>
      <c r="AN873">
        <f t="shared" si="236"/>
        <v>1</v>
      </c>
      <c r="AO873">
        <f>(200000*(ABS(N873)-ABS(N871))+Constants!$B$7)/(2*Constants!$B$7)</f>
        <v>0.5</v>
      </c>
      <c r="AP873">
        <f>(200000*(ABS(O873)-ABS(O871))+Constants!$B$7)/(2*Constants!$B$7)</f>
        <v>0.5</v>
      </c>
      <c r="AQ873">
        <f t="shared" si="237"/>
        <v>1</v>
      </c>
      <c r="AR873">
        <f>(Constants!$B$3*Constants!$B$8*I873*K873+AS872)/(Constants!$B$9*Constants!$B$4)</f>
        <v>7.53982300884956</v>
      </c>
      <c r="AS873">
        <f>(Constants!$B$3*Constants!$B$8*I873*K873+AS872)-(AR873*Constants!$B$9*Constants!$B$4)</f>
        <v>0</v>
      </c>
      <c r="AT873">
        <f t="shared" si="238"/>
        <v>6567.18584070789</v>
      </c>
      <c r="AU873">
        <f t="array" ref="AU873">IF(SUMPRODUCT(--(SIGN(AN840:AN872)=SIGN(K841:K873)))=0,2,IF(AV872&gt;0,1,0))</f>
        <v>0</v>
      </c>
      <c r="AV873">
        <f>IF(AU873=2,ROUND(5*1000/Constants!$B$11,0),IF(AV872&gt;0,AV872-1,0))</f>
        <v>0</v>
      </c>
      <c r="AW873">
        <f t="shared" si="239"/>
        <v>871</v>
      </c>
      <c r="AX873">
        <f ca="1" t="array" ref="AX873">IF(AW873&gt;Constants!$B$12,2,IF(SUMPRODUCT(--(AX854:AX873=2))=0,0,1))</f>
        <v>2</v>
      </c>
      <c r="AZ873">
        <f t="array" ref="AZ873">IF(ABS(AG873)&gt;Constants!$B$13,2,IF(SUMPRODUCT(--(AZ853:AZ872=2))=0,0,1))</f>
        <v>0</v>
      </c>
    </row>
    <row r="874" spans="1:52">
      <c r="A874" s="3">
        <v>872</v>
      </c>
      <c r="B874">
        <f>Signals!B873</f>
        <v>3</v>
      </c>
      <c r="C874">
        <f>Signals!C873</f>
        <v>2</v>
      </c>
      <c r="D874">
        <f>Signals!F873</f>
        <v>0</v>
      </c>
      <c r="E874">
        <f>Signals!H873</f>
        <v>0</v>
      </c>
      <c r="F874">
        <f>Signals!I873</f>
        <v>0</v>
      </c>
      <c r="G874">
        <f>IF(Constants!$B$2=2,-B874,B874)</f>
        <v>3</v>
      </c>
      <c r="H874">
        <f>IF(Constants!$C$2=2,-C874,C874)</f>
        <v>2</v>
      </c>
      <c r="I874">
        <f t="shared" si="223"/>
        <v>3</v>
      </c>
      <c r="J874">
        <f t="shared" si="224"/>
        <v>2</v>
      </c>
      <c r="K874">
        <f t="shared" si="225"/>
        <v>1</v>
      </c>
      <c r="L874">
        <f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1200.5</v>
      </c>
      <c r="M874">
        <f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800.5</v>
      </c>
      <c r="N874">
        <f t="shared" si="226"/>
        <v>1200.5</v>
      </c>
      <c r="O874">
        <f t="shared" si="227"/>
        <v>800.5</v>
      </c>
      <c r="P874">
        <f>IF(I874&lt;&gt;0,(ABS(L874*Constants!$B$10)+50)/100,MAX(P873-ABS(N874*Constants!$B$4),0))</f>
        <v>0.62005</v>
      </c>
      <c r="Q874">
        <f>IF(J874&lt;&gt;0,(ABS(M874*Constants!$B$10)+50)/100,MAX(Q873-ABS(O874*Constants!$B$4),0))</f>
        <v>0.58005</v>
      </c>
      <c r="R874">
        <f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1200.5</v>
      </c>
      <c r="S874">
        <f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800.5</v>
      </c>
      <c r="T874">
        <f t="shared" si="228"/>
        <v>1200.5</v>
      </c>
      <c r="U874">
        <f t="shared" si="229"/>
        <v>800.5</v>
      </c>
      <c r="V874">
        <f>IF(I874&lt;&gt;0,(ABS(R874*Constants!$B$4)+50)/100,IF(R874=0,MAX((0-ABS(T874*Constants!$B$4)),0),(ABS(R874*Constants!$B$4)+50)/100))</f>
        <v>1501.125</v>
      </c>
      <c r="W874">
        <f>IF(J874&lt;&gt;0,(ABS(S874*Constants!$B$4)+50)/100,IF(S874=0,MAX((0-ABS(U874*Constants!$B$4)),0),(ABS(S874*Constants!$B$4)+50)/100))</f>
        <v>1001.125</v>
      </c>
      <c r="X874">
        <f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1200.5</v>
      </c>
      <c r="Y874">
        <f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800.5</v>
      </c>
      <c r="Z874">
        <f t="shared" si="230"/>
        <v>1200.5</v>
      </c>
      <c r="AA874">
        <f t="shared" si="231"/>
        <v>800.5</v>
      </c>
      <c r="AB874">
        <f>IF(I874&lt;&gt;0,(ABS(X874*Constants!$B$10)+50)/100,IF(X874=0,MAX((AB873-ABS(Z874*Constants!$B$4)),0),(ABS(X874*Constants!$B$4)+50)/100))</f>
        <v>0.62005</v>
      </c>
      <c r="AC874">
        <f>IF(J874&lt;&gt;0,(ABS(Y874*Constants!$B$10)+50)/100,IF(Y874=0,MAX((AC873-ABS(AA874*Constants!$B$4)),0),(ABS(Y874*Constants!$B$4)+50)/100))</f>
        <v>0.58005</v>
      </c>
      <c r="AD874">
        <f t="shared" si="232"/>
        <v>1001</v>
      </c>
      <c r="AE874">
        <f t="shared" si="233"/>
        <v>1200.5</v>
      </c>
      <c r="AF874">
        <f t="shared" si="234"/>
        <v>800.5</v>
      </c>
      <c r="AG874">
        <f>((Constants!$B$5*AG873)+Constants!$B$4*AD874+AH873)/(Constants!$B$5+Constants!$B$4)</f>
        <v>1001</v>
      </c>
      <c r="AH874">
        <f>((Constants!$B$5*AG873)+Constants!$B$4*AD874+AH873)-(Constants!$B$5+Constants!$B$4)*AG874</f>
        <v>0</v>
      </c>
      <c r="AI874">
        <f>((Constants!$B$5*AI873)+Constants!$B$4*AE874+AJ873)/(Constants!$B$5+Constants!$B$4)</f>
        <v>1200.5</v>
      </c>
      <c r="AJ874">
        <f>((Constants!$B$5*AI873)+Constants!$B$4*AE874+AJ873)-(Constants!$B$4+Constants!$B$5)*AI874</f>
        <v>0</v>
      </c>
      <c r="AK874">
        <f>((Constants!$B$5*AK873)+Constants!$B$4*AF874+AL873)/(Constants!$B$5+Constants!$B$4)</f>
        <v>800.5</v>
      </c>
      <c r="AL874">
        <f>((Constants!$B$5*AK873)+Constants!$B$4*AF874+AL873)-(Constants!$B$5+Constants!$B$4)*AK874</f>
        <v>0</v>
      </c>
      <c r="AM874">
        <f t="shared" si="235"/>
        <v>1</v>
      </c>
      <c r="AN874">
        <f t="shared" si="236"/>
        <v>1</v>
      </c>
      <c r="AO874">
        <f>(200000*(ABS(N874)-ABS(N872))+Constants!$B$7)/(2*Constants!$B$7)</f>
        <v>0.5</v>
      </c>
      <c r="AP874">
        <f>(200000*(ABS(O874)-ABS(O872))+Constants!$B$7)/(2*Constants!$B$7)</f>
        <v>0.5</v>
      </c>
      <c r="AQ874">
        <f t="shared" si="237"/>
        <v>1</v>
      </c>
      <c r="AR874">
        <f>(Constants!$B$3*Constants!$B$8*I874*K874+AS873)/(Constants!$B$9*Constants!$B$4)</f>
        <v>7.53982300884956</v>
      </c>
      <c r="AS874">
        <f>(Constants!$B$3*Constants!$B$8*I874*K874+AS873)-(AR874*Constants!$B$9*Constants!$B$4)</f>
        <v>0</v>
      </c>
      <c r="AT874">
        <f t="shared" si="238"/>
        <v>6574.72566371674</v>
      </c>
      <c r="AU874">
        <f t="array" ref="AU874">IF(SUMPRODUCT(--(SIGN(AN841:AN873)=SIGN(K842:K874)))=0,2,IF(AV873&gt;0,1,0))</f>
        <v>0</v>
      </c>
      <c r="AV874">
        <f>IF(AU874=2,ROUND(5*1000/Constants!$B$11,0),IF(AV873&gt;0,AV873-1,0))</f>
        <v>0</v>
      </c>
      <c r="AW874">
        <f t="shared" si="239"/>
        <v>872</v>
      </c>
      <c r="AX874">
        <f ca="1" t="array" ref="AX874">IF(AW874&gt;Constants!$B$12,2,IF(SUMPRODUCT(--(AX855:AX874=2))=0,0,1))</f>
        <v>2</v>
      </c>
      <c r="AZ874">
        <f t="array" ref="AZ874">IF(ABS(AG874)&gt;Constants!$B$13,2,IF(SUMPRODUCT(--(AZ854:AZ873=2))=0,0,1))</f>
        <v>0</v>
      </c>
    </row>
    <row r="875" spans="1:52">
      <c r="A875" s="3">
        <v>873</v>
      </c>
      <c r="B875">
        <f>Signals!B874</f>
        <v>3</v>
      </c>
      <c r="C875">
        <f>Signals!C874</f>
        <v>2</v>
      </c>
      <c r="D875">
        <f>Signals!F874</f>
        <v>0</v>
      </c>
      <c r="E875">
        <f>Signals!H874</f>
        <v>0</v>
      </c>
      <c r="F875">
        <f>Signals!I874</f>
        <v>0</v>
      </c>
      <c r="G875">
        <f>IF(Constants!$B$2=2,-B875,B875)</f>
        <v>3</v>
      </c>
      <c r="H875">
        <f>IF(Constants!$C$2=2,-C875,C875)</f>
        <v>2</v>
      </c>
      <c r="I875">
        <f t="shared" si="223"/>
        <v>3</v>
      </c>
      <c r="J875">
        <f t="shared" si="224"/>
        <v>2</v>
      </c>
      <c r="K875">
        <f t="shared" si="225"/>
        <v>1</v>
      </c>
      <c r="L875">
        <f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1200.5</v>
      </c>
      <c r="M875">
        <f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800.5</v>
      </c>
      <c r="N875">
        <f t="shared" si="226"/>
        <v>1200.5</v>
      </c>
      <c r="O875">
        <f t="shared" si="227"/>
        <v>800.5</v>
      </c>
      <c r="P875">
        <f>IF(I875&lt;&gt;0,(ABS(L875*Constants!$B$10)+50)/100,MAX(P874-ABS(N875*Constants!$B$4),0))</f>
        <v>0.62005</v>
      </c>
      <c r="Q875">
        <f>IF(J875&lt;&gt;0,(ABS(M875*Constants!$B$10)+50)/100,MAX(Q874-ABS(O875*Constants!$B$4),0))</f>
        <v>0.58005</v>
      </c>
      <c r="R875">
        <f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1200.5</v>
      </c>
      <c r="S875">
        <f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800.5</v>
      </c>
      <c r="T875">
        <f t="shared" si="228"/>
        <v>1200.5</v>
      </c>
      <c r="U875">
        <f t="shared" si="229"/>
        <v>800.5</v>
      </c>
      <c r="V875">
        <f>IF(I875&lt;&gt;0,(ABS(R875*Constants!$B$4)+50)/100,IF(R875=0,MAX((0-ABS(T875*Constants!$B$4)),0),(ABS(R875*Constants!$B$4)+50)/100))</f>
        <v>1501.125</v>
      </c>
      <c r="W875">
        <f>IF(J875&lt;&gt;0,(ABS(S875*Constants!$B$4)+50)/100,IF(S875=0,MAX((0-ABS(U875*Constants!$B$4)),0),(ABS(S875*Constants!$B$4)+50)/100))</f>
        <v>1001.125</v>
      </c>
      <c r="X875">
        <f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1200.5</v>
      </c>
      <c r="Y875">
        <f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800.5</v>
      </c>
      <c r="Z875">
        <f t="shared" si="230"/>
        <v>1200.5</v>
      </c>
      <c r="AA875">
        <f t="shared" si="231"/>
        <v>800.5</v>
      </c>
      <c r="AB875">
        <f>IF(I875&lt;&gt;0,(ABS(X875*Constants!$B$10)+50)/100,IF(X875=0,MAX((AB874-ABS(Z875*Constants!$B$4)),0),(ABS(X875*Constants!$B$4)+50)/100))</f>
        <v>0.62005</v>
      </c>
      <c r="AC875">
        <f>IF(J875&lt;&gt;0,(ABS(Y875*Constants!$B$10)+50)/100,IF(Y875=0,MAX((AC874-ABS(AA875*Constants!$B$4)),0),(ABS(Y875*Constants!$B$4)+50)/100))</f>
        <v>0.58005</v>
      </c>
      <c r="AD875">
        <f t="shared" si="232"/>
        <v>1001</v>
      </c>
      <c r="AE875">
        <f t="shared" si="233"/>
        <v>1200.5</v>
      </c>
      <c r="AF875">
        <f t="shared" si="234"/>
        <v>800.5</v>
      </c>
      <c r="AG875">
        <f>((Constants!$B$5*AG874)+Constants!$B$4*AD875+AH874)/(Constants!$B$5+Constants!$B$4)</f>
        <v>1001</v>
      </c>
      <c r="AH875">
        <f>((Constants!$B$5*AG874)+Constants!$B$4*AD875+AH874)-(Constants!$B$5+Constants!$B$4)*AG875</f>
        <v>0</v>
      </c>
      <c r="AI875">
        <f>((Constants!$B$5*AI874)+Constants!$B$4*AE875+AJ874)/(Constants!$B$5+Constants!$B$4)</f>
        <v>1200.5</v>
      </c>
      <c r="AJ875">
        <f>((Constants!$B$5*AI874)+Constants!$B$4*AE875+AJ874)-(Constants!$B$4+Constants!$B$5)*AI875</f>
        <v>0</v>
      </c>
      <c r="AK875">
        <f>((Constants!$B$5*AK874)+Constants!$B$4*AF875+AL874)/(Constants!$B$5+Constants!$B$4)</f>
        <v>800.5</v>
      </c>
      <c r="AL875">
        <f>((Constants!$B$5*AK874)+Constants!$B$4*AF875+AL874)-(Constants!$B$5+Constants!$B$4)*AK875</f>
        <v>0</v>
      </c>
      <c r="AM875">
        <f t="shared" si="235"/>
        <v>1</v>
      </c>
      <c r="AN875">
        <f t="shared" si="236"/>
        <v>1</v>
      </c>
      <c r="AO875">
        <f>(200000*(ABS(N875)-ABS(N873))+Constants!$B$7)/(2*Constants!$B$7)</f>
        <v>0.5</v>
      </c>
      <c r="AP875">
        <f>(200000*(ABS(O875)-ABS(O873))+Constants!$B$7)/(2*Constants!$B$7)</f>
        <v>0.5</v>
      </c>
      <c r="AQ875">
        <f t="shared" si="237"/>
        <v>1</v>
      </c>
      <c r="AR875">
        <f>(Constants!$B$3*Constants!$B$8*I875*K875+AS874)/(Constants!$B$9*Constants!$B$4)</f>
        <v>7.53982300884956</v>
      </c>
      <c r="AS875">
        <f>(Constants!$B$3*Constants!$B$8*I875*K875+AS874)-(AR875*Constants!$B$9*Constants!$B$4)</f>
        <v>0</v>
      </c>
      <c r="AT875">
        <f t="shared" si="238"/>
        <v>6582.26548672559</v>
      </c>
      <c r="AU875">
        <f t="array" ref="AU875">IF(SUMPRODUCT(--(SIGN(AN842:AN874)=SIGN(K843:K875)))=0,2,IF(AV874&gt;0,1,0))</f>
        <v>0</v>
      </c>
      <c r="AV875">
        <f>IF(AU875=2,ROUND(5*1000/Constants!$B$11,0),IF(AV874&gt;0,AV874-1,0))</f>
        <v>0</v>
      </c>
      <c r="AW875">
        <f t="shared" si="239"/>
        <v>873</v>
      </c>
      <c r="AX875">
        <f ca="1" t="array" ref="AX875">IF(AW875&gt;Constants!$B$12,2,IF(SUMPRODUCT(--(AX856:AX875=2))=0,0,1))</f>
        <v>2</v>
      </c>
      <c r="AZ875">
        <f t="array" ref="AZ875">IF(ABS(AG875)&gt;Constants!$B$13,2,IF(SUMPRODUCT(--(AZ855:AZ874=2))=0,0,1))</f>
        <v>0</v>
      </c>
    </row>
    <row r="876" spans="1:52">
      <c r="A876" s="3">
        <v>874</v>
      </c>
      <c r="B876">
        <f>Signals!B875</f>
        <v>3</v>
      </c>
      <c r="C876">
        <f>Signals!C875</f>
        <v>2</v>
      </c>
      <c r="D876">
        <f>Signals!F875</f>
        <v>0</v>
      </c>
      <c r="E876">
        <f>Signals!H875</f>
        <v>0</v>
      </c>
      <c r="F876">
        <f>Signals!I875</f>
        <v>0</v>
      </c>
      <c r="G876">
        <f>IF(Constants!$B$2=2,-B876,B876)</f>
        <v>3</v>
      </c>
      <c r="H876">
        <f>IF(Constants!$C$2=2,-C876,C876)</f>
        <v>2</v>
      </c>
      <c r="I876">
        <f t="shared" si="223"/>
        <v>3</v>
      </c>
      <c r="J876">
        <f t="shared" si="224"/>
        <v>2</v>
      </c>
      <c r="K876">
        <f t="shared" si="225"/>
        <v>1</v>
      </c>
      <c r="L876">
        <f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1200.5</v>
      </c>
      <c r="M876">
        <f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800.5</v>
      </c>
      <c r="N876">
        <f t="shared" si="226"/>
        <v>1200.5</v>
      </c>
      <c r="O876">
        <f t="shared" si="227"/>
        <v>800.5</v>
      </c>
      <c r="P876">
        <f>IF(I876&lt;&gt;0,(ABS(L876*Constants!$B$10)+50)/100,MAX(P875-ABS(N876*Constants!$B$4),0))</f>
        <v>0.62005</v>
      </c>
      <c r="Q876">
        <f>IF(J876&lt;&gt;0,(ABS(M876*Constants!$B$10)+50)/100,MAX(Q875-ABS(O876*Constants!$B$4),0))</f>
        <v>0.58005</v>
      </c>
      <c r="R876">
        <f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1200.5</v>
      </c>
      <c r="S876">
        <f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800.5</v>
      </c>
      <c r="T876">
        <f t="shared" si="228"/>
        <v>1200.5</v>
      </c>
      <c r="U876">
        <f t="shared" si="229"/>
        <v>800.5</v>
      </c>
      <c r="V876">
        <f>IF(I876&lt;&gt;0,(ABS(R876*Constants!$B$4)+50)/100,IF(R876=0,MAX((0-ABS(T876*Constants!$B$4)),0),(ABS(R876*Constants!$B$4)+50)/100))</f>
        <v>1501.125</v>
      </c>
      <c r="W876">
        <f>IF(J876&lt;&gt;0,(ABS(S876*Constants!$B$4)+50)/100,IF(S876=0,MAX((0-ABS(U876*Constants!$B$4)),0),(ABS(S876*Constants!$B$4)+50)/100))</f>
        <v>1001.125</v>
      </c>
      <c r="X876">
        <f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1200.5</v>
      </c>
      <c r="Y876">
        <f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800.5</v>
      </c>
      <c r="Z876">
        <f t="shared" si="230"/>
        <v>1200.5</v>
      </c>
      <c r="AA876">
        <f t="shared" si="231"/>
        <v>800.5</v>
      </c>
      <c r="AB876">
        <f>IF(I876&lt;&gt;0,(ABS(X876*Constants!$B$10)+50)/100,IF(X876=0,MAX((AB875-ABS(Z876*Constants!$B$4)),0),(ABS(X876*Constants!$B$4)+50)/100))</f>
        <v>0.62005</v>
      </c>
      <c r="AC876">
        <f>IF(J876&lt;&gt;0,(ABS(Y876*Constants!$B$10)+50)/100,IF(Y876=0,MAX((AC875-ABS(AA876*Constants!$B$4)),0),(ABS(Y876*Constants!$B$4)+50)/100))</f>
        <v>0.58005</v>
      </c>
      <c r="AD876">
        <f t="shared" si="232"/>
        <v>1001</v>
      </c>
      <c r="AE876">
        <f t="shared" si="233"/>
        <v>1200.5</v>
      </c>
      <c r="AF876">
        <f t="shared" si="234"/>
        <v>800.5</v>
      </c>
      <c r="AG876">
        <f>((Constants!$B$5*AG875)+Constants!$B$4*AD876+AH875)/(Constants!$B$5+Constants!$B$4)</f>
        <v>1001</v>
      </c>
      <c r="AH876">
        <f>((Constants!$B$5*AG875)+Constants!$B$4*AD876+AH875)-(Constants!$B$5+Constants!$B$4)*AG876</f>
        <v>0</v>
      </c>
      <c r="AI876">
        <f>((Constants!$B$5*AI875)+Constants!$B$4*AE876+AJ875)/(Constants!$B$5+Constants!$B$4)</f>
        <v>1200.5</v>
      </c>
      <c r="AJ876">
        <f>((Constants!$B$5*AI875)+Constants!$B$4*AE876+AJ875)-(Constants!$B$4+Constants!$B$5)*AI876</f>
        <v>0</v>
      </c>
      <c r="AK876">
        <f>((Constants!$B$5*AK875)+Constants!$B$4*AF876+AL875)/(Constants!$B$5+Constants!$B$4)</f>
        <v>800.5</v>
      </c>
      <c r="AL876">
        <f>((Constants!$B$5*AK875)+Constants!$B$4*AF876+AL875)-(Constants!$B$5+Constants!$B$4)*AK876</f>
        <v>0</v>
      </c>
      <c r="AM876">
        <f t="shared" si="235"/>
        <v>1</v>
      </c>
      <c r="AN876">
        <f t="shared" si="236"/>
        <v>1</v>
      </c>
      <c r="AO876">
        <f>(200000*(ABS(N876)-ABS(N874))+Constants!$B$7)/(2*Constants!$B$7)</f>
        <v>0.5</v>
      </c>
      <c r="AP876">
        <f>(200000*(ABS(O876)-ABS(O874))+Constants!$B$7)/(2*Constants!$B$7)</f>
        <v>0.5</v>
      </c>
      <c r="AQ876">
        <f t="shared" si="237"/>
        <v>1</v>
      </c>
      <c r="AR876">
        <f>(Constants!$B$3*Constants!$B$8*I876*K876+AS875)/(Constants!$B$9*Constants!$B$4)</f>
        <v>7.53982300884956</v>
      </c>
      <c r="AS876">
        <f>(Constants!$B$3*Constants!$B$8*I876*K876+AS875)-(AR876*Constants!$B$9*Constants!$B$4)</f>
        <v>0</v>
      </c>
      <c r="AT876">
        <f t="shared" si="238"/>
        <v>6589.80530973444</v>
      </c>
      <c r="AU876">
        <f t="array" ref="AU876">IF(SUMPRODUCT(--(SIGN(AN843:AN875)=SIGN(K844:K876)))=0,2,IF(AV875&gt;0,1,0))</f>
        <v>0</v>
      </c>
      <c r="AV876">
        <f>IF(AU876=2,ROUND(5*1000/Constants!$B$11,0),IF(AV875&gt;0,AV875-1,0))</f>
        <v>0</v>
      </c>
      <c r="AW876">
        <f t="shared" si="239"/>
        <v>874</v>
      </c>
      <c r="AX876">
        <f ca="1" t="array" ref="AX876">IF(AW876&gt;Constants!$B$12,2,IF(SUMPRODUCT(--(AX857:AX876=2))=0,0,1))</f>
        <v>2</v>
      </c>
      <c r="AZ876">
        <f t="array" ref="AZ876">IF(ABS(AG876)&gt;Constants!$B$13,2,IF(SUMPRODUCT(--(AZ856:AZ875=2))=0,0,1))</f>
        <v>0</v>
      </c>
    </row>
    <row r="877" spans="1:52">
      <c r="A877" s="3">
        <v>875</v>
      </c>
      <c r="B877">
        <f>Signals!B876</f>
        <v>3</v>
      </c>
      <c r="C877">
        <f>Signals!C876</f>
        <v>2</v>
      </c>
      <c r="D877">
        <f>Signals!F876</f>
        <v>0</v>
      </c>
      <c r="E877">
        <f>Signals!H876</f>
        <v>0</v>
      </c>
      <c r="F877">
        <f>Signals!I876</f>
        <v>0</v>
      </c>
      <c r="G877">
        <f>IF(Constants!$B$2=2,-B877,B877)</f>
        <v>3</v>
      </c>
      <c r="H877">
        <f>IF(Constants!$C$2=2,-C877,C877)</f>
        <v>2</v>
      </c>
      <c r="I877">
        <f t="shared" si="223"/>
        <v>3</v>
      </c>
      <c r="J877">
        <f t="shared" si="224"/>
        <v>2</v>
      </c>
      <c r="K877">
        <f t="shared" si="225"/>
        <v>1</v>
      </c>
      <c r="L877">
        <f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1200.5</v>
      </c>
      <c r="M877">
        <f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800.5</v>
      </c>
      <c r="N877">
        <f t="shared" si="226"/>
        <v>1200.5</v>
      </c>
      <c r="O877">
        <f t="shared" si="227"/>
        <v>800.5</v>
      </c>
      <c r="P877">
        <f>IF(I877&lt;&gt;0,(ABS(L877*Constants!$B$10)+50)/100,MAX(P876-ABS(N877*Constants!$B$4),0))</f>
        <v>0.62005</v>
      </c>
      <c r="Q877">
        <f>IF(J877&lt;&gt;0,(ABS(M877*Constants!$B$10)+50)/100,MAX(Q876-ABS(O877*Constants!$B$4),0))</f>
        <v>0.58005</v>
      </c>
      <c r="R877">
        <f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1200.5</v>
      </c>
      <c r="S877">
        <f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800.5</v>
      </c>
      <c r="T877">
        <f t="shared" si="228"/>
        <v>1200.5</v>
      </c>
      <c r="U877">
        <f t="shared" si="229"/>
        <v>800.5</v>
      </c>
      <c r="V877">
        <f>IF(I877&lt;&gt;0,(ABS(R877*Constants!$B$4)+50)/100,IF(R877=0,MAX((0-ABS(T877*Constants!$B$4)),0),(ABS(R877*Constants!$B$4)+50)/100))</f>
        <v>1501.125</v>
      </c>
      <c r="W877">
        <f>IF(J877&lt;&gt;0,(ABS(S877*Constants!$B$4)+50)/100,IF(S877=0,MAX((0-ABS(U877*Constants!$B$4)),0),(ABS(S877*Constants!$B$4)+50)/100))</f>
        <v>1001.125</v>
      </c>
      <c r="X877">
        <f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1200.5</v>
      </c>
      <c r="Y877">
        <f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800.5</v>
      </c>
      <c r="Z877">
        <f t="shared" si="230"/>
        <v>1200.5</v>
      </c>
      <c r="AA877">
        <f t="shared" si="231"/>
        <v>800.5</v>
      </c>
      <c r="AB877">
        <f>IF(I877&lt;&gt;0,(ABS(X877*Constants!$B$10)+50)/100,IF(X877=0,MAX((AB876-ABS(Z877*Constants!$B$4)),0),(ABS(X877*Constants!$B$4)+50)/100))</f>
        <v>0.62005</v>
      </c>
      <c r="AC877">
        <f>IF(J877&lt;&gt;0,(ABS(Y877*Constants!$B$10)+50)/100,IF(Y877=0,MAX((AC876-ABS(AA877*Constants!$B$4)),0),(ABS(Y877*Constants!$B$4)+50)/100))</f>
        <v>0.58005</v>
      </c>
      <c r="AD877">
        <f t="shared" si="232"/>
        <v>1001</v>
      </c>
      <c r="AE877">
        <f t="shared" si="233"/>
        <v>1200.5</v>
      </c>
      <c r="AF877">
        <f t="shared" si="234"/>
        <v>800.5</v>
      </c>
      <c r="AG877">
        <f>((Constants!$B$5*AG876)+Constants!$B$4*AD877+AH876)/(Constants!$B$5+Constants!$B$4)</f>
        <v>1001</v>
      </c>
      <c r="AH877">
        <f>((Constants!$B$5*AG876)+Constants!$B$4*AD877+AH876)-(Constants!$B$5+Constants!$B$4)*AG877</f>
        <v>0</v>
      </c>
      <c r="AI877">
        <f>((Constants!$B$5*AI876)+Constants!$B$4*AE877+AJ876)/(Constants!$B$5+Constants!$B$4)</f>
        <v>1200.5</v>
      </c>
      <c r="AJ877">
        <f>((Constants!$B$5*AI876)+Constants!$B$4*AE877+AJ876)-(Constants!$B$4+Constants!$B$5)*AI877</f>
        <v>0</v>
      </c>
      <c r="AK877">
        <f>((Constants!$B$5*AK876)+Constants!$B$4*AF877+AL876)/(Constants!$B$5+Constants!$B$4)</f>
        <v>800.5</v>
      </c>
      <c r="AL877">
        <f>((Constants!$B$5*AK876)+Constants!$B$4*AF877+AL876)-(Constants!$B$5+Constants!$B$4)*AK877</f>
        <v>0</v>
      </c>
      <c r="AM877">
        <f t="shared" si="235"/>
        <v>1</v>
      </c>
      <c r="AN877">
        <f t="shared" si="236"/>
        <v>1</v>
      </c>
      <c r="AO877">
        <f>(200000*(ABS(N877)-ABS(N875))+Constants!$B$7)/(2*Constants!$B$7)</f>
        <v>0.5</v>
      </c>
      <c r="AP877">
        <f>(200000*(ABS(O877)-ABS(O875))+Constants!$B$7)/(2*Constants!$B$7)</f>
        <v>0.5</v>
      </c>
      <c r="AQ877">
        <f t="shared" si="237"/>
        <v>1</v>
      </c>
      <c r="AR877">
        <f>(Constants!$B$3*Constants!$B$8*I877*K877+AS876)/(Constants!$B$9*Constants!$B$4)</f>
        <v>7.53982300884956</v>
      </c>
      <c r="AS877">
        <f>(Constants!$B$3*Constants!$B$8*I877*K877+AS876)-(AR877*Constants!$B$9*Constants!$B$4)</f>
        <v>0</v>
      </c>
      <c r="AT877">
        <f t="shared" si="238"/>
        <v>6597.34513274329</v>
      </c>
      <c r="AU877">
        <f t="array" ref="AU877">IF(SUMPRODUCT(--(SIGN(AN844:AN876)=SIGN(K845:K877)))=0,2,IF(AV876&gt;0,1,0))</f>
        <v>0</v>
      </c>
      <c r="AV877">
        <f>IF(AU877=2,ROUND(5*1000/Constants!$B$11,0),IF(AV876&gt;0,AV876-1,0))</f>
        <v>0</v>
      </c>
      <c r="AW877">
        <f t="shared" si="239"/>
        <v>875</v>
      </c>
      <c r="AX877">
        <f ca="1" t="array" ref="AX877">IF(AW877&gt;Constants!$B$12,2,IF(SUMPRODUCT(--(AX858:AX877=2))=0,0,1))</f>
        <v>2</v>
      </c>
      <c r="AZ877">
        <f t="array" ref="AZ877">IF(ABS(AG877)&gt;Constants!$B$13,2,IF(SUMPRODUCT(--(AZ857:AZ876=2))=0,0,1))</f>
        <v>0</v>
      </c>
    </row>
    <row r="878" spans="1:52">
      <c r="A878" s="3">
        <v>876</v>
      </c>
      <c r="B878">
        <f>Signals!B877</f>
        <v>3</v>
      </c>
      <c r="C878">
        <f>Signals!C877</f>
        <v>2</v>
      </c>
      <c r="D878">
        <f>Signals!F877</f>
        <v>0</v>
      </c>
      <c r="E878">
        <f>Signals!H877</f>
        <v>0</v>
      </c>
      <c r="F878">
        <f>Signals!I877</f>
        <v>0</v>
      </c>
      <c r="G878">
        <f>IF(Constants!$B$2=2,-B878,B878)</f>
        <v>3</v>
      </c>
      <c r="H878">
        <f>IF(Constants!$C$2=2,-C878,C878)</f>
        <v>2</v>
      </c>
      <c r="I878">
        <f t="shared" si="223"/>
        <v>3</v>
      </c>
      <c r="J878">
        <f t="shared" si="224"/>
        <v>2</v>
      </c>
      <c r="K878">
        <f t="shared" si="225"/>
        <v>1</v>
      </c>
      <c r="L878">
        <f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1200.5</v>
      </c>
      <c r="M878">
        <f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800.5</v>
      </c>
      <c r="N878">
        <f t="shared" si="226"/>
        <v>1200.5</v>
      </c>
      <c r="O878">
        <f t="shared" si="227"/>
        <v>800.5</v>
      </c>
      <c r="P878">
        <f>IF(I878&lt;&gt;0,(ABS(L878*Constants!$B$10)+50)/100,MAX(P877-ABS(N878*Constants!$B$4),0))</f>
        <v>0.62005</v>
      </c>
      <c r="Q878">
        <f>IF(J878&lt;&gt;0,(ABS(M878*Constants!$B$10)+50)/100,MAX(Q877-ABS(O878*Constants!$B$4),0))</f>
        <v>0.58005</v>
      </c>
      <c r="R878">
        <f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1200.5</v>
      </c>
      <c r="S878">
        <f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800.5</v>
      </c>
      <c r="T878">
        <f t="shared" si="228"/>
        <v>1200.5</v>
      </c>
      <c r="U878">
        <f t="shared" si="229"/>
        <v>800.5</v>
      </c>
      <c r="V878">
        <f>IF(I878&lt;&gt;0,(ABS(R878*Constants!$B$4)+50)/100,IF(R878=0,MAX((0-ABS(T878*Constants!$B$4)),0),(ABS(R878*Constants!$B$4)+50)/100))</f>
        <v>1501.125</v>
      </c>
      <c r="W878">
        <f>IF(J878&lt;&gt;0,(ABS(S878*Constants!$B$4)+50)/100,IF(S878=0,MAX((0-ABS(U878*Constants!$B$4)),0),(ABS(S878*Constants!$B$4)+50)/100))</f>
        <v>1001.125</v>
      </c>
      <c r="X878">
        <f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1200.5</v>
      </c>
      <c r="Y878">
        <f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800.5</v>
      </c>
      <c r="Z878">
        <f t="shared" si="230"/>
        <v>1200.5</v>
      </c>
      <c r="AA878">
        <f t="shared" si="231"/>
        <v>800.5</v>
      </c>
      <c r="AB878">
        <f>IF(I878&lt;&gt;0,(ABS(X878*Constants!$B$10)+50)/100,IF(X878=0,MAX((AB877-ABS(Z878*Constants!$B$4)),0),(ABS(X878*Constants!$B$4)+50)/100))</f>
        <v>0.62005</v>
      </c>
      <c r="AC878">
        <f>IF(J878&lt;&gt;0,(ABS(Y878*Constants!$B$10)+50)/100,IF(Y878=0,MAX((AC877-ABS(AA878*Constants!$B$4)),0),(ABS(Y878*Constants!$B$4)+50)/100))</f>
        <v>0.58005</v>
      </c>
      <c r="AD878">
        <f t="shared" si="232"/>
        <v>1001</v>
      </c>
      <c r="AE878">
        <f t="shared" si="233"/>
        <v>1200.5</v>
      </c>
      <c r="AF878">
        <f t="shared" si="234"/>
        <v>800.5</v>
      </c>
      <c r="AG878">
        <f>((Constants!$B$5*AG877)+Constants!$B$4*AD878+AH877)/(Constants!$B$5+Constants!$B$4)</f>
        <v>1001</v>
      </c>
      <c r="AH878">
        <f>((Constants!$B$5*AG877)+Constants!$B$4*AD878+AH877)-(Constants!$B$5+Constants!$B$4)*AG878</f>
        <v>0</v>
      </c>
      <c r="AI878">
        <f>((Constants!$B$5*AI877)+Constants!$B$4*AE878+AJ877)/(Constants!$B$5+Constants!$B$4)</f>
        <v>1200.5</v>
      </c>
      <c r="AJ878">
        <f>((Constants!$B$5*AI877)+Constants!$B$4*AE878+AJ877)-(Constants!$B$4+Constants!$B$5)*AI878</f>
        <v>0</v>
      </c>
      <c r="AK878">
        <f>((Constants!$B$5*AK877)+Constants!$B$4*AF878+AL877)/(Constants!$B$5+Constants!$B$4)</f>
        <v>800.5</v>
      </c>
      <c r="AL878">
        <f>((Constants!$B$5*AK877)+Constants!$B$4*AF878+AL877)-(Constants!$B$5+Constants!$B$4)*AK878</f>
        <v>0</v>
      </c>
      <c r="AM878">
        <f t="shared" si="235"/>
        <v>1</v>
      </c>
      <c r="AN878">
        <f t="shared" si="236"/>
        <v>1</v>
      </c>
      <c r="AO878">
        <f>(200000*(ABS(N878)-ABS(N876))+Constants!$B$7)/(2*Constants!$B$7)</f>
        <v>0.5</v>
      </c>
      <c r="AP878">
        <f>(200000*(ABS(O878)-ABS(O876))+Constants!$B$7)/(2*Constants!$B$7)</f>
        <v>0.5</v>
      </c>
      <c r="AQ878">
        <f t="shared" si="237"/>
        <v>1</v>
      </c>
      <c r="AR878">
        <f>(Constants!$B$3*Constants!$B$8*I878*K878+AS877)/(Constants!$B$9*Constants!$B$4)</f>
        <v>7.53982300884956</v>
      </c>
      <c r="AS878">
        <f>(Constants!$B$3*Constants!$B$8*I878*K878+AS877)-(AR878*Constants!$B$9*Constants!$B$4)</f>
        <v>0</v>
      </c>
      <c r="AT878">
        <f t="shared" si="238"/>
        <v>6604.88495575214</v>
      </c>
      <c r="AU878">
        <f t="array" ref="AU878">IF(SUMPRODUCT(--(SIGN(AN845:AN877)=SIGN(K846:K878)))=0,2,IF(AV877&gt;0,1,0))</f>
        <v>0</v>
      </c>
      <c r="AV878">
        <f>IF(AU878=2,ROUND(5*1000/Constants!$B$11,0),IF(AV877&gt;0,AV877-1,0))</f>
        <v>0</v>
      </c>
      <c r="AW878">
        <f t="shared" si="239"/>
        <v>876</v>
      </c>
      <c r="AX878">
        <f ca="1" t="array" ref="AX878">IF(AW878&gt;Constants!$B$12,2,IF(SUMPRODUCT(--(AX859:AX878=2))=0,0,1))</f>
        <v>2</v>
      </c>
      <c r="AZ878">
        <f t="array" ref="AZ878">IF(ABS(AG878)&gt;Constants!$B$13,2,IF(SUMPRODUCT(--(AZ858:AZ877=2))=0,0,1))</f>
        <v>0</v>
      </c>
    </row>
    <row r="879" spans="1:52">
      <c r="A879" s="3">
        <v>877</v>
      </c>
      <c r="B879">
        <f>Signals!B878</f>
        <v>3</v>
      </c>
      <c r="C879">
        <f>Signals!C878</f>
        <v>2</v>
      </c>
      <c r="D879">
        <f>Signals!F878</f>
        <v>0</v>
      </c>
      <c r="E879">
        <f>Signals!H878</f>
        <v>0</v>
      </c>
      <c r="F879">
        <f>Signals!I878</f>
        <v>0</v>
      </c>
      <c r="G879">
        <f>IF(Constants!$B$2=2,-B879,B879)</f>
        <v>3</v>
      </c>
      <c r="H879">
        <f>IF(Constants!$C$2=2,-C879,C879)</f>
        <v>2</v>
      </c>
      <c r="I879">
        <f t="shared" si="223"/>
        <v>3</v>
      </c>
      <c r="J879">
        <f t="shared" si="224"/>
        <v>2</v>
      </c>
      <c r="K879">
        <f t="shared" si="225"/>
        <v>1</v>
      </c>
      <c r="L879">
        <f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1200.5</v>
      </c>
      <c r="M879">
        <f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800.5</v>
      </c>
      <c r="N879">
        <f t="shared" si="226"/>
        <v>1200.5</v>
      </c>
      <c r="O879">
        <f t="shared" si="227"/>
        <v>800.5</v>
      </c>
      <c r="P879">
        <f>IF(I879&lt;&gt;0,(ABS(L879*Constants!$B$10)+50)/100,MAX(P878-ABS(N879*Constants!$B$4),0))</f>
        <v>0.62005</v>
      </c>
      <c r="Q879">
        <f>IF(J879&lt;&gt;0,(ABS(M879*Constants!$B$10)+50)/100,MAX(Q878-ABS(O879*Constants!$B$4),0))</f>
        <v>0.58005</v>
      </c>
      <c r="R879">
        <f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1200.5</v>
      </c>
      <c r="S879">
        <f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800.5</v>
      </c>
      <c r="T879">
        <f t="shared" si="228"/>
        <v>1200.5</v>
      </c>
      <c r="U879">
        <f t="shared" si="229"/>
        <v>800.5</v>
      </c>
      <c r="V879">
        <f>IF(I879&lt;&gt;0,(ABS(R879*Constants!$B$4)+50)/100,IF(R879=0,MAX((0-ABS(T879*Constants!$B$4)),0),(ABS(R879*Constants!$B$4)+50)/100))</f>
        <v>1501.125</v>
      </c>
      <c r="W879">
        <f>IF(J879&lt;&gt;0,(ABS(S879*Constants!$B$4)+50)/100,IF(S879=0,MAX((0-ABS(U879*Constants!$B$4)),0),(ABS(S879*Constants!$B$4)+50)/100))</f>
        <v>1001.125</v>
      </c>
      <c r="X879">
        <f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1200.5</v>
      </c>
      <c r="Y879">
        <f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800.5</v>
      </c>
      <c r="Z879">
        <f t="shared" si="230"/>
        <v>1200.5</v>
      </c>
      <c r="AA879">
        <f t="shared" si="231"/>
        <v>800.5</v>
      </c>
      <c r="AB879">
        <f>IF(I879&lt;&gt;0,(ABS(X879*Constants!$B$10)+50)/100,IF(X879=0,MAX((AB878-ABS(Z879*Constants!$B$4)),0),(ABS(X879*Constants!$B$4)+50)/100))</f>
        <v>0.62005</v>
      </c>
      <c r="AC879">
        <f>IF(J879&lt;&gt;0,(ABS(Y879*Constants!$B$10)+50)/100,IF(Y879=0,MAX((AC878-ABS(AA879*Constants!$B$4)),0),(ABS(Y879*Constants!$B$4)+50)/100))</f>
        <v>0.58005</v>
      </c>
      <c r="AD879">
        <f t="shared" si="232"/>
        <v>1001</v>
      </c>
      <c r="AE879">
        <f t="shared" si="233"/>
        <v>1200.5</v>
      </c>
      <c r="AF879">
        <f t="shared" si="234"/>
        <v>800.5</v>
      </c>
      <c r="AG879">
        <f>((Constants!$B$5*AG878)+Constants!$B$4*AD879+AH878)/(Constants!$B$5+Constants!$B$4)</f>
        <v>1001</v>
      </c>
      <c r="AH879">
        <f>((Constants!$B$5*AG878)+Constants!$B$4*AD879+AH878)-(Constants!$B$5+Constants!$B$4)*AG879</f>
        <v>0</v>
      </c>
      <c r="AI879">
        <f>((Constants!$B$5*AI878)+Constants!$B$4*AE879+AJ878)/(Constants!$B$5+Constants!$B$4)</f>
        <v>1200.5</v>
      </c>
      <c r="AJ879">
        <f>((Constants!$B$5*AI878)+Constants!$B$4*AE879+AJ878)-(Constants!$B$4+Constants!$B$5)*AI879</f>
        <v>0</v>
      </c>
      <c r="AK879">
        <f>((Constants!$B$5*AK878)+Constants!$B$4*AF879+AL878)/(Constants!$B$5+Constants!$B$4)</f>
        <v>800.5</v>
      </c>
      <c r="AL879">
        <f>((Constants!$B$5*AK878)+Constants!$B$4*AF879+AL878)-(Constants!$B$5+Constants!$B$4)*AK879</f>
        <v>0</v>
      </c>
      <c r="AM879">
        <f t="shared" si="235"/>
        <v>1</v>
      </c>
      <c r="AN879">
        <f t="shared" si="236"/>
        <v>1</v>
      </c>
      <c r="AO879">
        <f>(200000*(ABS(N879)-ABS(N877))+Constants!$B$7)/(2*Constants!$B$7)</f>
        <v>0.5</v>
      </c>
      <c r="AP879">
        <f>(200000*(ABS(O879)-ABS(O877))+Constants!$B$7)/(2*Constants!$B$7)</f>
        <v>0.5</v>
      </c>
      <c r="AQ879">
        <f t="shared" si="237"/>
        <v>1</v>
      </c>
      <c r="AR879">
        <f>(Constants!$B$3*Constants!$B$8*I879*K879+AS878)/(Constants!$B$9*Constants!$B$4)</f>
        <v>7.53982300884956</v>
      </c>
      <c r="AS879">
        <f>(Constants!$B$3*Constants!$B$8*I879*K879+AS878)-(AR879*Constants!$B$9*Constants!$B$4)</f>
        <v>0</v>
      </c>
      <c r="AT879">
        <f t="shared" si="238"/>
        <v>6612.42477876099</v>
      </c>
      <c r="AU879">
        <f t="array" ref="AU879">IF(SUMPRODUCT(--(SIGN(AN846:AN878)=SIGN(K847:K879)))=0,2,IF(AV878&gt;0,1,0))</f>
        <v>0</v>
      </c>
      <c r="AV879">
        <f>IF(AU879=2,ROUND(5*1000/Constants!$B$11,0),IF(AV878&gt;0,AV878-1,0))</f>
        <v>0</v>
      </c>
      <c r="AW879">
        <f t="shared" si="239"/>
        <v>877</v>
      </c>
      <c r="AX879">
        <f ca="1" t="array" ref="AX879">IF(AW879&gt;Constants!$B$12,2,IF(SUMPRODUCT(--(AX860:AX879=2))=0,0,1))</f>
        <v>2</v>
      </c>
      <c r="AZ879">
        <f t="array" ref="AZ879">IF(ABS(AG879)&gt;Constants!$B$13,2,IF(SUMPRODUCT(--(AZ859:AZ878=2))=0,0,1))</f>
        <v>0</v>
      </c>
    </row>
    <row r="880" spans="1:52">
      <c r="A880" s="3">
        <v>878</v>
      </c>
      <c r="B880">
        <f>Signals!B879</f>
        <v>3</v>
      </c>
      <c r="C880">
        <f>Signals!C879</f>
        <v>2</v>
      </c>
      <c r="D880">
        <f>Signals!F879</f>
        <v>0</v>
      </c>
      <c r="E880">
        <f>Signals!H879</f>
        <v>0</v>
      </c>
      <c r="F880">
        <f>Signals!I879</f>
        <v>0</v>
      </c>
      <c r="G880">
        <f>IF(Constants!$B$2=2,-B880,B880)</f>
        <v>3</v>
      </c>
      <c r="H880">
        <f>IF(Constants!$C$2=2,-C880,C880)</f>
        <v>2</v>
      </c>
      <c r="I880">
        <f t="shared" si="223"/>
        <v>3</v>
      </c>
      <c r="J880">
        <f t="shared" si="224"/>
        <v>2</v>
      </c>
      <c r="K880">
        <f t="shared" si="225"/>
        <v>1</v>
      </c>
      <c r="L880">
        <f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1200.5</v>
      </c>
      <c r="M880">
        <f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800.5</v>
      </c>
      <c r="N880">
        <f t="shared" si="226"/>
        <v>1200.5</v>
      </c>
      <c r="O880">
        <f t="shared" si="227"/>
        <v>800.5</v>
      </c>
      <c r="P880">
        <f>IF(I880&lt;&gt;0,(ABS(L880*Constants!$B$10)+50)/100,MAX(P879-ABS(N880*Constants!$B$4),0))</f>
        <v>0.62005</v>
      </c>
      <c r="Q880">
        <f>IF(J880&lt;&gt;0,(ABS(M880*Constants!$B$10)+50)/100,MAX(Q879-ABS(O880*Constants!$B$4),0))</f>
        <v>0.58005</v>
      </c>
      <c r="R880">
        <f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1200.5</v>
      </c>
      <c r="S880">
        <f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800.5</v>
      </c>
      <c r="T880">
        <f t="shared" si="228"/>
        <v>1200.5</v>
      </c>
      <c r="U880">
        <f t="shared" si="229"/>
        <v>800.5</v>
      </c>
      <c r="V880">
        <f>IF(I880&lt;&gt;0,(ABS(R880*Constants!$B$4)+50)/100,IF(R880=0,MAX((0-ABS(T880*Constants!$B$4)),0),(ABS(R880*Constants!$B$4)+50)/100))</f>
        <v>1501.125</v>
      </c>
      <c r="W880">
        <f>IF(J880&lt;&gt;0,(ABS(S880*Constants!$B$4)+50)/100,IF(S880=0,MAX((0-ABS(U880*Constants!$B$4)),0),(ABS(S880*Constants!$B$4)+50)/100))</f>
        <v>1001.125</v>
      </c>
      <c r="X880">
        <f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1200.5</v>
      </c>
      <c r="Y880">
        <f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800.5</v>
      </c>
      <c r="Z880">
        <f t="shared" si="230"/>
        <v>1200.5</v>
      </c>
      <c r="AA880">
        <f t="shared" si="231"/>
        <v>800.5</v>
      </c>
      <c r="AB880">
        <f>IF(I880&lt;&gt;0,(ABS(X880*Constants!$B$10)+50)/100,IF(X880=0,MAX((AB879-ABS(Z880*Constants!$B$4)),0),(ABS(X880*Constants!$B$4)+50)/100))</f>
        <v>0.62005</v>
      </c>
      <c r="AC880">
        <f>IF(J880&lt;&gt;0,(ABS(Y880*Constants!$B$10)+50)/100,IF(Y880=0,MAX((AC879-ABS(AA880*Constants!$B$4)),0),(ABS(Y880*Constants!$B$4)+50)/100))</f>
        <v>0.58005</v>
      </c>
      <c r="AD880">
        <f t="shared" si="232"/>
        <v>1001</v>
      </c>
      <c r="AE880">
        <f t="shared" si="233"/>
        <v>1200.5</v>
      </c>
      <c r="AF880">
        <f t="shared" si="234"/>
        <v>800.5</v>
      </c>
      <c r="AG880">
        <f>((Constants!$B$5*AG879)+Constants!$B$4*AD880+AH879)/(Constants!$B$5+Constants!$B$4)</f>
        <v>1001</v>
      </c>
      <c r="AH880">
        <f>((Constants!$B$5*AG879)+Constants!$B$4*AD880+AH879)-(Constants!$B$5+Constants!$B$4)*AG880</f>
        <v>0</v>
      </c>
      <c r="AI880">
        <f>((Constants!$B$5*AI879)+Constants!$B$4*AE880+AJ879)/(Constants!$B$5+Constants!$B$4)</f>
        <v>1200.5</v>
      </c>
      <c r="AJ880">
        <f>((Constants!$B$5*AI879)+Constants!$B$4*AE880+AJ879)-(Constants!$B$4+Constants!$B$5)*AI880</f>
        <v>0</v>
      </c>
      <c r="AK880">
        <f>((Constants!$B$5*AK879)+Constants!$B$4*AF880+AL879)/(Constants!$B$5+Constants!$B$4)</f>
        <v>800.5</v>
      </c>
      <c r="AL880">
        <f>((Constants!$B$5*AK879)+Constants!$B$4*AF880+AL879)-(Constants!$B$5+Constants!$B$4)*AK880</f>
        <v>0</v>
      </c>
      <c r="AM880">
        <f t="shared" si="235"/>
        <v>1</v>
      </c>
      <c r="AN880">
        <f t="shared" si="236"/>
        <v>1</v>
      </c>
      <c r="AO880">
        <f>(200000*(ABS(N880)-ABS(N878))+Constants!$B$7)/(2*Constants!$B$7)</f>
        <v>0.5</v>
      </c>
      <c r="AP880">
        <f>(200000*(ABS(O880)-ABS(O878))+Constants!$B$7)/(2*Constants!$B$7)</f>
        <v>0.5</v>
      </c>
      <c r="AQ880">
        <f t="shared" si="237"/>
        <v>1</v>
      </c>
      <c r="AR880">
        <f>(Constants!$B$3*Constants!$B$8*I880*K880+AS879)/(Constants!$B$9*Constants!$B$4)</f>
        <v>7.53982300884956</v>
      </c>
      <c r="AS880">
        <f>(Constants!$B$3*Constants!$B$8*I880*K880+AS879)-(AR880*Constants!$B$9*Constants!$B$4)</f>
        <v>0</v>
      </c>
      <c r="AT880">
        <f t="shared" si="238"/>
        <v>6619.96460176984</v>
      </c>
      <c r="AU880">
        <f t="array" ref="AU880">IF(SUMPRODUCT(--(SIGN(AN847:AN879)=SIGN(K848:K880)))=0,2,IF(AV879&gt;0,1,0))</f>
        <v>0</v>
      </c>
      <c r="AV880">
        <f>IF(AU880=2,ROUND(5*1000/Constants!$B$11,0),IF(AV879&gt;0,AV879-1,0))</f>
        <v>0</v>
      </c>
      <c r="AW880">
        <f t="shared" si="239"/>
        <v>878</v>
      </c>
      <c r="AX880">
        <f ca="1" t="array" ref="AX880">IF(AW880&gt;Constants!$B$12,2,IF(SUMPRODUCT(--(AX861:AX880=2))=0,0,1))</f>
        <v>2</v>
      </c>
      <c r="AZ880">
        <f t="array" ref="AZ880">IF(ABS(AG880)&gt;Constants!$B$13,2,IF(SUMPRODUCT(--(AZ860:AZ879=2))=0,0,1))</f>
        <v>0</v>
      </c>
    </row>
    <row r="881" spans="1:52">
      <c r="A881" s="3">
        <v>879</v>
      </c>
      <c r="B881">
        <f>Signals!B880</f>
        <v>3</v>
      </c>
      <c r="C881">
        <f>Signals!C880</f>
        <v>2</v>
      </c>
      <c r="D881">
        <f>Signals!F880</f>
        <v>0</v>
      </c>
      <c r="E881">
        <f>Signals!H880</f>
        <v>0</v>
      </c>
      <c r="F881">
        <f>Signals!I880</f>
        <v>0</v>
      </c>
      <c r="G881">
        <f>IF(Constants!$B$2=2,-B881,B881)</f>
        <v>3</v>
      </c>
      <c r="H881">
        <f>IF(Constants!$C$2=2,-C881,C881)</f>
        <v>2</v>
      </c>
      <c r="I881">
        <f t="shared" si="223"/>
        <v>3</v>
      </c>
      <c r="J881">
        <f t="shared" si="224"/>
        <v>2</v>
      </c>
      <c r="K881">
        <f t="shared" si="225"/>
        <v>1</v>
      </c>
      <c r="L881">
        <f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1200.5</v>
      </c>
      <c r="M881">
        <f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800.5</v>
      </c>
      <c r="N881">
        <f t="shared" si="226"/>
        <v>1200.5</v>
      </c>
      <c r="O881">
        <f t="shared" si="227"/>
        <v>800.5</v>
      </c>
      <c r="P881">
        <f>IF(I881&lt;&gt;0,(ABS(L881*Constants!$B$10)+50)/100,MAX(P880-ABS(N881*Constants!$B$4),0))</f>
        <v>0.62005</v>
      </c>
      <c r="Q881">
        <f>IF(J881&lt;&gt;0,(ABS(M881*Constants!$B$10)+50)/100,MAX(Q880-ABS(O881*Constants!$B$4),0))</f>
        <v>0.58005</v>
      </c>
      <c r="R881">
        <f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1200.5</v>
      </c>
      <c r="S881">
        <f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800.5</v>
      </c>
      <c r="T881">
        <f t="shared" si="228"/>
        <v>1200.5</v>
      </c>
      <c r="U881">
        <f t="shared" si="229"/>
        <v>800.5</v>
      </c>
      <c r="V881">
        <f>IF(I881&lt;&gt;0,(ABS(R881*Constants!$B$4)+50)/100,IF(R881=0,MAX((0-ABS(T881*Constants!$B$4)),0),(ABS(R881*Constants!$B$4)+50)/100))</f>
        <v>1501.125</v>
      </c>
      <c r="W881">
        <f>IF(J881&lt;&gt;0,(ABS(S881*Constants!$B$4)+50)/100,IF(S881=0,MAX((0-ABS(U881*Constants!$B$4)),0),(ABS(S881*Constants!$B$4)+50)/100))</f>
        <v>1001.125</v>
      </c>
      <c r="X881">
        <f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1200.5</v>
      </c>
      <c r="Y881">
        <f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800.5</v>
      </c>
      <c r="Z881">
        <f t="shared" si="230"/>
        <v>1200.5</v>
      </c>
      <c r="AA881">
        <f t="shared" si="231"/>
        <v>800.5</v>
      </c>
      <c r="AB881">
        <f>IF(I881&lt;&gt;0,(ABS(X881*Constants!$B$10)+50)/100,IF(X881=0,MAX((AB880-ABS(Z881*Constants!$B$4)),0),(ABS(X881*Constants!$B$4)+50)/100))</f>
        <v>0.62005</v>
      </c>
      <c r="AC881">
        <f>IF(J881&lt;&gt;0,(ABS(Y881*Constants!$B$10)+50)/100,IF(Y881=0,MAX((AC880-ABS(AA881*Constants!$B$4)),0),(ABS(Y881*Constants!$B$4)+50)/100))</f>
        <v>0.58005</v>
      </c>
      <c r="AD881">
        <f t="shared" si="232"/>
        <v>1001</v>
      </c>
      <c r="AE881">
        <f t="shared" si="233"/>
        <v>1200.5</v>
      </c>
      <c r="AF881">
        <f t="shared" si="234"/>
        <v>800.5</v>
      </c>
      <c r="AG881">
        <f>((Constants!$B$5*AG880)+Constants!$B$4*AD881+AH880)/(Constants!$B$5+Constants!$B$4)</f>
        <v>1001</v>
      </c>
      <c r="AH881">
        <f>((Constants!$B$5*AG880)+Constants!$B$4*AD881+AH880)-(Constants!$B$5+Constants!$B$4)*AG881</f>
        <v>0</v>
      </c>
      <c r="AI881">
        <f>((Constants!$B$5*AI880)+Constants!$B$4*AE881+AJ880)/(Constants!$B$5+Constants!$B$4)</f>
        <v>1200.5</v>
      </c>
      <c r="AJ881">
        <f>((Constants!$B$5*AI880)+Constants!$B$4*AE881+AJ880)-(Constants!$B$4+Constants!$B$5)*AI881</f>
        <v>0</v>
      </c>
      <c r="AK881">
        <f>((Constants!$B$5*AK880)+Constants!$B$4*AF881+AL880)/(Constants!$B$5+Constants!$B$4)</f>
        <v>800.5</v>
      </c>
      <c r="AL881">
        <f>((Constants!$B$5*AK880)+Constants!$B$4*AF881+AL880)-(Constants!$B$5+Constants!$B$4)*AK881</f>
        <v>0</v>
      </c>
      <c r="AM881">
        <f t="shared" si="235"/>
        <v>1</v>
      </c>
      <c r="AN881">
        <f t="shared" si="236"/>
        <v>1</v>
      </c>
      <c r="AO881">
        <f>(200000*(ABS(N881)-ABS(N879))+Constants!$B$7)/(2*Constants!$B$7)</f>
        <v>0.5</v>
      </c>
      <c r="AP881">
        <f>(200000*(ABS(O881)-ABS(O879))+Constants!$B$7)/(2*Constants!$B$7)</f>
        <v>0.5</v>
      </c>
      <c r="AQ881">
        <f t="shared" si="237"/>
        <v>1</v>
      </c>
      <c r="AR881">
        <f>(Constants!$B$3*Constants!$B$8*I881*K881+AS880)/(Constants!$B$9*Constants!$B$4)</f>
        <v>7.53982300884956</v>
      </c>
      <c r="AS881">
        <f>(Constants!$B$3*Constants!$B$8*I881*K881+AS880)-(AR881*Constants!$B$9*Constants!$B$4)</f>
        <v>0</v>
      </c>
      <c r="AT881">
        <f t="shared" si="238"/>
        <v>6627.50442477868</v>
      </c>
      <c r="AU881">
        <f t="array" ref="AU881">IF(SUMPRODUCT(--(SIGN(AN848:AN880)=SIGN(K849:K881)))=0,2,IF(AV880&gt;0,1,0))</f>
        <v>0</v>
      </c>
      <c r="AV881">
        <f>IF(AU881=2,ROUND(5*1000/Constants!$B$11,0),IF(AV880&gt;0,AV880-1,0))</f>
        <v>0</v>
      </c>
      <c r="AW881">
        <f t="shared" si="239"/>
        <v>879</v>
      </c>
      <c r="AX881">
        <f ca="1" t="array" ref="AX881">IF(AW881&gt;Constants!$B$12,2,IF(SUMPRODUCT(--(AX862:AX881=2))=0,0,1))</f>
        <v>2</v>
      </c>
      <c r="AZ881">
        <f t="array" ref="AZ881">IF(ABS(AG881)&gt;Constants!$B$13,2,IF(SUMPRODUCT(--(AZ861:AZ880=2))=0,0,1))</f>
        <v>0</v>
      </c>
    </row>
    <row r="882" spans="1:52">
      <c r="A882" s="3">
        <v>880</v>
      </c>
      <c r="B882">
        <f>Signals!B881</f>
        <v>3</v>
      </c>
      <c r="C882">
        <f>Signals!C881</f>
        <v>2</v>
      </c>
      <c r="D882">
        <f>Signals!F881</f>
        <v>0</v>
      </c>
      <c r="E882">
        <f>Signals!H881</f>
        <v>0</v>
      </c>
      <c r="F882">
        <f>Signals!I881</f>
        <v>0</v>
      </c>
      <c r="G882">
        <f>IF(Constants!$B$2=2,-B882,B882)</f>
        <v>3</v>
      </c>
      <c r="H882">
        <f>IF(Constants!$C$2=2,-C882,C882)</f>
        <v>2</v>
      </c>
      <c r="I882">
        <f t="shared" si="223"/>
        <v>3</v>
      </c>
      <c r="J882">
        <f t="shared" si="224"/>
        <v>2</v>
      </c>
      <c r="K882">
        <f t="shared" si="225"/>
        <v>1</v>
      </c>
      <c r="L882">
        <f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1200.5</v>
      </c>
      <c r="M882">
        <f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800.5</v>
      </c>
      <c r="N882">
        <f t="shared" si="226"/>
        <v>1200.5</v>
      </c>
      <c r="O882">
        <f t="shared" si="227"/>
        <v>800.5</v>
      </c>
      <c r="P882">
        <f>IF(I882&lt;&gt;0,(ABS(L882*Constants!$B$10)+50)/100,MAX(P881-ABS(N882*Constants!$B$4),0))</f>
        <v>0.62005</v>
      </c>
      <c r="Q882">
        <f>IF(J882&lt;&gt;0,(ABS(M882*Constants!$B$10)+50)/100,MAX(Q881-ABS(O882*Constants!$B$4),0))</f>
        <v>0.58005</v>
      </c>
      <c r="R882">
        <f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1200.5</v>
      </c>
      <c r="S882">
        <f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800.5</v>
      </c>
      <c r="T882">
        <f t="shared" si="228"/>
        <v>1200.5</v>
      </c>
      <c r="U882">
        <f t="shared" si="229"/>
        <v>800.5</v>
      </c>
      <c r="V882">
        <f>IF(I882&lt;&gt;0,(ABS(R882*Constants!$B$4)+50)/100,IF(R882=0,MAX((0-ABS(T882*Constants!$B$4)),0),(ABS(R882*Constants!$B$4)+50)/100))</f>
        <v>1501.125</v>
      </c>
      <c r="W882">
        <f>IF(J882&lt;&gt;0,(ABS(S882*Constants!$B$4)+50)/100,IF(S882=0,MAX((0-ABS(U882*Constants!$B$4)),0),(ABS(S882*Constants!$B$4)+50)/100))</f>
        <v>1001.125</v>
      </c>
      <c r="X882">
        <f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1200.5</v>
      </c>
      <c r="Y882">
        <f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800.5</v>
      </c>
      <c r="Z882">
        <f t="shared" si="230"/>
        <v>1200.5</v>
      </c>
      <c r="AA882">
        <f t="shared" si="231"/>
        <v>800.5</v>
      </c>
      <c r="AB882">
        <f>IF(I882&lt;&gt;0,(ABS(X882*Constants!$B$10)+50)/100,IF(X882=0,MAX((AB881-ABS(Z882*Constants!$B$4)),0),(ABS(X882*Constants!$B$4)+50)/100))</f>
        <v>0.62005</v>
      </c>
      <c r="AC882">
        <f>IF(J882&lt;&gt;0,(ABS(Y882*Constants!$B$10)+50)/100,IF(Y882=0,MAX((AC881-ABS(AA882*Constants!$B$4)),0),(ABS(Y882*Constants!$B$4)+50)/100))</f>
        <v>0.58005</v>
      </c>
      <c r="AD882">
        <f t="shared" si="232"/>
        <v>1001</v>
      </c>
      <c r="AE882">
        <f t="shared" si="233"/>
        <v>1200.5</v>
      </c>
      <c r="AF882">
        <f t="shared" si="234"/>
        <v>800.5</v>
      </c>
      <c r="AG882">
        <f>((Constants!$B$5*AG881)+Constants!$B$4*AD882+AH881)/(Constants!$B$5+Constants!$B$4)</f>
        <v>1001</v>
      </c>
      <c r="AH882">
        <f>((Constants!$B$5*AG881)+Constants!$B$4*AD882+AH881)-(Constants!$B$5+Constants!$B$4)*AG882</f>
        <v>0</v>
      </c>
      <c r="AI882">
        <f>((Constants!$B$5*AI881)+Constants!$B$4*AE882+AJ881)/(Constants!$B$5+Constants!$B$4)</f>
        <v>1200.5</v>
      </c>
      <c r="AJ882">
        <f>((Constants!$B$5*AI881)+Constants!$B$4*AE882+AJ881)-(Constants!$B$4+Constants!$B$5)*AI882</f>
        <v>0</v>
      </c>
      <c r="AK882">
        <f>((Constants!$B$5*AK881)+Constants!$B$4*AF882+AL881)/(Constants!$B$5+Constants!$B$4)</f>
        <v>800.5</v>
      </c>
      <c r="AL882">
        <f>((Constants!$B$5*AK881)+Constants!$B$4*AF882+AL881)-(Constants!$B$5+Constants!$B$4)*AK882</f>
        <v>0</v>
      </c>
      <c r="AM882">
        <f t="shared" si="235"/>
        <v>1</v>
      </c>
      <c r="AN882">
        <f t="shared" si="236"/>
        <v>1</v>
      </c>
      <c r="AO882">
        <f>(200000*(ABS(N882)-ABS(N880))+Constants!$B$7)/(2*Constants!$B$7)</f>
        <v>0.5</v>
      </c>
      <c r="AP882">
        <f>(200000*(ABS(O882)-ABS(O880))+Constants!$B$7)/(2*Constants!$B$7)</f>
        <v>0.5</v>
      </c>
      <c r="AQ882">
        <f t="shared" si="237"/>
        <v>1</v>
      </c>
      <c r="AR882">
        <f>(Constants!$B$3*Constants!$B$8*I882*K882+AS881)/(Constants!$B$9*Constants!$B$4)</f>
        <v>7.53982300884956</v>
      </c>
      <c r="AS882">
        <f>(Constants!$B$3*Constants!$B$8*I882*K882+AS881)-(AR882*Constants!$B$9*Constants!$B$4)</f>
        <v>0</v>
      </c>
      <c r="AT882">
        <f t="shared" si="238"/>
        <v>6635.04424778753</v>
      </c>
      <c r="AU882">
        <f t="array" ref="AU882">IF(SUMPRODUCT(--(SIGN(AN849:AN881)=SIGN(K850:K882)))=0,2,IF(AV881&gt;0,1,0))</f>
        <v>0</v>
      </c>
      <c r="AV882">
        <f>IF(AU882=2,ROUND(5*1000/Constants!$B$11,0),IF(AV881&gt;0,AV881-1,0))</f>
        <v>0</v>
      </c>
      <c r="AW882">
        <f t="shared" si="239"/>
        <v>880</v>
      </c>
      <c r="AX882">
        <f ca="1" t="array" ref="AX882">IF(AW882&gt;Constants!$B$12,2,IF(SUMPRODUCT(--(AX863:AX882=2))=0,0,1))</f>
        <v>2</v>
      </c>
      <c r="AZ882">
        <f t="array" ref="AZ882">IF(ABS(AG882)&gt;Constants!$B$13,2,IF(SUMPRODUCT(--(AZ862:AZ881=2))=0,0,1))</f>
        <v>0</v>
      </c>
    </row>
    <row r="883" spans="1:52">
      <c r="A883" s="3">
        <v>881</v>
      </c>
      <c r="B883">
        <f>Signals!B882</f>
        <v>3</v>
      </c>
      <c r="C883">
        <f>Signals!C882</f>
        <v>2</v>
      </c>
      <c r="D883">
        <f>Signals!F882</f>
        <v>0</v>
      </c>
      <c r="E883">
        <f>Signals!H882</f>
        <v>0</v>
      </c>
      <c r="F883">
        <f>Signals!I882</f>
        <v>0</v>
      </c>
      <c r="G883">
        <f>IF(Constants!$B$2=2,-B883,B883)</f>
        <v>3</v>
      </c>
      <c r="H883">
        <f>IF(Constants!$C$2=2,-C883,C883)</f>
        <v>2</v>
      </c>
      <c r="I883">
        <f t="shared" si="223"/>
        <v>3</v>
      </c>
      <c r="J883">
        <f t="shared" si="224"/>
        <v>2</v>
      </c>
      <c r="K883">
        <f t="shared" si="225"/>
        <v>1</v>
      </c>
      <c r="L883">
        <f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1200.5</v>
      </c>
      <c r="M883">
        <f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800.5</v>
      </c>
      <c r="N883">
        <f t="shared" si="226"/>
        <v>1200.5</v>
      </c>
      <c r="O883">
        <f t="shared" si="227"/>
        <v>800.5</v>
      </c>
      <c r="P883">
        <f>IF(I883&lt;&gt;0,(ABS(L883*Constants!$B$10)+50)/100,MAX(P882-ABS(N883*Constants!$B$4),0))</f>
        <v>0.62005</v>
      </c>
      <c r="Q883">
        <f>IF(J883&lt;&gt;0,(ABS(M883*Constants!$B$10)+50)/100,MAX(Q882-ABS(O883*Constants!$B$4),0))</f>
        <v>0.58005</v>
      </c>
      <c r="R883">
        <f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1200.5</v>
      </c>
      <c r="S883">
        <f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800.5</v>
      </c>
      <c r="T883">
        <f t="shared" si="228"/>
        <v>1200.5</v>
      </c>
      <c r="U883">
        <f t="shared" si="229"/>
        <v>800.5</v>
      </c>
      <c r="V883">
        <f>IF(I883&lt;&gt;0,(ABS(R883*Constants!$B$4)+50)/100,IF(R883=0,MAX((0-ABS(T883*Constants!$B$4)),0),(ABS(R883*Constants!$B$4)+50)/100))</f>
        <v>1501.125</v>
      </c>
      <c r="W883">
        <f>IF(J883&lt;&gt;0,(ABS(S883*Constants!$B$4)+50)/100,IF(S883=0,MAX((0-ABS(U883*Constants!$B$4)),0),(ABS(S883*Constants!$B$4)+50)/100))</f>
        <v>1001.125</v>
      </c>
      <c r="X883">
        <f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1200.5</v>
      </c>
      <c r="Y883">
        <f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800.5</v>
      </c>
      <c r="Z883">
        <f t="shared" si="230"/>
        <v>1200.5</v>
      </c>
      <c r="AA883">
        <f t="shared" si="231"/>
        <v>800.5</v>
      </c>
      <c r="AB883">
        <f>IF(I883&lt;&gt;0,(ABS(X883*Constants!$B$10)+50)/100,IF(X883=0,MAX((AB882-ABS(Z883*Constants!$B$4)),0),(ABS(X883*Constants!$B$4)+50)/100))</f>
        <v>0.62005</v>
      </c>
      <c r="AC883">
        <f>IF(J883&lt;&gt;0,(ABS(Y883*Constants!$B$10)+50)/100,IF(Y883=0,MAX((AC882-ABS(AA883*Constants!$B$4)),0),(ABS(Y883*Constants!$B$4)+50)/100))</f>
        <v>0.58005</v>
      </c>
      <c r="AD883">
        <f t="shared" si="232"/>
        <v>1001</v>
      </c>
      <c r="AE883">
        <f t="shared" si="233"/>
        <v>1200.5</v>
      </c>
      <c r="AF883">
        <f t="shared" si="234"/>
        <v>800.5</v>
      </c>
      <c r="AG883">
        <f>((Constants!$B$5*AG882)+Constants!$B$4*AD883+AH882)/(Constants!$B$5+Constants!$B$4)</f>
        <v>1001</v>
      </c>
      <c r="AH883">
        <f>((Constants!$B$5*AG882)+Constants!$B$4*AD883+AH882)-(Constants!$B$5+Constants!$B$4)*AG883</f>
        <v>0</v>
      </c>
      <c r="AI883">
        <f>((Constants!$B$5*AI882)+Constants!$B$4*AE883+AJ882)/(Constants!$B$5+Constants!$B$4)</f>
        <v>1200.5</v>
      </c>
      <c r="AJ883">
        <f>((Constants!$B$5*AI882)+Constants!$B$4*AE883+AJ882)-(Constants!$B$4+Constants!$B$5)*AI883</f>
        <v>0</v>
      </c>
      <c r="AK883">
        <f>((Constants!$B$5*AK882)+Constants!$B$4*AF883+AL882)/(Constants!$B$5+Constants!$B$4)</f>
        <v>800.5</v>
      </c>
      <c r="AL883">
        <f>((Constants!$B$5*AK882)+Constants!$B$4*AF883+AL882)-(Constants!$B$5+Constants!$B$4)*AK883</f>
        <v>0</v>
      </c>
      <c r="AM883">
        <f t="shared" si="235"/>
        <v>1</v>
      </c>
      <c r="AN883">
        <f t="shared" si="236"/>
        <v>1</v>
      </c>
      <c r="AO883">
        <f>(200000*(ABS(N883)-ABS(N881))+Constants!$B$7)/(2*Constants!$B$7)</f>
        <v>0.5</v>
      </c>
      <c r="AP883">
        <f>(200000*(ABS(O883)-ABS(O881))+Constants!$B$7)/(2*Constants!$B$7)</f>
        <v>0.5</v>
      </c>
      <c r="AQ883">
        <f t="shared" si="237"/>
        <v>1</v>
      </c>
      <c r="AR883">
        <f>(Constants!$B$3*Constants!$B$8*I883*K883+AS882)/(Constants!$B$9*Constants!$B$4)</f>
        <v>7.53982300884956</v>
      </c>
      <c r="AS883">
        <f>(Constants!$B$3*Constants!$B$8*I883*K883+AS882)-(AR883*Constants!$B$9*Constants!$B$4)</f>
        <v>0</v>
      </c>
      <c r="AT883">
        <f t="shared" si="238"/>
        <v>6642.58407079638</v>
      </c>
      <c r="AU883">
        <f t="array" ref="AU883">IF(SUMPRODUCT(--(SIGN(AN850:AN882)=SIGN(K851:K883)))=0,2,IF(AV882&gt;0,1,0))</f>
        <v>0</v>
      </c>
      <c r="AV883">
        <f>IF(AU883=2,ROUND(5*1000/Constants!$B$11,0),IF(AV882&gt;0,AV882-1,0))</f>
        <v>0</v>
      </c>
      <c r="AW883">
        <f t="shared" si="239"/>
        <v>881</v>
      </c>
      <c r="AX883">
        <f ca="1" t="array" ref="AX883">IF(AW883&gt;Constants!$B$12,2,IF(SUMPRODUCT(--(AX864:AX883=2))=0,0,1))</f>
        <v>2</v>
      </c>
      <c r="AZ883">
        <f t="array" ref="AZ883">IF(ABS(AG883)&gt;Constants!$B$13,2,IF(SUMPRODUCT(--(AZ863:AZ882=2))=0,0,1))</f>
        <v>0</v>
      </c>
    </row>
    <row r="884" spans="1:52">
      <c r="A884" s="3">
        <v>882</v>
      </c>
      <c r="B884">
        <f>Signals!B883</f>
        <v>3</v>
      </c>
      <c r="C884">
        <f>Signals!C883</f>
        <v>2</v>
      </c>
      <c r="D884">
        <f>Signals!F883</f>
        <v>0</v>
      </c>
      <c r="E884">
        <f>Signals!H883</f>
        <v>0</v>
      </c>
      <c r="F884">
        <f>Signals!I883</f>
        <v>0</v>
      </c>
      <c r="G884">
        <f>IF(Constants!$B$2=2,-B884,B884)</f>
        <v>3</v>
      </c>
      <c r="H884">
        <f>IF(Constants!$C$2=2,-C884,C884)</f>
        <v>2</v>
      </c>
      <c r="I884">
        <f t="shared" si="223"/>
        <v>3</v>
      </c>
      <c r="J884">
        <f t="shared" si="224"/>
        <v>2</v>
      </c>
      <c r="K884">
        <f t="shared" si="225"/>
        <v>1</v>
      </c>
      <c r="L884">
        <f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1200.5</v>
      </c>
      <c r="M884">
        <f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800.5</v>
      </c>
      <c r="N884">
        <f t="shared" si="226"/>
        <v>1200.5</v>
      </c>
      <c r="O884">
        <f t="shared" si="227"/>
        <v>800.5</v>
      </c>
      <c r="P884">
        <f>IF(I884&lt;&gt;0,(ABS(L884*Constants!$B$10)+50)/100,MAX(P883-ABS(N884*Constants!$B$4),0))</f>
        <v>0.62005</v>
      </c>
      <c r="Q884">
        <f>IF(J884&lt;&gt;0,(ABS(M884*Constants!$B$10)+50)/100,MAX(Q883-ABS(O884*Constants!$B$4),0))</f>
        <v>0.58005</v>
      </c>
      <c r="R884">
        <f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1200.5</v>
      </c>
      <c r="S884">
        <f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800.5</v>
      </c>
      <c r="T884">
        <f t="shared" si="228"/>
        <v>1200.5</v>
      </c>
      <c r="U884">
        <f t="shared" si="229"/>
        <v>800.5</v>
      </c>
      <c r="V884">
        <f>IF(I884&lt;&gt;0,(ABS(R884*Constants!$B$4)+50)/100,IF(R884=0,MAX((0-ABS(T884*Constants!$B$4)),0),(ABS(R884*Constants!$B$4)+50)/100))</f>
        <v>1501.125</v>
      </c>
      <c r="W884">
        <f>IF(J884&lt;&gt;0,(ABS(S884*Constants!$B$4)+50)/100,IF(S884=0,MAX((0-ABS(U884*Constants!$B$4)),0),(ABS(S884*Constants!$B$4)+50)/100))</f>
        <v>1001.125</v>
      </c>
      <c r="X884">
        <f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1200.5</v>
      </c>
      <c r="Y884">
        <f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800.5</v>
      </c>
      <c r="Z884">
        <f t="shared" si="230"/>
        <v>1200.5</v>
      </c>
      <c r="AA884">
        <f t="shared" si="231"/>
        <v>800.5</v>
      </c>
      <c r="AB884">
        <f>IF(I884&lt;&gt;0,(ABS(X884*Constants!$B$10)+50)/100,IF(X884=0,MAX((AB883-ABS(Z884*Constants!$B$4)),0),(ABS(X884*Constants!$B$4)+50)/100))</f>
        <v>0.62005</v>
      </c>
      <c r="AC884">
        <f>IF(J884&lt;&gt;0,(ABS(Y884*Constants!$B$10)+50)/100,IF(Y884=0,MAX((AC883-ABS(AA884*Constants!$B$4)),0),(ABS(Y884*Constants!$B$4)+50)/100))</f>
        <v>0.58005</v>
      </c>
      <c r="AD884">
        <f t="shared" si="232"/>
        <v>1001</v>
      </c>
      <c r="AE884">
        <f t="shared" si="233"/>
        <v>1200.5</v>
      </c>
      <c r="AF884">
        <f t="shared" si="234"/>
        <v>800.5</v>
      </c>
      <c r="AG884">
        <f>((Constants!$B$5*AG883)+Constants!$B$4*AD884+AH883)/(Constants!$B$5+Constants!$B$4)</f>
        <v>1001</v>
      </c>
      <c r="AH884">
        <f>((Constants!$B$5*AG883)+Constants!$B$4*AD884+AH883)-(Constants!$B$5+Constants!$B$4)*AG884</f>
        <v>0</v>
      </c>
      <c r="AI884">
        <f>((Constants!$B$5*AI883)+Constants!$B$4*AE884+AJ883)/(Constants!$B$5+Constants!$B$4)</f>
        <v>1200.5</v>
      </c>
      <c r="AJ884">
        <f>((Constants!$B$5*AI883)+Constants!$B$4*AE884+AJ883)-(Constants!$B$4+Constants!$B$5)*AI884</f>
        <v>0</v>
      </c>
      <c r="AK884">
        <f>((Constants!$B$5*AK883)+Constants!$B$4*AF884+AL883)/(Constants!$B$5+Constants!$B$4)</f>
        <v>800.5</v>
      </c>
      <c r="AL884">
        <f>((Constants!$B$5*AK883)+Constants!$B$4*AF884+AL883)-(Constants!$B$5+Constants!$B$4)*AK884</f>
        <v>0</v>
      </c>
      <c r="AM884">
        <f t="shared" si="235"/>
        <v>1</v>
      </c>
      <c r="AN884">
        <f t="shared" si="236"/>
        <v>1</v>
      </c>
      <c r="AO884">
        <f>(200000*(ABS(N884)-ABS(N882))+Constants!$B$7)/(2*Constants!$B$7)</f>
        <v>0.5</v>
      </c>
      <c r="AP884">
        <f>(200000*(ABS(O884)-ABS(O882))+Constants!$B$7)/(2*Constants!$B$7)</f>
        <v>0.5</v>
      </c>
      <c r="AQ884">
        <f t="shared" si="237"/>
        <v>1</v>
      </c>
      <c r="AR884">
        <f>(Constants!$B$3*Constants!$B$8*I884*K884+AS883)/(Constants!$B$9*Constants!$B$4)</f>
        <v>7.53982300884956</v>
      </c>
      <c r="AS884">
        <f>(Constants!$B$3*Constants!$B$8*I884*K884+AS883)-(AR884*Constants!$B$9*Constants!$B$4)</f>
        <v>0</v>
      </c>
      <c r="AT884">
        <f t="shared" si="238"/>
        <v>6650.12389380523</v>
      </c>
      <c r="AU884">
        <f t="array" ref="AU884">IF(SUMPRODUCT(--(SIGN(AN851:AN883)=SIGN(K852:K884)))=0,2,IF(AV883&gt;0,1,0))</f>
        <v>0</v>
      </c>
      <c r="AV884">
        <f>IF(AU884=2,ROUND(5*1000/Constants!$B$11,0),IF(AV883&gt;0,AV883-1,0))</f>
        <v>0</v>
      </c>
      <c r="AW884">
        <f t="shared" si="239"/>
        <v>882</v>
      </c>
      <c r="AX884">
        <f ca="1" t="array" ref="AX884">IF(AW884&gt;Constants!$B$12,2,IF(SUMPRODUCT(--(AX865:AX884=2))=0,0,1))</f>
        <v>2</v>
      </c>
      <c r="AZ884">
        <f t="array" ref="AZ884">IF(ABS(AG884)&gt;Constants!$B$13,2,IF(SUMPRODUCT(--(AZ864:AZ883=2))=0,0,1))</f>
        <v>0</v>
      </c>
    </row>
    <row r="885" spans="1:52">
      <c r="A885" s="3">
        <v>883</v>
      </c>
      <c r="B885">
        <f>Signals!B884</f>
        <v>3</v>
      </c>
      <c r="C885">
        <f>Signals!C884</f>
        <v>2</v>
      </c>
      <c r="D885">
        <f>Signals!F884</f>
        <v>0</v>
      </c>
      <c r="E885">
        <f>Signals!H884</f>
        <v>0</v>
      </c>
      <c r="F885">
        <f>Signals!I884</f>
        <v>0</v>
      </c>
      <c r="G885">
        <f>IF(Constants!$B$2=2,-B885,B885)</f>
        <v>3</v>
      </c>
      <c r="H885">
        <f>IF(Constants!$C$2=2,-C885,C885)</f>
        <v>2</v>
      </c>
      <c r="I885">
        <f t="shared" si="223"/>
        <v>3</v>
      </c>
      <c r="J885">
        <f t="shared" si="224"/>
        <v>2</v>
      </c>
      <c r="K885">
        <f t="shared" si="225"/>
        <v>1</v>
      </c>
      <c r="L885">
        <f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1200.5</v>
      </c>
      <c r="M885">
        <f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800.5</v>
      </c>
      <c r="N885">
        <f t="shared" si="226"/>
        <v>1200.5</v>
      </c>
      <c r="O885">
        <f t="shared" si="227"/>
        <v>800.5</v>
      </c>
      <c r="P885">
        <f>IF(I885&lt;&gt;0,(ABS(L885*Constants!$B$10)+50)/100,MAX(P884-ABS(N885*Constants!$B$4),0))</f>
        <v>0.62005</v>
      </c>
      <c r="Q885">
        <f>IF(J885&lt;&gt;0,(ABS(M885*Constants!$B$10)+50)/100,MAX(Q884-ABS(O885*Constants!$B$4),0))</f>
        <v>0.58005</v>
      </c>
      <c r="R885">
        <f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1200.5</v>
      </c>
      <c r="S885">
        <f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800.5</v>
      </c>
      <c r="T885">
        <f t="shared" si="228"/>
        <v>1200.5</v>
      </c>
      <c r="U885">
        <f t="shared" si="229"/>
        <v>800.5</v>
      </c>
      <c r="V885">
        <f>IF(I885&lt;&gt;0,(ABS(R885*Constants!$B$4)+50)/100,IF(R885=0,MAX((0-ABS(T885*Constants!$B$4)),0),(ABS(R885*Constants!$B$4)+50)/100))</f>
        <v>1501.125</v>
      </c>
      <c r="W885">
        <f>IF(J885&lt;&gt;0,(ABS(S885*Constants!$B$4)+50)/100,IF(S885=0,MAX((0-ABS(U885*Constants!$B$4)),0),(ABS(S885*Constants!$B$4)+50)/100))</f>
        <v>1001.125</v>
      </c>
      <c r="X885">
        <f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1200.5</v>
      </c>
      <c r="Y885">
        <f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800.5</v>
      </c>
      <c r="Z885">
        <f t="shared" si="230"/>
        <v>1200.5</v>
      </c>
      <c r="AA885">
        <f t="shared" si="231"/>
        <v>800.5</v>
      </c>
      <c r="AB885">
        <f>IF(I885&lt;&gt;0,(ABS(X885*Constants!$B$10)+50)/100,IF(X885=0,MAX((AB884-ABS(Z885*Constants!$B$4)),0),(ABS(X885*Constants!$B$4)+50)/100))</f>
        <v>0.62005</v>
      </c>
      <c r="AC885">
        <f>IF(J885&lt;&gt;0,(ABS(Y885*Constants!$B$10)+50)/100,IF(Y885=0,MAX((AC884-ABS(AA885*Constants!$B$4)),0),(ABS(Y885*Constants!$B$4)+50)/100))</f>
        <v>0.58005</v>
      </c>
      <c r="AD885">
        <f t="shared" si="232"/>
        <v>1001</v>
      </c>
      <c r="AE885">
        <f t="shared" si="233"/>
        <v>1200.5</v>
      </c>
      <c r="AF885">
        <f t="shared" si="234"/>
        <v>800.5</v>
      </c>
      <c r="AG885">
        <f>((Constants!$B$5*AG884)+Constants!$B$4*AD885+AH884)/(Constants!$B$5+Constants!$B$4)</f>
        <v>1001</v>
      </c>
      <c r="AH885">
        <f>((Constants!$B$5*AG884)+Constants!$B$4*AD885+AH884)-(Constants!$B$5+Constants!$B$4)*AG885</f>
        <v>0</v>
      </c>
      <c r="AI885">
        <f>((Constants!$B$5*AI884)+Constants!$B$4*AE885+AJ884)/(Constants!$B$5+Constants!$B$4)</f>
        <v>1200.5</v>
      </c>
      <c r="AJ885">
        <f>((Constants!$B$5*AI884)+Constants!$B$4*AE885+AJ884)-(Constants!$B$4+Constants!$B$5)*AI885</f>
        <v>0</v>
      </c>
      <c r="AK885">
        <f>((Constants!$B$5*AK884)+Constants!$B$4*AF885+AL884)/(Constants!$B$5+Constants!$B$4)</f>
        <v>800.5</v>
      </c>
      <c r="AL885">
        <f>((Constants!$B$5*AK884)+Constants!$B$4*AF885+AL884)-(Constants!$B$5+Constants!$B$4)*AK885</f>
        <v>0</v>
      </c>
      <c r="AM885">
        <f t="shared" si="235"/>
        <v>1</v>
      </c>
      <c r="AN885">
        <f t="shared" si="236"/>
        <v>1</v>
      </c>
      <c r="AO885">
        <f>(200000*(ABS(N885)-ABS(N883))+Constants!$B$7)/(2*Constants!$B$7)</f>
        <v>0.5</v>
      </c>
      <c r="AP885">
        <f>(200000*(ABS(O885)-ABS(O883))+Constants!$B$7)/(2*Constants!$B$7)</f>
        <v>0.5</v>
      </c>
      <c r="AQ885">
        <f t="shared" si="237"/>
        <v>1</v>
      </c>
      <c r="AR885">
        <f>(Constants!$B$3*Constants!$B$8*I885*K885+AS884)/(Constants!$B$9*Constants!$B$4)</f>
        <v>7.53982300884956</v>
      </c>
      <c r="AS885">
        <f>(Constants!$B$3*Constants!$B$8*I885*K885+AS884)-(AR885*Constants!$B$9*Constants!$B$4)</f>
        <v>0</v>
      </c>
      <c r="AT885">
        <f t="shared" si="238"/>
        <v>6657.66371681408</v>
      </c>
      <c r="AU885">
        <f t="array" ref="AU885">IF(SUMPRODUCT(--(SIGN(AN852:AN884)=SIGN(K853:K885)))=0,2,IF(AV884&gt;0,1,0))</f>
        <v>0</v>
      </c>
      <c r="AV885">
        <f>IF(AU885=2,ROUND(5*1000/Constants!$B$11,0),IF(AV884&gt;0,AV884-1,0))</f>
        <v>0</v>
      </c>
      <c r="AW885">
        <f t="shared" si="239"/>
        <v>883</v>
      </c>
      <c r="AX885">
        <f ca="1" t="array" ref="AX885">IF(AW885&gt;Constants!$B$12,2,IF(SUMPRODUCT(--(AX866:AX885=2))=0,0,1))</f>
        <v>2</v>
      </c>
      <c r="AZ885">
        <f t="array" ref="AZ885">IF(ABS(AG885)&gt;Constants!$B$13,2,IF(SUMPRODUCT(--(AZ865:AZ884=2))=0,0,1))</f>
        <v>0</v>
      </c>
    </row>
    <row r="886" spans="1:52">
      <c r="A886" s="3">
        <v>884</v>
      </c>
      <c r="B886">
        <f>Signals!B885</f>
        <v>3</v>
      </c>
      <c r="C886">
        <f>Signals!C885</f>
        <v>2</v>
      </c>
      <c r="D886">
        <f>Signals!F885</f>
        <v>0</v>
      </c>
      <c r="E886">
        <f>Signals!H885</f>
        <v>0</v>
      </c>
      <c r="F886">
        <f>Signals!I885</f>
        <v>0</v>
      </c>
      <c r="G886">
        <f>IF(Constants!$B$2=2,-B886,B886)</f>
        <v>3</v>
      </c>
      <c r="H886">
        <f>IF(Constants!$C$2=2,-C886,C886)</f>
        <v>2</v>
      </c>
      <c r="I886">
        <f t="shared" si="223"/>
        <v>3</v>
      </c>
      <c r="J886">
        <f t="shared" si="224"/>
        <v>2</v>
      </c>
      <c r="K886">
        <f t="shared" si="225"/>
        <v>1</v>
      </c>
      <c r="L886">
        <f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1200.5</v>
      </c>
      <c r="M886">
        <f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800.5</v>
      </c>
      <c r="N886">
        <f t="shared" si="226"/>
        <v>1200.5</v>
      </c>
      <c r="O886">
        <f t="shared" si="227"/>
        <v>800.5</v>
      </c>
      <c r="P886">
        <f>IF(I886&lt;&gt;0,(ABS(L886*Constants!$B$10)+50)/100,MAX(P885-ABS(N886*Constants!$B$4),0))</f>
        <v>0.62005</v>
      </c>
      <c r="Q886">
        <f>IF(J886&lt;&gt;0,(ABS(M886*Constants!$B$10)+50)/100,MAX(Q885-ABS(O886*Constants!$B$4),0))</f>
        <v>0.58005</v>
      </c>
      <c r="R886">
        <f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1200.5</v>
      </c>
      <c r="S886">
        <f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800.5</v>
      </c>
      <c r="T886">
        <f t="shared" si="228"/>
        <v>1200.5</v>
      </c>
      <c r="U886">
        <f t="shared" si="229"/>
        <v>800.5</v>
      </c>
      <c r="V886">
        <f>IF(I886&lt;&gt;0,(ABS(R886*Constants!$B$4)+50)/100,IF(R886=0,MAX((0-ABS(T886*Constants!$B$4)),0),(ABS(R886*Constants!$B$4)+50)/100))</f>
        <v>1501.125</v>
      </c>
      <c r="W886">
        <f>IF(J886&lt;&gt;0,(ABS(S886*Constants!$B$4)+50)/100,IF(S886=0,MAX((0-ABS(U886*Constants!$B$4)),0),(ABS(S886*Constants!$B$4)+50)/100))</f>
        <v>1001.125</v>
      </c>
      <c r="X886">
        <f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1200.5</v>
      </c>
      <c r="Y886">
        <f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800.5</v>
      </c>
      <c r="Z886">
        <f t="shared" si="230"/>
        <v>1200.5</v>
      </c>
      <c r="AA886">
        <f t="shared" si="231"/>
        <v>800.5</v>
      </c>
      <c r="AB886">
        <f>IF(I886&lt;&gt;0,(ABS(X886*Constants!$B$10)+50)/100,IF(X886=0,MAX((AB885-ABS(Z886*Constants!$B$4)),0),(ABS(X886*Constants!$B$4)+50)/100))</f>
        <v>0.62005</v>
      </c>
      <c r="AC886">
        <f>IF(J886&lt;&gt;0,(ABS(Y886*Constants!$B$10)+50)/100,IF(Y886=0,MAX((AC885-ABS(AA886*Constants!$B$4)),0),(ABS(Y886*Constants!$B$4)+50)/100))</f>
        <v>0.58005</v>
      </c>
      <c r="AD886">
        <f t="shared" si="232"/>
        <v>1001</v>
      </c>
      <c r="AE886">
        <f t="shared" si="233"/>
        <v>1200.5</v>
      </c>
      <c r="AF886">
        <f t="shared" si="234"/>
        <v>800.5</v>
      </c>
      <c r="AG886">
        <f>((Constants!$B$5*AG885)+Constants!$B$4*AD886+AH885)/(Constants!$B$5+Constants!$B$4)</f>
        <v>1001</v>
      </c>
      <c r="AH886">
        <f>((Constants!$B$5*AG885)+Constants!$B$4*AD886+AH885)-(Constants!$B$5+Constants!$B$4)*AG886</f>
        <v>0</v>
      </c>
      <c r="AI886">
        <f>((Constants!$B$5*AI885)+Constants!$B$4*AE886+AJ885)/(Constants!$B$5+Constants!$B$4)</f>
        <v>1200.5</v>
      </c>
      <c r="AJ886">
        <f>((Constants!$B$5*AI885)+Constants!$B$4*AE886+AJ885)-(Constants!$B$4+Constants!$B$5)*AI886</f>
        <v>0</v>
      </c>
      <c r="AK886">
        <f>((Constants!$B$5*AK885)+Constants!$B$4*AF886+AL885)/(Constants!$B$5+Constants!$B$4)</f>
        <v>800.5</v>
      </c>
      <c r="AL886">
        <f>((Constants!$B$5*AK885)+Constants!$B$4*AF886+AL885)-(Constants!$B$5+Constants!$B$4)*AK886</f>
        <v>0</v>
      </c>
      <c r="AM886">
        <f t="shared" si="235"/>
        <v>1</v>
      </c>
      <c r="AN886">
        <f t="shared" si="236"/>
        <v>1</v>
      </c>
      <c r="AO886">
        <f>(200000*(ABS(N886)-ABS(N884))+Constants!$B$7)/(2*Constants!$B$7)</f>
        <v>0.5</v>
      </c>
      <c r="AP886">
        <f>(200000*(ABS(O886)-ABS(O884))+Constants!$B$7)/(2*Constants!$B$7)</f>
        <v>0.5</v>
      </c>
      <c r="AQ886">
        <f t="shared" si="237"/>
        <v>1</v>
      </c>
      <c r="AR886">
        <f>(Constants!$B$3*Constants!$B$8*I886*K886+AS885)/(Constants!$B$9*Constants!$B$4)</f>
        <v>7.53982300884956</v>
      </c>
      <c r="AS886">
        <f>(Constants!$B$3*Constants!$B$8*I886*K886+AS885)-(AR886*Constants!$B$9*Constants!$B$4)</f>
        <v>0</v>
      </c>
      <c r="AT886">
        <f t="shared" si="238"/>
        <v>6665.20353982293</v>
      </c>
      <c r="AU886">
        <f t="array" ref="AU886">IF(SUMPRODUCT(--(SIGN(AN853:AN885)=SIGN(K854:K886)))=0,2,IF(AV885&gt;0,1,0))</f>
        <v>0</v>
      </c>
      <c r="AV886">
        <f>IF(AU886=2,ROUND(5*1000/Constants!$B$11,0),IF(AV885&gt;0,AV885-1,0))</f>
        <v>0</v>
      </c>
      <c r="AW886">
        <f t="shared" si="239"/>
        <v>884</v>
      </c>
      <c r="AX886">
        <f ca="1" t="array" ref="AX886">IF(AW886&gt;Constants!$B$12,2,IF(SUMPRODUCT(--(AX867:AX886=2))=0,0,1))</f>
        <v>2</v>
      </c>
      <c r="AZ886">
        <f t="array" ref="AZ886">IF(ABS(AG886)&gt;Constants!$B$13,2,IF(SUMPRODUCT(--(AZ866:AZ885=2))=0,0,1))</f>
        <v>0</v>
      </c>
    </row>
    <row r="887" spans="1:52">
      <c r="A887" s="3">
        <v>885</v>
      </c>
      <c r="B887">
        <f>Signals!B886</f>
        <v>3</v>
      </c>
      <c r="C887">
        <f>Signals!C886</f>
        <v>2</v>
      </c>
      <c r="D887">
        <f>Signals!F886</f>
        <v>0</v>
      </c>
      <c r="E887">
        <f>Signals!H886</f>
        <v>0</v>
      </c>
      <c r="F887">
        <f>Signals!I886</f>
        <v>0</v>
      </c>
      <c r="G887">
        <f>IF(Constants!$B$2=2,-B887,B887)</f>
        <v>3</v>
      </c>
      <c r="H887">
        <f>IF(Constants!$C$2=2,-C887,C887)</f>
        <v>2</v>
      </c>
      <c r="I887">
        <f t="shared" si="223"/>
        <v>3</v>
      </c>
      <c r="J887">
        <f t="shared" si="224"/>
        <v>2</v>
      </c>
      <c r="K887">
        <f t="shared" si="225"/>
        <v>1</v>
      </c>
      <c r="L887">
        <f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1200.5</v>
      </c>
      <c r="M887">
        <f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800.5</v>
      </c>
      <c r="N887">
        <f t="shared" si="226"/>
        <v>1200.5</v>
      </c>
      <c r="O887">
        <f t="shared" si="227"/>
        <v>800.5</v>
      </c>
      <c r="P887">
        <f>IF(I887&lt;&gt;0,(ABS(L887*Constants!$B$10)+50)/100,MAX(P886-ABS(N887*Constants!$B$4),0))</f>
        <v>0.62005</v>
      </c>
      <c r="Q887">
        <f>IF(J887&lt;&gt;0,(ABS(M887*Constants!$B$10)+50)/100,MAX(Q886-ABS(O887*Constants!$B$4),0))</f>
        <v>0.58005</v>
      </c>
      <c r="R887">
        <f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1200.5</v>
      </c>
      <c r="S887">
        <f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800.5</v>
      </c>
      <c r="T887">
        <f t="shared" si="228"/>
        <v>1200.5</v>
      </c>
      <c r="U887">
        <f t="shared" si="229"/>
        <v>800.5</v>
      </c>
      <c r="V887">
        <f>IF(I887&lt;&gt;0,(ABS(R887*Constants!$B$4)+50)/100,IF(R887=0,MAX((0-ABS(T887*Constants!$B$4)),0),(ABS(R887*Constants!$B$4)+50)/100))</f>
        <v>1501.125</v>
      </c>
      <c r="W887">
        <f>IF(J887&lt;&gt;0,(ABS(S887*Constants!$B$4)+50)/100,IF(S887=0,MAX((0-ABS(U887*Constants!$B$4)),0),(ABS(S887*Constants!$B$4)+50)/100))</f>
        <v>1001.125</v>
      </c>
      <c r="X887">
        <f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1200.5</v>
      </c>
      <c r="Y887">
        <f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800.5</v>
      </c>
      <c r="Z887">
        <f t="shared" si="230"/>
        <v>1200.5</v>
      </c>
      <c r="AA887">
        <f t="shared" si="231"/>
        <v>800.5</v>
      </c>
      <c r="AB887">
        <f>IF(I887&lt;&gt;0,(ABS(X887*Constants!$B$10)+50)/100,IF(X887=0,MAX((AB886-ABS(Z887*Constants!$B$4)),0),(ABS(X887*Constants!$B$4)+50)/100))</f>
        <v>0.62005</v>
      </c>
      <c r="AC887">
        <f>IF(J887&lt;&gt;0,(ABS(Y887*Constants!$B$10)+50)/100,IF(Y887=0,MAX((AC886-ABS(AA887*Constants!$B$4)),0),(ABS(Y887*Constants!$B$4)+50)/100))</f>
        <v>0.58005</v>
      </c>
      <c r="AD887">
        <f t="shared" si="232"/>
        <v>1001</v>
      </c>
      <c r="AE887">
        <f t="shared" si="233"/>
        <v>1200.5</v>
      </c>
      <c r="AF887">
        <f t="shared" si="234"/>
        <v>800.5</v>
      </c>
      <c r="AG887">
        <f>((Constants!$B$5*AG886)+Constants!$B$4*AD887+AH886)/(Constants!$B$5+Constants!$B$4)</f>
        <v>1001</v>
      </c>
      <c r="AH887">
        <f>((Constants!$B$5*AG886)+Constants!$B$4*AD887+AH886)-(Constants!$B$5+Constants!$B$4)*AG887</f>
        <v>0</v>
      </c>
      <c r="AI887">
        <f>((Constants!$B$5*AI886)+Constants!$B$4*AE887+AJ886)/(Constants!$B$5+Constants!$B$4)</f>
        <v>1200.5</v>
      </c>
      <c r="AJ887">
        <f>((Constants!$B$5*AI886)+Constants!$B$4*AE887+AJ886)-(Constants!$B$4+Constants!$B$5)*AI887</f>
        <v>0</v>
      </c>
      <c r="AK887">
        <f>((Constants!$B$5*AK886)+Constants!$B$4*AF887+AL886)/(Constants!$B$5+Constants!$B$4)</f>
        <v>800.5</v>
      </c>
      <c r="AL887">
        <f>((Constants!$B$5*AK886)+Constants!$B$4*AF887+AL886)-(Constants!$B$5+Constants!$B$4)*AK887</f>
        <v>0</v>
      </c>
      <c r="AM887">
        <f t="shared" si="235"/>
        <v>1</v>
      </c>
      <c r="AN887">
        <f t="shared" si="236"/>
        <v>1</v>
      </c>
      <c r="AO887">
        <f>(200000*(ABS(N887)-ABS(N885))+Constants!$B$7)/(2*Constants!$B$7)</f>
        <v>0.5</v>
      </c>
      <c r="AP887">
        <f>(200000*(ABS(O887)-ABS(O885))+Constants!$B$7)/(2*Constants!$B$7)</f>
        <v>0.5</v>
      </c>
      <c r="AQ887">
        <f t="shared" si="237"/>
        <v>1</v>
      </c>
      <c r="AR887">
        <f>(Constants!$B$3*Constants!$B$8*I887*K887+AS886)/(Constants!$B$9*Constants!$B$4)</f>
        <v>7.53982300884956</v>
      </c>
      <c r="AS887">
        <f>(Constants!$B$3*Constants!$B$8*I887*K887+AS886)-(AR887*Constants!$B$9*Constants!$B$4)</f>
        <v>0</v>
      </c>
      <c r="AT887">
        <f t="shared" si="238"/>
        <v>6672.74336283178</v>
      </c>
      <c r="AU887">
        <f t="array" ref="AU887">IF(SUMPRODUCT(--(SIGN(AN854:AN886)=SIGN(K855:K887)))=0,2,IF(AV886&gt;0,1,0))</f>
        <v>0</v>
      </c>
      <c r="AV887">
        <f>IF(AU887=2,ROUND(5*1000/Constants!$B$11,0),IF(AV886&gt;0,AV886-1,0))</f>
        <v>0</v>
      </c>
      <c r="AW887">
        <f t="shared" si="239"/>
        <v>885</v>
      </c>
      <c r="AX887">
        <f ca="1" t="array" ref="AX887">IF(AW887&gt;Constants!$B$12,2,IF(SUMPRODUCT(--(AX868:AX887=2))=0,0,1))</f>
        <v>2</v>
      </c>
      <c r="AZ887">
        <f t="array" ref="AZ887">IF(ABS(AG887)&gt;Constants!$B$13,2,IF(SUMPRODUCT(--(AZ867:AZ886=2))=0,0,1))</f>
        <v>0</v>
      </c>
    </row>
    <row r="888" spans="1:52">
      <c r="A888" s="3">
        <v>886</v>
      </c>
      <c r="B888">
        <f>Signals!B887</f>
        <v>3</v>
      </c>
      <c r="C888">
        <f>Signals!C887</f>
        <v>2</v>
      </c>
      <c r="D888">
        <f>Signals!F887</f>
        <v>0</v>
      </c>
      <c r="E888">
        <f>Signals!H887</f>
        <v>0</v>
      </c>
      <c r="F888">
        <f>Signals!I887</f>
        <v>0</v>
      </c>
      <c r="G888">
        <f>IF(Constants!$B$2=2,-B888,B888)</f>
        <v>3</v>
      </c>
      <c r="H888">
        <f>IF(Constants!$C$2=2,-C888,C888)</f>
        <v>2</v>
      </c>
      <c r="I888">
        <f t="shared" si="223"/>
        <v>3</v>
      </c>
      <c r="J888">
        <f t="shared" si="224"/>
        <v>2</v>
      </c>
      <c r="K888">
        <f t="shared" si="225"/>
        <v>1</v>
      </c>
      <c r="L888">
        <f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1200.5</v>
      </c>
      <c r="M888">
        <f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800.5</v>
      </c>
      <c r="N888">
        <f t="shared" si="226"/>
        <v>1200.5</v>
      </c>
      <c r="O888">
        <f t="shared" si="227"/>
        <v>800.5</v>
      </c>
      <c r="P888">
        <f>IF(I888&lt;&gt;0,(ABS(L888*Constants!$B$10)+50)/100,MAX(P887-ABS(N888*Constants!$B$4),0))</f>
        <v>0.62005</v>
      </c>
      <c r="Q888">
        <f>IF(J888&lt;&gt;0,(ABS(M888*Constants!$B$10)+50)/100,MAX(Q887-ABS(O888*Constants!$B$4),0))</f>
        <v>0.58005</v>
      </c>
      <c r="R888">
        <f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1200.5</v>
      </c>
      <c r="S888">
        <f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800.5</v>
      </c>
      <c r="T888">
        <f t="shared" si="228"/>
        <v>1200.5</v>
      </c>
      <c r="U888">
        <f t="shared" si="229"/>
        <v>800.5</v>
      </c>
      <c r="V888">
        <f>IF(I888&lt;&gt;0,(ABS(R888*Constants!$B$4)+50)/100,IF(R888=0,MAX((0-ABS(T888*Constants!$B$4)),0),(ABS(R888*Constants!$B$4)+50)/100))</f>
        <v>1501.125</v>
      </c>
      <c r="W888">
        <f>IF(J888&lt;&gt;0,(ABS(S888*Constants!$B$4)+50)/100,IF(S888=0,MAX((0-ABS(U888*Constants!$B$4)),0),(ABS(S888*Constants!$B$4)+50)/100))</f>
        <v>1001.125</v>
      </c>
      <c r="X888">
        <f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1200.5</v>
      </c>
      <c r="Y888">
        <f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800.5</v>
      </c>
      <c r="Z888">
        <f t="shared" si="230"/>
        <v>1200.5</v>
      </c>
      <c r="AA888">
        <f t="shared" si="231"/>
        <v>800.5</v>
      </c>
      <c r="AB888">
        <f>IF(I888&lt;&gt;0,(ABS(X888*Constants!$B$10)+50)/100,IF(X888=0,MAX((AB887-ABS(Z888*Constants!$B$4)),0),(ABS(X888*Constants!$B$4)+50)/100))</f>
        <v>0.62005</v>
      </c>
      <c r="AC888">
        <f>IF(J888&lt;&gt;0,(ABS(Y888*Constants!$B$10)+50)/100,IF(Y888=0,MAX((AC887-ABS(AA888*Constants!$B$4)),0),(ABS(Y888*Constants!$B$4)+50)/100))</f>
        <v>0.58005</v>
      </c>
      <c r="AD888">
        <f t="shared" si="232"/>
        <v>1001</v>
      </c>
      <c r="AE888">
        <f t="shared" si="233"/>
        <v>1200.5</v>
      </c>
      <c r="AF888">
        <f t="shared" si="234"/>
        <v>800.5</v>
      </c>
      <c r="AG888">
        <f>((Constants!$B$5*AG887)+Constants!$B$4*AD888+AH887)/(Constants!$B$5+Constants!$B$4)</f>
        <v>1001</v>
      </c>
      <c r="AH888">
        <f>((Constants!$B$5*AG887)+Constants!$B$4*AD888+AH887)-(Constants!$B$5+Constants!$B$4)*AG888</f>
        <v>0</v>
      </c>
      <c r="AI888">
        <f>((Constants!$B$5*AI887)+Constants!$B$4*AE888+AJ887)/(Constants!$B$5+Constants!$B$4)</f>
        <v>1200.5</v>
      </c>
      <c r="AJ888">
        <f>((Constants!$B$5*AI887)+Constants!$B$4*AE888+AJ887)-(Constants!$B$4+Constants!$B$5)*AI888</f>
        <v>0</v>
      </c>
      <c r="AK888">
        <f>((Constants!$B$5*AK887)+Constants!$B$4*AF888+AL887)/(Constants!$B$5+Constants!$B$4)</f>
        <v>800.5</v>
      </c>
      <c r="AL888">
        <f>((Constants!$B$5*AK887)+Constants!$B$4*AF888+AL887)-(Constants!$B$5+Constants!$B$4)*AK888</f>
        <v>0</v>
      </c>
      <c r="AM888">
        <f t="shared" si="235"/>
        <v>1</v>
      </c>
      <c r="AN888">
        <f t="shared" si="236"/>
        <v>1</v>
      </c>
      <c r="AO888">
        <f>(200000*(ABS(N888)-ABS(N886))+Constants!$B$7)/(2*Constants!$B$7)</f>
        <v>0.5</v>
      </c>
      <c r="AP888">
        <f>(200000*(ABS(O888)-ABS(O886))+Constants!$B$7)/(2*Constants!$B$7)</f>
        <v>0.5</v>
      </c>
      <c r="AQ888">
        <f t="shared" si="237"/>
        <v>1</v>
      </c>
      <c r="AR888">
        <f>(Constants!$B$3*Constants!$B$8*I888*K888+AS887)/(Constants!$B$9*Constants!$B$4)</f>
        <v>7.53982300884956</v>
      </c>
      <c r="AS888">
        <f>(Constants!$B$3*Constants!$B$8*I888*K888+AS887)-(AR888*Constants!$B$9*Constants!$B$4)</f>
        <v>0</v>
      </c>
      <c r="AT888">
        <f t="shared" si="238"/>
        <v>6680.28318584063</v>
      </c>
      <c r="AU888">
        <f t="array" ref="AU888">IF(SUMPRODUCT(--(SIGN(AN855:AN887)=SIGN(K856:K888)))=0,2,IF(AV887&gt;0,1,0))</f>
        <v>0</v>
      </c>
      <c r="AV888">
        <f>IF(AU888=2,ROUND(5*1000/Constants!$B$11,0),IF(AV887&gt;0,AV887-1,0))</f>
        <v>0</v>
      </c>
      <c r="AW888">
        <f t="shared" si="239"/>
        <v>886</v>
      </c>
      <c r="AX888">
        <f ca="1" t="array" ref="AX888">IF(AW888&gt;Constants!$B$12,2,IF(SUMPRODUCT(--(AX869:AX888=2))=0,0,1))</f>
        <v>2</v>
      </c>
      <c r="AZ888">
        <f t="array" ref="AZ888">IF(ABS(AG888)&gt;Constants!$B$13,2,IF(SUMPRODUCT(--(AZ868:AZ887=2))=0,0,1))</f>
        <v>0</v>
      </c>
    </row>
    <row r="889" spans="1:52">
      <c r="A889" s="3">
        <v>887</v>
      </c>
      <c r="B889">
        <f>Signals!B888</f>
        <v>3</v>
      </c>
      <c r="C889">
        <f>Signals!C888</f>
        <v>2</v>
      </c>
      <c r="D889">
        <f>Signals!F888</f>
        <v>0</v>
      </c>
      <c r="E889">
        <f>Signals!H888</f>
        <v>0</v>
      </c>
      <c r="F889">
        <f>Signals!I888</f>
        <v>0</v>
      </c>
      <c r="G889">
        <f>IF(Constants!$B$2=2,-B889,B889)</f>
        <v>3</v>
      </c>
      <c r="H889">
        <f>IF(Constants!$C$2=2,-C889,C889)</f>
        <v>2</v>
      </c>
      <c r="I889">
        <f t="shared" si="223"/>
        <v>3</v>
      </c>
      <c r="J889">
        <f t="shared" si="224"/>
        <v>2</v>
      </c>
      <c r="K889">
        <f t="shared" si="225"/>
        <v>1</v>
      </c>
      <c r="L889">
        <f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1200.5</v>
      </c>
      <c r="M889">
        <f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800.5</v>
      </c>
      <c r="N889">
        <f t="shared" si="226"/>
        <v>1200.5</v>
      </c>
      <c r="O889">
        <f t="shared" si="227"/>
        <v>800.5</v>
      </c>
      <c r="P889">
        <f>IF(I889&lt;&gt;0,(ABS(L889*Constants!$B$10)+50)/100,MAX(P888-ABS(N889*Constants!$B$4),0))</f>
        <v>0.62005</v>
      </c>
      <c r="Q889">
        <f>IF(J889&lt;&gt;0,(ABS(M889*Constants!$B$10)+50)/100,MAX(Q888-ABS(O889*Constants!$B$4),0))</f>
        <v>0.58005</v>
      </c>
      <c r="R889">
        <f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1200.5</v>
      </c>
      <c r="S889">
        <f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800.5</v>
      </c>
      <c r="T889">
        <f t="shared" si="228"/>
        <v>1200.5</v>
      </c>
      <c r="U889">
        <f t="shared" si="229"/>
        <v>800.5</v>
      </c>
      <c r="V889">
        <f>IF(I889&lt;&gt;0,(ABS(R889*Constants!$B$4)+50)/100,IF(R889=0,MAX((0-ABS(T889*Constants!$B$4)),0),(ABS(R889*Constants!$B$4)+50)/100))</f>
        <v>1501.125</v>
      </c>
      <c r="W889">
        <f>IF(J889&lt;&gt;0,(ABS(S889*Constants!$B$4)+50)/100,IF(S889=0,MAX((0-ABS(U889*Constants!$B$4)),0),(ABS(S889*Constants!$B$4)+50)/100))</f>
        <v>1001.125</v>
      </c>
      <c r="X889">
        <f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1200.5</v>
      </c>
      <c r="Y889">
        <f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800.5</v>
      </c>
      <c r="Z889">
        <f t="shared" si="230"/>
        <v>1200.5</v>
      </c>
      <c r="AA889">
        <f t="shared" si="231"/>
        <v>800.5</v>
      </c>
      <c r="AB889">
        <f>IF(I889&lt;&gt;0,(ABS(X889*Constants!$B$10)+50)/100,IF(X889=0,MAX((AB888-ABS(Z889*Constants!$B$4)),0),(ABS(X889*Constants!$B$4)+50)/100))</f>
        <v>0.62005</v>
      </c>
      <c r="AC889">
        <f>IF(J889&lt;&gt;0,(ABS(Y889*Constants!$B$10)+50)/100,IF(Y889=0,MAX((AC888-ABS(AA889*Constants!$B$4)),0),(ABS(Y889*Constants!$B$4)+50)/100))</f>
        <v>0.58005</v>
      </c>
      <c r="AD889">
        <f t="shared" si="232"/>
        <v>1001</v>
      </c>
      <c r="AE889">
        <f t="shared" si="233"/>
        <v>1200.5</v>
      </c>
      <c r="AF889">
        <f t="shared" si="234"/>
        <v>800.5</v>
      </c>
      <c r="AG889">
        <f>((Constants!$B$5*AG888)+Constants!$B$4*AD889+AH888)/(Constants!$B$5+Constants!$B$4)</f>
        <v>1001</v>
      </c>
      <c r="AH889">
        <f>((Constants!$B$5*AG888)+Constants!$B$4*AD889+AH888)-(Constants!$B$5+Constants!$B$4)*AG889</f>
        <v>0</v>
      </c>
      <c r="AI889">
        <f>((Constants!$B$5*AI888)+Constants!$B$4*AE889+AJ888)/(Constants!$B$5+Constants!$B$4)</f>
        <v>1200.5</v>
      </c>
      <c r="AJ889">
        <f>((Constants!$B$5*AI888)+Constants!$B$4*AE889+AJ888)-(Constants!$B$4+Constants!$B$5)*AI889</f>
        <v>0</v>
      </c>
      <c r="AK889">
        <f>((Constants!$B$5*AK888)+Constants!$B$4*AF889+AL888)/(Constants!$B$5+Constants!$B$4)</f>
        <v>800.5</v>
      </c>
      <c r="AL889">
        <f>((Constants!$B$5*AK888)+Constants!$B$4*AF889+AL888)-(Constants!$B$5+Constants!$B$4)*AK889</f>
        <v>0</v>
      </c>
      <c r="AM889">
        <f t="shared" si="235"/>
        <v>1</v>
      </c>
      <c r="AN889">
        <f t="shared" si="236"/>
        <v>1</v>
      </c>
      <c r="AO889">
        <f>(200000*(ABS(N889)-ABS(N887))+Constants!$B$7)/(2*Constants!$B$7)</f>
        <v>0.5</v>
      </c>
      <c r="AP889">
        <f>(200000*(ABS(O889)-ABS(O887))+Constants!$B$7)/(2*Constants!$B$7)</f>
        <v>0.5</v>
      </c>
      <c r="AQ889">
        <f t="shared" si="237"/>
        <v>1</v>
      </c>
      <c r="AR889">
        <f>(Constants!$B$3*Constants!$B$8*I889*K889+AS888)/(Constants!$B$9*Constants!$B$4)</f>
        <v>7.53982300884956</v>
      </c>
      <c r="AS889">
        <f>(Constants!$B$3*Constants!$B$8*I889*K889+AS888)-(AR889*Constants!$B$9*Constants!$B$4)</f>
        <v>0</v>
      </c>
      <c r="AT889">
        <f t="shared" si="238"/>
        <v>6687.82300884948</v>
      </c>
      <c r="AU889">
        <f t="array" ref="AU889">IF(SUMPRODUCT(--(SIGN(AN856:AN888)=SIGN(K857:K889)))=0,2,IF(AV888&gt;0,1,0))</f>
        <v>0</v>
      </c>
      <c r="AV889">
        <f>IF(AU889=2,ROUND(5*1000/Constants!$B$11,0),IF(AV888&gt;0,AV888-1,0))</f>
        <v>0</v>
      </c>
      <c r="AW889">
        <f t="shared" si="239"/>
        <v>887</v>
      </c>
      <c r="AX889">
        <f ca="1" t="array" ref="AX889">IF(AW889&gt;Constants!$B$12,2,IF(SUMPRODUCT(--(AX870:AX889=2))=0,0,1))</f>
        <v>2</v>
      </c>
      <c r="AZ889">
        <f t="array" ref="AZ889">IF(ABS(AG889)&gt;Constants!$B$13,2,IF(SUMPRODUCT(--(AZ869:AZ888=2))=0,0,1))</f>
        <v>0</v>
      </c>
    </row>
    <row r="890" spans="1:52">
      <c r="A890" s="3">
        <v>888</v>
      </c>
      <c r="B890">
        <f>Signals!B889</f>
        <v>3</v>
      </c>
      <c r="C890">
        <f>Signals!C889</f>
        <v>2</v>
      </c>
      <c r="D890">
        <f>Signals!F889</f>
        <v>0</v>
      </c>
      <c r="E890">
        <f>Signals!H889</f>
        <v>0</v>
      </c>
      <c r="F890">
        <f>Signals!I889</f>
        <v>0</v>
      </c>
      <c r="G890">
        <f>IF(Constants!$B$2=2,-B890,B890)</f>
        <v>3</v>
      </c>
      <c r="H890">
        <f>IF(Constants!$C$2=2,-C890,C890)</f>
        <v>2</v>
      </c>
      <c r="I890">
        <f t="shared" si="223"/>
        <v>3</v>
      </c>
      <c r="J890">
        <f t="shared" si="224"/>
        <v>2</v>
      </c>
      <c r="K890">
        <f t="shared" si="225"/>
        <v>1</v>
      </c>
      <c r="L890">
        <f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1200.5</v>
      </c>
      <c r="M890">
        <f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800.5</v>
      </c>
      <c r="N890">
        <f t="shared" si="226"/>
        <v>1200.5</v>
      </c>
      <c r="O890">
        <f t="shared" si="227"/>
        <v>800.5</v>
      </c>
      <c r="P890">
        <f>IF(I890&lt;&gt;0,(ABS(L890*Constants!$B$10)+50)/100,MAX(P889-ABS(N890*Constants!$B$4),0))</f>
        <v>0.62005</v>
      </c>
      <c r="Q890">
        <f>IF(J890&lt;&gt;0,(ABS(M890*Constants!$B$10)+50)/100,MAX(Q889-ABS(O890*Constants!$B$4),0))</f>
        <v>0.58005</v>
      </c>
      <c r="R890">
        <f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1200.5</v>
      </c>
      <c r="S890">
        <f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800.5</v>
      </c>
      <c r="T890">
        <f t="shared" si="228"/>
        <v>1200.5</v>
      </c>
      <c r="U890">
        <f t="shared" si="229"/>
        <v>800.5</v>
      </c>
      <c r="V890">
        <f>IF(I890&lt;&gt;0,(ABS(R890*Constants!$B$4)+50)/100,IF(R890=0,MAX((0-ABS(T890*Constants!$B$4)),0),(ABS(R890*Constants!$B$4)+50)/100))</f>
        <v>1501.125</v>
      </c>
      <c r="W890">
        <f>IF(J890&lt;&gt;0,(ABS(S890*Constants!$B$4)+50)/100,IF(S890=0,MAX((0-ABS(U890*Constants!$B$4)),0),(ABS(S890*Constants!$B$4)+50)/100))</f>
        <v>1001.125</v>
      </c>
      <c r="X890">
        <f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1200.5</v>
      </c>
      <c r="Y890">
        <f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800.5</v>
      </c>
      <c r="Z890">
        <f t="shared" si="230"/>
        <v>1200.5</v>
      </c>
      <c r="AA890">
        <f t="shared" si="231"/>
        <v>800.5</v>
      </c>
      <c r="AB890">
        <f>IF(I890&lt;&gt;0,(ABS(X890*Constants!$B$10)+50)/100,IF(X890=0,MAX((AB889-ABS(Z890*Constants!$B$4)),0),(ABS(X890*Constants!$B$4)+50)/100))</f>
        <v>0.62005</v>
      </c>
      <c r="AC890">
        <f>IF(J890&lt;&gt;0,(ABS(Y890*Constants!$B$10)+50)/100,IF(Y890=0,MAX((AC889-ABS(AA890*Constants!$B$4)),0),(ABS(Y890*Constants!$B$4)+50)/100))</f>
        <v>0.58005</v>
      </c>
      <c r="AD890">
        <f t="shared" si="232"/>
        <v>1001</v>
      </c>
      <c r="AE890">
        <f t="shared" si="233"/>
        <v>1200.5</v>
      </c>
      <c r="AF890">
        <f t="shared" si="234"/>
        <v>800.5</v>
      </c>
      <c r="AG890">
        <f>((Constants!$B$5*AG889)+Constants!$B$4*AD890+AH889)/(Constants!$B$5+Constants!$B$4)</f>
        <v>1001</v>
      </c>
      <c r="AH890">
        <f>((Constants!$B$5*AG889)+Constants!$B$4*AD890+AH889)-(Constants!$B$5+Constants!$B$4)*AG890</f>
        <v>0</v>
      </c>
      <c r="AI890">
        <f>((Constants!$B$5*AI889)+Constants!$B$4*AE890+AJ889)/(Constants!$B$5+Constants!$B$4)</f>
        <v>1200.5</v>
      </c>
      <c r="AJ890">
        <f>((Constants!$B$5*AI889)+Constants!$B$4*AE890+AJ889)-(Constants!$B$4+Constants!$B$5)*AI890</f>
        <v>0</v>
      </c>
      <c r="AK890">
        <f>((Constants!$B$5*AK889)+Constants!$B$4*AF890+AL889)/(Constants!$B$5+Constants!$B$4)</f>
        <v>800.5</v>
      </c>
      <c r="AL890">
        <f>((Constants!$B$5*AK889)+Constants!$B$4*AF890+AL889)-(Constants!$B$5+Constants!$B$4)*AK890</f>
        <v>0</v>
      </c>
      <c r="AM890">
        <f t="shared" si="235"/>
        <v>1</v>
      </c>
      <c r="AN890">
        <f t="shared" si="236"/>
        <v>1</v>
      </c>
      <c r="AO890">
        <f>(200000*(ABS(N890)-ABS(N888))+Constants!$B$7)/(2*Constants!$B$7)</f>
        <v>0.5</v>
      </c>
      <c r="AP890">
        <f>(200000*(ABS(O890)-ABS(O888))+Constants!$B$7)/(2*Constants!$B$7)</f>
        <v>0.5</v>
      </c>
      <c r="AQ890">
        <f t="shared" si="237"/>
        <v>1</v>
      </c>
      <c r="AR890">
        <f>(Constants!$B$3*Constants!$B$8*I890*K890+AS889)/(Constants!$B$9*Constants!$B$4)</f>
        <v>7.53982300884956</v>
      </c>
      <c r="AS890">
        <f>(Constants!$B$3*Constants!$B$8*I890*K890+AS889)-(AR890*Constants!$B$9*Constants!$B$4)</f>
        <v>0</v>
      </c>
      <c r="AT890">
        <f t="shared" si="238"/>
        <v>6695.36283185833</v>
      </c>
      <c r="AU890">
        <f t="array" ref="AU890">IF(SUMPRODUCT(--(SIGN(AN857:AN889)=SIGN(K858:K890)))=0,2,IF(AV889&gt;0,1,0))</f>
        <v>0</v>
      </c>
      <c r="AV890">
        <f>IF(AU890=2,ROUND(5*1000/Constants!$B$11,0),IF(AV889&gt;0,AV889-1,0))</f>
        <v>0</v>
      </c>
      <c r="AW890">
        <f t="shared" si="239"/>
        <v>888</v>
      </c>
      <c r="AX890">
        <f ca="1" t="array" ref="AX890">IF(AW890&gt;Constants!$B$12,2,IF(SUMPRODUCT(--(AX871:AX890=2))=0,0,1))</f>
        <v>2</v>
      </c>
      <c r="AZ890">
        <f t="array" ref="AZ890">IF(ABS(AG890)&gt;Constants!$B$13,2,IF(SUMPRODUCT(--(AZ870:AZ889=2))=0,0,1))</f>
        <v>0</v>
      </c>
    </row>
    <row r="891" spans="1:52">
      <c r="A891" s="3">
        <v>889</v>
      </c>
      <c r="B891">
        <f>Signals!B890</f>
        <v>3</v>
      </c>
      <c r="C891">
        <f>Signals!C890</f>
        <v>2</v>
      </c>
      <c r="D891">
        <f>Signals!F890</f>
        <v>0</v>
      </c>
      <c r="E891">
        <f>Signals!H890</f>
        <v>0</v>
      </c>
      <c r="F891">
        <f>Signals!I890</f>
        <v>0</v>
      </c>
      <c r="G891">
        <f>IF(Constants!$B$2=2,-B891,B891)</f>
        <v>3</v>
      </c>
      <c r="H891">
        <f>IF(Constants!$C$2=2,-C891,C891)</f>
        <v>2</v>
      </c>
      <c r="I891">
        <f t="shared" si="223"/>
        <v>3</v>
      </c>
      <c r="J891">
        <f t="shared" si="224"/>
        <v>2</v>
      </c>
      <c r="K891">
        <f t="shared" si="225"/>
        <v>1</v>
      </c>
      <c r="L891">
        <f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1200.5</v>
      </c>
      <c r="M891">
        <f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800.5</v>
      </c>
      <c r="N891">
        <f t="shared" si="226"/>
        <v>1200.5</v>
      </c>
      <c r="O891">
        <f t="shared" si="227"/>
        <v>800.5</v>
      </c>
      <c r="P891">
        <f>IF(I891&lt;&gt;0,(ABS(L891*Constants!$B$10)+50)/100,MAX(P890-ABS(N891*Constants!$B$4),0))</f>
        <v>0.62005</v>
      </c>
      <c r="Q891">
        <f>IF(J891&lt;&gt;0,(ABS(M891*Constants!$B$10)+50)/100,MAX(Q890-ABS(O891*Constants!$B$4),0))</f>
        <v>0.58005</v>
      </c>
      <c r="R891">
        <f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1200.5</v>
      </c>
      <c r="S891">
        <f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800.5</v>
      </c>
      <c r="T891">
        <f t="shared" si="228"/>
        <v>1200.5</v>
      </c>
      <c r="U891">
        <f t="shared" si="229"/>
        <v>800.5</v>
      </c>
      <c r="V891">
        <f>IF(I891&lt;&gt;0,(ABS(R891*Constants!$B$4)+50)/100,IF(R891=0,MAX((0-ABS(T891*Constants!$B$4)),0),(ABS(R891*Constants!$B$4)+50)/100))</f>
        <v>1501.125</v>
      </c>
      <c r="W891">
        <f>IF(J891&lt;&gt;0,(ABS(S891*Constants!$B$4)+50)/100,IF(S891=0,MAX((0-ABS(U891*Constants!$B$4)),0),(ABS(S891*Constants!$B$4)+50)/100))</f>
        <v>1001.125</v>
      </c>
      <c r="X891">
        <f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1200.5</v>
      </c>
      <c r="Y891">
        <f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800.5</v>
      </c>
      <c r="Z891">
        <f t="shared" si="230"/>
        <v>1200.5</v>
      </c>
      <c r="AA891">
        <f t="shared" si="231"/>
        <v>800.5</v>
      </c>
      <c r="AB891">
        <f>IF(I891&lt;&gt;0,(ABS(X891*Constants!$B$10)+50)/100,IF(X891=0,MAX((AB890-ABS(Z891*Constants!$B$4)),0),(ABS(X891*Constants!$B$4)+50)/100))</f>
        <v>0.62005</v>
      </c>
      <c r="AC891">
        <f>IF(J891&lt;&gt;0,(ABS(Y891*Constants!$B$10)+50)/100,IF(Y891=0,MAX((AC890-ABS(AA891*Constants!$B$4)),0),(ABS(Y891*Constants!$B$4)+50)/100))</f>
        <v>0.58005</v>
      </c>
      <c r="AD891">
        <f t="shared" si="232"/>
        <v>1001</v>
      </c>
      <c r="AE891">
        <f t="shared" si="233"/>
        <v>1200.5</v>
      </c>
      <c r="AF891">
        <f t="shared" si="234"/>
        <v>800.5</v>
      </c>
      <c r="AG891">
        <f>((Constants!$B$5*AG890)+Constants!$B$4*AD891+AH890)/(Constants!$B$5+Constants!$B$4)</f>
        <v>1001</v>
      </c>
      <c r="AH891">
        <f>((Constants!$B$5*AG890)+Constants!$B$4*AD891+AH890)-(Constants!$B$5+Constants!$B$4)*AG891</f>
        <v>0</v>
      </c>
      <c r="AI891">
        <f>((Constants!$B$5*AI890)+Constants!$B$4*AE891+AJ890)/(Constants!$B$5+Constants!$B$4)</f>
        <v>1200.5</v>
      </c>
      <c r="AJ891">
        <f>((Constants!$B$5*AI890)+Constants!$B$4*AE891+AJ890)-(Constants!$B$4+Constants!$B$5)*AI891</f>
        <v>0</v>
      </c>
      <c r="AK891">
        <f>((Constants!$B$5*AK890)+Constants!$B$4*AF891+AL890)/(Constants!$B$5+Constants!$B$4)</f>
        <v>800.5</v>
      </c>
      <c r="AL891">
        <f>((Constants!$B$5*AK890)+Constants!$B$4*AF891+AL890)-(Constants!$B$5+Constants!$B$4)*AK891</f>
        <v>0</v>
      </c>
      <c r="AM891">
        <f t="shared" si="235"/>
        <v>1</v>
      </c>
      <c r="AN891">
        <f t="shared" si="236"/>
        <v>1</v>
      </c>
      <c r="AO891">
        <f>(200000*(ABS(N891)-ABS(N889))+Constants!$B$7)/(2*Constants!$B$7)</f>
        <v>0.5</v>
      </c>
      <c r="AP891">
        <f>(200000*(ABS(O891)-ABS(O889))+Constants!$B$7)/(2*Constants!$B$7)</f>
        <v>0.5</v>
      </c>
      <c r="AQ891">
        <f t="shared" si="237"/>
        <v>1</v>
      </c>
      <c r="AR891">
        <f>(Constants!$B$3*Constants!$B$8*I891*K891+AS890)/(Constants!$B$9*Constants!$B$4)</f>
        <v>7.53982300884956</v>
      </c>
      <c r="AS891">
        <f>(Constants!$B$3*Constants!$B$8*I891*K891+AS890)-(AR891*Constants!$B$9*Constants!$B$4)</f>
        <v>0</v>
      </c>
      <c r="AT891">
        <f t="shared" si="238"/>
        <v>6702.90265486718</v>
      </c>
      <c r="AU891">
        <f t="array" ref="AU891">IF(SUMPRODUCT(--(SIGN(AN858:AN890)=SIGN(K859:K891)))=0,2,IF(AV890&gt;0,1,0))</f>
        <v>0</v>
      </c>
      <c r="AV891">
        <f>IF(AU891=2,ROUND(5*1000/Constants!$B$11,0),IF(AV890&gt;0,AV890-1,0))</f>
        <v>0</v>
      </c>
      <c r="AW891">
        <f t="shared" si="239"/>
        <v>889</v>
      </c>
      <c r="AX891">
        <f ca="1" t="array" ref="AX891">IF(AW891&gt;Constants!$B$12,2,IF(SUMPRODUCT(--(AX872:AX891=2))=0,0,1))</f>
        <v>2</v>
      </c>
      <c r="AZ891">
        <f t="array" ref="AZ891">IF(ABS(AG891)&gt;Constants!$B$13,2,IF(SUMPRODUCT(--(AZ871:AZ890=2))=0,0,1))</f>
        <v>0</v>
      </c>
    </row>
    <row r="892" spans="1:52">
      <c r="A892" s="3">
        <v>890</v>
      </c>
      <c r="B892">
        <f>Signals!B891</f>
        <v>3</v>
      </c>
      <c r="C892">
        <f>Signals!C891</f>
        <v>2</v>
      </c>
      <c r="D892">
        <f>Signals!F891</f>
        <v>0</v>
      </c>
      <c r="E892">
        <f>Signals!H891</f>
        <v>0</v>
      </c>
      <c r="F892">
        <f>Signals!I891</f>
        <v>0</v>
      </c>
      <c r="G892">
        <f>IF(Constants!$B$2=2,-B892,B892)</f>
        <v>3</v>
      </c>
      <c r="H892">
        <f>IF(Constants!$C$2=2,-C892,C892)</f>
        <v>2</v>
      </c>
      <c r="I892">
        <f t="shared" si="223"/>
        <v>3</v>
      </c>
      <c r="J892">
        <f t="shared" si="224"/>
        <v>2</v>
      </c>
      <c r="K892">
        <f t="shared" si="225"/>
        <v>1</v>
      </c>
      <c r="L892">
        <f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1200.5</v>
      </c>
      <c r="M892">
        <f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800.5</v>
      </c>
      <c r="N892">
        <f t="shared" si="226"/>
        <v>1200.5</v>
      </c>
      <c r="O892">
        <f t="shared" si="227"/>
        <v>800.5</v>
      </c>
      <c r="P892">
        <f>IF(I892&lt;&gt;0,(ABS(L892*Constants!$B$10)+50)/100,MAX(P891-ABS(N892*Constants!$B$4),0))</f>
        <v>0.62005</v>
      </c>
      <c r="Q892">
        <f>IF(J892&lt;&gt;0,(ABS(M892*Constants!$B$10)+50)/100,MAX(Q891-ABS(O892*Constants!$B$4),0))</f>
        <v>0.58005</v>
      </c>
      <c r="R892">
        <f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1200.5</v>
      </c>
      <c r="S892">
        <f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800.5</v>
      </c>
      <c r="T892">
        <f t="shared" si="228"/>
        <v>1200.5</v>
      </c>
      <c r="U892">
        <f t="shared" si="229"/>
        <v>800.5</v>
      </c>
      <c r="V892">
        <f>IF(I892&lt;&gt;0,(ABS(R892*Constants!$B$4)+50)/100,IF(R892=0,MAX((0-ABS(T892*Constants!$B$4)),0),(ABS(R892*Constants!$B$4)+50)/100))</f>
        <v>1501.125</v>
      </c>
      <c r="W892">
        <f>IF(J892&lt;&gt;0,(ABS(S892*Constants!$B$4)+50)/100,IF(S892=0,MAX((0-ABS(U892*Constants!$B$4)),0),(ABS(S892*Constants!$B$4)+50)/100))</f>
        <v>1001.125</v>
      </c>
      <c r="X892">
        <f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1200.5</v>
      </c>
      <c r="Y892">
        <f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800.5</v>
      </c>
      <c r="Z892">
        <f t="shared" si="230"/>
        <v>1200.5</v>
      </c>
      <c r="AA892">
        <f t="shared" si="231"/>
        <v>800.5</v>
      </c>
      <c r="AB892">
        <f>IF(I892&lt;&gt;0,(ABS(X892*Constants!$B$10)+50)/100,IF(X892=0,MAX((AB891-ABS(Z892*Constants!$B$4)),0),(ABS(X892*Constants!$B$4)+50)/100))</f>
        <v>0.62005</v>
      </c>
      <c r="AC892">
        <f>IF(J892&lt;&gt;0,(ABS(Y892*Constants!$B$10)+50)/100,IF(Y892=0,MAX((AC891-ABS(AA892*Constants!$B$4)),0),(ABS(Y892*Constants!$B$4)+50)/100))</f>
        <v>0.58005</v>
      </c>
      <c r="AD892">
        <f t="shared" si="232"/>
        <v>1001</v>
      </c>
      <c r="AE892">
        <f t="shared" si="233"/>
        <v>1200.5</v>
      </c>
      <c r="AF892">
        <f t="shared" si="234"/>
        <v>800.5</v>
      </c>
      <c r="AG892">
        <f>((Constants!$B$5*AG891)+Constants!$B$4*AD892+AH891)/(Constants!$B$5+Constants!$B$4)</f>
        <v>1001</v>
      </c>
      <c r="AH892">
        <f>((Constants!$B$5*AG891)+Constants!$B$4*AD892+AH891)-(Constants!$B$5+Constants!$B$4)*AG892</f>
        <v>0</v>
      </c>
      <c r="AI892">
        <f>((Constants!$B$5*AI891)+Constants!$B$4*AE892+AJ891)/(Constants!$B$5+Constants!$B$4)</f>
        <v>1200.5</v>
      </c>
      <c r="AJ892">
        <f>((Constants!$B$5*AI891)+Constants!$B$4*AE892+AJ891)-(Constants!$B$4+Constants!$B$5)*AI892</f>
        <v>0</v>
      </c>
      <c r="AK892">
        <f>((Constants!$B$5*AK891)+Constants!$B$4*AF892+AL891)/(Constants!$B$5+Constants!$B$4)</f>
        <v>800.5</v>
      </c>
      <c r="AL892">
        <f>((Constants!$B$5*AK891)+Constants!$B$4*AF892+AL891)-(Constants!$B$5+Constants!$B$4)*AK892</f>
        <v>0</v>
      </c>
      <c r="AM892">
        <f t="shared" si="235"/>
        <v>1</v>
      </c>
      <c r="AN892">
        <f t="shared" si="236"/>
        <v>1</v>
      </c>
      <c r="AO892">
        <f>(200000*(ABS(N892)-ABS(N890))+Constants!$B$7)/(2*Constants!$B$7)</f>
        <v>0.5</v>
      </c>
      <c r="AP892">
        <f>(200000*(ABS(O892)-ABS(O890))+Constants!$B$7)/(2*Constants!$B$7)</f>
        <v>0.5</v>
      </c>
      <c r="AQ892">
        <f t="shared" si="237"/>
        <v>1</v>
      </c>
      <c r="AR892">
        <f>(Constants!$B$3*Constants!$B$8*I892*K892+AS891)/(Constants!$B$9*Constants!$B$4)</f>
        <v>7.53982300884956</v>
      </c>
      <c r="AS892">
        <f>(Constants!$B$3*Constants!$B$8*I892*K892+AS891)-(AR892*Constants!$B$9*Constants!$B$4)</f>
        <v>0</v>
      </c>
      <c r="AT892">
        <f t="shared" si="238"/>
        <v>6710.44247787603</v>
      </c>
      <c r="AU892">
        <f t="array" ref="AU892">IF(SUMPRODUCT(--(SIGN(AN859:AN891)=SIGN(K860:K892)))=0,2,IF(AV891&gt;0,1,0))</f>
        <v>0</v>
      </c>
      <c r="AV892">
        <f>IF(AU892=2,ROUND(5*1000/Constants!$B$11,0),IF(AV891&gt;0,AV891-1,0))</f>
        <v>0</v>
      </c>
      <c r="AW892">
        <f t="shared" si="239"/>
        <v>890</v>
      </c>
      <c r="AX892">
        <f ca="1" t="array" ref="AX892">IF(AW892&gt;Constants!$B$12,2,IF(SUMPRODUCT(--(AX873:AX892=2))=0,0,1))</f>
        <v>2</v>
      </c>
      <c r="AZ892">
        <f t="array" ref="AZ892">IF(ABS(AG892)&gt;Constants!$B$13,2,IF(SUMPRODUCT(--(AZ872:AZ891=2))=0,0,1))</f>
        <v>0</v>
      </c>
    </row>
    <row r="893" spans="1:52">
      <c r="A893" s="3">
        <v>891</v>
      </c>
      <c r="B893">
        <f>Signals!B892</f>
        <v>3</v>
      </c>
      <c r="C893">
        <f>Signals!C892</f>
        <v>2</v>
      </c>
      <c r="D893">
        <f>Signals!F892</f>
        <v>0</v>
      </c>
      <c r="E893">
        <f>Signals!H892</f>
        <v>0</v>
      </c>
      <c r="F893">
        <f>Signals!I892</f>
        <v>0</v>
      </c>
      <c r="G893">
        <f>IF(Constants!$B$2=2,-B893,B893)</f>
        <v>3</v>
      </c>
      <c r="H893">
        <f>IF(Constants!$C$2=2,-C893,C893)</f>
        <v>2</v>
      </c>
      <c r="I893">
        <f t="shared" si="223"/>
        <v>3</v>
      </c>
      <c r="J893">
        <f t="shared" si="224"/>
        <v>2</v>
      </c>
      <c r="K893">
        <f t="shared" si="225"/>
        <v>1</v>
      </c>
      <c r="L893">
        <f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1200.5</v>
      </c>
      <c r="M893">
        <f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800.5</v>
      </c>
      <c r="N893">
        <f t="shared" si="226"/>
        <v>1200.5</v>
      </c>
      <c r="O893">
        <f t="shared" si="227"/>
        <v>800.5</v>
      </c>
      <c r="P893">
        <f>IF(I893&lt;&gt;0,(ABS(L893*Constants!$B$10)+50)/100,MAX(P892-ABS(N893*Constants!$B$4),0))</f>
        <v>0.62005</v>
      </c>
      <c r="Q893">
        <f>IF(J893&lt;&gt;0,(ABS(M893*Constants!$B$10)+50)/100,MAX(Q892-ABS(O893*Constants!$B$4),0))</f>
        <v>0.58005</v>
      </c>
      <c r="R893">
        <f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1200.5</v>
      </c>
      <c r="S893">
        <f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800.5</v>
      </c>
      <c r="T893">
        <f t="shared" si="228"/>
        <v>1200.5</v>
      </c>
      <c r="U893">
        <f t="shared" si="229"/>
        <v>800.5</v>
      </c>
      <c r="V893">
        <f>IF(I893&lt;&gt;0,(ABS(R893*Constants!$B$4)+50)/100,IF(R893=0,MAX((0-ABS(T893*Constants!$B$4)),0),(ABS(R893*Constants!$B$4)+50)/100))</f>
        <v>1501.125</v>
      </c>
      <c r="W893">
        <f>IF(J893&lt;&gt;0,(ABS(S893*Constants!$B$4)+50)/100,IF(S893=0,MAX((0-ABS(U893*Constants!$B$4)),0),(ABS(S893*Constants!$B$4)+50)/100))</f>
        <v>1001.125</v>
      </c>
      <c r="X893">
        <f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1200.5</v>
      </c>
      <c r="Y893">
        <f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800.5</v>
      </c>
      <c r="Z893">
        <f t="shared" si="230"/>
        <v>1200.5</v>
      </c>
      <c r="AA893">
        <f t="shared" si="231"/>
        <v>800.5</v>
      </c>
      <c r="AB893">
        <f>IF(I893&lt;&gt;0,(ABS(X893*Constants!$B$10)+50)/100,IF(X893=0,MAX((AB892-ABS(Z893*Constants!$B$4)),0),(ABS(X893*Constants!$B$4)+50)/100))</f>
        <v>0.62005</v>
      </c>
      <c r="AC893">
        <f>IF(J893&lt;&gt;0,(ABS(Y893*Constants!$B$10)+50)/100,IF(Y893=0,MAX((AC892-ABS(AA893*Constants!$B$4)),0),(ABS(Y893*Constants!$B$4)+50)/100))</f>
        <v>0.58005</v>
      </c>
      <c r="AD893">
        <f t="shared" si="232"/>
        <v>1001</v>
      </c>
      <c r="AE893">
        <f t="shared" si="233"/>
        <v>1200.5</v>
      </c>
      <c r="AF893">
        <f t="shared" si="234"/>
        <v>800.5</v>
      </c>
      <c r="AG893">
        <f>((Constants!$B$5*AG892)+Constants!$B$4*AD893+AH892)/(Constants!$B$5+Constants!$B$4)</f>
        <v>1001</v>
      </c>
      <c r="AH893">
        <f>((Constants!$B$5*AG892)+Constants!$B$4*AD893+AH892)-(Constants!$B$5+Constants!$B$4)*AG893</f>
        <v>0</v>
      </c>
      <c r="AI893">
        <f>((Constants!$B$5*AI892)+Constants!$B$4*AE893+AJ892)/(Constants!$B$5+Constants!$B$4)</f>
        <v>1200.5</v>
      </c>
      <c r="AJ893">
        <f>((Constants!$B$5*AI892)+Constants!$B$4*AE893+AJ892)-(Constants!$B$4+Constants!$B$5)*AI893</f>
        <v>0</v>
      </c>
      <c r="AK893">
        <f>((Constants!$B$5*AK892)+Constants!$B$4*AF893+AL892)/(Constants!$B$5+Constants!$B$4)</f>
        <v>800.5</v>
      </c>
      <c r="AL893">
        <f>((Constants!$B$5*AK892)+Constants!$B$4*AF893+AL892)-(Constants!$B$5+Constants!$B$4)*AK893</f>
        <v>0</v>
      </c>
      <c r="AM893">
        <f t="shared" si="235"/>
        <v>1</v>
      </c>
      <c r="AN893">
        <f t="shared" si="236"/>
        <v>1</v>
      </c>
      <c r="AO893">
        <f>(200000*(ABS(N893)-ABS(N891))+Constants!$B$7)/(2*Constants!$B$7)</f>
        <v>0.5</v>
      </c>
      <c r="AP893">
        <f>(200000*(ABS(O893)-ABS(O891))+Constants!$B$7)/(2*Constants!$B$7)</f>
        <v>0.5</v>
      </c>
      <c r="AQ893">
        <f t="shared" si="237"/>
        <v>1</v>
      </c>
      <c r="AR893">
        <f>(Constants!$B$3*Constants!$B$8*I893*K893+AS892)/(Constants!$B$9*Constants!$B$4)</f>
        <v>7.53982300884956</v>
      </c>
      <c r="AS893">
        <f>(Constants!$B$3*Constants!$B$8*I893*K893+AS892)-(AR893*Constants!$B$9*Constants!$B$4)</f>
        <v>0</v>
      </c>
      <c r="AT893">
        <f t="shared" si="238"/>
        <v>6717.98230088488</v>
      </c>
      <c r="AU893">
        <f t="array" ref="AU893">IF(SUMPRODUCT(--(SIGN(AN860:AN892)=SIGN(K861:K893)))=0,2,IF(AV892&gt;0,1,0))</f>
        <v>0</v>
      </c>
      <c r="AV893">
        <f>IF(AU893=2,ROUND(5*1000/Constants!$B$11,0),IF(AV892&gt;0,AV892-1,0))</f>
        <v>0</v>
      </c>
      <c r="AW893">
        <f t="shared" si="239"/>
        <v>891</v>
      </c>
      <c r="AX893">
        <f ca="1" t="array" ref="AX893">IF(AW893&gt;Constants!$B$12,2,IF(SUMPRODUCT(--(AX874:AX893=2))=0,0,1))</f>
        <v>2</v>
      </c>
      <c r="AZ893">
        <f t="array" ref="AZ893">IF(ABS(AG893)&gt;Constants!$B$13,2,IF(SUMPRODUCT(--(AZ873:AZ892=2))=0,0,1))</f>
        <v>0</v>
      </c>
    </row>
    <row r="894" spans="1:52">
      <c r="A894" s="3">
        <v>892</v>
      </c>
      <c r="B894">
        <f>Signals!B893</f>
        <v>3</v>
      </c>
      <c r="C894">
        <f>Signals!C893</f>
        <v>2</v>
      </c>
      <c r="D894">
        <f>Signals!F893</f>
        <v>0</v>
      </c>
      <c r="E894">
        <f>Signals!H893</f>
        <v>0</v>
      </c>
      <c r="F894">
        <f>Signals!I893</f>
        <v>0</v>
      </c>
      <c r="G894">
        <f>IF(Constants!$B$2=2,-B894,B894)</f>
        <v>3</v>
      </c>
      <c r="H894">
        <f>IF(Constants!$C$2=2,-C894,C894)</f>
        <v>2</v>
      </c>
      <c r="I894">
        <f t="shared" si="223"/>
        <v>3</v>
      </c>
      <c r="J894">
        <f t="shared" si="224"/>
        <v>2</v>
      </c>
      <c r="K894">
        <f t="shared" si="225"/>
        <v>1</v>
      </c>
      <c r="L894">
        <f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1200.5</v>
      </c>
      <c r="M894">
        <f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800.5</v>
      </c>
      <c r="N894">
        <f t="shared" si="226"/>
        <v>1200.5</v>
      </c>
      <c r="O894">
        <f t="shared" si="227"/>
        <v>800.5</v>
      </c>
      <c r="P894">
        <f>IF(I894&lt;&gt;0,(ABS(L894*Constants!$B$10)+50)/100,MAX(P893-ABS(N894*Constants!$B$4),0))</f>
        <v>0.62005</v>
      </c>
      <c r="Q894">
        <f>IF(J894&lt;&gt;0,(ABS(M894*Constants!$B$10)+50)/100,MAX(Q893-ABS(O894*Constants!$B$4),0))</f>
        <v>0.58005</v>
      </c>
      <c r="R894">
        <f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1200.5</v>
      </c>
      <c r="S894">
        <f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800.5</v>
      </c>
      <c r="T894">
        <f t="shared" si="228"/>
        <v>1200.5</v>
      </c>
      <c r="U894">
        <f t="shared" si="229"/>
        <v>800.5</v>
      </c>
      <c r="V894">
        <f>IF(I894&lt;&gt;0,(ABS(R894*Constants!$B$4)+50)/100,IF(R894=0,MAX((0-ABS(T894*Constants!$B$4)),0),(ABS(R894*Constants!$B$4)+50)/100))</f>
        <v>1501.125</v>
      </c>
      <c r="W894">
        <f>IF(J894&lt;&gt;0,(ABS(S894*Constants!$B$4)+50)/100,IF(S894=0,MAX((0-ABS(U894*Constants!$B$4)),0),(ABS(S894*Constants!$B$4)+50)/100))</f>
        <v>1001.125</v>
      </c>
      <c r="X894">
        <f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1200.5</v>
      </c>
      <c r="Y894">
        <f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800.5</v>
      </c>
      <c r="Z894">
        <f t="shared" si="230"/>
        <v>1200.5</v>
      </c>
      <c r="AA894">
        <f t="shared" si="231"/>
        <v>800.5</v>
      </c>
      <c r="AB894">
        <f>IF(I894&lt;&gt;0,(ABS(X894*Constants!$B$10)+50)/100,IF(X894=0,MAX((AB893-ABS(Z894*Constants!$B$4)),0),(ABS(X894*Constants!$B$4)+50)/100))</f>
        <v>0.62005</v>
      </c>
      <c r="AC894">
        <f>IF(J894&lt;&gt;0,(ABS(Y894*Constants!$B$10)+50)/100,IF(Y894=0,MAX((AC893-ABS(AA894*Constants!$B$4)),0),(ABS(Y894*Constants!$B$4)+50)/100))</f>
        <v>0.58005</v>
      </c>
      <c r="AD894">
        <f t="shared" si="232"/>
        <v>1001</v>
      </c>
      <c r="AE894">
        <f t="shared" si="233"/>
        <v>1200.5</v>
      </c>
      <c r="AF894">
        <f t="shared" si="234"/>
        <v>800.5</v>
      </c>
      <c r="AG894">
        <f>((Constants!$B$5*AG893)+Constants!$B$4*AD894+AH893)/(Constants!$B$5+Constants!$B$4)</f>
        <v>1001</v>
      </c>
      <c r="AH894">
        <f>((Constants!$B$5*AG893)+Constants!$B$4*AD894+AH893)-(Constants!$B$5+Constants!$B$4)*AG894</f>
        <v>0</v>
      </c>
      <c r="AI894">
        <f>((Constants!$B$5*AI893)+Constants!$B$4*AE894+AJ893)/(Constants!$B$5+Constants!$B$4)</f>
        <v>1200.5</v>
      </c>
      <c r="AJ894">
        <f>((Constants!$B$5*AI893)+Constants!$B$4*AE894+AJ893)-(Constants!$B$4+Constants!$B$5)*AI894</f>
        <v>0</v>
      </c>
      <c r="AK894">
        <f>((Constants!$B$5*AK893)+Constants!$B$4*AF894+AL893)/(Constants!$B$5+Constants!$B$4)</f>
        <v>800.5</v>
      </c>
      <c r="AL894">
        <f>((Constants!$B$5*AK893)+Constants!$B$4*AF894+AL893)-(Constants!$B$5+Constants!$B$4)*AK894</f>
        <v>0</v>
      </c>
      <c r="AM894">
        <f t="shared" si="235"/>
        <v>1</v>
      </c>
      <c r="AN894">
        <f t="shared" si="236"/>
        <v>1</v>
      </c>
      <c r="AO894">
        <f>(200000*(ABS(N894)-ABS(N892))+Constants!$B$7)/(2*Constants!$B$7)</f>
        <v>0.5</v>
      </c>
      <c r="AP894">
        <f>(200000*(ABS(O894)-ABS(O892))+Constants!$B$7)/(2*Constants!$B$7)</f>
        <v>0.5</v>
      </c>
      <c r="AQ894">
        <f t="shared" si="237"/>
        <v>1</v>
      </c>
      <c r="AR894">
        <f>(Constants!$B$3*Constants!$B$8*I894*K894+AS893)/(Constants!$B$9*Constants!$B$4)</f>
        <v>7.53982300884956</v>
      </c>
      <c r="AS894">
        <f>(Constants!$B$3*Constants!$B$8*I894*K894+AS893)-(AR894*Constants!$B$9*Constants!$B$4)</f>
        <v>0</v>
      </c>
      <c r="AT894">
        <f t="shared" si="238"/>
        <v>6725.52212389373</v>
      </c>
      <c r="AU894">
        <f t="array" ref="AU894">IF(SUMPRODUCT(--(SIGN(AN861:AN893)=SIGN(K862:K894)))=0,2,IF(AV893&gt;0,1,0))</f>
        <v>0</v>
      </c>
      <c r="AV894">
        <f>IF(AU894=2,ROUND(5*1000/Constants!$B$11,0),IF(AV893&gt;0,AV893-1,0))</f>
        <v>0</v>
      </c>
      <c r="AW894">
        <f t="shared" si="239"/>
        <v>892</v>
      </c>
      <c r="AX894">
        <f ca="1" t="array" ref="AX894">IF(AW894&gt;Constants!$B$12,2,IF(SUMPRODUCT(--(AX875:AX894=2))=0,0,1))</f>
        <v>2</v>
      </c>
      <c r="AZ894">
        <f t="array" ref="AZ894">IF(ABS(AG894)&gt;Constants!$B$13,2,IF(SUMPRODUCT(--(AZ874:AZ893=2))=0,0,1))</f>
        <v>0</v>
      </c>
    </row>
    <row r="895" spans="1:52">
      <c r="A895" s="3">
        <v>893</v>
      </c>
      <c r="B895">
        <f>Signals!B894</f>
        <v>3</v>
      </c>
      <c r="C895">
        <f>Signals!C894</f>
        <v>2</v>
      </c>
      <c r="D895">
        <f>Signals!F894</f>
        <v>0</v>
      </c>
      <c r="E895">
        <f>Signals!H894</f>
        <v>0</v>
      </c>
      <c r="F895">
        <f>Signals!I894</f>
        <v>0</v>
      </c>
      <c r="G895">
        <f>IF(Constants!$B$2=2,-B895,B895)</f>
        <v>3</v>
      </c>
      <c r="H895">
        <f>IF(Constants!$C$2=2,-C895,C895)</f>
        <v>2</v>
      </c>
      <c r="I895">
        <f t="shared" si="223"/>
        <v>3</v>
      </c>
      <c r="J895">
        <f t="shared" si="224"/>
        <v>2</v>
      </c>
      <c r="K895">
        <f t="shared" si="225"/>
        <v>1</v>
      </c>
      <c r="L895">
        <f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1200.5</v>
      </c>
      <c r="M895">
        <f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800.5</v>
      </c>
      <c r="N895">
        <f t="shared" si="226"/>
        <v>1200.5</v>
      </c>
      <c r="O895">
        <f t="shared" si="227"/>
        <v>800.5</v>
      </c>
      <c r="P895">
        <f>IF(I895&lt;&gt;0,(ABS(L895*Constants!$B$10)+50)/100,MAX(P894-ABS(N895*Constants!$B$4),0))</f>
        <v>0.62005</v>
      </c>
      <c r="Q895">
        <f>IF(J895&lt;&gt;0,(ABS(M895*Constants!$B$10)+50)/100,MAX(Q894-ABS(O895*Constants!$B$4),0))</f>
        <v>0.58005</v>
      </c>
      <c r="R895">
        <f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1200.5</v>
      </c>
      <c r="S895">
        <f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800.5</v>
      </c>
      <c r="T895">
        <f t="shared" si="228"/>
        <v>1200.5</v>
      </c>
      <c r="U895">
        <f t="shared" si="229"/>
        <v>800.5</v>
      </c>
      <c r="V895">
        <f>IF(I895&lt;&gt;0,(ABS(R895*Constants!$B$4)+50)/100,IF(R895=0,MAX((0-ABS(T895*Constants!$B$4)),0),(ABS(R895*Constants!$B$4)+50)/100))</f>
        <v>1501.125</v>
      </c>
      <c r="W895">
        <f>IF(J895&lt;&gt;0,(ABS(S895*Constants!$B$4)+50)/100,IF(S895=0,MAX((0-ABS(U895*Constants!$B$4)),0),(ABS(S895*Constants!$B$4)+50)/100))</f>
        <v>1001.125</v>
      </c>
      <c r="X895">
        <f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1200.5</v>
      </c>
      <c r="Y895">
        <f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800.5</v>
      </c>
      <c r="Z895">
        <f t="shared" si="230"/>
        <v>1200.5</v>
      </c>
      <c r="AA895">
        <f t="shared" si="231"/>
        <v>800.5</v>
      </c>
      <c r="AB895">
        <f>IF(I895&lt;&gt;0,(ABS(X895*Constants!$B$10)+50)/100,IF(X895=0,MAX((AB894-ABS(Z895*Constants!$B$4)),0),(ABS(X895*Constants!$B$4)+50)/100))</f>
        <v>0.62005</v>
      </c>
      <c r="AC895">
        <f>IF(J895&lt;&gt;0,(ABS(Y895*Constants!$B$10)+50)/100,IF(Y895=0,MAX((AC894-ABS(AA895*Constants!$B$4)),0),(ABS(Y895*Constants!$B$4)+50)/100))</f>
        <v>0.58005</v>
      </c>
      <c r="AD895">
        <f t="shared" si="232"/>
        <v>1001</v>
      </c>
      <c r="AE895">
        <f t="shared" si="233"/>
        <v>1200.5</v>
      </c>
      <c r="AF895">
        <f t="shared" si="234"/>
        <v>800.5</v>
      </c>
      <c r="AG895">
        <f>((Constants!$B$5*AG894)+Constants!$B$4*AD895+AH894)/(Constants!$B$5+Constants!$B$4)</f>
        <v>1001</v>
      </c>
      <c r="AH895">
        <f>((Constants!$B$5*AG894)+Constants!$B$4*AD895+AH894)-(Constants!$B$5+Constants!$B$4)*AG895</f>
        <v>0</v>
      </c>
      <c r="AI895">
        <f>((Constants!$B$5*AI894)+Constants!$B$4*AE895+AJ894)/(Constants!$B$5+Constants!$B$4)</f>
        <v>1200.5</v>
      </c>
      <c r="AJ895">
        <f>((Constants!$B$5*AI894)+Constants!$B$4*AE895+AJ894)-(Constants!$B$4+Constants!$B$5)*AI895</f>
        <v>0</v>
      </c>
      <c r="AK895">
        <f>((Constants!$B$5*AK894)+Constants!$B$4*AF895+AL894)/(Constants!$B$5+Constants!$B$4)</f>
        <v>800.5</v>
      </c>
      <c r="AL895">
        <f>((Constants!$B$5*AK894)+Constants!$B$4*AF895+AL894)-(Constants!$B$5+Constants!$B$4)*AK895</f>
        <v>0</v>
      </c>
      <c r="AM895">
        <f t="shared" si="235"/>
        <v>1</v>
      </c>
      <c r="AN895">
        <f t="shared" si="236"/>
        <v>1</v>
      </c>
      <c r="AO895">
        <f>(200000*(ABS(N895)-ABS(N893))+Constants!$B$7)/(2*Constants!$B$7)</f>
        <v>0.5</v>
      </c>
      <c r="AP895">
        <f>(200000*(ABS(O895)-ABS(O893))+Constants!$B$7)/(2*Constants!$B$7)</f>
        <v>0.5</v>
      </c>
      <c r="AQ895">
        <f t="shared" si="237"/>
        <v>1</v>
      </c>
      <c r="AR895">
        <f>(Constants!$B$3*Constants!$B$8*I895*K895+AS894)/(Constants!$B$9*Constants!$B$4)</f>
        <v>7.53982300884956</v>
      </c>
      <c r="AS895">
        <f>(Constants!$B$3*Constants!$B$8*I895*K895+AS894)-(AR895*Constants!$B$9*Constants!$B$4)</f>
        <v>0</v>
      </c>
      <c r="AT895">
        <f t="shared" si="238"/>
        <v>6733.06194690258</v>
      </c>
      <c r="AU895">
        <f t="array" ref="AU895">IF(SUMPRODUCT(--(SIGN(AN862:AN894)=SIGN(K863:K895)))=0,2,IF(AV894&gt;0,1,0))</f>
        <v>0</v>
      </c>
      <c r="AV895">
        <f>IF(AU895=2,ROUND(5*1000/Constants!$B$11,0),IF(AV894&gt;0,AV894-1,0))</f>
        <v>0</v>
      </c>
      <c r="AW895">
        <f t="shared" si="239"/>
        <v>893</v>
      </c>
      <c r="AX895">
        <f ca="1" t="array" ref="AX895">IF(AW895&gt;Constants!$B$12,2,IF(SUMPRODUCT(--(AX876:AX895=2))=0,0,1))</f>
        <v>2</v>
      </c>
      <c r="AZ895">
        <f t="array" ref="AZ895">IF(ABS(AG895)&gt;Constants!$B$13,2,IF(SUMPRODUCT(--(AZ875:AZ894=2))=0,0,1))</f>
        <v>0</v>
      </c>
    </row>
    <row r="896" spans="1:52">
      <c r="A896" s="3">
        <v>894</v>
      </c>
      <c r="B896">
        <f>Signals!B895</f>
        <v>3</v>
      </c>
      <c r="C896">
        <f>Signals!C895</f>
        <v>2</v>
      </c>
      <c r="D896">
        <f>Signals!F895</f>
        <v>0</v>
      </c>
      <c r="E896">
        <f>Signals!H895</f>
        <v>0</v>
      </c>
      <c r="F896">
        <f>Signals!I895</f>
        <v>0</v>
      </c>
      <c r="G896">
        <f>IF(Constants!$B$2=2,-B896,B896)</f>
        <v>3</v>
      </c>
      <c r="H896">
        <f>IF(Constants!$C$2=2,-C896,C896)</f>
        <v>2</v>
      </c>
      <c r="I896">
        <f t="shared" si="223"/>
        <v>3</v>
      </c>
      <c r="J896">
        <f t="shared" si="224"/>
        <v>2</v>
      </c>
      <c r="K896">
        <f t="shared" si="225"/>
        <v>1</v>
      </c>
      <c r="L896">
        <f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1200.5</v>
      </c>
      <c r="M896">
        <f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800.5</v>
      </c>
      <c r="N896">
        <f t="shared" si="226"/>
        <v>1200.5</v>
      </c>
      <c r="O896">
        <f t="shared" si="227"/>
        <v>800.5</v>
      </c>
      <c r="P896">
        <f>IF(I896&lt;&gt;0,(ABS(L896*Constants!$B$10)+50)/100,MAX(P895-ABS(N896*Constants!$B$4),0))</f>
        <v>0.62005</v>
      </c>
      <c r="Q896">
        <f>IF(J896&lt;&gt;0,(ABS(M896*Constants!$B$10)+50)/100,MAX(Q895-ABS(O896*Constants!$B$4),0))</f>
        <v>0.58005</v>
      </c>
      <c r="R896">
        <f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1200.5</v>
      </c>
      <c r="S896">
        <f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800.5</v>
      </c>
      <c r="T896">
        <f t="shared" si="228"/>
        <v>1200.5</v>
      </c>
      <c r="U896">
        <f t="shared" si="229"/>
        <v>800.5</v>
      </c>
      <c r="V896">
        <f>IF(I896&lt;&gt;0,(ABS(R896*Constants!$B$4)+50)/100,IF(R896=0,MAX((0-ABS(T896*Constants!$B$4)),0),(ABS(R896*Constants!$B$4)+50)/100))</f>
        <v>1501.125</v>
      </c>
      <c r="W896">
        <f>IF(J896&lt;&gt;0,(ABS(S896*Constants!$B$4)+50)/100,IF(S896=0,MAX((0-ABS(U896*Constants!$B$4)),0),(ABS(S896*Constants!$B$4)+50)/100))</f>
        <v>1001.125</v>
      </c>
      <c r="X896">
        <f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1200.5</v>
      </c>
      <c r="Y896">
        <f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800.5</v>
      </c>
      <c r="Z896">
        <f t="shared" si="230"/>
        <v>1200.5</v>
      </c>
      <c r="AA896">
        <f t="shared" si="231"/>
        <v>800.5</v>
      </c>
      <c r="AB896">
        <f>IF(I896&lt;&gt;0,(ABS(X896*Constants!$B$10)+50)/100,IF(X896=0,MAX((AB895-ABS(Z896*Constants!$B$4)),0),(ABS(X896*Constants!$B$4)+50)/100))</f>
        <v>0.62005</v>
      </c>
      <c r="AC896">
        <f>IF(J896&lt;&gt;0,(ABS(Y896*Constants!$B$10)+50)/100,IF(Y896=0,MAX((AC895-ABS(AA896*Constants!$B$4)),0),(ABS(Y896*Constants!$B$4)+50)/100))</f>
        <v>0.58005</v>
      </c>
      <c r="AD896">
        <f t="shared" si="232"/>
        <v>1001</v>
      </c>
      <c r="AE896">
        <f t="shared" si="233"/>
        <v>1200.5</v>
      </c>
      <c r="AF896">
        <f t="shared" si="234"/>
        <v>800.5</v>
      </c>
      <c r="AG896">
        <f>((Constants!$B$5*AG895)+Constants!$B$4*AD896+AH895)/(Constants!$B$5+Constants!$B$4)</f>
        <v>1001</v>
      </c>
      <c r="AH896">
        <f>((Constants!$B$5*AG895)+Constants!$B$4*AD896+AH895)-(Constants!$B$5+Constants!$B$4)*AG896</f>
        <v>0</v>
      </c>
      <c r="AI896">
        <f>((Constants!$B$5*AI895)+Constants!$B$4*AE896+AJ895)/(Constants!$B$5+Constants!$B$4)</f>
        <v>1200.5</v>
      </c>
      <c r="AJ896">
        <f>((Constants!$B$5*AI895)+Constants!$B$4*AE896+AJ895)-(Constants!$B$4+Constants!$B$5)*AI896</f>
        <v>0</v>
      </c>
      <c r="AK896">
        <f>((Constants!$B$5*AK895)+Constants!$B$4*AF896+AL895)/(Constants!$B$5+Constants!$B$4)</f>
        <v>800.5</v>
      </c>
      <c r="AL896">
        <f>((Constants!$B$5*AK895)+Constants!$B$4*AF896+AL895)-(Constants!$B$5+Constants!$B$4)*AK896</f>
        <v>0</v>
      </c>
      <c r="AM896">
        <f t="shared" si="235"/>
        <v>1</v>
      </c>
      <c r="AN896">
        <f t="shared" si="236"/>
        <v>1</v>
      </c>
      <c r="AO896">
        <f>(200000*(ABS(N896)-ABS(N894))+Constants!$B$7)/(2*Constants!$B$7)</f>
        <v>0.5</v>
      </c>
      <c r="AP896">
        <f>(200000*(ABS(O896)-ABS(O894))+Constants!$B$7)/(2*Constants!$B$7)</f>
        <v>0.5</v>
      </c>
      <c r="AQ896">
        <f t="shared" si="237"/>
        <v>1</v>
      </c>
      <c r="AR896">
        <f>(Constants!$B$3*Constants!$B$8*I896*K896+AS895)/(Constants!$B$9*Constants!$B$4)</f>
        <v>7.53982300884956</v>
      </c>
      <c r="AS896">
        <f>(Constants!$B$3*Constants!$B$8*I896*K896+AS895)-(AR896*Constants!$B$9*Constants!$B$4)</f>
        <v>0</v>
      </c>
      <c r="AT896">
        <f t="shared" si="238"/>
        <v>6740.60176991143</v>
      </c>
      <c r="AU896">
        <f t="array" ref="AU896">IF(SUMPRODUCT(--(SIGN(AN863:AN895)=SIGN(K864:K896)))=0,2,IF(AV895&gt;0,1,0))</f>
        <v>0</v>
      </c>
      <c r="AV896">
        <f>IF(AU896=2,ROUND(5*1000/Constants!$B$11,0),IF(AV895&gt;0,AV895-1,0))</f>
        <v>0</v>
      </c>
      <c r="AW896">
        <f t="shared" si="239"/>
        <v>894</v>
      </c>
      <c r="AX896">
        <f ca="1" t="array" ref="AX896">IF(AW896&gt;Constants!$B$12,2,IF(SUMPRODUCT(--(AX877:AX896=2))=0,0,1))</f>
        <v>2</v>
      </c>
      <c r="AZ896">
        <f t="array" ref="AZ896">IF(ABS(AG896)&gt;Constants!$B$13,2,IF(SUMPRODUCT(--(AZ876:AZ895=2))=0,0,1))</f>
        <v>0</v>
      </c>
    </row>
    <row r="897" spans="1:52">
      <c r="A897" s="3">
        <v>895</v>
      </c>
      <c r="B897">
        <f>Signals!B896</f>
        <v>3</v>
      </c>
      <c r="C897">
        <f>Signals!C896</f>
        <v>2</v>
      </c>
      <c r="D897">
        <f>Signals!F896</f>
        <v>0</v>
      </c>
      <c r="E897">
        <f>Signals!H896</f>
        <v>0</v>
      </c>
      <c r="F897">
        <f>Signals!I896</f>
        <v>0</v>
      </c>
      <c r="G897">
        <f>IF(Constants!$B$2=2,-B897,B897)</f>
        <v>3</v>
      </c>
      <c r="H897">
        <f>IF(Constants!$C$2=2,-C897,C897)</f>
        <v>2</v>
      </c>
      <c r="I897">
        <f t="shared" si="223"/>
        <v>3</v>
      </c>
      <c r="J897">
        <f t="shared" si="224"/>
        <v>2</v>
      </c>
      <c r="K897">
        <f t="shared" si="225"/>
        <v>1</v>
      </c>
      <c r="L897">
        <f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1200.5</v>
      </c>
      <c r="M897">
        <f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800.5</v>
      </c>
      <c r="N897">
        <f t="shared" si="226"/>
        <v>1200.5</v>
      </c>
      <c r="O897">
        <f t="shared" si="227"/>
        <v>800.5</v>
      </c>
      <c r="P897">
        <f>IF(I897&lt;&gt;0,(ABS(L897*Constants!$B$10)+50)/100,MAX(P896-ABS(N897*Constants!$B$4),0))</f>
        <v>0.62005</v>
      </c>
      <c r="Q897">
        <f>IF(J897&lt;&gt;0,(ABS(M897*Constants!$B$10)+50)/100,MAX(Q896-ABS(O897*Constants!$B$4),0))</f>
        <v>0.58005</v>
      </c>
      <c r="R897">
        <f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1200.5</v>
      </c>
      <c r="S897">
        <f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800.5</v>
      </c>
      <c r="T897">
        <f t="shared" si="228"/>
        <v>1200.5</v>
      </c>
      <c r="U897">
        <f t="shared" si="229"/>
        <v>800.5</v>
      </c>
      <c r="V897">
        <f>IF(I897&lt;&gt;0,(ABS(R897*Constants!$B$4)+50)/100,IF(R897=0,MAX((0-ABS(T897*Constants!$B$4)),0),(ABS(R897*Constants!$B$4)+50)/100))</f>
        <v>1501.125</v>
      </c>
      <c r="W897">
        <f>IF(J897&lt;&gt;0,(ABS(S897*Constants!$B$4)+50)/100,IF(S897=0,MAX((0-ABS(U897*Constants!$B$4)),0),(ABS(S897*Constants!$B$4)+50)/100))</f>
        <v>1001.125</v>
      </c>
      <c r="X897">
        <f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1200.5</v>
      </c>
      <c r="Y897">
        <f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800.5</v>
      </c>
      <c r="Z897">
        <f t="shared" si="230"/>
        <v>1200.5</v>
      </c>
      <c r="AA897">
        <f t="shared" si="231"/>
        <v>800.5</v>
      </c>
      <c r="AB897">
        <f>IF(I897&lt;&gt;0,(ABS(X897*Constants!$B$10)+50)/100,IF(X897=0,MAX((AB896-ABS(Z897*Constants!$B$4)),0),(ABS(X897*Constants!$B$4)+50)/100))</f>
        <v>0.62005</v>
      </c>
      <c r="AC897">
        <f>IF(J897&lt;&gt;0,(ABS(Y897*Constants!$B$10)+50)/100,IF(Y897=0,MAX((AC896-ABS(AA897*Constants!$B$4)),0),(ABS(Y897*Constants!$B$4)+50)/100))</f>
        <v>0.58005</v>
      </c>
      <c r="AD897">
        <f t="shared" si="232"/>
        <v>1001</v>
      </c>
      <c r="AE897">
        <f t="shared" si="233"/>
        <v>1200.5</v>
      </c>
      <c r="AF897">
        <f t="shared" si="234"/>
        <v>800.5</v>
      </c>
      <c r="AG897">
        <f>((Constants!$B$5*AG896)+Constants!$B$4*AD897+AH896)/(Constants!$B$5+Constants!$B$4)</f>
        <v>1001</v>
      </c>
      <c r="AH897">
        <f>((Constants!$B$5*AG896)+Constants!$B$4*AD897+AH896)-(Constants!$B$5+Constants!$B$4)*AG897</f>
        <v>0</v>
      </c>
      <c r="AI897">
        <f>((Constants!$B$5*AI896)+Constants!$B$4*AE897+AJ896)/(Constants!$B$5+Constants!$B$4)</f>
        <v>1200.5</v>
      </c>
      <c r="AJ897">
        <f>((Constants!$B$5*AI896)+Constants!$B$4*AE897+AJ896)-(Constants!$B$4+Constants!$B$5)*AI897</f>
        <v>0</v>
      </c>
      <c r="AK897">
        <f>((Constants!$B$5*AK896)+Constants!$B$4*AF897+AL896)/(Constants!$B$5+Constants!$B$4)</f>
        <v>800.5</v>
      </c>
      <c r="AL897">
        <f>((Constants!$B$5*AK896)+Constants!$B$4*AF897+AL896)-(Constants!$B$5+Constants!$B$4)*AK897</f>
        <v>0</v>
      </c>
      <c r="AM897">
        <f t="shared" si="235"/>
        <v>1</v>
      </c>
      <c r="AN897">
        <f t="shared" si="236"/>
        <v>1</v>
      </c>
      <c r="AO897">
        <f>(200000*(ABS(N897)-ABS(N895))+Constants!$B$7)/(2*Constants!$B$7)</f>
        <v>0.5</v>
      </c>
      <c r="AP897">
        <f>(200000*(ABS(O897)-ABS(O895))+Constants!$B$7)/(2*Constants!$B$7)</f>
        <v>0.5</v>
      </c>
      <c r="AQ897">
        <f t="shared" si="237"/>
        <v>1</v>
      </c>
      <c r="AR897">
        <f>(Constants!$B$3*Constants!$B$8*I897*K897+AS896)/(Constants!$B$9*Constants!$B$4)</f>
        <v>7.53982300884956</v>
      </c>
      <c r="AS897">
        <f>(Constants!$B$3*Constants!$B$8*I897*K897+AS896)-(AR897*Constants!$B$9*Constants!$B$4)</f>
        <v>0</v>
      </c>
      <c r="AT897">
        <f t="shared" si="238"/>
        <v>6748.14159292028</v>
      </c>
      <c r="AU897">
        <f t="array" ref="AU897">IF(SUMPRODUCT(--(SIGN(AN864:AN896)=SIGN(K865:K897)))=0,2,IF(AV896&gt;0,1,0))</f>
        <v>0</v>
      </c>
      <c r="AV897">
        <f>IF(AU897=2,ROUND(5*1000/Constants!$B$11,0),IF(AV896&gt;0,AV896-1,0))</f>
        <v>0</v>
      </c>
      <c r="AW897">
        <f t="shared" si="239"/>
        <v>895</v>
      </c>
      <c r="AX897">
        <f ca="1" t="array" ref="AX897">IF(AW897&gt;Constants!$B$12,2,IF(SUMPRODUCT(--(AX878:AX897=2))=0,0,1))</f>
        <v>2</v>
      </c>
      <c r="AZ897">
        <f t="array" ref="AZ897">IF(ABS(AG897)&gt;Constants!$B$13,2,IF(SUMPRODUCT(--(AZ877:AZ896=2))=0,0,1))</f>
        <v>0</v>
      </c>
    </row>
    <row r="898" spans="1:52">
      <c r="A898" s="3">
        <v>896</v>
      </c>
      <c r="B898">
        <f>Signals!B897</f>
        <v>3</v>
      </c>
      <c r="C898">
        <f>Signals!C897</f>
        <v>2</v>
      </c>
      <c r="D898">
        <f>Signals!F897</f>
        <v>0</v>
      </c>
      <c r="E898">
        <f>Signals!H897</f>
        <v>0</v>
      </c>
      <c r="F898">
        <f>Signals!I897</f>
        <v>0</v>
      </c>
      <c r="G898">
        <f>IF(Constants!$B$2=2,-B898,B898)</f>
        <v>3</v>
      </c>
      <c r="H898">
        <f>IF(Constants!$C$2=2,-C898,C898)</f>
        <v>2</v>
      </c>
      <c r="I898">
        <f t="shared" si="223"/>
        <v>3</v>
      </c>
      <c r="J898">
        <f t="shared" si="224"/>
        <v>2</v>
      </c>
      <c r="K898">
        <f t="shared" si="225"/>
        <v>1</v>
      </c>
      <c r="L898">
        <f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1200.5</v>
      </c>
      <c r="M898">
        <f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800.5</v>
      </c>
      <c r="N898">
        <f t="shared" si="226"/>
        <v>1200.5</v>
      </c>
      <c r="O898">
        <f t="shared" si="227"/>
        <v>800.5</v>
      </c>
      <c r="P898">
        <f>IF(I898&lt;&gt;0,(ABS(L898*Constants!$B$10)+50)/100,MAX(P897-ABS(N898*Constants!$B$4),0))</f>
        <v>0.62005</v>
      </c>
      <c r="Q898">
        <f>IF(J898&lt;&gt;0,(ABS(M898*Constants!$B$10)+50)/100,MAX(Q897-ABS(O898*Constants!$B$4),0))</f>
        <v>0.58005</v>
      </c>
      <c r="R898">
        <f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1200.5</v>
      </c>
      <c r="S898">
        <f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800.5</v>
      </c>
      <c r="T898">
        <f t="shared" si="228"/>
        <v>1200.5</v>
      </c>
      <c r="U898">
        <f t="shared" si="229"/>
        <v>800.5</v>
      </c>
      <c r="V898">
        <f>IF(I898&lt;&gt;0,(ABS(R898*Constants!$B$4)+50)/100,IF(R898=0,MAX((0-ABS(T898*Constants!$B$4)),0),(ABS(R898*Constants!$B$4)+50)/100))</f>
        <v>1501.125</v>
      </c>
      <c r="W898">
        <f>IF(J898&lt;&gt;0,(ABS(S898*Constants!$B$4)+50)/100,IF(S898=0,MAX((0-ABS(U898*Constants!$B$4)),0),(ABS(S898*Constants!$B$4)+50)/100))</f>
        <v>1001.125</v>
      </c>
      <c r="X898">
        <f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1200.5</v>
      </c>
      <c r="Y898">
        <f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800.5</v>
      </c>
      <c r="Z898">
        <f t="shared" si="230"/>
        <v>1200.5</v>
      </c>
      <c r="AA898">
        <f t="shared" si="231"/>
        <v>800.5</v>
      </c>
      <c r="AB898">
        <f>IF(I898&lt;&gt;0,(ABS(X898*Constants!$B$10)+50)/100,IF(X898=0,MAX((AB897-ABS(Z898*Constants!$B$4)),0),(ABS(X898*Constants!$B$4)+50)/100))</f>
        <v>0.62005</v>
      </c>
      <c r="AC898">
        <f>IF(J898&lt;&gt;0,(ABS(Y898*Constants!$B$10)+50)/100,IF(Y898=0,MAX((AC897-ABS(AA898*Constants!$B$4)),0),(ABS(Y898*Constants!$B$4)+50)/100))</f>
        <v>0.58005</v>
      </c>
      <c r="AD898">
        <f t="shared" si="232"/>
        <v>1001</v>
      </c>
      <c r="AE898">
        <f t="shared" si="233"/>
        <v>1200.5</v>
      </c>
      <c r="AF898">
        <f t="shared" si="234"/>
        <v>800.5</v>
      </c>
      <c r="AG898">
        <f>((Constants!$B$5*AG897)+Constants!$B$4*AD898+AH897)/(Constants!$B$5+Constants!$B$4)</f>
        <v>1001</v>
      </c>
      <c r="AH898">
        <f>((Constants!$B$5*AG897)+Constants!$B$4*AD898+AH897)-(Constants!$B$5+Constants!$B$4)*AG898</f>
        <v>0</v>
      </c>
      <c r="AI898">
        <f>((Constants!$B$5*AI897)+Constants!$B$4*AE898+AJ897)/(Constants!$B$5+Constants!$B$4)</f>
        <v>1200.5</v>
      </c>
      <c r="AJ898">
        <f>((Constants!$B$5*AI897)+Constants!$B$4*AE898+AJ897)-(Constants!$B$4+Constants!$B$5)*AI898</f>
        <v>0</v>
      </c>
      <c r="AK898">
        <f>((Constants!$B$5*AK897)+Constants!$B$4*AF898+AL897)/(Constants!$B$5+Constants!$B$4)</f>
        <v>800.5</v>
      </c>
      <c r="AL898">
        <f>((Constants!$B$5*AK897)+Constants!$B$4*AF898+AL897)-(Constants!$B$5+Constants!$B$4)*AK898</f>
        <v>0</v>
      </c>
      <c r="AM898">
        <f t="shared" si="235"/>
        <v>1</v>
      </c>
      <c r="AN898">
        <f t="shared" si="236"/>
        <v>1</v>
      </c>
      <c r="AO898">
        <f>(200000*(ABS(N898)-ABS(N896))+Constants!$B$7)/(2*Constants!$B$7)</f>
        <v>0.5</v>
      </c>
      <c r="AP898">
        <f>(200000*(ABS(O898)-ABS(O896))+Constants!$B$7)/(2*Constants!$B$7)</f>
        <v>0.5</v>
      </c>
      <c r="AQ898">
        <f t="shared" si="237"/>
        <v>1</v>
      </c>
      <c r="AR898">
        <f>(Constants!$B$3*Constants!$B$8*I898*K898+AS897)/(Constants!$B$9*Constants!$B$4)</f>
        <v>7.53982300884956</v>
      </c>
      <c r="AS898">
        <f>(Constants!$B$3*Constants!$B$8*I898*K898+AS897)-(AR898*Constants!$B$9*Constants!$B$4)</f>
        <v>0</v>
      </c>
      <c r="AT898">
        <f t="shared" si="238"/>
        <v>6755.68141592913</v>
      </c>
      <c r="AU898">
        <f t="array" ref="AU898">IF(SUMPRODUCT(--(SIGN(AN865:AN897)=SIGN(K866:K898)))=0,2,IF(AV897&gt;0,1,0))</f>
        <v>0</v>
      </c>
      <c r="AV898">
        <f>IF(AU898=2,ROUND(5*1000/Constants!$B$11,0),IF(AV897&gt;0,AV897-1,0))</f>
        <v>0</v>
      </c>
      <c r="AW898">
        <f t="shared" si="239"/>
        <v>896</v>
      </c>
      <c r="AX898">
        <f ca="1" t="array" ref="AX898">IF(AW898&gt;Constants!$B$12,2,IF(SUMPRODUCT(--(AX879:AX898=2))=0,0,1))</f>
        <v>2</v>
      </c>
      <c r="AZ898">
        <f t="array" ref="AZ898">IF(ABS(AG898)&gt;Constants!$B$13,2,IF(SUMPRODUCT(--(AZ878:AZ897=2))=0,0,1))</f>
        <v>0</v>
      </c>
    </row>
    <row r="899" spans="1:52">
      <c r="A899" s="3">
        <v>897</v>
      </c>
      <c r="B899">
        <f>Signals!B898</f>
        <v>3</v>
      </c>
      <c r="C899">
        <f>Signals!C898</f>
        <v>2</v>
      </c>
      <c r="D899">
        <f>Signals!F898</f>
        <v>0</v>
      </c>
      <c r="E899">
        <f>Signals!H898</f>
        <v>0</v>
      </c>
      <c r="F899">
        <f>Signals!I898</f>
        <v>0</v>
      </c>
      <c r="G899">
        <f>IF(Constants!$B$2=2,-B899,B899)</f>
        <v>3</v>
      </c>
      <c r="H899">
        <f>IF(Constants!$C$2=2,-C899,C899)</f>
        <v>2</v>
      </c>
      <c r="I899">
        <f t="shared" si="223"/>
        <v>3</v>
      </c>
      <c r="J899">
        <f t="shared" si="224"/>
        <v>2</v>
      </c>
      <c r="K899">
        <f t="shared" si="225"/>
        <v>1</v>
      </c>
      <c r="L899">
        <f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1200.5</v>
      </c>
      <c r="M899">
        <f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800.5</v>
      </c>
      <c r="N899">
        <f t="shared" si="226"/>
        <v>1200.5</v>
      </c>
      <c r="O899">
        <f t="shared" si="227"/>
        <v>800.5</v>
      </c>
      <c r="P899">
        <f>IF(I899&lt;&gt;0,(ABS(L899*Constants!$B$10)+50)/100,MAX(P898-ABS(N899*Constants!$B$4),0))</f>
        <v>0.62005</v>
      </c>
      <c r="Q899">
        <f>IF(J899&lt;&gt;0,(ABS(M899*Constants!$B$10)+50)/100,MAX(Q898-ABS(O899*Constants!$B$4),0))</f>
        <v>0.58005</v>
      </c>
      <c r="R899">
        <f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1200.5</v>
      </c>
      <c r="S899">
        <f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800.5</v>
      </c>
      <c r="T899">
        <f t="shared" si="228"/>
        <v>1200.5</v>
      </c>
      <c r="U899">
        <f t="shared" si="229"/>
        <v>800.5</v>
      </c>
      <c r="V899">
        <f>IF(I899&lt;&gt;0,(ABS(R899*Constants!$B$4)+50)/100,IF(R899=0,MAX((0-ABS(T899*Constants!$B$4)),0),(ABS(R899*Constants!$B$4)+50)/100))</f>
        <v>1501.125</v>
      </c>
      <c r="W899">
        <f>IF(J899&lt;&gt;0,(ABS(S899*Constants!$B$4)+50)/100,IF(S899=0,MAX((0-ABS(U899*Constants!$B$4)),0),(ABS(S899*Constants!$B$4)+50)/100))</f>
        <v>1001.125</v>
      </c>
      <c r="X899">
        <f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1200.5</v>
      </c>
      <c r="Y899">
        <f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800.5</v>
      </c>
      <c r="Z899">
        <f t="shared" si="230"/>
        <v>1200.5</v>
      </c>
      <c r="AA899">
        <f t="shared" si="231"/>
        <v>800.5</v>
      </c>
      <c r="AB899">
        <f>IF(I899&lt;&gt;0,(ABS(X899*Constants!$B$10)+50)/100,IF(X899=0,MAX((AB898-ABS(Z899*Constants!$B$4)),0),(ABS(X899*Constants!$B$4)+50)/100))</f>
        <v>0.62005</v>
      </c>
      <c r="AC899">
        <f>IF(J899&lt;&gt;0,(ABS(Y899*Constants!$B$10)+50)/100,IF(Y899=0,MAX((AC898-ABS(AA899*Constants!$B$4)),0),(ABS(Y899*Constants!$B$4)+50)/100))</f>
        <v>0.58005</v>
      </c>
      <c r="AD899">
        <f t="shared" si="232"/>
        <v>1001</v>
      </c>
      <c r="AE899">
        <f t="shared" si="233"/>
        <v>1200.5</v>
      </c>
      <c r="AF899">
        <f t="shared" si="234"/>
        <v>800.5</v>
      </c>
      <c r="AG899">
        <f>((Constants!$B$5*AG898)+Constants!$B$4*AD899+AH898)/(Constants!$B$5+Constants!$B$4)</f>
        <v>1001</v>
      </c>
      <c r="AH899">
        <f>((Constants!$B$5*AG898)+Constants!$B$4*AD899+AH898)-(Constants!$B$5+Constants!$B$4)*AG899</f>
        <v>0</v>
      </c>
      <c r="AI899">
        <f>((Constants!$B$5*AI898)+Constants!$B$4*AE899+AJ898)/(Constants!$B$5+Constants!$B$4)</f>
        <v>1200.5</v>
      </c>
      <c r="AJ899">
        <f>((Constants!$B$5*AI898)+Constants!$B$4*AE899+AJ898)-(Constants!$B$4+Constants!$B$5)*AI899</f>
        <v>0</v>
      </c>
      <c r="AK899">
        <f>((Constants!$B$5*AK898)+Constants!$B$4*AF899+AL898)/(Constants!$B$5+Constants!$B$4)</f>
        <v>800.5</v>
      </c>
      <c r="AL899">
        <f>((Constants!$B$5*AK898)+Constants!$B$4*AF899+AL898)-(Constants!$B$5+Constants!$B$4)*AK899</f>
        <v>0</v>
      </c>
      <c r="AM899">
        <f t="shared" si="235"/>
        <v>1</v>
      </c>
      <c r="AN899">
        <f t="shared" si="236"/>
        <v>1</v>
      </c>
      <c r="AO899">
        <f>(200000*(ABS(N899)-ABS(N897))+Constants!$B$7)/(2*Constants!$B$7)</f>
        <v>0.5</v>
      </c>
      <c r="AP899">
        <f>(200000*(ABS(O899)-ABS(O897))+Constants!$B$7)/(2*Constants!$B$7)</f>
        <v>0.5</v>
      </c>
      <c r="AQ899">
        <f t="shared" si="237"/>
        <v>1</v>
      </c>
      <c r="AR899">
        <f>(Constants!$B$3*Constants!$B$8*I899*K899+AS898)/(Constants!$B$9*Constants!$B$4)</f>
        <v>7.53982300884956</v>
      </c>
      <c r="AS899">
        <f>(Constants!$B$3*Constants!$B$8*I899*K899+AS898)-(AR899*Constants!$B$9*Constants!$B$4)</f>
        <v>0</v>
      </c>
      <c r="AT899">
        <f t="shared" si="238"/>
        <v>6763.22123893797</v>
      </c>
      <c r="AU899">
        <f t="array" ref="AU899">IF(SUMPRODUCT(--(SIGN(AN866:AN898)=SIGN(K867:K899)))=0,2,IF(AV898&gt;0,1,0))</f>
        <v>0</v>
      </c>
      <c r="AV899">
        <f>IF(AU899=2,ROUND(5*1000/Constants!$B$11,0),IF(AV898&gt;0,AV898-1,0))</f>
        <v>0</v>
      </c>
      <c r="AW899">
        <f t="shared" si="239"/>
        <v>897</v>
      </c>
      <c r="AX899">
        <f ca="1" t="array" ref="AX899">IF(AW899&gt;Constants!$B$12,2,IF(SUMPRODUCT(--(AX880:AX899=2))=0,0,1))</f>
        <v>2</v>
      </c>
      <c r="AZ899">
        <f t="array" ref="AZ899">IF(ABS(AG899)&gt;Constants!$B$13,2,IF(SUMPRODUCT(--(AZ879:AZ898=2))=0,0,1))</f>
        <v>0</v>
      </c>
    </row>
    <row r="900" spans="1:52">
      <c r="A900" s="3">
        <v>898</v>
      </c>
      <c r="B900">
        <f>Signals!B899</f>
        <v>3</v>
      </c>
      <c r="C900">
        <f>Signals!C899</f>
        <v>2</v>
      </c>
      <c r="D900">
        <f>Signals!F899</f>
        <v>0</v>
      </c>
      <c r="E900">
        <f>Signals!H899</f>
        <v>0</v>
      </c>
      <c r="F900">
        <f>Signals!I899</f>
        <v>0</v>
      </c>
      <c r="G900">
        <f>IF(Constants!$B$2=2,-B900,B900)</f>
        <v>3</v>
      </c>
      <c r="H900">
        <f>IF(Constants!$C$2=2,-C900,C900)</f>
        <v>2</v>
      </c>
      <c r="I900">
        <f t="shared" si="223"/>
        <v>3</v>
      </c>
      <c r="J900">
        <f t="shared" si="224"/>
        <v>2</v>
      </c>
      <c r="K900">
        <f t="shared" si="225"/>
        <v>1</v>
      </c>
      <c r="L900">
        <f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1200.5</v>
      </c>
      <c r="M900">
        <f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800.5</v>
      </c>
      <c r="N900">
        <f t="shared" si="226"/>
        <v>1200.5</v>
      </c>
      <c r="O900">
        <f t="shared" si="227"/>
        <v>800.5</v>
      </c>
      <c r="P900">
        <f>IF(I900&lt;&gt;0,(ABS(L900*Constants!$B$10)+50)/100,MAX(P899-ABS(N900*Constants!$B$4),0))</f>
        <v>0.62005</v>
      </c>
      <c r="Q900">
        <f>IF(J900&lt;&gt;0,(ABS(M900*Constants!$B$10)+50)/100,MAX(Q899-ABS(O900*Constants!$B$4),0))</f>
        <v>0.58005</v>
      </c>
      <c r="R900">
        <f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1200.5</v>
      </c>
      <c r="S900">
        <f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800.5</v>
      </c>
      <c r="T900">
        <f t="shared" si="228"/>
        <v>1200.5</v>
      </c>
      <c r="U900">
        <f t="shared" si="229"/>
        <v>800.5</v>
      </c>
      <c r="V900">
        <f>IF(I900&lt;&gt;0,(ABS(R900*Constants!$B$4)+50)/100,IF(R900=0,MAX((0-ABS(T900*Constants!$B$4)),0),(ABS(R900*Constants!$B$4)+50)/100))</f>
        <v>1501.125</v>
      </c>
      <c r="W900">
        <f>IF(J900&lt;&gt;0,(ABS(S900*Constants!$B$4)+50)/100,IF(S900=0,MAX((0-ABS(U900*Constants!$B$4)),0),(ABS(S900*Constants!$B$4)+50)/100))</f>
        <v>1001.125</v>
      </c>
      <c r="X900">
        <f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1200.5</v>
      </c>
      <c r="Y900">
        <f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800.5</v>
      </c>
      <c r="Z900">
        <f t="shared" si="230"/>
        <v>1200.5</v>
      </c>
      <c r="AA900">
        <f t="shared" si="231"/>
        <v>800.5</v>
      </c>
      <c r="AB900">
        <f>IF(I900&lt;&gt;0,(ABS(X900*Constants!$B$10)+50)/100,IF(X900=0,MAX((AB899-ABS(Z900*Constants!$B$4)),0),(ABS(X900*Constants!$B$4)+50)/100))</f>
        <v>0.62005</v>
      </c>
      <c r="AC900">
        <f>IF(J900&lt;&gt;0,(ABS(Y900*Constants!$B$10)+50)/100,IF(Y900=0,MAX((AC899-ABS(AA900*Constants!$B$4)),0),(ABS(Y900*Constants!$B$4)+50)/100))</f>
        <v>0.58005</v>
      </c>
      <c r="AD900">
        <f t="shared" si="232"/>
        <v>1001</v>
      </c>
      <c r="AE900">
        <f t="shared" si="233"/>
        <v>1200.5</v>
      </c>
      <c r="AF900">
        <f t="shared" si="234"/>
        <v>800.5</v>
      </c>
      <c r="AG900">
        <f>((Constants!$B$5*AG899)+Constants!$B$4*AD900+AH899)/(Constants!$B$5+Constants!$B$4)</f>
        <v>1001</v>
      </c>
      <c r="AH900">
        <f>((Constants!$B$5*AG899)+Constants!$B$4*AD900+AH899)-(Constants!$B$5+Constants!$B$4)*AG900</f>
        <v>0</v>
      </c>
      <c r="AI900">
        <f>((Constants!$B$5*AI899)+Constants!$B$4*AE900+AJ899)/(Constants!$B$5+Constants!$B$4)</f>
        <v>1200.5</v>
      </c>
      <c r="AJ900">
        <f>((Constants!$B$5*AI899)+Constants!$B$4*AE900+AJ899)-(Constants!$B$4+Constants!$B$5)*AI900</f>
        <v>0</v>
      </c>
      <c r="AK900">
        <f>((Constants!$B$5*AK899)+Constants!$B$4*AF900+AL899)/(Constants!$B$5+Constants!$B$4)</f>
        <v>800.5</v>
      </c>
      <c r="AL900">
        <f>((Constants!$B$5*AK899)+Constants!$B$4*AF900+AL899)-(Constants!$B$5+Constants!$B$4)*AK900</f>
        <v>0</v>
      </c>
      <c r="AM900">
        <f t="shared" si="235"/>
        <v>1</v>
      </c>
      <c r="AN900">
        <f t="shared" si="236"/>
        <v>1</v>
      </c>
      <c r="AO900">
        <f>(200000*(ABS(N900)-ABS(N898))+Constants!$B$7)/(2*Constants!$B$7)</f>
        <v>0.5</v>
      </c>
      <c r="AP900">
        <f>(200000*(ABS(O900)-ABS(O898))+Constants!$B$7)/(2*Constants!$B$7)</f>
        <v>0.5</v>
      </c>
      <c r="AQ900">
        <f t="shared" si="237"/>
        <v>1</v>
      </c>
      <c r="AR900">
        <f>(Constants!$B$3*Constants!$B$8*I900*K900+AS899)/(Constants!$B$9*Constants!$B$4)</f>
        <v>7.53982300884956</v>
      </c>
      <c r="AS900">
        <f>(Constants!$B$3*Constants!$B$8*I900*K900+AS899)-(AR900*Constants!$B$9*Constants!$B$4)</f>
        <v>0</v>
      </c>
      <c r="AT900">
        <f t="shared" si="238"/>
        <v>6770.76106194682</v>
      </c>
      <c r="AU900">
        <f t="array" ref="AU900">IF(SUMPRODUCT(--(SIGN(AN867:AN899)=SIGN(K868:K900)))=0,2,IF(AV899&gt;0,1,0))</f>
        <v>0</v>
      </c>
      <c r="AV900">
        <f>IF(AU900=2,ROUND(5*1000/Constants!$B$11,0),IF(AV899&gt;0,AV899-1,0))</f>
        <v>0</v>
      </c>
      <c r="AW900">
        <f t="shared" si="239"/>
        <v>898</v>
      </c>
      <c r="AX900">
        <f ca="1" t="array" ref="AX900">IF(AW900&gt;Constants!$B$12,2,IF(SUMPRODUCT(--(AX881:AX900=2))=0,0,1))</f>
        <v>2</v>
      </c>
      <c r="AZ900">
        <f t="array" ref="AZ900">IF(ABS(AG900)&gt;Constants!$B$13,2,IF(SUMPRODUCT(--(AZ880:AZ899=2))=0,0,1))</f>
        <v>0</v>
      </c>
    </row>
    <row r="901" spans="1:52">
      <c r="A901" s="3">
        <v>899</v>
      </c>
      <c r="B901">
        <f>Signals!B900</f>
        <v>3</v>
      </c>
      <c r="C901">
        <f>Signals!C900</f>
        <v>2</v>
      </c>
      <c r="D901">
        <f>Signals!F900</f>
        <v>0</v>
      </c>
      <c r="E901">
        <f>Signals!H900</f>
        <v>0</v>
      </c>
      <c r="F901">
        <f>Signals!I900</f>
        <v>0</v>
      </c>
      <c r="G901">
        <f>IF(Constants!$B$2=2,-B901,B901)</f>
        <v>3</v>
      </c>
      <c r="H901">
        <f>IF(Constants!$C$2=2,-C901,C901)</f>
        <v>2</v>
      </c>
      <c r="I901">
        <f t="shared" ref="I901:I964" si="240">IF(SIGN(G901+H901)=SIGN(AN900),G901,-G901)</f>
        <v>3</v>
      </c>
      <c r="J901">
        <f t="shared" ref="J901:J964" si="241">IF(SIGN(G901+H901)=SIGN(AN900),H901,-H901)</f>
        <v>2</v>
      </c>
      <c r="K901">
        <f t="shared" ref="K901:K964" si="242">IF(SIGN(G901+H901)=SIGN(AN900),1,-1)</f>
        <v>1</v>
      </c>
      <c r="L901">
        <f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1200.5</v>
      </c>
      <c r="M901">
        <f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800.5</v>
      </c>
      <c r="N901">
        <f t="shared" ref="N901:N964" si="243">IF(I901&lt;&gt;0,L901,IF(P900&gt;0,N900,0))</f>
        <v>1200.5</v>
      </c>
      <c r="O901">
        <f t="shared" ref="O901:O964" si="244">IF(J901&lt;&gt;0,M901,IF(Q900&gt;0,O900,0))</f>
        <v>800.5</v>
      </c>
      <c r="P901">
        <f>IF(I901&lt;&gt;0,(ABS(L901*Constants!$B$10)+50)/100,MAX(P900-ABS(N901*Constants!$B$4),0))</f>
        <v>0.62005</v>
      </c>
      <c r="Q901">
        <f>IF(J901&lt;&gt;0,(ABS(M901*Constants!$B$10)+50)/100,MAX(Q900-ABS(O901*Constants!$B$4),0))</f>
        <v>0.58005</v>
      </c>
      <c r="R901">
        <f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1200.5</v>
      </c>
      <c r="S901">
        <f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800.5</v>
      </c>
      <c r="T901">
        <f t="shared" ref="T901:T964" si="245">IF(I901&lt;&gt;0,R901,IF(V900&gt;0,MAX(T900,R901),R901))</f>
        <v>1200.5</v>
      </c>
      <c r="U901">
        <f t="shared" ref="U901:U964" si="246">IF(J901&lt;&gt;0,S901,IF(W900&gt;0,MAX(U900,S901),S901))</f>
        <v>800.5</v>
      </c>
      <c r="V901">
        <f>IF(I901&lt;&gt;0,(ABS(R901*Constants!$B$4)+50)/100,IF(R901=0,MAX((0-ABS(T901*Constants!$B$4)),0),(ABS(R901*Constants!$B$4)+50)/100))</f>
        <v>1501.125</v>
      </c>
      <c r="W901">
        <f>IF(J901&lt;&gt;0,(ABS(S901*Constants!$B$4)+50)/100,IF(S901=0,MAX((0-ABS(U901*Constants!$B$4)),0),(ABS(S901*Constants!$B$4)+50)/100))</f>
        <v>1001.125</v>
      </c>
      <c r="X901">
        <f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1200.5</v>
      </c>
      <c r="Y901">
        <f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800.5</v>
      </c>
      <c r="Z901">
        <f t="shared" ref="Z901:Z964" si="247">IF(I901&lt;&gt;0,X901,IF(AB900&gt;0,MIN(Z900,X901),X901))</f>
        <v>1200.5</v>
      </c>
      <c r="AA901">
        <f t="shared" ref="AA901:AA964" si="248">IF(J901&lt;&gt;0,Y901,IF(AC900&gt;0,MIN(AA900,Y901),Y901))</f>
        <v>800.5</v>
      </c>
      <c r="AB901">
        <f>IF(I901&lt;&gt;0,(ABS(X901*Constants!$B$10)+50)/100,IF(X901=0,MAX((AB900-ABS(Z901*Constants!$B$4)),0),(ABS(X901*Constants!$B$4)+50)/100))</f>
        <v>0.62005</v>
      </c>
      <c r="AC901">
        <f>IF(J901&lt;&gt;0,(ABS(Y901*Constants!$B$10)+50)/100,IF(Y901=0,MAX((AC900-ABS(AA901*Constants!$B$4)),0),(ABS(Y901*Constants!$B$4)+50)/100))</f>
        <v>0.58005</v>
      </c>
      <c r="AD901">
        <f t="shared" ref="AD901:AD964" si="249">IF(N901+O901&gt;=0,(1+N901+O901)/2,(N901+O901-1)/2)</f>
        <v>1001</v>
      </c>
      <c r="AE901">
        <f t="shared" ref="AE901:AE964" si="250">MAX(T901,U901)</f>
        <v>1200.5</v>
      </c>
      <c r="AF901">
        <f t="shared" ref="AF901:AF964" si="251">MIN(Z901,AA901)</f>
        <v>800.5</v>
      </c>
      <c r="AG901">
        <f>((Constants!$B$5*AG900)+Constants!$B$4*AD901+AH900)/(Constants!$B$5+Constants!$B$4)</f>
        <v>1001</v>
      </c>
      <c r="AH901">
        <f>((Constants!$B$5*AG900)+Constants!$B$4*AD901+AH900)-(Constants!$B$5+Constants!$B$4)*AG901</f>
        <v>0</v>
      </c>
      <c r="AI901">
        <f>((Constants!$B$5*AI900)+Constants!$B$4*AE901+AJ900)/(Constants!$B$5+Constants!$B$4)</f>
        <v>1200.5</v>
      </c>
      <c r="AJ901">
        <f>((Constants!$B$5*AI900)+Constants!$B$4*AE901+AJ900)-(Constants!$B$4+Constants!$B$5)*AI901</f>
        <v>0</v>
      </c>
      <c r="AK901">
        <f>((Constants!$B$5*AK900)+Constants!$B$4*AF901+AL900)/(Constants!$B$5+Constants!$B$4)</f>
        <v>800.5</v>
      </c>
      <c r="AL901">
        <f>((Constants!$B$5*AK900)+Constants!$B$4*AF901+AL900)-(Constants!$B$5+Constants!$B$4)*AK901</f>
        <v>0</v>
      </c>
      <c r="AM901">
        <f t="shared" ref="AM901:AM964" si="252">IF(AG901*K901&gt;0,1,IF(AG901*K901&lt;0,-1,0))</f>
        <v>1</v>
      </c>
      <c r="AN901">
        <f t="shared" ref="AN901:AN964" si="253">IF(SIGN(AI901)=SIGN(AK901),AM901,0)</f>
        <v>1</v>
      </c>
      <c r="AO901">
        <f>(200000*(ABS(N901)-ABS(N899))+Constants!$B$7)/(2*Constants!$B$7)</f>
        <v>0.5</v>
      </c>
      <c r="AP901">
        <f>(200000*(ABS(O901)-ABS(O899))+Constants!$B$7)/(2*Constants!$B$7)</f>
        <v>0.5</v>
      </c>
      <c r="AQ901">
        <f t="shared" ref="AQ901:AQ964" si="254">(1+AO901+AP901)/2</f>
        <v>1</v>
      </c>
      <c r="AR901">
        <f>(Constants!$B$3*Constants!$B$8*I901*K901+AS900)/(Constants!$B$9*Constants!$B$4)</f>
        <v>7.53982300884956</v>
      </c>
      <c r="AS901">
        <f>(Constants!$B$3*Constants!$B$8*I901*K901+AS900)-(AR901*Constants!$B$9*Constants!$B$4)</f>
        <v>0</v>
      </c>
      <c r="AT901">
        <f t="shared" ref="AT901:AT964" si="255">AR901+AT900</f>
        <v>6778.30088495567</v>
      </c>
      <c r="AU901">
        <f t="array" ref="AU901">IF(SUMPRODUCT(--(SIGN(AN868:AN900)=SIGN(K869:K901)))=0,2,IF(AV900&gt;0,1,0))</f>
        <v>0</v>
      </c>
      <c r="AV901">
        <f>IF(AU901=2,ROUND(5*1000/Constants!$B$11,0),IF(AV900&gt;0,AV900-1,0))</f>
        <v>0</v>
      </c>
      <c r="AW901">
        <f t="shared" ref="AW901:AW964" si="256">IF(I901&lt;&gt;J901,AW900+ABS(I901-J901),0)</f>
        <v>899</v>
      </c>
      <c r="AX901">
        <f ca="1" t="array" ref="AX901">IF(AW901&gt;Constants!$B$12,2,IF(SUMPRODUCT(--(AX882:AX901=2))=0,0,1))</f>
        <v>2</v>
      </c>
      <c r="AZ901">
        <f t="array" ref="AZ901">IF(ABS(AG901)&gt;Constants!$B$13,2,IF(SUMPRODUCT(--(AZ881:AZ900=2))=0,0,1))</f>
        <v>0</v>
      </c>
    </row>
    <row r="902" spans="1:52">
      <c r="A902" s="3">
        <v>900</v>
      </c>
      <c r="B902">
        <f>Signals!B901</f>
        <v>3</v>
      </c>
      <c r="C902">
        <f>Signals!C901</f>
        <v>2</v>
      </c>
      <c r="D902">
        <f>Signals!F901</f>
        <v>0</v>
      </c>
      <c r="E902">
        <f>Signals!H901</f>
        <v>0</v>
      </c>
      <c r="F902">
        <f>Signals!I901</f>
        <v>0</v>
      </c>
      <c r="G902">
        <f>IF(Constants!$B$2=2,-B902,B902)</f>
        <v>3</v>
      </c>
      <c r="H902">
        <f>IF(Constants!$C$2=2,-C902,C902)</f>
        <v>2</v>
      </c>
      <c r="I902">
        <f t="shared" si="240"/>
        <v>3</v>
      </c>
      <c r="J902">
        <f t="shared" si="241"/>
        <v>2</v>
      </c>
      <c r="K902">
        <f t="shared" si="242"/>
        <v>1</v>
      </c>
      <c r="L902">
        <f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1200.5</v>
      </c>
      <c r="M902">
        <f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800.5</v>
      </c>
      <c r="N902">
        <f t="shared" si="243"/>
        <v>1200.5</v>
      </c>
      <c r="O902">
        <f t="shared" si="244"/>
        <v>800.5</v>
      </c>
      <c r="P902">
        <f>IF(I902&lt;&gt;0,(ABS(L902*Constants!$B$10)+50)/100,MAX(P901-ABS(N902*Constants!$B$4),0))</f>
        <v>0.62005</v>
      </c>
      <c r="Q902">
        <f>IF(J902&lt;&gt;0,(ABS(M902*Constants!$B$10)+50)/100,MAX(Q901-ABS(O902*Constants!$B$4),0))</f>
        <v>0.58005</v>
      </c>
      <c r="R902">
        <f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1200.5</v>
      </c>
      <c r="S902">
        <f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800.5</v>
      </c>
      <c r="T902">
        <f t="shared" si="245"/>
        <v>1200.5</v>
      </c>
      <c r="U902">
        <f t="shared" si="246"/>
        <v>800.5</v>
      </c>
      <c r="V902">
        <f>IF(I902&lt;&gt;0,(ABS(R902*Constants!$B$4)+50)/100,IF(R902=0,MAX((0-ABS(T902*Constants!$B$4)),0),(ABS(R902*Constants!$B$4)+50)/100))</f>
        <v>1501.125</v>
      </c>
      <c r="W902">
        <f>IF(J902&lt;&gt;0,(ABS(S902*Constants!$B$4)+50)/100,IF(S902=0,MAX((0-ABS(U902*Constants!$B$4)),0),(ABS(S902*Constants!$B$4)+50)/100))</f>
        <v>1001.125</v>
      </c>
      <c r="X902">
        <f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1200.5</v>
      </c>
      <c r="Y902">
        <f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800.5</v>
      </c>
      <c r="Z902">
        <f t="shared" si="247"/>
        <v>1200.5</v>
      </c>
      <c r="AA902">
        <f t="shared" si="248"/>
        <v>800.5</v>
      </c>
      <c r="AB902">
        <f>IF(I902&lt;&gt;0,(ABS(X902*Constants!$B$10)+50)/100,IF(X902=0,MAX((AB901-ABS(Z902*Constants!$B$4)),0),(ABS(X902*Constants!$B$4)+50)/100))</f>
        <v>0.62005</v>
      </c>
      <c r="AC902">
        <f>IF(J902&lt;&gt;0,(ABS(Y902*Constants!$B$10)+50)/100,IF(Y902=0,MAX((AC901-ABS(AA902*Constants!$B$4)),0),(ABS(Y902*Constants!$B$4)+50)/100))</f>
        <v>0.58005</v>
      </c>
      <c r="AD902">
        <f t="shared" si="249"/>
        <v>1001</v>
      </c>
      <c r="AE902">
        <f t="shared" si="250"/>
        <v>1200.5</v>
      </c>
      <c r="AF902">
        <f t="shared" si="251"/>
        <v>800.5</v>
      </c>
      <c r="AG902">
        <f>((Constants!$B$5*AG901)+Constants!$B$4*AD902+AH901)/(Constants!$B$5+Constants!$B$4)</f>
        <v>1001</v>
      </c>
      <c r="AH902">
        <f>((Constants!$B$5*AG901)+Constants!$B$4*AD902+AH901)-(Constants!$B$5+Constants!$B$4)*AG902</f>
        <v>0</v>
      </c>
      <c r="AI902">
        <f>((Constants!$B$5*AI901)+Constants!$B$4*AE902+AJ901)/(Constants!$B$5+Constants!$B$4)</f>
        <v>1200.5</v>
      </c>
      <c r="AJ902">
        <f>((Constants!$B$5*AI901)+Constants!$B$4*AE902+AJ901)-(Constants!$B$4+Constants!$B$5)*AI902</f>
        <v>0</v>
      </c>
      <c r="AK902">
        <f>((Constants!$B$5*AK901)+Constants!$B$4*AF902+AL901)/(Constants!$B$5+Constants!$B$4)</f>
        <v>800.5</v>
      </c>
      <c r="AL902">
        <f>((Constants!$B$5*AK901)+Constants!$B$4*AF902+AL901)-(Constants!$B$5+Constants!$B$4)*AK902</f>
        <v>0</v>
      </c>
      <c r="AM902">
        <f t="shared" si="252"/>
        <v>1</v>
      </c>
      <c r="AN902">
        <f t="shared" si="253"/>
        <v>1</v>
      </c>
      <c r="AO902">
        <f>(200000*(ABS(N902)-ABS(N900))+Constants!$B$7)/(2*Constants!$B$7)</f>
        <v>0.5</v>
      </c>
      <c r="AP902">
        <f>(200000*(ABS(O902)-ABS(O900))+Constants!$B$7)/(2*Constants!$B$7)</f>
        <v>0.5</v>
      </c>
      <c r="AQ902">
        <f t="shared" si="254"/>
        <v>1</v>
      </c>
      <c r="AR902">
        <f>(Constants!$B$3*Constants!$B$8*I902*K902+AS901)/(Constants!$B$9*Constants!$B$4)</f>
        <v>7.53982300884956</v>
      </c>
      <c r="AS902">
        <f>(Constants!$B$3*Constants!$B$8*I902*K902+AS901)-(AR902*Constants!$B$9*Constants!$B$4)</f>
        <v>0</v>
      </c>
      <c r="AT902">
        <f t="shared" si="255"/>
        <v>6785.84070796452</v>
      </c>
      <c r="AU902">
        <f t="array" ref="AU902">IF(SUMPRODUCT(--(SIGN(AN869:AN901)=SIGN(K870:K902)))=0,2,IF(AV901&gt;0,1,0))</f>
        <v>0</v>
      </c>
      <c r="AV902">
        <f>IF(AU902=2,ROUND(5*1000/Constants!$B$11,0),IF(AV901&gt;0,AV901-1,0))</f>
        <v>0</v>
      </c>
      <c r="AW902">
        <f t="shared" si="256"/>
        <v>900</v>
      </c>
      <c r="AX902">
        <f ca="1" t="array" ref="AX902">IF(AW902&gt;Constants!$B$12,2,IF(SUMPRODUCT(--(AX883:AX902=2))=0,0,1))</f>
        <v>2</v>
      </c>
      <c r="AZ902">
        <f t="array" ref="AZ902">IF(ABS(AG902)&gt;Constants!$B$13,2,IF(SUMPRODUCT(--(AZ882:AZ901=2))=0,0,1))</f>
        <v>0</v>
      </c>
    </row>
    <row r="903" spans="1:52">
      <c r="A903" s="3">
        <v>901</v>
      </c>
      <c r="B903">
        <f>Signals!B902</f>
        <v>3</v>
      </c>
      <c r="C903">
        <f>Signals!C902</f>
        <v>2</v>
      </c>
      <c r="D903">
        <f>Signals!F902</f>
        <v>0</v>
      </c>
      <c r="E903">
        <f>Signals!H902</f>
        <v>0</v>
      </c>
      <c r="F903">
        <f>Signals!I902</f>
        <v>0</v>
      </c>
      <c r="G903">
        <f>IF(Constants!$B$2=2,-B903,B903)</f>
        <v>3</v>
      </c>
      <c r="H903">
        <f>IF(Constants!$C$2=2,-C903,C903)</f>
        <v>2</v>
      </c>
      <c r="I903">
        <f t="shared" si="240"/>
        <v>3</v>
      </c>
      <c r="J903">
        <f t="shared" si="241"/>
        <v>2</v>
      </c>
      <c r="K903">
        <f t="shared" si="242"/>
        <v>1</v>
      </c>
      <c r="L903">
        <f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1200.5</v>
      </c>
      <c r="M903">
        <f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800.5</v>
      </c>
      <c r="N903">
        <f t="shared" si="243"/>
        <v>1200.5</v>
      </c>
      <c r="O903">
        <f t="shared" si="244"/>
        <v>800.5</v>
      </c>
      <c r="P903">
        <f>IF(I903&lt;&gt;0,(ABS(L903*Constants!$B$10)+50)/100,MAX(P902-ABS(N903*Constants!$B$4),0))</f>
        <v>0.62005</v>
      </c>
      <c r="Q903">
        <f>IF(J903&lt;&gt;0,(ABS(M903*Constants!$B$10)+50)/100,MAX(Q902-ABS(O903*Constants!$B$4),0))</f>
        <v>0.58005</v>
      </c>
      <c r="R903">
        <f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1200.5</v>
      </c>
      <c r="S903">
        <f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800.5</v>
      </c>
      <c r="T903">
        <f t="shared" si="245"/>
        <v>1200.5</v>
      </c>
      <c r="U903">
        <f t="shared" si="246"/>
        <v>800.5</v>
      </c>
      <c r="V903">
        <f>IF(I903&lt;&gt;0,(ABS(R903*Constants!$B$4)+50)/100,IF(R903=0,MAX((0-ABS(T903*Constants!$B$4)),0),(ABS(R903*Constants!$B$4)+50)/100))</f>
        <v>1501.125</v>
      </c>
      <c r="W903">
        <f>IF(J903&lt;&gt;0,(ABS(S903*Constants!$B$4)+50)/100,IF(S903=0,MAX((0-ABS(U903*Constants!$B$4)),0),(ABS(S903*Constants!$B$4)+50)/100))</f>
        <v>1001.125</v>
      </c>
      <c r="X903">
        <f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1200.5</v>
      </c>
      <c r="Y903">
        <f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800.5</v>
      </c>
      <c r="Z903">
        <f t="shared" si="247"/>
        <v>1200.5</v>
      </c>
      <c r="AA903">
        <f t="shared" si="248"/>
        <v>800.5</v>
      </c>
      <c r="AB903">
        <f>IF(I903&lt;&gt;0,(ABS(X903*Constants!$B$10)+50)/100,IF(X903=0,MAX((AB902-ABS(Z903*Constants!$B$4)),0),(ABS(X903*Constants!$B$4)+50)/100))</f>
        <v>0.62005</v>
      </c>
      <c r="AC903">
        <f>IF(J903&lt;&gt;0,(ABS(Y903*Constants!$B$10)+50)/100,IF(Y903=0,MAX((AC902-ABS(AA903*Constants!$B$4)),0),(ABS(Y903*Constants!$B$4)+50)/100))</f>
        <v>0.58005</v>
      </c>
      <c r="AD903">
        <f t="shared" si="249"/>
        <v>1001</v>
      </c>
      <c r="AE903">
        <f t="shared" si="250"/>
        <v>1200.5</v>
      </c>
      <c r="AF903">
        <f t="shared" si="251"/>
        <v>800.5</v>
      </c>
      <c r="AG903">
        <f>((Constants!$B$5*AG902)+Constants!$B$4*AD903+AH902)/(Constants!$B$5+Constants!$B$4)</f>
        <v>1001</v>
      </c>
      <c r="AH903">
        <f>((Constants!$B$5*AG902)+Constants!$B$4*AD903+AH902)-(Constants!$B$5+Constants!$B$4)*AG903</f>
        <v>0</v>
      </c>
      <c r="AI903">
        <f>((Constants!$B$5*AI902)+Constants!$B$4*AE903+AJ902)/(Constants!$B$5+Constants!$B$4)</f>
        <v>1200.5</v>
      </c>
      <c r="AJ903">
        <f>((Constants!$B$5*AI902)+Constants!$B$4*AE903+AJ902)-(Constants!$B$4+Constants!$B$5)*AI903</f>
        <v>0</v>
      </c>
      <c r="AK903">
        <f>((Constants!$B$5*AK902)+Constants!$B$4*AF903+AL902)/(Constants!$B$5+Constants!$B$4)</f>
        <v>800.5</v>
      </c>
      <c r="AL903">
        <f>((Constants!$B$5*AK902)+Constants!$B$4*AF903+AL902)-(Constants!$B$5+Constants!$B$4)*AK903</f>
        <v>0</v>
      </c>
      <c r="AM903">
        <f t="shared" si="252"/>
        <v>1</v>
      </c>
      <c r="AN903">
        <f t="shared" si="253"/>
        <v>1</v>
      </c>
      <c r="AO903">
        <f>(200000*(ABS(N903)-ABS(N901))+Constants!$B$7)/(2*Constants!$B$7)</f>
        <v>0.5</v>
      </c>
      <c r="AP903">
        <f>(200000*(ABS(O903)-ABS(O901))+Constants!$B$7)/(2*Constants!$B$7)</f>
        <v>0.5</v>
      </c>
      <c r="AQ903">
        <f t="shared" si="254"/>
        <v>1</v>
      </c>
      <c r="AR903">
        <f>(Constants!$B$3*Constants!$B$8*I903*K903+AS902)/(Constants!$B$9*Constants!$B$4)</f>
        <v>7.53982300884956</v>
      </c>
      <c r="AS903">
        <f>(Constants!$B$3*Constants!$B$8*I903*K903+AS902)-(AR903*Constants!$B$9*Constants!$B$4)</f>
        <v>0</v>
      </c>
      <c r="AT903">
        <f t="shared" si="255"/>
        <v>6793.38053097337</v>
      </c>
      <c r="AU903">
        <f t="array" ref="AU903">IF(SUMPRODUCT(--(SIGN(AN870:AN902)=SIGN(K871:K903)))=0,2,IF(AV902&gt;0,1,0))</f>
        <v>0</v>
      </c>
      <c r="AV903">
        <f>IF(AU903=2,ROUND(5*1000/Constants!$B$11,0),IF(AV902&gt;0,AV902-1,0))</f>
        <v>0</v>
      </c>
      <c r="AW903">
        <f t="shared" si="256"/>
        <v>901</v>
      </c>
      <c r="AX903">
        <f ca="1" t="array" ref="AX903">IF(AW903&gt;Constants!$B$12,2,IF(SUMPRODUCT(--(AX884:AX903=2))=0,0,1))</f>
        <v>2</v>
      </c>
      <c r="AZ903">
        <f t="array" ref="AZ903">IF(ABS(AG903)&gt;Constants!$B$13,2,IF(SUMPRODUCT(--(AZ883:AZ902=2))=0,0,1))</f>
        <v>0</v>
      </c>
    </row>
    <row r="904" spans="1:52">
      <c r="A904" s="3">
        <v>902</v>
      </c>
      <c r="B904">
        <f>Signals!B903</f>
        <v>3</v>
      </c>
      <c r="C904">
        <f>Signals!C903</f>
        <v>2</v>
      </c>
      <c r="D904">
        <f>Signals!F903</f>
        <v>0</v>
      </c>
      <c r="E904">
        <f>Signals!H903</f>
        <v>0</v>
      </c>
      <c r="F904">
        <f>Signals!I903</f>
        <v>0</v>
      </c>
      <c r="G904">
        <f>IF(Constants!$B$2=2,-B904,B904)</f>
        <v>3</v>
      </c>
      <c r="H904">
        <f>IF(Constants!$C$2=2,-C904,C904)</f>
        <v>2</v>
      </c>
      <c r="I904">
        <f t="shared" si="240"/>
        <v>3</v>
      </c>
      <c r="J904">
        <f t="shared" si="241"/>
        <v>2</v>
      </c>
      <c r="K904">
        <f t="shared" si="242"/>
        <v>1</v>
      </c>
      <c r="L904">
        <f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1200.5</v>
      </c>
      <c r="M904">
        <f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800.5</v>
      </c>
      <c r="N904">
        <f t="shared" si="243"/>
        <v>1200.5</v>
      </c>
      <c r="O904">
        <f t="shared" si="244"/>
        <v>800.5</v>
      </c>
      <c r="P904">
        <f>IF(I904&lt;&gt;0,(ABS(L904*Constants!$B$10)+50)/100,MAX(P903-ABS(N904*Constants!$B$4),0))</f>
        <v>0.62005</v>
      </c>
      <c r="Q904">
        <f>IF(J904&lt;&gt;0,(ABS(M904*Constants!$B$10)+50)/100,MAX(Q903-ABS(O904*Constants!$B$4),0))</f>
        <v>0.58005</v>
      </c>
      <c r="R904">
        <f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1200.5</v>
      </c>
      <c r="S904">
        <f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800.5</v>
      </c>
      <c r="T904">
        <f t="shared" si="245"/>
        <v>1200.5</v>
      </c>
      <c r="U904">
        <f t="shared" si="246"/>
        <v>800.5</v>
      </c>
      <c r="V904">
        <f>IF(I904&lt;&gt;0,(ABS(R904*Constants!$B$4)+50)/100,IF(R904=0,MAX((0-ABS(T904*Constants!$B$4)),0),(ABS(R904*Constants!$B$4)+50)/100))</f>
        <v>1501.125</v>
      </c>
      <c r="W904">
        <f>IF(J904&lt;&gt;0,(ABS(S904*Constants!$B$4)+50)/100,IF(S904=0,MAX((0-ABS(U904*Constants!$B$4)),0),(ABS(S904*Constants!$B$4)+50)/100))</f>
        <v>1001.125</v>
      </c>
      <c r="X904">
        <f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1200.5</v>
      </c>
      <c r="Y904">
        <f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800.5</v>
      </c>
      <c r="Z904">
        <f t="shared" si="247"/>
        <v>1200.5</v>
      </c>
      <c r="AA904">
        <f t="shared" si="248"/>
        <v>800.5</v>
      </c>
      <c r="AB904">
        <f>IF(I904&lt;&gt;0,(ABS(X904*Constants!$B$10)+50)/100,IF(X904=0,MAX((AB903-ABS(Z904*Constants!$B$4)),0),(ABS(X904*Constants!$B$4)+50)/100))</f>
        <v>0.62005</v>
      </c>
      <c r="AC904">
        <f>IF(J904&lt;&gt;0,(ABS(Y904*Constants!$B$10)+50)/100,IF(Y904=0,MAX((AC903-ABS(AA904*Constants!$B$4)),0),(ABS(Y904*Constants!$B$4)+50)/100))</f>
        <v>0.58005</v>
      </c>
      <c r="AD904">
        <f t="shared" si="249"/>
        <v>1001</v>
      </c>
      <c r="AE904">
        <f t="shared" si="250"/>
        <v>1200.5</v>
      </c>
      <c r="AF904">
        <f t="shared" si="251"/>
        <v>800.5</v>
      </c>
      <c r="AG904">
        <f>((Constants!$B$5*AG903)+Constants!$B$4*AD904+AH903)/(Constants!$B$5+Constants!$B$4)</f>
        <v>1001</v>
      </c>
      <c r="AH904">
        <f>((Constants!$B$5*AG903)+Constants!$B$4*AD904+AH903)-(Constants!$B$5+Constants!$B$4)*AG904</f>
        <v>0</v>
      </c>
      <c r="AI904">
        <f>((Constants!$B$5*AI903)+Constants!$B$4*AE904+AJ903)/(Constants!$B$5+Constants!$B$4)</f>
        <v>1200.5</v>
      </c>
      <c r="AJ904">
        <f>((Constants!$B$5*AI903)+Constants!$B$4*AE904+AJ903)-(Constants!$B$4+Constants!$B$5)*AI904</f>
        <v>0</v>
      </c>
      <c r="AK904">
        <f>((Constants!$B$5*AK903)+Constants!$B$4*AF904+AL903)/(Constants!$B$5+Constants!$B$4)</f>
        <v>800.5</v>
      </c>
      <c r="AL904">
        <f>((Constants!$B$5*AK903)+Constants!$B$4*AF904+AL903)-(Constants!$B$5+Constants!$B$4)*AK904</f>
        <v>0</v>
      </c>
      <c r="AM904">
        <f t="shared" si="252"/>
        <v>1</v>
      </c>
      <c r="AN904">
        <f t="shared" si="253"/>
        <v>1</v>
      </c>
      <c r="AO904">
        <f>(200000*(ABS(N904)-ABS(N902))+Constants!$B$7)/(2*Constants!$B$7)</f>
        <v>0.5</v>
      </c>
      <c r="AP904">
        <f>(200000*(ABS(O904)-ABS(O902))+Constants!$B$7)/(2*Constants!$B$7)</f>
        <v>0.5</v>
      </c>
      <c r="AQ904">
        <f t="shared" si="254"/>
        <v>1</v>
      </c>
      <c r="AR904">
        <f>(Constants!$B$3*Constants!$B$8*I904*K904+AS903)/(Constants!$B$9*Constants!$B$4)</f>
        <v>7.53982300884956</v>
      </c>
      <c r="AS904">
        <f>(Constants!$B$3*Constants!$B$8*I904*K904+AS903)-(AR904*Constants!$B$9*Constants!$B$4)</f>
        <v>0</v>
      </c>
      <c r="AT904">
        <f t="shared" si="255"/>
        <v>6800.92035398222</v>
      </c>
      <c r="AU904">
        <f t="array" ref="AU904">IF(SUMPRODUCT(--(SIGN(AN871:AN903)=SIGN(K872:K904)))=0,2,IF(AV903&gt;0,1,0))</f>
        <v>0</v>
      </c>
      <c r="AV904">
        <f>IF(AU904=2,ROUND(5*1000/Constants!$B$11,0),IF(AV903&gt;0,AV903-1,0))</f>
        <v>0</v>
      </c>
      <c r="AW904">
        <f t="shared" si="256"/>
        <v>902</v>
      </c>
      <c r="AX904">
        <f ca="1" t="array" ref="AX904">IF(AW904&gt;Constants!$B$12,2,IF(SUMPRODUCT(--(AX885:AX904=2))=0,0,1))</f>
        <v>2</v>
      </c>
      <c r="AZ904">
        <f t="array" ref="AZ904">IF(ABS(AG904)&gt;Constants!$B$13,2,IF(SUMPRODUCT(--(AZ884:AZ903=2))=0,0,1))</f>
        <v>0</v>
      </c>
    </row>
    <row r="905" spans="1:52">
      <c r="A905" s="3">
        <v>903</v>
      </c>
      <c r="B905">
        <f>Signals!B904</f>
        <v>3</v>
      </c>
      <c r="C905">
        <f>Signals!C904</f>
        <v>2</v>
      </c>
      <c r="D905">
        <f>Signals!F904</f>
        <v>0</v>
      </c>
      <c r="E905">
        <f>Signals!H904</f>
        <v>0</v>
      </c>
      <c r="F905">
        <f>Signals!I904</f>
        <v>0</v>
      </c>
      <c r="G905">
        <f>IF(Constants!$B$2=2,-B905,B905)</f>
        <v>3</v>
      </c>
      <c r="H905">
        <f>IF(Constants!$C$2=2,-C905,C905)</f>
        <v>2</v>
      </c>
      <c r="I905">
        <f t="shared" si="240"/>
        <v>3</v>
      </c>
      <c r="J905">
        <f t="shared" si="241"/>
        <v>2</v>
      </c>
      <c r="K905">
        <f t="shared" si="242"/>
        <v>1</v>
      </c>
      <c r="L905">
        <f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1200.5</v>
      </c>
      <c r="M905">
        <f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800.5</v>
      </c>
      <c r="N905">
        <f t="shared" si="243"/>
        <v>1200.5</v>
      </c>
      <c r="O905">
        <f t="shared" si="244"/>
        <v>800.5</v>
      </c>
      <c r="P905">
        <f>IF(I905&lt;&gt;0,(ABS(L905*Constants!$B$10)+50)/100,MAX(P904-ABS(N905*Constants!$B$4),0))</f>
        <v>0.62005</v>
      </c>
      <c r="Q905">
        <f>IF(J905&lt;&gt;0,(ABS(M905*Constants!$B$10)+50)/100,MAX(Q904-ABS(O905*Constants!$B$4),0))</f>
        <v>0.58005</v>
      </c>
      <c r="R905">
        <f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1200.5</v>
      </c>
      <c r="S905">
        <f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800.5</v>
      </c>
      <c r="T905">
        <f t="shared" si="245"/>
        <v>1200.5</v>
      </c>
      <c r="U905">
        <f t="shared" si="246"/>
        <v>800.5</v>
      </c>
      <c r="V905">
        <f>IF(I905&lt;&gt;0,(ABS(R905*Constants!$B$4)+50)/100,IF(R905=0,MAX((0-ABS(T905*Constants!$B$4)),0),(ABS(R905*Constants!$B$4)+50)/100))</f>
        <v>1501.125</v>
      </c>
      <c r="W905">
        <f>IF(J905&lt;&gt;0,(ABS(S905*Constants!$B$4)+50)/100,IF(S905=0,MAX((0-ABS(U905*Constants!$B$4)),0),(ABS(S905*Constants!$B$4)+50)/100))</f>
        <v>1001.125</v>
      </c>
      <c r="X905">
        <f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1200.5</v>
      </c>
      <c r="Y905">
        <f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800.5</v>
      </c>
      <c r="Z905">
        <f t="shared" si="247"/>
        <v>1200.5</v>
      </c>
      <c r="AA905">
        <f t="shared" si="248"/>
        <v>800.5</v>
      </c>
      <c r="AB905">
        <f>IF(I905&lt;&gt;0,(ABS(X905*Constants!$B$10)+50)/100,IF(X905=0,MAX((AB904-ABS(Z905*Constants!$B$4)),0),(ABS(X905*Constants!$B$4)+50)/100))</f>
        <v>0.62005</v>
      </c>
      <c r="AC905">
        <f>IF(J905&lt;&gt;0,(ABS(Y905*Constants!$B$10)+50)/100,IF(Y905=0,MAX((AC904-ABS(AA905*Constants!$B$4)),0),(ABS(Y905*Constants!$B$4)+50)/100))</f>
        <v>0.58005</v>
      </c>
      <c r="AD905">
        <f t="shared" si="249"/>
        <v>1001</v>
      </c>
      <c r="AE905">
        <f t="shared" si="250"/>
        <v>1200.5</v>
      </c>
      <c r="AF905">
        <f t="shared" si="251"/>
        <v>800.5</v>
      </c>
      <c r="AG905">
        <f>((Constants!$B$5*AG904)+Constants!$B$4*AD905+AH904)/(Constants!$B$5+Constants!$B$4)</f>
        <v>1001</v>
      </c>
      <c r="AH905">
        <f>((Constants!$B$5*AG904)+Constants!$B$4*AD905+AH904)-(Constants!$B$5+Constants!$B$4)*AG905</f>
        <v>0</v>
      </c>
      <c r="AI905">
        <f>((Constants!$B$5*AI904)+Constants!$B$4*AE905+AJ904)/(Constants!$B$5+Constants!$B$4)</f>
        <v>1200.5</v>
      </c>
      <c r="AJ905">
        <f>((Constants!$B$5*AI904)+Constants!$B$4*AE905+AJ904)-(Constants!$B$4+Constants!$B$5)*AI905</f>
        <v>0</v>
      </c>
      <c r="AK905">
        <f>((Constants!$B$5*AK904)+Constants!$B$4*AF905+AL904)/(Constants!$B$5+Constants!$B$4)</f>
        <v>800.5</v>
      </c>
      <c r="AL905">
        <f>((Constants!$B$5*AK904)+Constants!$B$4*AF905+AL904)-(Constants!$B$5+Constants!$B$4)*AK905</f>
        <v>0</v>
      </c>
      <c r="AM905">
        <f t="shared" si="252"/>
        <v>1</v>
      </c>
      <c r="AN905">
        <f t="shared" si="253"/>
        <v>1</v>
      </c>
      <c r="AO905">
        <f>(200000*(ABS(N905)-ABS(N903))+Constants!$B$7)/(2*Constants!$B$7)</f>
        <v>0.5</v>
      </c>
      <c r="AP905">
        <f>(200000*(ABS(O905)-ABS(O903))+Constants!$B$7)/(2*Constants!$B$7)</f>
        <v>0.5</v>
      </c>
      <c r="AQ905">
        <f t="shared" si="254"/>
        <v>1</v>
      </c>
      <c r="AR905">
        <f>(Constants!$B$3*Constants!$B$8*I905*K905+AS904)/(Constants!$B$9*Constants!$B$4)</f>
        <v>7.53982300884956</v>
      </c>
      <c r="AS905">
        <f>(Constants!$B$3*Constants!$B$8*I905*K905+AS904)-(AR905*Constants!$B$9*Constants!$B$4)</f>
        <v>0</v>
      </c>
      <c r="AT905">
        <f t="shared" si="255"/>
        <v>6808.46017699107</v>
      </c>
      <c r="AU905">
        <f t="array" ref="AU905">IF(SUMPRODUCT(--(SIGN(AN872:AN904)=SIGN(K873:K905)))=0,2,IF(AV904&gt;0,1,0))</f>
        <v>0</v>
      </c>
      <c r="AV905">
        <f>IF(AU905=2,ROUND(5*1000/Constants!$B$11,0),IF(AV904&gt;0,AV904-1,0))</f>
        <v>0</v>
      </c>
      <c r="AW905">
        <f t="shared" si="256"/>
        <v>903</v>
      </c>
      <c r="AX905">
        <f ca="1" t="array" ref="AX905">IF(AW905&gt;Constants!$B$12,2,IF(SUMPRODUCT(--(AX886:AX905=2))=0,0,1))</f>
        <v>2</v>
      </c>
      <c r="AZ905">
        <f t="array" ref="AZ905">IF(ABS(AG905)&gt;Constants!$B$13,2,IF(SUMPRODUCT(--(AZ885:AZ904=2))=0,0,1))</f>
        <v>0</v>
      </c>
    </row>
    <row r="906" spans="1:52">
      <c r="A906" s="3">
        <v>904</v>
      </c>
      <c r="B906">
        <f>Signals!B905</f>
        <v>3</v>
      </c>
      <c r="C906">
        <f>Signals!C905</f>
        <v>2</v>
      </c>
      <c r="D906">
        <f>Signals!F905</f>
        <v>0</v>
      </c>
      <c r="E906">
        <f>Signals!H905</f>
        <v>0</v>
      </c>
      <c r="F906">
        <f>Signals!I905</f>
        <v>0</v>
      </c>
      <c r="G906">
        <f>IF(Constants!$B$2=2,-B906,B906)</f>
        <v>3</v>
      </c>
      <c r="H906">
        <f>IF(Constants!$C$2=2,-C906,C906)</f>
        <v>2</v>
      </c>
      <c r="I906">
        <f t="shared" si="240"/>
        <v>3</v>
      </c>
      <c r="J906">
        <f t="shared" si="241"/>
        <v>2</v>
      </c>
      <c r="K906">
        <f t="shared" si="242"/>
        <v>1</v>
      </c>
      <c r="L906">
        <f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1200.5</v>
      </c>
      <c r="M906">
        <f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800.5</v>
      </c>
      <c r="N906">
        <f t="shared" si="243"/>
        <v>1200.5</v>
      </c>
      <c r="O906">
        <f t="shared" si="244"/>
        <v>800.5</v>
      </c>
      <c r="P906">
        <f>IF(I906&lt;&gt;0,(ABS(L906*Constants!$B$10)+50)/100,MAX(P905-ABS(N906*Constants!$B$4),0))</f>
        <v>0.62005</v>
      </c>
      <c r="Q906">
        <f>IF(J906&lt;&gt;0,(ABS(M906*Constants!$B$10)+50)/100,MAX(Q905-ABS(O906*Constants!$B$4),0))</f>
        <v>0.58005</v>
      </c>
      <c r="R906">
        <f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1200.5</v>
      </c>
      <c r="S906">
        <f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800.5</v>
      </c>
      <c r="T906">
        <f t="shared" si="245"/>
        <v>1200.5</v>
      </c>
      <c r="U906">
        <f t="shared" si="246"/>
        <v>800.5</v>
      </c>
      <c r="V906">
        <f>IF(I906&lt;&gt;0,(ABS(R906*Constants!$B$4)+50)/100,IF(R906=0,MAX((0-ABS(T906*Constants!$B$4)),0),(ABS(R906*Constants!$B$4)+50)/100))</f>
        <v>1501.125</v>
      </c>
      <c r="W906">
        <f>IF(J906&lt;&gt;0,(ABS(S906*Constants!$B$4)+50)/100,IF(S906=0,MAX((0-ABS(U906*Constants!$B$4)),0),(ABS(S906*Constants!$B$4)+50)/100))</f>
        <v>1001.125</v>
      </c>
      <c r="X906">
        <f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1200.5</v>
      </c>
      <c r="Y906">
        <f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800.5</v>
      </c>
      <c r="Z906">
        <f t="shared" si="247"/>
        <v>1200.5</v>
      </c>
      <c r="AA906">
        <f t="shared" si="248"/>
        <v>800.5</v>
      </c>
      <c r="AB906">
        <f>IF(I906&lt;&gt;0,(ABS(X906*Constants!$B$10)+50)/100,IF(X906=0,MAX((AB905-ABS(Z906*Constants!$B$4)),0),(ABS(X906*Constants!$B$4)+50)/100))</f>
        <v>0.62005</v>
      </c>
      <c r="AC906">
        <f>IF(J906&lt;&gt;0,(ABS(Y906*Constants!$B$10)+50)/100,IF(Y906=0,MAX((AC905-ABS(AA906*Constants!$B$4)),0),(ABS(Y906*Constants!$B$4)+50)/100))</f>
        <v>0.58005</v>
      </c>
      <c r="AD906">
        <f t="shared" si="249"/>
        <v>1001</v>
      </c>
      <c r="AE906">
        <f t="shared" si="250"/>
        <v>1200.5</v>
      </c>
      <c r="AF906">
        <f t="shared" si="251"/>
        <v>800.5</v>
      </c>
      <c r="AG906">
        <f>((Constants!$B$5*AG905)+Constants!$B$4*AD906+AH905)/(Constants!$B$5+Constants!$B$4)</f>
        <v>1001</v>
      </c>
      <c r="AH906">
        <f>((Constants!$B$5*AG905)+Constants!$B$4*AD906+AH905)-(Constants!$B$5+Constants!$B$4)*AG906</f>
        <v>0</v>
      </c>
      <c r="AI906">
        <f>((Constants!$B$5*AI905)+Constants!$B$4*AE906+AJ905)/(Constants!$B$5+Constants!$B$4)</f>
        <v>1200.5</v>
      </c>
      <c r="AJ906">
        <f>((Constants!$B$5*AI905)+Constants!$B$4*AE906+AJ905)-(Constants!$B$4+Constants!$B$5)*AI906</f>
        <v>0</v>
      </c>
      <c r="AK906">
        <f>((Constants!$B$5*AK905)+Constants!$B$4*AF906+AL905)/(Constants!$B$5+Constants!$B$4)</f>
        <v>800.5</v>
      </c>
      <c r="AL906">
        <f>((Constants!$B$5*AK905)+Constants!$B$4*AF906+AL905)-(Constants!$B$5+Constants!$B$4)*AK906</f>
        <v>0</v>
      </c>
      <c r="AM906">
        <f t="shared" si="252"/>
        <v>1</v>
      </c>
      <c r="AN906">
        <f t="shared" si="253"/>
        <v>1</v>
      </c>
      <c r="AO906">
        <f>(200000*(ABS(N906)-ABS(N904))+Constants!$B$7)/(2*Constants!$B$7)</f>
        <v>0.5</v>
      </c>
      <c r="AP906">
        <f>(200000*(ABS(O906)-ABS(O904))+Constants!$B$7)/(2*Constants!$B$7)</f>
        <v>0.5</v>
      </c>
      <c r="AQ906">
        <f t="shared" si="254"/>
        <v>1</v>
      </c>
      <c r="AR906">
        <f>(Constants!$B$3*Constants!$B$8*I906*K906+AS905)/(Constants!$B$9*Constants!$B$4)</f>
        <v>7.53982300884956</v>
      </c>
      <c r="AS906">
        <f>(Constants!$B$3*Constants!$B$8*I906*K906+AS905)-(AR906*Constants!$B$9*Constants!$B$4)</f>
        <v>0</v>
      </c>
      <c r="AT906">
        <f t="shared" si="255"/>
        <v>6815.99999999992</v>
      </c>
      <c r="AU906">
        <f t="array" ref="AU906">IF(SUMPRODUCT(--(SIGN(AN873:AN905)=SIGN(K874:K906)))=0,2,IF(AV905&gt;0,1,0))</f>
        <v>0</v>
      </c>
      <c r="AV906">
        <f>IF(AU906=2,ROUND(5*1000/Constants!$B$11,0),IF(AV905&gt;0,AV905-1,0))</f>
        <v>0</v>
      </c>
      <c r="AW906">
        <f t="shared" si="256"/>
        <v>904</v>
      </c>
      <c r="AX906">
        <f ca="1" t="array" ref="AX906">IF(AW906&gt;Constants!$B$12,2,IF(SUMPRODUCT(--(AX887:AX906=2))=0,0,1))</f>
        <v>2</v>
      </c>
      <c r="AZ906">
        <f t="array" ref="AZ906">IF(ABS(AG906)&gt;Constants!$B$13,2,IF(SUMPRODUCT(--(AZ886:AZ905=2))=0,0,1))</f>
        <v>0</v>
      </c>
    </row>
    <row r="907" spans="1:52">
      <c r="A907" s="3">
        <v>905</v>
      </c>
      <c r="B907">
        <f>Signals!B906</f>
        <v>3</v>
      </c>
      <c r="C907">
        <f>Signals!C906</f>
        <v>2</v>
      </c>
      <c r="D907">
        <f>Signals!F906</f>
        <v>0</v>
      </c>
      <c r="E907">
        <f>Signals!H906</f>
        <v>0</v>
      </c>
      <c r="F907">
        <f>Signals!I906</f>
        <v>0</v>
      </c>
      <c r="G907">
        <f>IF(Constants!$B$2=2,-B907,B907)</f>
        <v>3</v>
      </c>
      <c r="H907">
        <f>IF(Constants!$C$2=2,-C907,C907)</f>
        <v>2</v>
      </c>
      <c r="I907">
        <f t="shared" si="240"/>
        <v>3</v>
      </c>
      <c r="J907">
        <f t="shared" si="241"/>
        <v>2</v>
      </c>
      <c r="K907">
        <f t="shared" si="242"/>
        <v>1</v>
      </c>
      <c r="L907">
        <f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1200.5</v>
      </c>
      <c r="M907">
        <f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800.5</v>
      </c>
      <c r="N907">
        <f t="shared" si="243"/>
        <v>1200.5</v>
      </c>
      <c r="O907">
        <f t="shared" si="244"/>
        <v>800.5</v>
      </c>
      <c r="P907">
        <f>IF(I907&lt;&gt;0,(ABS(L907*Constants!$B$10)+50)/100,MAX(P906-ABS(N907*Constants!$B$4),0))</f>
        <v>0.62005</v>
      </c>
      <c r="Q907">
        <f>IF(J907&lt;&gt;0,(ABS(M907*Constants!$B$10)+50)/100,MAX(Q906-ABS(O907*Constants!$B$4),0))</f>
        <v>0.58005</v>
      </c>
      <c r="R907">
        <f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1200.5</v>
      </c>
      <c r="S907">
        <f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800.5</v>
      </c>
      <c r="T907">
        <f t="shared" si="245"/>
        <v>1200.5</v>
      </c>
      <c r="U907">
        <f t="shared" si="246"/>
        <v>800.5</v>
      </c>
      <c r="V907">
        <f>IF(I907&lt;&gt;0,(ABS(R907*Constants!$B$4)+50)/100,IF(R907=0,MAX((0-ABS(T907*Constants!$B$4)),0),(ABS(R907*Constants!$B$4)+50)/100))</f>
        <v>1501.125</v>
      </c>
      <c r="W907">
        <f>IF(J907&lt;&gt;0,(ABS(S907*Constants!$B$4)+50)/100,IF(S907=0,MAX((0-ABS(U907*Constants!$B$4)),0),(ABS(S907*Constants!$B$4)+50)/100))</f>
        <v>1001.125</v>
      </c>
      <c r="X907">
        <f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1200.5</v>
      </c>
      <c r="Y907">
        <f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800.5</v>
      </c>
      <c r="Z907">
        <f t="shared" si="247"/>
        <v>1200.5</v>
      </c>
      <c r="AA907">
        <f t="shared" si="248"/>
        <v>800.5</v>
      </c>
      <c r="AB907">
        <f>IF(I907&lt;&gt;0,(ABS(X907*Constants!$B$10)+50)/100,IF(X907=0,MAX((AB906-ABS(Z907*Constants!$B$4)),0),(ABS(X907*Constants!$B$4)+50)/100))</f>
        <v>0.62005</v>
      </c>
      <c r="AC907">
        <f>IF(J907&lt;&gt;0,(ABS(Y907*Constants!$B$10)+50)/100,IF(Y907=0,MAX((AC906-ABS(AA907*Constants!$B$4)),0),(ABS(Y907*Constants!$B$4)+50)/100))</f>
        <v>0.58005</v>
      </c>
      <c r="AD907">
        <f t="shared" si="249"/>
        <v>1001</v>
      </c>
      <c r="AE907">
        <f t="shared" si="250"/>
        <v>1200.5</v>
      </c>
      <c r="AF907">
        <f t="shared" si="251"/>
        <v>800.5</v>
      </c>
      <c r="AG907">
        <f>((Constants!$B$5*AG906)+Constants!$B$4*AD907+AH906)/(Constants!$B$5+Constants!$B$4)</f>
        <v>1001</v>
      </c>
      <c r="AH907">
        <f>((Constants!$B$5*AG906)+Constants!$B$4*AD907+AH906)-(Constants!$B$5+Constants!$B$4)*AG907</f>
        <v>0</v>
      </c>
      <c r="AI907">
        <f>((Constants!$B$5*AI906)+Constants!$B$4*AE907+AJ906)/(Constants!$B$5+Constants!$B$4)</f>
        <v>1200.5</v>
      </c>
      <c r="AJ907">
        <f>((Constants!$B$5*AI906)+Constants!$B$4*AE907+AJ906)-(Constants!$B$4+Constants!$B$5)*AI907</f>
        <v>0</v>
      </c>
      <c r="AK907">
        <f>((Constants!$B$5*AK906)+Constants!$B$4*AF907+AL906)/(Constants!$B$5+Constants!$B$4)</f>
        <v>800.5</v>
      </c>
      <c r="AL907">
        <f>((Constants!$B$5*AK906)+Constants!$B$4*AF907+AL906)-(Constants!$B$5+Constants!$B$4)*AK907</f>
        <v>0</v>
      </c>
      <c r="AM907">
        <f t="shared" si="252"/>
        <v>1</v>
      </c>
      <c r="AN907">
        <f t="shared" si="253"/>
        <v>1</v>
      </c>
      <c r="AO907">
        <f>(200000*(ABS(N907)-ABS(N905))+Constants!$B$7)/(2*Constants!$B$7)</f>
        <v>0.5</v>
      </c>
      <c r="AP907">
        <f>(200000*(ABS(O907)-ABS(O905))+Constants!$B$7)/(2*Constants!$B$7)</f>
        <v>0.5</v>
      </c>
      <c r="AQ907">
        <f t="shared" si="254"/>
        <v>1</v>
      </c>
      <c r="AR907">
        <f>(Constants!$B$3*Constants!$B$8*I907*K907+AS906)/(Constants!$B$9*Constants!$B$4)</f>
        <v>7.53982300884956</v>
      </c>
      <c r="AS907">
        <f>(Constants!$B$3*Constants!$B$8*I907*K907+AS906)-(AR907*Constants!$B$9*Constants!$B$4)</f>
        <v>0</v>
      </c>
      <c r="AT907">
        <f t="shared" si="255"/>
        <v>6823.53982300877</v>
      </c>
      <c r="AU907">
        <f t="array" ref="AU907">IF(SUMPRODUCT(--(SIGN(AN874:AN906)=SIGN(K875:K907)))=0,2,IF(AV906&gt;0,1,0))</f>
        <v>0</v>
      </c>
      <c r="AV907">
        <f>IF(AU907=2,ROUND(5*1000/Constants!$B$11,0),IF(AV906&gt;0,AV906-1,0))</f>
        <v>0</v>
      </c>
      <c r="AW907">
        <f t="shared" si="256"/>
        <v>905</v>
      </c>
      <c r="AX907">
        <f ca="1" t="array" ref="AX907">IF(AW907&gt;Constants!$B$12,2,IF(SUMPRODUCT(--(AX888:AX907=2))=0,0,1))</f>
        <v>2</v>
      </c>
      <c r="AZ907">
        <f t="array" ref="AZ907">IF(ABS(AG907)&gt;Constants!$B$13,2,IF(SUMPRODUCT(--(AZ887:AZ906=2))=0,0,1))</f>
        <v>0</v>
      </c>
    </row>
    <row r="908" spans="1:52">
      <c r="A908" s="3">
        <v>906</v>
      </c>
      <c r="B908">
        <f>Signals!B907</f>
        <v>3</v>
      </c>
      <c r="C908">
        <f>Signals!C907</f>
        <v>2</v>
      </c>
      <c r="D908">
        <f>Signals!F907</f>
        <v>0</v>
      </c>
      <c r="E908">
        <f>Signals!H907</f>
        <v>0</v>
      </c>
      <c r="F908">
        <f>Signals!I907</f>
        <v>0</v>
      </c>
      <c r="G908">
        <f>IF(Constants!$B$2=2,-B908,B908)</f>
        <v>3</v>
      </c>
      <c r="H908">
        <f>IF(Constants!$C$2=2,-C908,C908)</f>
        <v>2</v>
      </c>
      <c r="I908">
        <f t="shared" si="240"/>
        <v>3</v>
      </c>
      <c r="J908">
        <f t="shared" si="241"/>
        <v>2</v>
      </c>
      <c r="K908">
        <f t="shared" si="242"/>
        <v>1</v>
      </c>
      <c r="L908">
        <f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1200.5</v>
      </c>
      <c r="M908">
        <f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800.5</v>
      </c>
      <c r="N908">
        <f t="shared" si="243"/>
        <v>1200.5</v>
      </c>
      <c r="O908">
        <f t="shared" si="244"/>
        <v>800.5</v>
      </c>
      <c r="P908">
        <f>IF(I908&lt;&gt;0,(ABS(L908*Constants!$B$10)+50)/100,MAX(P907-ABS(N908*Constants!$B$4),0))</f>
        <v>0.62005</v>
      </c>
      <c r="Q908">
        <f>IF(J908&lt;&gt;0,(ABS(M908*Constants!$B$10)+50)/100,MAX(Q907-ABS(O908*Constants!$B$4),0))</f>
        <v>0.58005</v>
      </c>
      <c r="R908">
        <f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1200.5</v>
      </c>
      <c r="S908">
        <f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800.5</v>
      </c>
      <c r="T908">
        <f t="shared" si="245"/>
        <v>1200.5</v>
      </c>
      <c r="U908">
        <f t="shared" si="246"/>
        <v>800.5</v>
      </c>
      <c r="V908">
        <f>IF(I908&lt;&gt;0,(ABS(R908*Constants!$B$4)+50)/100,IF(R908=0,MAX((0-ABS(T908*Constants!$B$4)),0),(ABS(R908*Constants!$B$4)+50)/100))</f>
        <v>1501.125</v>
      </c>
      <c r="W908">
        <f>IF(J908&lt;&gt;0,(ABS(S908*Constants!$B$4)+50)/100,IF(S908=0,MAX((0-ABS(U908*Constants!$B$4)),0),(ABS(S908*Constants!$B$4)+50)/100))</f>
        <v>1001.125</v>
      </c>
      <c r="X908">
        <f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1200.5</v>
      </c>
      <c r="Y908">
        <f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800.5</v>
      </c>
      <c r="Z908">
        <f t="shared" si="247"/>
        <v>1200.5</v>
      </c>
      <c r="AA908">
        <f t="shared" si="248"/>
        <v>800.5</v>
      </c>
      <c r="AB908">
        <f>IF(I908&lt;&gt;0,(ABS(X908*Constants!$B$10)+50)/100,IF(X908=0,MAX((AB907-ABS(Z908*Constants!$B$4)),0),(ABS(X908*Constants!$B$4)+50)/100))</f>
        <v>0.62005</v>
      </c>
      <c r="AC908">
        <f>IF(J908&lt;&gt;0,(ABS(Y908*Constants!$B$10)+50)/100,IF(Y908=0,MAX((AC907-ABS(AA908*Constants!$B$4)),0),(ABS(Y908*Constants!$B$4)+50)/100))</f>
        <v>0.58005</v>
      </c>
      <c r="AD908">
        <f t="shared" si="249"/>
        <v>1001</v>
      </c>
      <c r="AE908">
        <f t="shared" si="250"/>
        <v>1200.5</v>
      </c>
      <c r="AF908">
        <f t="shared" si="251"/>
        <v>800.5</v>
      </c>
      <c r="AG908">
        <f>((Constants!$B$5*AG907)+Constants!$B$4*AD908+AH907)/(Constants!$B$5+Constants!$B$4)</f>
        <v>1001</v>
      </c>
      <c r="AH908">
        <f>((Constants!$B$5*AG907)+Constants!$B$4*AD908+AH907)-(Constants!$B$5+Constants!$B$4)*AG908</f>
        <v>0</v>
      </c>
      <c r="AI908">
        <f>((Constants!$B$5*AI907)+Constants!$B$4*AE908+AJ907)/(Constants!$B$5+Constants!$B$4)</f>
        <v>1200.5</v>
      </c>
      <c r="AJ908">
        <f>((Constants!$B$5*AI907)+Constants!$B$4*AE908+AJ907)-(Constants!$B$4+Constants!$B$5)*AI908</f>
        <v>0</v>
      </c>
      <c r="AK908">
        <f>((Constants!$B$5*AK907)+Constants!$B$4*AF908+AL907)/(Constants!$B$5+Constants!$B$4)</f>
        <v>800.5</v>
      </c>
      <c r="AL908">
        <f>((Constants!$B$5*AK907)+Constants!$B$4*AF908+AL907)-(Constants!$B$5+Constants!$B$4)*AK908</f>
        <v>0</v>
      </c>
      <c r="AM908">
        <f t="shared" si="252"/>
        <v>1</v>
      </c>
      <c r="AN908">
        <f t="shared" si="253"/>
        <v>1</v>
      </c>
      <c r="AO908">
        <f>(200000*(ABS(N908)-ABS(N906))+Constants!$B$7)/(2*Constants!$B$7)</f>
        <v>0.5</v>
      </c>
      <c r="AP908">
        <f>(200000*(ABS(O908)-ABS(O906))+Constants!$B$7)/(2*Constants!$B$7)</f>
        <v>0.5</v>
      </c>
      <c r="AQ908">
        <f t="shared" si="254"/>
        <v>1</v>
      </c>
      <c r="AR908">
        <f>(Constants!$B$3*Constants!$B$8*I908*K908+AS907)/(Constants!$B$9*Constants!$B$4)</f>
        <v>7.53982300884956</v>
      </c>
      <c r="AS908">
        <f>(Constants!$B$3*Constants!$B$8*I908*K908+AS907)-(AR908*Constants!$B$9*Constants!$B$4)</f>
        <v>0</v>
      </c>
      <c r="AT908">
        <f t="shared" si="255"/>
        <v>6831.07964601762</v>
      </c>
      <c r="AU908">
        <f t="array" ref="AU908">IF(SUMPRODUCT(--(SIGN(AN875:AN907)=SIGN(K876:K908)))=0,2,IF(AV907&gt;0,1,0))</f>
        <v>0</v>
      </c>
      <c r="AV908">
        <f>IF(AU908=2,ROUND(5*1000/Constants!$B$11,0),IF(AV907&gt;0,AV907-1,0))</f>
        <v>0</v>
      </c>
      <c r="AW908">
        <f t="shared" si="256"/>
        <v>906</v>
      </c>
      <c r="AX908">
        <f ca="1" t="array" ref="AX908">IF(AW908&gt;Constants!$B$12,2,IF(SUMPRODUCT(--(AX889:AX908=2))=0,0,1))</f>
        <v>2</v>
      </c>
      <c r="AZ908">
        <f t="array" ref="AZ908">IF(ABS(AG908)&gt;Constants!$B$13,2,IF(SUMPRODUCT(--(AZ888:AZ907=2))=0,0,1))</f>
        <v>0</v>
      </c>
    </row>
    <row r="909" spans="1:52">
      <c r="A909" s="3">
        <v>907</v>
      </c>
      <c r="B909">
        <f>Signals!B908</f>
        <v>3</v>
      </c>
      <c r="C909">
        <f>Signals!C908</f>
        <v>2</v>
      </c>
      <c r="D909">
        <f>Signals!F908</f>
        <v>0</v>
      </c>
      <c r="E909">
        <f>Signals!H908</f>
        <v>0</v>
      </c>
      <c r="F909">
        <f>Signals!I908</f>
        <v>0</v>
      </c>
      <c r="G909">
        <f>IF(Constants!$B$2=2,-B909,B909)</f>
        <v>3</v>
      </c>
      <c r="H909">
        <f>IF(Constants!$C$2=2,-C909,C909)</f>
        <v>2</v>
      </c>
      <c r="I909">
        <f t="shared" si="240"/>
        <v>3</v>
      </c>
      <c r="J909">
        <f t="shared" si="241"/>
        <v>2</v>
      </c>
      <c r="K909">
        <f t="shared" si="242"/>
        <v>1</v>
      </c>
      <c r="L909">
        <f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1200.5</v>
      </c>
      <c r="M909">
        <f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800.5</v>
      </c>
      <c r="N909">
        <f t="shared" si="243"/>
        <v>1200.5</v>
      </c>
      <c r="O909">
        <f t="shared" si="244"/>
        <v>800.5</v>
      </c>
      <c r="P909">
        <f>IF(I909&lt;&gt;0,(ABS(L909*Constants!$B$10)+50)/100,MAX(P908-ABS(N909*Constants!$B$4),0))</f>
        <v>0.62005</v>
      </c>
      <c r="Q909">
        <f>IF(J909&lt;&gt;0,(ABS(M909*Constants!$B$10)+50)/100,MAX(Q908-ABS(O909*Constants!$B$4),0))</f>
        <v>0.58005</v>
      </c>
      <c r="R909">
        <f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1200.5</v>
      </c>
      <c r="S909">
        <f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800.5</v>
      </c>
      <c r="T909">
        <f t="shared" si="245"/>
        <v>1200.5</v>
      </c>
      <c r="U909">
        <f t="shared" si="246"/>
        <v>800.5</v>
      </c>
      <c r="V909">
        <f>IF(I909&lt;&gt;0,(ABS(R909*Constants!$B$4)+50)/100,IF(R909=0,MAX((0-ABS(T909*Constants!$B$4)),0),(ABS(R909*Constants!$B$4)+50)/100))</f>
        <v>1501.125</v>
      </c>
      <c r="W909">
        <f>IF(J909&lt;&gt;0,(ABS(S909*Constants!$B$4)+50)/100,IF(S909=0,MAX((0-ABS(U909*Constants!$B$4)),0),(ABS(S909*Constants!$B$4)+50)/100))</f>
        <v>1001.125</v>
      </c>
      <c r="X909">
        <f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1200.5</v>
      </c>
      <c r="Y909">
        <f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800.5</v>
      </c>
      <c r="Z909">
        <f t="shared" si="247"/>
        <v>1200.5</v>
      </c>
      <c r="AA909">
        <f t="shared" si="248"/>
        <v>800.5</v>
      </c>
      <c r="AB909">
        <f>IF(I909&lt;&gt;0,(ABS(X909*Constants!$B$10)+50)/100,IF(X909=0,MAX((AB908-ABS(Z909*Constants!$B$4)),0),(ABS(X909*Constants!$B$4)+50)/100))</f>
        <v>0.62005</v>
      </c>
      <c r="AC909">
        <f>IF(J909&lt;&gt;0,(ABS(Y909*Constants!$B$10)+50)/100,IF(Y909=0,MAX((AC908-ABS(AA909*Constants!$B$4)),0),(ABS(Y909*Constants!$B$4)+50)/100))</f>
        <v>0.58005</v>
      </c>
      <c r="AD909">
        <f t="shared" si="249"/>
        <v>1001</v>
      </c>
      <c r="AE909">
        <f t="shared" si="250"/>
        <v>1200.5</v>
      </c>
      <c r="AF909">
        <f t="shared" si="251"/>
        <v>800.5</v>
      </c>
      <c r="AG909">
        <f>((Constants!$B$5*AG908)+Constants!$B$4*AD909+AH908)/(Constants!$B$5+Constants!$B$4)</f>
        <v>1001</v>
      </c>
      <c r="AH909">
        <f>((Constants!$B$5*AG908)+Constants!$B$4*AD909+AH908)-(Constants!$B$5+Constants!$B$4)*AG909</f>
        <v>0</v>
      </c>
      <c r="AI909">
        <f>((Constants!$B$5*AI908)+Constants!$B$4*AE909+AJ908)/(Constants!$B$5+Constants!$B$4)</f>
        <v>1200.5</v>
      </c>
      <c r="AJ909">
        <f>((Constants!$B$5*AI908)+Constants!$B$4*AE909+AJ908)-(Constants!$B$4+Constants!$B$5)*AI909</f>
        <v>0</v>
      </c>
      <c r="AK909">
        <f>((Constants!$B$5*AK908)+Constants!$B$4*AF909+AL908)/(Constants!$B$5+Constants!$B$4)</f>
        <v>800.5</v>
      </c>
      <c r="AL909">
        <f>((Constants!$B$5*AK908)+Constants!$B$4*AF909+AL908)-(Constants!$B$5+Constants!$B$4)*AK909</f>
        <v>0</v>
      </c>
      <c r="AM909">
        <f t="shared" si="252"/>
        <v>1</v>
      </c>
      <c r="AN909">
        <f t="shared" si="253"/>
        <v>1</v>
      </c>
      <c r="AO909">
        <f>(200000*(ABS(N909)-ABS(N907))+Constants!$B$7)/(2*Constants!$B$7)</f>
        <v>0.5</v>
      </c>
      <c r="AP909">
        <f>(200000*(ABS(O909)-ABS(O907))+Constants!$B$7)/(2*Constants!$B$7)</f>
        <v>0.5</v>
      </c>
      <c r="AQ909">
        <f t="shared" si="254"/>
        <v>1</v>
      </c>
      <c r="AR909">
        <f>(Constants!$B$3*Constants!$B$8*I909*K909+AS908)/(Constants!$B$9*Constants!$B$4)</f>
        <v>7.53982300884956</v>
      </c>
      <c r="AS909">
        <f>(Constants!$B$3*Constants!$B$8*I909*K909+AS908)-(AR909*Constants!$B$9*Constants!$B$4)</f>
        <v>0</v>
      </c>
      <c r="AT909">
        <f t="shared" si="255"/>
        <v>6838.61946902647</v>
      </c>
      <c r="AU909">
        <f t="array" ref="AU909">IF(SUMPRODUCT(--(SIGN(AN876:AN908)=SIGN(K877:K909)))=0,2,IF(AV908&gt;0,1,0))</f>
        <v>0</v>
      </c>
      <c r="AV909">
        <f>IF(AU909=2,ROUND(5*1000/Constants!$B$11,0),IF(AV908&gt;0,AV908-1,0))</f>
        <v>0</v>
      </c>
      <c r="AW909">
        <f t="shared" si="256"/>
        <v>907</v>
      </c>
      <c r="AX909">
        <f ca="1" t="array" ref="AX909">IF(AW909&gt;Constants!$B$12,2,IF(SUMPRODUCT(--(AX890:AX909=2))=0,0,1))</f>
        <v>2</v>
      </c>
      <c r="AZ909">
        <f t="array" ref="AZ909">IF(ABS(AG909)&gt;Constants!$B$13,2,IF(SUMPRODUCT(--(AZ889:AZ908=2))=0,0,1))</f>
        <v>0</v>
      </c>
    </row>
    <row r="910" spans="1:52">
      <c r="A910" s="3">
        <v>908</v>
      </c>
      <c r="B910">
        <f>Signals!B909</f>
        <v>3</v>
      </c>
      <c r="C910">
        <f>Signals!C909</f>
        <v>2</v>
      </c>
      <c r="D910">
        <f>Signals!F909</f>
        <v>0</v>
      </c>
      <c r="E910">
        <f>Signals!H909</f>
        <v>0</v>
      </c>
      <c r="F910">
        <f>Signals!I909</f>
        <v>0</v>
      </c>
      <c r="G910">
        <f>IF(Constants!$B$2=2,-B910,B910)</f>
        <v>3</v>
      </c>
      <c r="H910">
        <f>IF(Constants!$C$2=2,-C910,C910)</f>
        <v>2</v>
      </c>
      <c r="I910">
        <f t="shared" si="240"/>
        <v>3</v>
      </c>
      <c r="J910">
        <f t="shared" si="241"/>
        <v>2</v>
      </c>
      <c r="K910">
        <f t="shared" si="242"/>
        <v>1</v>
      </c>
      <c r="L910">
        <f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1200.5</v>
      </c>
      <c r="M910">
        <f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800.5</v>
      </c>
      <c r="N910">
        <f t="shared" si="243"/>
        <v>1200.5</v>
      </c>
      <c r="O910">
        <f t="shared" si="244"/>
        <v>800.5</v>
      </c>
      <c r="P910">
        <f>IF(I910&lt;&gt;0,(ABS(L910*Constants!$B$10)+50)/100,MAX(P909-ABS(N910*Constants!$B$4),0))</f>
        <v>0.62005</v>
      </c>
      <c r="Q910">
        <f>IF(J910&lt;&gt;0,(ABS(M910*Constants!$B$10)+50)/100,MAX(Q909-ABS(O910*Constants!$B$4),0))</f>
        <v>0.58005</v>
      </c>
      <c r="R910">
        <f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1200.5</v>
      </c>
      <c r="S910">
        <f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800.5</v>
      </c>
      <c r="T910">
        <f t="shared" si="245"/>
        <v>1200.5</v>
      </c>
      <c r="U910">
        <f t="shared" si="246"/>
        <v>800.5</v>
      </c>
      <c r="V910">
        <f>IF(I910&lt;&gt;0,(ABS(R910*Constants!$B$4)+50)/100,IF(R910=0,MAX((0-ABS(T910*Constants!$B$4)),0),(ABS(R910*Constants!$B$4)+50)/100))</f>
        <v>1501.125</v>
      </c>
      <c r="W910">
        <f>IF(J910&lt;&gt;0,(ABS(S910*Constants!$B$4)+50)/100,IF(S910=0,MAX((0-ABS(U910*Constants!$B$4)),0),(ABS(S910*Constants!$B$4)+50)/100))</f>
        <v>1001.125</v>
      </c>
      <c r="X910">
        <f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1200.5</v>
      </c>
      <c r="Y910">
        <f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800.5</v>
      </c>
      <c r="Z910">
        <f t="shared" si="247"/>
        <v>1200.5</v>
      </c>
      <c r="AA910">
        <f t="shared" si="248"/>
        <v>800.5</v>
      </c>
      <c r="AB910">
        <f>IF(I910&lt;&gt;0,(ABS(X910*Constants!$B$10)+50)/100,IF(X910=0,MAX((AB909-ABS(Z910*Constants!$B$4)),0),(ABS(X910*Constants!$B$4)+50)/100))</f>
        <v>0.62005</v>
      </c>
      <c r="AC910">
        <f>IF(J910&lt;&gt;0,(ABS(Y910*Constants!$B$10)+50)/100,IF(Y910=0,MAX((AC909-ABS(AA910*Constants!$B$4)),0),(ABS(Y910*Constants!$B$4)+50)/100))</f>
        <v>0.58005</v>
      </c>
      <c r="AD910">
        <f t="shared" si="249"/>
        <v>1001</v>
      </c>
      <c r="AE910">
        <f t="shared" si="250"/>
        <v>1200.5</v>
      </c>
      <c r="AF910">
        <f t="shared" si="251"/>
        <v>800.5</v>
      </c>
      <c r="AG910">
        <f>((Constants!$B$5*AG909)+Constants!$B$4*AD910+AH909)/(Constants!$B$5+Constants!$B$4)</f>
        <v>1001</v>
      </c>
      <c r="AH910">
        <f>((Constants!$B$5*AG909)+Constants!$B$4*AD910+AH909)-(Constants!$B$5+Constants!$B$4)*AG910</f>
        <v>0</v>
      </c>
      <c r="AI910">
        <f>((Constants!$B$5*AI909)+Constants!$B$4*AE910+AJ909)/(Constants!$B$5+Constants!$B$4)</f>
        <v>1200.5</v>
      </c>
      <c r="AJ910">
        <f>((Constants!$B$5*AI909)+Constants!$B$4*AE910+AJ909)-(Constants!$B$4+Constants!$B$5)*AI910</f>
        <v>0</v>
      </c>
      <c r="AK910">
        <f>((Constants!$B$5*AK909)+Constants!$B$4*AF910+AL909)/(Constants!$B$5+Constants!$B$4)</f>
        <v>800.5</v>
      </c>
      <c r="AL910">
        <f>((Constants!$B$5*AK909)+Constants!$B$4*AF910+AL909)-(Constants!$B$5+Constants!$B$4)*AK910</f>
        <v>0</v>
      </c>
      <c r="AM910">
        <f t="shared" si="252"/>
        <v>1</v>
      </c>
      <c r="AN910">
        <f t="shared" si="253"/>
        <v>1</v>
      </c>
      <c r="AO910">
        <f>(200000*(ABS(N910)-ABS(N908))+Constants!$B$7)/(2*Constants!$B$7)</f>
        <v>0.5</v>
      </c>
      <c r="AP910">
        <f>(200000*(ABS(O910)-ABS(O908))+Constants!$B$7)/(2*Constants!$B$7)</f>
        <v>0.5</v>
      </c>
      <c r="AQ910">
        <f t="shared" si="254"/>
        <v>1</v>
      </c>
      <c r="AR910">
        <f>(Constants!$B$3*Constants!$B$8*I910*K910+AS909)/(Constants!$B$9*Constants!$B$4)</f>
        <v>7.53982300884956</v>
      </c>
      <c r="AS910">
        <f>(Constants!$B$3*Constants!$B$8*I910*K910+AS909)-(AR910*Constants!$B$9*Constants!$B$4)</f>
        <v>0</v>
      </c>
      <c r="AT910">
        <f t="shared" si="255"/>
        <v>6846.15929203532</v>
      </c>
      <c r="AU910">
        <f t="array" ref="AU910">IF(SUMPRODUCT(--(SIGN(AN877:AN909)=SIGN(K878:K910)))=0,2,IF(AV909&gt;0,1,0))</f>
        <v>0</v>
      </c>
      <c r="AV910">
        <f>IF(AU910=2,ROUND(5*1000/Constants!$B$11,0),IF(AV909&gt;0,AV909-1,0))</f>
        <v>0</v>
      </c>
      <c r="AW910">
        <f t="shared" si="256"/>
        <v>908</v>
      </c>
      <c r="AX910">
        <f ca="1" t="array" ref="AX910">IF(AW910&gt;Constants!$B$12,2,IF(SUMPRODUCT(--(AX891:AX910=2))=0,0,1))</f>
        <v>2</v>
      </c>
      <c r="AZ910">
        <f t="array" ref="AZ910">IF(ABS(AG910)&gt;Constants!$B$13,2,IF(SUMPRODUCT(--(AZ890:AZ909=2))=0,0,1))</f>
        <v>0</v>
      </c>
    </row>
    <row r="911" spans="1:52">
      <c r="A911" s="3">
        <v>909</v>
      </c>
      <c r="B911">
        <f>Signals!B910</f>
        <v>3</v>
      </c>
      <c r="C911">
        <f>Signals!C910</f>
        <v>2</v>
      </c>
      <c r="D911">
        <f>Signals!F910</f>
        <v>0</v>
      </c>
      <c r="E911">
        <f>Signals!H910</f>
        <v>0</v>
      </c>
      <c r="F911">
        <f>Signals!I910</f>
        <v>0</v>
      </c>
      <c r="G911">
        <f>IF(Constants!$B$2=2,-B911,B911)</f>
        <v>3</v>
      </c>
      <c r="H911">
        <f>IF(Constants!$C$2=2,-C911,C911)</f>
        <v>2</v>
      </c>
      <c r="I911">
        <f t="shared" si="240"/>
        <v>3</v>
      </c>
      <c r="J911">
        <f t="shared" si="241"/>
        <v>2</v>
      </c>
      <c r="K911">
        <f t="shared" si="242"/>
        <v>1</v>
      </c>
      <c r="L911">
        <f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1200.5</v>
      </c>
      <c r="M911">
        <f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800.5</v>
      </c>
      <c r="N911">
        <f t="shared" si="243"/>
        <v>1200.5</v>
      </c>
      <c r="O911">
        <f t="shared" si="244"/>
        <v>800.5</v>
      </c>
      <c r="P911">
        <f>IF(I911&lt;&gt;0,(ABS(L911*Constants!$B$10)+50)/100,MAX(P910-ABS(N911*Constants!$B$4),0))</f>
        <v>0.62005</v>
      </c>
      <c r="Q911">
        <f>IF(J911&lt;&gt;0,(ABS(M911*Constants!$B$10)+50)/100,MAX(Q910-ABS(O911*Constants!$B$4),0))</f>
        <v>0.58005</v>
      </c>
      <c r="R911">
        <f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1200.5</v>
      </c>
      <c r="S911">
        <f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800.5</v>
      </c>
      <c r="T911">
        <f t="shared" si="245"/>
        <v>1200.5</v>
      </c>
      <c r="U911">
        <f t="shared" si="246"/>
        <v>800.5</v>
      </c>
      <c r="V911">
        <f>IF(I911&lt;&gt;0,(ABS(R911*Constants!$B$4)+50)/100,IF(R911=0,MAX((0-ABS(T911*Constants!$B$4)),0),(ABS(R911*Constants!$B$4)+50)/100))</f>
        <v>1501.125</v>
      </c>
      <c r="W911">
        <f>IF(J911&lt;&gt;0,(ABS(S911*Constants!$B$4)+50)/100,IF(S911=0,MAX((0-ABS(U911*Constants!$B$4)),0),(ABS(S911*Constants!$B$4)+50)/100))</f>
        <v>1001.125</v>
      </c>
      <c r="X911">
        <f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1200.5</v>
      </c>
      <c r="Y911">
        <f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800.5</v>
      </c>
      <c r="Z911">
        <f t="shared" si="247"/>
        <v>1200.5</v>
      </c>
      <c r="AA911">
        <f t="shared" si="248"/>
        <v>800.5</v>
      </c>
      <c r="AB911">
        <f>IF(I911&lt;&gt;0,(ABS(X911*Constants!$B$10)+50)/100,IF(X911=0,MAX((AB910-ABS(Z911*Constants!$B$4)),0),(ABS(X911*Constants!$B$4)+50)/100))</f>
        <v>0.62005</v>
      </c>
      <c r="AC911">
        <f>IF(J911&lt;&gt;0,(ABS(Y911*Constants!$B$10)+50)/100,IF(Y911=0,MAX((AC910-ABS(AA911*Constants!$B$4)),0),(ABS(Y911*Constants!$B$4)+50)/100))</f>
        <v>0.58005</v>
      </c>
      <c r="AD911">
        <f t="shared" si="249"/>
        <v>1001</v>
      </c>
      <c r="AE911">
        <f t="shared" si="250"/>
        <v>1200.5</v>
      </c>
      <c r="AF911">
        <f t="shared" si="251"/>
        <v>800.5</v>
      </c>
      <c r="AG911">
        <f>((Constants!$B$5*AG910)+Constants!$B$4*AD911+AH910)/(Constants!$B$5+Constants!$B$4)</f>
        <v>1001</v>
      </c>
      <c r="AH911">
        <f>((Constants!$B$5*AG910)+Constants!$B$4*AD911+AH910)-(Constants!$B$5+Constants!$B$4)*AG911</f>
        <v>0</v>
      </c>
      <c r="AI911">
        <f>((Constants!$B$5*AI910)+Constants!$B$4*AE911+AJ910)/(Constants!$B$5+Constants!$B$4)</f>
        <v>1200.5</v>
      </c>
      <c r="AJ911">
        <f>((Constants!$B$5*AI910)+Constants!$B$4*AE911+AJ910)-(Constants!$B$4+Constants!$B$5)*AI911</f>
        <v>0</v>
      </c>
      <c r="AK911">
        <f>((Constants!$B$5*AK910)+Constants!$B$4*AF911+AL910)/(Constants!$B$5+Constants!$B$4)</f>
        <v>800.5</v>
      </c>
      <c r="AL911">
        <f>((Constants!$B$5*AK910)+Constants!$B$4*AF911+AL910)-(Constants!$B$5+Constants!$B$4)*AK911</f>
        <v>0</v>
      </c>
      <c r="AM911">
        <f t="shared" si="252"/>
        <v>1</v>
      </c>
      <c r="AN911">
        <f t="shared" si="253"/>
        <v>1</v>
      </c>
      <c r="AO911">
        <f>(200000*(ABS(N911)-ABS(N909))+Constants!$B$7)/(2*Constants!$B$7)</f>
        <v>0.5</v>
      </c>
      <c r="AP911">
        <f>(200000*(ABS(O911)-ABS(O909))+Constants!$B$7)/(2*Constants!$B$7)</f>
        <v>0.5</v>
      </c>
      <c r="AQ911">
        <f t="shared" si="254"/>
        <v>1</v>
      </c>
      <c r="AR911">
        <f>(Constants!$B$3*Constants!$B$8*I911*K911+AS910)/(Constants!$B$9*Constants!$B$4)</f>
        <v>7.53982300884956</v>
      </c>
      <c r="AS911">
        <f>(Constants!$B$3*Constants!$B$8*I911*K911+AS910)-(AR911*Constants!$B$9*Constants!$B$4)</f>
        <v>0</v>
      </c>
      <c r="AT911">
        <f t="shared" si="255"/>
        <v>6853.69911504417</v>
      </c>
      <c r="AU911">
        <f t="array" ref="AU911">IF(SUMPRODUCT(--(SIGN(AN878:AN910)=SIGN(K879:K911)))=0,2,IF(AV910&gt;0,1,0))</f>
        <v>0</v>
      </c>
      <c r="AV911">
        <f>IF(AU911=2,ROUND(5*1000/Constants!$B$11,0),IF(AV910&gt;0,AV910-1,0))</f>
        <v>0</v>
      </c>
      <c r="AW911">
        <f t="shared" si="256"/>
        <v>909</v>
      </c>
      <c r="AX911">
        <f ca="1" t="array" ref="AX911">IF(AW911&gt;Constants!$B$12,2,IF(SUMPRODUCT(--(AX892:AX911=2))=0,0,1))</f>
        <v>2</v>
      </c>
      <c r="AZ911">
        <f t="array" ref="AZ911">IF(ABS(AG911)&gt;Constants!$B$13,2,IF(SUMPRODUCT(--(AZ891:AZ910=2))=0,0,1))</f>
        <v>0</v>
      </c>
    </row>
    <row r="912" spans="1:52">
      <c r="A912" s="3">
        <v>910</v>
      </c>
      <c r="B912">
        <f>Signals!B911</f>
        <v>3</v>
      </c>
      <c r="C912">
        <f>Signals!C911</f>
        <v>2</v>
      </c>
      <c r="D912">
        <f>Signals!F911</f>
        <v>0</v>
      </c>
      <c r="E912">
        <f>Signals!H911</f>
        <v>0</v>
      </c>
      <c r="F912">
        <f>Signals!I911</f>
        <v>0</v>
      </c>
      <c r="G912">
        <f>IF(Constants!$B$2=2,-B912,B912)</f>
        <v>3</v>
      </c>
      <c r="H912">
        <f>IF(Constants!$C$2=2,-C912,C912)</f>
        <v>2</v>
      </c>
      <c r="I912">
        <f t="shared" si="240"/>
        <v>3</v>
      </c>
      <c r="J912">
        <f t="shared" si="241"/>
        <v>2</v>
      </c>
      <c r="K912">
        <f t="shared" si="242"/>
        <v>1</v>
      </c>
      <c r="L912">
        <f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1200.5</v>
      </c>
      <c r="M912">
        <f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800.5</v>
      </c>
      <c r="N912">
        <f t="shared" si="243"/>
        <v>1200.5</v>
      </c>
      <c r="O912">
        <f t="shared" si="244"/>
        <v>800.5</v>
      </c>
      <c r="P912">
        <f>IF(I912&lt;&gt;0,(ABS(L912*Constants!$B$10)+50)/100,MAX(P911-ABS(N912*Constants!$B$4),0))</f>
        <v>0.62005</v>
      </c>
      <c r="Q912">
        <f>IF(J912&lt;&gt;0,(ABS(M912*Constants!$B$10)+50)/100,MAX(Q911-ABS(O912*Constants!$B$4),0))</f>
        <v>0.58005</v>
      </c>
      <c r="R912">
        <f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1200.5</v>
      </c>
      <c r="S912">
        <f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800.5</v>
      </c>
      <c r="T912">
        <f t="shared" si="245"/>
        <v>1200.5</v>
      </c>
      <c r="U912">
        <f t="shared" si="246"/>
        <v>800.5</v>
      </c>
      <c r="V912">
        <f>IF(I912&lt;&gt;0,(ABS(R912*Constants!$B$4)+50)/100,IF(R912=0,MAX((0-ABS(T912*Constants!$B$4)),0),(ABS(R912*Constants!$B$4)+50)/100))</f>
        <v>1501.125</v>
      </c>
      <c r="W912">
        <f>IF(J912&lt;&gt;0,(ABS(S912*Constants!$B$4)+50)/100,IF(S912=0,MAX((0-ABS(U912*Constants!$B$4)),0),(ABS(S912*Constants!$B$4)+50)/100))</f>
        <v>1001.125</v>
      </c>
      <c r="X912">
        <f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1200.5</v>
      </c>
      <c r="Y912">
        <f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800.5</v>
      </c>
      <c r="Z912">
        <f t="shared" si="247"/>
        <v>1200.5</v>
      </c>
      <c r="AA912">
        <f t="shared" si="248"/>
        <v>800.5</v>
      </c>
      <c r="AB912">
        <f>IF(I912&lt;&gt;0,(ABS(X912*Constants!$B$10)+50)/100,IF(X912=0,MAX((AB911-ABS(Z912*Constants!$B$4)),0),(ABS(X912*Constants!$B$4)+50)/100))</f>
        <v>0.62005</v>
      </c>
      <c r="AC912">
        <f>IF(J912&lt;&gt;0,(ABS(Y912*Constants!$B$10)+50)/100,IF(Y912=0,MAX((AC911-ABS(AA912*Constants!$B$4)),0),(ABS(Y912*Constants!$B$4)+50)/100))</f>
        <v>0.58005</v>
      </c>
      <c r="AD912">
        <f t="shared" si="249"/>
        <v>1001</v>
      </c>
      <c r="AE912">
        <f t="shared" si="250"/>
        <v>1200.5</v>
      </c>
      <c r="AF912">
        <f t="shared" si="251"/>
        <v>800.5</v>
      </c>
      <c r="AG912">
        <f>((Constants!$B$5*AG911)+Constants!$B$4*AD912+AH911)/(Constants!$B$5+Constants!$B$4)</f>
        <v>1001</v>
      </c>
      <c r="AH912">
        <f>((Constants!$B$5*AG911)+Constants!$B$4*AD912+AH911)-(Constants!$B$5+Constants!$B$4)*AG912</f>
        <v>0</v>
      </c>
      <c r="AI912">
        <f>((Constants!$B$5*AI911)+Constants!$B$4*AE912+AJ911)/(Constants!$B$5+Constants!$B$4)</f>
        <v>1200.5</v>
      </c>
      <c r="AJ912">
        <f>((Constants!$B$5*AI911)+Constants!$B$4*AE912+AJ911)-(Constants!$B$4+Constants!$B$5)*AI912</f>
        <v>0</v>
      </c>
      <c r="AK912">
        <f>((Constants!$B$5*AK911)+Constants!$B$4*AF912+AL911)/(Constants!$B$5+Constants!$B$4)</f>
        <v>800.5</v>
      </c>
      <c r="AL912">
        <f>((Constants!$B$5*AK911)+Constants!$B$4*AF912+AL911)-(Constants!$B$5+Constants!$B$4)*AK912</f>
        <v>0</v>
      </c>
      <c r="AM912">
        <f t="shared" si="252"/>
        <v>1</v>
      </c>
      <c r="AN912">
        <f t="shared" si="253"/>
        <v>1</v>
      </c>
      <c r="AO912">
        <f>(200000*(ABS(N912)-ABS(N910))+Constants!$B$7)/(2*Constants!$B$7)</f>
        <v>0.5</v>
      </c>
      <c r="AP912">
        <f>(200000*(ABS(O912)-ABS(O910))+Constants!$B$7)/(2*Constants!$B$7)</f>
        <v>0.5</v>
      </c>
      <c r="AQ912">
        <f t="shared" si="254"/>
        <v>1</v>
      </c>
      <c r="AR912">
        <f>(Constants!$B$3*Constants!$B$8*I912*K912+AS911)/(Constants!$B$9*Constants!$B$4)</f>
        <v>7.53982300884956</v>
      </c>
      <c r="AS912">
        <f>(Constants!$B$3*Constants!$B$8*I912*K912+AS911)-(AR912*Constants!$B$9*Constants!$B$4)</f>
        <v>0</v>
      </c>
      <c r="AT912">
        <f t="shared" si="255"/>
        <v>6861.23893805302</v>
      </c>
      <c r="AU912">
        <f t="array" ref="AU912">IF(SUMPRODUCT(--(SIGN(AN879:AN911)=SIGN(K880:K912)))=0,2,IF(AV911&gt;0,1,0))</f>
        <v>0</v>
      </c>
      <c r="AV912">
        <f>IF(AU912=2,ROUND(5*1000/Constants!$B$11,0),IF(AV911&gt;0,AV911-1,0))</f>
        <v>0</v>
      </c>
      <c r="AW912">
        <f t="shared" si="256"/>
        <v>910</v>
      </c>
      <c r="AX912">
        <f ca="1" t="array" ref="AX912">IF(AW912&gt;Constants!$B$12,2,IF(SUMPRODUCT(--(AX893:AX912=2))=0,0,1))</f>
        <v>2</v>
      </c>
      <c r="AZ912">
        <f t="array" ref="AZ912">IF(ABS(AG912)&gt;Constants!$B$13,2,IF(SUMPRODUCT(--(AZ892:AZ911=2))=0,0,1))</f>
        <v>0</v>
      </c>
    </row>
    <row r="913" spans="1:52">
      <c r="A913" s="3">
        <v>911</v>
      </c>
      <c r="B913">
        <f>Signals!B912</f>
        <v>3</v>
      </c>
      <c r="C913">
        <f>Signals!C912</f>
        <v>2</v>
      </c>
      <c r="D913">
        <f>Signals!F912</f>
        <v>0</v>
      </c>
      <c r="E913">
        <f>Signals!H912</f>
        <v>0</v>
      </c>
      <c r="F913">
        <f>Signals!I912</f>
        <v>0</v>
      </c>
      <c r="G913">
        <f>IF(Constants!$B$2=2,-B913,B913)</f>
        <v>3</v>
      </c>
      <c r="H913">
        <f>IF(Constants!$C$2=2,-C913,C913)</f>
        <v>2</v>
      </c>
      <c r="I913">
        <f t="shared" si="240"/>
        <v>3</v>
      </c>
      <c r="J913">
        <f t="shared" si="241"/>
        <v>2</v>
      </c>
      <c r="K913">
        <f t="shared" si="242"/>
        <v>1</v>
      </c>
      <c r="L913">
        <f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1200.5</v>
      </c>
      <c r="M913">
        <f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800.5</v>
      </c>
      <c r="N913">
        <f t="shared" si="243"/>
        <v>1200.5</v>
      </c>
      <c r="O913">
        <f t="shared" si="244"/>
        <v>800.5</v>
      </c>
      <c r="P913">
        <f>IF(I913&lt;&gt;0,(ABS(L913*Constants!$B$10)+50)/100,MAX(P912-ABS(N913*Constants!$B$4),0))</f>
        <v>0.62005</v>
      </c>
      <c r="Q913">
        <f>IF(J913&lt;&gt;0,(ABS(M913*Constants!$B$10)+50)/100,MAX(Q912-ABS(O913*Constants!$B$4),0))</f>
        <v>0.58005</v>
      </c>
      <c r="R913">
        <f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1200.5</v>
      </c>
      <c r="S913">
        <f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800.5</v>
      </c>
      <c r="T913">
        <f t="shared" si="245"/>
        <v>1200.5</v>
      </c>
      <c r="U913">
        <f t="shared" si="246"/>
        <v>800.5</v>
      </c>
      <c r="V913">
        <f>IF(I913&lt;&gt;0,(ABS(R913*Constants!$B$4)+50)/100,IF(R913=0,MAX((0-ABS(T913*Constants!$B$4)),0),(ABS(R913*Constants!$B$4)+50)/100))</f>
        <v>1501.125</v>
      </c>
      <c r="W913">
        <f>IF(J913&lt;&gt;0,(ABS(S913*Constants!$B$4)+50)/100,IF(S913=0,MAX((0-ABS(U913*Constants!$B$4)),0),(ABS(S913*Constants!$B$4)+50)/100))</f>
        <v>1001.125</v>
      </c>
      <c r="X913">
        <f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1200.5</v>
      </c>
      <c r="Y913">
        <f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800.5</v>
      </c>
      <c r="Z913">
        <f t="shared" si="247"/>
        <v>1200.5</v>
      </c>
      <c r="AA913">
        <f t="shared" si="248"/>
        <v>800.5</v>
      </c>
      <c r="AB913">
        <f>IF(I913&lt;&gt;0,(ABS(X913*Constants!$B$10)+50)/100,IF(X913=0,MAX((AB912-ABS(Z913*Constants!$B$4)),0),(ABS(X913*Constants!$B$4)+50)/100))</f>
        <v>0.62005</v>
      </c>
      <c r="AC913">
        <f>IF(J913&lt;&gt;0,(ABS(Y913*Constants!$B$10)+50)/100,IF(Y913=0,MAX((AC912-ABS(AA913*Constants!$B$4)),0),(ABS(Y913*Constants!$B$4)+50)/100))</f>
        <v>0.58005</v>
      </c>
      <c r="AD913">
        <f t="shared" si="249"/>
        <v>1001</v>
      </c>
      <c r="AE913">
        <f t="shared" si="250"/>
        <v>1200.5</v>
      </c>
      <c r="AF913">
        <f t="shared" si="251"/>
        <v>800.5</v>
      </c>
      <c r="AG913">
        <f>((Constants!$B$5*AG912)+Constants!$B$4*AD913+AH912)/(Constants!$B$5+Constants!$B$4)</f>
        <v>1001</v>
      </c>
      <c r="AH913">
        <f>((Constants!$B$5*AG912)+Constants!$B$4*AD913+AH912)-(Constants!$B$5+Constants!$B$4)*AG913</f>
        <v>0</v>
      </c>
      <c r="AI913">
        <f>((Constants!$B$5*AI912)+Constants!$B$4*AE913+AJ912)/(Constants!$B$5+Constants!$B$4)</f>
        <v>1200.5</v>
      </c>
      <c r="AJ913">
        <f>((Constants!$B$5*AI912)+Constants!$B$4*AE913+AJ912)-(Constants!$B$4+Constants!$B$5)*AI913</f>
        <v>0</v>
      </c>
      <c r="AK913">
        <f>((Constants!$B$5*AK912)+Constants!$B$4*AF913+AL912)/(Constants!$B$5+Constants!$B$4)</f>
        <v>800.5</v>
      </c>
      <c r="AL913">
        <f>((Constants!$B$5*AK912)+Constants!$B$4*AF913+AL912)-(Constants!$B$5+Constants!$B$4)*AK913</f>
        <v>0</v>
      </c>
      <c r="AM913">
        <f t="shared" si="252"/>
        <v>1</v>
      </c>
      <c r="AN913">
        <f t="shared" si="253"/>
        <v>1</v>
      </c>
      <c r="AO913">
        <f>(200000*(ABS(N913)-ABS(N911))+Constants!$B$7)/(2*Constants!$B$7)</f>
        <v>0.5</v>
      </c>
      <c r="AP913">
        <f>(200000*(ABS(O913)-ABS(O911))+Constants!$B$7)/(2*Constants!$B$7)</f>
        <v>0.5</v>
      </c>
      <c r="AQ913">
        <f t="shared" si="254"/>
        <v>1</v>
      </c>
      <c r="AR913">
        <f>(Constants!$B$3*Constants!$B$8*I913*K913+AS912)/(Constants!$B$9*Constants!$B$4)</f>
        <v>7.53982300884956</v>
      </c>
      <c r="AS913">
        <f>(Constants!$B$3*Constants!$B$8*I913*K913+AS912)-(AR913*Constants!$B$9*Constants!$B$4)</f>
        <v>0</v>
      </c>
      <c r="AT913">
        <f t="shared" si="255"/>
        <v>6868.77876106187</v>
      </c>
      <c r="AU913">
        <f t="array" ref="AU913">IF(SUMPRODUCT(--(SIGN(AN880:AN912)=SIGN(K881:K913)))=0,2,IF(AV912&gt;0,1,0))</f>
        <v>0</v>
      </c>
      <c r="AV913">
        <f>IF(AU913=2,ROUND(5*1000/Constants!$B$11,0),IF(AV912&gt;0,AV912-1,0))</f>
        <v>0</v>
      </c>
      <c r="AW913">
        <f t="shared" si="256"/>
        <v>911</v>
      </c>
      <c r="AX913">
        <f ca="1" t="array" ref="AX913">IF(AW913&gt;Constants!$B$12,2,IF(SUMPRODUCT(--(AX894:AX913=2))=0,0,1))</f>
        <v>2</v>
      </c>
      <c r="AZ913">
        <f t="array" ref="AZ913">IF(ABS(AG913)&gt;Constants!$B$13,2,IF(SUMPRODUCT(--(AZ893:AZ912=2))=0,0,1))</f>
        <v>0</v>
      </c>
    </row>
    <row r="914" spans="1:52">
      <c r="A914" s="3">
        <v>912</v>
      </c>
      <c r="B914">
        <f>Signals!B913</f>
        <v>3</v>
      </c>
      <c r="C914">
        <f>Signals!C913</f>
        <v>2</v>
      </c>
      <c r="D914">
        <f>Signals!F913</f>
        <v>0</v>
      </c>
      <c r="E914">
        <f>Signals!H913</f>
        <v>0</v>
      </c>
      <c r="F914">
        <f>Signals!I913</f>
        <v>0</v>
      </c>
      <c r="G914">
        <f>IF(Constants!$B$2=2,-B914,B914)</f>
        <v>3</v>
      </c>
      <c r="H914">
        <f>IF(Constants!$C$2=2,-C914,C914)</f>
        <v>2</v>
      </c>
      <c r="I914">
        <f t="shared" si="240"/>
        <v>3</v>
      </c>
      <c r="J914">
        <f t="shared" si="241"/>
        <v>2</v>
      </c>
      <c r="K914">
        <f t="shared" si="242"/>
        <v>1</v>
      </c>
      <c r="L914">
        <f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1200.5</v>
      </c>
      <c r="M914">
        <f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800.5</v>
      </c>
      <c r="N914">
        <f t="shared" si="243"/>
        <v>1200.5</v>
      </c>
      <c r="O914">
        <f t="shared" si="244"/>
        <v>800.5</v>
      </c>
      <c r="P914">
        <f>IF(I914&lt;&gt;0,(ABS(L914*Constants!$B$10)+50)/100,MAX(P913-ABS(N914*Constants!$B$4),0))</f>
        <v>0.62005</v>
      </c>
      <c r="Q914">
        <f>IF(J914&lt;&gt;0,(ABS(M914*Constants!$B$10)+50)/100,MAX(Q913-ABS(O914*Constants!$B$4),0))</f>
        <v>0.58005</v>
      </c>
      <c r="R914">
        <f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1200.5</v>
      </c>
      <c r="S914">
        <f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800.5</v>
      </c>
      <c r="T914">
        <f t="shared" si="245"/>
        <v>1200.5</v>
      </c>
      <c r="U914">
        <f t="shared" si="246"/>
        <v>800.5</v>
      </c>
      <c r="V914">
        <f>IF(I914&lt;&gt;0,(ABS(R914*Constants!$B$4)+50)/100,IF(R914=0,MAX((0-ABS(T914*Constants!$B$4)),0),(ABS(R914*Constants!$B$4)+50)/100))</f>
        <v>1501.125</v>
      </c>
      <c r="W914">
        <f>IF(J914&lt;&gt;0,(ABS(S914*Constants!$B$4)+50)/100,IF(S914=0,MAX((0-ABS(U914*Constants!$B$4)),0),(ABS(S914*Constants!$B$4)+50)/100))</f>
        <v>1001.125</v>
      </c>
      <c r="X914">
        <f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1200.5</v>
      </c>
      <c r="Y914">
        <f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800.5</v>
      </c>
      <c r="Z914">
        <f t="shared" si="247"/>
        <v>1200.5</v>
      </c>
      <c r="AA914">
        <f t="shared" si="248"/>
        <v>800.5</v>
      </c>
      <c r="AB914">
        <f>IF(I914&lt;&gt;0,(ABS(X914*Constants!$B$10)+50)/100,IF(X914=0,MAX((AB913-ABS(Z914*Constants!$B$4)),0),(ABS(X914*Constants!$B$4)+50)/100))</f>
        <v>0.62005</v>
      </c>
      <c r="AC914">
        <f>IF(J914&lt;&gt;0,(ABS(Y914*Constants!$B$10)+50)/100,IF(Y914=0,MAX((AC913-ABS(AA914*Constants!$B$4)),0),(ABS(Y914*Constants!$B$4)+50)/100))</f>
        <v>0.58005</v>
      </c>
      <c r="AD914">
        <f t="shared" si="249"/>
        <v>1001</v>
      </c>
      <c r="AE914">
        <f t="shared" si="250"/>
        <v>1200.5</v>
      </c>
      <c r="AF914">
        <f t="shared" si="251"/>
        <v>800.5</v>
      </c>
      <c r="AG914">
        <f>((Constants!$B$5*AG913)+Constants!$B$4*AD914+AH913)/(Constants!$B$5+Constants!$B$4)</f>
        <v>1001</v>
      </c>
      <c r="AH914">
        <f>((Constants!$B$5*AG913)+Constants!$B$4*AD914+AH913)-(Constants!$B$5+Constants!$B$4)*AG914</f>
        <v>0</v>
      </c>
      <c r="AI914">
        <f>((Constants!$B$5*AI913)+Constants!$B$4*AE914+AJ913)/(Constants!$B$5+Constants!$B$4)</f>
        <v>1200.5</v>
      </c>
      <c r="AJ914">
        <f>((Constants!$B$5*AI913)+Constants!$B$4*AE914+AJ913)-(Constants!$B$4+Constants!$B$5)*AI914</f>
        <v>0</v>
      </c>
      <c r="AK914">
        <f>((Constants!$B$5*AK913)+Constants!$B$4*AF914+AL913)/(Constants!$B$5+Constants!$B$4)</f>
        <v>800.5</v>
      </c>
      <c r="AL914">
        <f>((Constants!$B$5*AK913)+Constants!$B$4*AF914+AL913)-(Constants!$B$5+Constants!$B$4)*AK914</f>
        <v>0</v>
      </c>
      <c r="AM914">
        <f t="shared" si="252"/>
        <v>1</v>
      </c>
      <c r="AN914">
        <f t="shared" si="253"/>
        <v>1</v>
      </c>
      <c r="AO914">
        <f>(200000*(ABS(N914)-ABS(N912))+Constants!$B$7)/(2*Constants!$B$7)</f>
        <v>0.5</v>
      </c>
      <c r="AP914">
        <f>(200000*(ABS(O914)-ABS(O912))+Constants!$B$7)/(2*Constants!$B$7)</f>
        <v>0.5</v>
      </c>
      <c r="AQ914">
        <f t="shared" si="254"/>
        <v>1</v>
      </c>
      <c r="AR914">
        <f>(Constants!$B$3*Constants!$B$8*I914*K914+AS913)/(Constants!$B$9*Constants!$B$4)</f>
        <v>7.53982300884956</v>
      </c>
      <c r="AS914">
        <f>(Constants!$B$3*Constants!$B$8*I914*K914+AS913)-(AR914*Constants!$B$9*Constants!$B$4)</f>
        <v>0</v>
      </c>
      <c r="AT914">
        <f t="shared" si="255"/>
        <v>6876.31858407072</v>
      </c>
      <c r="AU914">
        <f t="array" ref="AU914">IF(SUMPRODUCT(--(SIGN(AN881:AN913)=SIGN(K882:K914)))=0,2,IF(AV913&gt;0,1,0))</f>
        <v>0</v>
      </c>
      <c r="AV914">
        <f>IF(AU914=2,ROUND(5*1000/Constants!$B$11,0),IF(AV913&gt;0,AV913-1,0))</f>
        <v>0</v>
      </c>
      <c r="AW914">
        <f t="shared" si="256"/>
        <v>912</v>
      </c>
      <c r="AX914">
        <f ca="1" t="array" ref="AX914">IF(AW914&gt;Constants!$B$12,2,IF(SUMPRODUCT(--(AX895:AX914=2))=0,0,1))</f>
        <v>2</v>
      </c>
      <c r="AZ914">
        <f t="array" ref="AZ914">IF(ABS(AG914)&gt;Constants!$B$13,2,IF(SUMPRODUCT(--(AZ894:AZ913=2))=0,0,1))</f>
        <v>0</v>
      </c>
    </row>
    <row r="915" spans="1:52">
      <c r="A915" s="3">
        <v>913</v>
      </c>
      <c r="B915">
        <f>Signals!B914</f>
        <v>3</v>
      </c>
      <c r="C915">
        <f>Signals!C914</f>
        <v>2</v>
      </c>
      <c r="D915">
        <f>Signals!F914</f>
        <v>0</v>
      </c>
      <c r="E915">
        <f>Signals!H914</f>
        <v>0</v>
      </c>
      <c r="F915">
        <f>Signals!I914</f>
        <v>0</v>
      </c>
      <c r="G915">
        <f>IF(Constants!$B$2=2,-B915,B915)</f>
        <v>3</v>
      </c>
      <c r="H915">
        <f>IF(Constants!$C$2=2,-C915,C915)</f>
        <v>2</v>
      </c>
      <c r="I915">
        <f t="shared" si="240"/>
        <v>3</v>
      </c>
      <c r="J915">
        <f t="shared" si="241"/>
        <v>2</v>
      </c>
      <c r="K915">
        <f t="shared" si="242"/>
        <v>1</v>
      </c>
      <c r="L915">
        <f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1200.5</v>
      </c>
      <c r="M915">
        <f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800.5</v>
      </c>
      <c r="N915">
        <f t="shared" si="243"/>
        <v>1200.5</v>
      </c>
      <c r="O915">
        <f t="shared" si="244"/>
        <v>800.5</v>
      </c>
      <c r="P915">
        <f>IF(I915&lt;&gt;0,(ABS(L915*Constants!$B$10)+50)/100,MAX(P914-ABS(N915*Constants!$B$4),0))</f>
        <v>0.62005</v>
      </c>
      <c r="Q915">
        <f>IF(J915&lt;&gt;0,(ABS(M915*Constants!$B$10)+50)/100,MAX(Q914-ABS(O915*Constants!$B$4),0))</f>
        <v>0.58005</v>
      </c>
      <c r="R915">
        <f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1200.5</v>
      </c>
      <c r="S915">
        <f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800.5</v>
      </c>
      <c r="T915">
        <f t="shared" si="245"/>
        <v>1200.5</v>
      </c>
      <c r="U915">
        <f t="shared" si="246"/>
        <v>800.5</v>
      </c>
      <c r="V915">
        <f>IF(I915&lt;&gt;0,(ABS(R915*Constants!$B$4)+50)/100,IF(R915=0,MAX((0-ABS(T915*Constants!$B$4)),0),(ABS(R915*Constants!$B$4)+50)/100))</f>
        <v>1501.125</v>
      </c>
      <c r="W915">
        <f>IF(J915&lt;&gt;0,(ABS(S915*Constants!$B$4)+50)/100,IF(S915=0,MAX((0-ABS(U915*Constants!$B$4)),0),(ABS(S915*Constants!$B$4)+50)/100))</f>
        <v>1001.125</v>
      </c>
      <c r="X915">
        <f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1200.5</v>
      </c>
      <c r="Y915">
        <f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800.5</v>
      </c>
      <c r="Z915">
        <f t="shared" si="247"/>
        <v>1200.5</v>
      </c>
      <c r="AA915">
        <f t="shared" si="248"/>
        <v>800.5</v>
      </c>
      <c r="AB915">
        <f>IF(I915&lt;&gt;0,(ABS(X915*Constants!$B$10)+50)/100,IF(X915=0,MAX((AB914-ABS(Z915*Constants!$B$4)),0),(ABS(X915*Constants!$B$4)+50)/100))</f>
        <v>0.62005</v>
      </c>
      <c r="AC915">
        <f>IF(J915&lt;&gt;0,(ABS(Y915*Constants!$B$10)+50)/100,IF(Y915=0,MAX((AC914-ABS(AA915*Constants!$B$4)),0),(ABS(Y915*Constants!$B$4)+50)/100))</f>
        <v>0.58005</v>
      </c>
      <c r="AD915">
        <f t="shared" si="249"/>
        <v>1001</v>
      </c>
      <c r="AE915">
        <f t="shared" si="250"/>
        <v>1200.5</v>
      </c>
      <c r="AF915">
        <f t="shared" si="251"/>
        <v>800.5</v>
      </c>
      <c r="AG915">
        <f>((Constants!$B$5*AG914)+Constants!$B$4*AD915+AH914)/(Constants!$B$5+Constants!$B$4)</f>
        <v>1001</v>
      </c>
      <c r="AH915">
        <f>((Constants!$B$5*AG914)+Constants!$B$4*AD915+AH914)-(Constants!$B$5+Constants!$B$4)*AG915</f>
        <v>0</v>
      </c>
      <c r="AI915">
        <f>((Constants!$B$5*AI914)+Constants!$B$4*AE915+AJ914)/(Constants!$B$5+Constants!$B$4)</f>
        <v>1200.5</v>
      </c>
      <c r="AJ915">
        <f>((Constants!$B$5*AI914)+Constants!$B$4*AE915+AJ914)-(Constants!$B$4+Constants!$B$5)*AI915</f>
        <v>0</v>
      </c>
      <c r="AK915">
        <f>((Constants!$B$5*AK914)+Constants!$B$4*AF915+AL914)/(Constants!$B$5+Constants!$B$4)</f>
        <v>800.5</v>
      </c>
      <c r="AL915">
        <f>((Constants!$B$5*AK914)+Constants!$B$4*AF915+AL914)-(Constants!$B$5+Constants!$B$4)*AK915</f>
        <v>0</v>
      </c>
      <c r="AM915">
        <f t="shared" si="252"/>
        <v>1</v>
      </c>
      <c r="AN915">
        <f t="shared" si="253"/>
        <v>1</v>
      </c>
      <c r="AO915">
        <f>(200000*(ABS(N915)-ABS(N913))+Constants!$B$7)/(2*Constants!$B$7)</f>
        <v>0.5</v>
      </c>
      <c r="AP915">
        <f>(200000*(ABS(O915)-ABS(O913))+Constants!$B$7)/(2*Constants!$B$7)</f>
        <v>0.5</v>
      </c>
      <c r="AQ915">
        <f t="shared" si="254"/>
        <v>1</v>
      </c>
      <c r="AR915">
        <f>(Constants!$B$3*Constants!$B$8*I915*K915+AS914)/(Constants!$B$9*Constants!$B$4)</f>
        <v>7.53982300884956</v>
      </c>
      <c r="AS915">
        <f>(Constants!$B$3*Constants!$B$8*I915*K915+AS914)-(AR915*Constants!$B$9*Constants!$B$4)</f>
        <v>0</v>
      </c>
      <c r="AT915">
        <f t="shared" si="255"/>
        <v>6883.85840707957</v>
      </c>
      <c r="AU915">
        <f t="array" ref="AU915">IF(SUMPRODUCT(--(SIGN(AN882:AN914)=SIGN(K883:K915)))=0,2,IF(AV914&gt;0,1,0))</f>
        <v>0</v>
      </c>
      <c r="AV915">
        <f>IF(AU915=2,ROUND(5*1000/Constants!$B$11,0),IF(AV914&gt;0,AV914-1,0))</f>
        <v>0</v>
      </c>
      <c r="AW915">
        <f t="shared" si="256"/>
        <v>913</v>
      </c>
      <c r="AX915">
        <f ca="1" t="array" ref="AX915">IF(AW915&gt;Constants!$B$12,2,IF(SUMPRODUCT(--(AX896:AX915=2))=0,0,1))</f>
        <v>2</v>
      </c>
      <c r="AZ915">
        <f t="array" ref="AZ915">IF(ABS(AG915)&gt;Constants!$B$13,2,IF(SUMPRODUCT(--(AZ895:AZ914=2))=0,0,1))</f>
        <v>0</v>
      </c>
    </row>
    <row r="916" spans="1:52">
      <c r="A916" s="3">
        <v>914</v>
      </c>
      <c r="B916">
        <f>Signals!B915</f>
        <v>3</v>
      </c>
      <c r="C916">
        <f>Signals!C915</f>
        <v>2</v>
      </c>
      <c r="D916">
        <f>Signals!F915</f>
        <v>0</v>
      </c>
      <c r="E916">
        <f>Signals!H915</f>
        <v>0</v>
      </c>
      <c r="F916">
        <f>Signals!I915</f>
        <v>0</v>
      </c>
      <c r="G916">
        <f>IF(Constants!$B$2=2,-B916,B916)</f>
        <v>3</v>
      </c>
      <c r="H916">
        <f>IF(Constants!$C$2=2,-C916,C916)</f>
        <v>2</v>
      </c>
      <c r="I916">
        <f t="shared" si="240"/>
        <v>3</v>
      </c>
      <c r="J916">
        <f t="shared" si="241"/>
        <v>2</v>
      </c>
      <c r="K916">
        <f t="shared" si="242"/>
        <v>1</v>
      </c>
      <c r="L916">
        <f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1200.5</v>
      </c>
      <c r="M916">
        <f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800.5</v>
      </c>
      <c r="N916">
        <f t="shared" si="243"/>
        <v>1200.5</v>
      </c>
      <c r="O916">
        <f t="shared" si="244"/>
        <v>800.5</v>
      </c>
      <c r="P916">
        <f>IF(I916&lt;&gt;0,(ABS(L916*Constants!$B$10)+50)/100,MAX(P915-ABS(N916*Constants!$B$4),0))</f>
        <v>0.62005</v>
      </c>
      <c r="Q916">
        <f>IF(J916&lt;&gt;0,(ABS(M916*Constants!$B$10)+50)/100,MAX(Q915-ABS(O916*Constants!$B$4),0))</f>
        <v>0.58005</v>
      </c>
      <c r="R916">
        <f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1200.5</v>
      </c>
      <c r="S916">
        <f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800.5</v>
      </c>
      <c r="T916">
        <f t="shared" si="245"/>
        <v>1200.5</v>
      </c>
      <c r="U916">
        <f t="shared" si="246"/>
        <v>800.5</v>
      </c>
      <c r="V916">
        <f>IF(I916&lt;&gt;0,(ABS(R916*Constants!$B$4)+50)/100,IF(R916=0,MAX((0-ABS(T916*Constants!$B$4)),0),(ABS(R916*Constants!$B$4)+50)/100))</f>
        <v>1501.125</v>
      </c>
      <c r="W916">
        <f>IF(J916&lt;&gt;0,(ABS(S916*Constants!$B$4)+50)/100,IF(S916=0,MAX((0-ABS(U916*Constants!$B$4)),0),(ABS(S916*Constants!$B$4)+50)/100))</f>
        <v>1001.125</v>
      </c>
      <c r="X916">
        <f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1200.5</v>
      </c>
      <c r="Y916">
        <f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800.5</v>
      </c>
      <c r="Z916">
        <f t="shared" si="247"/>
        <v>1200.5</v>
      </c>
      <c r="AA916">
        <f t="shared" si="248"/>
        <v>800.5</v>
      </c>
      <c r="AB916">
        <f>IF(I916&lt;&gt;0,(ABS(X916*Constants!$B$10)+50)/100,IF(X916=0,MAX((AB915-ABS(Z916*Constants!$B$4)),0),(ABS(X916*Constants!$B$4)+50)/100))</f>
        <v>0.62005</v>
      </c>
      <c r="AC916">
        <f>IF(J916&lt;&gt;0,(ABS(Y916*Constants!$B$10)+50)/100,IF(Y916=0,MAX((AC915-ABS(AA916*Constants!$B$4)),0),(ABS(Y916*Constants!$B$4)+50)/100))</f>
        <v>0.58005</v>
      </c>
      <c r="AD916">
        <f t="shared" si="249"/>
        <v>1001</v>
      </c>
      <c r="AE916">
        <f t="shared" si="250"/>
        <v>1200.5</v>
      </c>
      <c r="AF916">
        <f t="shared" si="251"/>
        <v>800.5</v>
      </c>
      <c r="AG916">
        <f>((Constants!$B$5*AG915)+Constants!$B$4*AD916+AH915)/(Constants!$B$5+Constants!$B$4)</f>
        <v>1001</v>
      </c>
      <c r="AH916">
        <f>((Constants!$B$5*AG915)+Constants!$B$4*AD916+AH915)-(Constants!$B$5+Constants!$B$4)*AG916</f>
        <v>0</v>
      </c>
      <c r="AI916">
        <f>((Constants!$B$5*AI915)+Constants!$B$4*AE916+AJ915)/(Constants!$B$5+Constants!$B$4)</f>
        <v>1200.5</v>
      </c>
      <c r="AJ916">
        <f>((Constants!$B$5*AI915)+Constants!$B$4*AE916+AJ915)-(Constants!$B$4+Constants!$B$5)*AI916</f>
        <v>0</v>
      </c>
      <c r="AK916">
        <f>((Constants!$B$5*AK915)+Constants!$B$4*AF916+AL915)/(Constants!$B$5+Constants!$B$4)</f>
        <v>800.5</v>
      </c>
      <c r="AL916">
        <f>((Constants!$B$5*AK915)+Constants!$B$4*AF916+AL915)-(Constants!$B$5+Constants!$B$4)*AK916</f>
        <v>0</v>
      </c>
      <c r="AM916">
        <f t="shared" si="252"/>
        <v>1</v>
      </c>
      <c r="AN916">
        <f t="shared" si="253"/>
        <v>1</v>
      </c>
      <c r="AO916">
        <f>(200000*(ABS(N916)-ABS(N914))+Constants!$B$7)/(2*Constants!$B$7)</f>
        <v>0.5</v>
      </c>
      <c r="AP916">
        <f>(200000*(ABS(O916)-ABS(O914))+Constants!$B$7)/(2*Constants!$B$7)</f>
        <v>0.5</v>
      </c>
      <c r="AQ916">
        <f t="shared" si="254"/>
        <v>1</v>
      </c>
      <c r="AR916">
        <f>(Constants!$B$3*Constants!$B$8*I916*K916+AS915)/(Constants!$B$9*Constants!$B$4)</f>
        <v>7.53982300884956</v>
      </c>
      <c r="AS916">
        <f>(Constants!$B$3*Constants!$B$8*I916*K916+AS915)-(AR916*Constants!$B$9*Constants!$B$4)</f>
        <v>0</v>
      </c>
      <c r="AT916">
        <f t="shared" si="255"/>
        <v>6891.39823008842</v>
      </c>
      <c r="AU916">
        <f t="array" ref="AU916">IF(SUMPRODUCT(--(SIGN(AN883:AN915)=SIGN(K884:K916)))=0,2,IF(AV915&gt;0,1,0))</f>
        <v>0</v>
      </c>
      <c r="AV916">
        <f>IF(AU916=2,ROUND(5*1000/Constants!$B$11,0),IF(AV915&gt;0,AV915-1,0))</f>
        <v>0</v>
      </c>
      <c r="AW916">
        <f t="shared" si="256"/>
        <v>914</v>
      </c>
      <c r="AX916">
        <f ca="1" t="array" ref="AX916">IF(AW916&gt;Constants!$B$12,2,IF(SUMPRODUCT(--(AX897:AX916=2))=0,0,1))</f>
        <v>2</v>
      </c>
      <c r="AZ916">
        <f t="array" ref="AZ916">IF(ABS(AG916)&gt;Constants!$B$13,2,IF(SUMPRODUCT(--(AZ896:AZ915=2))=0,0,1))</f>
        <v>0</v>
      </c>
    </row>
    <row r="917" spans="1:52">
      <c r="A917" s="3">
        <v>915</v>
      </c>
      <c r="B917">
        <f>Signals!B916</f>
        <v>3</v>
      </c>
      <c r="C917">
        <f>Signals!C916</f>
        <v>2</v>
      </c>
      <c r="D917">
        <f>Signals!F916</f>
        <v>0</v>
      </c>
      <c r="E917">
        <f>Signals!H916</f>
        <v>0</v>
      </c>
      <c r="F917">
        <f>Signals!I916</f>
        <v>0</v>
      </c>
      <c r="G917">
        <f>IF(Constants!$B$2=2,-B917,B917)</f>
        <v>3</v>
      </c>
      <c r="H917">
        <f>IF(Constants!$C$2=2,-C917,C917)</f>
        <v>2</v>
      </c>
      <c r="I917">
        <f t="shared" si="240"/>
        <v>3</v>
      </c>
      <c r="J917">
        <f t="shared" si="241"/>
        <v>2</v>
      </c>
      <c r="K917">
        <f t="shared" si="242"/>
        <v>1</v>
      </c>
      <c r="L917">
        <f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1200.5</v>
      </c>
      <c r="M917">
        <f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800.5</v>
      </c>
      <c r="N917">
        <f t="shared" si="243"/>
        <v>1200.5</v>
      </c>
      <c r="O917">
        <f t="shared" si="244"/>
        <v>800.5</v>
      </c>
      <c r="P917">
        <f>IF(I917&lt;&gt;0,(ABS(L917*Constants!$B$10)+50)/100,MAX(P916-ABS(N917*Constants!$B$4),0))</f>
        <v>0.62005</v>
      </c>
      <c r="Q917">
        <f>IF(J917&lt;&gt;0,(ABS(M917*Constants!$B$10)+50)/100,MAX(Q916-ABS(O917*Constants!$B$4),0))</f>
        <v>0.58005</v>
      </c>
      <c r="R917">
        <f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1200.5</v>
      </c>
      <c r="S917">
        <f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800.5</v>
      </c>
      <c r="T917">
        <f t="shared" si="245"/>
        <v>1200.5</v>
      </c>
      <c r="U917">
        <f t="shared" si="246"/>
        <v>800.5</v>
      </c>
      <c r="V917">
        <f>IF(I917&lt;&gt;0,(ABS(R917*Constants!$B$4)+50)/100,IF(R917=0,MAX((0-ABS(T917*Constants!$B$4)),0),(ABS(R917*Constants!$B$4)+50)/100))</f>
        <v>1501.125</v>
      </c>
      <c r="W917">
        <f>IF(J917&lt;&gt;0,(ABS(S917*Constants!$B$4)+50)/100,IF(S917=0,MAX((0-ABS(U917*Constants!$B$4)),0),(ABS(S917*Constants!$B$4)+50)/100))</f>
        <v>1001.125</v>
      </c>
      <c r="X917">
        <f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1200.5</v>
      </c>
      <c r="Y917">
        <f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800.5</v>
      </c>
      <c r="Z917">
        <f t="shared" si="247"/>
        <v>1200.5</v>
      </c>
      <c r="AA917">
        <f t="shared" si="248"/>
        <v>800.5</v>
      </c>
      <c r="AB917">
        <f>IF(I917&lt;&gt;0,(ABS(X917*Constants!$B$10)+50)/100,IF(X917=0,MAX((AB916-ABS(Z917*Constants!$B$4)),0),(ABS(X917*Constants!$B$4)+50)/100))</f>
        <v>0.62005</v>
      </c>
      <c r="AC917">
        <f>IF(J917&lt;&gt;0,(ABS(Y917*Constants!$B$10)+50)/100,IF(Y917=0,MAX((AC916-ABS(AA917*Constants!$B$4)),0),(ABS(Y917*Constants!$B$4)+50)/100))</f>
        <v>0.58005</v>
      </c>
      <c r="AD917">
        <f t="shared" si="249"/>
        <v>1001</v>
      </c>
      <c r="AE917">
        <f t="shared" si="250"/>
        <v>1200.5</v>
      </c>
      <c r="AF917">
        <f t="shared" si="251"/>
        <v>800.5</v>
      </c>
      <c r="AG917">
        <f>((Constants!$B$5*AG916)+Constants!$B$4*AD917+AH916)/(Constants!$B$5+Constants!$B$4)</f>
        <v>1001</v>
      </c>
      <c r="AH917">
        <f>((Constants!$B$5*AG916)+Constants!$B$4*AD917+AH916)-(Constants!$B$5+Constants!$B$4)*AG917</f>
        <v>0</v>
      </c>
      <c r="AI917">
        <f>((Constants!$B$5*AI916)+Constants!$B$4*AE917+AJ916)/(Constants!$B$5+Constants!$B$4)</f>
        <v>1200.5</v>
      </c>
      <c r="AJ917">
        <f>((Constants!$B$5*AI916)+Constants!$B$4*AE917+AJ916)-(Constants!$B$4+Constants!$B$5)*AI917</f>
        <v>0</v>
      </c>
      <c r="AK917">
        <f>((Constants!$B$5*AK916)+Constants!$B$4*AF917+AL916)/(Constants!$B$5+Constants!$B$4)</f>
        <v>800.5</v>
      </c>
      <c r="AL917">
        <f>((Constants!$B$5*AK916)+Constants!$B$4*AF917+AL916)-(Constants!$B$5+Constants!$B$4)*AK917</f>
        <v>0</v>
      </c>
      <c r="AM917">
        <f t="shared" si="252"/>
        <v>1</v>
      </c>
      <c r="AN917">
        <f t="shared" si="253"/>
        <v>1</v>
      </c>
      <c r="AO917">
        <f>(200000*(ABS(N917)-ABS(N915))+Constants!$B$7)/(2*Constants!$B$7)</f>
        <v>0.5</v>
      </c>
      <c r="AP917">
        <f>(200000*(ABS(O917)-ABS(O915))+Constants!$B$7)/(2*Constants!$B$7)</f>
        <v>0.5</v>
      </c>
      <c r="AQ917">
        <f t="shared" si="254"/>
        <v>1</v>
      </c>
      <c r="AR917">
        <f>(Constants!$B$3*Constants!$B$8*I917*K917+AS916)/(Constants!$B$9*Constants!$B$4)</f>
        <v>7.53982300884956</v>
      </c>
      <c r="AS917">
        <f>(Constants!$B$3*Constants!$B$8*I917*K917+AS916)-(AR917*Constants!$B$9*Constants!$B$4)</f>
        <v>0</v>
      </c>
      <c r="AT917">
        <f t="shared" si="255"/>
        <v>6898.93805309726</v>
      </c>
      <c r="AU917">
        <f t="array" ref="AU917">IF(SUMPRODUCT(--(SIGN(AN884:AN916)=SIGN(K885:K917)))=0,2,IF(AV916&gt;0,1,0))</f>
        <v>0</v>
      </c>
      <c r="AV917">
        <f>IF(AU917=2,ROUND(5*1000/Constants!$B$11,0),IF(AV916&gt;0,AV916-1,0))</f>
        <v>0</v>
      </c>
      <c r="AW917">
        <f t="shared" si="256"/>
        <v>915</v>
      </c>
      <c r="AX917">
        <f ca="1" t="array" ref="AX917">IF(AW917&gt;Constants!$B$12,2,IF(SUMPRODUCT(--(AX898:AX917=2))=0,0,1))</f>
        <v>2</v>
      </c>
      <c r="AZ917">
        <f t="array" ref="AZ917">IF(ABS(AG917)&gt;Constants!$B$13,2,IF(SUMPRODUCT(--(AZ897:AZ916=2))=0,0,1))</f>
        <v>0</v>
      </c>
    </row>
    <row r="918" spans="1:52">
      <c r="A918" s="3">
        <v>916</v>
      </c>
      <c r="B918">
        <f>Signals!B917</f>
        <v>3</v>
      </c>
      <c r="C918">
        <f>Signals!C917</f>
        <v>2</v>
      </c>
      <c r="D918">
        <f>Signals!F917</f>
        <v>0</v>
      </c>
      <c r="E918">
        <f>Signals!H917</f>
        <v>0</v>
      </c>
      <c r="F918">
        <f>Signals!I917</f>
        <v>0</v>
      </c>
      <c r="G918">
        <f>IF(Constants!$B$2=2,-B918,B918)</f>
        <v>3</v>
      </c>
      <c r="H918">
        <f>IF(Constants!$C$2=2,-C918,C918)</f>
        <v>2</v>
      </c>
      <c r="I918">
        <f t="shared" si="240"/>
        <v>3</v>
      </c>
      <c r="J918">
        <f t="shared" si="241"/>
        <v>2</v>
      </c>
      <c r="K918">
        <f t="shared" si="242"/>
        <v>1</v>
      </c>
      <c r="L918">
        <f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1200.5</v>
      </c>
      <c r="M918">
        <f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800.5</v>
      </c>
      <c r="N918">
        <f t="shared" si="243"/>
        <v>1200.5</v>
      </c>
      <c r="O918">
        <f t="shared" si="244"/>
        <v>800.5</v>
      </c>
      <c r="P918">
        <f>IF(I918&lt;&gt;0,(ABS(L918*Constants!$B$10)+50)/100,MAX(P917-ABS(N918*Constants!$B$4),0))</f>
        <v>0.62005</v>
      </c>
      <c r="Q918">
        <f>IF(J918&lt;&gt;0,(ABS(M918*Constants!$B$10)+50)/100,MAX(Q917-ABS(O918*Constants!$B$4),0))</f>
        <v>0.58005</v>
      </c>
      <c r="R918">
        <f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1200.5</v>
      </c>
      <c r="S918">
        <f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800.5</v>
      </c>
      <c r="T918">
        <f t="shared" si="245"/>
        <v>1200.5</v>
      </c>
      <c r="U918">
        <f t="shared" si="246"/>
        <v>800.5</v>
      </c>
      <c r="V918">
        <f>IF(I918&lt;&gt;0,(ABS(R918*Constants!$B$4)+50)/100,IF(R918=0,MAX((0-ABS(T918*Constants!$B$4)),0),(ABS(R918*Constants!$B$4)+50)/100))</f>
        <v>1501.125</v>
      </c>
      <c r="W918">
        <f>IF(J918&lt;&gt;0,(ABS(S918*Constants!$B$4)+50)/100,IF(S918=0,MAX((0-ABS(U918*Constants!$B$4)),0),(ABS(S918*Constants!$B$4)+50)/100))</f>
        <v>1001.125</v>
      </c>
      <c r="X918">
        <f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1200.5</v>
      </c>
      <c r="Y918">
        <f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800.5</v>
      </c>
      <c r="Z918">
        <f t="shared" si="247"/>
        <v>1200.5</v>
      </c>
      <c r="AA918">
        <f t="shared" si="248"/>
        <v>800.5</v>
      </c>
      <c r="AB918">
        <f>IF(I918&lt;&gt;0,(ABS(X918*Constants!$B$10)+50)/100,IF(X918=0,MAX((AB917-ABS(Z918*Constants!$B$4)),0),(ABS(X918*Constants!$B$4)+50)/100))</f>
        <v>0.62005</v>
      </c>
      <c r="AC918">
        <f>IF(J918&lt;&gt;0,(ABS(Y918*Constants!$B$10)+50)/100,IF(Y918=0,MAX((AC917-ABS(AA918*Constants!$B$4)),0),(ABS(Y918*Constants!$B$4)+50)/100))</f>
        <v>0.58005</v>
      </c>
      <c r="AD918">
        <f t="shared" si="249"/>
        <v>1001</v>
      </c>
      <c r="AE918">
        <f t="shared" si="250"/>
        <v>1200.5</v>
      </c>
      <c r="AF918">
        <f t="shared" si="251"/>
        <v>800.5</v>
      </c>
      <c r="AG918">
        <f>((Constants!$B$5*AG917)+Constants!$B$4*AD918+AH917)/(Constants!$B$5+Constants!$B$4)</f>
        <v>1001</v>
      </c>
      <c r="AH918">
        <f>((Constants!$B$5*AG917)+Constants!$B$4*AD918+AH917)-(Constants!$B$5+Constants!$B$4)*AG918</f>
        <v>0</v>
      </c>
      <c r="AI918">
        <f>((Constants!$B$5*AI917)+Constants!$B$4*AE918+AJ917)/(Constants!$B$5+Constants!$B$4)</f>
        <v>1200.5</v>
      </c>
      <c r="AJ918">
        <f>((Constants!$B$5*AI917)+Constants!$B$4*AE918+AJ917)-(Constants!$B$4+Constants!$B$5)*AI918</f>
        <v>0</v>
      </c>
      <c r="AK918">
        <f>((Constants!$B$5*AK917)+Constants!$B$4*AF918+AL917)/(Constants!$B$5+Constants!$B$4)</f>
        <v>800.5</v>
      </c>
      <c r="AL918">
        <f>((Constants!$B$5*AK917)+Constants!$B$4*AF918+AL917)-(Constants!$B$5+Constants!$B$4)*AK918</f>
        <v>0</v>
      </c>
      <c r="AM918">
        <f t="shared" si="252"/>
        <v>1</v>
      </c>
      <c r="AN918">
        <f t="shared" si="253"/>
        <v>1</v>
      </c>
      <c r="AO918">
        <f>(200000*(ABS(N918)-ABS(N916))+Constants!$B$7)/(2*Constants!$B$7)</f>
        <v>0.5</v>
      </c>
      <c r="AP918">
        <f>(200000*(ABS(O918)-ABS(O916))+Constants!$B$7)/(2*Constants!$B$7)</f>
        <v>0.5</v>
      </c>
      <c r="AQ918">
        <f t="shared" si="254"/>
        <v>1</v>
      </c>
      <c r="AR918">
        <f>(Constants!$B$3*Constants!$B$8*I918*K918+AS917)/(Constants!$B$9*Constants!$B$4)</f>
        <v>7.53982300884956</v>
      </c>
      <c r="AS918">
        <f>(Constants!$B$3*Constants!$B$8*I918*K918+AS917)-(AR918*Constants!$B$9*Constants!$B$4)</f>
        <v>0</v>
      </c>
      <c r="AT918">
        <f t="shared" si="255"/>
        <v>6906.47787610611</v>
      </c>
      <c r="AU918">
        <f t="array" ref="AU918">IF(SUMPRODUCT(--(SIGN(AN885:AN917)=SIGN(K886:K918)))=0,2,IF(AV917&gt;0,1,0))</f>
        <v>0</v>
      </c>
      <c r="AV918">
        <f>IF(AU918=2,ROUND(5*1000/Constants!$B$11,0),IF(AV917&gt;0,AV917-1,0))</f>
        <v>0</v>
      </c>
      <c r="AW918">
        <f t="shared" si="256"/>
        <v>916</v>
      </c>
      <c r="AX918">
        <f ca="1" t="array" ref="AX918">IF(AW918&gt;Constants!$B$12,2,IF(SUMPRODUCT(--(AX899:AX918=2))=0,0,1))</f>
        <v>2</v>
      </c>
      <c r="AZ918">
        <f t="array" ref="AZ918">IF(ABS(AG918)&gt;Constants!$B$13,2,IF(SUMPRODUCT(--(AZ898:AZ917=2))=0,0,1))</f>
        <v>0</v>
      </c>
    </row>
    <row r="919" spans="1:52">
      <c r="A919" s="3">
        <v>917</v>
      </c>
      <c r="B919">
        <f>Signals!B918</f>
        <v>3</v>
      </c>
      <c r="C919">
        <f>Signals!C918</f>
        <v>2</v>
      </c>
      <c r="D919">
        <f>Signals!F918</f>
        <v>0</v>
      </c>
      <c r="E919">
        <f>Signals!H918</f>
        <v>0</v>
      </c>
      <c r="F919">
        <f>Signals!I918</f>
        <v>0</v>
      </c>
      <c r="G919">
        <f>IF(Constants!$B$2=2,-B919,B919)</f>
        <v>3</v>
      </c>
      <c r="H919">
        <f>IF(Constants!$C$2=2,-C919,C919)</f>
        <v>2</v>
      </c>
      <c r="I919">
        <f t="shared" si="240"/>
        <v>3</v>
      </c>
      <c r="J919">
        <f t="shared" si="241"/>
        <v>2</v>
      </c>
      <c r="K919">
        <f t="shared" si="242"/>
        <v>1</v>
      </c>
      <c r="L919">
        <f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1200.5</v>
      </c>
      <c r="M919">
        <f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800.5</v>
      </c>
      <c r="N919">
        <f t="shared" si="243"/>
        <v>1200.5</v>
      </c>
      <c r="O919">
        <f t="shared" si="244"/>
        <v>800.5</v>
      </c>
      <c r="P919">
        <f>IF(I919&lt;&gt;0,(ABS(L919*Constants!$B$10)+50)/100,MAX(P918-ABS(N919*Constants!$B$4),0))</f>
        <v>0.62005</v>
      </c>
      <c r="Q919">
        <f>IF(J919&lt;&gt;0,(ABS(M919*Constants!$B$10)+50)/100,MAX(Q918-ABS(O919*Constants!$B$4),0))</f>
        <v>0.58005</v>
      </c>
      <c r="R919">
        <f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1200.5</v>
      </c>
      <c r="S919">
        <f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800.5</v>
      </c>
      <c r="T919">
        <f t="shared" si="245"/>
        <v>1200.5</v>
      </c>
      <c r="U919">
        <f t="shared" si="246"/>
        <v>800.5</v>
      </c>
      <c r="V919">
        <f>IF(I919&lt;&gt;0,(ABS(R919*Constants!$B$4)+50)/100,IF(R919=0,MAX((0-ABS(T919*Constants!$B$4)),0),(ABS(R919*Constants!$B$4)+50)/100))</f>
        <v>1501.125</v>
      </c>
      <c r="W919">
        <f>IF(J919&lt;&gt;0,(ABS(S919*Constants!$B$4)+50)/100,IF(S919=0,MAX((0-ABS(U919*Constants!$B$4)),0),(ABS(S919*Constants!$B$4)+50)/100))</f>
        <v>1001.125</v>
      </c>
      <c r="X919">
        <f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1200.5</v>
      </c>
      <c r="Y919">
        <f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800.5</v>
      </c>
      <c r="Z919">
        <f t="shared" si="247"/>
        <v>1200.5</v>
      </c>
      <c r="AA919">
        <f t="shared" si="248"/>
        <v>800.5</v>
      </c>
      <c r="AB919">
        <f>IF(I919&lt;&gt;0,(ABS(X919*Constants!$B$10)+50)/100,IF(X919=0,MAX((AB918-ABS(Z919*Constants!$B$4)),0),(ABS(X919*Constants!$B$4)+50)/100))</f>
        <v>0.62005</v>
      </c>
      <c r="AC919">
        <f>IF(J919&lt;&gt;0,(ABS(Y919*Constants!$B$10)+50)/100,IF(Y919=0,MAX((AC918-ABS(AA919*Constants!$B$4)),0),(ABS(Y919*Constants!$B$4)+50)/100))</f>
        <v>0.58005</v>
      </c>
      <c r="AD919">
        <f t="shared" si="249"/>
        <v>1001</v>
      </c>
      <c r="AE919">
        <f t="shared" si="250"/>
        <v>1200.5</v>
      </c>
      <c r="AF919">
        <f t="shared" si="251"/>
        <v>800.5</v>
      </c>
      <c r="AG919">
        <f>((Constants!$B$5*AG918)+Constants!$B$4*AD919+AH918)/(Constants!$B$5+Constants!$B$4)</f>
        <v>1001</v>
      </c>
      <c r="AH919">
        <f>((Constants!$B$5*AG918)+Constants!$B$4*AD919+AH918)-(Constants!$B$5+Constants!$B$4)*AG919</f>
        <v>0</v>
      </c>
      <c r="AI919">
        <f>((Constants!$B$5*AI918)+Constants!$B$4*AE919+AJ918)/(Constants!$B$5+Constants!$B$4)</f>
        <v>1200.5</v>
      </c>
      <c r="AJ919">
        <f>((Constants!$B$5*AI918)+Constants!$B$4*AE919+AJ918)-(Constants!$B$4+Constants!$B$5)*AI919</f>
        <v>0</v>
      </c>
      <c r="AK919">
        <f>((Constants!$B$5*AK918)+Constants!$B$4*AF919+AL918)/(Constants!$B$5+Constants!$B$4)</f>
        <v>800.5</v>
      </c>
      <c r="AL919">
        <f>((Constants!$B$5*AK918)+Constants!$B$4*AF919+AL918)-(Constants!$B$5+Constants!$B$4)*AK919</f>
        <v>0</v>
      </c>
      <c r="AM919">
        <f t="shared" si="252"/>
        <v>1</v>
      </c>
      <c r="AN919">
        <f t="shared" si="253"/>
        <v>1</v>
      </c>
      <c r="AO919">
        <f>(200000*(ABS(N919)-ABS(N917))+Constants!$B$7)/(2*Constants!$B$7)</f>
        <v>0.5</v>
      </c>
      <c r="AP919">
        <f>(200000*(ABS(O919)-ABS(O917))+Constants!$B$7)/(2*Constants!$B$7)</f>
        <v>0.5</v>
      </c>
      <c r="AQ919">
        <f t="shared" si="254"/>
        <v>1</v>
      </c>
      <c r="AR919">
        <f>(Constants!$B$3*Constants!$B$8*I919*K919+AS918)/(Constants!$B$9*Constants!$B$4)</f>
        <v>7.53982300884956</v>
      </c>
      <c r="AS919">
        <f>(Constants!$B$3*Constants!$B$8*I919*K919+AS918)-(AR919*Constants!$B$9*Constants!$B$4)</f>
        <v>0</v>
      </c>
      <c r="AT919">
        <f t="shared" si="255"/>
        <v>6914.01769911496</v>
      </c>
      <c r="AU919">
        <f t="array" ref="AU919">IF(SUMPRODUCT(--(SIGN(AN886:AN918)=SIGN(K887:K919)))=0,2,IF(AV918&gt;0,1,0))</f>
        <v>0</v>
      </c>
      <c r="AV919">
        <f>IF(AU919=2,ROUND(5*1000/Constants!$B$11,0),IF(AV918&gt;0,AV918-1,0))</f>
        <v>0</v>
      </c>
      <c r="AW919">
        <f t="shared" si="256"/>
        <v>917</v>
      </c>
      <c r="AX919">
        <f ca="1" t="array" ref="AX919">IF(AW919&gt;Constants!$B$12,2,IF(SUMPRODUCT(--(AX900:AX919=2))=0,0,1))</f>
        <v>2</v>
      </c>
      <c r="AZ919">
        <f t="array" ref="AZ919">IF(ABS(AG919)&gt;Constants!$B$13,2,IF(SUMPRODUCT(--(AZ899:AZ918=2))=0,0,1))</f>
        <v>0</v>
      </c>
    </row>
    <row r="920" spans="1:52">
      <c r="A920" s="3">
        <v>918</v>
      </c>
      <c r="B920">
        <f>Signals!B919</f>
        <v>3</v>
      </c>
      <c r="C920">
        <f>Signals!C919</f>
        <v>2</v>
      </c>
      <c r="D920">
        <f>Signals!F919</f>
        <v>0</v>
      </c>
      <c r="E920">
        <f>Signals!H919</f>
        <v>0</v>
      </c>
      <c r="F920">
        <f>Signals!I919</f>
        <v>0</v>
      </c>
      <c r="G920">
        <f>IF(Constants!$B$2=2,-B920,B920)</f>
        <v>3</v>
      </c>
      <c r="H920">
        <f>IF(Constants!$C$2=2,-C920,C920)</f>
        <v>2</v>
      </c>
      <c r="I920">
        <f t="shared" si="240"/>
        <v>3</v>
      </c>
      <c r="J920">
        <f t="shared" si="241"/>
        <v>2</v>
      </c>
      <c r="K920">
        <f t="shared" si="242"/>
        <v>1</v>
      </c>
      <c r="L920">
        <f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1200.5</v>
      </c>
      <c r="M920">
        <f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800.5</v>
      </c>
      <c r="N920">
        <f t="shared" si="243"/>
        <v>1200.5</v>
      </c>
      <c r="O920">
        <f t="shared" si="244"/>
        <v>800.5</v>
      </c>
      <c r="P920">
        <f>IF(I920&lt;&gt;0,(ABS(L920*Constants!$B$10)+50)/100,MAX(P919-ABS(N920*Constants!$B$4),0))</f>
        <v>0.62005</v>
      </c>
      <c r="Q920">
        <f>IF(J920&lt;&gt;0,(ABS(M920*Constants!$B$10)+50)/100,MAX(Q919-ABS(O920*Constants!$B$4),0))</f>
        <v>0.58005</v>
      </c>
      <c r="R920">
        <f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1200.5</v>
      </c>
      <c r="S920">
        <f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800.5</v>
      </c>
      <c r="T920">
        <f t="shared" si="245"/>
        <v>1200.5</v>
      </c>
      <c r="U920">
        <f t="shared" si="246"/>
        <v>800.5</v>
      </c>
      <c r="V920">
        <f>IF(I920&lt;&gt;0,(ABS(R920*Constants!$B$4)+50)/100,IF(R920=0,MAX((0-ABS(T920*Constants!$B$4)),0),(ABS(R920*Constants!$B$4)+50)/100))</f>
        <v>1501.125</v>
      </c>
      <c r="W920">
        <f>IF(J920&lt;&gt;0,(ABS(S920*Constants!$B$4)+50)/100,IF(S920=0,MAX((0-ABS(U920*Constants!$B$4)),0),(ABS(S920*Constants!$B$4)+50)/100))</f>
        <v>1001.125</v>
      </c>
      <c r="X920">
        <f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1200.5</v>
      </c>
      <c r="Y920">
        <f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800.5</v>
      </c>
      <c r="Z920">
        <f t="shared" si="247"/>
        <v>1200.5</v>
      </c>
      <c r="AA920">
        <f t="shared" si="248"/>
        <v>800.5</v>
      </c>
      <c r="AB920">
        <f>IF(I920&lt;&gt;0,(ABS(X920*Constants!$B$10)+50)/100,IF(X920=0,MAX((AB919-ABS(Z920*Constants!$B$4)),0),(ABS(X920*Constants!$B$4)+50)/100))</f>
        <v>0.62005</v>
      </c>
      <c r="AC920">
        <f>IF(J920&lt;&gt;0,(ABS(Y920*Constants!$B$10)+50)/100,IF(Y920=0,MAX((AC919-ABS(AA920*Constants!$B$4)),0),(ABS(Y920*Constants!$B$4)+50)/100))</f>
        <v>0.58005</v>
      </c>
      <c r="AD920">
        <f t="shared" si="249"/>
        <v>1001</v>
      </c>
      <c r="AE920">
        <f t="shared" si="250"/>
        <v>1200.5</v>
      </c>
      <c r="AF920">
        <f t="shared" si="251"/>
        <v>800.5</v>
      </c>
      <c r="AG920">
        <f>((Constants!$B$5*AG919)+Constants!$B$4*AD920+AH919)/(Constants!$B$5+Constants!$B$4)</f>
        <v>1001</v>
      </c>
      <c r="AH920">
        <f>((Constants!$B$5*AG919)+Constants!$B$4*AD920+AH919)-(Constants!$B$5+Constants!$B$4)*AG920</f>
        <v>0</v>
      </c>
      <c r="AI920">
        <f>((Constants!$B$5*AI919)+Constants!$B$4*AE920+AJ919)/(Constants!$B$5+Constants!$B$4)</f>
        <v>1200.5</v>
      </c>
      <c r="AJ920">
        <f>((Constants!$B$5*AI919)+Constants!$B$4*AE920+AJ919)-(Constants!$B$4+Constants!$B$5)*AI920</f>
        <v>0</v>
      </c>
      <c r="AK920">
        <f>((Constants!$B$5*AK919)+Constants!$B$4*AF920+AL919)/(Constants!$B$5+Constants!$B$4)</f>
        <v>800.5</v>
      </c>
      <c r="AL920">
        <f>((Constants!$B$5*AK919)+Constants!$B$4*AF920+AL919)-(Constants!$B$5+Constants!$B$4)*AK920</f>
        <v>0</v>
      </c>
      <c r="AM920">
        <f t="shared" si="252"/>
        <v>1</v>
      </c>
      <c r="AN920">
        <f t="shared" si="253"/>
        <v>1</v>
      </c>
      <c r="AO920">
        <f>(200000*(ABS(N920)-ABS(N918))+Constants!$B$7)/(2*Constants!$B$7)</f>
        <v>0.5</v>
      </c>
      <c r="AP920">
        <f>(200000*(ABS(O920)-ABS(O918))+Constants!$B$7)/(2*Constants!$B$7)</f>
        <v>0.5</v>
      </c>
      <c r="AQ920">
        <f t="shared" si="254"/>
        <v>1</v>
      </c>
      <c r="AR920">
        <f>(Constants!$B$3*Constants!$B$8*I920*K920+AS919)/(Constants!$B$9*Constants!$B$4)</f>
        <v>7.53982300884956</v>
      </c>
      <c r="AS920">
        <f>(Constants!$B$3*Constants!$B$8*I920*K920+AS919)-(AR920*Constants!$B$9*Constants!$B$4)</f>
        <v>0</v>
      </c>
      <c r="AT920">
        <f t="shared" si="255"/>
        <v>6921.55752212381</v>
      </c>
      <c r="AU920">
        <f t="array" ref="AU920">IF(SUMPRODUCT(--(SIGN(AN887:AN919)=SIGN(K888:K920)))=0,2,IF(AV919&gt;0,1,0))</f>
        <v>0</v>
      </c>
      <c r="AV920">
        <f>IF(AU920=2,ROUND(5*1000/Constants!$B$11,0),IF(AV919&gt;0,AV919-1,0))</f>
        <v>0</v>
      </c>
      <c r="AW920">
        <f t="shared" si="256"/>
        <v>918</v>
      </c>
      <c r="AX920">
        <f ca="1" t="array" ref="AX920">IF(AW920&gt;Constants!$B$12,2,IF(SUMPRODUCT(--(AX901:AX920=2))=0,0,1))</f>
        <v>2</v>
      </c>
      <c r="AZ920">
        <f t="array" ref="AZ920">IF(ABS(AG920)&gt;Constants!$B$13,2,IF(SUMPRODUCT(--(AZ900:AZ919=2))=0,0,1))</f>
        <v>0</v>
      </c>
    </row>
    <row r="921" spans="1:52">
      <c r="A921" s="3">
        <v>919</v>
      </c>
      <c r="B921">
        <f>Signals!B920</f>
        <v>3</v>
      </c>
      <c r="C921">
        <f>Signals!C920</f>
        <v>2</v>
      </c>
      <c r="D921">
        <f>Signals!F920</f>
        <v>0</v>
      </c>
      <c r="E921">
        <f>Signals!H920</f>
        <v>0</v>
      </c>
      <c r="F921">
        <f>Signals!I920</f>
        <v>0</v>
      </c>
      <c r="G921">
        <f>IF(Constants!$B$2=2,-B921,B921)</f>
        <v>3</v>
      </c>
      <c r="H921">
        <f>IF(Constants!$C$2=2,-C921,C921)</f>
        <v>2</v>
      </c>
      <c r="I921">
        <f t="shared" si="240"/>
        <v>3</v>
      </c>
      <c r="J921">
        <f t="shared" si="241"/>
        <v>2</v>
      </c>
      <c r="K921">
        <f t="shared" si="242"/>
        <v>1</v>
      </c>
      <c r="L921">
        <f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1200.5</v>
      </c>
      <c r="M921">
        <f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800.5</v>
      </c>
      <c r="N921">
        <f t="shared" si="243"/>
        <v>1200.5</v>
      </c>
      <c r="O921">
        <f t="shared" si="244"/>
        <v>800.5</v>
      </c>
      <c r="P921">
        <f>IF(I921&lt;&gt;0,(ABS(L921*Constants!$B$10)+50)/100,MAX(P920-ABS(N921*Constants!$B$4),0))</f>
        <v>0.62005</v>
      </c>
      <c r="Q921">
        <f>IF(J921&lt;&gt;0,(ABS(M921*Constants!$B$10)+50)/100,MAX(Q920-ABS(O921*Constants!$B$4),0))</f>
        <v>0.58005</v>
      </c>
      <c r="R921">
        <f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1200.5</v>
      </c>
      <c r="S921">
        <f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800.5</v>
      </c>
      <c r="T921">
        <f t="shared" si="245"/>
        <v>1200.5</v>
      </c>
      <c r="U921">
        <f t="shared" si="246"/>
        <v>800.5</v>
      </c>
      <c r="V921">
        <f>IF(I921&lt;&gt;0,(ABS(R921*Constants!$B$4)+50)/100,IF(R921=0,MAX((0-ABS(T921*Constants!$B$4)),0),(ABS(R921*Constants!$B$4)+50)/100))</f>
        <v>1501.125</v>
      </c>
      <c r="W921">
        <f>IF(J921&lt;&gt;0,(ABS(S921*Constants!$B$4)+50)/100,IF(S921=0,MAX((0-ABS(U921*Constants!$B$4)),0),(ABS(S921*Constants!$B$4)+50)/100))</f>
        <v>1001.125</v>
      </c>
      <c r="X921">
        <f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1200.5</v>
      </c>
      <c r="Y921">
        <f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800.5</v>
      </c>
      <c r="Z921">
        <f t="shared" si="247"/>
        <v>1200.5</v>
      </c>
      <c r="AA921">
        <f t="shared" si="248"/>
        <v>800.5</v>
      </c>
      <c r="AB921">
        <f>IF(I921&lt;&gt;0,(ABS(X921*Constants!$B$10)+50)/100,IF(X921=0,MAX((AB920-ABS(Z921*Constants!$B$4)),0),(ABS(X921*Constants!$B$4)+50)/100))</f>
        <v>0.62005</v>
      </c>
      <c r="AC921">
        <f>IF(J921&lt;&gt;0,(ABS(Y921*Constants!$B$10)+50)/100,IF(Y921=0,MAX((AC920-ABS(AA921*Constants!$B$4)),0),(ABS(Y921*Constants!$B$4)+50)/100))</f>
        <v>0.58005</v>
      </c>
      <c r="AD921">
        <f t="shared" si="249"/>
        <v>1001</v>
      </c>
      <c r="AE921">
        <f t="shared" si="250"/>
        <v>1200.5</v>
      </c>
      <c r="AF921">
        <f t="shared" si="251"/>
        <v>800.5</v>
      </c>
      <c r="AG921">
        <f>((Constants!$B$5*AG920)+Constants!$B$4*AD921+AH920)/(Constants!$B$5+Constants!$B$4)</f>
        <v>1001</v>
      </c>
      <c r="AH921">
        <f>((Constants!$B$5*AG920)+Constants!$B$4*AD921+AH920)-(Constants!$B$5+Constants!$B$4)*AG921</f>
        <v>0</v>
      </c>
      <c r="AI921">
        <f>((Constants!$B$5*AI920)+Constants!$B$4*AE921+AJ920)/(Constants!$B$5+Constants!$B$4)</f>
        <v>1200.5</v>
      </c>
      <c r="AJ921">
        <f>((Constants!$B$5*AI920)+Constants!$B$4*AE921+AJ920)-(Constants!$B$4+Constants!$B$5)*AI921</f>
        <v>0</v>
      </c>
      <c r="AK921">
        <f>((Constants!$B$5*AK920)+Constants!$B$4*AF921+AL920)/(Constants!$B$5+Constants!$B$4)</f>
        <v>800.5</v>
      </c>
      <c r="AL921">
        <f>((Constants!$B$5*AK920)+Constants!$B$4*AF921+AL920)-(Constants!$B$5+Constants!$B$4)*AK921</f>
        <v>0</v>
      </c>
      <c r="AM921">
        <f t="shared" si="252"/>
        <v>1</v>
      </c>
      <c r="AN921">
        <f t="shared" si="253"/>
        <v>1</v>
      </c>
      <c r="AO921">
        <f>(200000*(ABS(N921)-ABS(N919))+Constants!$B$7)/(2*Constants!$B$7)</f>
        <v>0.5</v>
      </c>
      <c r="AP921">
        <f>(200000*(ABS(O921)-ABS(O919))+Constants!$B$7)/(2*Constants!$B$7)</f>
        <v>0.5</v>
      </c>
      <c r="AQ921">
        <f t="shared" si="254"/>
        <v>1</v>
      </c>
      <c r="AR921">
        <f>(Constants!$B$3*Constants!$B$8*I921*K921+AS920)/(Constants!$B$9*Constants!$B$4)</f>
        <v>7.53982300884956</v>
      </c>
      <c r="AS921">
        <f>(Constants!$B$3*Constants!$B$8*I921*K921+AS920)-(AR921*Constants!$B$9*Constants!$B$4)</f>
        <v>0</v>
      </c>
      <c r="AT921">
        <f t="shared" si="255"/>
        <v>6929.09734513266</v>
      </c>
      <c r="AU921">
        <f t="array" ref="AU921">IF(SUMPRODUCT(--(SIGN(AN888:AN920)=SIGN(K889:K921)))=0,2,IF(AV920&gt;0,1,0))</f>
        <v>0</v>
      </c>
      <c r="AV921">
        <f>IF(AU921=2,ROUND(5*1000/Constants!$B$11,0),IF(AV920&gt;0,AV920-1,0))</f>
        <v>0</v>
      </c>
      <c r="AW921">
        <f t="shared" si="256"/>
        <v>919</v>
      </c>
      <c r="AX921">
        <f ca="1" t="array" ref="AX921">IF(AW921&gt;Constants!$B$12,2,IF(SUMPRODUCT(--(AX902:AX921=2))=0,0,1))</f>
        <v>2</v>
      </c>
      <c r="AZ921">
        <f t="array" ref="AZ921">IF(ABS(AG921)&gt;Constants!$B$13,2,IF(SUMPRODUCT(--(AZ901:AZ920=2))=0,0,1))</f>
        <v>0</v>
      </c>
    </row>
    <row r="922" spans="1:52">
      <c r="A922" s="3">
        <v>920</v>
      </c>
      <c r="B922">
        <f>Signals!B921</f>
        <v>3</v>
      </c>
      <c r="C922">
        <f>Signals!C921</f>
        <v>2</v>
      </c>
      <c r="D922">
        <f>Signals!F921</f>
        <v>0</v>
      </c>
      <c r="E922">
        <f>Signals!H921</f>
        <v>0</v>
      </c>
      <c r="F922">
        <f>Signals!I921</f>
        <v>0</v>
      </c>
      <c r="G922">
        <f>IF(Constants!$B$2=2,-B922,B922)</f>
        <v>3</v>
      </c>
      <c r="H922">
        <f>IF(Constants!$C$2=2,-C922,C922)</f>
        <v>2</v>
      </c>
      <c r="I922">
        <f t="shared" si="240"/>
        <v>3</v>
      </c>
      <c r="J922">
        <f t="shared" si="241"/>
        <v>2</v>
      </c>
      <c r="K922">
        <f t="shared" si="242"/>
        <v>1</v>
      </c>
      <c r="L922">
        <f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1200.5</v>
      </c>
      <c r="M922">
        <f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800.5</v>
      </c>
      <c r="N922">
        <f t="shared" si="243"/>
        <v>1200.5</v>
      </c>
      <c r="O922">
        <f t="shared" si="244"/>
        <v>800.5</v>
      </c>
      <c r="P922">
        <f>IF(I922&lt;&gt;0,(ABS(L922*Constants!$B$10)+50)/100,MAX(P921-ABS(N922*Constants!$B$4),0))</f>
        <v>0.62005</v>
      </c>
      <c r="Q922">
        <f>IF(J922&lt;&gt;0,(ABS(M922*Constants!$B$10)+50)/100,MAX(Q921-ABS(O922*Constants!$B$4),0))</f>
        <v>0.58005</v>
      </c>
      <c r="R922">
        <f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1200.5</v>
      </c>
      <c r="S922">
        <f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800.5</v>
      </c>
      <c r="T922">
        <f t="shared" si="245"/>
        <v>1200.5</v>
      </c>
      <c r="U922">
        <f t="shared" si="246"/>
        <v>800.5</v>
      </c>
      <c r="V922">
        <f>IF(I922&lt;&gt;0,(ABS(R922*Constants!$B$4)+50)/100,IF(R922=0,MAX((0-ABS(T922*Constants!$B$4)),0),(ABS(R922*Constants!$B$4)+50)/100))</f>
        <v>1501.125</v>
      </c>
      <c r="W922">
        <f>IF(J922&lt;&gt;0,(ABS(S922*Constants!$B$4)+50)/100,IF(S922=0,MAX((0-ABS(U922*Constants!$B$4)),0),(ABS(S922*Constants!$B$4)+50)/100))</f>
        <v>1001.125</v>
      </c>
      <c r="X922">
        <f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1200.5</v>
      </c>
      <c r="Y922">
        <f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800.5</v>
      </c>
      <c r="Z922">
        <f t="shared" si="247"/>
        <v>1200.5</v>
      </c>
      <c r="AA922">
        <f t="shared" si="248"/>
        <v>800.5</v>
      </c>
      <c r="AB922">
        <f>IF(I922&lt;&gt;0,(ABS(X922*Constants!$B$10)+50)/100,IF(X922=0,MAX((AB921-ABS(Z922*Constants!$B$4)),0),(ABS(X922*Constants!$B$4)+50)/100))</f>
        <v>0.62005</v>
      </c>
      <c r="AC922">
        <f>IF(J922&lt;&gt;0,(ABS(Y922*Constants!$B$10)+50)/100,IF(Y922=0,MAX((AC921-ABS(AA922*Constants!$B$4)),0),(ABS(Y922*Constants!$B$4)+50)/100))</f>
        <v>0.58005</v>
      </c>
      <c r="AD922">
        <f t="shared" si="249"/>
        <v>1001</v>
      </c>
      <c r="AE922">
        <f t="shared" si="250"/>
        <v>1200.5</v>
      </c>
      <c r="AF922">
        <f t="shared" si="251"/>
        <v>800.5</v>
      </c>
      <c r="AG922">
        <f>((Constants!$B$5*AG921)+Constants!$B$4*AD922+AH921)/(Constants!$B$5+Constants!$B$4)</f>
        <v>1001</v>
      </c>
      <c r="AH922">
        <f>((Constants!$B$5*AG921)+Constants!$B$4*AD922+AH921)-(Constants!$B$5+Constants!$B$4)*AG922</f>
        <v>0</v>
      </c>
      <c r="AI922">
        <f>((Constants!$B$5*AI921)+Constants!$B$4*AE922+AJ921)/(Constants!$B$5+Constants!$B$4)</f>
        <v>1200.5</v>
      </c>
      <c r="AJ922">
        <f>((Constants!$B$5*AI921)+Constants!$B$4*AE922+AJ921)-(Constants!$B$4+Constants!$B$5)*AI922</f>
        <v>0</v>
      </c>
      <c r="AK922">
        <f>((Constants!$B$5*AK921)+Constants!$B$4*AF922+AL921)/(Constants!$B$5+Constants!$B$4)</f>
        <v>800.5</v>
      </c>
      <c r="AL922">
        <f>((Constants!$B$5*AK921)+Constants!$B$4*AF922+AL921)-(Constants!$B$5+Constants!$B$4)*AK922</f>
        <v>0</v>
      </c>
      <c r="AM922">
        <f t="shared" si="252"/>
        <v>1</v>
      </c>
      <c r="AN922">
        <f t="shared" si="253"/>
        <v>1</v>
      </c>
      <c r="AO922">
        <f>(200000*(ABS(N922)-ABS(N920))+Constants!$B$7)/(2*Constants!$B$7)</f>
        <v>0.5</v>
      </c>
      <c r="AP922">
        <f>(200000*(ABS(O922)-ABS(O920))+Constants!$B$7)/(2*Constants!$B$7)</f>
        <v>0.5</v>
      </c>
      <c r="AQ922">
        <f t="shared" si="254"/>
        <v>1</v>
      </c>
      <c r="AR922">
        <f>(Constants!$B$3*Constants!$B$8*I922*K922+AS921)/(Constants!$B$9*Constants!$B$4)</f>
        <v>7.53982300884956</v>
      </c>
      <c r="AS922">
        <f>(Constants!$B$3*Constants!$B$8*I922*K922+AS921)-(AR922*Constants!$B$9*Constants!$B$4)</f>
        <v>0</v>
      </c>
      <c r="AT922">
        <f t="shared" si="255"/>
        <v>6936.63716814151</v>
      </c>
      <c r="AU922">
        <f t="array" ref="AU922">IF(SUMPRODUCT(--(SIGN(AN889:AN921)=SIGN(K890:K922)))=0,2,IF(AV921&gt;0,1,0))</f>
        <v>0</v>
      </c>
      <c r="AV922">
        <f>IF(AU922=2,ROUND(5*1000/Constants!$B$11,0),IF(AV921&gt;0,AV921-1,0))</f>
        <v>0</v>
      </c>
      <c r="AW922">
        <f t="shared" si="256"/>
        <v>920</v>
      </c>
      <c r="AX922">
        <f ca="1" t="array" ref="AX922">IF(AW922&gt;Constants!$B$12,2,IF(SUMPRODUCT(--(AX903:AX922=2))=0,0,1))</f>
        <v>2</v>
      </c>
      <c r="AZ922">
        <f t="array" ref="AZ922">IF(ABS(AG922)&gt;Constants!$B$13,2,IF(SUMPRODUCT(--(AZ902:AZ921=2))=0,0,1))</f>
        <v>0</v>
      </c>
    </row>
    <row r="923" spans="1:52">
      <c r="A923" s="3">
        <v>921</v>
      </c>
      <c r="B923">
        <f>Signals!B922</f>
        <v>3</v>
      </c>
      <c r="C923">
        <f>Signals!C922</f>
        <v>2</v>
      </c>
      <c r="D923">
        <f>Signals!F922</f>
        <v>0</v>
      </c>
      <c r="E923">
        <f>Signals!H922</f>
        <v>0</v>
      </c>
      <c r="F923">
        <f>Signals!I922</f>
        <v>0</v>
      </c>
      <c r="G923">
        <f>IF(Constants!$B$2=2,-B923,B923)</f>
        <v>3</v>
      </c>
      <c r="H923">
        <f>IF(Constants!$C$2=2,-C923,C923)</f>
        <v>2</v>
      </c>
      <c r="I923">
        <f t="shared" si="240"/>
        <v>3</v>
      </c>
      <c r="J923">
        <f t="shared" si="241"/>
        <v>2</v>
      </c>
      <c r="K923">
        <f t="shared" si="242"/>
        <v>1</v>
      </c>
      <c r="L923">
        <f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1200.5</v>
      </c>
      <c r="M923">
        <f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800.5</v>
      </c>
      <c r="N923">
        <f t="shared" si="243"/>
        <v>1200.5</v>
      </c>
      <c r="O923">
        <f t="shared" si="244"/>
        <v>800.5</v>
      </c>
      <c r="P923">
        <f>IF(I923&lt;&gt;0,(ABS(L923*Constants!$B$10)+50)/100,MAX(P922-ABS(N923*Constants!$B$4),0))</f>
        <v>0.62005</v>
      </c>
      <c r="Q923">
        <f>IF(J923&lt;&gt;0,(ABS(M923*Constants!$B$10)+50)/100,MAX(Q922-ABS(O923*Constants!$B$4),0))</f>
        <v>0.58005</v>
      </c>
      <c r="R923">
        <f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1200.5</v>
      </c>
      <c r="S923">
        <f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800.5</v>
      </c>
      <c r="T923">
        <f t="shared" si="245"/>
        <v>1200.5</v>
      </c>
      <c r="U923">
        <f t="shared" si="246"/>
        <v>800.5</v>
      </c>
      <c r="V923">
        <f>IF(I923&lt;&gt;0,(ABS(R923*Constants!$B$4)+50)/100,IF(R923=0,MAX((0-ABS(T923*Constants!$B$4)),0),(ABS(R923*Constants!$B$4)+50)/100))</f>
        <v>1501.125</v>
      </c>
      <c r="W923">
        <f>IF(J923&lt;&gt;0,(ABS(S923*Constants!$B$4)+50)/100,IF(S923=0,MAX((0-ABS(U923*Constants!$B$4)),0),(ABS(S923*Constants!$B$4)+50)/100))</f>
        <v>1001.125</v>
      </c>
      <c r="X923">
        <f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1200.5</v>
      </c>
      <c r="Y923">
        <f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800.5</v>
      </c>
      <c r="Z923">
        <f t="shared" si="247"/>
        <v>1200.5</v>
      </c>
      <c r="AA923">
        <f t="shared" si="248"/>
        <v>800.5</v>
      </c>
      <c r="AB923">
        <f>IF(I923&lt;&gt;0,(ABS(X923*Constants!$B$10)+50)/100,IF(X923=0,MAX((AB922-ABS(Z923*Constants!$B$4)),0),(ABS(X923*Constants!$B$4)+50)/100))</f>
        <v>0.62005</v>
      </c>
      <c r="AC923">
        <f>IF(J923&lt;&gt;0,(ABS(Y923*Constants!$B$10)+50)/100,IF(Y923=0,MAX((AC922-ABS(AA923*Constants!$B$4)),0),(ABS(Y923*Constants!$B$4)+50)/100))</f>
        <v>0.58005</v>
      </c>
      <c r="AD923">
        <f t="shared" si="249"/>
        <v>1001</v>
      </c>
      <c r="AE923">
        <f t="shared" si="250"/>
        <v>1200.5</v>
      </c>
      <c r="AF923">
        <f t="shared" si="251"/>
        <v>800.5</v>
      </c>
      <c r="AG923">
        <f>((Constants!$B$5*AG922)+Constants!$B$4*AD923+AH922)/(Constants!$B$5+Constants!$B$4)</f>
        <v>1001</v>
      </c>
      <c r="AH923">
        <f>((Constants!$B$5*AG922)+Constants!$B$4*AD923+AH922)-(Constants!$B$5+Constants!$B$4)*AG923</f>
        <v>0</v>
      </c>
      <c r="AI923">
        <f>((Constants!$B$5*AI922)+Constants!$B$4*AE923+AJ922)/(Constants!$B$5+Constants!$B$4)</f>
        <v>1200.5</v>
      </c>
      <c r="AJ923">
        <f>((Constants!$B$5*AI922)+Constants!$B$4*AE923+AJ922)-(Constants!$B$4+Constants!$B$5)*AI923</f>
        <v>0</v>
      </c>
      <c r="AK923">
        <f>((Constants!$B$5*AK922)+Constants!$B$4*AF923+AL922)/(Constants!$B$5+Constants!$B$4)</f>
        <v>800.5</v>
      </c>
      <c r="AL923">
        <f>((Constants!$B$5*AK922)+Constants!$B$4*AF923+AL922)-(Constants!$B$5+Constants!$B$4)*AK923</f>
        <v>0</v>
      </c>
      <c r="AM923">
        <f t="shared" si="252"/>
        <v>1</v>
      </c>
      <c r="AN923">
        <f t="shared" si="253"/>
        <v>1</v>
      </c>
      <c r="AO923">
        <f>(200000*(ABS(N923)-ABS(N921))+Constants!$B$7)/(2*Constants!$B$7)</f>
        <v>0.5</v>
      </c>
      <c r="AP923">
        <f>(200000*(ABS(O923)-ABS(O921))+Constants!$B$7)/(2*Constants!$B$7)</f>
        <v>0.5</v>
      </c>
      <c r="AQ923">
        <f t="shared" si="254"/>
        <v>1</v>
      </c>
      <c r="AR923">
        <f>(Constants!$B$3*Constants!$B$8*I923*K923+AS922)/(Constants!$B$9*Constants!$B$4)</f>
        <v>7.53982300884956</v>
      </c>
      <c r="AS923">
        <f>(Constants!$B$3*Constants!$B$8*I923*K923+AS922)-(AR923*Constants!$B$9*Constants!$B$4)</f>
        <v>0</v>
      </c>
      <c r="AT923">
        <f t="shared" si="255"/>
        <v>6944.17699115036</v>
      </c>
      <c r="AU923">
        <f t="array" ref="AU923">IF(SUMPRODUCT(--(SIGN(AN890:AN922)=SIGN(K891:K923)))=0,2,IF(AV922&gt;0,1,0))</f>
        <v>0</v>
      </c>
      <c r="AV923">
        <f>IF(AU923=2,ROUND(5*1000/Constants!$B$11,0),IF(AV922&gt;0,AV922-1,0))</f>
        <v>0</v>
      </c>
      <c r="AW923">
        <f t="shared" si="256"/>
        <v>921</v>
      </c>
      <c r="AX923">
        <f ca="1" t="array" ref="AX923">IF(AW923&gt;Constants!$B$12,2,IF(SUMPRODUCT(--(AX904:AX923=2))=0,0,1))</f>
        <v>2</v>
      </c>
      <c r="AZ923">
        <f t="array" ref="AZ923">IF(ABS(AG923)&gt;Constants!$B$13,2,IF(SUMPRODUCT(--(AZ903:AZ922=2))=0,0,1))</f>
        <v>0</v>
      </c>
    </row>
    <row r="924" spans="1:52">
      <c r="A924" s="3">
        <v>922</v>
      </c>
      <c r="B924">
        <f>Signals!B923</f>
        <v>3</v>
      </c>
      <c r="C924">
        <f>Signals!C923</f>
        <v>2</v>
      </c>
      <c r="D924">
        <f>Signals!F923</f>
        <v>0</v>
      </c>
      <c r="E924">
        <f>Signals!H923</f>
        <v>0</v>
      </c>
      <c r="F924">
        <f>Signals!I923</f>
        <v>0</v>
      </c>
      <c r="G924">
        <f>IF(Constants!$B$2=2,-B924,B924)</f>
        <v>3</v>
      </c>
      <c r="H924">
        <f>IF(Constants!$C$2=2,-C924,C924)</f>
        <v>2</v>
      </c>
      <c r="I924">
        <f t="shared" si="240"/>
        <v>3</v>
      </c>
      <c r="J924">
        <f t="shared" si="241"/>
        <v>2</v>
      </c>
      <c r="K924">
        <f t="shared" si="242"/>
        <v>1</v>
      </c>
      <c r="L924">
        <f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1200.5</v>
      </c>
      <c r="M924">
        <f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800.5</v>
      </c>
      <c r="N924">
        <f t="shared" si="243"/>
        <v>1200.5</v>
      </c>
      <c r="O924">
        <f t="shared" si="244"/>
        <v>800.5</v>
      </c>
      <c r="P924">
        <f>IF(I924&lt;&gt;0,(ABS(L924*Constants!$B$10)+50)/100,MAX(P923-ABS(N924*Constants!$B$4),0))</f>
        <v>0.62005</v>
      </c>
      <c r="Q924">
        <f>IF(J924&lt;&gt;0,(ABS(M924*Constants!$B$10)+50)/100,MAX(Q923-ABS(O924*Constants!$B$4),0))</f>
        <v>0.58005</v>
      </c>
      <c r="R924">
        <f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1200.5</v>
      </c>
      <c r="S924">
        <f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800.5</v>
      </c>
      <c r="T924">
        <f t="shared" si="245"/>
        <v>1200.5</v>
      </c>
      <c r="U924">
        <f t="shared" si="246"/>
        <v>800.5</v>
      </c>
      <c r="V924">
        <f>IF(I924&lt;&gt;0,(ABS(R924*Constants!$B$4)+50)/100,IF(R924=0,MAX((0-ABS(T924*Constants!$B$4)),0),(ABS(R924*Constants!$B$4)+50)/100))</f>
        <v>1501.125</v>
      </c>
      <c r="W924">
        <f>IF(J924&lt;&gt;0,(ABS(S924*Constants!$B$4)+50)/100,IF(S924=0,MAX((0-ABS(U924*Constants!$B$4)),0),(ABS(S924*Constants!$B$4)+50)/100))</f>
        <v>1001.125</v>
      </c>
      <c r="X924">
        <f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1200.5</v>
      </c>
      <c r="Y924">
        <f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800.5</v>
      </c>
      <c r="Z924">
        <f t="shared" si="247"/>
        <v>1200.5</v>
      </c>
      <c r="AA924">
        <f t="shared" si="248"/>
        <v>800.5</v>
      </c>
      <c r="AB924">
        <f>IF(I924&lt;&gt;0,(ABS(X924*Constants!$B$10)+50)/100,IF(X924=0,MAX((AB923-ABS(Z924*Constants!$B$4)),0),(ABS(X924*Constants!$B$4)+50)/100))</f>
        <v>0.62005</v>
      </c>
      <c r="AC924">
        <f>IF(J924&lt;&gt;0,(ABS(Y924*Constants!$B$10)+50)/100,IF(Y924=0,MAX((AC923-ABS(AA924*Constants!$B$4)),0),(ABS(Y924*Constants!$B$4)+50)/100))</f>
        <v>0.58005</v>
      </c>
      <c r="AD924">
        <f t="shared" si="249"/>
        <v>1001</v>
      </c>
      <c r="AE924">
        <f t="shared" si="250"/>
        <v>1200.5</v>
      </c>
      <c r="AF924">
        <f t="shared" si="251"/>
        <v>800.5</v>
      </c>
      <c r="AG924">
        <f>((Constants!$B$5*AG923)+Constants!$B$4*AD924+AH923)/(Constants!$B$5+Constants!$B$4)</f>
        <v>1001</v>
      </c>
      <c r="AH924">
        <f>((Constants!$B$5*AG923)+Constants!$B$4*AD924+AH923)-(Constants!$B$5+Constants!$B$4)*AG924</f>
        <v>0</v>
      </c>
      <c r="AI924">
        <f>((Constants!$B$5*AI923)+Constants!$B$4*AE924+AJ923)/(Constants!$B$5+Constants!$B$4)</f>
        <v>1200.5</v>
      </c>
      <c r="AJ924">
        <f>((Constants!$B$5*AI923)+Constants!$B$4*AE924+AJ923)-(Constants!$B$4+Constants!$B$5)*AI924</f>
        <v>0</v>
      </c>
      <c r="AK924">
        <f>((Constants!$B$5*AK923)+Constants!$B$4*AF924+AL923)/(Constants!$B$5+Constants!$B$4)</f>
        <v>800.5</v>
      </c>
      <c r="AL924">
        <f>((Constants!$B$5*AK923)+Constants!$B$4*AF924+AL923)-(Constants!$B$5+Constants!$B$4)*AK924</f>
        <v>0</v>
      </c>
      <c r="AM924">
        <f t="shared" si="252"/>
        <v>1</v>
      </c>
      <c r="AN924">
        <f t="shared" si="253"/>
        <v>1</v>
      </c>
      <c r="AO924">
        <f>(200000*(ABS(N924)-ABS(N922))+Constants!$B$7)/(2*Constants!$B$7)</f>
        <v>0.5</v>
      </c>
      <c r="AP924">
        <f>(200000*(ABS(O924)-ABS(O922))+Constants!$B$7)/(2*Constants!$B$7)</f>
        <v>0.5</v>
      </c>
      <c r="AQ924">
        <f t="shared" si="254"/>
        <v>1</v>
      </c>
      <c r="AR924">
        <f>(Constants!$B$3*Constants!$B$8*I924*K924+AS923)/(Constants!$B$9*Constants!$B$4)</f>
        <v>7.53982300884956</v>
      </c>
      <c r="AS924">
        <f>(Constants!$B$3*Constants!$B$8*I924*K924+AS923)-(AR924*Constants!$B$9*Constants!$B$4)</f>
        <v>0</v>
      </c>
      <c r="AT924">
        <f t="shared" si="255"/>
        <v>6951.71681415921</v>
      </c>
      <c r="AU924">
        <f t="array" ref="AU924">IF(SUMPRODUCT(--(SIGN(AN891:AN923)=SIGN(K892:K924)))=0,2,IF(AV923&gt;0,1,0))</f>
        <v>0</v>
      </c>
      <c r="AV924">
        <f>IF(AU924=2,ROUND(5*1000/Constants!$B$11,0),IF(AV923&gt;0,AV923-1,0))</f>
        <v>0</v>
      </c>
      <c r="AW924">
        <f t="shared" si="256"/>
        <v>922</v>
      </c>
      <c r="AX924">
        <f ca="1" t="array" ref="AX924">IF(AW924&gt;Constants!$B$12,2,IF(SUMPRODUCT(--(AX905:AX924=2))=0,0,1))</f>
        <v>2</v>
      </c>
      <c r="AZ924">
        <f t="array" ref="AZ924">IF(ABS(AG924)&gt;Constants!$B$13,2,IF(SUMPRODUCT(--(AZ904:AZ923=2))=0,0,1))</f>
        <v>0</v>
      </c>
    </row>
    <row r="925" spans="1:52">
      <c r="A925" s="3">
        <v>923</v>
      </c>
      <c r="B925">
        <f>Signals!B924</f>
        <v>3</v>
      </c>
      <c r="C925">
        <f>Signals!C924</f>
        <v>2</v>
      </c>
      <c r="D925">
        <f>Signals!F924</f>
        <v>0</v>
      </c>
      <c r="E925">
        <f>Signals!H924</f>
        <v>0</v>
      </c>
      <c r="F925">
        <f>Signals!I924</f>
        <v>0</v>
      </c>
      <c r="G925">
        <f>IF(Constants!$B$2=2,-B925,B925)</f>
        <v>3</v>
      </c>
      <c r="H925">
        <f>IF(Constants!$C$2=2,-C925,C925)</f>
        <v>2</v>
      </c>
      <c r="I925">
        <f t="shared" si="240"/>
        <v>3</v>
      </c>
      <c r="J925">
        <f t="shared" si="241"/>
        <v>2</v>
      </c>
      <c r="K925">
        <f t="shared" si="242"/>
        <v>1</v>
      </c>
      <c r="L925">
        <f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1200.5</v>
      </c>
      <c r="M925">
        <f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800.5</v>
      </c>
      <c r="N925">
        <f t="shared" si="243"/>
        <v>1200.5</v>
      </c>
      <c r="O925">
        <f t="shared" si="244"/>
        <v>800.5</v>
      </c>
      <c r="P925">
        <f>IF(I925&lt;&gt;0,(ABS(L925*Constants!$B$10)+50)/100,MAX(P924-ABS(N925*Constants!$B$4),0))</f>
        <v>0.62005</v>
      </c>
      <c r="Q925">
        <f>IF(J925&lt;&gt;0,(ABS(M925*Constants!$B$10)+50)/100,MAX(Q924-ABS(O925*Constants!$B$4),0))</f>
        <v>0.58005</v>
      </c>
      <c r="R925">
        <f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1200.5</v>
      </c>
      <c r="S925">
        <f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800.5</v>
      </c>
      <c r="T925">
        <f t="shared" si="245"/>
        <v>1200.5</v>
      </c>
      <c r="U925">
        <f t="shared" si="246"/>
        <v>800.5</v>
      </c>
      <c r="V925">
        <f>IF(I925&lt;&gt;0,(ABS(R925*Constants!$B$4)+50)/100,IF(R925=0,MAX((0-ABS(T925*Constants!$B$4)),0),(ABS(R925*Constants!$B$4)+50)/100))</f>
        <v>1501.125</v>
      </c>
      <c r="W925">
        <f>IF(J925&lt;&gt;0,(ABS(S925*Constants!$B$4)+50)/100,IF(S925=0,MAX((0-ABS(U925*Constants!$B$4)),0),(ABS(S925*Constants!$B$4)+50)/100))</f>
        <v>1001.125</v>
      </c>
      <c r="X925">
        <f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1200.5</v>
      </c>
      <c r="Y925">
        <f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800.5</v>
      </c>
      <c r="Z925">
        <f t="shared" si="247"/>
        <v>1200.5</v>
      </c>
      <c r="AA925">
        <f t="shared" si="248"/>
        <v>800.5</v>
      </c>
      <c r="AB925">
        <f>IF(I925&lt;&gt;0,(ABS(X925*Constants!$B$10)+50)/100,IF(X925=0,MAX((AB924-ABS(Z925*Constants!$B$4)),0),(ABS(X925*Constants!$B$4)+50)/100))</f>
        <v>0.62005</v>
      </c>
      <c r="AC925">
        <f>IF(J925&lt;&gt;0,(ABS(Y925*Constants!$B$10)+50)/100,IF(Y925=0,MAX((AC924-ABS(AA925*Constants!$B$4)),0),(ABS(Y925*Constants!$B$4)+50)/100))</f>
        <v>0.58005</v>
      </c>
      <c r="AD925">
        <f t="shared" si="249"/>
        <v>1001</v>
      </c>
      <c r="AE925">
        <f t="shared" si="250"/>
        <v>1200.5</v>
      </c>
      <c r="AF925">
        <f t="shared" si="251"/>
        <v>800.5</v>
      </c>
      <c r="AG925">
        <f>((Constants!$B$5*AG924)+Constants!$B$4*AD925+AH924)/(Constants!$B$5+Constants!$B$4)</f>
        <v>1001</v>
      </c>
      <c r="AH925">
        <f>((Constants!$B$5*AG924)+Constants!$B$4*AD925+AH924)-(Constants!$B$5+Constants!$B$4)*AG925</f>
        <v>0</v>
      </c>
      <c r="AI925">
        <f>((Constants!$B$5*AI924)+Constants!$B$4*AE925+AJ924)/(Constants!$B$5+Constants!$B$4)</f>
        <v>1200.5</v>
      </c>
      <c r="AJ925">
        <f>((Constants!$B$5*AI924)+Constants!$B$4*AE925+AJ924)-(Constants!$B$4+Constants!$B$5)*AI925</f>
        <v>0</v>
      </c>
      <c r="AK925">
        <f>((Constants!$B$5*AK924)+Constants!$B$4*AF925+AL924)/(Constants!$B$5+Constants!$B$4)</f>
        <v>800.5</v>
      </c>
      <c r="AL925">
        <f>((Constants!$B$5*AK924)+Constants!$B$4*AF925+AL924)-(Constants!$B$5+Constants!$B$4)*AK925</f>
        <v>0</v>
      </c>
      <c r="AM925">
        <f t="shared" si="252"/>
        <v>1</v>
      </c>
      <c r="AN925">
        <f t="shared" si="253"/>
        <v>1</v>
      </c>
      <c r="AO925">
        <f>(200000*(ABS(N925)-ABS(N923))+Constants!$B$7)/(2*Constants!$B$7)</f>
        <v>0.5</v>
      </c>
      <c r="AP925">
        <f>(200000*(ABS(O925)-ABS(O923))+Constants!$B$7)/(2*Constants!$B$7)</f>
        <v>0.5</v>
      </c>
      <c r="AQ925">
        <f t="shared" si="254"/>
        <v>1</v>
      </c>
      <c r="AR925">
        <f>(Constants!$B$3*Constants!$B$8*I925*K925+AS924)/(Constants!$B$9*Constants!$B$4)</f>
        <v>7.53982300884956</v>
      </c>
      <c r="AS925">
        <f>(Constants!$B$3*Constants!$B$8*I925*K925+AS924)-(AR925*Constants!$B$9*Constants!$B$4)</f>
        <v>0</v>
      </c>
      <c r="AT925">
        <f t="shared" si="255"/>
        <v>6959.25663716806</v>
      </c>
      <c r="AU925">
        <f t="array" ref="AU925">IF(SUMPRODUCT(--(SIGN(AN892:AN924)=SIGN(K893:K925)))=0,2,IF(AV924&gt;0,1,0))</f>
        <v>0</v>
      </c>
      <c r="AV925">
        <f>IF(AU925=2,ROUND(5*1000/Constants!$B$11,0),IF(AV924&gt;0,AV924-1,0))</f>
        <v>0</v>
      </c>
      <c r="AW925">
        <f t="shared" si="256"/>
        <v>923</v>
      </c>
      <c r="AX925">
        <f ca="1" t="array" ref="AX925">IF(AW925&gt;Constants!$B$12,2,IF(SUMPRODUCT(--(AX906:AX925=2))=0,0,1))</f>
        <v>2</v>
      </c>
      <c r="AZ925">
        <f t="array" ref="AZ925">IF(ABS(AG925)&gt;Constants!$B$13,2,IF(SUMPRODUCT(--(AZ905:AZ924=2))=0,0,1))</f>
        <v>0</v>
      </c>
    </row>
    <row r="926" spans="1:52">
      <c r="A926" s="3">
        <v>924</v>
      </c>
      <c r="B926">
        <f>Signals!B925</f>
        <v>3</v>
      </c>
      <c r="C926">
        <f>Signals!C925</f>
        <v>2</v>
      </c>
      <c r="D926">
        <f>Signals!F925</f>
        <v>0</v>
      </c>
      <c r="E926">
        <f>Signals!H925</f>
        <v>0</v>
      </c>
      <c r="F926">
        <f>Signals!I925</f>
        <v>0</v>
      </c>
      <c r="G926">
        <f>IF(Constants!$B$2=2,-B926,B926)</f>
        <v>3</v>
      </c>
      <c r="H926">
        <f>IF(Constants!$C$2=2,-C926,C926)</f>
        <v>2</v>
      </c>
      <c r="I926">
        <f t="shared" si="240"/>
        <v>3</v>
      </c>
      <c r="J926">
        <f t="shared" si="241"/>
        <v>2</v>
      </c>
      <c r="K926">
        <f t="shared" si="242"/>
        <v>1</v>
      </c>
      <c r="L926">
        <f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1200.5</v>
      </c>
      <c r="M926">
        <f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800.5</v>
      </c>
      <c r="N926">
        <f t="shared" si="243"/>
        <v>1200.5</v>
      </c>
      <c r="O926">
        <f t="shared" si="244"/>
        <v>800.5</v>
      </c>
      <c r="P926">
        <f>IF(I926&lt;&gt;0,(ABS(L926*Constants!$B$10)+50)/100,MAX(P925-ABS(N926*Constants!$B$4),0))</f>
        <v>0.62005</v>
      </c>
      <c r="Q926">
        <f>IF(J926&lt;&gt;0,(ABS(M926*Constants!$B$10)+50)/100,MAX(Q925-ABS(O926*Constants!$B$4),0))</f>
        <v>0.58005</v>
      </c>
      <c r="R926">
        <f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1200.5</v>
      </c>
      <c r="S926">
        <f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800.5</v>
      </c>
      <c r="T926">
        <f t="shared" si="245"/>
        <v>1200.5</v>
      </c>
      <c r="U926">
        <f t="shared" si="246"/>
        <v>800.5</v>
      </c>
      <c r="V926">
        <f>IF(I926&lt;&gt;0,(ABS(R926*Constants!$B$4)+50)/100,IF(R926=0,MAX((0-ABS(T926*Constants!$B$4)),0),(ABS(R926*Constants!$B$4)+50)/100))</f>
        <v>1501.125</v>
      </c>
      <c r="W926">
        <f>IF(J926&lt;&gt;0,(ABS(S926*Constants!$B$4)+50)/100,IF(S926=0,MAX((0-ABS(U926*Constants!$B$4)),0),(ABS(S926*Constants!$B$4)+50)/100))</f>
        <v>1001.125</v>
      </c>
      <c r="X926">
        <f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1200.5</v>
      </c>
      <c r="Y926">
        <f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800.5</v>
      </c>
      <c r="Z926">
        <f t="shared" si="247"/>
        <v>1200.5</v>
      </c>
      <c r="AA926">
        <f t="shared" si="248"/>
        <v>800.5</v>
      </c>
      <c r="AB926">
        <f>IF(I926&lt;&gt;0,(ABS(X926*Constants!$B$10)+50)/100,IF(X926=0,MAX((AB925-ABS(Z926*Constants!$B$4)),0),(ABS(X926*Constants!$B$4)+50)/100))</f>
        <v>0.62005</v>
      </c>
      <c r="AC926">
        <f>IF(J926&lt;&gt;0,(ABS(Y926*Constants!$B$10)+50)/100,IF(Y926=0,MAX((AC925-ABS(AA926*Constants!$B$4)),0),(ABS(Y926*Constants!$B$4)+50)/100))</f>
        <v>0.58005</v>
      </c>
      <c r="AD926">
        <f t="shared" si="249"/>
        <v>1001</v>
      </c>
      <c r="AE926">
        <f t="shared" si="250"/>
        <v>1200.5</v>
      </c>
      <c r="AF926">
        <f t="shared" si="251"/>
        <v>800.5</v>
      </c>
      <c r="AG926">
        <f>((Constants!$B$5*AG925)+Constants!$B$4*AD926+AH925)/(Constants!$B$5+Constants!$B$4)</f>
        <v>1001</v>
      </c>
      <c r="AH926">
        <f>((Constants!$B$5*AG925)+Constants!$B$4*AD926+AH925)-(Constants!$B$5+Constants!$B$4)*AG926</f>
        <v>0</v>
      </c>
      <c r="AI926">
        <f>((Constants!$B$5*AI925)+Constants!$B$4*AE926+AJ925)/(Constants!$B$5+Constants!$B$4)</f>
        <v>1200.5</v>
      </c>
      <c r="AJ926">
        <f>((Constants!$B$5*AI925)+Constants!$B$4*AE926+AJ925)-(Constants!$B$4+Constants!$B$5)*AI926</f>
        <v>0</v>
      </c>
      <c r="AK926">
        <f>((Constants!$B$5*AK925)+Constants!$B$4*AF926+AL925)/(Constants!$B$5+Constants!$B$4)</f>
        <v>800.5</v>
      </c>
      <c r="AL926">
        <f>((Constants!$B$5*AK925)+Constants!$B$4*AF926+AL925)-(Constants!$B$5+Constants!$B$4)*AK926</f>
        <v>0</v>
      </c>
      <c r="AM926">
        <f t="shared" si="252"/>
        <v>1</v>
      </c>
      <c r="AN926">
        <f t="shared" si="253"/>
        <v>1</v>
      </c>
      <c r="AO926">
        <f>(200000*(ABS(N926)-ABS(N924))+Constants!$B$7)/(2*Constants!$B$7)</f>
        <v>0.5</v>
      </c>
      <c r="AP926">
        <f>(200000*(ABS(O926)-ABS(O924))+Constants!$B$7)/(2*Constants!$B$7)</f>
        <v>0.5</v>
      </c>
      <c r="AQ926">
        <f t="shared" si="254"/>
        <v>1</v>
      </c>
      <c r="AR926">
        <f>(Constants!$B$3*Constants!$B$8*I926*K926+AS925)/(Constants!$B$9*Constants!$B$4)</f>
        <v>7.53982300884956</v>
      </c>
      <c r="AS926">
        <f>(Constants!$B$3*Constants!$B$8*I926*K926+AS925)-(AR926*Constants!$B$9*Constants!$B$4)</f>
        <v>0</v>
      </c>
      <c r="AT926">
        <f t="shared" si="255"/>
        <v>6966.79646017691</v>
      </c>
      <c r="AU926">
        <f t="array" ref="AU926">IF(SUMPRODUCT(--(SIGN(AN893:AN925)=SIGN(K894:K926)))=0,2,IF(AV925&gt;0,1,0))</f>
        <v>0</v>
      </c>
      <c r="AV926">
        <f>IF(AU926=2,ROUND(5*1000/Constants!$B$11,0),IF(AV925&gt;0,AV925-1,0))</f>
        <v>0</v>
      </c>
      <c r="AW926">
        <f t="shared" si="256"/>
        <v>924</v>
      </c>
      <c r="AX926">
        <f ca="1" t="array" ref="AX926">IF(AW926&gt;Constants!$B$12,2,IF(SUMPRODUCT(--(AX907:AX926=2))=0,0,1))</f>
        <v>2</v>
      </c>
      <c r="AZ926">
        <f t="array" ref="AZ926">IF(ABS(AG926)&gt;Constants!$B$13,2,IF(SUMPRODUCT(--(AZ906:AZ925=2))=0,0,1))</f>
        <v>0</v>
      </c>
    </row>
    <row r="927" spans="1:52">
      <c r="A927" s="3">
        <v>925</v>
      </c>
      <c r="B927">
        <f>Signals!B926</f>
        <v>3</v>
      </c>
      <c r="C927">
        <f>Signals!C926</f>
        <v>2</v>
      </c>
      <c r="D927">
        <f>Signals!F926</f>
        <v>0</v>
      </c>
      <c r="E927">
        <f>Signals!H926</f>
        <v>0</v>
      </c>
      <c r="F927">
        <f>Signals!I926</f>
        <v>0</v>
      </c>
      <c r="G927">
        <f>IF(Constants!$B$2=2,-B927,B927)</f>
        <v>3</v>
      </c>
      <c r="H927">
        <f>IF(Constants!$C$2=2,-C927,C927)</f>
        <v>2</v>
      </c>
      <c r="I927">
        <f t="shared" si="240"/>
        <v>3</v>
      </c>
      <c r="J927">
        <f t="shared" si="241"/>
        <v>2</v>
      </c>
      <c r="K927">
        <f t="shared" si="242"/>
        <v>1</v>
      </c>
      <c r="L927">
        <f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1200.5</v>
      </c>
      <c r="M927">
        <f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800.5</v>
      </c>
      <c r="N927">
        <f t="shared" si="243"/>
        <v>1200.5</v>
      </c>
      <c r="O927">
        <f t="shared" si="244"/>
        <v>800.5</v>
      </c>
      <c r="P927">
        <f>IF(I927&lt;&gt;0,(ABS(L927*Constants!$B$10)+50)/100,MAX(P926-ABS(N927*Constants!$B$4),0))</f>
        <v>0.62005</v>
      </c>
      <c r="Q927">
        <f>IF(J927&lt;&gt;0,(ABS(M927*Constants!$B$10)+50)/100,MAX(Q926-ABS(O927*Constants!$B$4),0))</f>
        <v>0.58005</v>
      </c>
      <c r="R927">
        <f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1200.5</v>
      </c>
      <c r="S927">
        <f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800.5</v>
      </c>
      <c r="T927">
        <f t="shared" si="245"/>
        <v>1200.5</v>
      </c>
      <c r="U927">
        <f t="shared" si="246"/>
        <v>800.5</v>
      </c>
      <c r="V927">
        <f>IF(I927&lt;&gt;0,(ABS(R927*Constants!$B$4)+50)/100,IF(R927=0,MAX((0-ABS(T927*Constants!$B$4)),0),(ABS(R927*Constants!$B$4)+50)/100))</f>
        <v>1501.125</v>
      </c>
      <c r="W927">
        <f>IF(J927&lt;&gt;0,(ABS(S927*Constants!$B$4)+50)/100,IF(S927=0,MAX((0-ABS(U927*Constants!$B$4)),0),(ABS(S927*Constants!$B$4)+50)/100))</f>
        <v>1001.125</v>
      </c>
      <c r="X927">
        <f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1200.5</v>
      </c>
      <c r="Y927">
        <f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800.5</v>
      </c>
      <c r="Z927">
        <f t="shared" si="247"/>
        <v>1200.5</v>
      </c>
      <c r="AA927">
        <f t="shared" si="248"/>
        <v>800.5</v>
      </c>
      <c r="AB927">
        <f>IF(I927&lt;&gt;0,(ABS(X927*Constants!$B$10)+50)/100,IF(X927=0,MAX((AB926-ABS(Z927*Constants!$B$4)),0),(ABS(X927*Constants!$B$4)+50)/100))</f>
        <v>0.62005</v>
      </c>
      <c r="AC927">
        <f>IF(J927&lt;&gt;0,(ABS(Y927*Constants!$B$10)+50)/100,IF(Y927=0,MAX((AC926-ABS(AA927*Constants!$B$4)),0),(ABS(Y927*Constants!$B$4)+50)/100))</f>
        <v>0.58005</v>
      </c>
      <c r="AD927">
        <f t="shared" si="249"/>
        <v>1001</v>
      </c>
      <c r="AE927">
        <f t="shared" si="250"/>
        <v>1200.5</v>
      </c>
      <c r="AF927">
        <f t="shared" si="251"/>
        <v>800.5</v>
      </c>
      <c r="AG927">
        <f>((Constants!$B$5*AG926)+Constants!$B$4*AD927+AH926)/(Constants!$B$5+Constants!$B$4)</f>
        <v>1001</v>
      </c>
      <c r="AH927">
        <f>((Constants!$B$5*AG926)+Constants!$B$4*AD927+AH926)-(Constants!$B$5+Constants!$B$4)*AG927</f>
        <v>0</v>
      </c>
      <c r="AI927">
        <f>((Constants!$B$5*AI926)+Constants!$B$4*AE927+AJ926)/(Constants!$B$5+Constants!$B$4)</f>
        <v>1200.5</v>
      </c>
      <c r="AJ927">
        <f>((Constants!$B$5*AI926)+Constants!$B$4*AE927+AJ926)-(Constants!$B$4+Constants!$B$5)*AI927</f>
        <v>0</v>
      </c>
      <c r="AK927">
        <f>((Constants!$B$5*AK926)+Constants!$B$4*AF927+AL926)/(Constants!$B$5+Constants!$B$4)</f>
        <v>800.5</v>
      </c>
      <c r="AL927">
        <f>((Constants!$B$5*AK926)+Constants!$B$4*AF927+AL926)-(Constants!$B$5+Constants!$B$4)*AK927</f>
        <v>0</v>
      </c>
      <c r="AM927">
        <f t="shared" si="252"/>
        <v>1</v>
      </c>
      <c r="AN927">
        <f t="shared" si="253"/>
        <v>1</v>
      </c>
      <c r="AO927">
        <f>(200000*(ABS(N927)-ABS(N925))+Constants!$B$7)/(2*Constants!$B$7)</f>
        <v>0.5</v>
      </c>
      <c r="AP927">
        <f>(200000*(ABS(O927)-ABS(O925))+Constants!$B$7)/(2*Constants!$B$7)</f>
        <v>0.5</v>
      </c>
      <c r="AQ927">
        <f t="shared" si="254"/>
        <v>1</v>
      </c>
      <c r="AR927">
        <f>(Constants!$B$3*Constants!$B$8*I927*K927+AS926)/(Constants!$B$9*Constants!$B$4)</f>
        <v>7.53982300884956</v>
      </c>
      <c r="AS927">
        <f>(Constants!$B$3*Constants!$B$8*I927*K927+AS926)-(AR927*Constants!$B$9*Constants!$B$4)</f>
        <v>0</v>
      </c>
      <c r="AT927">
        <f t="shared" si="255"/>
        <v>6974.33628318576</v>
      </c>
      <c r="AU927">
        <f t="array" ref="AU927">IF(SUMPRODUCT(--(SIGN(AN894:AN926)=SIGN(K895:K927)))=0,2,IF(AV926&gt;0,1,0))</f>
        <v>0</v>
      </c>
      <c r="AV927">
        <f>IF(AU927=2,ROUND(5*1000/Constants!$B$11,0),IF(AV926&gt;0,AV926-1,0))</f>
        <v>0</v>
      </c>
      <c r="AW927">
        <f t="shared" si="256"/>
        <v>925</v>
      </c>
      <c r="AX927">
        <f ca="1" t="array" ref="AX927">IF(AW927&gt;Constants!$B$12,2,IF(SUMPRODUCT(--(AX908:AX927=2))=0,0,1))</f>
        <v>2</v>
      </c>
      <c r="AZ927">
        <f t="array" ref="AZ927">IF(ABS(AG927)&gt;Constants!$B$13,2,IF(SUMPRODUCT(--(AZ907:AZ926=2))=0,0,1))</f>
        <v>0</v>
      </c>
    </row>
    <row r="928" spans="1:52">
      <c r="A928" s="3">
        <v>926</v>
      </c>
      <c r="B928">
        <f>Signals!B927</f>
        <v>3</v>
      </c>
      <c r="C928">
        <f>Signals!C927</f>
        <v>2</v>
      </c>
      <c r="D928">
        <f>Signals!F927</f>
        <v>0</v>
      </c>
      <c r="E928">
        <f>Signals!H927</f>
        <v>0</v>
      </c>
      <c r="F928">
        <f>Signals!I927</f>
        <v>0</v>
      </c>
      <c r="G928">
        <f>IF(Constants!$B$2=2,-B928,B928)</f>
        <v>3</v>
      </c>
      <c r="H928">
        <f>IF(Constants!$C$2=2,-C928,C928)</f>
        <v>2</v>
      </c>
      <c r="I928">
        <f t="shared" si="240"/>
        <v>3</v>
      </c>
      <c r="J928">
        <f t="shared" si="241"/>
        <v>2</v>
      </c>
      <c r="K928">
        <f t="shared" si="242"/>
        <v>1</v>
      </c>
      <c r="L928">
        <f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1200.5</v>
      </c>
      <c r="M928">
        <f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800.5</v>
      </c>
      <c r="N928">
        <f t="shared" si="243"/>
        <v>1200.5</v>
      </c>
      <c r="O928">
        <f t="shared" si="244"/>
        <v>800.5</v>
      </c>
      <c r="P928">
        <f>IF(I928&lt;&gt;0,(ABS(L928*Constants!$B$10)+50)/100,MAX(P927-ABS(N928*Constants!$B$4),0))</f>
        <v>0.62005</v>
      </c>
      <c r="Q928">
        <f>IF(J928&lt;&gt;0,(ABS(M928*Constants!$B$10)+50)/100,MAX(Q927-ABS(O928*Constants!$B$4),0))</f>
        <v>0.58005</v>
      </c>
      <c r="R928">
        <f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1200.5</v>
      </c>
      <c r="S928">
        <f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800.5</v>
      </c>
      <c r="T928">
        <f t="shared" si="245"/>
        <v>1200.5</v>
      </c>
      <c r="U928">
        <f t="shared" si="246"/>
        <v>800.5</v>
      </c>
      <c r="V928">
        <f>IF(I928&lt;&gt;0,(ABS(R928*Constants!$B$4)+50)/100,IF(R928=0,MAX((0-ABS(T928*Constants!$B$4)),0),(ABS(R928*Constants!$B$4)+50)/100))</f>
        <v>1501.125</v>
      </c>
      <c r="W928">
        <f>IF(J928&lt;&gt;0,(ABS(S928*Constants!$B$4)+50)/100,IF(S928=0,MAX((0-ABS(U928*Constants!$B$4)),0),(ABS(S928*Constants!$B$4)+50)/100))</f>
        <v>1001.125</v>
      </c>
      <c r="X928">
        <f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1200.5</v>
      </c>
      <c r="Y928">
        <f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800.5</v>
      </c>
      <c r="Z928">
        <f t="shared" si="247"/>
        <v>1200.5</v>
      </c>
      <c r="AA928">
        <f t="shared" si="248"/>
        <v>800.5</v>
      </c>
      <c r="AB928">
        <f>IF(I928&lt;&gt;0,(ABS(X928*Constants!$B$10)+50)/100,IF(X928=0,MAX((AB927-ABS(Z928*Constants!$B$4)),0),(ABS(X928*Constants!$B$4)+50)/100))</f>
        <v>0.62005</v>
      </c>
      <c r="AC928">
        <f>IF(J928&lt;&gt;0,(ABS(Y928*Constants!$B$10)+50)/100,IF(Y928=0,MAX((AC927-ABS(AA928*Constants!$B$4)),0),(ABS(Y928*Constants!$B$4)+50)/100))</f>
        <v>0.58005</v>
      </c>
      <c r="AD928">
        <f t="shared" si="249"/>
        <v>1001</v>
      </c>
      <c r="AE928">
        <f t="shared" si="250"/>
        <v>1200.5</v>
      </c>
      <c r="AF928">
        <f t="shared" si="251"/>
        <v>800.5</v>
      </c>
      <c r="AG928">
        <f>((Constants!$B$5*AG927)+Constants!$B$4*AD928+AH927)/(Constants!$B$5+Constants!$B$4)</f>
        <v>1001</v>
      </c>
      <c r="AH928">
        <f>((Constants!$B$5*AG927)+Constants!$B$4*AD928+AH927)-(Constants!$B$5+Constants!$B$4)*AG928</f>
        <v>0</v>
      </c>
      <c r="AI928">
        <f>((Constants!$B$5*AI927)+Constants!$B$4*AE928+AJ927)/(Constants!$B$5+Constants!$B$4)</f>
        <v>1200.5</v>
      </c>
      <c r="AJ928">
        <f>((Constants!$B$5*AI927)+Constants!$B$4*AE928+AJ927)-(Constants!$B$4+Constants!$B$5)*AI928</f>
        <v>0</v>
      </c>
      <c r="AK928">
        <f>((Constants!$B$5*AK927)+Constants!$B$4*AF928+AL927)/(Constants!$B$5+Constants!$B$4)</f>
        <v>800.5</v>
      </c>
      <c r="AL928">
        <f>((Constants!$B$5*AK927)+Constants!$B$4*AF928+AL927)-(Constants!$B$5+Constants!$B$4)*AK928</f>
        <v>0</v>
      </c>
      <c r="AM928">
        <f t="shared" si="252"/>
        <v>1</v>
      </c>
      <c r="AN928">
        <f t="shared" si="253"/>
        <v>1</v>
      </c>
      <c r="AO928">
        <f>(200000*(ABS(N928)-ABS(N926))+Constants!$B$7)/(2*Constants!$B$7)</f>
        <v>0.5</v>
      </c>
      <c r="AP928">
        <f>(200000*(ABS(O928)-ABS(O926))+Constants!$B$7)/(2*Constants!$B$7)</f>
        <v>0.5</v>
      </c>
      <c r="AQ928">
        <f t="shared" si="254"/>
        <v>1</v>
      </c>
      <c r="AR928">
        <f>(Constants!$B$3*Constants!$B$8*I928*K928+AS927)/(Constants!$B$9*Constants!$B$4)</f>
        <v>7.53982300884956</v>
      </c>
      <c r="AS928">
        <f>(Constants!$B$3*Constants!$B$8*I928*K928+AS927)-(AR928*Constants!$B$9*Constants!$B$4)</f>
        <v>0</v>
      </c>
      <c r="AT928">
        <f t="shared" si="255"/>
        <v>6981.87610619461</v>
      </c>
      <c r="AU928">
        <f t="array" ref="AU928">IF(SUMPRODUCT(--(SIGN(AN895:AN927)=SIGN(K896:K928)))=0,2,IF(AV927&gt;0,1,0))</f>
        <v>0</v>
      </c>
      <c r="AV928">
        <f>IF(AU928=2,ROUND(5*1000/Constants!$B$11,0),IF(AV927&gt;0,AV927-1,0))</f>
        <v>0</v>
      </c>
      <c r="AW928">
        <f t="shared" si="256"/>
        <v>926</v>
      </c>
      <c r="AX928">
        <f ca="1" t="array" ref="AX928">IF(AW928&gt;Constants!$B$12,2,IF(SUMPRODUCT(--(AX909:AX928=2))=0,0,1))</f>
        <v>2</v>
      </c>
      <c r="AZ928">
        <f t="array" ref="AZ928">IF(ABS(AG928)&gt;Constants!$B$13,2,IF(SUMPRODUCT(--(AZ908:AZ927=2))=0,0,1))</f>
        <v>0</v>
      </c>
    </row>
    <row r="929" spans="1:52">
      <c r="A929" s="3">
        <v>927</v>
      </c>
      <c r="B929">
        <f>Signals!B928</f>
        <v>3</v>
      </c>
      <c r="C929">
        <f>Signals!C928</f>
        <v>2</v>
      </c>
      <c r="D929">
        <f>Signals!F928</f>
        <v>0</v>
      </c>
      <c r="E929">
        <f>Signals!H928</f>
        <v>0</v>
      </c>
      <c r="F929">
        <f>Signals!I928</f>
        <v>0</v>
      </c>
      <c r="G929">
        <f>IF(Constants!$B$2=2,-B929,B929)</f>
        <v>3</v>
      </c>
      <c r="H929">
        <f>IF(Constants!$C$2=2,-C929,C929)</f>
        <v>2</v>
      </c>
      <c r="I929">
        <f t="shared" si="240"/>
        <v>3</v>
      </c>
      <c r="J929">
        <f t="shared" si="241"/>
        <v>2</v>
      </c>
      <c r="K929">
        <f t="shared" si="242"/>
        <v>1</v>
      </c>
      <c r="L929">
        <f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1200.5</v>
      </c>
      <c r="M929">
        <f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800.5</v>
      </c>
      <c r="N929">
        <f t="shared" si="243"/>
        <v>1200.5</v>
      </c>
      <c r="O929">
        <f t="shared" si="244"/>
        <v>800.5</v>
      </c>
      <c r="P929">
        <f>IF(I929&lt;&gt;0,(ABS(L929*Constants!$B$10)+50)/100,MAX(P928-ABS(N929*Constants!$B$4),0))</f>
        <v>0.62005</v>
      </c>
      <c r="Q929">
        <f>IF(J929&lt;&gt;0,(ABS(M929*Constants!$B$10)+50)/100,MAX(Q928-ABS(O929*Constants!$B$4),0))</f>
        <v>0.58005</v>
      </c>
      <c r="R929">
        <f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1200.5</v>
      </c>
      <c r="S929">
        <f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800.5</v>
      </c>
      <c r="T929">
        <f t="shared" si="245"/>
        <v>1200.5</v>
      </c>
      <c r="U929">
        <f t="shared" si="246"/>
        <v>800.5</v>
      </c>
      <c r="V929">
        <f>IF(I929&lt;&gt;0,(ABS(R929*Constants!$B$4)+50)/100,IF(R929=0,MAX((0-ABS(T929*Constants!$B$4)),0),(ABS(R929*Constants!$B$4)+50)/100))</f>
        <v>1501.125</v>
      </c>
      <c r="W929">
        <f>IF(J929&lt;&gt;0,(ABS(S929*Constants!$B$4)+50)/100,IF(S929=0,MAX((0-ABS(U929*Constants!$B$4)),0),(ABS(S929*Constants!$B$4)+50)/100))</f>
        <v>1001.125</v>
      </c>
      <c r="X929">
        <f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1200.5</v>
      </c>
      <c r="Y929">
        <f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800.5</v>
      </c>
      <c r="Z929">
        <f t="shared" si="247"/>
        <v>1200.5</v>
      </c>
      <c r="AA929">
        <f t="shared" si="248"/>
        <v>800.5</v>
      </c>
      <c r="AB929">
        <f>IF(I929&lt;&gt;0,(ABS(X929*Constants!$B$10)+50)/100,IF(X929=0,MAX((AB928-ABS(Z929*Constants!$B$4)),0),(ABS(X929*Constants!$B$4)+50)/100))</f>
        <v>0.62005</v>
      </c>
      <c r="AC929">
        <f>IF(J929&lt;&gt;0,(ABS(Y929*Constants!$B$10)+50)/100,IF(Y929=0,MAX((AC928-ABS(AA929*Constants!$B$4)),0),(ABS(Y929*Constants!$B$4)+50)/100))</f>
        <v>0.58005</v>
      </c>
      <c r="AD929">
        <f t="shared" si="249"/>
        <v>1001</v>
      </c>
      <c r="AE929">
        <f t="shared" si="250"/>
        <v>1200.5</v>
      </c>
      <c r="AF929">
        <f t="shared" si="251"/>
        <v>800.5</v>
      </c>
      <c r="AG929">
        <f>((Constants!$B$5*AG928)+Constants!$B$4*AD929+AH928)/(Constants!$B$5+Constants!$B$4)</f>
        <v>1001</v>
      </c>
      <c r="AH929">
        <f>((Constants!$B$5*AG928)+Constants!$B$4*AD929+AH928)-(Constants!$B$5+Constants!$B$4)*AG929</f>
        <v>0</v>
      </c>
      <c r="AI929">
        <f>((Constants!$B$5*AI928)+Constants!$B$4*AE929+AJ928)/(Constants!$B$5+Constants!$B$4)</f>
        <v>1200.5</v>
      </c>
      <c r="AJ929">
        <f>((Constants!$B$5*AI928)+Constants!$B$4*AE929+AJ928)-(Constants!$B$4+Constants!$B$5)*AI929</f>
        <v>0</v>
      </c>
      <c r="AK929">
        <f>((Constants!$B$5*AK928)+Constants!$B$4*AF929+AL928)/(Constants!$B$5+Constants!$B$4)</f>
        <v>800.5</v>
      </c>
      <c r="AL929">
        <f>((Constants!$B$5*AK928)+Constants!$B$4*AF929+AL928)-(Constants!$B$5+Constants!$B$4)*AK929</f>
        <v>0</v>
      </c>
      <c r="AM929">
        <f t="shared" si="252"/>
        <v>1</v>
      </c>
      <c r="AN929">
        <f t="shared" si="253"/>
        <v>1</v>
      </c>
      <c r="AO929">
        <f>(200000*(ABS(N929)-ABS(N927))+Constants!$B$7)/(2*Constants!$B$7)</f>
        <v>0.5</v>
      </c>
      <c r="AP929">
        <f>(200000*(ABS(O929)-ABS(O927))+Constants!$B$7)/(2*Constants!$B$7)</f>
        <v>0.5</v>
      </c>
      <c r="AQ929">
        <f t="shared" si="254"/>
        <v>1</v>
      </c>
      <c r="AR929">
        <f>(Constants!$B$3*Constants!$B$8*I929*K929+AS928)/(Constants!$B$9*Constants!$B$4)</f>
        <v>7.53982300884956</v>
      </c>
      <c r="AS929">
        <f>(Constants!$B$3*Constants!$B$8*I929*K929+AS928)-(AR929*Constants!$B$9*Constants!$B$4)</f>
        <v>0</v>
      </c>
      <c r="AT929">
        <f t="shared" si="255"/>
        <v>6989.41592920346</v>
      </c>
      <c r="AU929">
        <f t="array" ref="AU929">IF(SUMPRODUCT(--(SIGN(AN896:AN928)=SIGN(K897:K929)))=0,2,IF(AV928&gt;0,1,0))</f>
        <v>0</v>
      </c>
      <c r="AV929">
        <f>IF(AU929=2,ROUND(5*1000/Constants!$B$11,0),IF(AV928&gt;0,AV928-1,0))</f>
        <v>0</v>
      </c>
      <c r="AW929">
        <f t="shared" si="256"/>
        <v>927</v>
      </c>
      <c r="AX929">
        <f ca="1" t="array" ref="AX929">IF(AW929&gt;Constants!$B$12,2,IF(SUMPRODUCT(--(AX910:AX929=2))=0,0,1))</f>
        <v>2</v>
      </c>
      <c r="AZ929">
        <f t="array" ref="AZ929">IF(ABS(AG929)&gt;Constants!$B$13,2,IF(SUMPRODUCT(--(AZ909:AZ928=2))=0,0,1))</f>
        <v>0</v>
      </c>
    </row>
    <row r="930" spans="1:52">
      <c r="A930" s="3">
        <v>928</v>
      </c>
      <c r="B930">
        <f>Signals!B929</f>
        <v>3</v>
      </c>
      <c r="C930">
        <f>Signals!C929</f>
        <v>2</v>
      </c>
      <c r="D930">
        <f>Signals!F929</f>
        <v>0</v>
      </c>
      <c r="E930">
        <f>Signals!H929</f>
        <v>0</v>
      </c>
      <c r="F930">
        <f>Signals!I929</f>
        <v>0</v>
      </c>
      <c r="G930">
        <f>IF(Constants!$B$2=2,-B930,B930)</f>
        <v>3</v>
      </c>
      <c r="H930">
        <f>IF(Constants!$C$2=2,-C930,C930)</f>
        <v>2</v>
      </c>
      <c r="I930">
        <f t="shared" si="240"/>
        <v>3</v>
      </c>
      <c r="J930">
        <f t="shared" si="241"/>
        <v>2</v>
      </c>
      <c r="K930">
        <f t="shared" si="242"/>
        <v>1</v>
      </c>
      <c r="L930">
        <f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1200.5</v>
      </c>
      <c r="M930">
        <f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800.5</v>
      </c>
      <c r="N930">
        <f t="shared" si="243"/>
        <v>1200.5</v>
      </c>
      <c r="O930">
        <f t="shared" si="244"/>
        <v>800.5</v>
      </c>
      <c r="P930">
        <f>IF(I930&lt;&gt;0,(ABS(L930*Constants!$B$10)+50)/100,MAX(P929-ABS(N930*Constants!$B$4),0))</f>
        <v>0.62005</v>
      </c>
      <c r="Q930">
        <f>IF(J930&lt;&gt;0,(ABS(M930*Constants!$B$10)+50)/100,MAX(Q929-ABS(O930*Constants!$B$4),0))</f>
        <v>0.58005</v>
      </c>
      <c r="R930">
        <f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1200.5</v>
      </c>
      <c r="S930">
        <f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800.5</v>
      </c>
      <c r="T930">
        <f t="shared" si="245"/>
        <v>1200.5</v>
      </c>
      <c r="U930">
        <f t="shared" si="246"/>
        <v>800.5</v>
      </c>
      <c r="V930">
        <f>IF(I930&lt;&gt;0,(ABS(R930*Constants!$B$4)+50)/100,IF(R930=0,MAX((0-ABS(T930*Constants!$B$4)),0),(ABS(R930*Constants!$B$4)+50)/100))</f>
        <v>1501.125</v>
      </c>
      <c r="W930">
        <f>IF(J930&lt;&gt;0,(ABS(S930*Constants!$B$4)+50)/100,IF(S930=0,MAX((0-ABS(U930*Constants!$B$4)),0),(ABS(S930*Constants!$B$4)+50)/100))</f>
        <v>1001.125</v>
      </c>
      <c r="X930">
        <f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1200.5</v>
      </c>
      <c r="Y930">
        <f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800.5</v>
      </c>
      <c r="Z930">
        <f t="shared" si="247"/>
        <v>1200.5</v>
      </c>
      <c r="AA930">
        <f t="shared" si="248"/>
        <v>800.5</v>
      </c>
      <c r="AB930">
        <f>IF(I930&lt;&gt;0,(ABS(X930*Constants!$B$10)+50)/100,IF(X930=0,MAX((AB929-ABS(Z930*Constants!$B$4)),0),(ABS(X930*Constants!$B$4)+50)/100))</f>
        <v>0.62005</v>
      </c>
      <c r="AC930">
        <f>IF(J930&lt;&gt;0,(ABS(Y930*Constants!$B$10)+50)/100,IF(Y930=0,MAX((AC929-ABS(AA930*Constants!$B$4)),0),(ABS(Y930*Constants!$B$4)+50)/100))</f>
        <v>0.58005</v>
      </c>
      <c r="AD930">
        <f t="shared" si="249"/>
        <v>1001</v>
      </c>
      <c r="AE930">
        <f t="shared" si="250"/>
        <v>1200.5</v>
      </c>
      <c r="AF930">
        <f t="shared" si="251"/>
        <v>800.5</v>
      </c>
      <c r="AG930">
        <f>((Constants!$B$5*AG929)+Constants!$B$4*AD930+AH929)/(Constants!$B$5+Constants!$B$4)</f>
        <v>1001</v>
      </c>
      <c r="AH930">
        <f>((Constants!$B$5*AG929)+Constants!$B$4*AD930+AH929)-(Constants!$B$5+Constants!$B$4)*AG930</f>
        <v>0</v>
      </c>
      <c r="AI930">
        <f>((Constants!$B$5*AI929)+Constants!$B$4*AE930+AJ929)/(Constants!$B$5+Constants!$B$4)</f>
        <v>1200.5</v>
      </c>
      <c r="AJ930">
        <f>((Constants!$B$5*AI929)+Constants!$B$4*AE930+AJ929)-(Constants!$B$4+Constants!$B$5)*AI930</f>
        <v>0</v>
      </c>
      <c r="AK930">
        <f>((Constants!$B$5*AK929)+Constants!$B$4*AF930+AL929)/(Constants!$B$5+Constants!$B$4)</f>
        <v>800.5</v>
      </c>
      <c r="AL930">
        <f>((Constants!$B$5*AK929)+Constants!$B$4*AF930+AL929)-(Constants!$B$5+Constants!$B$4)*AK930</f>
        <v>0</v>
      </c>
      <c r="AM930">
        <f t="shared" si="252"/>
        <v>1</v>
      </c>
      <c r="AN930">
        <f t="shared" si="253"/>
        <v>1</v>
      </c>
      <c r="AO930">
        <f>(200000*(ABS(N930)-ABS(N928))+Constants!$B$7)/(2*Constants!$B$7)</f>
        <v>0.5</v>
      </c>
      <c r="AP930">
        <f>(200000*(ABS(O930)-ABS(O928))+Constants!$B$7)/(2*Constants!$B$7)</f>
        <v>0.5</v>
      </c>
      <c r="AQ930">
        <f t="shared" si="254"/>
        <v>1</v>
      </c>
      <c r="AR930">
        <f>(Constants!$B$3*Constants!$B$8*I930*K930+AS929)/(Constants!$B$9*Constants!$B$4)</f>
        <v>7.53982300884956</v>
      </c>
      <c r="AS930">
        <f>(Constants!$B$3*Constants!$B$8*I930*K930+AS929)-(AR930*Constants!$B$9*Constants!$B$4)</f>
        <v>0</v>
      </c>
      <c r="AT930">
        <f t="shared" si="255"/>
        <v>6996.95575221231</v>
      </c>
      <c r="AU930">
        <f t="array" ref="AU930">IF(SUMPRODUCT(--(SIGN(AN897:AN929)=SIGN(K898:K930)))=0,2,IF(AV929&gt;0,1,0))</f>
        <v>0</v>
      </c>
      <c r="AV930">
        <f>IF(AU930=2,ROUND(5*1000/Constants!$B$11,0),IF(AV929&gt;0,AV929-1,0))</f>
        <v>0</v>
      </c>
      <c r="AW930">
        <f t="shared" si="256"/>
        <v>928</v>
      </c>
      <c r="AX930">
        <f ca="1" t="array" ref="AX930">IF(AW930&gt;Constants!$B$12,2,IF(SUMPRODUCT(--(AX911:AX930=2))=0,0,1))</f>
        <v>2</v>
      </c>
      <c r="AZ930">
        <f t="array" ref="AZ930">IF(ABS(AG930)&gt;Constants!$B$13,2,IF(SUMPRODUCT(--(AZ910:AZ929=2))=0,0,1))</f>
        <v>0</v>
      </c>
    </row>
    <row r="931" spans="1:52">
      <c r="A931" s="3">
        <v>929</v>
      </c>
      <c r="B931">
        <f>Signals!B930</f>
        <v>3</v>
      </c>
      <c r="C931">
        <f>Signals!C930</f>
        <v>2</v>
      </c>
      <c r="D931">
        <f>Signals!F930</f>
        <v>0</v>
      </c>
      <c r="E931">
        <f>Signals!H930</f>
        <v>0</v>
      </c>
      <c r="F931">
        <f>Signals!I930</f>
        <v>0</v>
      </c>
      <c r="G931">
        <f>IF(Constants!$B$2=2,-B931,B931)</f>
        <v>3</v>
      </c>
      <c r="H931">
        <f>IF(Constants!$C$2=2,-C931,C931)</f>
        <v>2</v>
      </c>
      <c r="I931">
        <f t="shared" si="240"/>
        <v>3</v>
      </c>
      <c r="J931">
        <f t="shared" si="241"/>
        <v>2</v>
      </c>
      <c r="K931">
        <f t="shared" si="242"/>
        <v>1</v>
      </c>
      <c r="L931">
        <f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1200.5</v>
      </c>
      <c r="M931">
        <f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800.5</v>
      </c>
      <c r="N931">
        <f t="shared" si="243"/>
        <v>1200.5</v>
      </c>
      <c r="O931">
        <f t="shared" si="244"/>
        <v>800.5</v>
      </c>
      <c r="P931">
        <f>IF(I931&lt;&gt;0,(ABS(L931*Constants!$B$10)+50)/100,MAX(P930-ABS(N931*Constants!$B$4),0))</f>
        <v>0.62005</v>
      </c>
      <c r="Q931">
        <f>IF(J931&lt;&gt;0,(ABS(M931*Constants!$B$10)+50)/100,MAX(Q930-ABS(O931*Constants!$B$4),0))</f>
        <v>0.58005</v>
      </c>
      <c r="R931">
        <f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1200.5</v>
      </c>
      <c r="S931">
        <f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800.5</v>
      </c>
      <c r="T931">
        <f t="shared" si="245"/>
        <v>1200.5</v>
      </c>
      <c r="U931">
        <f t="shared" si="246"/>
        <v>800.5</v>
      </c>
      <c r="V931">
        <f>IF(I931&lt;&gt;0,(ABS(R931*Constants!$B$4)+50)/100,IF(R931=0,MAX((0-ABS(T931*Constants!$B$4)),0),(ABS(R931*Constants!$B$4)+50)/100))</f>
        <v>1501.125</v>
      </c>
      <c r="W931">
        <f>IF(J931&lt;&gt;0,(ABS(S931*Constants!$B$4)+50)/100,IF(S931=0,MAX((0-ABS(U931*Constants!$B$4)),0),(ABS(S931*Constants!$B$4)+50)/100))</f>
        <v>1001.125</v>
      </c>
      <c r="X931">
        <f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1200.5</v>
      </c>
      <c r="Y931">
        <f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800.5</v>
      </c>
      <c r="Z931">
        <f t="shared" si="247"/>
        <v>1200.5</v>
      </c>
      <c r="AA931">
        <f t="shared" si="248"/>
        <v>800.5</v>
      </c>
      <c r="AB931">
        <f>IF(I931&lt;&gt;0,(ABS(X931*Constants!$B$10)+50)/100,IF(X931=0,MAX((AB930-ABS(Z931*Constants!$B$4)),0),(ABS(X931*Constants!$B$4)+50)/100))</f>
        <v>0.62005</v>
      </c>
      <c r="AC931">
        <f>IF(J931&lt;&gt;0,(ABS(Y931*Constants!$B$10)+50)/100,IF(Y931=0,MAX((AC930-ABS(AA931*Constants!$B$4)),0),(ABS(Y931*Constants!$B$4)+50)/100))</f>
        <v>0.58005</v>
      </c>
      <c r="AD931">
        <f t="shared" si="249"/>
        <v>1001</v>
      </c>
      <c r="AE931">
        <f t="shared" si="250"/>
        <v>1200.5</v>
      </c>
      <c r="AF931">
        <f t="shared" si="251"/>
        <v>800.5</v>
      </c>
      <c r="AG931">
        <f>((Constants!$B$5*AG930)+Constants!$B$4*AD931+AH930)/(Constants!$B$5+Constants!$B$4)</f>
        <v>1001</v>
      </c>
      <c r="AH931">
        <f>((Constants!$B$5*AG930)+Constants!$B$4*AD931+AH930)-(Constants!$B$5+Constants!$B$4)*AG931</f>
        <v>0</v>
      </c>
      <c r="AI931">
        <f>((Constants!$B$5*AI930)+Constants!$B$4*AE931+AJ930)/(Constants!$B$5+Constants!$B$4)</f>
        <v>1200.5</v>
      </c>
      <c r="AJ931">
        <f>((Constants!$B$5*AI930)+Constants!$B$4*AE931+AJ930)-(Constants!$B$4+Constants!$B$5)*AI931</f>
        <v>0</v>
      </c>
      <c r="AK931">
        <f>((Constants!$B$5*AK930)+Constants!$B$4*AF931+AL930)/(Constants!$B$5+Constants!$B$4)</f>
        <v>800.5</v>
      </c>
      <c r="AL931">
        <f>((Constants!$B$5*AK930)+Constants!$B$4*AF931+AL930)-(Constants!$B$5+Constants!$B$4)*AK931</f>
        <v>0</v>
      </c>
      <c r="AM931">
        <f t="shared" si="252"/>
        <v>1</v>
      </c>
      <c r="AN931">
        <f t="shared" si="253"/>
        <v>1</v>
      </c>
      <c r="AO931">
        <f>(200000*(ABS(N931)-ABS(N929))+Constants!$B$7)/(2*Constants!$B$7)</f>
        <v>0.5</v>
      </c>
      <c r="AP931">
        <f>(200000*(ABS(O931)-ABS(O929))+Constants!$B$7)/(2*Constants!$B$7)</f>
        <v>0.5</v>
      </c>
      <c r="AQ931">
        <f t="shared" si="254"/>
        <v>1</v>
      </c>
      <c r="AR931">
        <f>(Constants!$B$3*Constants!$B$8*I931*K931+AS930)/(Constants!$B$9*Constants!$B$4)</f>
        <v>7.53982300884956</v>
      </c>
      <c r="AS931">
        <f>(Constants!$B$3*Constants!$B$8*I931*K931+AS930)-(AR931*Constants!$B$9*Constants!$B$4)</f>
        <v>0</v>
      </c>
      <c r="AT931">
        <f t="shared" si="255"/>
        <v>7004.49557522116</v>
      </c>
      <c r="AU931">
        <f t="array" ref="AU931">IF(SUMPRODUCT(--(SIGN(AN898:AN930)=SIGN(K899:K931)))=0,2,IF(AV930&gt;0,1,0))</f>
        <v>0</v>
      </c>
      <c r="AV931">
        <f>IF(AU931=2,ROUND(5*1000/Constants!$B$11,0),IF(AV930&gt;0,AV930-1,0))</f>
        <v>0</v>
      </c>
      <c r="AW931">
        <f t="shared" si="256"/>
        <v>929</v>
      </c>
      <c r="AX931">
        <f ca="1" t="array" ref="AX931">IF(AW931&gt;Constants!$B$12,2,IF(SUMPRODUCT(--(AX912:AX931=2))=0,0,1))</f>
        <v>2</v>
      </c>
      <c r="AZ931">
        <f t="array" ref="AZ931">IF(ABS(AG931)&gt;Constants!$B$13,2,IF(SUMPRODUCT(--(AZ911:AZ930=2))=0,0,1))</f>
        <v>0</v>
      </c>
    </row>
    <row r="932" spans="1:52">
      <c r="A932" s="3">
        <v>930</v>
      </c>
      <c r="B932">
        <f>Signals!B931</f>
        <v>3</v>
      </c>
      <c r="C932">
        <f>Signals!C931</f>
        <v>2</v>
      </c>
      <c r="D932">
        <f>Signals!F931</f>
        <v>0</v>
      </c>
      <c r="E932">
        <f>Signals!H931</f>
        <v>0</v>
      </c>
      <c r="F932">
        <f>Signals!I931</f>
        <v>0</v>
      </c>
      <c r="G932">
        <f>IF(Constants!$B$2=2,-B932,B932)</f>
        <v>3</v>
      </c>
      <c r="H932">
        <f>IF(Constants!$C$2=2,-C932,C932)</f>
        <v>2</v>
      </c>
      <c r="I932">
        <f t="shared" si="240"/>
        <v>3</v>
      </c>
      <c r="J932">
        <f t="shared" si="241"/>
        <v>2</v>
      </c>
      <c r="K932">
        <f t="shared" si="242"/>
        <v>1</v>
      </c>
      <c r="L932">
        <f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1200.5</v>
      </c>
      <c r="M932">
        <f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800.5</v>
      </c>
      <c r="N932">
        <f t="shared" si="243"/>
        <v>1200.5</v>
      </c>
      <c r="O932">
        <f t="shared" si="244"/>
        <v>800.5</v>
      </c>
      <c r="P932">
        <f>IF(I932&lt;&gt;0,(ABS(L932*Constants!$B$10)+50)/100,MAX(P931-ABS(N932*Constants!$B$4),0))</f>
        <v>0.62005</v>
      </c>
      <c r="Q932">
        <f>IF(J932&lt;&gt;0,(ABS(M932*Constants!$B$10)+50)/100,MAX(Q931-ABS(O932*Constants!$B$4),0))</f>
        <v>0.58005</v>
      </c>
      <c r="R932">
        <f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1200.5</v>
      </c>
      <c r="S932">
        <f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800.5</v>
      </c>
      <c r="T932">
        <f t="shared" si="245"/>
        <v>1200.5</v>
      </c>
      <c r="U932">
        <f t="shared" si="246"/>
        <v>800.5</v>
      </c>
      <c r="V932">
        <f>IF(I932&lt;&gt;0,(ABS(R932*Constants!$B$4)+50)/100,IF(R932=0,MAX((0-ABS(T932*Constants!$B$4)),0),(ABS(R932*Constants!$B$4)+50)/100))</f>
        <v>1501.125</v>
      </c>
      <c r="W932">
        <f>IF(J932&lt;&gt;0,(ABS(S932*Constants!$B$4)+50)/100,IF(S932=0,MAX((0-ABS(U932*Constants!$B$4)),0),(ABS(S932*Constants!$B$4)+50)/100))</f>
        <v>1001.125</v>
      </c>
      <c r="X932">
        <f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1200.5</v>
      </c>
      <c r="Y932">
        <f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800.5</v>
      </c>
      <c r="Z932">
        <f t="shared" si="247"/>
        <v>1200.5</v>
      </c>
      <c r="AA932">
        <f t="shared" si="248"/>
        <v>800.5</v>
      </c>
      <c r="AB932">
        <f>IF(I932&lt;&gt;0,(ABS(X932*Constants!$B$10)+50)/100,IF(X932=0,MAX((AB931-ABS(Z932*Constants!$B$4)),0),(ABS(X932*Constants!$B$4)+50)/100))</f>
        <v>0.62005</v>
      </c>
      <c r="AC932">
        <f>IF(J932&lt;&gt;0,(ABS(Y932*Constants!$B$10)+50)/100,IF(Y932=0,MAX((AC931-ABS(AA932*Constants!$B$4)),0),(ABS(Y932*Constants!$B$4)+50)/100))</f>
        <v>0.58005</v>
      </c>
      <c r="AD932">
        <f t="shared" si="249"/>
        <v>1001</v>
      </c>
      <c r="AE932">
        <f t="shared" si="250"/>
        <v>1200.5</v>
      </c>
      <c r="AF932">
        <f t="shared" si="251"/>
        <v>800.5</v>
      </c>
      <c r="AG932">
        <f>((Constants!$B$5*AG931)+Constants!$B$4*AD932+AH931)/(Constants!$B$5+Constants!$B$4)</f>
        <v>1001</v>
      </c>
      <c r="AH932">
        <f>((Constants!$B$5*AG931)+Constants!$B$4*AD932+AH931)-(Constants!$B$5+Constants!$B$4)*AG932</f>
        <v>0</v>
      </c>
      <c r="AI932">
        <f>((Constants!$B$5*AI931)+Constants!$B$4*AE932+AJ931)/(Constants!$B$5+Constants!$B$4)</f>
        <v>1200.5</v>
      </c>
      <c r="AJ932">
        <f>((Constants!$B$5*AI931)+Constants!$B$4*AE932+AJ931)-(Constants!$B$4+Constants!$B$5)*AI932</f>
        <v>0</v>
      </c>
      <c r="AK932">
        <f>((Constants!$B$5*AK931)+Constants!$B$4*AF932+AL931)/(Constants!$B$5+Constants!$B$4)</f>
        <v>800.5</v>
      </c>
      <c r="AL932">
        <f>((Constants!$B$5*AK931)+Constants!$B$4*AF932+AL931)-(Constants!$B$5+Constants!$B$4)*AK932</f>
        <v>0</v>
      </c>
      <c r="AM932">
        <f t="shared" si="252"/>
        <v>1</v>
      </c>
      <c r="AN932">
        <f t="shared" si="253"/>
        <v>1</v>
      </c>
      <c r="AO932">
        <f>(200000*(ABS(N932)-ABS(N930))+Constants!$B$7)/(2*Constants!$B$7)</f>
        <v>0.5</v>
      </c>
      <c r="AP932">
        <f>(200000*(ABS(O932)-ABS(O930))+Constants!$B$7)/(2*Constants!$B$7)</f>
        <v>0.5</v>
      </c>
      <c r="AQ932">
        <f t="shared" si="254"/>
        <v>1</v>
      </c>
      <c r="AR932">
        <f>(Constants!$B$3*Constants!$B$8*I932*K932+AS931)/(Constants!$B$9*Constants!$B$4)</f>
        <v>7.53982300884956</v>
      </c>
      <c r="AS932">
        <f>(Constants!$B$3*Constants!$B$8*I932*K932+AS931)-(AR932*Constants!$B$9*Constants!$B$4)</f>
        <v>0</v>
      </c>
      <c r="AT932">
        <f t="shared" si="255"/>
        <v>7012.03539823001</v>
      </c>
      <c r="AU932">
        <f t="array" ref="AU932">IF(SUMPRODUCT(--(SIGN(AN899:AN931)=SIGN(K900:K932)))=0,2,IF(AV931&gt;0,1,0))</f>
        <v>0</v>
      </c>
      <c r="AV932">
        <f>IF(AU932=2,ROUND(5*1000/Constants!$B$11,0),IF(AV931&gt;0,AV931-1,0))</f>
        <v>0</v>
      </c>
      <c r="AW932">
        <f t="shared" si="256"/>
        <v>930</v>
      </c>
      <c r="AX932">
        <f ca="1" t="array" ref="AX932">IF(AW932&gt;Constants!$B$12,2,IF(SUMPRODUCT(--(AX913:AX932=2))=0,0,1))</f>
        <v>2</v>
      </c>
      <c r="AZ932">
        <f t="array" ref="AZ932">IF(ABS(AG932)&gt;Constants!$B$13,2,IF(SUMPRODUCT(--(AZ912:AZ931=2))=0,0,1))</f>
        <v>0</v>
      </c>
    </row>
    <row r="933" spans="1:52">
      <c r="A933" s="3">
        <v>931</v>
      </c>
      <c r="B933">
        <f>Signals!B932</f>
        <v>3</v>
      </c>
      <c r="C933">
        <f>Signals!C932</f>
        <v>2</v>
      </c>
      <c r="D933">
        <f>Signals!F932</f>
        <v>0</v>
      </c>
      <c r="E933">
        <f>Signals!H932</f>
        <v>0</v>
      </c>
      <c r="F933">
        <f>Signals!I932</f>
        <v>0</v>
      </c>
      <c r="G933">
        <f>IF(Constants!$B$2=2,-B933,B933)</f>
        <v>3</v>
      </c>
      <c r="H933">
        <f>IF(Constants!$C$2=2,-C933,C933)</f>
        <v>2</v>
      </c>
      <c r="I933">
        <f t="shared" si="240"/>
        <v>3</v>
      </c>
      <c r="J933">
        <f t="shared" si="241"/>
        <v>2</v>
      </c>
      <c r="K933">
        <f t="shared" si="242"/>
        <v>1</v>
      </c>
      <c r="L933">
        <f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1200.5</v>
      </c>
      <c r="M933">
        <f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800.5</v>
      </c>
      <c r="N933">
        <f t="shared" si="243"/>
        <v>1200.5</v>
      </c>
      <c r="O933">
        <f t="shared" si="244"/>
        <v>800.5</v>
      </c>
      <c r="P933">
        <f>IF(I933&lt;&gt;0,(ABS(L933*Constants!$B$10)+50)/100,MAX(P932-ABS(N933*Constants!$B$4),0))</f>
        <v>0.62005</v>
      </c>
      <c r="Q933">
        <f>IF(J933&lt;&gt;0,(ABS(M933*Constants!$B$10)+50)/100,MAX(Q932-ABS(O933*Constants!$B$4),0))</f>
        <v>0.58005</v>
      </c>
      <c r="R933">
        <f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1200.5</v>
      </c>
      <c r="S933">
        <f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800.5</v>
      </c>
      <c r="T933">
        <f t="shared" si="245"/>
        <v>1200.5</v>
      </c>
      <c r="U933">
        <f t="shared" si="246"/>
        <v>800.5</v>
      </c>
      <c r="V933">
        <f>IF(I933&lt;&gt;0,(ABS(R933*Constants!$B$4)+50)/100,IF(R933=0,MAX((0-ABS(T933*Constants!$B$4)),0),(ABS(R933*Constants!$B$4)+50)/100))</f>
        <v>1501.125</v>
      </c>
      <c r="W933">
        <f>IF(J933&lt;&gt;0,(ABS(S933*Constants!$B$4)+50)/100,IF(S933=0,MAX((0-ABS(U933*Constants!$B$4)),0),(ABS(S933*Constants!$B$4)+50)/100))</f>
        <v>1001.125</v>
      </c>
      <c r="X933">
        <f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1200.5</v>
      </c>
      <c r="Y933">
        <f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800.5</v>
      </c>
      <c r="Z933">
        <f t="shared" si="247"/>
        <v>1200.5</v>
      </c>
      <c r="AA933">
        <f t="shared" si="248"/>
        <v>800.5</v>
      </c>
      <c r="AB933">
        <f>IF(I933&lt;&gt;0,(ABS(X933*Constants!$B$10)+50)/100,IF(X933=0,MAX((AB932-ABS(Z933*Constants!$B$4)),0),(ABS(X933*Constants!$B$4)+50)/100))</f>
        <v>0.62005</v>
      </c>
      <c r="AC933">
        <f>IF(J933&lt;&gt;0,(ABS(Y933*Constants!$B$10)+50)/100,IF(Y933=0,MAX((AC932-ABS(AA933*Constants!$B$4)),0),(ABS(Y933*Constants!$B$4)+50)/100))</f>
        <v>0.58005</v>
      </c>
      <c r="AD933">
        <f t="shared" si="249"/>
        <v>1001</v>
      </c>
      <c r="AE933">
        <f t="shared" si="250"/>
        <v>1200.5</v>
      </c>
      <c r="AF933">
        <f t="shared" si="251"/>
        <v>800.5</v>
      </c>
      <c r="AG933">
        <f>((Constants!$B$5*AG932)+Constants!$B$4*AD933+AH932)/(Constants!$B$5+Constants!$B$4)</f>
        <v>1001</v>
      </c>
      <c r="AH933">
        <f>((Constants!$B$5*AG932)+Constants!$B$4*AD933+AH932)-(Constants!$B$5+Constants!$B$4)*AG933</f>
        <v>0</v>
      </c>
      <c r="AI933">
        <f>((Constants!$B$5*AI932)+Constants!$B$4*AE933+AJ932)/(Constants!$B$5+Constants!$B$4)</f>
        <v>1200.5</v>
      </c>
      <c r="AJ933">
        <f>((Constants!$B$5*AI932)+Constants!$B$4*AE933+AJ932)-(Constants!$B$4+Constants!$B$5)*AI933</f>
        <v>0</v>
      </c>
      <c r="AK933">
        <f>((Constants!$B$5*AK932)+Constants!$B$4*AF933+AL932)/(Constants!$B$5+Constants!$B$4)</f>
        <v>800.5</v>
      </c>
      <c r="AL933">
        <f>((Constants!$B$5*AK932)+Constants!$B$4*AF933+AL932)-(Constants!$B$5+Constants!$B$4)*AK933</f>
        <v>0</v>
      </c>
      <c r="AM933">
        <f t="shared" si="252"/>
        <v>1</v>
      </c>
      <c r="AN933">
        <f t="shared" si="253"/>
        <v>1</v>
      </c>
      <c r="AO933">
        <f>(200000*(ABS(N933)-ABS(N931))+Constants!$B$7)/(2*Constants!$B$7)</f>
        <v>0.5</v>
      </c>
      <c r="AP933">
        <f>(200000*(ABS(O933)-ABS(O931))+Constants!$B$7)/(2*Constants!$B$7)</f>
        <v>0.5</v>
      </c>
      <c r="AQ933">
        <f t="shared" si="254"/>
        <v>1</v>
      </c>
      <c r="AR933">
        <f>(Constants!$B$3*Constants!$B$8*I933*K933+AS932)/(Constants!$B$9*Constants!$B$4)</f>
        <v>7.53982300884956</v>
      </c>
      <c r="AS933">
        <f>(Constants!$B$3*Constants!$B$8*I933*K933+AS932)-(AR933*Constants!$B$9*Constants!$B$4)</f>
        <v>0</v>
      </c>
      <c r="AT933">
        <f t="shared" si="255"/>
        <v>7019.57522123886</v>
      </c>
      <c r="AU933">
        <f t="array" ref="AU933">IF(SUMPRODUCT(--(SIGN(AN900:AN932)=SIGN(K901:K933)))=0,2,IF(AV932&gt;0,1,0))</f>
        <v>0</v>
      </c>
      <c r="AV933">
        <f>IF(AU933=2,ROUND(5*1000/Constants!$B$11,0),IF(AV932&gt;0,AV932-1,0))</f>
        <v>0</v>
      </c>
      <c r="AW933">
        <f t="shared" si="256"/>
        <v>931</v>
      </c>
      <c r="AX933">
        <f ca="1" t="array" ref="AX933">IF(AW933&gt;Constants!$B$12,2,IF(SUMPRODUCT(--(AX914:AX933=2))=0,0,1))</f>
        <v>2</v>
      </c>
      <c r="AZ933">
        <f t="array" ref="AZ933">IF(ABS(AG933)&gt;Constants!$B$13,2,IF(SUMPRODUCT(--(AZ913:AZ932=2))=0,0,1))</f>
        <v>0</v>
      </c>
    </row>
    <row r="934" spans="1:52">
      <c r="A934" s="3">
        <v>932</v>
      </c>
      <c r="B934">
        <f>Signals!B933</f>
        <v>3</v>
      </c>
      <c r="C934">
        <f>Signals!C933</f>
        <v>2</v>
      </c>
      <c r="D934">
        <f>Signals!F933</f>
        <v>0</v>
      </c>
      <c r="E934">
        <f>Signals!H933</f>
        <v>0</v>
      </c>
      <c r="F934">
        <f>Signals!I933</f>
        <v>0</v>
      </c>
      <c r="G934">
        <f>IF(Constants!$B$2=2,-B934,B934)</f>
        <v>3</v>
      </c>
      <c r="H934">
        <f>IF(Constants!$C$2=2,-C934,C934)</f>
        <v>2</v>
      </c>
      <c r="I934">
        <f t="shared" si="240"/>
        <v>3</v>
      </c>
      <c r="J934">
        <f t="shared" si="241"/>
        <v>2</v>
      </c>
      <c r="K934">
        <f t="shared" si="242"/>
        <v>1</v>
      </c>
      <c r="L934">
        <f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1200.5</v>
      </c>
      <c r="M934">
        <f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800.5</v>
      </c>
      <c r="N934">
        <f t="shared" si="243"/>
        <v>1200.5</v>
      </c>
      <c r="O934">
        <f t="shared" si="244"/>
        <v>800.5</v>
      </c>
      <c r="P934">
        <f>IF(I934&lt;&gt;0,(ABS(L934*Constants!$B$10)+50)/100,MAX(P933-ABS(N934*Constants!$B$4),0))</f>
        <v>0.62005</v>
      </c>
      <c r="Q934">
        <f>IF(J934&lt;&gt;0,(ABS(M934*Constants!$B$10)+50)/100,MAX(Q933-ABS(O934*Constants!$B$4),0))</f>
        <v>0.58005</v>
      </c>
      <c r="R934">
        <f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1200.5</v>
      </c>
      <c r="S934">
        <f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800.5</v>
      </c>
      <c r="T934">
        <f t="shared" si="245"/>
        <v>1200.5</v>
      </c>
      <c r="U934">
        <f t="shared" si="246"/>
        <v>800.5</v>
      </c>
      <c r="V934">
        <f>IF(I934&lt;&gt;0,(ABS(R934*Constants!$B$4)+50)/100,IF(R934=0,MAX((0-ABS(T934*Constants!$B$4)),0),(ABS(R934*Constants!$B$4)+50)/100))</f>
        <v>1501.125</v>
      </c>
      <c r="W934">
        <f>IF(J934&lt;&gt;0,(ABS(S934*Constants!$B$4)+50)/100,IF(S934=0,MAX((0-ABS(U934*Constants!$B$4)),0),(ABS(S934*Constants!$B$4)+50)/100))</f>
        <v>1001.125</v>
      </c>
      <c r="X934">
        <f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1200.5</v>
      </c>
      <c r="Y934">
        <f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800.5</v>
      </c>
      <c r="Z934">
        <f t="shared" si="247"/>
        <v>1200.5</v>
      </c>
      <c r="AA934">
        <f t="shared" si="248"/>
        <v>800.5</v>
      </c>
      <c r="AB934">
        <f>IF(I934&lt;&gt;0,(ABS(X934*Constants!$B$10)+50)/100,IF(X934=0,MAX((AB933-ABS(Z934*Constants!$B$4)),0),(ABS(X934*Constants!$B$4)+50)/100))</f>
        <v>0.62005</v>
      </c>
      <c r="AC934">
        <f>IF(J934&lt;&gt;0,(ABS(Y934*Constants!$B$10)+50)/100,IF(Y934=0,MAX((AC933-ABS(AA934*Constants!$B$4)),0),(ABS(Y934*Constants!$B$4)+50)/100))</f>
        <v>0.58005</v>
      </c>
      <c r="AD934">
        <f t="shared" si="249"/>
        <v>1001</v>
      </c>
      <c r="AE934">
        <f t="shared" si="250"/>
        <v>1200.5</v>
      </c>
      <c r="AF934">
        <f t="shared" si="251"/>
        <v>800.5</v>
      </c>
      <c r="AG934">
        <f>((Constants!$B$5*AG933)+Constants!$B$4*AD934+AH933)/(Constants!$B$5+Constants!$B$4)</f>
        <v>1001</v>
      </c>
      <c r="AH934">
        <f>((Constants!$B$5*AG933)+Constants!$B$4*AD934+AH933)-(Constants!$B$5+Constants!$B$4)*AG934</f>
        <v>0</v>
      </c>
      <c r="AI934">
        <f>((Constants!$B$5*AI933)+Constants!$B$4*AE934+AJ933)/(Constants!$B$5+Constants!$B$4)</f>
        <v>1200.5</v>
      </c>
      <c r="AJ934">
        <f>((Constants!$B$5*AI933)+Constants!$B$4*AE934+AJ933)-(Constants!$B$4+Constants!$B$5)*AI934</f>
        <v>0</v>
      </c>
      <c r="AK934">
        <f>((Constants!$B$5*AK933)+Constants!$B$4*AF934+AL933)/(Constants!$B$5+Constants!$B$4)</f>
        <v>800.5</v>
      </c>
      <c r="AL934">
        <f>((Constants!$B$5*AK933)+Constants!$B$4*AF934+AL933)-(Constants!$B$5+Constants!$B$4)*AK934</f>
        <v>0</v>
      </c>
      <c r="AM934">
        <f t="shared" si="252"/>
        <v>1</v>
      </c>
      <c r="AN934">
        <f t="shared" si="253"/>
        <v>1</v>
      </c>
      <c r="AO934">
        <f>(200000*(ABS(N934)-ABS(N932))+Constants!$B$7)/(2*Constants!$B$7)</f>
        <v>0.5</v>
      </c>
      <c r="AP934">
        <f>(200000*(ABS(O934)-ABS(O932))+Constants!$B$7)/(2*Constants!$B$7)</f>
        <v>0.5</v>
      </c>
      <c r="AQ934">
        <f t="shared" si="254"/>
        <v>1</v>
      </c>
      <c r="AR934">
        <f>(Constants!$B$3*Constants!$B$8*I934*K934+AS933)/(Constants!$B$9*Constants!$B$4)</f>
        <v>7.53982300884956</v>
      </c>
      <c r="AS934">
        <f>(Constants!$B$3*Constants!$B$8*I934*K934+AS933)-(AR934*Constants!$B$9*Constants!$B$4)</f>
        <v>0</v>
      </c>
      <c r="AT934">
        <f t="shared" si="255"/>
        <v>7027.11504424771</v>
      </c>
      <c r="AU934">
        <f t="array" ref="AU934">IF(SUMPRODUCT(--(SIGN(AN901:AN933)=SIGN(K902:K934)))=0,2,IF(AV933&gt;0,1,0))</f>
        <v>0</v>
      </c>
      <c r="AV934">
        <f>IF(AU934=2,ROUND(5*1000/Constants!$B$11,0),IF(AV933&gt;0,AV933-1,0))</f>
        <v>0</v>
      </c>
      <c r="AW934">
        <f t="shared" si="256"/>
        <v>932</v>
      </c>
      <c r="AX934">
        <f ca="1" t="array" ref="AX934">IF(AW934&gt;Constants!$B$12,2,IF(SUMPRODUCT(--(AX915:AX934=2))=0,0,1))</f>
        <v>2</v>
      </c>
      <c r="AZ934">
        <f t="array" ref="AZ934">IF(ABS(AG934)&gt;Constants!$B$13,2,IF(SUMPRODUCT(--(AZ914:AZ933=2))=0,0,1))</f>
        <v>0</v>
      </c>
    </row>
    <row r="935" spans="1:52">
      <c r="A935" s="3">
        <v>933</v>
      </c>
      <c r="B935">
        <f>Signals!B934</f>
        <v>3</v>
      </c>
      <c r="C935">
        <f>Signals!C934</f>
        <v>2</v>
      </c>
      <c r="D935">
        <f>Signals!F934</f>
        <v>0</v>
      </c>
      <c r="E935">
        <f>Signals!H934</f>
        <v>0</v>
      </c>
      <c r="F935">
        <f>Signals!I934</f>
        <v>0</v>
      </c>
      <c r="G935">
        <f>IF(Constants!$B$2=2,-B935,B935)</f>
        <v>3</v>
      </c>
      <c r="H935">
        <f>IF(Constants!$C$2=2,-C935,C935)</f>
        <v>2</v>
      </c>
      <c r="I935">
        <f t="shared" si="240"/>
        <v>3</v>
      </c>
      <c r="J935">
        <f t="shared" si="241"/>
        <v>2</v>
      </c>
      <c r="K935">
        <f t="shared" si="242"/>
        <v>1</v>
      </c>
      <c r="L935">
        <f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1200.5</v>
      </c>
      <c r="M935">
        <f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800.5</v>
      </c>
      <c r="N935">
        <f t="shared" si="243"/>
        <v>1200.5</v>
      </c>
      <c r="O935">
        <f t="shared" si="244"/>
        <v>800.5</v>
      </c>
      <c r="P935">
        <f>IF(I935&lt;&gt;0,(ABS(L935*Constants!$B$10)+50)/100,MAX(P934-ABS(N935*Constants!$B$4),0))</f>
        <v>0.62005</v>
      </c>
      <c r="Q935">
        <f>IF(J935&lt;&gt;0,(ABS(M935*Constants!$B$10)+50)/100,MAX(Q934-ABS(O935*Constants!$B$4),0))</f>
        <v>0.58005</v>
      </c>
      <c r="R935">
        <f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1200.5</v>
      </c>
      <c r="S935">
        <f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800.5</v>
      </c>
      <c r="T935">
        <f t="shared" si="245"/>
        <v>1200.5</v>
      </c>
      <c r="U935">
        <f t="shared" si="246"/>
        <v>800.5</v>
      </c>
      <c r="V935">
        <f>IF(I935&lt;&gt;0,(ABS(R935*Constants!$B$4)+50)/100,IF(R935=0,MAX((0-ABS(T935*Constants!$B$4)),0),(ABS(R935*Constants!$B$4)+50)/100))</f>
        <v>1501.125</v>
      </c>
      <c r="W935">
        <f>IF(J935&lt;&gt;0,(ABS(S935*Constants!$B$4)+50)/100,IF(S935=0,MAX((0-ABS(U935*Constants!$B$4)),0),(ABS(S935*Constants!$B$4)+50)/100))</f>
        <v>1001.125</v>
      </c>
      <c r="X935">
        <f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1200.5</v>
      </c>
      <c r="Y935">
        <f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800.5</v>
      </c>
      <c r="Z935">
        <f t="shared" si="247"/>
        <v>1200.5</v>
      </c>
      <c r="AA935">
        <f t="shared" si="248"/>
        <v>800.5</v>
      </c>
      <c r="AB935">
        <f>IF(I935&lt;&gt;0,(ABS(X935*Constants!$B$10)+50)/100,IF(X935=0,MAX((AB934-ABS(Z935*Constants!$B$4)),0),(ABS(X935*Constants!$B$4)+50)/100))</f>
        <v>0.62005</v>
      </c>
      <c r="AC935">
        <f>IF(J935&lt;&gt;0,(ABS(Y935*Constants!$B$10)+50)/100,IF(Y935=0,MAX((AC934-ABS(AA935*Constants!$B$4)),0),(ABS(Y935*Constants!$B$4)+50)/100))</f>
        <v>0.58005</v>
      </c>
      <c r="AD935">
        <f t="shared" si="249"/>
        <v>1001</v>
      </c>
      <c r="AE935">
        <f t="shared" si="250"/>
        <v>1200.5</v>
      </c>
      <c r="AF935">
        <f t="shared" si="251"/>
        <v>800.5</v>
      </c>
      <c r="AG935">
        <f>((Constants!$B$5*AG934)+Constants!$B$4*AD935+AH934)/(Constants!$B$5+Constants!$B$4)</f>
        <v>1001</v>
      </c>
      <c r="AH935">
        <f>((Constants!$B$5*AG934)+Constants!$B$4*AD935+AH934)-(Constants!$B$5+Constants!$B$4)*AG935</f>
        <v>0</v>
      </c>
      <c r="AI935">
        <f>((Constants!$B$5*AI934)+Constants!$B$4*AE935+AJ934)/(Constants!$B$5+Constants!$B$4)</f>
        <v>1200.5</v>
      </c>
      <c r="AJ935">
        <f>((Constants!$B$5*AI934)+Constants!$B$4*AE935+AJ934)-(Constants!$B$4+Constants!$B$5)*AI935</f>
        <v>0</v>
      </c>
      <c r="AK935">
        <f>((Constants!$B$5*AK934)+Constants!$B$4*AF935+AL934)/(Constants!$B$5+Constants!$B$4)</f>
        <v>800.5</v>
      </c>
      <c r="AL935">
        <f>((Constants!$B$5*AK934)+Constants!$B$4*AF935+AL934)-(Constants!$B$5+Constants!$B$4)*AK935</f>
        <v>0</v>
      </c>
      <c r="AM935">
        <f t="shared" si="252"/>
        <v>1</v>
      </c>
      <c r="AN935">
        <f t="shared" si="253"/>
        <v>1</v>
      </c>
      <c r="AO935">
        <f>(200000*(ABS(N935)-ABS(N933))+Constants!$B$7)/(2*Constants!$B$7)</f>
        <v>0.5</v>
      </c>
      <c r="AP935">
        <f>(200000*(ABS(O935)-ABS(O933))+Constants!$B$7)/(2*Constants!$B$7)</f>
        <v>0.5</v>
      </c>
      <c r="AQ935">
        <f t="shared" si="254"/>
        <v>1</v>
      </c>
      <c r="AR935">
        <f>(Constants!$B$3*Constants!$B$8*I935*K935+AS934)/(Constants!$B$9*Constants!$B$4)</f>
        <v>7.53982300884956</v>
      </c>
      <c r="AS935">
        <f>(Constants!$B$3*Constants!$B$8*I935*K935+AS934)-(AR935*Constants!$B$9*Constants!$B$4)</f>
        <v>0</v>
      </c>
      <c r="AT935">
        <f t="shared" si="255"/>
        <v>7034.65486725656</v>
      </c>
      <c r="AU935">
        <f t="array" ref="AU935">IF(SUMPRODUCT(--(SIGN(AN902:AN934)=SIGN(K903:K935)))=0,2,IF(AV934&gt;0,1,0))</f>
        <v>0</v>
      </c>
      <c r="AV935">
        <f>IF(AU935=2,ROUND(5*1000/Constants!$B$11,0),IF(AV934&gt;0,AV934-1,0))</f>
        <v>0</v>
      </c>
      <c r="AW935">
        <f t="shared" si="256"/>
        <v>933</v>
      </c>
      <c r="AX935">
        <f ca="1" t="array" ref="AX935">IF(AW935&gt;Constants!$B$12,2,IF(SUMPRODUCT(--(AX916:AX935=2))=0,0,1))</f>
        <v>2</v>
      </c>
      <c r="AZ935">
        <f t="array" ref="AZ935">IF(ABS(AG935)&gt;Constants!$B$13,2,IF(SUMPRODUCT(--(AZ915:AZ934=2))=0,0,1))</f>
        <v>0</v>
      </c>
    </row>
    <row r="936" spans="1:52">
      <c r="A936" s="3">
        <v>934</v>
      </c>
      <c r="B936">
        <f>Signals!B935</f>
        <v>3</v>
      </c>
      <c r="C936">
        <f>Signals!C935</f>
        <v>2</v>
      </c>
      <c r="D936">
        <f>Signals!F935</f>
        <v>0</v>
      </c>
      <c r="E936">
        <f>Signals!H935</f>
        <v>0</v>
      </c>
      <c r="F936">
        <f>Signals!I935</f>
        <v>0</v>
      </c>
      <c r="G936">
        <f>IF(Constants!$B$2=2,-B936,B936)</f>
        <v>3</v>
      </c>
      <c r="H936">
        <f>IF(Constants!$C$2=2,-C936,C936)</f>
        <v>2</v>
      </c>
      <c r="I936">
        <f t="shared" si="240"/>
        <v>3</v>
      </c>
      <c r="J936">
        <f t="shared" si="241"/>
        <v>2</v>
      </c>
      <c r="K936">
        <f t="shared" si="242"/>
        <v>1</v>
      </c>
      <c r="L936">
        <f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1200.5</v>
      </c>
      <c r="M936">
        <f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800.5</v>
      </c>
      <c r="N936">
        <f t="shared" si="243"/>
        <v>1200.5</v>
      </c>
      <c r="O936">
        <f t="shared" si="244"/>
        <v>800.5</v>
      </c>
      <c r="P936">
        <f>IF(I936&lt;&gt;0,(ABS(L936*Constants!$B$10)+50)/100,MAX(P935-ABS(N936*Constants!$B$4),0))</f>
        <v>0.62005</v>
      </c>
      <c r="Q936">
        <f>IF(J936&lt;&gt;0,(ABS(M936*Constants!$B$10)+50)/100,MAX(Q935-ABS(O936*Constants!$B$4),0))</f>
        <v>0.58005</v>
      </c>
      <c r="R936">
        <f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1200.5</v>
      </c>
      <c r="S936">
        <f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800.5</v>
      </c>
      <c r="T936">
        <f t="shared" si="245"/>
        <v>1200.5</v>
      </c>
      <c r="U936">
        <f t="shared" si="246"/>
        <v>800.5</v>
      </c>
      <c r="V936">
        <f>IF(I936&lt;&gt;0,(ABS(R936*Constants!$B$4)+50)/100,IF(R936=0,MAX((0-ABS(T936*Constants!$B$4)),0),(ABS(R936*Constants!$B$4)+50)/100))</f>
        <v>1501.125</v>
      </c>
      <c r="W936">
        <f>IF(J936&lt;&gt;0,(ABS(S936*Constants!$B$4)+50)/100,IF(S936=0,MAX((0-ABS(U936*Constants!$B$4)),0),(ABS(S936*Constants!$B$4)+50)/100))</f>
        <v>1001.125</v>
      </c>
      <c r="X936">
        <f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1200.5</v>
      </c>
      <c r="Y936">
        <f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800.5</v>
      </c>
      <c r="Z936">
        <f t="shared" si="247"/>
        <v>1200.5</v>
      </c>
      <c r="AA936">
        <f t="shared" si="248"/>
        <v>800.5</v>
      </c>
      <c r="AB936">
        <f>IF(I936&lt;&gt;0,(ABS(X936*Constants!$B$10)+50)/100,IF(X936=0,MAX((AB935-ABS(Z936*Constants!$B$4)),0),(ABS(X936*Constants!$B$4)+50)/100))</f>
        <v>0.62005</v>
      </c>
      <c r="AC936">
        <f>IF(J936&lt;&gt;0,(ABS(Y936*Constants!$B$10)+50)/100,IF(Y936=0,MAX((AC935-ABS(AA936*Constants!$B$4)),0),(ABS(Y936*Constants!$B$4)+50)/100))</f>
        <v>0.58005</v>
      </c>
      <c r="AD936">
        <f t="shared" si="249"/>
        <v>1001</v>
      </c>
      <c r="AE936">
        <f t="shared" si="250"/>
        <v>1200.5</v>
      </c>
      <c r="AF936">
        <f t="shared" si="251"/>
        <v>800.5</v>
      </c>
      <c r="AG936">
        <f>((Constants!$B$5*AG935)+Constants!$B$4*AD936+AH935)/(Constants!$B$5+Constants!$B$4)</f>
        <v>1001</v>
      </c>
      <c r="AH936">
        <f>((Constants!$B$5*AG935)+Constants!$B$4*AD936+AH935)-(Constants!$B$5+Constants!$B$4)*AG936</f>
        <v>0</v>
      </c>
      <c r="AI936">
        <f>((Constants!$B$5*AI935)+Constants!$B$4*AE936+AJ935)/(Constants!$B$5+Constants!$B$4)</f>
        <v>1200.5</v>
      </c>
      <c r="AJ936">
        <f>((Constants!$B$5*AI935)+Constants!$B$4*AE936+AJ935)-(Constants!$B$4+Constants!$B$5)*AI936</f>
        <v>0</v>
      </c>
      <c r="AK936">
        <f>((Constants!$B$5*AK935)+Constants!$B$4*AF936+AL935)/(Constants!$B$5+Constants!$B$4)</f>
        <v>800.5</v>
      </c>
      <c r="AL936">
        <f>((Constants!$B$5*AK935)+Constants!$B$4*AF936+AL935)-(Constants!$B$5+Constants!$B$4)*AK936</f>
        <v>0</v>
      </c>
      <c r="AM936">
        <f t="shared" si="252"/>
        <v>1</v>
      </c>
      <c r="AN936">
        <f t="shared" si="253"/>
        <v>1</v>
      </c>
      <c r="AO936">
        <f>(200000*(ABS(N936)-ABS(N934))+Constants!$B$7)/(2*Constants!$B$7)</f>
        <v>0.5</v>
      </c>
      <c r="AP936">
        <f>(200000*(ABS(O936)-ABS(O934))+Constants!$B$7)/(2*Constants!$B$7)</f>
        <v>0.5</v>
      </c>
      <c r="AQ936">
        <f t="shared" si="254"/>
        <v>1</v>
      </c>
      <c r="AR936">
        <f>(Constants!$B$3*Constants!$B$8*I936*K936+AS935)/(Constants!$B$9*Constants!$B$4)</f>
        <v>7.53982300884956</v>
      </c>
      <c r="AS936">
        <f>(Constants!$B$3*Constants!$B$8*I936*K936+AS935)-(AR936*Constants!$B$9*Constants!$B$4)</f>
        <v>0</v>
      </c>
      <c r="AT936">
        <f t="shared" si="255"/>
        <v>7042.1946902654</v>
      </c>
      <c r="AU936">
        <f t="array" ref="AU936">IF(SUMPRODUCT(--(SIGN(AN903:AN935)=SIGN(K904:K936)))=0,2,IF(AV935&gt;0,1,0))</f>
        <v>0</v>
      </c>
      <c r="AV936">
        <f>IF(AU936=2,ROUND(5*1000/Constants!$B$11,0),IF(AV935&gt;0,AV935-1,0))</f>
        <v>0</v>
      </c>
      <c r="AW936">
        <f t="shared" si="256"/>
        <v>934</v>
      </c>
      <c r="AX936">
        <f ca="1" t="array" ref="AX936">IF(AW936&gt;Constants!$B$12,2,IF(SUMPRODUCT(--(AX917:AX936=2))=0,0,1))</f>
        <v>2</v>
      </c>
      <c r="AZ936">
        <f t="array" ref="AZ936">IF(ABS(AG936)&gt;Constants!$B$13,2,IF(SUMPRODUCT(--(AZ916:AZ935=2))=0,0,1))</f>
        <v>0</v>
      </c>
    </row>
    <row r="937" spans="1:52">
      <c r="A937" s="3">
        <v>935</v>
      </c>
      <c r="B937">
        <f>Signals!B936</f>
        <v>3</v>
      </c>
      <c r="C937">
        <f>Signals!C936</f>
        <v>2</v>
      </c>
      <c r="D937">
        <f>Signals!F936</f>
        <v>0</v>
      </c>
      <c r="E937">
        <f>Signals!H936</f>
        <v>0</v>
      </c>
      <c r="F937">
        <f>Signals!I936</f>
        <v>0</v>
      </c>
      <c r="G937">
        <f>IF(Constants!$B$2=2,-B937,B937)</f>
        <v>3</v>
      </c>
      <c r="H937">
        <f>IF(Constants!$C$2=2,-C937,C937)</f>
        <v>2</v>
      </c>
      <c r="I937">
        <f t="shared" si="240"/>
        <v>3</v>
      </c>
      <c r="J937">
        <f t="shared" si="241"/>
        <v>2</v>
      </c>
      <c r="K937">
        <f t="shared" si="242"/>
        <v>1</v>
      </c>
      <c r="L937">
        <f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1200.5</v>
      </c>
      <c r="M937">
        <f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800.5</v>
      </c>
      <c r="N937">
        <f t="shared" si="243"/>
        <v>1200.5</v>
      </c>
      <c r="O937">
        <f t="shared" si="244"/>
        <v>800.5</v>
      </c>
      <c r="P937">
        <f>IF(I937&lt;&gt;0,(ABS(L937*Constants!$B$10)+50)/100,MAX(P936-ABS(N937*Constants!$B$4),0))</f>
        <v>0.62005</v>
      </c>
      <c r="Q937">
        <f>IF(J937&lt;&gt;0,(ABS(M937*Constants!$B$10)+50)/100,MAX(Q936-ABS(O937*Constants!$B$4),0))</f>
        <v>0.58005</v>
      </c>
      <c r="R937">
        <f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1200.5</v>
      </c>
      <c r="S937">
        <f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800.5</v>
      </c>
      <c r="T937">
        <f t="shared" si="245"/>
        <v>1200.5</v>
      </c>
      <c r="U937">
        <f t="shared" si="246"/>
        <v>800.5</v>
      </c>
      <c r="V937">
        <f>IF(I937&lt;&gt;0,(ABS(R937*Constants!$B$4)+50)/100,IF(R937=0,MAX((0-ABS(T937*Constants!$B$4)),0),(ABS(R937*Constants!$B$4)+50)/100))</f>
        <v>1501.125</v>
      </c>
      <c r="W937">
        <f>IF(J937&lt;&gt;0,(ABS(S937*Constants!$B$4)+50)/100,IF(S937=0,MAX((0-ABS(U937*Constants!$B$4)),0),(ABS(S937*Constants!$B$4)+50)/100))</f>
        <v>1001.125</v>
      </c>
      <c r="X937">
        <f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1200.5</v>
      </c>
      <c r="Y937">
        <f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800.5</v>
      </c>
      <c r="Z937">
        <f t="shared" si="247"/>
        <v>1200.5</v>
      </c>
      <c r="AA937">
        <f t="shared" si="248"/>
        <v>800.5</v>
      </c>
      <c r="AB937">
        <f>IF(I937&lt;&gt;0,(ABS(X937*Constants!$B$10)+50)/100,IF(X937=0,MAX((AB936-ABS(Z937*Constants!$B$4)),0),(ABS(X937*Constants!$B$4)+50)/100))</f>
        <v>0.62005</v>
      </c>
      <c r="AC937">
        <f>IF(J937&lt;&gt;0,(ABS(Y937*Constants!$B$10)+50)/100,IF(Y937=0,MAX((AC936-ABS(AA937*Constants!$B$4)),0),(ABS(Y937*Constants!$B$4)+50)/100))</f>
        <v>0.58005</v>
      </c>
      <c r="AD937">
        <f t="shared" si="249"/>
        <v>1001</v>
      </c>
      <c r="AE937">
        <f t="shared" si="250"/>
        <v>1200.5</v>
      </c>
      <c r="AF937">
        <f t="shared" si="251"/>
        <v>800.5</v>
      </c>
      <c r="AG937">
        <f>((Constants!$B$5*AG936)+Constants!$B$4*AD937+AH936)/(Constants!$B$5+Constants!$B$4)</f>
        <v>1001</v>
      </c>
      <c r="AH937">
        <f>((Constants!$B$5*AG936)+Constants!$B$4*AD937+AH936)-(Constants!$B$5+Constants!$B$4)*AG937</f>
        <v>0</v>
      </c>
      <c r="AI937">
        <f>((Constants!$B$5*AI936)+Constants!$B$4*AE937+AJ936)/(Constants!$B$5+Constants!$B$4)</f>
        <v>1200.5</v>
      </c>
      <c r="AJ937">
        <f>((Constants!$B$5*AI936)+Constants!$B$4*AE937+AJ936)-(Constants!$B$4+Constants!$B$5)*AI937</f>
        <v>0</v>
      </c>
      <c r="AK937">
        <f>((Constants!$B$5*AK936)+Constants!$B$4*AF937+AL936)/(Constants!$B$5+Constants!$B$4)</f>
        <v>800.5</v>
      </c>
      <c r="AL937">
        <f>((Constants!$B$5*AK936)+Constants!$B$4*AF937+AL936)-(Constants!$B$5+Constants!$B$4)*AK937</f>
        <v>0</v>
      </c>
      <c r="AM937">
        <f t="shared" si="252"/>
        <v>1</v>
      </c>
      <c r="AN937">
        <f t="shared" si="253"/>
        <v>1</v>
      </c>
      <c r="AO937">
        <f>(200000*(ABS(N937)-ABS(N935))+Constants!$B$7)/(2*Constants!$B$7)</f>
        <v>0.5</v>
      </c>
      <c r="AP937">
        <f>(200000*(ABS(O937)-ABS(O935))+Constants!$B$7)/(2*Constants!$B$7)</f>
        <v>0.5</v>
      </c>
      <c r="AQ937">
        <f t="shared" si="254"/>
        <v>1</v>
      </c>
      <c r="AR937">
        <f>(Constants!$B$3*Constants!$B$8*I937*K937+AS936)/(Constants!$B$9*Constants!$B$4)</f>
        <v>7.53982300884956</v>
      </c>
      <c r="AS937">
        <f>(Constants!$B$3*Constants!$B$8*I937*K937+AS936)-(AR937*Constants!$B$9*Constants!$B$4)</f>
        <v>0</v>
      </c>
      <c r="AT937">
        <f t="shared" si="255"/>
        <v>7049.73451327425</v>
      </c>
      <c r="AU937">
        <f t="array" ref="AU937">IF(SUMPRODUCT(--(SIGN(AN904:AN936)=SIGN(K905:K937)))=0,2,IF(AV936&gt;0,1,0))</f>
        <v>0</v>
      </c>
      <c r="AV937">
        <f>IF(AU937=2,ROUND(5*1000/Constants!$B$11,0),IF(AV936&gt;0,AV936-1,0))</f>
        <v>0</v>
      </c>
      <c r="AW937">
        <f t="shared" si="256"/>
        <v>935</v>
      </c>
      <c r="AX937">
        <f ca="1" t="array" ref="AX937">IF(AW937&gt;Constants!$B$12,2,IF(SUMPRODUCT(--(AX918:AX937=2))=0,0,1))</f>
        <v>2</v>
      </c>
      <c r="AZ937">
        <f t="array" ref="AZ937">IF(ABS(AG937)&gt;Constants!$B$13,2,IF(SUMPRODUCT(--(AZ917:AZ936=2))=0,0,1))</f>
        <v>0</v>
      </c>
    </row>
    <row r="938" spans="1:52">
      <c r="A938" s="3">
        <v>936</v>
      </c>
      <c r="B938">
        <f>Signals!B937</f>
        <v>3</v>
      </c>
      <c r="C938">
        <f>Signals!C937</f>
        <v>2</v>
      </c>
      <c r="D938">
        <f>Signals!F937</f>
        <v>0</v>
      </c>
      <c r="E938">
        <f>Signals!H937</f>
        <v>0</v>
      </c>
      <c r="F938">
        <f>Signals!I937</f>
        <v>0</v>
      </c>
      <c r="G938">
        <f>IF(Constants!$B$2=2,-B938,B938)</f>
        <v>3</v>
      </c>
      <c r="H938">
        <f>IF(Constants!$C$2=2,-C938,C938)</f>
        <v>2</v>
      </c>
      <c r="I938">
        <f t="shared" si="240"/>
        <v>3</v>
      </c>
      <c r="J938">
        <f t="shared" si="241"/>
        <v>2</v>
      </c>
      <c r="K938">
        <f t="shared" si="242"/>
        <v>1</v>
      </c>
      <c r="L938">
        <f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1200.5</v>
      </c>
      <c r="M938">
        <f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800.5</v>
      </c>
      <c r="N938">
        <f t="shared" si="243"/>
        <v>1200.5</v>
      </c>
      <c r="O938">
        <f t="shared" si="244"/>
        <v>800.5</v>
      </c>
      <c r="P938">
        <f>IF(I938&lt;&gt;0,(ABS(L938*Constants!$B$10)+50)/100,MAX(P937-ABS(N938*Constants!$B$4),0))</f>
        <v>0.62005</v>
      </c>
      <c r="Q938">
        <f>IF(J938&lt;&gt;0,(ABS(M938*Constants!$B$10)+50)/100,MAX(Q937-ABS(O938*Constants!$B$4),0))</f>
        <v>0.58005</v>
      </c>
      <c r="R938">
        <f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1200.5</v>
      </c>
      <c r="S938">
        <f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800.5</v>
      </c>
      <c r="T938">
        <f t="shared" si="245"/>
        <v>1200.5</v>
      </c>
      <c r="U938">
        <f t="shared" si="246"/>
        <v>800.5</v>
      </c>
      <c r="V938">
        <f>IF(I938&lt;&gt;0,(ABS(R938*Constants!$B$4)+50)/100,IF(R938=0,MAX((0-ABS(T938*Constants!$B$4)),0),(ABS(R938*Constants!$B$4)+50)/100))</f>
        <v>1501.125</v>
      </c>
      <c r="W938">
        <f>IF(J938&lt;&gt;0,(ABS(S938*Constants!$B$4)+50)/100,IF(S938=0,MAX((0-ABS(U938*Constants!$B$4)),0),(ABS(S938*Constants!$B$4)+50)/100))</f>
        <v>1001.125</v>
      </c>
      <c r="X938">
        <f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1200.5</v>
      </c>
      <c r="Y938">
        <f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800.5</v>
      </c>
      <c r="Z938">
        <f t="shared" si="247"/>
        <v>1200.5</v>
      </c>
      <c r="AA938">
        <f t="shared" si="248"/>
        <v>800.5</v>
      </c>
      <c r="AB938">
        <f>IF(I938&lt;&gt;0,(ABS(X938*Constants!$B$10)+50)/100,IF(X938=0,MAX((AB937-ABS(Z938*Constants!$B$4)),0),(ABS(X938*Constants!$B$4)+50)/100))</f>
        <v>0.62005</v>
      </c>
      <c r="AC938">
        <f>IF(J938&lt;&gt;0,(ABS(Y938*Constants!$B$10)+50)/100,IF(Y938=0,MAX((AC937-ABS(AA938*Constants!$B$4)),0),(ABS(Y938*Constants!$B$4)+50)/100))</f>
        <v>0.58005</v>
      </c>
      <c r="AD938">
        <f t="shared" si="249"/>
        <v>1001</v>
      </c>
      <c r="AE938">
        <f t="shared" si="250"/>
        <v>1200.5</v>
      </c>
      <c r="AF938">
        <f t="shared" si="251"/>
        <v>800.5</v>
      </c>
      <c r="AG938">
        <f>((Constants!$B$5*AG937)+Constants!$B$4*AD938+AH937)/(Constants!$B$5+Constants!$B$4)</f>
        <v>1001</v>
      </c>
      <c r="AH938">
        <f>((Constants!$B$5*AG937)+Constants!$B$4*AD938+AH937)-(Constants!$B$5+Constants!$B$4)*AG938</f>
        <v>0</v>
      </c>
      <c r="AI938">
        <f>((Constants!$B$5*AI937)+Constants!$B$4*AE938+AJ937)/(Constants!$B$5+Constants!$B$4)</f>
        <v>1200.5</v>
      </c>
      <c r="AJ938">
        <f>((Constants!$B$5*AI937)+Constants!$B$4*AE938+AJ937)-(Constants!$B$4+Constants!$B$5)*AI938</f>
        <v>0</v>
      </c>
      <c r="AK938">
        <f>((Constants!$B$5*AK937)+Constants!$B$4*AF938+AL937)/(Constants!$B$5+Constants!$B$4)</f>
        <v>800.5</v>
      </c>
      <c r="AL938">
        <f>((Constants!$B$5*AK937)+Constants!$B$4*AF938+AL937)-(Constants!$B$5+Constants!$B$4)*AK938</f>
        <v>0</v>
      </c>
      <c r="AM938">
        <f t="shared" si="252"/>
        <v>1</v>
      </c>
      <c r="AN938">
        <f t="shared" si="253"/>
        <v>1</v>
      </c>
      <c r="AO938">
        <f>(200000*(ABS(N938)-ABS(N936))+Constants!$B$7)/(2*Constants!$B$7)</f>
        <v>0.5</v>
      </c>
      <c r="AP938">
        <f>(200000*(ABS(O938)-ABS(O936))+Constants!$B$7)/(2*Constants!$B$7)</f>
        <v>0.5</v>
      </c>
      <c r="AQ938">
        <f t="shared" si="254"/>
        <v>1</v>
      </c>
      <c r="AR938">
        <f>(Constants!$B$3*Constants!$B$8*I938*K938+AS937)/(Constants!$B$9*Constants!$B$4)</f>
        <v>7.53982300884956</v>
      </c>
      <c r="AS938">
        <f>(Constants!$B$3*Constants!$B$8*I938*K938+AS937)-(AR938*Constants!$B$9*Constants!$B$4)</f>
        <v>0</v>
      </c>
      <c r="AT938">
        <f t="shared" si="255"/>
        <v>7057.2743362831</v>
      </c>
      <c r="AU938">
        <f t="array" ref="AU938">IF(SUMPRODUCT(--(SIGN(AN905:AN937)=SIGN(K906:K938)))=0,2,IF(AV937&gt;0,1,0))</f>
        <v>0</v>
      </c>
      <c r="AV938">
        <f>IF(AU938=2,ROUND(5*1000/Constants!$B$11,0),IF(AV937&gt;0,AV937-1,0))</f>
        <v>0</v>
      </c>
      <c r="AW938">
        <f t="shared" si="256"/>
        <v>936</v>
      </c>
      <c r="AX938">
        <f ca="1" t="array" ref="AX938">IF(AW938&gt;Constants!$B$12,2,IF(SUMPRODUCT(--(AX919:AX938=2))=0,0,1))</f>
        <v>2</v>
      </c>
      <c r="AZ938">
        <f t="array" ref="AZ938">IF(ABS(AG938)&gt;Constants!$B$13,2,IF(SUMPRODUCT(--(AZ918:AZ937=2))=0,0,1))</f>
        <v>0</v>
      </c>
    </row>
    <row r="939" spans="1:52">
      <c r="A939" s="3">
        <v>937</v>
      </c>
      <c r="B939">
        <f>Signals!B938</f>
        <v>3</v>
      </c>
      <c r="C939">
        <f>Signals!C938</f>
        <v>2</v>
      </c>
      <c r="D939">
        <f>Signals!F938</f>
        <v>0</v>
      </c>
      <c r="E939">
        <f>Signals!H938</f>
        <v>0</v>
      </c>
      <c r="F939">
        <f>Signals!I938</f>
        <v>0</v>
      </c>
      <c r="G939">
        <f>IF(Constants!$B$2=2,-B939,B939)</f>
        <v>3</v>
      </c>
      <c r="H939">
        <f>IF(Constants!$C$2=2,-C939,C939)</f>
        <v>2</v>
      </c>
      <c r="I939">
        <f t="shared" si="240"/>
        <v>3</v>
      </c>
      <c r="J939">
        <f t="shared" si="241"/>
        <v>2</v>
      </c>
      <c r="K939">
        <f t="shared" si="242"/>
        <v>1</v>
      </c>
      <c r="L939">
        <f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1200.5</v>
      </c>
      <c r="M939">
        <f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800.5</v>
      </c>
      <c r="N939">
        <f t="shared" si="243"/>
        <v>1200.5</v>
      </c>
      <c r="O939">
        <f t="shared" si="244"/>
        <v>800.5</v>
      </c>
      <c r="P939">
        <f>IF(I939&lt;&gt;0,(ABS(L939*Constants!$B$10)+50)/100,MAX(P938-ABS(N939*Constants!$B$4),0))</f>
        <v>0.62005</v>
      </c>
      <c r="Q939">
        <f>IF(J939&lt;&gt;0,(ABS(M939*Constants!$B$10)+50)/100,MAX(Q938-ABS(O939*Constants!$B$4),0))</f>
        <v>0.58005</v>
      </c>
      <c r="R939">
        <f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1200.5</v>
      </c>
      <c r="S939">
        <f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800.5</v>
      </c>
      <c r="T939">
        <f t="shared" si="245"/>
        <v>1200.5</v>
      </c>
      <c r="U939">
        <f t="shared" si="246"/>
        <v>800.5</v>
      </c>
      <c r="V939">
        <f>IF(I939&lt;&gt;0,(ABS(R939*Constants!$B$4)+50)/100,IF(R939=0,MAX((0-ABS(T939*Constants!$B$4)),0),(ABS(R939*Constants!$B$4)+50)/100))</f>
        <v>1501.125</v>
      </c>
      <c r="W939">
        <f>IF(J939&lt;&gt;0,(ABS(S939*Constants!$B$4)+50)/100,IF(S939=0,MAX((0-ABS(U939*Constants!$B$4)),0),(ABS(S939*Constants!$B$4)+50)/100))</f>
        <v>1001.125</v>
      </c>
      <c r="X939">
        <f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1200.5</v>
      </c>
      <c r="Y939">
        <f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800.5</v>
      </c>
      <c r="Z939">
        <f t="shared" si="247"/>
        <v>1200.5</v>
      </c>
      <c r="AA939">
        <f t="shared" si="248"/>
        <v>800.5</v>
      </c>
      <c r="AB939">
        <f>IF(I939&lt;&gt;0,(ABS(X939*Constants!$B$10)+50)/100,IF(X939=0,MAX((AB938-ABS(Z939*Constants!$B$4)),0),(ABS(X939*Constants!$B$4)+50)/100))</f>
        <v>0.62005</v>
      </c>
      <c r="AC939">
        <f>IF(J939&lt;&gt;0,(ABS(Y939*Constants!$B$10)+50)/100,IF(Y939=0,MAX((AC938-ABS(AA939*Constants!$B$4)),0),(ABS(Y939*Constants!$B$4)+50)/100))</f>
        <v>0.58005</v>
      </c>
      <c r="AD939">
        <f t="shared" si="249"/>
        <v>1001</v>
      </c>
      <c r="AE939">
        <f t="shared" si="250"/>
        <v>1200.5</v>
      </c>
      <c r="AF939">
        <f t="shared" si="251"/>
        <v>800.5</v>
      </c>
      <c r="AG939">
        <f>((Constants!$B$5*AG938)+Constants!$B$4*AD939+AH938)/(Constants!$B$5+Constants!$B$4)</f>
        <v>1001</v>
      </c>
      <c r="AH939">
        <f>((Constants!$B$5*AG938)+Constants!$B$4*AD939+AH938)-(Constants!$B$5+Constants!$B$4)*AG939</f>
        <v>0</v>
      </c>
      <c r="AI939">
        <f>((Constants!$B$5*AI938)+Constants!$B$4*AE939+AJ938)/(Constants!$B$5+Constants!$B$4)</f>
        <v>1200.5</v>
      </c>
      <c r="AJ939">
        <f>((Constants!$B$5*AI938)+Constants!$B$4*AE939+AJ938)-(Constants!$B$4+Constants!$B$5)*AI939</f>
        <v>0</v>
      </c>
      <c r="AK939">
        <f>((Constants!$B$5*AK938)+Constants!$B$4*AF939+AL938)/(Constants!$B$5+Constants!$B$4)</f>
        <v>800.5</v>
      </c>
      <c r="AL939">
        <f>((Constants!$B$5*AK938)+Constants!$B$4*AF939+AL938)-(Constants!$B$5+Constants!$B$4)*AK939</f>
        <v>0</v>
      </c>
      <c r="AM939">
        <f t="shared" si="252"/>
        <v>1</v>
      </c>
      <c r="AN939">
        <f t="shared" si="253"/>
        <v>1</v>
      </c>
      <c r="AO939">
        <f>(200000*(ABS(N939)-ABS(N937))+Constants!$B$7)/(2*Constants!$B$7)</f>
        <v>0.5</v>
      </c>
      <c r="AP939">
        <f>(200000*(ABS(O939)-ABS(O937))+Constants!$B$7)/(2*Constants!$B$7)</f>
        <v>0.5</v>
      </c>
      <c r="AQ939">
        <f t="shared" si="254"/>
        <v>1</v>
      </c>
      <c r="AR939">
        <f>(Constants!$B$3*Constants!$B$8*I939*K939+AS938)/(Constants!$B$9*Constants!$B$4)</f>
        <v>7.53982300884956</v>
      </c>
      <c r="AS939">
        <f>(Constants!$B$3*Constants!$B$8*I939*K939+AS938)-(AR939*Constants!$B$9*Constants!$B$4)</f>
        <v>0</v>
      </c>
      <c r="AT939">
        <f t="shared" si="255"/>
        <v>7064.81415929195</v>
      </c>
      <c r="AU939">
        <f t="array" ref="AU939">IF(SUMPRODUCT(--(SIGN(AN906:AN938)=SIGN(K907:K939)))=0,2,IF(AV938&gt;0,1,0))</f>
        <v>0</v>
      </c>
      <c r="AV939">
        <f>IF(AU939=2,ROUND(5*1000/Constants!$B$11,0),IF(AV938&gt;0,AV938-1,0))</f>
        <v>0</v>
      </c>
      <c r="AW939">
        <f t="shared" si="256"/>
        <v>937</v>
      </c>
      <c r="AX939">
        <f ca="1" t="array" ref="AX939">IF(AW939&gt;Constants!$B$12,2,IF(SUMPRODUCT(--(AX920:AX939=2))=0,0,1))</f>
        <v>2</v>
      </c>
      <c r="AZ939">
        <f t="array" ref="AZ939">IF(ABS(AG939)&gt;Constants!$B$13,2,IF(SUMPRODUCT(--(AZ919:AZ938=2))=0,0,1))</f>
        <v>0</v>
      </c>
    </row>
    <row r="940" spans="1:52">
      <c r="A940" s="3">
        <v>938</v>
      </c>
      <c r="B940">
        <f>Signals!B939</f>
        <v>3</v>
      </c>
      <c r="C940">
        <f>Signals!C939</f>
        <v>2</v>
      </c>
      <c r="D940">
        <f>Signals!F939</f>
        <v>0</v>
      </c>
      <c r="E940">
        <f>Signals!H939</f>
        <v>0</v>
      </c>
      <c r="F940">
        <f>Signals!I939</f>
        <v>0</v>
      </c>
      <c r="G940">
        <f>IF(Constants!$B$2=2,-B940,B940)</f>
        <v>3</v>
      </c>
      <c r="H940">
        <f>IF(Constants!$C$2=2,-C940,C940)</f>
        <v>2</v>
      </c>
      <c r="I940">
        <f t="shared" si="240"/>
        <v>3</v>
      </c>
      <c r="J940">
        <f t="shared" si="241"/>
        <v>2</v>
      </c>
      <c r="K940">
        <f t="shared" si="242"/>
        <v>1</v>
      </c>
      <c r="L940">
        <f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1200.5</v>
      </c>
      <c r="M940">
        <f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800.5</v>
      </c>
      <c r="N940">
        <f t="shared" si="243"/>
        <v>1200.5</v>
      </c>
      <c r="O940">
        <f t="shared" si="244"/>
        <v>800.5</v>
      </c>
      <c r="P940">
        <f>IF(I940&lt;&gt;0,(ABS(L940*Constants!$B$10)+50)/100,MAX(P939-ABS(N940*Constants!$B$4),0))</f>
        <v>0.62005</v>
      </c>
      <c r="Q940">
        <f>IF(J940&lt;&gt;0,(ABS(M940*Constants!$B$10)+50)/100,MAX(Q939-ABS(O940*Constants!$B$4),0))</f>
        <v>0.58005</v>
      </c>
      <c r="R940">
        <f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1200.5</v>
      </c>
      <c r="S940">
        <f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800.5</v>
      </c>
      <c r="T940">
        <f t="shared" si="245"/>
        <v>1200.5</v>
      </c>
      <c r="U940">
        <f t="shared" si="246"/>
        <v>800.5</v>
      </c>
      <c r="V940">
        <f>IF(I940&lt;&gt;0,(ABS(R940*Constants!$B$4)+50)/100,IF(R940=0,MAX((0-ABS(T940*Constants!$B$4)),0),(ABS(R940*Constants!$B$4)+50)/100))</f>
        <v>1501.125</v>
      </c>
      <c r="W940">
        <f>IF(J940&lt;&gt;0,(ABS(S940*Constants!$B$4)+50)/100,IF(S940=0,MAX((0-ABS(U940*Constants!$B$4)),0),(ABS(S940*Constants!$B$4)+50)/100))</f>
        <v>1001.125</v>
      </c>
      <c r="X940">
        <f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1200.5</v>
      </c>
      <c r="Y940">
        <f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800.5</v>
      </c>
      <c r="Z940">
        <f t="shared" si="247"/>
        <v>1200.5</v>
      </c>
      <c r="AA940">
        <f t="shared" si="248"/>
        <v>800.5</v>
      </c>
      <c r="AB940">
        <f>IF(I940&lt;&gt;0,(ABS(X940*Constants!$B$10)+50)/100,IF(X940=0,MAX((AB939-ABS(Z940*Constants!$B$4)),0),(ABS(X940*Constants!$B$4)+50)/100))</f>
        <v>0.62005</v>
      </c>
      <c r="AC940">
        <f>IF(J940&lt;&gt;0,(ABS(Y940*Constants!$B$10)+50)/100,IF(Y940=0,MAX((AC939-ABS(AA940*Constants!$B$4)),0),(ABS(Y940*Constants!$B$4)+50)/100))</f>
        <v>0.58005</v>
      </c>
      <c r="AD940">
        <f t="shared" si="249"/>
        <v>1001</v>
      </c>
      <c r="AE940">
        <f t="shared" si="250"/>
        <v>1200.5</v>
      </c>
      <c r="AF940">
        <f t="shared" si="251"/>
        <v>800.5</v>
      </c>
      <c r="AG940">
        <f>((Constants!$B$5*AG939)+Constants!$B$4*AD940+AH939)/(Constants!$B$5+Constants!$B$4)</f>
        <v>1001</v>
      </c>
      <c r="AH940">
        <f>((Constants!$B$5*AG939)+Constants!$B$4*AD940+AH939)-(Constants!$B$5+Constants!$B$4)*AG940</f>
        <v>0</v>
      </c>
      <c r="AI940">
        <f>((Constants!$B$5*AI939)+Constants!$B$4*AE940+AJ939)/(Constants!$B$5+Constants!$B$4)</f>
        <v>1200.5</v>
      </c>
      <c r="AJ940">
        <f>((Constants!$B$5*AI939)+Constants!$B$4*AE940+AJ939)-(Constants!$B$4+Constants!$B$5)*AI940</f>
        <v>0</v>
      </c>
      <c r="AK940">
        <f>((Constants!$B$5*AK939)+Constants!$B$4*AF940+AL939)/(Constants!$B$5+Constants!$B$4)</f>
        <v>800.5</v>
      </c>
      <c r="AL940">
        <f>((Constants!$B$5*AK939)+Constants!$B$4*AF940+AL939)-(Constants!$B$5+Constants!$B$4)*AK940</f>
        <v>0</v>
      </c>
      <c r="AM940">
        <f t="shared" si="252"/>
        <v>1</v>
      </c>
      <c r="AN940">
        <f t="shared" si="253"/>
        <v>1</v>
      </c>
      <c r="AO940">
        <f>(200000*(ABS(N940)-ABS(N938))+Constants!$B$7)/(2*Constants!$B$7)</f>
        <v>0.5</v>
      </c>
      <c r="AP940">
        <f>(200000*(ABS(O940)-ABS(O938))+Constants!$B$7)/(2*Constants!$B$7)</f>
        <v>0.5</v>
      </c>
      <c r="AQ940">
        <f t="shared" si="254"/>
        <v>1</v>
      </c>
      <c r="AR940">
        <f>(Constants!$B$3*Constants!$B$8*I940*K940+AS939)/(Constants!$B$9*Constants!$B$4)</f>
        <v>7.53982300884956</v>
      </c>
      <c r="AS940">
        <f>(Constants!$B$3*Constants!$B$8*I940*K940+AS939)-(AR940*Constants!$B$9*Constants!$B$4)</f>
        <v>0</v>
      </c>
      <c r="AT940">
        <f t="shared" si="255"/>
        <v>7072.3539823008</v>
      </c>
      <c r="AU940">
        <f t="array" ref="AU940">IF(SUMPRODUCT(--(SIGN(AN907:AN939)=SIGN(K908:K940)))=0,2,IF(AV939&gt;0,1,0))</f>
        <v>0</v>
      </c>
      <c r="AV940">
        <f>IF(AU940=2,ROUND(5*1000/Constants!$B$11,0),IF(AV939&gt;0,AV939-1,0))</f>
        <v>0</v>
      </c>
      <c r="AW940">
        <f t="shared" si="256"/>
        <v>938</v>
      </c>
      <c r="AX940">
        <f ca="1" t="array" ref="AX940">IF(AW940&gt;Constants!$B$12,2,IF(SUMPRODUCT(--(AX921:AX940=2))=0,0,1))</f>
        <v>2</v>
      </c>
      <c r="AZ940">
        <f t="array" ref="AZ940">IF(ABS(AG940)&gt;Constants!$B$13,2,IF(SUMPRODUCT(--(AZ920:AZ939=2))=0,0,1))</f>
        <v>0</v>
      </c>
    </row>
    <row r="941" spans="1:52">
      <c r="A941" s="3">
        <v>939</v>
      </c>
      <c r="B941">
        <f>Signals!B940</f>
        <v>3</v>
      </c>
      <c r="C941">
        <f>Signals!C940</f>
        <v>2</v>
      </c>
      <c r="D941">
        <f>Signals!F940</f>
        <v>0</v>
      </c>
      <c r="E941">
        <f>Signals!H940</f>
        <v>0</v>
      </c>
      <c r="F941">
        <f>Signals!I940</f>
        <v>0</v>
      </c>
      <c r="G941">
        <f>IF(Constants!$B$2=2,-B941,B941)</f>
        <v>3</v>
      </c>
      <c r="H941">
        <f>IF(Constants!$C$2=2,-C941,C941)</f>
        <v>2</v>
      </c>
      <c r="I941">
        <f t="shared" si="240"/>
        <v>3</v>
      </c>
      <c r="J941">
        <f t="shared" si="241"/>
        <v>2</v>
      </c>
      <c r="K941">
        <f t="shared" si="242"/>
        <v>1</v>
      </c>
      <c r="L941">
        <f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1200.5</v>
      </c>
      <c r="M941">
        <f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800.5</v>
      </c>
      <c r="N941">
        <f t="shared" si="243"/>
        <v>1200.5</v>
      </c>
      <c r="O941">
        <f t="shared" si="244"/>
        <v>800.5</v>
      </c>
      <c r="P941">
        <f>IF(I941&lt;&gt;0,(ABS(L941*Constants!$B$10)+50)/100,MAX(P940-ABS(N941*Constants!$B$4),0))</f>
        <v>0.62005</v>
      </c>
      <c r="Q941">
        <f>IF(J941&lt;&gt;0,(ABS(M941*Constants!$B$10)+50)/100,MAX(Q940-ABS(O941*Constants!$B$4),0))</f>
        <v>0.58005</v>
      </c>
      <c r="R941">
        <f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1200.5</v>
      </c>
      <c r="S941">
        <f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800.5</v>
      </c>
      <c r="T941">
        <f t="shared" si="245"/>
        <v>1200.5</v>
      </c>
      <c r="U941">
        <f t="shared" si="246"/>
        <v>800.5</v>
      </c>
      <c r="V941">
        <f>IF(I941&lt;&gt;0,(ABS(R941*Constants!$B$4)+50)/100,IF(R941=0,MAX((0-ABS(T941*Constants!$B$4)),0),(ABS(R941*Constants!$B$4)+50)/100))</f>
        <v>1501.125</v>
      </c>
      <c r="W941">
        <f>IF(J941&lt;&gt;0,(ABS(S941*Constants!$B$4)+50)/100,IF(S941=0,MAX((0-ABS(U941*Constants!$B$4)),0),(ABS(S941*Constants!$B$4)+50)/100))</f>
        <v>1001.125</v>
      </c>
      <c r="X941">
        <f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1200.5</v>
      </c>
      <c r="Y941">
        <f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800.5</v>
      </c>
      <c r="Z941">
        <f t="shared" si="247"/>
        <v>1200.5</v>
      </c>
      <c r="AA941">
        <f t="shared" si="248"/>
        <v>800.5</v>
      </c>
      <c r="AB941">
        <f>IF(I941&lt;&gt;0,(ABS(X941*Constants!$B$10)+50)/100,IF(X941=0,MAX((AB940-ABS(Z941*Constants!$B$4)),0),(ABS(X941*Constants!$B$4)+50)/100))</f>
        <v>0.62005</v>
      </c>
      <c r="AC941">
        <f>IF(J941&lt;&gt;0,(ABS(Y941*Constants!$B$10)+50)/100,IF(Y941=0,MAX((AC940-ABS(AA941*Constants!$B$4)),0),(ABS(Y941*Constants!$B$4)+50)/100))</f>
        <v>0.58005</v>
      </c>
      <c r="AD941">
        <f t="shared" si="249"/>
        <v>1001</v>
      </c>
      <c r="AE941">
        <f t="shared" si="250"/>
        <v>1200.5</v>
      </c>
      <c r="AF941">
        <f t="shared" si="251"/>
        <v>800.5</v>
      </c>
      <c r="AG941">
        <f>((Constants!$B$5*AG940)+Constants!$B$4*AD941+AH940)/(Constants!$B$5+Constants!$B$4)</f>
        <v>1001</v>
      </c>
      <c r="AH941">
        <f>((Constants!$B$5*AG940)+Constants!$B$4*AD941+AH940)-(Constants!$B$5+Constants!$B$4)*AG941</f>
        <v>0</v>
      </c>
      <c r="AI941">
        <f>((Constants!$B$5*AI940)+Constants!$B$4*AE941+AJ940)/(Constants!$B$5+Constants!$B$4)</f>
        <v>1200.5</v>
      </c>
      <c r="AJ941">
        <f>((Constants!$B$5*AI940)+Constants!$B$4*AE941+AJ940)-(Constants!$B$4+Constants!$B$5)*AI941</f>
        <v>0</v>
      </c>
      <c r="AK941">
        <f>((Constants!$B$5*AK940)+Constants!$B$4*AF941+AL940)/(Constants!$B$5+Constants!$B$4)</f>
        <v>800.5</v>
      </c>
      <c r="AL941">
        <f>((Constants!$B$5*AK940)+Constants!$B$4*AF941+AL940)-(Constants!$B$5+Constants!$B$4)*AK941</f>
        <v>0</v>
      </c>
      <c r="AM941">
        <f t="shared" si="252"/>
        <v>1</v>
      </c>
      <c r="AN941">
        <f t="shared" si="253"/>
        <v>1</v>
      </c>
      <c r="AO941">
        <f>(200000*(ABS(N941)-ABS(N939))+Constants!$B$7)/(2*Constants!$B$7)</f>
        <v>0.5</v>
      </c>
      <c r="AP941">
        <f>(200000*(ABS(O941)-ABS(O939))+Constants!$B$7)/(2*Constants!$B$7)</f>
        <v>0.5</v>
      </c>
      <c r="AQ941">
        <f t="shared" si="254"/>
        <v>1</v>
      </c>
      <c r="AR941">
        <f>(Constants!$B$3*Constants!$B$8*I941*K941+AS940)/(Constants!$B$9*Constants!$B$4)</f>
        <v>7.53982300884956</v>
      </c>
      <c r="AS941">
        <f>(Constants!$B$3*Constants!$B$8*I941*K941+AS940)-(AR941*Constants!$B$9*Constants!$B$4)</f>
        <v>0</v>
      </c>
      <c r="AT941">
        <f t="shared" si="255"/>
        <v>7079.89380530965</v>
      </c>
      <c r="AU941">
        <f t="array" ref="AU941">IF(SUMPRODUCT(--(SIGN(AN908:AN940)=SIGN(K909:K941)))=0,2,IF(AV940&gt;0,1,0))</f>
        <v>0</v>
      </c>
      <c r="AV941">
        <f>IF(AU941=2,ROUND(5*1000/Constants!$B$11,0),IF(AV940&gt;0,AV940-1,0))</f>
        <v>0</v>
      </c>
      <c r="AW941">
        <f t="shared" si="256"/>
        <v>939</v>
      </c>
      <c r="AX941">
        <f ca="1" t="array" ref="AX941">IF(AW941&gt;Constants!$B$12,2,IF(SUMPRODUCT(--(AX922:AX941=2))=0,0,1))</f>
        <v>2</v>
      </c>
      <c r="AZ941">
        <f t="array" ref="AZ941">IF(ABS(AG941)&gt;Constants!$B$13,2,IF(SUMPRODUCT(--(AZ921:AZ940=2))=0,0,1))</f>
        <v>0</v>
      </c>
    </row>
    <row r="942" spans="1:52">
      <c r="A942" s="3">
        <v>940</v>
      </c>
      <c r="B942">
        <f>Signals!B941</f>
        <v>3</v>
      </c>
      <c r="C942">
        <f>Signals!C941</f>
        <v>2</v>
      </c>
      <c r="D942">
        <f>Signals!F941</f>
        <v>0</v>
      </c>
      <c r="E942">
        <f>Signals!H941</f>
        <v>0</v>
      </c>
      <c r="F942">
        <f>Signals!I941</f>
        <v>0</v>
      </c>
      <c r="G942">
        <f>IF(Constants!$B$2=2,-B942,B942)</f>
        <v>3</v>
      </c>
      <c r="H942">
        <f>IF(Constants!$C$2=2,-C942,C942)</f>
        <v>2</v>
      </c>
      <c r="I942">
        <f t="shared" si="240"/>
        <v>3</v>
      </c>
      <c r="J942">
        <f t="shared" si="241"/>
        <v>2</v>
      </c>
      <c r="K942">
        <f t="shared" si="242"/>
        <v>1</v>
      </c>
      <c r="L942">
        <f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1200.5</v>
      </c>
      <c r="M942">
        <f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800.5</v>
      </c>
      <c r="N942">
        <f t="shared" si="243"/>
        <v>1200.5</v>
      </c>
      <c r="O942">
        <f t="shared" si="244"/>
        <v>800.5</v>
      </c>
      <c r="P942">
        <f>IF(I942&lt;&gt;0,(ABS(L942*Constants!$B$10)+50)/100,MAX(P941-ABS(N942*Constants!$B$4),0))</f>
        <v>0.62005</v>
      </c>
      <c r="Q942">
        <f>IF(J942&lt;&gt;0,(ABS(M942*Constants!$B$10)+50)/100,MAX(Q941-ABS(O942*Constants!$B$4),0))</f>
        <v>0.58005</v>
      </c>
      <c r="R942">
        <f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1200.5</v>
      </c>
      <c r="S942">
        <f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800.5</v>
      </c>
      <c r="T942">
        <f t="shared" si="245"/>
        <v>1200.5</v>
      </c>
      <c r="U942">
        <f t="shared" si="246"/>
        <v>800.5</v>
      </c>
      <c r="V942">
        <f>IF(I942&lt;&gt;0,(ABS(R942*Constants!$B$4)+50)/100,IF(R942=0,MAX((0-ABS(T942*Constants!$B$4)),0),(ABS(R942*Constants!$B$4)+50)/100))</f>
        <v>1501.125</v>
      </c>
      <c r="W942">
        <f>IF(J942&lt;&gt;0,(ABS(S942*Constants!$B$4)+50)/100,IF(S942=0,MAX((0-ABS(U942*Constants!$B$4)),0),(ABS(S942*Constants!$B$4)+50)/100))</f>
        <v>1001.125</v>
      </c>
      <c r="X942">
        <f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1200.5</v>
      </c>
      <c r="Y942">
        <f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800.5</v>
      </c>
      <c r="Z942">
        <f t="shared" si="247"/>
        <v>1200.5</v>
      </c>
      <c r="AA942">
        <f t="shared" si="248"/>
        <v>800.5</v>
      </c>
      <c r="AB942">
        <f>IF(I942&lt;&gt;0,(ABS(X942*Constants!$B$10)+50)/100,IF(X942=0,MAX((AB941-ABS(Z942*Constants!$B$4)),0),(ABS(X942*Constants!$B$4)+50)/100))</f>
        <v>0.62005</v>
      </c>
      <c r="AC942">
        <f>IF(J942&lt;&gt;0,(ABS(Y942*Constants!$B$10)+50)/100,IF(Y942=0,MAX((AC941-ABS(AA942*Constants!$B$4)),0),(ABS(Y942*Constants!$B$4)+50)/100))</f>
        <v>0.58005</v>
      </c>
      <c r="AD942">
        <f t="shared" si="249"/>
        <v>1001</v>
      </c>
      <c r="AE942">
        <f t="shared" si="250"/>
        <v>1200.5</v>
      </c>
      <c r="AF942">
        <f t="shared" si="251"/>
        <v>800.5</v>
      </c>
      <c r="AG942">
        <f>((Constants!$B$5*AG941)+Constants!$B$4*AD942+AH941)/(Constants!$B$5+Constants!$B$4)</f>
        <v>1001</v>
      </c>
      <c r="AH942">
        <f>((Constants!$B$5*AG941)+Constants!$B$4*AD942+AH941)-(Constants!$B$5+Constants!$B$4)*AG942</f>
        <v>0</v>
      </c>
      <c r="AI942">
        <f>((Constants!$B$5*AI941)+Constants!$B$4*AE942+AJ941)/(Constants!$B$5+Constants!$B$4)</f>
        <v>1200.5</v>
      </c>
      <c r="AJ942">
        <f>((Constants!$B$5*AI941)+Constants!$B$4*AE942+AJ941)-(Constants!$B$4+Constants!$B$5)*AI942</f>
        <v>0</v>
      </c>
      <c r="AK942">
        <f>((Constants!$B$5*AK941)+Constants!$B$4*AF942+AL941)/(Constants!$B$5+Constants!$B$4)</f>
        <v>800.5</v>
      </c>
      <c r="AL942">
        <f>((Constants!$B$5*AK941)+Constants!$B$4*AF942+AL941)-(Constants!$B$5+Constants!$B$4)*AK942</f>
        <v>0</v>
      </c>
      <c r="AM942">
        <f t="shared" si="252"/>
        <v>1</v>
      </c>
      <c r="AN942">
        <f t="shared" si="253"/>
        <v>1</v>
      </c>
      <c r="AO942">
        <f>(200000*(ABS(N942)-ABS(N940))+Constants!$B$7)/(2*Constants!$B$7)</f>
        <v>0.5</v>
      </c>
      <c r="AP942">
        <f>(200000*(ABS(O942)-ABS(O940))+Constants!$B$7)/(2*Constants!$B$7)</f>
        <v>0.5</v>
      </c>
      <c r="AQ942">
        <f t="shared" si="254"/>
        <v>1</v>
      </c>
      <c r="AR942">
        <f>(Constants!$B$3*Constants!$B$8*I942*K942+AS941)/(Constants!$B$9*Constants!$B$4)</f>
        <v>7.53982300884956</v>
      </c>
      <c r="AS942">
        <f>(Constants!$B$3*Constants!$B$8*I942*K942+AS941)-(AR942*Constants!$B$9*Constants!$B$4)</f>
        <v>0</v>
      </c>
      <c r="AT942">
        <f t="shared" si="255"/>
        <v>7087.4336283185</v>
      </c>
      <c r="AU942">
        <f t="array" ref="AU942">IF(SUMPRODUCT(--(SIGN(AN909:AN941)=SIGN(K910:K942)))=0,2,IF(AV941&gt;0,1,0))</f>
        <v>0</v>
      </c>
      <c r="AV942">
        <f>IF(AU942=2,ROUND(5*1000/Constants!$B$11,0),IF(AV941&gt;0,AV941-1,0))</f>
        <v>0</v>
      </c>
      <c r="AW942">
        <f t="shared" si="256"/>
        <v>940</v>
      </c>
      <c r="AX942">
        <f ca="1" t="array" ref="AX942">IF(AW942&gt;Constants!$B$12,2,IF(SUMPRODUCT(--(AX923:AX942=2))=0,0,1))</f>
        <v>2</v>
      </c>
      <c r="AZ942">
        <f t="array" ref="AZ942">IF(ABS(AG942)&gt;Constants!$B$13,2,IF(SUMPRODUCT(--(AZ922:AZ941=2))=0,0,1))</f>
        <v>0</v>
      </c>
    </row>
    <row r="943" spans="1:52">
      <c r="A943" s="3">
        <v>941</v>
      </c>
      <c r="B943">
        <f>Signals!B942</f>
        <v>3</v>
      </c>
      <c r="C943">
        <f>Signals!C942</f>
        <v>2</v>
      </c>
      <c r="D943">
        <f>Signals!F942</f>
        <v>0</v>
      </c>
      <c r="E943">
        <f>Signals!H942</f>
        <v>0</v>
      </c>
      <c r="F943">
        <f>Signals!I942</f>
        <v>0</v>
      </c>
      <c r="G943">
        <f>IF(Constants!$B$2=2,-B943,B943)</f>
        <v>3</v>
      </c>
      <c r="H943">
        <f>IF(Constants!$C$2=2,-C943,C943)</f>
        <v>2</v>
      </c>
      <c r="I943">
        <f t="shared" si="240"/>
        <v>3</v>
      </c>
      <c r="J943">
        <f t="shared" si="241"/>
        <v>2</v>
      </c>
      <c r="K943">
        <f t="shared" si="242"/>
        <v>1</v>
      </c>
      <c r="L943">
        <f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1200.5</v>
      </c>
      <c r="M943">
        <f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800.5</v>
      </c>
      <c r="N943">
        <f t="shared" si="243"/>
        <v>1200.5</v>
      </c>
      <c r="O943">
        <f t="shared" si="244"/>
        <v>800.5</v>
      </c>
      <c r="P943">
        <f>IF(I943&lt;&gt;0,(ABS(L943*Constants!$B$10)+50)/100,MAX(P942-ABS(N943*Constants!$B$4),0))</f>
        <v>0.62005</v>
      </c>
      <c r="Q943">
        <f>IF(J943&lt;&gt;0,(ABS(M943*Constants!$B$10)+50)/100,MAX(Q942-ABS(O943*Constants!$B$4),0))</f>
        <v>0.58005</v>
      </c>
      <c r="R943">
        <f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1200.5</v>
      </c>
      <c r="S943">
        <f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800.5</v>
      </c>
      <c r="T943">
        <f t="shared" si="245"/>
        <v>1200.5</v>
      </c>
      <c r="U943">
        <f t="shared" si="246"/>
        <v>800.5</v>
      </c>
      <c r="V943">
        <f>IF(I943&lt;&gt;0,(ABS(R943*Constants!$B$4)+50)/100,IF(R943=0,MAX((0-ABS(T943*Constants!$B$4)),0),(ABS(R943*Constants!$B$4)+50)/100))</f>
        <v>1501.125</v>
      </c>
      <c r="W943">
        <f>IF(J943&lt;&gt;0,(ABS(S943*Constants!$B$4)+50)/100,IF(S943=0,MAX((0-ABS(U943*Constants!$B$4)),0),(ABS(S943*Constants!$B$4)+50)/100))</f>
        <v>1001.125</v>
      </c>
      <c r="X943">
        <f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1200.5</v>
      </c>
      <c r="Y943">
        <f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800.5</v>
      </c>
      <c r="Z943">
        <f t="shared" si="247"/>
        <v>1200.5</v>
      </c>
      <c r="AA943">
        <f t="shared" si="248"/>
        <v>800.5</v>
      </c>
      <c r="AB943">
        <f>IF(I943&lt;&gt;0,(ABS(X943*Constants!$B$10)+50)/100,IF(X943=0,MAX((AB942-ABS(Z943*Constants!$B$4)),0),(ABS(X943*Constants!$B$4)+50)/100))</f>
        <v>0.62005</v>
      </c>
      <c r="AC943">
        <f>IF(J943&lt;&gt;0,(ABS(Y943*Constants!$B$10)+50)/100,IF(Y943=0,MAX((AC942-ABS(AA943*Constants!$B$4)),0),(ABS(Y943*Constants!$B$4)+50)/100))</f>
        <v>0.58005</v>
      </c>
      <c r="AD943">
        <f t="shared" si="249"/>
        <v>1001</v>
      </c>
      <c r="AE943">
        <f t="shared" si="250"/>
        <v>1200.5</v>
      </c>
      <c r="AF943">
        <f t="shared" si="251"/>
        <v>800.5</v>
      </c>
      <c r="AG943">
        <f>((Constants!$B$5*AG942)+Constants!$B$4*AD943+AH942)/(Constants!$B$5+Constants!$B$4)</f>
        <v>1001</v>
      </c>
      <c r="AH943">
        <f>((Constants!$B$5*AG942)+Constants!$B$4*AD943+AH942)-(Constants!$B$5+Constants!$B$4)*AG943</f>
        <v>0</v>
      </c>
      <c r="AI943">
        <f>((Constants!$B$5*AI942)+Constants!$B$4*AE943+AJ942)/(Constants!$B$5+Constants!$B$4)</f>
        <v>1200.5</v>
      </c>
      <c r="AJ943">
        <f>((Constants!$B$5*AI942)+Constants!$B$4*AE943+AJ942)-(Constants!$B$4+Constants!$B$5)*AI943</f>
        <v>0</v>
      </c>
      <c r="AK943">
        <f>((Constants!$B$5*AK942)+Constants!$B$4*AF943+AL942)/(Constants!$B$5+Constants!$B$4)</f>
        <v>800.5</v>
      </c>
      <c r="AL943">
        <f>((Constants!$B$5*AK942)+Constants!$B$4*AF943+AL942)-(Constants!$B$5+Constants!$B$4)*AK943</f>
        <v>0</v>
      </c>
      <c r="AM943">
        <f t="shared" si="252"/>
        <v>1</v>
      </c>
      <c r="AN943">
        <f t="shared" si="253"/>
        <v>1</v>
      </c>
      <c r="AO943">
        <f>(200000*(ABS(N943)-ABS(N941))+Constants!$B$7)/(2*Constants!$B$7)</f>
        <v>0.5</v>
      </c>
      <c r="AP943">
        <f>(200000*(ABS(O943)-ABS(O941))+Constants!$B$7)/(2*Constants!$B$7)</f>
        <v>0.5</v>
      </c>
      <c r="AQ943">
        <f t="shared" si="254"/>
        <v>1</v>
      </c>
      <c r="AR943">
        <f>(Constants!$B$3*Constants!$B$8*I943*K943+AS942)/(Constants!$B$9*Constants!$B$4)</f>
        <v>7.53982300884956</v>
      </c>
      <c r="AS943">
        <f>(Constants!$B$3*Constants!$B$8*I943*K943+AS942)-(AR943*Constants!$B$9*Constants!$B$4)</f>
        <v>0</v>
      </c>
      <c r="AT943">
        <f t="shared" si="255"/>
        <v>7094.97345132735</v>
      </c>
      <c r="AU943">
        <f t="array" ref="AU943">IF(SUMPRODUCT(--(SIGN(AN910:AN942)=SIGN(K911:K943)))=0,2,IF(AV942&gt;0,1,0))</f>
        <v>0</v>
      </c>
      <c r="AV943">
        <f>IF(AU943=2,ROUND(5*1000/Constants!$B$11,0),IF(AV942&gt;0,AV942-1,0))</f>
        <v>0</v>
      </c>
      <c r="AW943">
        <f t="shared" si="256"/>
        <v>941</v>
      </c>
      <c r="AX943">
        <f ca="1" t="array" ref="AX943">IF(AW943&gt;Constants!$B$12,2,IF(SUMPRODUCT(--(AX924:AX943=2))=0,0,1))</f>
        <v>2</v>
      </c>
      <c r="AZ943">
        <f t="array" ref="AZ943">IF(ABS(AG943)&gt;Constants!$B$13,2,IF(SUMPRODUCT(--(AZ923:AZ942=2))=0,0,1))</f>
        <v>0</v>
      </c>
    </row>
    <row r="944" spans="1:52">
      <c r="A944" s="3">
        <v>942</v>
      </c>
      <c r="B944">
        <f>Signals!B943</f>
        <v>3</v>
      </c>
      <c r="C944">
        <f>Signals!C943</f>
        <v>2</v>
      </c>
      <c r="D944">
        <f>Signals!F943</f>
        <v>0</v>
      </c>
      <c r="E944">
        <f>Signals!H943</f>
        <v>0</v>
      </c>
      <c r="F944">
        <f>Signals!I943</f>
        <v>0</v>
      </c>
      <c r="G944">
        <f>IF(Constants!$B$2=2,-B944,B944)</f>
        <v>3</v>
      </c>
      <c r="H944">
        <f>IF(Constants!$C$2=2,-C944,C944)</f>
        <v>2</v>
      </c>
      <c r="I944">
        <f t="shared" si="240"/>
        <v>3</v>
      </c>
      <c r="J944">
        <f t="shared" si="241"/>
        <v>2</v>
      </c>
      <c r="K944">
        <f t="shared" si="242"/>
        <v>1</v>
      </c>
      <c r="L944">
        <f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1200.5</v>
      </c>
      <c r="M944">
        <f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800.5</v>
      </c>
      <c r="N944">
        <f t="shared" si="243"/>
        <v>1200.5</v>
      </c>
      <c r="O944">
        <f t="shared" si="244"/>
        <v>800.5</v>
      </c>
      <c r="P944">
        <f>IF(I944&lt;&gt;0,(ABS(L944*Constants!$B$10)+50)/100,MAX(P943-ABS(N944*Constants!$B$4),0))</f>
        <v>0.62005</v>
      </c>
      <c r="Q944">
        <f>IF(J944&lt;&gt;0,(ABS(M944*Constants!$B$10)+50)/100,MAX(Q943-ABS(O944*Constants!$B$4),0))</f>
        <v>0.58005</v>
      </c>
      <c r="R944">
        <f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1200.5</v>
      </c>
      <c r="S944">
        <f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800.5</v>
      </c>
      <c r="T944">
        <f t="shared" si="245"/>
        <v>1200.5</v>
      </c>
      <c r="U944">
        <f t="shared" si="246"/>
        <v>800.5</v>
      </c>
      <c r="V944">
        <f>IF(I944&lt;&gt;0,(ABS(R944*Constants!$B$4)+50)/100,IF(R944=0,MAX((0-ABS(T944*Constants!$B$4)),0),(ABS(R944*Constants!$B$4)+50)/100))</f>
        <v>1501.125</v>
      </c>
      <c r="W944">
        <f>IF(J944&lt;&gt;0,(ABS(S944*Constants!$B$4)+50)/100,IF(S944=0,MAX((0-ABS(U944*Constants!$B$4)),0),(ABS(S944*Constants!$B$4)+50)/100))</f>
        <v>1001.125</v>
      </c>
      <c r="X944">
        <f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1200.5</v>
      </c>
      <c r="Y944">
        <f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800.5</v>
      </c>
      <c r="Z944">
        <f t="shared" si="247"/>
        <v>1200.5</v>
      </c>
      <c r="AA944">
        <f t="shared" si="248"/>
        <v>800.5</v>
      </c>
      <c r="AB944">
        <f>IF(I944&lt;&gt;0,(ABS(X944*Constants!$B$10)+50)/100,IF(X944=0,MAX((AB943-ABS(Z944*Constants!$B$4)),0),(ABS(X944*Constants!$B$4)+50)/100))</f>
        <v>0.62005</v>
      </c>
      <c r="AC944">
        <f>IF(J944&lt;&gt;0,(ABS(Y944*Constants!$B$10)+50)/100,IF(Y944=0,MAX((AC943-ABS(AA944*Constants!$B$4)),0),(ABS(Y944*Constants!$B$4)+50)/100))</f>
        <v>0.58005</v>
      </c>
      <c r="AD944">
        <f t="shared" si="249"/>
        <v>1001</v>
      </c>
      <c r="AE944">
        <f t="shared" si="250"/>
        <v>1200.5</v>
      </c>
      <c r="AF944">
        <f t="shared" si="251"/>
        <v>800.5</v>
      </c>
      <c r="AG944">
        <f>((Constants!$B$5*AG943)+Constants!$B$4*AD944+AH943)/(Constants!$B$5+Constants!$B$4)</f>
        <v>1001</v>
      </c>
      <c r="AH944">
        <f>((Constants!$B$5*AG943)+Constants!$B$4*AD944+AH943)-(Constants!$B$5+Constants!$B$4)*AG944</f>
        <v>0</v>
      </c>
      <c r="AI944">
        <f>((Constants!$B$5*AI943)+Constants!$B$4*AE944+AJ943)/(Constants!$B$5+Constants!$B$4)</f>
        <v>1200.5</v>
      </c>
      <c r="AJ944">
        <f>((Constants!$B$5*AI943)+Constants!$B$4*AE944+AJ943)-(Constants!$B$4+Constants!$B$5)*AI944</f>
        <v>0</v>
      </c>
      <c r="AK944">
        <f>((Constants!$B$5*AK943)+Constants!$B$4*AF944+AL943)/(Constants!$B$5+Constants!$B$4)</f>
        <v>800.5</v>
      </c>
      <c r="AL944">
        <f>((Constants!$B$5*AK943)+Constants!$B$4*AF944+AL943)-(Constants!$B$5+Constants!$B$4)*AK944</f>
        <v>0</v>
      </c>
      <c r="AM944">
        <f t="shared" si="252"/>
        <v>1</v>
      </c>
      <c r="AN944">
        <f t="shared" si="253"/>
        <v>1</v>
      </c>
      <c r="AO944">
        <f>(200000*(ABS(N944)-ABS(N942))+Constants!$B$7)/(2*Constants!$B$7)</f>
        <v>0.5</v>
      </c>
      <c r="AP944">
        <f>(200000*(ABS(O944)-ABS(O942))+Constants!$B$7)/(2*Constants!$B$7)</f>
        <v>0.5</v>
      </c>
      <c r="AQ944">
        <f t="shared" si="254"/>
        <v>1</v>
      </c>
      <c r="AR944">
        <f>(Constants!$B$3*Constants!$B$8*I944*K944+AS943)/(Constants!$B$9*Constants!$B$4)</f>
        <v>7.53982300884956</v>
      </c>
      <c r="AS944">
        <f>(Constants!$B$3*Constants!$B$8*I944*K944+AS943)-(AR944*Constants!$B$9*Constants!$B$4)</f>
        <v>0</v>
      </c>
      <c r="AT944">
        <f t="shared" si="255"/>
        <v>7102.5132743362</v>
      </c>
      <c r="AU944">
        <f t="array" ref="AU944">IF(SUMPRODUCT(--(SIGN(AN911:AN943)=SIGN(K912:K944)))=0,2,IF(AV943&gt;0,1,0))</f>
        <v>0</v>
      </c>
      <c r="AV944">
        <f>IF(AU944=2,ROUND(5*1000/Constants!$B$11,0),IF(AV943&gt;0,AV943-1,0))</f>
        <v>0</v>
      </c>
      <c r="AW944">
        <f t="shared" si="256"/>
        <v>942</v>
      </c>
      <c r="AX944">
        <f ca="1" t="array" ref="AX944">IF(AW944&gt;Constants!$B$12,2,IF(SUMPRODUCT(--(AX925:AX944=2))=0,0,1))</f>
        <v>2</v>
      </c>
      <c r="AZ944">
        <f t="array" ref="AZ944">IF(ABS(AG944)&gt;Constants!$B$13,2,IF(SUMPRODUCT(--(AZ924:AZ943=2))=0,0,1))</f>
        <v>0</v>
      </c>
    </row>
    <row r="945" spans="1:52">
      <c r="A945" s="3">
        <v>943</v>
      </c>
      <c r="B945">
        <f>Signals!B944</f>
        <v>3</v>
      </c>
      <c r="C945">
        <f>Signals!C944</f>
        <v>2</v>
      </c>
      <c r="D945">
        <f>Signals!F944</f>
        <v>0</v>
      </c>
      <c r="E945">
        <f>Signals!H944</f>
        <v>0</v>
      </c>
      <c r="F945">
        <f>Signals!I944</f>
        <v>0</v>
      </c>
      <c r="G945">
        <f>IF(Constants!$B$2=2,-B945,B945)</f>
        <v>3</v>
      </c>
      <c r="H945">
        <f>IF(Constants!$C$2=2,-C945,C945)</f>
        <v>2</v>
      </c>
      <c r="I945">
        <f t="shared" si="240"/>
        <v>3</v>
      </c>
      <c r="J945">
        <f t="shared" si="241"/>
        <v>2</v>
      </c>
      <c r="K945">
        <f t="shared" si="242"/>
        <v>1</v>
      </c>
      <c r="L945">
        <f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1200.5</v>
      </c>
      <c r="M945">
        <f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800.5</v>
      </c>
      <c r="N945">
        <f t="shared" si="243"/>
        <v>1200.5</v>
      </c>
      <c r="O945">
        <f t="shared" si="244"/>
        <v>800.5</v>
      </c>
      <c r="P945">
        <f>IF(I945&lt;&gt;0,(ABS(L945*Constants!$B$10)+50)/100,MAX(P944-ABS(N945*Constants!$B$4),0))</f>
        <v>0.62005</v>
      </c>
      <c r="Q945">
        <f>IF(J945&lt;&gt;0,(ABS(M945*Constants!$B$10)+50)/100,MAX(Q944-ABS(O945*Constants!$B$4),0))</f>
        <v>0.58005</v>
      </c>
      <c r="R945">
        <f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1200.5</v>
      </c>
      <c r="S945">
        <f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800.5</v>
      </c>
      <c r="T945">
        <f t="shared" si="245"/>
        <v>1200.5</v>
      </c>
      <c r="U945">
        <f t="shared" si="246"/>
        <v>800.5</v>
      </c>
      <c r="V945">
        <f>IF(I945&lt;&gt;0,(ABS(R945*Constants!$B$4)+50)/100,IF(R945=0,MAX((0-ABS(T945*Constants!$B$4)),0),(ABS(R945*Constants!$B$4)+50)/100))</f>
        <v>1501.125</v>
      </c>
      <c r="W945">
        <f>IF(J945&lt;&gt;0,(ABS(S945*Constants!$B$4)+50)/100,IF(S945=0,MAX((0-ABS(U945*Constants!$B$4)),0),(ABS(S945*Constants!$B$4)+50)/100))</f>
        <v>1001.125</v>
      </c>
      <c r="X945">
        <f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1200.5</v>
      </c>
      <c r="Y945">
        <f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800.5</v>
      </c>
      <c r="Z945">
        <f t="shared" si="247"/>
        <v>1200.5</v>
      </c>
      <c r="AA945">
        <f t="shared" si="248"/>
        <v>800.5</v>
      </c>
      <c r="AB945">
        <f>IF(I945&lt;&gt;0,(ABS(X945*Constants!$B$10)+50)/100,IF(X945=0,MAX((AB944-ABS(Z945*Constants!$B$4)),0),(ABS(X945*Constants!$B$4)+50)/100))</f>
        <v>0.62005</v>
      </c>
      <c r="AC945">
        <f>IF(J945&lt;&gt;0,(ABS(Y945*Constants!$B$10)+50)/100,IF(Y945=0,MAX((AC944-ABS(AA945*Constants!$B$4)),0),(ABS(Y945*Constants!$B$4)+50)/100))</f>
        <v>0.58005</v>
      </c>
      <c r="AD945">
        <f t="shared" si="249"/>
        <v>1001</v>
      </c>
      <c r="AE945">
        <f t="shared" si="250"/>
        <v>1200.5</v>
      </c>
      <c r="AF945">
        <f t="shared" si="251"/>
        <v>800.5</v>
      </c>
      <c r="AG945">
        <f>((Constants!$B$5*AG944)+Constants!$B$4*AD945+AH944)/(Constants!$B$5+Constants!$B$4)</f>
        <v>1001</v>
      </c>
      <c r="AH945">
        <f>((Constants!$B$5*AG944)+Constants!$B$4*AD945+AH944)-(Constants!$B$5+Constants!$B$4)*AG945</f>
        <v>0</v>
      </c>
      <c r="AI945">
        <f>((Constants!$B$5*AI944)+Constants!$B$4*AE945+AJ944)/(Constants!$B$5+Constants!$B$4)</f>
        <v>1200.5</v>
      </c>
      <c r="AJ945">
        <f>((Constants!$B$5*AI944)+Constants!$B$4*AE945+AJ944)-(Constants!$B$4+Constants!$B$5)*AI945</f>
        <v>0</v>
      </c>
      <c r="AK945">
        <f>((Constants!$B$5*AK944)+Constants!$B$4*AF945+AL944)/(Constants!$B$5+Constants!$B$4)</f>
        <v>800.5</v>
      </c>
      <c r="AL945">
        <f>((Constants!$B$5*AK944)+Constants!$B$4*AF945+AL944)-(Constants!$B$5+Constants!$B$4)*AK945</f>
        <v>0</v>
      </c>
      <c r="AM945">
        <f t="shared" si="252"/>
        <v>1</v>
      </c>
      <c r="AN945">
        <f t="shared" si="253"/>
        <v>1</v>
      </c>
      <c r="AO945">
        <f>(200000*(ABS(N945)-ABS(N943))+Constants!$B$7)/(2*Constants!$B$7)</f>
        <v>0.5</v>
      </c>
      <c r="AP945">
        <f>(200000*(ABS(O945)-ABS(O943))+Constants!$B$7)/(2*Constants!$B$7)</f>
        <v>0.5</v>
      </c>
      <c r="AQ945">
        <f t="shared" si="254"/>
        <v>1</v>
      </c>
      <c r="AR945">
        <f>(Constants!$B$3*Constants!$B$8*I945*K945+AS944)/(Constants!$B$9*Constants!$B$4)</f>
        <v>7.53982300884956</v>
      </c>
      <c r="AS945">
        <f>(Constants!$B$3*Constants!$B$8*I945*K945+AS944)-(AR945*Constants!$B$9*Constants!$B$4)</f>
        <v>0</v>
      </c>
      <c r="AT945">
        <f t="shared" si="255"/>
        <v>7110.05309734505</v>
      </c>
      <c r="AU945">
        <f t="array" ref="AU945">IF(SUMPRODUCT(--(SIGN(AN912:AN944)=SIGN(K913:K945)))=0,2,IF(AV944&gt;0,1,0))</f>
        <v>0</v>
      </c>
      <c r="AV945">
        <f>IF(AU945=2,ROUND(5*1000/Constants!$B$11,0),IF(AV944&gt;0,AV944-1,0))</f>
        <v>0</v>
      </c>
      <c r="AW945">
        <f t="shared" si="256"/>
        <v>943</v>
      </c>
      <c r="AX945">
        <f ca="1" t="array" ref="AX945">IF(AW945&gt;Constants!$B$12,2,IF(SUMPRODUCT(--(AX926:AX945=2))=0,0,1))</f>
        <v>2</v>
      </c>
      <c r="AZ945">
        <f t="array" ref="AZ945">IF(ABS(AG945)&gt;Constants!$B$13,2,IF(SUMPRODUCT(--(AZ925:AZ944=2))=0,0,1))</f>
        <v>0</v>
      </c>
    </row>
    <row r="946" spans="1:52">
      <c r="A946" s="3">
        <v>944</v>
      </c>
      <c r="B946">
        <f>Signals!B945</f>
        <v>3</v>
      </c>
      <c r="C946">
        <f>Signals!C945</f>
        <v>2</v>
      </c>
      <c r="D946">
        <f>Signals!F945</f>
        <v>0</v>
      </c>
      <c r="E946">
        <f>Signals!H945</f>
        <v>0</v>
      </c>
      <c r="F946">
        <f>Signals!I945</f>
        <v>0</v>
      </c>
      <c r="G946">
        <f>IF(Constants!$B$2=2,-B946,B946)</f>
        <v>3</v>
      </c>
      <c r="H946">
        <f>IF(Constants!$C$2=2,-C946,C946)</f>
        <v>2</v>
      </c>
      <c r="I946">
        <f t="shared" si="240"/>
        <v>3</v>
      </c>
      <c r="J946">
        <f t="shared" si="241"/>
        <v>2</v>
      </c>
      <c r="K946">
        <f t="shared" si="242"/>
        <v>1</v>
      </c>
      <c r="L946">
        <f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1200.5</v>
      </c>
      <c r="M946">
        <f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800.5</v>
      </c>
      <c r="N946">
        <f t="shared" si="243"/>
        <v>1200.5</v>
      </c>
      <c r="O946">
        <f t="shared" si="244"/>
        <v>800.5</v>
      </c>
      <c r="P946">
        <f>IF(I946&lt;&gt;0,(ABS(L946*Constants!$B$10)+50)/100,MAX(P945-ABS(N946*Constants!$B$4),0))</f>
        <v>0.62005</v>
      </c>
      <c r="Q946">
        <f>IF(J946&lt;&gt;0,(ABS(M946*Constants!$B$10)+50)/100,MAX(Q945-ABS(O946*Constants!$B$4),0))</f>
        <v>0.58005</v>
      </c>
      <c r="R946">
        <f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1200.5</v>
      </c>
      <c r="S946">
        <f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800.5</v>
      </c>
      <c r="T946">
        <f t="shared" si="245"/>
        <v>1200.5</v>
      </c>
      <c r="U946">
        <f t="shared" si="246"/>
        <v>800.5</v>
      </c>
      <c r="V946">
        <f>IF(I946&lt;&gt;0,(ABS(R946*Constants!$B$4)+50)/100,IF(R946=0,MAX((0-ABS(T946*Constants!$B$4)),0),(ABS(R946*Constants!$B$4)+50)/100))</f>
        <v>1501.125</v>
      </c>
      <c r="W946">
        <f>IF(J946&lt;&gt;0,(ABS(S946*Constants!$B$4)+50)/100,IF(S946=0,MAX((0-ABS(U946*Constants!$B$4)),0),(ABS(S946*Constants!$B$4)+50)/100))</f>
        <v>1001.125</v>
      </c>
      <c r="X946">
        <f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1200.5</v>
      </c>
      <c r="Y946">
        <f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800.5</v>
      </c>
      <c r="Z946">
        <f t="shared" si="247"/>
        <v>1200.5</v>
      </c>
      <c r="AA946">
        <f t="shared" si="248"/>
        <v>800.5</v>
      </c>
      <c r="AB946">
        <f>IF(I946&lt;&gt;0,(ABS(X946*Constants!$B$10)+50)/100,IF(X946=0,MAX((AB945-ABS(Z946*Constants!$B$4)),0),(ABS(X946*Constants!$B$4)+50)/100))</f>
        <v>0.62005</v>
      </c>
      <c r="AC946">
        <f>IF(J946&lt;&gt;0,(ABS(Y946*Constants!$B$10)+50)/100,IF(Y946=0,MAX((AC945-ABS(AA946*Constants!$B$4)),0),(ABS(Y946*Constants!$B$4)+50)/100))</f>
        <v>0.58005</v>
      </c>
      <c r="AD946">
        <f t="shared" si="249"/>
        <v>1001</v>
      </c>
      <c r="AE946">
        <f t="shared" si="250"/>
        <v>1200.5</v>
      </c>
      <c r="AF946">
        <f t="shared" si="251"/>
        <v>800.5</v>
      </c>
      <c r="AG946">
        <f>((Constants!$B$5*AG945)+Constants!$B$4*AD946+AH945)/(Constants!$B$5+Constants!$B$4)</f>
        <v>1001</v>
      </c>
      <c r="AH946">
        <f>((Constants!$B$5*AG945)+Constants!$B$4*AD946+AH945)-(Constants!$B$5+Constants!$B$4)*AG946</f>
        <v>0</v>
      </c>
      <c r="AI946">
        <f>((Constants!$B$5*AI945)+Constants!$B$4*AE946+AJ945)/(Constants!$B$5+Constants!$B$4)</f>
        <v>1200.5</v>
      </c>
      <c r="AJ946">
        <f>((Constants!$B$5*AI945)+Constants!$B$4*AE946+AJ945)-(Constants!$B$4+Constants!$B$5)*AI946</f>
        <v>0</v>
      </c>
      <c r="AK946">
        <f>((Constants!$B$5*AK945)+Constants!$B$4*AF946+AL945)/(Constants!$B$5+Constants!$B$4)</f>
        <v>800.5</v>
      </c>
      <c r="AL946">
        <f>((Constants!$B$5*AK945)+Constants!$B$4*AF946+AL945)-(Constants!$B$5+Constants!$B$4)*AK946</f>
        <v>0</v>
      </c>
      <c r="AM946">
        <f t="shared" si="252"/>
        <v>1</v>
      </c>
      <c r="AN946">
        <f t="shared" si="253"/>
        <v>1</v>
      </c>
      <c r="AO946">
        <f>(200000*(ABS(N946)-ABS(N944))+Constants!$B$7)/(2*Constants!$B$7)</f>
        <v>0.5</v>
      </c>
      <c r="AP946">
        <f>(200000*(ABS(O946)-ABS(O944))+Constants!$B$7)/(2*Constants!$B$7)</f>
        <v>0.5</v>
      </c>
      <c r="AQ946">
        <f t="shared" si="254"/>
        <v>1</v>
      </c>
      <c r="AR946">
        <f>(Constants!$B$3*Constants!$B$8*I946*K946+AS945)/(Constants!$B$9*Constants!$B$4)</f>
        <v>7.53982300884956</v>
      </c>
      <c r="AS946">
        <f>(Constants!$B$3*Constants!$B$8*I946*K946+AS945)-(AR946*Constants!$B$9*Constants!$B$4)</f>
        <v>0</v>
      </c>
      <c r="AT946">
        <f t="shared" si="255"/>
        <v>7117.5929203539</v>
      </c>
      <c r="AU946">
        <f t="array" ref="AU946">IF(SUMPRODUCT(--(SIGN(AN913:AN945)=SIGN(K914:K946)))=0,2,IF(AV945&gt;0,1,0))</f>
        <v>0</v>
      </c>
      <c r="AV946">
        <f>IF(AU946=2,ROUND(5*1000/Constants!$B$11,0),IF(AV945&gt;0,AV945-1,0))</f>
        <v>0</v>
      </c>
      <c r="AW946">
        <f t="shared" si="256"/>
        <v>944</v>
      </c>
      <c r="AX946">
        <f ca="1" t="array" ref="AX946">IF(AW946&gt;Constants!$B$12,2,IF(SUMPRODUCT(--(AX927:AX946=2))=0,0,1))</f>
        <v>2</v>
      </c>
      <c r="AZ946">
        <f t="array" ref="AZ946">IF(ABS(AG946)&gt;Constants!$B$13,2,IF(SUMPRODUCT(--(AZ926:AZ945=2))=0,0,1))</f>
        <v>0</v>
      </c>
    </row>
    <row r="947" spans="1:52">
      <c r="A947" s="3">
        <v>945</v>
      </c>
      <c r="B947">
        <f>Signals!B946</f>
        <v>3</v>
      </c>
      <c r="C947">
        <f>Signals!C946</f>
        <v>2</v>
      </c>
      <c r="D947">
        <f>Signals!F946</f>
        <v>0</v>
      </c>
      <c r="E947">
        <f>Signals!H946</f>
        <v>0</v>
      </c>
      <c r="F947">
        <f>Signals!I946</f>
        <v>0</v>
      </c>
      <c r="G947">
        <f>IF(Constants!$B$2=2,-B947,B947)</f>
        <v>3</v>
      </c>
      <c r="H947">
        <f>IF(Constants!$C$2=2,-C947,C947)</f>
        <v>2</v>
      </c>
      <c r="I947">
        <f t="shared" si="240"/>
        <v>3</v>
      </c>
      <c r="J947">
        <f t="shared" si="241"/>
        <v>2</v>
      </c>
      <c r="K947">
        <f t="shared" si="242"/>
        <v>1</v>
      </c>
      <c r="L947">
        <f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1200.5</v>
      </c>
      <c r="M947">
        <f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800.5</v>
      </c>
      <c r="N947">
        <f t="shared" si="243"/>
        <v>1200.5</v>
      </c>
      <c r="O947">
        <f t="shared" si="244"/>
        <v>800.5</v>
      </c>
      <c r="P947">
        <f>IF(I947&lt;&gt;0,(ABS(L947*Constants!$B$10)+50)/100,MAX(P946-ABS(N947*Constants!$B$4),0))</f>
        <v>0.62005</v>
      </c>
      <c r="Q947">
        <f>IF(J947&lt;&gt;0,(ABS(M947*Constants!$B$10)+50)/100,MAX(Q946-ABS(O947*Constants!$B$4),0))</f>
        <v>0.58005</v>
      </c>
      <c r="R947">
        <f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1200.5</v>
      </c>
      <c r="S947">
        <f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800.5</v>
      </c>
      <c r="T947">
        <f t="shared" si="245"/>
        <v>1200.5</v>
      </c>
      <c r="U947">
        <f t="shared" si="246"/>
        <v>800.5</v>
      </c>
      <c r="V947">
        <f>IF(I947&lt;&gt;0,(ABS(R947*Constants!$B$4)+50)/100,IF(R947=0,MAX((0-ABS(T947*Constants!$B$4)),0),(ABS(R947*Constants!$B$4)+50)/100))</f>
        <v>1501.125</v>
      </c>
      <c r="W947">
        <f>IF(J947&lt;&gt;0,(ABS(S947*Constants!$B$4)+50)/100,IF(S947=0,MAX((0-ABS(U947*Constants!$B$4)),0),(ABS(S947*Constants!$B$4)+50)/100))</f>
        <v>1001.125</v>
      </c>
      <c r="X947">
        <f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1200.5</v>
      </c>
      <c r="Y947">
        <f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800.5</v>
      </c>
      <c r="Z947">
        <f t="shared" si="247"/>
        <v>1200.5</v>
      </c>
      <c r="AA947">
        <f t="shared" si="248"/>
        <v>800.5</v>
      </c>
      <c r="AB947">
        <f>IF(I947&lt;&gt;0,(ABS(X947*Constants!$B$10)+50)/100,IF(X947=0,MAX((AB946-ABS(Z947*Constants!$B$4)),0),(ABS(X947*Constants!$B$4)+50)/100))</f>
        <v>0.62005</v>
      </c>
      <c r="AC947">
        <f>IF(J947&lt;&gt;0,(ABS(Y947*Constants!$B$10)+50)/100,IF(Y947=0,MAX((AC946-ABS(AA947*Constants!$B$4)),0),(ABS(Y947*Constants!$B$4)+50)/100))</f>
        <v>0.58005</v>
      </c>
      <c r="AD947">
        <f t="shared" si="249"/>
        <v>1001</v>
      </c>
      <c r="AE947">
        <f t="shared" si="250"/>
        <v>1200.5</v>
      </c>
      <c r="AF947">
        <f t="shared" si="251"/>
        <v>800.5</v>
      </c>
      <c r="AG947">
        <f>((Constants!$B$5*AG946)+Constants!$B$4*AD947+AH946)/(Constants!$B$5+Constants!$B$4)</f>
        <v>1001</v>
      </c>
      <c r="AH947">
        <f>((Constants!$B$5*AG946)+Constants!$B$4*AD947+AH946)-(Constants!$B$5+Constants!$B$4)*AG947</f>
        <v>0</v>
      </c>
      <c r="AI947">
        <f>((Constants!$B$5*AI946)+Constants!$B$4*AE947+AJ946)/(Constants!$B$5+Constants!$B$4)</f>
        <v>1200.5</v>
      </c>
      <c r="AJ947">
        <f>((Constants!$B$5*AI946)+Constants!$B$4*AE947+AJ946)-(Constants!$B$4+Constants!$B$5)*AI947</f>
        <v>0</v>
      </c>
      <c r="AK947">
        <f>((Constants!$B$5*AK946)+Constants!$B$4*AF947+AL946)/(Constants!$B$5+Constants!$B$4)</f>
        <v>800.5</v>
      </c>
      <c r="AL947">
        <f>((Constants!$B$5*AK946)+Constants!$B$4*AF947+AL946)-(Constants!$B$5+Constants!$B$4)*AK947</f>
        <v>0</v>
      </c>
      <c r="AM947">
        <f t="shared" si="252"/>
        <v>1</v>
      </c>
      <c r="AN947">
        <f t="shared" si="253"/>
        <v>1</v>
      </c>
      <c r="AO947">
        <f>(200000*(ABS(N947)-ABS(N945))+Constants!$B$7)/(2*Constants!$B$7)</f>
        <v>0.5</v>
      </c>
      <c r="AP947">
        <f>(200000*(ABS(O947)-ABS(O945))+Constants!$B$7)/(2*Constants!$B$7)</f>
        <v>0.5</v>
      </c>
      <c r="AQ947">
        <f t="shared" si="254"/>
        <v>1</v>
      </c>
      <c r="AR947">
        <f>(Constants!$B$3*Constants!$B$8*I947*K947+AS946)/(Constants!$B$9*Constants!$B$4)</f>
        <v>7.53982300884956</v>
      </c>
      <c r="AS947">
        <f>(Constants!$B$3*Constants!$B$8*I947*K947+AS946)-(AR947*Constants!$B$9*Constants!$B$4)</f>
        <v>0</v>
      </c>
      <c r="AT947">
        <f t="shared" si="255"/>
        <v>7125.13274336275</v>
      </c>
      <c r="AU947">
        <f t="array" ref="AU947">IF(SUMPRODUCT(--(SIGN(AN914:AN946)=SIGN(K915:K947)))=0,2,IF(AV946&gt;0,1,0))</f>
        <v>0</v>
      </c>
      <c r="AV947">
        <f>IF(AU947=2,ROUND(5*1000/Constants!$B$11,0),IF(AV946&gt;0,AV946-1,0))</f>
        <v>0</v>
      </c>
      <c r="AW947">
        <f t="shared" si="256"/>
        <v>945</v>
      </c>
      <c r="AX947">
        <f ca="1" t="array" ref="AX947">IF(AW947&gt;Constants!$B$12,2,IF(SUMPRODUCT(--(AX928:AX947=2))=0,0,1))</f>
        <v>2</v>
      </c>
      <c r="AZ947">
        <f t="array" ref="AZ947">IF(ABS(AG947)&gt;Constants!$B$13,2,IF(SUMPRODUCT(--(AZ927:AZ946=2))=0,0,1))</f>
        <v>0</v>
      </c>
    </row>
    <row r="948" spans="1:52">
      <c r="A948" s="3">
        <v>946</v>
      </c>
      <c r="B948">
        <f>Signals!B947</f>
        <v>3</v>
      </c>
      <c r="C948">
        <f>Signals!C947</f>
        <v>2</v>
      </c>
      <c r="D948">
        <f>Signals!F947</f>
        <v>0</v>
      </c>
      <c r="E948">
        <f>Signals!H947</f>
        <v>0</v>
      </c>
      <c r="F948">
        <f>Signals!I947</f>
        <v>0</v>
      </c>
      <c r="G948">
        <f>IF(Constants!$B$2=2,-B948,B948)</f>
        <v>3</v>
      </c>
      <c r="H948">
        <f>IF(Constants!$C$2=2,-C948,C948)</f>
        <v>2</v>
      </c>
      <c r="I948">
        <f t="shared" si="240"/>
        <v>3</v>
      </c>
      <c r="J948">
        <f t="shared" si="241"/>
        <v>2</v>
      </c>
      <c r="K948">
        <f t="shared" si="242"/>
        <v>1</v>
      </c>
      <c r="L948">
        <f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1200.5</v>
      </c>
      <c r="M948">
        <f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800.5</v>
      </c>
      <c r="N948">
        <f t="shared" si="243"/>
        <v>1200.5</v>
      </c>
      <c r="O948">
        <f t="shared" si="244"/>
        <v>800.5</v>
      </c>
      <c r="P948">
        <f>IF(I948&lt;&gt;0,(ABS(L948*Constants!$B$10)+50)/100,MAX(P947-ABS(N948*Constants!$B$4),0))</f>
        <v>0.62005</v>
      </c>
      <c r="Q948">
        <f>IF(J948&lt;&gt;0,(ABS(M948*Constants!$B$10)+50)/100,MAX(Q947-ABS(O948*Constants!$B$4),0))</f>
        <v>0.58005</v>
      </c>
      <c r="R948">
        <f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1200.5</v>
      </c>
      <c r="S948">
        <f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800.5</v>
      </c>
      <c r="T948">
        <f t="shared" si="245"/>
        <v>1200.5</v>
      </c>
      <c r="U948">
        <f t="shared" si="246"/>
        <v>800.5</v>
      </c>
      <c r="V948">
        <f>IF(I948&lt;&gt;0,(ABS(R948*Constants!$B$4)+50)/100,IF(R948=0,MAX((0-ABS(T948*Constants!$B$4)),0),(ABS(R948*Constants!$B$4)+50)/100))</f>
        <v>1501.125</v>
      </c>
      <c r="W948">
        <f>IF(J948&lt;&gt;0,(ABS(S948*Constants!$B$4)+50)/100,IF(S948=0,MAX((0-ABS(U948*Constants!$B$4)),0),(ABS(S948*Constants!$B$4)+50)/100))</f>
        <v>1001.125</v>
      </c>
      <c r="X948">
        <f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1200.5</v>
      </c>
      <c r="Y948">
        <f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800.5</v>
      </c>
      <c r="Z948">
        <f t="shared" si="247"/>
        <v>1200.5</v>
      </c>
      <c r="AA948">
        <f t="shared" si="248"/>
        <v>800.5</v>
      </c>
      <c r="AB948">
        <f>IF(I948&lt;&gt;0,(ABS(X948*Constants!$B$10)+50)/100,IF(X948=0,MAX((AB947-ABS(Z948*Constants!$B$4)),0),(ABS(X948*Constants!$B$4)+50)/100))</f>
        <v>0.62005</v>
      </c>
      <c r="AC948">
        <f>IF(J948&lt;&gt;0,(ABS(Y948*Constants!$B$10)+50)/100,IF(Y948=0,MAX((AC947-ABS(AA948*Constants!$B$4)),0),(ABS(Y948*Constants!$B$4)+50)/100))</f>
        <v>0.58005</v>
      </c>
      <c r="AD948">
        <f t="shared" si="249"/>
        <v>1001</v>
      </c>
      <c r="AE948">
        <f t="shared" si="250"/>
        <v>1200.5</v>
      </c>
      <c r="AF948">
        <f t="shared" si="251"/>
        <v>800.5</v>
      </c>
      <c r="AG948">
        <f>((Constants!$B$5*AG947)+Constants!$B$4*AD948+AH947)/(Constants!$B$5+Constants!$B$4)</f>
        <v>1001</v>
      </c>
      <c r="AH948">
        <f>((Constants!$B$5*AG947)+Constants!$B$4*AD948+AH947)-(Constants!$B$5+Constants!$B$4)*AG948</f>
        <v>0</v>
      </c>
      <c r="AI948">
        <f>((Constants!$B$5*AI947)+Constants!$B$4*AE948+AJ947)/(Constants!$B$5+Constants!$B$4)</f>
        <v>1200.5</v>
      </c>
      <c r="AJ948">
        <f>((Constants!$B$5*AI947)+Constants!$B$4*AE948+AJ947)-(Constants!$B$4+Constants!$B$5)*AI948</f>
        <v>0</v>
      </c>
      <c r="AK948">
        <f>((Constants!$B$5*AK947)+Constants!$B$4*AF948+AL947)/(Constants!$B$5+Constants!$B$4)</f>
        <v>800.5</v>
      </c>
      <c r="AL948">
        <f>((Constants!$B$5*AK947)+Constants!$B$4*AF948+AL947)-(Constants!$B$5+Constants!$B$4)*AK948</f>
        <v>0</v>
      </c>
      <c r="AM948">
        <f t="shared" si="252"/>
        <v>1</v>
      </c>
      <c r="AN948">
        <f t="shared" si="253"/>
        <v>1</v>
      </c>
      <c r="AO948">
        <f>(200000*(ABS(N948)-ABS(N946))+Constants!$B$7)/(2*Constants!$B$7)</f>
        <v>0.5</v>
      </c>
      <c r="AP948">
        <f>(200000*(ABS(O948)-ABS(O946))+Constants!$B$7)/(2*Constants!$B$7)</f>
        <v>0.5</v>
      </c>
      <c r="AQ948">
        <f t="shared" si="254"/>
        <v>1</v>
      </c>
      <c r="AR948">
        <f>(Constants!$B$3*Constants!$B$8*I948*K948+AS947)/(Constants!$B$9*Constants!$B$4)</f>
        <v>7.53982300884956</v>
      </c>
      <c r="AS948">
        <f>(Constants!$B$3*Constants!$B$8*I948*K948+AS947)-(AR948*Constants!$B$9*Constants!$B$4)</f>
        <v>0</v>
      </c>
      <c r="AT948">
        <f t="shared" si="255"/>
        <v>7132.6725663716</v>
      </c>
      <c r="AU948">
        <f t="array" ref="AU948">IF(SUMPRODUCT(--(SIGN(AN915:AN947)=SIGN(K916:K948)))=0,2,IF(AV947&gt;0,1,0))</f>
        <v>0</v>
      </c>
      <c r="AV948">
        <f>IF(AU948=2,ROUND(5*1000/Constants!$B$11,0),IF(AV947&gt;0,AV947-1,0))</f>
        <v>0</v>
      </c>
      <c r="AW948">
        <f t="shared" si="256"/>
        <v>946</v>
      </c>
      <c r="AX948">
        <f ca="1" t="array" ref="AX948">IF(AW948&gt;Constants!$B$12,2,IF(SUMPRODUCT(--(AX929:AX948=2))=0,0,1))</f>
        <v>2</v>
      </c>
      <c r="AZ948">
        <f t="array" ref="AZ948">IF(ABS(AG948)&gt;Constants!$B$13,2,IF(SUMPRODUCT(--(AZ928:AZ947=2))=0,0,1))</f>
        <v>0</v>
      </c>
    </row>
    <row r="949" spans="1:52">
      <c r="A949" s="3">
        <v>947</v>
      </c>
      <c r="B949">
        <f>Signals!B948</f>
        <v>3</v>
      </c>
      <c r="C949">
        <f>Signals!C948</f>
        <v>2</v>
      </c>
      <c r="D949">
        <f>Signals!F948</f>
        <v>0</v>
      </c>
      <c r="E949">
        <f>Signals!H948</f>
        <v>0</v>
      </c>
      <c r="F949">
        <f>Signals!I948</f>
        <v>0</v>
      </c>
      <c r="G949">
        <f>IF(Constants!$B$2=2,-B949,B949)</f>
        <v>3</v>
      </c>
      <c r="H949">
        <f>IF(Constants!$C$2=2,-C949,C949)</f>
        <v>2</v>
      </c>
      <c r="I949">
        <f t="shared" si="240"/>
        <v>3</v>
      </c>
      <c r="J949">
        <f t="shared" si="241"/>
        <v>2</v>
      </c>
      <c r="K949">
        <f t="shared" si="242"/>
        <v>1</v>
      </c>
      <c r="L949">
        <f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1200.5</v>
      </c>
      <c r="M949">
        <f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800.5</v>
      </c>
      <c r="N949">
        <f t="shared" si="243"/>
        <v>1200.5</v>
      </c>
      <c r="O949">
        <f t="shared" si="244"/>
        <v>800.5</v>
      </c>
      <c r="P949">
        <f>IF(I949&lt;&gt;0,(ABS(L949*Constants!$B$10)+50)/100,MAX(P948-ABS(N949*Constants!$B$4),0))</f>
        <v>0.62005</v>
      </c>
      <c r="Q949">
        <f>IF(J949&lt;&gt;0,(ABS(M949*Constants!$B$10)+50)/100,MAX(Q948-ABS(O949*Constants!$B$4),0))</f>
        <v>0.58005</v>
      </c>
      <c r="R949">
        <f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1200.5</v>
      </c>
      <c r="S949">
        <f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800.5</v>
      </c>
      <c r="T949">
        <f t="shared" si="245"/>
        <v>1200.5</v>
      </c>
      <c r="U949">
        <f t="shared" si="246"/>
        <v>800.5</v>
      </c>
      <c r="V949">
        <f>IF(I949&lt;&gt;0,(ABS(R949*Constants!$B$4)+50)/100,IF(R949=0,MAX((0-ABS(T949*Constants!$B$4)),0),(ABS(R949*Constants!$B$4)+50)/100))</f>
        <v>1501.125</v>
      </c>
      <c r="W949">
        <f>IF(J949&lt;&gt;0,(ABS(S949*Constants!$B$4)+50)/100,IF(S949=0,MAX((0-ABS(U949*Constants!$B$4)),0),(ABS(S949*Constants!$B$4)+50)/100))</f>
        <v>1001.125</v>
      </c>
      <c r="X949">
        <f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1200.5</v>
      </c>
      <c r="Y949">
        <f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800.5</v>
      </c>
      <c r="Z949">
        <f t="shared" si="247"/>
        <v>1200.5</v>
      </c>
      <c r="AA949">
        <f t="shared" si="248"/>
        <v>800.5</v>
      </c>
      <c r="AB949">
        <f>IF(I949&lt;&gt;0,(ABS(X949*Constants!$B$10)+50)/100,IF(X949=0,MAX((AB948-ABS(Z949*Constants!$B$4)),0),(ABS(X949*Constants!$B$4)+50)/100))</f>
        <v>0.62005</v>
      </c>
      <c r="AC949">
        <f>IF(J949&lt;&gt;0,(ABS(Y949*Constants!$B$10)+50)/100,IF(Y949=0,MAX((AC948-ABS(AA949*Constants!$B$4)),0),(ABS(Y949*Constants!$B$4)+50)/100))</f>
        <v>0.58005</v>
      </c>
      <c r="AD949">
        <f t="shared" si="249"/>
        <v>1001</v>
      </c>
      <c r="AE949">
        <f t="shared" si="250"/>
        <v>1200.5</v>
      </c>
      <c r="AF949">
        <f t="shared" si="251"/>
        <v>800.5</v>
      </c>
      <c r="AG949">
        <f>((Constants!$B$5*AG948)+Constants!$B$4*AD949+AH948)/(Constants!$B$5+Constants!$B$4)</f>
        <v>1001</v>
      </c>
      <c r="AH949">
        <f>((Constants!$B$5*AG948)+Constants!$B$4*AD949+AH948)-(Constants!$B$5+Constants!$B$4)*AG949</f>
        <v>0</v>
      </c>
      <c r="AI949">
        <f>((Constants!$B$5*AI948)+Constants!$B$4*AE949+AJ948)/(Constants!$B$5+Constants!$B$4)</f>
        <v>1200.5</v>
      </c>
      <c r="AJ949">
        <f>((Constants!$B$5*AI948)+Constants!$B$4*AE949+AJ948)-(Constants!$B$4+Constants!$B$5)*AI949</f>
        <v>0</v>
      </c>
      <c r="AK949">
        <f>((Constants!$B$5*AK948)+Constants!$B$4*AF949+AL948)/(Constants!$B$5+Constants!$B$4)</f>
        <v>800.5</v>
      </c>
      <c r="AL949">
        <f>((Constants!$B$5*AK948)+Constants!$B$4*AF949+AL948)-(Constants!$B$5+Constants!$B$4)*AK949</f>
        <v>0</v>
      </c>
      <c r="AM949">
        <f t="shared" si="252"/>
        <v>1</v>
      </c>
      <c r="AN949">
        <f t="shared" si="253"/>
        <v>1</v>
      </c>
      <c r="AO949">
        <f>(200000*(ABS(N949)-ABS(N947))+Constants!$B$7)/(2*Constants!$B$7)</f>
        <v>0.5</v>
      </c>
      <c r="AP949">
        <f>(200000*(ABS(O949)-ABS(O947))+Constants!$B$7)/(2*Constants!$B$7)</f>
        <v>0.5</v>
      </c>
      <c r="AQ949">
        <f t="shared" si="254"/>
        <v>1</v>
      </c>
      <c r="AR949">
        <f>(Constants!$B$3*Constants!$B$8*I949*K949+AS948)/(Constants!$B$9*Constants!$B$4)</f>
        <v>7.53982300884956</v>
      </c>
      <c r="AS949">
        <f>(Constants!$B$3*Constants!$B$8*I949*K949+AS948)-(AR949*Constants!$B$9*Constants!$B$4)</f>
        <v>0</v>
      </c>
      <c r="AT949">
        <f t="shared" si="255"/>
        <v>7140.21238938045</v>
      </c>
      <c r="AU949">
        <f t="array" ref="AU949">IF(SUMPRODUCT(--(SIGN(AN916:AN948)=SIGN(K917:K949)))=0,2,IF(AV948&gt;0,1,0))</f>
        <v>0</v>
      </c>
      <c r="AV949">
        <f>IF(AU949=2,ROUND(5*1000/Constants!$B$11,0),IF(AV948&gt;0,AV948-1,0))</f>
        <v>0</v>
      </c>
      <c r="AW949">
        <f t="shared" si="256"/>
        <v>947</v>
      </c>
      <c r="AX949">
        <f ca="1" t="array" ref="AX949">IF(AW949&gt;Constants!$B$12,2,IF(SUMPRODUCT(--(AX930:AX949=2))=0,0,1))</f>
        <v>2</v>
      </c>
      <c r="AZ949">
        <f t="array" ref="AZ949">IF(ABS(AG949)&gt;Constants!$B$13,2,IF(SUMPRODUCT(--(AZ929:AZ948=2))=0,0,1))</f>
        <v>0</v>
      </c>
    </row>
    <row r="950" spans="1:52">
      <c r="A950" s="3">
        <v>948</v>
      </c>
      <c r="B950">
        <f>Signals!B949</f>
        <v>3</v>
      </c>
      <c r="C950">
        <f>Signals!C949</f>
        <v>2</v>
      </c>
      <c r="D950">
        <f>Signals!F949</f>
        <v>0</v>
      </c>
      <c r="E950">
        <f>Signals!H949</f>
        <v>0</v>
      </c>
      <c r="F950">
        <f>Signals!I949</f>
        <v>0</v>
      </c>
      <c r="G950">
        <f>IF(Constants!$B$2=2,-B950,B950)</f>
        <v>3</v>
      </c>
      <c r="H950">
        <f>IF(Constants!$C$2=2,-C950,C950)</f>
        <v>2</v>
      </c>
      <c r="I950">
        <f t="shared" si="240"/>
        <v>3</v>
      </c>
      <c r="J950">
        <f t="shared" si="241"/>
        <v>2</v>
      </c>
      <c r="K950">
        <f t="shared" si="242"/>
        <v>1</v>
      </c>
      <c r="L950">
        <f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1200.5</v>
      </c>
      <c r="M950">
        <f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800.5</v>
      </c>
      <c r="N950">
        <f t="shared" si="243"/>
        <v>1200.5</v>
      </c>
      <c r="O950">
        <f t="shared" si="244"/>
        <v>800.5</v>
      </c>
      <c r="P950">
        <f>IF(I950&lt;&gt;0,(ABS(L950*Constants!$B$10)+50)/100,MAX(P949-ABS(N950*Constants!$B$4),0))</f>
        <v>0.62005</v>
      </c>
      <c r="Q950">
        <f>IF(J950&lt;&gt;0,(ABS(M950*Constants!$B$10)+50)/100,MAX(Q949-ABS(O950*Constants!$B$4),0))</f>
        <v>0.58005</v>
      </c>
      <c r="R950">
        <f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1200.5</v>
      </c>
      <c r="S950">
        <f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800.5</v>
      </c>
      <c r="T950">
        <f t="shared" si="245"/>
        <v>1200.5</v>
      </c>
      <c r="U950">
        <f t="shared" si="246"/>
        <v>800.5</v>
      </c>
      <c r="V950">
        <f>IF(I950&lt;&gt;0,(ABS(R950*Constants!$B$4)+50)/100,IF(R950=0,MAX((0-ABS(T950*Constants!$B$4)),0),(ABS(R950*Constants!$B$4)+50)/100))</f>
        <v>1501.125</v>
      </c>
      <c r="W950">
        <f>IF(J950&lt;&gt;0,(ABS(S950*Constants!$B$4)+50)/100,IF(S950=0,MAX((0-ABS(U950*Constants!$B$4)),0),(ABS(S950*Constants!$B$4)+50)/100))</f>
        <v>1001.125</v>
      </c>
      <c r="X950">
        <f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1200.5</v>
      </c>
      <c r="Y950">
        <f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800.5</v>
      </c>
      <c r="Z950">
        <f t="shared" si="247"/>
        <v>1200.5</v>
      </c>
      <c r="AA950">
        <f t="shared" si="248"/>
        <v>800.5</v>
      </c>
      <c r="AB950">
        <f>IF(I950&lt;&gt;0,(ABS(X950*Constants!$B$10)+50)/100,IF(X950=0,MAX((AB949-ABS(Z950*Constants!$B$4)),0),(ABS(X950*Constants!$B$4)+50)/100))</f>
        <v>0.62005</v>
      </c>
      <c r="AC950">
        <f>IF(J950&lt;&gt;0,(ABS(Y950*Constants!$B$10)+50)/100,IF(Y950=0,MAX((AC949-ABS(AA950*Constants!$B$4)),0),(ABS(Y950*Constants!$B$4)+50)/100))</f>
        <v>0.58005</v>
      </c>
      <c r="AD950">
        <f t="shared" si="249"/>
        <v>1001</v>
      </c>
      <c r="AE950">
        <f t="shared" si="250"/>
        <v>1200.5</v>
      </c>
      <c r="AF950">
        <f t="shared" si="251"/>
        <v>800.5</v>
      </c>
      <c r="AG950">
        <f>((Constants!$B$5*AG949)+Constants!$B$4*AD950+AH949)/(Constants!$B$5+Constants!$B$4)</f>
        <v>1001</v>
      </c>
      <c r="AH950">
        <f>((Constants!$B$5*AG949)+Constants!$B$4*AD950+AH949)-(Constants!$B$5+Constants!$B$4)*AG950</f>
        <v>0</v>
      </c>
      <c r="AI950">
        <f>((Constants!$B$5*AI949)+Constants!$B$4*AE950+AJ949)/(Constants!$B$5+Constants!$B$4)</f>
        <v>1200.5</v>
      </c>
      <c r="AJ950">
        <f>((Constants!$B$5*AI949)+Constants!$B$4*AE950+AJ949)-(Constants!$B$4+Constants!$B$5)*AI950</f>
        <v>0</v>
      </c>
      <c r="AK950">
        <f>((Constants!$B$5*AK949)+Constants!$B$4*AF950+AL949)/(Constants!$B$5+Constants!$B$4)</f>
        <v>800.5</v>
      </c>
      <c r="AL950">
        <f>((Constants!$B$5*AK949)+Constants!$B$4*AF950+AL949)-(Constants!$B$5+Constants!$B$4)*AK950</f>
        <v>0</v>
      </c>
      <c r="AM950">
        <f t="shared" si="252"/>
        <v>1</v>
      </c>
      <c r="AN950">
        <f t="shared" si="253"/>
        <v>1</v>
      </c>
      <c r="AO950">
        <f>(200000*(ABS(N950)-ABS(N948))+Constants!$B$7)/(2*Constants!$B$7)</f>
        <v>0.5</v>
      </c>
      <c r="AP950">
        <f>(200000*(ABS(O950)-ABS(O948))+Constants!$B$7)/(2*Constants!$B$7)</f>
        <v>0.5</v>
      </c>
      <c r="AQ950">
        <f t="shared" si="254"/>
        <v>1</v>
      </c>
      <c r="AR950">
        <f>(Constants!$B$3*Constants!$B$8*I950*K950+AS949)/(Constants!$B$9*Constants!$B$4)</f>
        <v>7.53982300884956</v>
      </c>
      <c r="AS950">
        <f>(Constants!$B$3*Constants!$B$8*I950*K950+AS949)-(AR950*Constants!$B$9*Constants!$B$4)</f>
        <v>0</v>
      </c>
      <c r="AT950">
        <f t="shared" si="255"/>
        <v>7147.7522123893</v>
      </c>
      <c r="AU950">
        <f t="array" ref="AU950">IF(SUMPRODUCT(--(SIGN(AN917:AN949)=SIGN(K918:K950)))=0,2,IF(AV949&gt;0,1,0))</f>
        <v>0</v>
      </c>
      <c r="AV950">
        <f>IF(AU950=2,ROUND(5*1000/Constants!$B$11,0),IF(AV949&gt;0,AV949-1,0))</f>
        <v>0</v>
      </c>
      <c r="AW950">
        <f t="shared" si="256"/>
        <v>948</v>
      </c>
      <c r="AX950">
        <f ca="1" t="array" ref="AX950">IF(AW950&gt;Constants!$B$12,2,IF(SUMPRODUCT(--(AX931:AX950=2))=0,0,1))</f>
        <v>2</v>
      </c>
      <c r="AZ950">
        <f t="array" ref="AZ950">IF(ABS(AG950)&gt;Constants!$B$13,2,IF(SUMPRODUCT(--(AZ930:AZ949=2))=0,0,1))</f>
        <v>0</v>
      </c>
    </row>
    <row r="951" spans="1:52">
      <c r="A951" s="3">
        <v>949</v>
      </c>
      <c r="B951">
        <f>Signals!B950</f>
        <v>3</v>
      </c>
      <c r="C951">
        <f>Signals!C950</f>
        <v>2</v>
      </c>
      <c r="D951">
        <f>Signals!F950</f>
        <v>0</v>
      </c>
      <c r="E951">
        <f>Signals!H950</f>
        <v>0</v>
      </c>
      <c r="F951">
        <f>Signals!I950</f>
        <v>0</v>
      </c>
      <c r="G951">
        <f>IF(Constants!$B$2=2,-B951,B951)</f>
        <v>3</v>
      </c>
      <c r="H951">
        <f>IF(Constants!$C$2=2,-C951,C951)</f>
        <v>2</v>
      </c>
      <c r="I951">
        <f t="shared" si="240"/>
        <v>3</v>
      </c>
      <c r="J951">
        <f t="shared" si="241"/>
        <v>2</v>
      </c>
      <c r="K951">
        <f t="shared" si="242"/>
        <v>1</v>
      </c>
      <c r="L951">
        <f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1200.5</v>
      </c>
      <c r="M951">
        <f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800.5</v>
      </c>
      <c r="N951">
        <f t="shared" si="243"/>
        <v>1200.5</v>
      </c>
      <c r="O951">
        <f t="shared" si="244"/>
        <v>800.5</v>
      </c>
      <c r="P951">
        <f>IF(I951&lt;&gt;0,(ABS(L951*Constants!$B$10)+50)/100,MAX(P950-ABS(N951*Constants!$B$4),0))</f>
        <v>0.62005</v>
      </c>
      <c r="Q951">
        <f>IF(J951&lt;&gt;0,(ABS(M951*Constants!$B$10)+50)/100,MAX(Q950-ABS(O951*Constants!$B$4),0))</f>
        <v>0.58005</v>
      </c>
      <c r="R951">
        <f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1200.5</v>
      </c>
      <c r="S951">
        <f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800.5</v>
      </c>
      <c r="T951">
        <f t="shared" si="245"/>
        <v>1200.5</v>
      </c>
      <c r="U951">
        <f t="shared" si="246"/>
        <v>800.5</v>
      </c>
      <c r="V951">
        <f>IF(I951&lt;&gt;0,(ABS(R951*Constants!$B$4)+50)/100,IF(R951=0,MAX((0-ABS(T951*Constants!$B$4)),0),(ABS(R951*Constants!$B$4)+50)/100))</f>
        <v>1501.125</v>
      </c>
      <c r="W951">
        <f>IF(J951&lt;&gt;0,(ABS(S951*Constants!$B$4)+50)/100,IF(S951=0,MAX((0-ABS(U951*Constants!$B$4)),0),(ABS(S951*Constants!$B$4)+50)/100))</f>
        <v>1001.125</v>
      </c>
      <c r="X951">
        <f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1200.5</v>
      </c>
      <c r="Y951">
        <f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800.5</v>
      </c>
      <c r="Z951">
        <f t="shared" si="247"/>
        <v>1200.5</v>
      </c>
      <c r="AA951">
        <f t="shared" si="248"/>
        <v>800.5</v>
      </c>
      <c r="AB951">
        <f>IF(I951&lt;&gt;0,(ABS(X951*Constants!$B$10)+50)/100,IF(X951=0,MAX((AB950-ABS(Z951*Constants!$B$4)),0),(ABS(X951*Constants!$B$4)+50)/100))</f>
        <v>0.62005</v>
      </c>
      <c r="AC951">
        <f>IF(J951&lt;&gt;0,(ABS(Y951*Constants!$B$10)+50)/100,IF(Y951=0,MAX((AC950-ABS(AA951*Constants!$B$4)),0),(ABS(Y951*Constants!$B$4)+50)/100))</f>
        <v>0.58005</v>
      </c>
      <c r="AD951">
        <f t="shared" si="249"/>
        <v>1001</v>
      </c>
      <c r="AE951">
        <f t="shared" si="250"/>
        <v>1200.5</v>
      </c>
      <c r="AF951">
        <f t="shared" si="251"/>
        <v>800.5</v>
      </c>
      <c r="AG951">
        <f>((Constants!$B$5*AG950)+Constants!$B$4*AD951+AH950)/(Constants!$B$5+Constants!$B$4)</f>
        <v>1001</v>
      </c>
      <c r="AH951">
        <f>((Constants!$B$5*AG950)+Constants!$B$4*AD951+AH950)-(Constants!$B$5+Constants!$B$4)*AG951</f>
        <v>0</v>
      </c>
      <c r="AI951">
        <f>((Constants!$B$5*AI950)+Constants!$B$4*AE951+AJ950)/(Constants!$B$5+Constants!$B$4)</f>
        <v>1200.5</v>
      </c>
      <c r="AJ951">
        <f>((Constants!$B$5*AI950)+Constants!$B$4*AE951+AJ950)-(Constants!$B$4+Constants!$B$5)*AI951</f>
        <v>0</v>
      </c>
      <c r="AK951">
        <f>((Constants!$B$5*AK950)+Constants!$B$4*AF951+AL950)/(Constants!$B$5+Constants!$B$4)</f>
        <v>800.5</v>
      </c>
      <c r="AL951">
        <f>((Constants!$B$5*AK950)+Constants!$B$4*AF951+AL950)-(Constants!$B$5+Constants!$B$4)*AK951</f>
        <v>0</v>
      </c>
      <c r="AM951">
        <f t="shared" si="252"/>
        <v>1</v>
      </c>
      <c r="AN951">
        <f t="shared" si="253"/>
        <v>1</v>
      </c>
      <c r="AO951">
        <f>(200000*(ABS(N951)-ABS(N949))+Constants!$B$7)/(2*Constants!$B$7)</f>
        <v>0.5</v>
      </c>
      <c r="AP951">
        <f>(200000*(ABS(O951)-ABS(O949))+Constants!$B$7)/(2*Constants!$B$7)</f>
        <v>0.5</v>
      </c>
      <c r="AQ951">
        <f t="shared" si="254"/>
        <v>1</v>
      </c>
      <c r="AR951">
        <f>(Constants!$B$3*Constants!$B$8*I951*K951+AS950)/(Constants!$B$9*Constants!$B$4)</f>
        <v>7.53982300884956</v>
      </c>
      <c r="AS951">
        <f>(Constants!$B$3*Constants!$B$8*I951*K951+AS950)-(AR951*Constants!$B$9*Constants!$B$4)</f>
        <v>0</v>
      </c>
      <c r="AT951">
        <f t="shared" si="255"/>
        <v>7155.29203539815</v>
      </c>
      <c r="AU951">
        <f t="array" ref="AU951">IF(SUMPRODUCT(--(SIGN(AN918:AN950)=SIGN(K919:K951)))=0,2,IF(AV950&gt;0,1,0))</f>
        <v>0</v>
      </c>
      <c r="AV951">
        <f>IF(AU951=2,ROUND(5*1000/Constants!$B$11,0),IF(AV950&gt;0,AV950-1,0))</f>
        <v>0</v>
      </c>
      <c r="AW951">
        <f t="shared" si="256"/>
        <v>949</v>
      </c>
      <c r="AX951">
        <f ca="1" t="array" ref="AX951">IF(AW951&gt;Constants!$B$12,2,IF(SUMPRODUCT(--(AX932:AX951=2))=0,0,1))</f>
        <v>2</v>
      </c>
      <c r="AZ951">
        <f t="array" ref="AZ951">IF(ABS(AG951)&gt;Constants!$B$13,2,IF(SUMPRODUCT(--(AZ931:AZ950=2))=0,0,1))</f>
        <v>0</v>
      </c>
    </row>
    <row r="952" spans="1:52">
      <c r="A952" s="3">
        <v>950</v>
      </c>
      <c r="B952">
        <f>Signals!B951</f>
        <v>3</v>
      </c>
      <c r="C952">
        <f>Signals!C951</f>
        <v>2</v>
      </c>
      <c r="D952">
        <f>Signals!F951</f>
        <v>0</v>
      </c>
      <c r="E952">
        <f>Signals!H951</f>
        <v>0</v>
      </c>
      <c r="F952">
        <f>Signals!I951</f>
        <v>0</v>
      </c>
      <c r="G952">
        <f>IF(Constants!$B$2=2,-B952,B952)</f>
        <v>3</v>
      </c>
      <c r="H952">
        <f>IF(Constants!$C$2=2,-C952,C952)</f>
        <v>2</v>
      </c>
      <c r="I952">
        <f t="shared" si="240"/>
        <v>3</v>
      </c>
      <c r="J952">
        <f t="shared" si="241"/>
        <v>2</v>
      </c>
      <c r="K952">
        <f t="shared" si="242"/>
        <v>1</v>
      </c>
      <c r="L952">
        <f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1200.5</v>
      </c>
      <c r="M952">
        <f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800.5</v>
      </c>
      <c r="N952">
        <f t="shared" si="243"/>
        <v>1200.5</v>
      </c>
      <c r="O952">
        <f t="shared" si="244"/>
        <v>800.5</v>
      </c>
      <c r="P952">
        <f>IF(I952&lt;&gt;0,(ABS(L952*Constants!$B$10)+50)/100,MAX(P951-ABS(N952*Constants!$B$4),0))</f>
        <v>0.62005</v>
      </c>
      <c r="Q952">
        <f>IF(J952&lt;&gt;0,(ABS(M952*Constants!$B$10)+50)/100,MAX(Q951-ABS(O952*Constants!$B$4),0))</f>
        <v>0.58005</v>
      </c>
      <c r="R952">
        <f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1200.5</v>
      </c>
      <c r="S952">
        <f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800.5</v>
      </c>
      <c r="T952">
        <f t="shared" si="245"/>
        <v>1200.5</v>
      </c>
      <c r="U952">
        <f t="shared" si="246"/>
        <v>800.5</v>
      </c>
      <c r="V952">
        <f>IF(I952&lt;&gt;0,(ABS(R952*Constants!$B$4)+50)/100,IF(R952=0,MAX((0-ABS(T952*Constants!$B$4)),0),(ABS(R952*Constants!$B$4)+50)/100))</f>
        <v>1501.125</v>
      </c>
      <c r="W952">
        <f>IF(J952&lt;&gt;0,(ABS(S952*Constants!$B$4)+50)/100,IF(S952=0,MAX((0-ABS(U952*Constants!$B$4)),0),(ABS(S952*Constants!$B$4)+50)/100))</f>
        <v>1001.125</v>
      </c>
      <c r="X952">
        <f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1200.5</v>
      </c>
      <c r="Y952">
        <f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800.5</v>
      </c>
      <c r="Z952">
        <f t="shared" si="247"/>
        <v>1200.5</v>
      </c>
      <c r="AA952">
        <f t="shared" si="248"/>
        <v>800.5</v>
      </c>
      <c r="AB952">
        <f>IF(I952&lt;&gt;0,(ABS(X952*Constants!$B$10)+50)/100,IF(X952=0,MAX((AB951-ABS(Z952*Constants!$B$4)),0),(ABS(X952*Constants!$B$4)+50)/100))</f>
        <v>0.62005</v>
      </c>
      <c r="AC952">
        <f>IF(J952&lt;&gt;0,(ABS(Y952*Constants!$B$10)+50)/100,IF(Y952=0,MAX((AC951-ABS(AA952*Constants!$B$4)),0),(ABS(Y952*Constants!$B$4)+50)/100))</f>
        <v>0.58005</v>
      </c>
      <c r="AD952">
        <f t="shared" si="249"/>
        <v>1001</v>
      </c>
      <c r="AE952">
        <f t="shared" si="250"/>
        <v>1200.5</v>
      </c>
      <c r="AF952">
        <f t="shared" si="251"/>
        <v>800.5</v>
      </c>
      <c r="AG952">
        <f>((Constants!$B$5*AG951)+Constants!$B$4*AD952+AH951)/(Constants!$B$5+Constants!$B$4)</f>
        <v>1001</v>
      </c>
      <c r="AH952">
        <f>((Constants!$B$5*AG951)+Constants!$B$4*AD952+AH951)-(Constants!$B$5+Constants!$B$4)*AG952</f>
        <v>0</v>
      </c>
      <c r="AI952">
        <f>((Constants!$B$5*AI951)+Constants!$B$4*AE952+AJ951)/(Constants!$B$5+Constants!$B$4)</f>
        <v>1200.5</v>
      </c>
      <c r="AJ952">
        <f>((Constants!$B$5*AI951)+Constants!$B$4*AE952+AJ951)-(Constants!$B$4+Constants!$B$5)*AI952</f>
        <v>0</v>
      </c>
      <c r="AK952">
        <f>((Constants!$B$5*AK951)+Constants!$B$4*AF952+AL951)/(Constants!$B$5+Constants!$B$4)</f>
        <v>800.5</v>
      </c>
      <c r="AL952">
        <f>((Constants!$B$5*AK951)+Constants!$B$4*AF952+AL951)-(Constants!$B$5+Constants!$B$4)*AK952</f>
        <v>0</v>
      </c>
      <c r="AM952">
        <f t="shared" si="252"/>
        <v>1</v>
      </c>
      <c r="AN952">
        <f t="shared" si="253"/>
        <v>1</v>
      </c>
      <c r="AO952">
        <f>(200000*(ABS(N952)-ABS(N950))+Constants!$B$7)/(2*Constants!$B$7)</f>
        <v>0.5</v>
      </c>
      <c r="AP952">
        <f>(200000*(ABS(O952)-ABS(O950))+Constants!$B$7)/(2*Constants!$B$7)</f>
        <v>0.5</v>
      </c>
      <c r="AQ952">
        <f t="shared" si="254"/>
        <v>1</v>
      </c>
      <c r="AR952">
        <f>(Constants!$B$3*Constants!$B$8*I952*K952+AS951)/(Constants!$B$9*Constants!$B$4)</f>
        <v>7.53982300884956</v>
      </c>
      <c r="AS952">
        <f>(Constants!$B$3*Constants!$B$8*I952*K952+AS951)-(AR952*Constants!$B$9*Constants!$B$4)</f>
        <v>0</v>
      </c>
      <c r="AT952">
        <f t="shared" si="255"/>
        <v>7162.831858407</v>
      </c>
      <c r="AU952">
        <f t="array" ref="AU952">IF(SUMPRODUCT(--(SIGN(AN919:AN951)=SIGN(K920:K952)))=0,2,IF(AV951&gt;0,1,0))</f>
        <v>0</v>
      </c>
      <c r="AV952">
        <f>IF(AU952=2,ROUND(5*1000/Constants!$B$11,0),IF(AV951&gt;0,AV951-1,0))</f>
        <v>0</v>
      </c>
      <c r="AW952">
        <f t="shared" si="256"/>
        <v>950</v>
      </c>
      <c r="AX952">
        <f ca="1" t="array" ref="AX952">IF(AW952&gt;Constants!$B$12,2,IF(SUMPRODUCT(--(AX933:AX952=2))=0,0,1))</f>
        <v>2</v>
      </c>
      <c r="AZ952">
        <f t="array" ref="AZ952">IF(ABS(AG952)&gt;Constants!$B$13,2,IF(SUMPRODUCT(--(AZ932:AZ951=2))=0,0,1))</f>
        <v>0</v>
      </c>
    </row>
    <row r="953" spans="1:52">
      <c r="A953" s="3">
        <v>951</v>
      </c>
      <c r="B953">
        <f>Signals!B952</f>
        <v>3</v>
      </c>
      <c r="C953">
        <f>Signals!C952</f>
        <v>2</v>
      </c>
      <c r="D953">
        <f>Signals!F952</f>
        <v>0</v>
      </c>
      <c r="E953">
        <f>Signals!H952</f>
        <v>0</v>
      </c>
      <c r="F953">
        <f>Signals!I952</f>
        <v>0</v>
      </c>
      <c r="G953">
        <f>IF(Constants!$B$2=2,-B953,B953)</f>
        <v>3</v>
      </c>
      <c r="H953">
        <f>IF(Constants!$C$2=2,-C953,C953)</f>
        <v>2</v>
      </c>
      <c r="I953">
        <f t="shared" si="240"/>
        <v>3</v>
      </c>
      <c r="J953">
        <f t="shared" si="241"/>
        <v>2</v>
      </c>
      <c r="K953">
        <f t="shared" si="242"/>
        <v>1</v>
      </c>
      <c r="L953">
        <f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1200.5</v>
      </c>
      <c r="M953">
        <f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800.5</v>
      </c>
      <c r="N953">
        <f t="shared" si="243"/>
        <v>1200.5</v>
      </c>
      <c r="O953">
        <f t="shared" si="244"/>
        <v>800.5</v>
      </c>
      <c r="P953">
        <f>IF(I953&lt;&gt;0,(ABS(L953*Constants!$B$10)+50)/100,MAX(P952-ABS(N953*Constants!$B$4),0))</f>
        <v>0.62005</v>
      </c>
      <c r="Q953">
        <f>IF(J953&lt;&gt;0,(ABS(M953*Constants!$B$10)+50)/100,MAX(Q952-ABS(O953*Constants!$B$4),0))</f>
        <v>0.58005</v>
      </c>
      <c r="R953">
        <f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1200.5</v>
      </c>
      <c r="S953">
        <f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800.5</v>
      </c>
      <c r="T953">
        <f t="shared" si="245"/>
        <v>1200.5</v>
      </c>
      <c r="U953">
        <f t="shared" si="246"/>
        <v>800.5</v>
      </c>
      <c r="V953">
        <f>IF(I953&lt;&gt;0,(ABS(R953*Constants!$B$4)+50)/100,IF(R953=0,MAX((0-ABS(T953*Constants!$B$4)),0),(ABS(R953*Constants!$B$4)+50)/100))</f>
        <v>1501.125</v>
      </c>
      <c r="W953">
        <f>IF(J953&lt;&gt;0,(ABS(S953*Constants!$B$4)+50)/100,IF(S953=0,MAX((0-ABS(U953*Constants!$B$4)),0),(ABS(S953*Constants!$B$4)+50)/100))</f>
        <v>1001.125</v>
      </c>
      <c r="X953">
        <f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1200.5</v>
      </c>
      <c r="Y953">
        <f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800.5</v>
      </c>
      <c r="Z953">
        <f t="shared" si="247"/>
        <v>1200.5</v>
      </c>
      <c r="AA953">
        <f t="shared" si="248"/>
        <v>800.5</v>
      </c>
      <c r="AB953">
        <f>IF(I953&lt;&gt;0,(ABS(X953*Constants!$B$10)+50)/100,IF(X953=0,MAX((AB952-ABS(Z953*Constants!$B$4)),0),(ABS(X953*Constants!$B$4)+50)/100))</f>
        <v>0.62005</v>
      </c>
      <c r="AC953">
        <f>IF(J953&lt;&gt;0,(ABS(Y953*Constants!$B$10)+50)/100,IF(Y953=0,MAX((AC952-ABS(AA953*Constants!$B$4)),0),(ABS(Y953*Constants!$B$4)+50)/100))</f>
        <v>0.58005</v>
      </c>
      <c r="AD953">
        <f t="shared" si="249"/>
        <v>1001</v>
      </c>
      <c r="AE953">
        <f t="shared" si="250"/>
        <v>1200.5</v>
      </c>
      <c r="AF953">
        <f t="shared" si="251"/>
        <v>800.5</v>
      </c>
      <c r="AG953">
        <f>((Constants!$B$5*AG952)+Constants!$B$4*AD953+AH952)/(Constants!$B$5+Constants!$B$4)</f>
        <v>1001</v>
      </c>
      <c r="AH953">
        <f>((Constants!$B$5*AG952)+Constants!$B$4*AD953+AH952)-(Constants!$B$5+Constants!$B$4)*AG953</f>
        <v>0</v>
      </c>
      <c r="AI953">
        <f>((Constants!$B$5*AI952)+Constants!$B$4*AE953+AJ952)/(Constants!$B$5+Constants!$B$4)</f>
        <v>1200.5</v>
      </c>
      <c r="AJ953">
        <f>((Constants!$B$5*AI952)+Constants!$B$4*AE953+AJ952)-(Constants!$B$4+Constants!$B$5)*AI953</f>
        <v>0</v>
      </c>
      <c r="AK953">
        <f>((Constants!$B$5*AK952)+Constants!$B$4*AF953+AL952)/(Constants!$B$5+Constants!$B$4)</f>
        <v>800.5</v>
      </c>
      <c r="AL953">
        <f>((Constants!$B$5*AK952)+Constants!$B$4*AF953+AL952)-(Constants!$B$5+Constants!$B$4)*AK953</f>
        <v>0</v>
      </c>
      <c r="AM953">
        <f t="shared" si="252"/>
        <v>1</v>
      </c>
      <c r="AN953">
        <f t="shared" si="253"/>
        <v>1</v>
      </c>
      <c r="AO953">
        <f>(200000*(ABS(N953)-ABS(N951))+Constants!$B$7)/(2*Constants!$B$7)</f>
        <v>0.5</v>
      </c>
      <c r="AP953">
        <f>(200000*(ABS(O953)-ABS(O951))+Constants!$B$7)/(2*Constants!$B$7)</f>
        <v>0.5</v>
      </c>
      <c r="AQ953">
        <f t="shared" si="254"/>
        <v>1</v>
      </c>
      <c r="AR953">
        <f>(Constants!$B$3*Constants!$B$8*I953*K953+AS952)/(Constants!$B$9*Constants!$B$4)</f>
        <v>7.53982300884956</v>
      </c>
      <c r="AS953">
        <f>(Constants!$B$3*Constants!$B$8*I953*K953+AS952)-(AR953*Constants!$B$9*Constants!$B$4)</f>
        <v>0</v>
      </c>
      <c r="AT953">
        <f t="shared" si="255"/>
        <v>7170.37168141585</v>
      </c>
      <c r="AU953">
        <f t="array" ref="AU953">IF(SUMPRODUCT(--(SIGN(AN920:AN952)=SIGN(K921:K953)))=0,2,IF(AV952&gt;0,1,0))</f>
        <v>0</v>
      </c>
      <c r="AV953">
        <f>IF(AU953=2,ROUND(5*1000/Constants!$B$11,0),IF(AV952&gt;0,AV952-1,0))</f>
        <v>0</v>
      </c>
      <c r="AW953">
        <f t="shared" si="256"/>
        <v>951</v>
      </c>
      <c r="AX953">
        <f ca="1" t="array" ref="AX953">IF(AW953&gt;Constants!$B$12,2,IF(SUMPRODUCT(--(AX934:AX953=2))=0,0,1))</f>
        <v>2</v>
      </c>
      <c r="AZ953">
        <f t="array" ref="AZ953">IF(ABS(AG953)&gt;Constants!$B$13,2,IF(SUMPRODUCT(--(AZ933:AZ952=2))=0,0,1))</f>
        <v>0</v>
      </c>
    </row>
    <row r="954" spans="1:52">
      <c r="A954" s="3">
        <v>952</v>
      </c>
      <c r="B954">
        <f>Signals!B953</f>
        <v>3</v>
      </c>
      <c r="C954">
        <f>Signals!C953</f>
        <v>2</v>
      </c>
      <c r="D954">
        <f>Signals!F953</f>
        <v>0</v>
      </c>
      <c r="E954">
        <f>Signals!H953</f>
        <v>0</v>
      </c>
      <c r="F954">
        <f>Signals!I953</f>
        <v>0</v>
      </c>
      <c r="G954">
        <f>IF(Constants!$B$2=2,-B954,B954)</f>
        <v>3</v>
      </c>
      <c r="H954">
        <f>IF(Constants!$C$2=2,-C954,C954)</f>
        <v>2</v>
      </c>
      <c r="I954">
        <f t="shared" si="240"/>
        <v>3</v>
      </c>
      <c r="J954">
        <f t="shared" si="241"/>
        <v>2</v>
      </c>
      <c r="K954">
        <f t="shared" si="242"/>
        <v>1</v>
      </c>
      <c r="L954">
        <f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1200.5</v>
      </c>
      <c r="M954">
        <f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800.5</v>
      </c>
      <c r="N954">
        <f t="shared" si="243"/>
        <v>1200.5</v>
      </c>
      <c r="O954">
        <f t="shared" si="244"/>
        <v>800.5</v>
      </c>
      <c r="P954">
        <f>IF(I954&lt;&gt;0,(ABS(L954*Constants!$B$10)+50)/100,MAX(P953-ABS(N954*Constants!$B$4),0))</f>
        <v>0.62005</v>
      </c>
      <c r="Q954">
        <f>IF(J954&lt;&gt;0,(ABS(M954*Constants!$B$10)+50)/100,MAX(Q953-ABS(O954*Constants!$B$4),0))</f>
        <v>0.58005</v>
      </c>
      <c r="R954">
        <f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1200.5</v>
      </c>
      <c r="S954">
        <f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800.5</v>
      </c>
      <c r="T954">
        <f t="shared" si="245"/>
        <v>1200.5</v>
      </c>
      <c r="U954">
        <f t="shared" si="246"/>
        <v>800.5</v>
      </c>
      <c r="V954">
        <f>IF(I954&lt;&gt;0,(ABS(R954*Constants!$B$4)+50)/100,IF(R954=0,MAX((0-ABS(T954*Constants!$B$4)),0),(ABS(R954*Constants!$B$4)+50)/100))</f>
        <v>1501.125</v>
      </c>
      <c r="W954">
        <f>IF(J954&lt;&gt;0,(ABS(S954*Constants!$B$4)+50)/100,IF(S954=0,MAX((0-ABS(U954*Constants!$B$4)),0),(ABS(S954*Constants!$B$4)+50)/100))</f>
        <v>1001.125</v>
      </c>
      <c r="X954">
        <f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1200.5</v>
      </c>
      <c r="Y954">
        <f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800.5</v>
      </c>
      <c r="Z954">
        <f t="shared" si="247"/>
        <v>1200.5</v>
      </c>
      <c r="AA954">
        <f t="shared" si="248"/>
        <v>800.5</v>
      </c>
      <c r="AB954">
        <f>IF(I954&lt;&gt;0,(ABS(X954*Constants!$B$10)+50)/100,IF(X954=0,MAX((AB953-ABS(Z954*Constants!$B$4)),0),(ABS(X954*Constants!$B$4)+50)/100))</f>
        <v>0.62005</v>
      </c>
      <c r="AC954">
        <f>IF(J954&lt;&gt;0,(ABS(Y954*Constants!$B$10)+50)/100,IF(Y954=0,MAX((AC953-ABS(AA954*Constants!$B$4)),0),(ABS(Y954*Constants!$B$4)+50)/100))</f>
        <v>0.58005</v>
      </c>
      <c r="AD954">
        <f t="shared" si="249"/>
        <v>1001</v>
      </c>
      <c r="AE954">
        <f t="shared" si="250"/>
        <v>1200.5</v>
      </c>
      <c r="AF954">
        <f t="shared" si="251"/>
        <v>800.5</v>
      </c>
      <c r="AG954">
        <f>((Constants!$B$5*AG953)+Constants!$B$4*AD954+AH953)/(Constants!$B$5+Constants!$B$4)</f>
        <v>1001</v>
      </c>
      <c r="AH954">
        <f>((Constants!$B$5*AG953)+Constants!$B$4*AD954+AH953)-(Constants!$B$5+Constants!$B$4)*AG954</f>
        <v>0</v>
      </c>
      <c r="AI954">
        <f>((Constants!$B$5*AI953)+Constants!$B$4*AE954+AJ953)/(Constants!$B$5+Constants!$B$4)</f>
        <v>1200.5</v>
      </c>
      <c r="AJ954">
        <f>((Constants!$B$5*AI953)+Constants!$B$4*AE954+AJ953)-(Constants!$B$4+Constants!$B$5)*AI954</f>
        <v>0</v>
      </c>
      <c r="AK954">
        <f>((Constants!$B$5*AK953)+Constants!$B$4*AF954+AL953)/(Constants!$B$5+Constants!$B$4)</f>
        <v>800.5</v>
      </c>
      <c r="AL954">
        <f>((Constants!$B$5*AK953)+Constants!$B$4*AF954+AL953)-(Constants!$B$5+Constants!$B$4)*AK954</f>
        <v>0</v>
      </c>
      <c r="AM954">
        <f t="shared" si="252"/>
        <v>1</v>
      </c>
      <c r="AN954">
        <f t="shared" si="253"/>
        <v>1</v>
      </c>
      <c r="AO954">
        <f>(200000*(ABS(N954)-ABS(N952))+Constants!$B$7)/(2*Constants!$B$7)</f>
        <v>0.5</v>
      </c>
      <c r="AP954">
        <f>(200000*(ABS(O954)-ABS(O952))+Constants!$B$7)/(2*Constants!$B$7)</f>
        <v>0.5</v>
      </c>
      <c r="AQ954">
        <f t="shared" si="254"/>
        <v>1</v>
      </c>
      <c r="AR954">
        <f>(Constants!$B$3*Constants!$B$8*I954*K954+AS953)/(Constants!$B$9*Constants!$B$4)</f>
        <v>7.53982300884956</v>
      </c>
      <c r="AS954">
        <f>(Constants!$B$3*Constants!$B$8*I954*K954+AS953)-(AR954*Constants!$B$9*Constants!$B$4)</f>
        <v>0</v>
      </c>
      <c r="AT954">
        <f t="shared" si="255"/>
        <v>7177.91150442469</v>
      </c>
      <c r="AU954">
        <f t="array" ref="AU954">IF(SUMPRODUCT(--(SIGN(AN921:AN953)=SIGN(K922:K954)))=0,2,IF(AV953&gt;0,1,0))</f>
        <v>0</v>
      </c>
      <c r="AV954">
        <f>IF(AU954=2,ROUND(5*1000/Constants!$B$11,0),IF(AV953&gt;0,AV953-1,0))</f>
        <v>0</v>
      </c>
      <c r="AW954">
        <f t="shared" si="256"/>
        <v>952</v>
      </c>
      <c r="AX954">
        <f ca="1" t="array" ref="AX954">IF(AW954&gt;Constants!$B$12,2,IF(SUMPRODUCT(--(AX935:AX954=2))=0,0,1))</f>
        <v>2</v>
      </c>
      <c r="AZ954">
        <f t="array" ref="AZ954">IF(ABS(AG954)&gt;Constants!$B$13,2,IF(SUMPRODUCT(--(AZ934:AZ953=2))=0,0,1))</f>
        <v>0</v>
      </c>
    </row>
    <row r="955" spans="1:52">
      <c r="A955" s="3">
        <v>953</v>
      </c>
      <c r="B955">
        <f>Signals!B954</f>
        <v>3</v>
      </c>
      <c r="C955">
        <f>Signals!C954</f>
        <v>2</v>
      </c>
      <c r="D955">
        <f>Signals!F954</f>
        <v>0</v>
      </c>
      <c r="E955">
        <f>Signals!H954</f>
        <v>0</v>
      </c>
      <c r="F955">
        <f>Signals!I954</f>
        <v>0</v>
      </c>
      <c r="G955">
        <f>IF(Constants!$B$2=2,-B955,B955)</f>
        <v>3</v>
      </c>
      <c r="H955">
        <f>IF(Constants!$C$2=2,-C955,C955)</f>
        <v>2</v>
      </c>
      <c r="I955">
        <f t="shared" si="240"/>
        <v>3</v>
      </c>
      <c r="J955">
        <f t="shared" si="241"/>
        <v>2</v>
      </c>
      <c r="K955">
        <f t="shared" si="242"/>
        <v>1</v>
      </c>
      <c r="L955">
        <f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1200.5</v>
      </c>
      <c r="M955">
        <f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800.5</v>
      </c>
      <c r="N955">
        <f t="shared" si="243"/>
        <v>1200.5</v>
      </c>
      <c r="O955">
        <f t="shared" si="244"/>
        <v>800.5</v>
      </c>
      <c r="P955">
        <f>IF(I955&lt;&gt;0,(ABS(L955*Constants!$B$10)+50)/100,MAX(P954-ABS(N955*Constants!$B$4),0))</f>
        <v>0.62005</v>
      </c>
      <c r="Q955">
        <f>IF(J955&lt;&gt;0,(ABS(M955*Constants!$B$10)+50)/100,MAX(Q954-ABS(O955*Constants!$B$4),0))</f>
        <v>0.58005</v>
      </c>
      <c r="R955">
        <f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1200.5</v>
      </c>
      <c r="S955">
        <f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800.5</v>
      </c>
      <c r="T955">
        <f t="shared" si="245"/>
        <v>1200.5</v>
      </c>
      <c r="U955">
        <f t="shared" si="246"/>
        <v>800.5</v>
      </c>
      <c r="V955">
        <f>IF(I955&lt;&gt;0,(ABS(R955*Constants!$B$4)+50)/100,IF(R955=0,MAX((0-ABS(T955*Constants!$B$4)),0),(ABS(R955*Constants!$B$4)+50)/100))</f>
        <v>1501.125</v>
      </c>
      <c r="W955">
        <f>IF(J955&lt;&gt;0,(ABS(S955*Constants!$B$4)+50)/100,IF(S955=0,MAX((0-ABS(U955*Constants!$B$4)),0),(ABS(S955*Constants!$B$4)+50)/100))</f>
        <v>1001.125</v>
      </c>
      <c r="X955">
        <f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1200.5</v>
      </c>
      <c r="Y955">
        <f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800.5</v>
      </c>
      <c r="Z955">
        <f t="shared" si="247"/>
        <v>1200.5</v>
      </c>
      <c r="AA955">
        <f t="shared" si="248"/>
        <v>800.5</v>
      </c>
      <c r="AB955">
        <f>IF(I955&lt;&gt;0,(ABS(X955*Constants!$B$10)+50)/100,IF(X955=0,MAX((AB954-ABS(Z955*Constants!$B$4)),0),(ABS(X955*Constants!$B$4)+50)/100))</f>
        <v>0.62005</v>
      </c>
      <c r="AC955">
        <f>IF(J955&lt;&gt;0,(ABS(Y955*Constants!$B$10)+50)/100,IF(Y955=0,MAX((AC954-ABS(AA955*Constants!$B$4)),0),(ABS(Y955*Constants!$B$4)+50)/100))</f>
        <v>0.58005</v>
      </c>
      <c r="AD955">
        <f t="shared" si="249"/>
        <v>1001</v>
      </c>
      <c r="AE955">
        <f t="shared" si="250"/>
        <v>1200.5</v>
      </c>
      <c r="AF955">
        <f t="shared" si="251"/>
        <v>800.5</v>
      </c>
      <c r="AG955">
        <f>((Constants!$B$5*AG954)+Constants!$B$4*AD955+AH954)/(Constants!$B$5+Constants!$B$4)</f>
        <v>1001</v>
      </c>
      <c r="AH955">
        <f>((Constants!$B$5*AG954)+Constants!$B$4*AD955+AH954)-(Constants!$B$5+Constants!$B$4)*AG955</f>
        <v>0</v>
      </c>
      <c r="AI955">
        <f>((Constants!$B$5*AI954)+Constants!$B$4*AE955+AJ954)/(Constants!$B$5+Constants!$B$4)</f>
        <v>1200.5</v>
      </c>
      <c r="AJ955">
        <f>((Constants!$B$5*AI954)+Constants!$B$4*AE955+AJ954)-(Constants!$B$4+Constants!$B$5)*AI955</f>
        <v>0</v>
      </c>
      <c r="AK955">
        <f>((Constants!$B$5*AK954)+Constants!$B$4*AF955+AL954)/(Constants!$B$5+Constants!$B$4)</f>
        <v>800.5</v>
      </c>
      <c r="AL955">
        <f>((Constants!$B$5*AK954)+Constants!$B$4*AF955+AL954)-(Constants!$B$5+Constants!$B$4)*AK955</f>
        <v>0</v>
      </c>
      <c r="AM955">
        <f t="shared" si="252"/>
        <v>1</v>
      </c>
      <c r="AN955">
        <f t="shared" si="253"/>
        <v>1</v>
      </c>
      <c r="AO955">
        <f>(200000*(ABS(N955)-ABS(N953))+Constants!$B$7)/(2*Constants!$B$7)</f>
        <v>0.5</v>
      </c>
      <c r="AP955">
        <f>(200000*(ABS(O955)-ABS(O953))+Constants!$B$7)/(2*Constants!$B$7)</f>
        <v>0.5</v>
      </c>
      <c r="AQ955">
        <f t="shared" si="254"/>
        <v>1</v>
      </c>
      <c r="AR955">
        <f>(Constants!$B$3*Constants!$B$8*I955*K955+AS954)/(Constants!$B$9*Constants!$B$4)</f>
        <v>7.53982300884956</v>
      </c>
      <c r="AS955">
        <f>(Constants!$B$3*Constants!$B$8*I955*K955+AS954)-(AR955*Constants!$B$9*Constants!$B$4)</f>
        <v>0</v>
      </c>
      <c r="AT955">
        <f t="shared" si="255"/>
        <v>7185.45132743354</v>
      </c>
      <c r="AU955">
        <f t="array" ref="AU955">IF(SUMPRODUCT(--(SIGN(AN922:AN954)=SIGN(K923:K955)))=0,2,IF(AV954&gt;0,1,0))</f>
        <v>0</v>
      </c>
      <c r="AV955">
        <f>IF(AU955=2,ROUND(5*1000/Constants!$B$11,0),IF(AV954&gt;0,AV954-1,0))</f>
        <v>0</v>
      </c>
      <c r="AW955">
        <f t="shared" si="256"/>
        <v>953</v>
      </c>
      <c r="AX955">
        <f ca="1" t="array" ref="AX955">IF(AW955&gt;Constants!$B$12,2,IF(SUMPRODUCT(--(AX936:AX955=2))=0,0,1))</f>
        <v>2</v>
      </c>
      <c r="AZ955">
        <f t="array" ref="AZ955">IF(ABS(AG955)&gt;Constants!$B$13,2,IF(SUMPRODUCT(--(AZ935:AZ954=2))=0,0,1))</f>
        <v>0</v>
      </c>
    </row>
    <row r="956" spans="1:52">
      <c r="A956" s="3">
        <v>954</v>
      </c>
      <c r="B956">
        <f>Signals!B955</f>
        <v>3</v>
      </c>
      <c r="C956">
        <f>Signals!C955</f>
        <v>2</v>
      </c>
      <c r="D956">
        <f>Signals!F955</f>
        <v>0</v>
      </c>
      <c r="E956">
        <f>Signals!H955</f>
        <v>0</v>
      </c>
      <c r="F956">
        <f>Signals!I955</f>
        <v>0</v>
      </c>
      <c r="G956">
        <f>IF(Constants!$B$2=2,-B956,B956)</f>
        <v>3</v>
      </c>
      <c r="H956">
        <f>IF(Constants!$C$2=2,-C956,C956)</f>
        <v>2</v>
      </c>
      <c r="I956">
        <f t="shared" si="240"/>
        <v>3</v>
      </c>
      <c r="J956">
        <f t="shared" si="241"/>
        <v>2</v>
      </c>
      <c r="K956">
        <f t="shared" si="242"/>
        <v>1</v>
      </c>
      <c r="L956">
        <f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1200.5</v>
      </c>
      <c r="M956">
        <f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800.5</v>
      </c>
      <c r="N956">
        <f t="shared" si="243"/>
        <v>1200.5</v>
      </c>
      <c r="O956">
        <f t="shared" si="244"/>
        <v>800.5</v>
      </c>
      <c r="P956">
        <f>IF(I956&lt;&gt;0,(ABS(L956*Constants!$B$10)+50)/100,MAX(P955-ABS(N956*Constants!$B$4),0))</f>
        <v>0.62005</v>
      </c>
      <c r="Q956">
        <f>IF(J956&lt;&gt;0,(ABS(M956*Constants!$B$10)+50)/100,MAX(Q955-ABS(O956*Constants!$B$4),0))</f>
        <v>0.58005</v>
      </c>
      <c r="R956">
        <f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1200.5</v>
      </c>
      <c r="S956">
        <f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800.5</v>
      </c>
      <c r="T956">
        <f t="shared" si="245"/>
        <v>1200.5</v>
      </c>
      <c r="U956">
        <f t="shared" si="246"/>
        <v>800.5</v>
      </c>
      <c r="V956">
        <f>IF(I956&lt;&gt;0,(ABS(R956*Constants!$B$4)+50)/100,IF(R956=0,MAX((0-ABS(T956*Constants!$B$4)),0),(ABS(R956*Constants!$B$4)+50)/100))</f>
        <v>1501.125</v>
      </c>
      <c r="W956">
        <f>IF(J956&lt;&gt;0,(ABS(S956*Constants!$B$4)+50)/100,IF(S956=0,MAX((0-ABS(U956*Constants!$B$4)),0),(ABS(S956*Constants!$B$4)+50)/100))</f>
        <v>1001.125</v>
      </c>
      <c r="X956">
        <f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1200.5</v>
      </c>
      <c r="Y956">
        <f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800.5</v>
      </c>
      <c r="Z956">
        <f t="shared" si="247"/>
        <v>1200.5</v>
      </c>
      <c r="AA956">
        <f t="shared" si="248"/>
        <v>800.5</v>
      </c>
      <c r="AB956">
        <f>IF(I956&lt;&gt;0,(ABS(X956*Constants!$B$10)+50)/100,IF(X956=0,MAX((AB955-ABS(Z956*Constants!$B$4)),0),(ABS(X956*Constants!$B$4)+50)/100))</f>
        <v>0.62005</v>
      </c>
      <c r="AC956">
        <f>IF(J956&lt;&gt;0,(ABS(Y956*Constants!$B$10)+50)/100,IF(Y956=0,MAX((AC955-ABS(AA956*Constants!$B$4)),0),(ABS(Y956*Constants!$B$4)+50)/100))</f>
        <v>0.58005</v>
      </c>
      <c r="AD956">
        <f t="shared" si="249"/>
        <v>1001</v>
      </c>
      <c r="AE956">
        <f t="shared" si="250"/>
        <v>1200.5</v>
      </c>
      <c r="AF956">
        <f t="shared" si="251"/>
        <v>800.5</v>
      </c>
      <c r="AG956">
        <f>((Constants!$B$5*AG955)+Constants!$B$4*AD956+AH955)/(Constants!$B$5+Constants!$B$4)</f>
        <v>1001</v>
      </c>
      <c r="AH956">
        <f>((Constants!$B$5*AG955)+Constants!$B$4*AD956+AH955)-(Constants!$B$5+Constants!$B$4)*AG956</f>
        <v>0</v>
      </c>
      <c r="AI956">
        <f>((Constants!$B$5*AI955)+Constants!$B$4*AE956+AJ955)/(Constants!$B$5+Constants!$B$4)</f>
        <v>1200.5</v>
      </c>
      <c r="AJ956">
        <f>((Constants!$B$5*AI955)+Constants!$B$4*AE956+AJ955)-(Constants!$B$4+Constants!$B$5)*AI956</f>
        <v>0</v>
      </c>
      <c r="AK956">
        <f>((Constants!$B$5*AK955)+Constants!$B$4*AF956+AL955)/(Constants!$B$5+Constants!$B$4)</f>
        <v>800.5</v>
      </c>
      <c r="AL956">
        <f>((Constants!$B$5*AK955)+Constants!$B$4*AF956+AL955)-(Constants!$B$5+Constants!$B$4)*AK956</f>
        <v>0</v>
      </c>
      <c r="AM956">
        <f t="shared" si="252"/>
        <v>1</v>
      </c>
      <c r="AN956">
        <f t="shared" si="253"/>
        <v>1</v>
      </c>
      <c r="AO956">
        <f>(200000*(ABS(N956)-ABS(N954))+Constants!$B$7)/(2*Constants!$B$7)</f>
        <v>0.5</v>
      </c>
      <c r="AP956">
        <f>(200000*(ABS(O956)-ABS(O954))+Constants!$B$7)/(2*Constants!$B$7)</f>
        <v>0.5</v>
      </c>
      <c r="AQ956">
        <f t="shared" si="254"/>
        <v>1</v>
      </c>
      <c r="AR956">
        <f>(Constants!$B$3*Constants!$B$8*I956*K956+AS955)/(Constants!$B$9*Constants!$B$4)</f>
        <v>7.53982300884956</v>
      </c>
      <c r="AS956">
        <f>(Constants!$B$3*Constants!$B$8*I956*K956+AS955)-(AR956*Constants!$B$9*Constants!$B$4)</f>
        <v>0</v>
      </c>
      <c r="AT956">
        <f t="shared" si="255"/>
        <v>7192.99115044239</v>
      </c>
      <c r="AU956">
        <f t="array" ref="AU956">IF(SUMPRODUCT(--(SIGN(AN923:AN955)=SIGN(K924:K956)))=0,2,IF(AV955&gt;0,1,0))</f>
        <v>0</v>
      </c>
      <c r="AV956">
        <f>IF(AU956=2,ROUND(5*1000/Constants!$B$11,0),IF(AV955&gt;0,AV955-1,0))</f>
        <v>0</v>
      </c>
      <c r="AW956">
        <f t="shared" si="256"/>
        <v>954</v>
      </c>
      <c r="AX956">
        <f ca="1" t="array" ref="AX956">IF(AW956&gt;Constants!$B$12,2,IF(SUMPRODUCT(--(AX937:AX956=2))=0,0,1))</f>
        <v>2</v>
      </c>
      <c r="AZ956">
        <f t="array" ref="AZ956">IF(ABS(AG956)&gt;Constants!$B$13,2,IF(SUMPRODUCT(--(AZ936:AZ955=2))=0,0,1))</f>
        <v>0</v>
      </c>
    </row>
    <row r="957" spans="1:52">
      <c r="A957" s="3">
        <v>955</v>
      </c>
      <c r="B957">
        <f>Signals!B956</f>
        <v>3</v>
      </c>
      <c r="C957">
        <f>Signals!C956</f>
        <v>2</v>
      </c>
      <c r="D957">
        <f>Signals!F956</f>
        <v>0</v>
      </c>
      <c r="E957">
        <f>Signals!H956</f>
        <v>0</v>
      </c>
      <c r="F957">
        <f>Signals!I956</f>
        <v>0</v>
      </c>
      <c r="G957">
        <f>IF(Constants!$B$2=2,-B957,B957)</f>
        <v>3</v>
      </c>
      <c r="H957">
        <f>IF(Constants!$C$2=2,-C957,C957)</f>
        <v>2</v>
      </c>
      <c r="I957">
        <f t="shared" si="240"/>
        <v>3</v>
      </c>
      <c r="J957">
        <f t="shared" si="241"/>
        <v>2</v>
      </c>
      <c r="K957">
        <f t="shared" si="242"/>
        <v>1</v>
      </c>
      <c r="L957">
        <f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1200.5</v>
      </c>
      <c r="M957">
        <f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800.5</v>
      </c>
      <c r="N957">
        <f t="shared" si="243"/>
        <v>1200.5</v>
      </c>
      <c r="O957">
        <f t="shared" si="244"/>
        <v>800.5</v>
      </c>
      <c r="P957">
        <f>IF(I957&lt;&gt;0,(ABS(L957*Constants!$B$10)+50)/100,MAX(P956-ABS(N957*Constants!$B$4),0))</f>
        <v>0.62005</v>
      </c>
      <c r="Q957">
        <f>IF(J957&lt;&gt;0,(ABS(M957*Constants!$B$10)+50)/100,MAX(Q956-ABS(O957*Constants!$B$4),0))</f>
        <v>0.58005</v>
      </c>
      <c r="R957">
        <f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1200.5</v>
      </c>
      <c r="S957">
        <f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800.5</v>
      </c>
      <c r="T957">
        <f t="shared" si="245"/>
        <v>1200.5</v>
      </c>
      <c r="U957">
        <f t="shared" si="246"/>
        <v>800.5</v>
      </c>
      <c r="V957">
        <f>IF(I957&lt;&gt;0,(ABS(R957*Constants!$B$4)+50)/100,IF(R957=0,MAX((0-ABS(T957*Constants!$B$4)),0),(ABS(R957*Constants!$B$4)+50)/100))</f>
        <v>1501.125</v>
      </c>
      <c r="W957">
        <f>IF(J957&lt;&gt;0,(ABS(S957*Constants!$B$4)+50)/100,IF(S957=0,MAX((0-ABS(U957*Constants!$B$4)),0),(ABS(S957*Constants!$B$4)+50)/100))</f>
        <v>1001.125</v>
      </c>
      <c r="X957">
        <f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1200.5</v>
      </c>
      <c r="Y957">
        <f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800.5</v>
      </c>
      <c r="Z957">
        <f t="shared" si="247"/>
        <v>1200.5</v>
      </c>
      <c r="AA957">
        <f t="shared" si="248"/>
        <v>800.5</v>
      </c>
      <c r="AB957">
        <f>IF(I957&lt;&gt;0,(ABS(X957*Constants!$B$10)+50)/100,IF(X957=0,MAX((AB956-ABS(Z957*Constants!$B$4)),0),(ABS(X957*Constants!$B$4)+50)/100))</f>
        <v>0.62005</v>
      </c>
      <c r="AC957">
        <f>IF(J957&lt;&gt;0,(ABS(Y957*Constants!$B$10)+50)/100,IF(Y957=0,MAX((AC956-ABS(AA957*Constants!$B$4)),0),(ABS(Y957*Constants!$B$4)+50)/100))</f>
        <v>0.58005</v>
      </c>
      <c r="AD957">
        <f t="shared" si="249"/>
        <v>1001</v>
      </c>
      <c r="AE957">
        <f t="shared" si="250"/>
        <v>1200.5</v>
      </c>
      <c r="AF957">
        <f t="shared" si="251"/>
        <v>800.5</v>
      </c>
      <c r="AG957">
        <f>((Constants!$B$5*AG956)+Constants!$B$4*AD957+AH956)/(Constants!$B$5+Constants!$B$4)</f>
        <v>1001</v>
      </c>
      <c r="AH957">
        <f>((Constants!$B$5*AG956)+Constants!$B$4*AD957+AH956)-(Constants!$B$5+Constants!$B$4)*AG957</f>
        <v>0</v>
      </c>
      <c r="AI957">
        <f>((Constants!$B$5*AI956)+Constants!$B$4*AE957+AJ956)/(Constants!$B$5+Constants!$B$4)</f>
        <v>1200.5</v>
      </c>
      <c r="AJ957">
        <f>((Constants!$B$5*AI956)+Constants!$B$4*AE957+AJ956)-(Constants!$B$4+Constants!$B$5)*AI957</f>
        <v>0</v>
      </c>
      <c r="AK957">
        <f>((Constants!$B$5*AK956)+Constants!$B$4*AF957+AL956)/(Constants!$B$5+Constants!$B$4)</f>
        <v>800.5</v>
      </c>
      <c r="AL957">
        <f>((Constants!$B$5*AK956)+Constants!$B$4*AF957+AL956)-(Constants!$B$5+Constants!$B$4)*AK957</f>
        <v>0</v>
      </c>
      <c r="AM957">
        <f t="shared" si="252"/>
        <v>1</v>
      </c>
      <c r="AN957">
        <f t="shared" si="253"/>
        <v>1</v>
      </c>
      <c r="AO957">
        <f>(200000*(ABS(N957)-ABS(N955))+Constants!$B$7)/(2*Constants!$B$7)</f>
        <v>0.5</v>
      </c>
      <c r="AP957">
        <f>(200000*(ABS(O957)-ABS(O955))+Constants!$B$7)/(2*Constants!$B$7)</f>
        <v>0.5</v>
      </c>
      <c r="AQ957">
        <f t="shared" si="254"/>
        <v>1</v>
      </c>
      <c r="AR957">
        <f>(Constants!$B$3*Constants!$B$8*I957*K957+AS956)/(Constants!$B$9*Constants!$B$4)</f>
        <v>7.53982300884956</v>
      </c>
      <c r="AS957">
        <f>(Constants!$B$3*Constants!$B$8*I957*K957+AS956)-(AR957*Constants!$B$9*Constants!$B$4)</f>
        <v>0</v>
      </c>
      <c r="AT957">
        <f t="shared" si="255"/>
        <v>7200.53097345124</v>
      </c>
      <c r="AU957">
        <f t="array" ref="AU957">IF(SUMPRODUCT(--(SIGN(AN924:AN956)=SIGN(K925:K957)))=0,2,IF(AV956&gt;0,1,0))</f>
        <v>0</v>
      </c>
      <c r="AV957">
        <f>IF(AU957=2,ROUND(5*1000/Constants!$B$11,0),IF(AV956&gt;0,AV956-1,0))</f>
        <v>0</v>
      </c>
      <c r="AW957">
        <f t="shared" si="256"/>
        <v>955</v>
      </c>
      <c r="AX957">
        <f ca="1" t="array" ref="AX957">IF(AW957&gt;Constants!$B$12,2,IF(SUMPRODUCT(--(AX938:AX957=2))=0,0,1))</f>
        <v>2</v>
      </c>
      <c r="AZ957">
        <f t="array" ref="AZ957">IF(ABS(AG957)&gt;Constants!$B$13,2,IF(SUMPRODUCT(--(AZ937:AZ956=2))=0,0,1))</f>
        <v>0</v>
      </c>
    </row>
    <row r="958" spans="1:52">
      <c r="A958" s="3">
        <v>956</v>
      </c>
      <c r="B958">
        <f>Signals!B957</f>
        <v>3</v>
      </c>
      <c r="C958">
        <f>Signals!C957</f>
        <v>2</v>
      </c>
      <c r="D958">
        <f>Signals!F957</f>
        <v>0</v>
      </c>
      <c r="E958">
        <f>Signals!H957</f>
        <v>0</v>
      </c>
      <c r="F958">
        <f>Signals!I957</f>
        <v>0</v>
      </c>
      <c r="G958">
        <f>IF(Constants!$B$2=2,-B958,B958)</f>
        <v>3</v>
      </c>
      <c r="H958">
        <f>IF(Constants!$C$2=2,-C958,C958)</f>
        <v>2</v>
      </c>
      <c r="I958">
        <f t="shared" si="240"/>
        <v>3</v>
      </c>
      <c r="J958">
        <f t="shared" si="241"/>
        <v>2</v>
      </c>
      <c r="K958">
        <f t="shared" si="242"/>
        <v>1</v>
      </c>
      <c r="L958">
        <f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1200.5</v>
      </c>
      <c r="M958">
        <f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800.5</v>
      </c>
      <c r="N958">
        <f t="shared" si="243"/>
        <v>1200.5</v>
      </c>
      <c r="O958">
        <f t="shared" si="244"/>
        <v>800.5</v>
      </c>
      <c r="P958">
        <f>IF(I958&lt;&gt;0,(ABS(L958*Constants!$B$10)+50)/100,MAX(P957-ABS(N958*Constants!$B$4),0))</f>
        <v>0.62005</v>
      </c>
      <c r="Q958">
        <f>IF(J958&lt;&gt;0,(ABS(M958*Constants!$B$10)+50)/100,MAX(Q957-ABS(O958*Constants!$B$4),0))</f>
        <v>0.58005</v>
      </c>
      <c r="R958">
        <f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1200.5</v>
      </c>
      <c r="S958">
        <f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800.5</v>
      </c>
      <c r="T958">
        <f t="shared" si="245"/>
        <v>1200.5</v>
      </c>
      <c r="U958">
        <f t="shared" si="246"/>
        <v>800.5</v>
      </c>
      <c r="V958">
        <f>IF(I958&lt;&gt;0,(ABS(R958*Constants!$B$4)+50)/100,IF(R958=0,MAX((0-ABS(T958*Constants!$B$4)),0),(ABS(R958*Constants!$B$4)+50)/100))</f>
        <v>1501.125</v>
      </c>
      <c r="W958">
        <f>IF(J958&lt;&gt;0,(ABS(S958*Constants!$B$4)+50)/100,IF(S958=0,MAX((0-ABS(U958*Constants!$B$4)),0),(ABS(S958*Constants!$B$4)+50)/100))</f>
        <v>1001.125</v>
      </c>
      <c r="X958">
        <f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1200.5</v>
      </c>
      <c r="Y958">
        <f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800.5</v>
      </c>
      <c r="Z958">
        <f t="shared" si="247"/>
        <v>1200.5</v>
      </c>
      <c r="AA958">
        <f t="shared" si="248"/>
        <v>800.5</v>
      </c>
      <c r="AB958">
        <f>IF(I958&lt;&gt;0,(ABS(X958*Constants!$B$10)+50)/100,IF(X958=0,MAX((AB957-ABS(Z958*Constants!$B$4)),0),(ABS(X958*Constants!$B$4)+50)/100))</f>
        <v>0.62005</v>
      </c>
      <c r="AC958">
        <f>IF(J958&lt;&gt;0,(ABS(Y958*Constants!$B$10)+50)/100,IF(Y958=0,MAX((AC957-ABS(AA958*Constants!$B$4)),0),(ABS(Y958*Constants!$B$4)+50)/100))</f>
        <v>0.58005</v>
      </c>
      <c r="AD958">
        <f t="shared" si="249"/>
        <v>1001</v>
      </c>
      <c r="AE958">
        <f t="shared" si="250"/>
        <v>1200.5</v>
      </c>
      <c r="AF958">
        <f t="shared" si="251"/>
        <v>800.5</v>
      </c>
      <c r="AG958">
        <f>((Constants!$B$5*AG957)+Constants!$B$4*AD958+AH957)/(Constants!$B$5+Constants!$B$4)</f>
        <v>1001</v>
      </c>
      <c r="AH958">
        <f>((Constants!$B$5*AG957)+Constants!$B$4*AD958+AH957)-(Constants!$B$5+Constants!$B$4)*AG958</f>
        <v>0</v>
      </c>
      <c r="AI958">
        <f>((Constants!$B$5*AI957)+Constants!$B$4*AE958+AJ957)/(Constants!$B$5+Constants!$B$4)</f>
        <v>1200.5</v>
      </c>
      <c r="AJ958">
        <f>((Constants!$B$5*AI957)+Constants!$B$4*AE958+AJ957)-(Constants!$B$4+Constants!$B$5)*AI958</f>
        <v>0</v>
      </c>
      <c r="AK958">
        <f>((Constants!$B$5*AK957)+Constants!$B$4*AF958+AL957)/(Constants!$B$5+Constants!$B$4)</f>
        <v>800.5</v>
      </c>
      <c r="AL958">
        <f>((Constants!$B$5*AK957)+Constants!$B$4*AF958+AL957)-(Constants!$B$5+Constants!$B$4)*AK958</f>
        <v>0</v>
      </c>
      <c r="AM958">
        <f t="shared" si="252"/>
        <v>1</v>
      </c>
      <c r="AN958">
        <f t="shared" si="253"/>
        <v>1</v>
      </c>
      <c r="AO958">
        <f>(200000*(ABS(N958)-ABS(N956))+Constants!$B$7)/(2*Constants!$B$7)</f>
        <v>0.5</v>
      </c>
      <c r="AP958">
        <f>(200000*(ABS(O958)-ABS(O956))+Constants!$B$7)/(2*Constants!$B$7)</f>
        <v>0.5</v>
      </c>
      <c r="AQ958">
        <f t="shared" si="254"/>
        <v>1</v>
      </c>
      <c r="AR958">
        <f>(Constants!$B$3*Constants!$B$8*I958*K958+AS957)/(Constants!$B$9*Constants!$B$4)</f>
        <v>7.53982300884956</v>
      </c>
      <c r="AS958">
        <f>(Constants!$B$3*Constants!$B$8*I958*K958+AS957)-(AR958*Constants!$B$9*Constants!$B$4)</f>
        <v>0</v>
      </c>
      <c r="AT958">
        <f t="shared" si="255"/>
        <v>7208.07079646009</v>
      </c>
      <c r="AU958">
        <f t="array" ref="AU958">IF(SUMPRODUCT(--(SIGN(AN925:AN957)=SIGN(K926:K958)))=0,2,IF(AV957&gt;0,1,0))</f>
        <v>0</v>
      </c>
      <c r="AV958">
        <f>IF(AU958=2,ROUND(5*1000/Constants!$B$11,0),IF(AV957&gt;0,AV957-1,0))</f>
        <v>0</v>
      </c>
      <c r="AW958">
        <f t="shared" si="256"/>
        <v>956</v>
      </c>
      <c r="AX958">
        <f ca="1" t="array" ref="AX958">IF(AW958&gt;Constants!$B$12,2,IF(SUMPRODUCT(--(AX939:AX958=2))=0,0,1))</f>
        <v>2</v>
      </c>
      <c r="AZ958">
        <f t="array" ref="AZ958">IF(ABS(AG958)&gt;Constants!$B$13,2,IF(SUMPRODUCT(--(AZ938:AZ957=2))=0,0,1))</f>
        <v>0</v>
      </c>
    </row>
    <row r="959" spans="1:52">
      <c r="A959" s="3">
        <v>957</v>
      </c>
      <c r="B959">
        <f>Signals!B958</f>
        <v>3</v>
      </c>
      <c r="C959">
        <f>Signals!C958</f>
        <v>2</v>
      </c>
      <c r="D959">
        <f>Signals!F958</f>
        <v>0</v>
      </c>
      <c r="E959">
        <f>Signals!H958</f>
        <v>0</v>
      </c>
      <c r="F959">
        <f>Signals!I958</f>
        <v>0</v>
      </c>
      <c r="G959">
        <f>IF(Constants!$B$2=2,-B959,B959)</f>
        <v>3</v>
      </c>
      <c r="H959">
        <f>IF(Constants!$C$2=2,-C959,C959)</f>
        <v>2</v>
      </c>
      <c r="I959">
        <f t="shared" si="240"/>
        <v>3</v>
      </c>
      <c r="J959">
        <f t="shared" si="241"/>
        <v>2</v>
      </c>
      <c r="K959">
        <f t="shared" si="242"/>
        <v>1</v>
      </c>
      <c r="L959">
        <f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1200.5</v>
      </c>
      <c r="M959">
        <f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800.5</v>
      </c>
      <c r="N959">
        <f t="shared" si="243"/>
        <v>1200.5</v>
      </c>
      <c r="O959">
        <f t="shared" si="244"/>
        <v>800.5</v>
      </c>
      <c r="P959">
        <f>IF(I959&lt;&gt;0,(ABS(L959*Constants!$B$10)+50)/100,MAX(P958-ABS(N959*Constants!$B$4),0))</f>
        <v>0.62005</v>
      </c>
      <c r="Q959">
        <f>IF(J959&lt;&gt;0,(ABS(M959*Constants!$B$10)+50)/100,MAX(Q958-ABS(O959*Constants!$B$4),0))</f>
        <v>0.58005</v>
      </c>
      <c r="R959">
        <f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1200.5</v>
      </c>
      <c r="S959">
        <f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800.5</v>
      </c>
      <c r="T959">
        <f t="shared" si="245"/>
        <v>1200.5</v>
      </c>
      <c r="U959">
        <f t="shared" si="246"/>
        <v>800.5</v>
      </c>
      <c r="V959">
        <f>IF(I959&lt;&gt;0,(ABS(R959*Constants!$B$4)+50)/100,IF(R959=0,MAX((0-ABS(T959*Constants!$B$4)),0),(ABS(R959*Constants!$B$4)+50)/100))</f>
        <v>1501.125</v>
      </c>
      <c r="W959">
        <f>IF(J959&lt;&gt;0,(ABS(S959*Constants!$B$4)+50)/100,IF(S959=0,MAX((0-ABS(U959*Constants!$B$4)),0),(ABS(S959*Constants!$B$4)+50)/100))</f>
        <v>1001.125</v>
      </c>
      <c r="X959">
        <f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1200.5</v>
      </c>
      <c r="Y959">
        <f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800.5</v>
      </c>
      <c r="Z959">
        <f t="shared" si="247"/>
        <v>1200.5</v>
      </c>
      <c r="AA959">
        <f t="shared" si="248"/>
        <v>800.5</v>
      </c>
      <c r="AB959">
        <f>IF(I959&lt;&gt;0,(ABS(X959*Constants!$B$10)+50)/100,IF(X959=0,MAX((AB958-ABS(Z959*Constants!$B$4)),0),(ABS(X959*Constants!$B$4)+50)/100))</f>
        <v>0.62005</v>
      </c>
      <c r="AC959">
        <f>IF(J959&lt;&gt;0,(ABS(Y959*Constants!$B$10)+50)/100,IF(Y959=0,MAX((AC958-ABS(AA959*Constants!$B$4)),0),(ABS(Y959*Constants!$B$4)+50)/100))</f>
        <v>0.58005</v>
      </c>
      <c r="AD959">
        <f t="shared" si="249"/>
        <v>1001</v>
      </c>
      <c r="AE959">
        <f t="shared" si="250"/>
        <v>1200.5</v>
      </c>
      <c r="AF959">
        <f t="shared" si="251"/>
        <v>800.5</v>
      </c>
      <c r="AG959">
        <f>((Constants!$B$5*AG958)+Constants!$B$4*AD959+AH958)/(Constants!$B$5+Constants!$B$4)</f>
        <v>1001</v>
      </c>
      <c r="AH959">
        <f>((Constants!$B$5*AG958)+Constants!$B$4*AD959+AH958)-(Constants!$B$5+Constants!$B$4)*AG959</f>
        <v>0</v>
      </c>
      <c r="AI959">
        <f>((Constants!$B$5*AI958)+Constants!$B$4*AE959+AJ958)/(Constants!$B$5+Constants!$B$4)</f>
        <v>1200.5</v>
      </c>
      <c r="AJ959">
        <f>((Constants!$B$5*AI958)+Constants!$B$4*AE959+AJ958)-(Constants!$B$4+Constants!$B$5)*AI959</f>
        <v>0</v>
      </c>
      <c r="AK959">
        <f>((Constants!$B$5*AK958)+Constants!$B$4*AF959+AL958)/(Constants!$B$5+Constants!$B$4)</f>
        <v>800.5</v>
      </c>
      <c r="AL959">
        <f>((Constants!$B$5*AK958)+Constants!$B$4*AF959+AL958)-(Constants!$B$5+Constants!$B$4)*AK959</f>
        <v>0</v>
      </c>
      <c r="AM959">
        <f t="shared" si="252"/>
        <v>1</v>
      </c>
      <c r="AN959">
        <f t="shared" si="253"/>
        <v>1</v>
      </c>
      <c r="AO959">
        <f>(200000*(ABS(N959)-ABS(N957))+Constants!$B$7)/(2*Constants!$B$7)</f>
        <v>0.5</v>
      </c>
      <c r="AP959">
        <f>(200000*(ABS(O959)-ABS(O957))+Constants!$B$7)/(2*Constants!$B$7)</f>
        <v>0.5</v>
      </c>
      <c r="AQ959">
        <f t="shared" si="254"/>
        <v>1</v>
      </c>
      <c r="AR959">
        <f>(Constants!$B$3*Constants!$B$8*I959*K959+AS958)/(Constants!$B$9*Constants!$B$4)</f>
        <v>7.53982300884956</v>
      </c>
      <c r="AS959">
        <f>(Constants!$B$3*Constants!$B$8*I959*K959+AS958)-(AR959*Constants!$B$9*Constants!$B$4)</f>
        <v>0</v>
      </c>
      <c r="AT959">
        <f t="shared" si="255"/>
        <v>7215.61061946894</v>
      </c>
      <c r="AU959">
        <f t="array" ref="AU959">IF(SUMPRODUCT(--(SIGN(AN926:AN958)=SIGN(K927:K959)))=0,2,IF(AV958&gt;0,1,0))</f>
        <v>0</v>
      </c>
      <c r="AV959">
        <f>IF(AU959=2,ROUND(5*1000/Constants!$B$11,0),IF(AV958&gt;0,AV958-1,0))</f>
        <v>0</v>
      </c>
      <c r="AW959">
        <f t="shared" si="256"/>
        <v>957</v>
      </c>
      <c r="AX959">
        <f ca="1" t="array" ref="AX959">IF(AW959&gt;Constants!$B$12,2,IF(SUMPRODUCT(--(AX940:AX959=2))=0,0,1))</f>
        <v>2</v>
      </c>
      <c r="AZ959">
        <f t="array" ref="AZ959">IF(ABS(AG959)&gt;Constants!$B$13,2,IF(SUMPRODUCT(--(AZ939:AZ958=2))=0,0,1))</f>
        <v>0</v>
      </c>
    </row>
    <row r="960" spans="1:52">
      <c r="A960" s="3">
        <v>958</v>
      </c>
      <c r="B960">
        <f>Signals!B959</f>
        <v>3</v>
      </c>
      <c r="C960">
        <f>Signals!C959</f>
        <v>2</v>
      </c>
      <c r="D960">
        <f>Signals!F959</f>
        <v>0</v>
      </c>
      <c r="E960">
        <f>Signals!H959</f>
        <v>0</v>
      </c>
      <c r="F960">
        <f>Signals!I959</f>
        <v>0</v>
      </c>
      <c r="G960">
        <f>IF(Constants!$B$2=2,-B960,B960)</f>
        <v>3</v>
      </c>
      <c r="H960">
        <f>IF(Constants!$C$2=2,-C960,C960)</f>
        <v>2</v>
      </c>
      <c r="I960">
        <f t="shared" si="240"/>
        <v>3</v>
      </c>
      <c r="J960">
        <f t="shared" si="241"/>
        <v>2</v>
      </c>
      <c r="K960">
        <f t="shared" si="242"/>
        <v>1</v>
      </c>
      <c r="L960">
        <f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1200.5</v>
      </c>
      <c r="M960">
        <f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800.5</v>
      </c>
      <c r="N960">
        <f t="shared" si="243"/>
        <v>1200.5</v>
      </c>
      <c r="O960">
        <f t="shared" si="244"/>
        <v>800.5</v>
      </c>
      <c r="P960">
        <f>IF(I960&lt;&gt;0,(ABS(L960*Constants!$B$10)+50)/100,MAX(P959-ABS(N960*Constants!$B$4),0))</f>
        <v>0.62005</v>
      </c>
      <c r="Q960">
        <f>IF(J960&lt;&gt;0,(ABS(M960*Constants!$B$10)+50)/100,MAX(Q959-ABS(O960*Constants!$B$4),0))</f>
        <v>0.58005</v>
      </c>
      <c r="R960">
        <f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1200.5</v>
      </c>
      <c r="S960">
        <f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800.5</v>
      </c>
      <c r="T960">
        <f t="shared" si="245"/>
        <v>1200.5</v>
      </c>
      <c r="U960">
        <f t="shared" si="246"/>
        <v>800.5</v>
      </c>
      <c r="V960">
        <f>IF(I960&lt;&gt;0,(ABS(R960*Constants!$B$4)+50)/100,IF(R960=0,MAX((0-ABS(T960*Constants!$B$4)),0),(ABS(R960*Constants!$B$4)+50)/100))</f>
        <v>1501.125</v>
      </c>
      <c r="W960">
        <f>IF(J960&lt;&gt;0,(ABS(S960*Constants!$B$4)+50)/100,IF(S960=0,MAX((0-ABS(U960*Constants!$B$4)),0),(ABS(S960*Constants!$B$4)+50)/100))</f>
        <v>1001.125</v>
      </c>
      <c r="X960">
        <f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1200.5</v>
      </c>
      <c r="Y960">
        <f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800.5</v>
      </c>
      <c r="Z960">
        <f t="shared" si="247"/>
        <v>1200.5</v>
      </c>
      <c r="AA960">
        <f t="shared" si="248"/>
        <v>800.5</v>
      </c>
      <c r="AB960">
        <f>IF(I960&lt;&gt;0,(ABS(X960*Constants!$B$10)+50)/100,IF(X960=0,MAX((AB959-ABS(Z960*Constants!$B$4)),0),(ABS(X960*Constants!$B$4)+50)/100))</f>
        <v>0.62005</v>
      </c>
      <c r="AC960">
        <f>IF(J960&lt;&gt;0,(ABS(Y960*Constants!$B$10)+50)/100,IF(Y960=0,MAX((AC959-ABS(AA960*Constants!$B$4)),0),(ABS(Y960*Constants!$B$4)+50)/100))</f>
        <v>0.58005</v>
      </c>
      <c r="AD960">
        <f t="shared" si="249"/>
        <v>1001</v>
      </c>
      <c r="AE960">
        <f t="shared" si="250"/>
        <v>1200.5</v>
      </c>
      <c r="AF960">
        <f t="shared" si="251"/>
        <v>800.5</v>
      </c>
      <c r="AG960">
        <f>((Constants!$B$5*AG959)+Constants!$B$4*AD960+AH959)/(Constants!$B$5+Constants!$B$4)</f>
        <v>1001</v>
      </c>
      <c r="AH960">
        <f>((Constants!$B$5*AG959)+Constants!$B$4*AD960+AH959)-(Constants!$B$5+Constants!$B$4)*AG960</f>
        <v>0</v>
      </c>
      <c r="AI960">
        <f>((Constants!$B$5*AI959)+Constants!$B$4*AE960+AJ959)/(Constants!$B$5+Constants!$B$4)</f>
        <v>1200.5</v>
      </c>
      <c r="AJ960">
        <f>((Constants!$B$5*AI959)+Constants!$B$4*AE960+AJ959)-(Constants!$B$4+Constants!$B$5)*AI960</f>
        <v>0</v>
      </c>
      <c r="AK960">
        <f>((Constants!$B$5*AK959)+Constants!$B$4*AF960+AL959)/(Constants!$B$5+Constants!$B$4)</f>
        <v>800.5</v>
      </c>
      <c r="AL960">
        <f>((Constants!$B$5*AK959)+Constants!$B$4*AF960+AL959)-(Constants!$B$5+Constants!$B$4)*AK960</f>
        <v>0</v>
      </c>
      <c r="AM960">
        <f t="shared" si="252"/>
        <v>1</v>
      </c>
      <c r="AN960">
        <f t="shared" si="253"/>
        <v>1</v>
      </c>
      <c r="AO960">
        <f>(200000*(ABS(N960)-ABS(N958))+Constants!$B$7)/(2*Constants!$B$7)</f>
        <v>0.5</v>
      </c>
      <c r="AP960">
        <f>(200000*(ABS(O960)-ABS(O958))+Constants!$B$7)/(2*Constants!$B$7)</f>
        <v>0.5</v>
      </c>
      <c r="AQ960">
        <f t="shared" si="254"/>
        <v>1</v>
      </c>
      <c r="AR960">
        <f>(Constants!$B$3*Constants!$B$8*I960*K960+AS959)/(Constants!$B$9*Constants!$B$4)</f>
        <v>7.53982300884956</v>
      </c>
      <c r="AS960">
        <f>(Constants!$B$3*Constants!$B$8*I960*K960+AS959)-(AR960*Constants!$B$9*Constants!$B$4)</f>
        <v>0</v>
      </c>
      <c r="AT960">
        <f t="shared" si="255"/>
        <v>7223.15044247779</v>
      </c>
      <c r="AU960">
        <f t="array" ref="AU960">IF(SUMPRODUCT(--(SIGN(AN927:AN959)=SIGN(K928:K960)))=0,2,IF(AV959&gt;0,1,0))</f>
        <v>0</v>
      </c>
      <c r="AV960">
        <f>IF(AU960=2,ROUND(5*1000/Constants!$B$11,0),IF(AV959&gt;0,AV959-1,0))</f>
        <v>0</v>
      </c>
      <c r="AW960">
        <f t="shared" si="256"/>
        <v>958</v>
      </c>
      <c r="AX960">
        <f ca="1" t="array" ref="AX960">IF(AW960&gt;Constants!$B$12,2,IF(SUMPRODUCT(--(AX941:AX960=2))=0,0,1))</f>
        <v>2</v>
      </c>
      <c r="AZ960">
        <f t="array" ref="AZ960">IF(ABS(AG960)&gt;Constants!$B$13,2,IF(SUMPRODUCT(--(AZ940:AZ959=2))=0,0,1))</f>
        <v>0</v>
      </c>
    </row>
    <row r="961" spans="1:52">
      <c r="A961" s="3">
        <v>959</v>
      </c>
      <c r="B961">
        <f>Signals!B960</f>
        <v>3</v>
      </c>
      <c r="C961">
        <f>Signals!C960</f>
        <v>2</v>
      </c>
      <c r="D961">
        <f>Signals!F960</f>
        <v>0</v>
      </c>
      <c r="E961">
        <f>Signals!H960</f>
        <v>0</v>
      </c>
      <c r="F961">
        <f>Signals!I960</f>
        <v>0</v>
      </c>
      <c r="G961">
        <f>IF(Constants!$B$2=2,-B961,B961)</f>
        <v>3</v>
      </c>
      <c r="H961">
        <f>IF(Constants!$C$2=2,-C961,C961)</f>
        <v>2</v>
      </c>
      <c r="I961">
        <f t="shared" si="240"/>
        <v>3</v>
      </c>
      <c r="J961">
        <f t="shared" si="241"/>
        <v>2</v>
      </c>
      <c r="K961">
        <f t="shared" si="242"/>
        <v>1</v>
      </c>
      <c r="L961">
        <f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1200.5</v>
      </c>
      <c r="M961">
        <f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800.5</v>
      </c>
      <c r="N961">
        <f t="shared" si="243"/>
        <v>1200.5</v>
      </c>
      <c r="O961">
        <f t="shared" si="244"/>
        <v>800.5</v>
      </c>
      <c r="P961">
        <f>IF(I961&lt;&gt;0,(ABS(L961*Constants!$B$10)+50)/100,MAX(P960-ABS(N961*Constants!$B$4),0))</f>
        <v>0.62005</v>
      </c>
      <c r="Q961">
        <f>IF(J961&lt;&gt;0,(ABS(M961*Constants!$B$10)+50)/100,MAX(Q960-ABS(O961*Constants!$B$4),0))</f>
        <v>0.58005</v>
      </c>
      <c r="R961">
        <f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1200.5</v>
      </c>
      <c r="S961">
        <f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800.5</v>
      </c>
      <c r="T961">
        <f t="shared" si="245"/>
        <v>1200.5</v>
      </c>
      <c r="U961">
        <f t="shared" si="246"/>
        <v>800.5</v>
      </c>
      <c r="V961">
        <f>IF(I961&lt;&gt;0,(ABS(R961*Constants!$B$4)+50)/100,IF(R961=0,MAX((0-ABS(T961*Constants!$B$4)),0),(ABS(R961*Constants!$B$4)+50)/100))</f>
        <v>1501.125</v>
      </c>
      <c r="W961">
        <f>IF(J961&lt;&gt;0,(ABS(S961*Constants!$B$4)+50)/100,IF(S961=0,MAX((0-ABS(U961*Constants!$B$4)),0),(ABS(S961*Constants!$B$4)+50)/100))</f>
        <v>1001.125</v>
      </c>
      <c r="X961">
        <f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1200.5</v>
      </c>
      <c r="Y961">
        <f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800.5</v>
      </c>
      <c r="Z961">
        <f t="shared" si="247"/>
        <v>1200.5</v>
      </c>
      <c r="AA961">
        <f t="shared" si="248"/>
        <v>800.5</v>
      </c>
      <c r="AB961">
        <f>IF(I961&lt;&gt;0,(ABS(X961*Constants!$B$10)+50)/100,IF(X961=0,MAX((AB960-ABS(Z961*Constants!$B$4)),0),(ABS(X961*Constants!$B$4)+50)/100))</f>
        <v>0.62005</v>
      </c>
      <c r="AC961">
        <f>IF(J961&lt;&gt;0,(ABS(Y961*Constants!$B$10)+50)/100,IF(Y961=0,MAX((AC960-ABS(AA961*Constants!$B$4)),0),(ABS(Y961*Constants!$B$4)+50)/100))</f>
        <v>0.58005</v>
      </c>
      <c r="AD961">
        <f t="shared" si="249"/>
        <v>1001</v>
      </c>
      <c r="AE961">
        <f t="shared" si="250"/>
        <v>1200.5</v>
      </c>
      <c r="AF961">
        <f t="shared" si="251"/>
        <v>800.5</v>
      </c>
      <c r="AG961">
        <f>((Constants!$B$5*AG960)+Constants!$B$4*AD961+AH960)/(Constants!$B$5+Constants!$B$4)</f>
        <v>1001</v>
      </c>
      <c r="AH961">
        <f>((Constants!$B$5*AG960)+Constants!$B$4*AD961+AH960)-(Constants!$B$5+Constants!$B$4)*AG961</f>
        <v>0</v>
      </c>
      <c r="AI961">
        <f>((Constants!$B$5*AI960)+Constants!$B$4*AE961+AJ960)/(Constants!$B$5+Constants!$B$4)</f>
        <v>1200.5</v>
      </c>
      <c r="AJ961">
        <f>((Constants!$B$5*AI960)+Constants!$B$4*AE961+AJ960)-(Constants!$B$4+Constants!$B$5)*AI961</f>
        <v>0</v>
      </c>
      <c r="AK961">
        <f>((Constants!$B$5*AK960)+Constants!$B$4*AF961+AL960)/(Constants!$B$5+Constants!$B$4)</f>
        <v>800.5</v>
      </c>
      <c r="AL961">
        <f>((Constants!$B$5*AK960)+Constants!$B$4*AF961+AL960)-(Constants!$B$5+Constants!$B$4)*AK961</f>
        <v>0</v>
      </c>
      <c r="AM961">
        <f t="shared" si="252"/>
        <v>1</v>
      </c>
      <c r="AN961">
        <f t="shared" si="253"/>
        <v>1</v>
      </c>
      <c r="AO961">
        <f>(200000*(ABS(N961)-ABS(N959))+Constants!$B$7)/(2*Constants!$B$7)</f>
        <v>0.5</v>
      </c>
      <c r="AP961">
        <f>(200000*(ABS(O961)-ABS(O959))+Constants!$B$7)/(2*Constants!$B$7)</f>
        <v>0.5</v>
      </c>
      <c r="AQ961">
        <f t="shared" si="254"/>
        <v>1</v>
      </c>
      <c r="AR961">
        <f>(Constants!$B$3*Constants!$B$8*I961*K961+AS960)/(Constants!$B$9*Constants!$B$4)</f>
        <v>7.53982300884956</v>
      </c>
      <c r="AS961">
        <f>(Constants!$B$3*Constants!$B$8*I961*K961+AS960)-(AR961*Constants!$B$9*Constants!$B$4)</f>
        <v>0</v>
      </c>
      <c r="AT961">
        <f t="shared" si="255"/>
        <v>7230.69026548664</v>
      </c>
      <c r="AU961">
        <f t="array" ref="AU961">IF(SUMPRODUCT(--(SIGN(AN928:AN960)=SIGN(K929:K961)))=0,2,IF(AV960&gt;0,1,0))</f>
        <v>0</v>
      </c>
      <c r="AV961">
        <f>IF(AU961=2,ROUND(5*1000/Constants!$B$11,0),IF(AV960&gt;0,AV960-1,0))</f>
        <v>0</v>
      </c>
      <c r="AW961">
        <f t="shared" si="256"/>
        <v>959</v>
      </c>
      <c r="AX961">
        <f ca="1" t="array" ref="AX961">IF(AW961&gt;Constants!$B$12,2,IF(SUMPRODUCT(--(AX942:AX961=2))=0,0,1))</f>
        <v>2</v>
      </c>
      <c r="AZ961">
        <f t="array" ref="AZ961">IF(ABS(AG961)&gt;Constants!$B$13,2,IF(SUMPRODUCT(--(AZ941:AZ960=2))=0,0,1))</f>
        <v>0</v>
      </c>
    </row>
    <row r="962" spans="1:52">
      <c r="A962" s="3">
        <v>960</v>
      </c>
      <c r="B962">
        <f>Signals!B961</f>
        <v>3</v>
      </c>
      <c r="C962">
        <f>Signals!C961</f>
        <v>2</v>
      </c>
      <c r="D962">
        <f>Signals!F961</f>
        <v>0</v>
      </c>
      <c r="E962">
        <f>Signals!H961</f>
        <v>0</v>
      </c>
      <c r="F962">
        <f>Signals!I961</f>
        <v>0</v>
      </c>
      <c r="G962">
        <f>IF(Constants!$B$2=2,-B962,B962)</f>
        <v>3</v>
      </c>
      <c r="H962">
        <f>IF(Constants!$C$2=2,-C962,C962)</f>
        <v>2</v>
      </c>
      <c r="I962">
        <f t="shared" si="240"/>
        <v>3</v>
      </c>
      <c r="J962">
        <f t="shared" si="241"/>
        <v>2</v>
      </c>
      <c r="K962">
        <f t="shared" si="242"/>
        <v>1</v>
      </c>
      <c r="L962">
        <f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1200.5</v>
      </c>
      <c r="M962">
        <f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800.5</v>
      </c>
      <c r="N962">
        <f t="shared" si="243"/>
        <v>1200.5</v>
      </c>
      <c r="O962">
        <f t="shared" si="244"/>
        <v>800.5</v>
      </c>
      <c r="P962">
        <f>IF(I962&lt;&gt;0,(ABS(L962*Constants!$B$10)+50)/100,MAX(P961-ABS(N962*Constants!$B$4),0))</f>
        <v>0.62005</v>
      </c>
      <c r="Q962">
        <f>IF(J962&lt;&gt;0,(ABS(M962*Constants!$B$10)+50)/100,MAX(Q961-ABS(O962*Constants!$B$4),0))</f>
        <v>0.58005</v>
      </c>
      <c r="R962">
        <f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1200.5</v>
      </c>
      <c r="S962">
        <f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800.5</v>
      </c>
      <c r="T962">
        <f t="shared" si="245"/>
        <v>1200.5</v>
      </c>
      <c r="U962">
        <f t="shared" si="246"/>
        <v>800.5</v>
      </c>
      <c r="V962">
        <f>IF(I962&lt;&gt;0,(ABS(R962*Constants!$B$4)+50)/100,IF(R962=0,MAX((0-ABS(T962*Constants!$B$4)),0),(ABS(R962*Constants!$B$4)+50)/100))</f>
        <v>1501.125</v>
      </c>
      <c r="W962">
        <f>IF(J962&lt;&gt;0,(ABS(S962*Constants!$B$4)+50)/100,IF(S962=0,MAX((0-ABS(U962*Constants!$B$4)),0),(ABS(S962*Constants!$B$4)+50)/100))</f>
        <v>1001.125</v>
      </c>
      <c r="X962">
        <f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1200.5</v>
      </c>
      <c r="Y962">
        <f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800.5</v>
      </c>
      <c r="Z962">
        <f t="shared" si="247"/>
        <v>1200.5</v>
      </c>
      <c r="AA962">
        <f t="shared" si="248"/>
        <v>800.5</v>
      </c>
      <c r="AB962">
        <f>IF(I962&lt;&gt;0,(ABS(X962*Constants!$B$10)+50)/100,IF(X962=0,MAX((AB961-ABS(Z962*Constants!$B$4)),0),(ABS(X962*Constants!$B$4)+50)/100))</f>
        <v>0.62005</v>
      </c>
      <c r="AC962">
        <f>IF(J962&lt;&gt;0,(ABS(Y962*Constants!$B$10)+50)/100,IF(Y962=0,MAX((AC961-ABS(AA962*Constants!$B$4)),0),(ABS(Y962*Constants!$B$4)+50)/100))</f>
        <v>0.58005</v>
      </c>
      <c r="AD962">
        <f t="shared" si="249"/>
        <v>1001</v>
      </c>
      <c r="AE962">
        <f t="shared" si="250"/>
        <v>1200.5</v>
      </c>
      <c r="AF962">
        <f t="shared" si="251"/>
        <v>800.5</v>
      </c>
      <c r="AG962">
        <f>((Constants!$B$5*AG961)+Constants!$B$4*AD962+AH961)/(Constants!$B$5+Constants!$B$4)</f>
        <v>1001</v>
      </c>
      <c r="AH962">
        <f>((Constants!$B$5*AG961)+Constants!$B$4*AD962+AH961)-(Constants!$B$5+Constants!$B$4)*AG962</f>
        <v>0</v>
      </c>
      <c r="AI962">
        <f>((Constants!$B$5*AI961)+Constants!$B$4*AE962+AJ961)/(Constants!$B$5+Constants!$B$4)</f>
        <v>1200.5</v>
      </c>
      <c r="AJ962">
        <f>((Constants!$B$5*AI961)+Constants!$B$4*AE962+AJ961)-(Constants!$B$4+Constants!$B$5)*AI962</f>
        <v>0</v>
      </c>
      <c r="AK962">
        <f>((Constants!$B$5*AK961)+Constants!$B$4*AF962+AL961)/(Constants!$B$5+Constants!$B$4)</f>
        <v>800.5</v>
      </c>
      <c r="AL962">
        <f>((Constants!$B$5*AK961)+Constants!$B$4*AF962+AL961)-(Constants!$B$5+Constants!$B$4)*AK962</f>
        <v>0</v>
      </c>
      <c r="AM962">
        <f t="shared" si="252"/>
        <v>1</v>
      </c>
      <c r="AN962">
        <f t="shared" si="253"/>
        <v>1</v>
      </c>
      <c r="AO962">
        <f>(200000*(ABS(N962)-ABS(N960))+Constants!$B$7)/(2*Constants!$B$7)</f>
        <v>0.5</v>
      </c>
      <c r="AP962">
        <f>(200000*(ABS(O962)-ABS(O960))+Constants!$B$7)/(2*Constants!$B$7)</f>
        <v>0.5</v>
      </c>
      <c r="AQ962">
        <f t="shared" si="254"/>
        <v>1</v>
      </c>
      <c r="AR962">
        <f>(Constants!$B$3*Constants!$B$8*I962*K962+AS961)/(Constants!$B$9*Constants!$B$4)</f>
        <v>7.53982300884956</v>
      </c>
      <c r="AS962">
        <f>(Constants!$B$3*Constants!$B$8*I962*K962+AS961)-(AR962*Constants!$B$9*Constants!$B$4)</f>
        <v>0</v>
      </c>
      <c r="AT962">
        <f t="shared" si="255"/>
        <v>7238.23008849549</v>
      </c>
      <c r="AU962">
        <f t="array" ref="AU962">IF(SUMPRODUCT(--(SIGN(AN929:AN961)=SIGN(K930:K962)))=0,2,IF(AV961&gt;0,1,0))</f>
        <v>0</v>
      </c>
      <c r="AV962">
        <f>IF(AU962=2,ROUND(5*1000/Constants!$B$11,0),IF(AV961&gt;0,AV961-1,0))</f>
        <v>0</v>
      </c>
      <c r="AW962">
        <f t="shared" si="256"/>
        <v>960</v>
      </c>
      <c r="AX962">
        <f ca="1" t="array" ref="AX962">IF(AW962&gt;Constants!$B$12,2,IF(SUMPRODUCT(--(AX943:AX962=2))=0,0,1))</f>
        <v>2</v>
      </c>
      <c r="AZ962">
        <f t="array" ref="AZ962">IF(ABS(AG962)&gt;Constants!$B$13,2,IF(SUMPRODUCT(--(AZ942:AZ961=2))=0,0,1))</f>
        <v>0</v>
      </c>
    </row>
    <row r="963" spans="1:52">
      <c r="A963" s="3">
        <v>961</v>
      </c>
      <c r="B963">
        <f>Signals!B962</f>
        <v>3</v>
      </c>
      <c r="C963">
        <f>Signals!C962</f>
        <v>2</v>
      </c>
      <c r="D963">
        <f>Signals!F962</f>
        <v>0</v>
      </c>
      <c r="E963">
        <f>Signals!H962</f>
        <v>0</v>
      </c>
      <c r="F963">
        <f>Signals!I962</f>
        <v>0</v>
      </c>
      <c r="G963">
        <f>IF(Constants!$B$2=2,-B963,B963)</f>
        <v>3</v>
      </c>
      <c r="H963">
        <f>IF(Constants!$C$2=2,-C963,C963)</f>
        <v>2</v>
      </c>
      <c r="I963">
        <f t="shared" si="240"/>
        <v>3</v>
      </c>
      <c r="J963">
        <f t="shared" si="241"/>
        <v>2</v>
      </c>
      <c r="K963">
        <f t="shared" si="242"/>
        <v>1</v>
      </c>
      <c r="L963">
        <f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1200.5</v>
      </c>
      <c r="M963">
        <f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800.5</v>
      </c>
      <c r="N963">
        <f t="shared" si="243"/>
        <v>1200.5</v>
      </c>
      <c r="O963">
        <f t="shared" si="244"/>
        <v>800.5</v>
      </c>
      <c r="P963">
        <f>IF(I963&lt;&gt;0,(ABS(L963*Constants!$B$10)+50)/100,MAX(P962-ABS(N963*Constants!$B$4),0))</f>
        <v>0.62005</v>
      </c>
      <c r="Q963">
        <f>IF(J963&lt;&gt;0,(ABS(M963*Constants!$B$10)+50)/100,MAX(Q962-ABS(O963*Constants!$B$4),0))</f>
        <v>0.58005</v>
      </c>
      <c r="R963">
        <f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1200.5</v>
      </c>
      <c r="S963">
        <f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800.5</v>
      </c>
      <c r="T963">
        <f t="shared" si="245"/>
        <v>1200.5</v>
      </c>
      <c r="U963">
        <f t="shared" si="246"/>
        <v>800.5</v>
      </c>
      <c r="V963">
        <f>IF(I963&lt;&gt;0,(ABS(R963*Constants!$B$4)+50)/100,IF(R963=0,MAX((0-ABS(T963*Constants!$B$4)),0),(ABS(R963*Constants!$B$4)+50)/100))</f>
        <v>1501.125</v>
      </c>
      <c r="W963">
        <f>IF(J963&lt;&gt;0,(ABS(S963*Constants!$B$4)+50)/100,IF(S963=0,MAX((0-ABS(U963*Constants!$B$4)),0),(ABS(S963*Constants!$B$4)+50)/100))</f>
        <v>1001.125</v>
      </c>
      <c r="X963">
        <f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1200.5</v>
      </c>
      <c r="Y963">
        <f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800.5</v>
      </c>
      <c r="Z963">
        <f t="shared" si="247"/>
        <v>1200.5</v>
      </c>
      <c r="AA963">
        <f t="shared" si="248"/>
        <v>800.5</v>
      </c>
      <c r="AB963">
        <f>IF(I963&lt;&gt;0,(ABS(X963*Constants!$B$10)+50)/100,IF(X963=0,MAX((AB962-ABS(Z963*Constants!$B$4)),0),(ABS(X963*Constants!$B$4)+50)/100))</f>
        <v>0.62005</v>
      </c>
      <c r="AC963">
        <f>IF(J963&lt;&gt;0,(ABS(Y963*Constants!$B$10)+50)/100,IF(Y963=0,MAX((AC962-ABS(AA963*Constants!$B$4)),0),(ABS(Y963*Constants!$B$4)+50)/100))</f>
        <v>0.58005</v>
      </c>
      <c r="AD963">
        <f t="shared" si="249"/>
        <v>1001</v>
      </c>
      <c r="AE963">
        <f t="shared" si="250"/>
        <v>1200.5</v>
      </c>
      <c r="AF963">
        <f t="shared" si="251"/>
        <v>800.5</v>
      </c>
      <c r="AG963">
        <f>((Constants!$B$5*AG962)+Constants!$B$4*AD963+AH962)/(Constants!$B$5+Constants!$B$4)</f>
        <v>1001</v>
      </c>
      <c r="AH963">
        <f>((Constants!$B$5*AG962)+Constants!$B$4*AD963+AH962)-(Constants!$B$5+Constants!$B$4)*AG963</f>
        <v>0</v>
      </c>
      <c r="AI963">
        <f>((Constants!$B$5*AI962)+Constants!$B$4*AE963+AJ962)/(Constants!$B$5+Constants!$B$4)</f>
        <v>1200.5</v>
      </c>
      <c r="AJ963">
        <f>((Constants!$B$5*AI962)+Constants!$B$4*AE963+AJ962)-(Constants!$B$4+Constants!$B$5)*AI963</f>
        <v>0</v>
      </c>
      <c r="AK963">
        <f>((Constants!$B$5*AK962)+Constants!$B$4*AF963+AL962)/(Constants!$B$5+Constants!$B$4)</f>
        <v>800.5</v>
      </c>
      <c r="AL963">
        <f>((Constants!$B$5*AK962)+Constants!$B$4*AF963+AL962)-(Constants!$B$5+Constants!$B$4)*AK963</f>
        <v>0</v>
      </c>
      <c r="AM963">
        <f t="shared" si="252"/>
        <v>1</v>
      </c>
      <c r="AN963">
        <f t="shared" si="253"/>
        <v>1</v>
      </c>
      <c r="AO963">
        <f>(200000*(ABS(N963)-ABS(N961))+Constants!$B$7)/(2*Constants!$B$7)</f>
        <v>0.5</v>
      </c>
      <c r="AP963">
        <f>(200000*(ABS(O963)-ABS(O961))+Constants!$B$7)/(2*Constants!$B$7)</f>
        <v>0.5</v>
      </c>
      <c r="AQ963">
        <f t="shared" si="254"/>
        <v>1</v>
      </c>
      <c r="AR963">
        <f>(Constants!$B$3*Constants!$B$8*I963*K963+AS962)/(Constants!$B$9*Constants!$B$4)</f>
        <v>7.53982300884956</v>
      </c>
      <c r="AS963">
        <f>(Constants!$B$3*Constants!$B$8*I963*K963+AS962)-(AR963*Constants!$B$9*Constants!$B$4)</f>
        <v>0</v>
      </c>
      <c r="AT963">
        <f t="shared" si="255"/>
        <v>7245.76991150434</v>
      </c>
      <c r="AU963">
        <f t="array" ref="AU963">IF(SUMPRODUCT(--(SIGN(AN930:AN962)=SIGN(K931:K963)))=0,2,IF(AV962&gt;0,1,0))</f>
        <v>0</v>
      </c>
      <c r="AV963">
        <f>IF(AU963=2,ROUND(5*1000/Constants!$B$11,0),IF(AV962&gt;0,AV962-1,0))</f>
        <v>0</v>
      </c>
      <c r="AW963">
        <f t="shared" si="256"/>
        <v>961</v>
      </c>
      <c r="AX963">
        <f ca="1" t="array" ref="AX963">IF(AW963&gt;Constants!$B$12,2,IF(SUMPRODUCT(--(AX944:AX963=2))=0,0,1))</f>
        <v>2</v>
      </c>
      <c r="AZ963">
        <f t="array" ref="AZ963">IF(ABS(AG963)&gt;Constants!$B$13,2,IF(SUMPRODUCT(--(AZ943:AZ962=2))=0,0,1))</f>
        <v>0</v>
      </c>
    </row>
    <row r="964" spans="1:52">
      <c r="A964" s="3">
        <v>962</v>
      </c>
      <c r="B964">
        <f>Signals!B963</f>
        <v>3</v>
      </c>
      <c r="C964">
        <f>Signals!C963</f>
        <v>2</v>
      </c>
      <c r="D964">
        <f>Signals!F963</f>
        <v>0</v>
      </c>
      <c r="E964">
        <f>Signals!H963</f>
        <v>0</v>
      </c>
      <c r="F964">
        <f>Signals!I963</f>
        <v>0</v>
      </c>
      <c r="G964">
        <f>IF(Constants!$B$2=2,-B964,B964)</f>
        <v>3</v>
      </c>
      <c r="H964">
        <f>IF(Constants!$C$2=2,-C964,C964)</f>
        <v>2</v>
      </c>
      <c r="I964">
        <f t="shared" si="240"/>
        <v>3</v>
      </c>
      <c r="J964">
        <f t="shared" si="241"/>
        <v>2</v>
      </c>
      <c r="K964">
        <f t="shared" si="242"/>
        <v>1</v>
      </c>
      <c r="L964">
        <f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1200.5</v>
      </c>
      <c r="M964">
        <f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800.5</v>
      </c>
      <c r="N964">
        <f t="shared" si="243"/>
        <v>1200.5</v>
      </c>
      <c r="O964">
        <f t="shared" si="244"/>
        <v>800.5</v>
      </c>
      <c r="P964">
        <f>IF(I964&lt;&gt;0,(ABS(L964*Constants!$B$10)+50)/100,MAX(P963-ABS(N964*Constants!$B$4),0))</f>
        <v>0.62005</v>
      </c>
      <c r="Q964">
        <f>IF(J964&lt;&gt;0,(ABS(M964*Constants!$B$10)+50)/100,MAX(Q963-ABS(O964*Constants!$B$4),0))</f>
        <v>0.58005</v>
      </c>
      <c r="R964">
        <f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1200.5</v>
      </c>
      <c r="S964">
        <f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800.5</v>
      </c>
      <c r="T964">
        <f t="shared" si="245"/>
        <v>1200.5</v>
      </c>
      <c r="U964">
        <f t="shared" si="246"/>
        <v>800.5</v>
      </c>
      <c r="V964">
        <f>IF(I964&lt;&gt;0,(ABS(R964*Constants!$B$4)+50)/100,IF(R964=0,MAX((0-ABS(T964*Constants!$B$4)),0),(ABS(R964*Constants!$B$4)+50)/100))</f>
        <v>1501.125</v>
      </c>
      <c r="W964">
        <f>IF(J964&lt;&gt;0,(ABS(S964*Constants!$B$4)+50)/100,IF(S964=0,MAX((0-ABS(U964*Constants!$B$4)),0),(ABS(S964*Constants!$B$4)+50)/100))</f>
        <v>1001.125</v>
      </c>
      <c r="X964">
        <f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1200.5</v>
      </c>
      <c r="Y964">
        <f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800.5</v>
      </c>
      <c r="Z964">
        <f t="shared" si="247"/>
        <v>1200.5</v>
      </c>
      <c r="AA964">
        <f t="shared" si="248"/>
        <v>800.5</v>
      </c>
      <c r="AB964">
        <f>IF(I964&lt;&gt;0,(ABS(X964*Constants!$B$10)+50)/100,IF(X964=0,MAX((AB963-ABS(Z964*Constants!$B$4)),0),(ABS(X964*Constants!$B$4)+50)/100))</f>
        <v>0.62005</v>
      </c>
      <c r="AC964">
        <f>IF(J964&lt;&gt;0,(ABS(Y964*Constants!$B$10)+50)/100,IF(Y964=0,MAX((AC963-ABS(AA964*Constants!$B$4)),0),(ABS(Y964*Constants!$B$4)+50)/100))</f>
        <v>0.58005</v>
      </c>
      <c r="AD964">
        <f t="shared" si="249"/>
        <v>1001</v>
      </c>
      <c r="AE964">
        <f t="shared" si="250"/>
        <v>1200.5</v>
      </c>
      <c r="AF964">
        <f t="shared" si="251"/>
        <v>800.5</v>
      </c>
      <c r="AG964">
        <f>((Constants!$B$5*AG963)+Constants!$B$4*AD964+AH963)/(Constants!$B$5+Constants!$B$4)</f>
        <v>1001</v>
      </c>
      <c r="AH964">
        <f>((Constants!$B$5*AG963)+Constants!$B$4*AD964+AH963)-(Constants!$B$5+Constants!$B$4)*AG964</f>
        <v>0</v>
      </c>
      <c r="AI964">
        <f>((Constants!$B$5*AI963)+Constants!$B$4*AE964+AJ963)/(Constants!$B$5+Constants!$B$4)</f>
        <v>1200.5</v>
      </c>
      <c r="AJ964">
        <f>((Constants!$B$5*AI963)+Constants!$B$4*AE964+AJ963)-(Constants!$B$4+Constants!$B$5)*AI964</f>
        <v>0</v>
      </c>
      <c r="AK964">
        <f>((Constants!$B$5*AK963)+Constants!$B$4*AF964+AL963)/(Constants!$B$5+Constants!$B$4)</f>
        <v>800.5</v>
      </c>
      <c r="AL964">
        <f>((Constants!$B$5*AK963)+Constants!$B$4*AF964+AL963)-(Constants!$B$5+Constants!$B$4)*AK964</f>
        <v>0</v>
      </c>
      <c r="AM964">
        <f t="shared" si="252"/>
        <v>1</v>
      </c>
      <c r="AN964">
        <f t="shared" si="253"/>
        <v>1</v>
      </c>
      <c r="AO964">
        <f>(200000*(ABS(N964)-ABS(N962))+Constants!$B$7)/(2*Constants!$B$7)</f>
        <v>0.5</v>
      </c>
      <c r="AP964">
        <f>(200000*(ABS(O964)-ABS(O962))+Constants!$B$7)/(2*Constants!$B$7)</f>
        <v>0.5</v>
      </c>
      <c r="AQ964">
        <f t="shared" si="254"/>
        <v>1</v>
      </c>
      <c r="AR964">
        <f>(Constants!$B$3*Constants!$B$8*I964*K964+AS963)/(Constants!$B$9*Constants!$B$4)</f>
        <v>7.53982300884956</v>
      </c>
      <c r="AS964">
        <f>(Constants!$B$3*Constants!$B$8*I964*K964+AS963)-(AR964*Constants!$B$9*Constants!$B$4)</f>
        <v>0</v>
      </c>
      <c r="AT964">
        <f t="shared" si="255"/>
        <v>7253.30973451319</v>
      </c>
      <c r="AU964">
        <f t="array" ref="AU964">IF(SUMPRODUCT(--(SIGN(AN931:AN963)=SIGN(K932:K964)))=0,2,IF(AV963&gt;0,1,0))</f>
        <v>0</v>
      </c>
      <c r="AV964">
        <f>IF(AU964=2,ROUND(5*1000/Constants!$B$11,0),IF(AV963&gt;0,AV963-1,0))</f>
        <v>0</v>
      </c>
      <c r="AW964">
        <f t="shared" si="256"/>
        <v>962</v>
      </c>
      <c r="AX964">
        <f ca="1" t="array" ref="AX964">IF(AW964&gt;Constants!$B$12,2,IF(SUMPRODUCT(--(AX945:AX964=2))=0,0,1))</f>
        <v>2</v>
      </c>
      <c r="AZ964">
        <f t="array" ref="AZ964">IF(ABS(AG964)&gt;Constants!$B$13,2,IF(SUMPRODUCT(--(AZ944:AZ963=2))=0,0,1))</f>
        <v>0</v>
      </c>
    </row>
    <row r="965" spans="1:52">
      <c r="A965" s="3">
        <v>963</v>
      </c>
      <c r="B965">
        <f>Signals!B964</f>
        <v>3</v>
      </c>
      <c r="C965">
        <f>Signals!C964</f>
        <v>2</v>
      </c>
      <c r="D965">
        <f>Signals!F964</f>
        <v>0</v>
      </c>
      <c r="E965">
        <f>Signals!H964</f>
        <v>0</v>
      </c>
      <c r="F965">
        <f>Signals!I964</f>
        <v>0</v>
      </c>
      <c r="G965">
        <f>IF(Constants!$B$2=2,-B965,B965)</f>
        <v>3</v>
      </c>
      <c r="H965">
        <f>IF(Constants!$C$2=2,-C965,C965)</f>
        <v>2</v>
      </c>
      <c r="I965">
        <f t="shared" ref="I965:I1002" si="257">IF(SIGN(G965+H965)=SIGN(AN964),G965,-G965)</f>
        <v>3</v>
      </c>
      <c r="J965">
        <f t="shared" ref="J965:J1002" si="258">IF(SIGN(G965+H965)=SIGN(AN964),H965,-H965)</f>
        <v>2</v>
      </c>
      <c r="K965">
        <f t="shared" ref="K965:K1002" si="259">IF(SIGN(G965+H965)=SIGN(AN964),1,-1)</f>
        <v>1</v>
      </c>
      <c r="L965">
        <f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1200.5</v>
      </c>
      <c r="M965">
        <f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800.5</v>
      </c>
      <c r="N965">
        <f t="shared" ref="N965:N1002" si="260">IF(I965&lt;&gt;0,L965,IF(P964&gt;0,N964,0))</f>
        <v>1200.5</v>
      </c>
      <c r="O965">
        <f t="shared" ref="O965:O1002" si="261">IF(J965&lt;&gt;0,M965,IF(Q964&gt;0,O964,0))</f>
        <v>800.5</v>
      </c>
      <c r="P965">
        <f>IF(I965&lt;&gt;0,(ABS(L965*Constants!$B$10)+50)/100,MAX(P964-ABS(N965*Constants!$B$4),0))</f>
        <v>0.62005</v>
      </c>
      <c r="Q965">
        <f>IF(J965&lt;&gt;0,(ABS(M965*Constants!$B$10)+50)/100,MAX(Q964-ABS(O965*Constants!$B$4),0))</f>
        <v>0.58005</v>
      </c>
      <c r="R965">
        <f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1200.5</v>
      </c>
      <c r="S965">
        <f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800.5</v>
      </c>
      <c r="T965">
        <f t="shared" ref="T965:T1002" si="262">IF(I965&lt;&gt;0,R965,IF(V964&gt;0,MAX(T964,R965),R965))</f>
        <v>1200.5</v>
      </c>
      <c r="U965">
        <f t="shared" ref="U965:U1002" si="263">IF(J965&lt;&gt;0,S965,IF(W964&gt;0,MAX(U964,S965),S965))</f>
        <v>800.5</v>
      </c>
      <c r="V965">
        <f>IF(I965&lt;&gt;0,(ABS(R965*Constants!$B$4)+50)/100,IF(R965=0,MAX((0-ABS(T965*Constants!$B$4)),0),(ABS(R965*Constants!$B$4)+50)/100))</f>
        <v>1501.125</v>
      </c>
      <c r="W965">
        <f>IF(J965&lt;&gt;0,(ABS(S965*Constants!$B$4)+50)/100,IF(S965=0,MAX((0-ABS(U965*Constants!$B$4)),0),(ABS(S965*Constants!$B$4)+50)/100))</f>
        <v>1001.125</v>
      </c>
      <c r="X965">
        <f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1200.5</v>
      </c>
      <c r="Y965">
        <f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800.5</v>
      </c>
      <c r="Z965">
        <f t="shared" ref="Z965:Z1002" si="264">IF(I965&lt;&gt;0,X965,IF(AB964&gt;0,MIN(Z964,X965),X965))</f>
        <v>1200.5</v>
      </c>
      <c r="AA965">
        <f t="shared" ref="AA965:AA1002" si="265">IF(J965&lt;&gt;0,Y965,IF(AC964&gt;0,MIN(AA964,Y965),Y965))</f>
        <v>800.5</v>
      </c>
      <c r="AB965">
        <f>IF(I965&lt;&gt;0,(ABS(X965*Constants!$B$10)+50)/100,IF(X965=0,MAX((AB964-ABS(Z965*Constants!$B$4)),0),(ABS(X965*Constants!$B$4)+50)/100))</f>
        <v>0.62005</v>
      </c>
      <c r="AC965">
        <f>IF(J965&lt;&gt;0,(ABS(Y965*Constants!$B$10)+50)/100,IF(Y965=0,MAX((AC964-ABS(AA965*Constants!$B$4)),0),(ABS(Y965*Constants!$B$4)+50)/100))</f>
        <v>0.58005</v>
      </c>
      <c r="AD965">
        <f t="shared" ref="AD965:AD1002" si="266">IF(N965+O965&gt;=0,(1+N965+O965)/2,(N965+O965-1)/2)</f>
        <v>1001</v>
      </c>
      <c r="AE965">
        <f t="shared" ref="AE965:AE1002" si="267">MAX(T965,U965)</f>
        <v>1200.5</v>
      </c>
      <c r="AF965">
        <f t="shared" ref="AF965:AF1002" si="268">MIN(Z965,AA965)</f>
        <v>800.5</v>
      </c>
      <c r="AG965">
        <f>((Constants!$B$5*AG964)+Constants!$B$4*AD965+AH964)/(Constants!$B$5+Constants!$B$4)</f>
        <v>1001</v>
      </c>
      <c r="AH965">
        <f>((Constants!$B$5*AG964)+Constants!$B$4*AD965+AH964)-(Constants!$B$5+Constants!$B$4)*AG965</f>
        <v>0</v>
      </c>
      <c r="AI965">
        <f>((Constants!$B$5*AI964)+Constants!$B$4*AE965+AJ964)/(Constants!$B$5+Constants!$B$4)</f>
        <v>1200.5</v>
      </c>
      <c r="AJ965">
        <f>((Constants!$B$5*AI964)+Constants!$B$4*AE965+AJ964)-(Constants!$B$4+Constants!$B$5)*AI965</f>
        <v>0</v>
      </c>
      <c r="AK965">
        <f>((Constants!$B$5*AK964)+Constants!$B$4*AF965+AL964)/(Constants!$B$5+Constants!$B$4)</f>
        <v>800.5</v>
      </c>
      <c r="AL965">
        <f>((Constants!$B$5*AK964)+Constants!$B$4*AF965+AL964)-(Constants!$B$5+Constants!$B$4)*AK965</f>
        <v>0</v>
      </c>
      <c r="AM965">
        <f t="shared" ref="AM965:AM1002" si="269">IF(AG965*K965&gt;0,1,IF(AG965*K965&lt;0,-1,0))</f>
        <v>1</v>
      </c>
      <c r="AN965">
        <f t="shared" ref="AN965:AN1002" si="270">IF(SIGN(AI965)=SIGN(AK965),AM965,0)</f>
        <v>1</v>
      </c>
      <c r="AO965">
        <f>(200000*(ABS(N965)-ABS(N963))+Constants!$B$7)/(2*Constants!$B$7)</f>
        <v>0.5</v>
      </c>
      <c r="AP965">
        <f>(200000*(ABS(O965)-ABS(O963))+Constants!$B$7)/(2*Constants!$B$7)</f>
        <v>0.5</v>
      </c>
      <c r="AQ965">
        <f t="shared" ref="AQ965:AQ1002" si="271">(1+AO965+AP965)/2</f>
        <v>1</v>
      </c>
      <c r="AR965">
        <f>(Constants!$B$3*Constants!$B$8*I965*K965+AS964)/(Constants!$B$9*Constants!$B$4)</f>
        <v>7.53982300884956</v>
      </c>
      <c r="AS965">
        <f>(Constants!$B$3*Constants!$B$8*I965*K965+AS964)-(AR965*Constants!$B$9*Constants!$B$4)</f>
        <v>0</v>
      </c>
      <c r="AT965">
        <f t="shared" ref="AT965:AT1002" si="272">AR965+AT964</f>
        <v>7260.84955752204</v>
      </c>
      <c r="AU965">
        <f t="array" ref="AU965">IF(SUMPRODUCT(--(SIGN(AN932:AN964)=SIGN(K933:K965)))=0,2,IF(AV964&gt;0,1,0))</f>
        <v>0</v>
      </c>
      <c r="AV965">
        <f>IF(AU965=2,ROUND(5*1000/Constants!$B$11,0),IF(AV964&gt;0,AV964-1,0))</f>
        <v>0</v>
      </c>
      <c r="AW965">
        <f t="shared" ref="AW965:AW1002" si="273">IF(I965&lt;&gt;J965,AW964+ABS(I965-J965),0)</f>
        <v>963</v>
      </c>
      <c r="AX965">
        <f ca="1" t="array" ref="AX965">IF(AW965&gt;Constants!$B$12,2,IF(SUMPRODUCT(--(AX946:AX965=2))=0,0,1))</f>
        <v>2</v>
      </c>
      <c r="AZ965">
        <f t="array" ref="AZ965">IF(ABS(AG965)&gt;Constants!$B$13,2,IF(SUMPRODUCT(--(AZ945:AZ964=2))=0,0,1))</f>
        <v>0</v>
      </c>
    </row>
    <row r="966" spans="1:52">
      <c r="A966" s="3">
        <v>964</v>
      </c>
      <c r="B966">
        <f>Signals!B965</f>
        <v>3</v>
      </c>
      <c r="C966">
        <f>Signals!C965</f>
        <v>2</v>
      </c>
      <c r="D966">
        <f>Signals!F965</f>
        <v>0</v>
      </c>
      <c r="E966">
        <f>Signals!H965</f>
        <v>0</v>
      </c>
      <c r="F966">
        <f>Signals!I965</f>
        <v>0</v>
      </c>
      <c r="G966">
        <f>IF(Constants!$B$2=2,-B966,B966)</f>
        <v>3</v>
      </c>
      <c r="H966">
        <f>IF(Constants!$C$2=2,-C966,C966)</f>
        <v>2</v>
      </c>
      <c r="I966">
        <f t="shared" si="257"/>
        <v>3</v>
      </c>
      <c r="J966">
        <f t="shared" si="258"/>
        <v>2</v>
      </c>
      <c r="K966">
        <f t="shared" si="259"/>
        <v>1</v>
      </c>
      <c r="L966">
        <f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1200.5</v>
      </c>
      <c r="M966">
        <f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800.5</v>
      </c>
      <c r="N966">
        <f t="shared" si="260"/>
        <v>1200.5</v>
      </c>
      <c r="O966">
        <f t="shared" si="261"/>
        <v>800.5</v>
      </c>
      <c r="P966">
        <f>IF(I966&lt;&gt;0,(ABS(L966*Constants!$B$10)+50)/100,MAX(P965-ABS(N966*Constants!$B$4),0))</f>
        <v>0.62005</v>
      </c>
      <c r="Q966">
        <f>IF(J966&lt;&gt;0,(ABS(M966*Constants!$B$10)+50)/100,MAX(Q965-ABS(O966*Constants!$B$4),0))</f>
        <v>0.58005</v>
      </c>
      <c r="R966">
        <f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1200.5</v>
      </c>
      <c r="S966">
        <f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800.5</v>
      </c>
      <c r="T966">
        <f t="shared" si="262"/>
        <v>1200.5</v>
      </c>
      <c r="U966">
        <f t="shared" si="263"/>
        <v>800.5</v>
      </c>
      <c r="V966">
        <f>IF(I966&lt;&gt;0,(ABS(R966*Constants!$B$4)+50)/100,IF(R966=0,MAX((0-ABS(T966*Constants!$B$4)),0),(ABS(R966*Constants!$B$4)+50)/100))</f>
        <v>1501.125</v>
      </c>
      <c r="W966">
        <f>IF(J966&lt;&gt;0,(ABS(S966*Constants!$B$4)+50)/100,IF(S966=0,MAX((0-ABS(U966*Constants!$B$4)),0),(ABS(S966*Constants!$B$4)+50)/100))</f>
        <v>1001.125</v>
      </c>
      <c r="X966">
        <f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1200.5</v>
      </c>
      <c r="Y966">
        <f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800.5</v>
      </c>
      <c r="Z966">
        <f t="shared" si="264"/>
        <v>1200.5</v>
      </c>
      <c r="AA966">
        <f t="shared" si="265"/>
        <v>800.5</v>
      </c>
      <c r="AB966">
        <f>IF(I966&lt;&gt;0,(ABS(X966*Constants!$B$10)+50)/100,IF(X966=0,MAX((AB965-ABS(Z966*Constants!$B$4)),0),(ABS(X966*Constants!$B$4)+50)/100))</f>
        <v>0.62005</v>
      </c>
      <c r="AC966">
        <f>IF(J966&lt;&gt;0,(ABS(Y966*Constants!$B$10)+50)/100,IF(Y966=0,MAX((AC965-ABS(AA966*Constants!$B$4)),0),(ABS(Y966*Constants!$B$4)+50)/100))</f>
        <v>0.58005</v>
      </c>
      <c r="AD966">
        <f t="shared" si="266"/>
        <v>1001</v>
      </c>
      <c r="AE966">
        <f t="shared" si="267"/>
        <v>1200.5</v>
      </c>
      <c r="AF966">
        <f t="shared" si="268"/>
        <v>800.5</v>
      </c>
      <c r="AG966">
        <f>((Constants!$B$5*AG965)+Constants!$B$4*AD966+AH965)/(Constants!$B$5+Constants!$B$4)</f>
        <v>1001</v>
      </c>
      <c r="AH966">
        <f>((Constants!$B$5*AG965)+Constants!$B$4*AD966+AH965)-(Constants!$B$5+Constants!$B$4)*AG966</f>
        <v>0</v>
      </c>
      <c r="AI966">
        <f>((Constants!$B$5*AI965)+Constants!$B$4*AE966+AJ965)/(Constants!$B$5+Constants!$B$4)</f>
        <v>1200.5</v>
      </c>
      <c r="AJ966">
        <f>((Constants!$B$5*AI965)+Constants!$B$4*AE966+AJ965)-(Constants!$B$4+Constants!$B$5)*AI966</f>
        <v>0</v>
      </c>
      <c r="AK966">
        <f>((Constants!$B$5*AK965)+Constants!$B$4*AF966+AL965)/(Constants!$B$5+Constants!$B$4)</f>
        <v>800.5</v>
      </c>
      <c r="AL966">
        <f>((Constants!$B$5*AK965)+Constants!$B$4*AF966+AL965)-(Constants!$B$5+Constants!$B$4)*AK966</f>
        <v>0</v>
      </c>
      <c r="AM966">
        <f t="shared" si="269"/>
        <v>1</v>
      </c>
      <c r="AN966">
        <f t="shared" si="270"/>
        <v>1</v>
      </c>
      <c r="AO966">
        <f>(200000*(ABS(N966)-ABS(N964))+Constants!$B$7)/(2*Constants!$B$7)</f>
        <v>0.5</v>
      </c>
      <c r="AP966">
        <f>(200000*(ABS(O966)-ABS(O964))+Constants!$B$7)/(2*Constants!$B$7)</f>
        <v>0.5</v>
      </c>
      <c r="AQ966">
        <f t="shared" si="271"/>
        <v>1</v>
      </c>
      <c r="AR966">
        <f>(Constants!$B$3*Constants!$B$8*I966*K966+AS965)/(Constants!$B$9*Constants!$B$4)</f>
        <v>7.53982300884956</v>
      </c>
      <c r="AS966">
        <f>(Constants!$B$3*Constants!$B$8*I966*K966+AS965)-(AR966*Constants!$B$9*Constants!$B$4)</f>
        <v>0</v>
      </c>
      <c r="AT966">
        <f t="shared" si="272"/>
        <v>7268.38938053089</v>
      </c>
      <c r="AU966">
        <f t="array" ref="AU966">IF(SUMPRODUCT(--(SIGN(AN933:AN965)=SIGN(K934:K966)))=0,2,IF(AV965&gt;0,1,0))</f>
        <v>0</v>
      </c>
      <c r="AV966">
        <f>IF(AU966=2,ROUND(5*1000/Constants!$B$11,0),IF(AV965&gt;0,AV965-1,0))</f>
        <v>0</v>
      </c>
      <c r="AW966">
        <f t="shared" si="273"/>
        <v>964</v>
      </c>
      <c r="AX966">
        <f ca="1" t="array" ref="AX966">IF(AW966&gt;Constants!$B$12,2,IF(SUMPRODUCT(--(AX947:AX966=2))=0,0,1))</f>
        <v>2</v>
      </c>
      <c r="AZ966">
        <f t="array" ref="AZ966">IF(ABS(AG966)&gt;Constants!$B$13,2,IF(SUMPRODUCT(--(AZ946:AZ965=2))=0,0,1))</f>
        <v>0</v>
      </c>
    </row>
    <row r="967" spans="1:52">
      <c r="A967" s="3">
        <v>965</v>
      </c>
      <c r="B967">
        <f>Signals!B966</f>
        <v>3</v>
      </c>
      <c r="C967">
        <f>Signals!C966</f>
        <v>2</v>
      </c>
      <c r="D967">
        <f>Signals!F966</f>
        <v>0</v>
      </c>
      <c r="E967">
        <f>Signals!H966</f>
        <v>0</v>
      </c>
      <c r="F967">
        <f>Signals!I966</f>
        <v>0</v>
      </c>
      <c r="G967">
        <f>IF(Constants!$B$2=2,-B967,B967)</f>
        <v>3</v>
      </c>
      <c r="H967">
        <f>IF(Constants!$C$2=2,-C967,C967)</f>
        <v>2</v>
      </c>
      <c r="I967">
        <f t="shared" si="257"/>
        <v>3</v>
      </c>
      <c r="J967">
        <f t="shared" si="258"/>
        <v>2</v>
      </c>
      <c r="K967">
        <f t="shared" si="259"/>
        <v>1</v>
      </c>
      <c r="L967">
        <f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1200.5</v>
      </c>
      <c r="M967">
        <f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800.5</v>
      </c>
      <c r="N967">
        <f t="shared" si="260"/>
        <v>1200.5</v>
      </c>
      <c r="O967">
        <f t="shared" si="261"/>
        <v>800.5</v>
      </c>
      <c r="P967">
        <f>IF(I967&lt;&gt;0,(ABS(L967*Constants!$B$10)+50)/100,MAX(P966-ABS(N967*Constants!$B$4),0))</f>
        <v>0.62005</v>
      </c>
      <c r="Q967">
        <f>IF(J967&lt;&gt;0,(ABS(M967*Constants!$B$10)+50)/100,MAX(Q966-ABS(O967*Constants!$B$4),0))</f>
        <v>0.58005</v>
      </c>
      <c r="R967">
        <f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1200.5</v>
      </c>
      <c r="S967">
        <f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800.5</v>
      </c>
      <c r="T967">
        <f t="shared" si="262"/>
        <v>1200.5</v>
      </c>
      <c r="U967">
        <f t="shared" si="263"/>
        <v>800.5</v>
      </c>
      <c r="V967">
        <f>IF(I967&lt;&gt;0,(ABS(R967*Constants!$B$4)+50)/100,IF(R967=0,MAX((0-ABS(T967*Constants!$B$4)),0),(ABS(R967*Constants!$B$4)+50)/100))</f>
        <v>1501.125</v>
      </c>
      <c r="W967">
        <f>IF(J967&lt;&gt;0,(ABS(S967*Constants!$B$4)+50)/100,IF(S967=0,MAX((0-ABS(U967*Constants!$B$4)),0),(ABS(S967*Constants!$B$4)+50)/100))</f>
        <v>1001.125</v>
      </c>
      <c r="X967">
        <f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1200.5</v>
      </c>
      <c r="Y967">
        <f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800.5</v>
      </c>
      <c r="Z967">
        <f t="shared" si="264"/>
        <v>1200.5</v>
      </c>
      <c r="AA967">
        <f t="shared" si="265"/>
        <v>800.5</v>
      </c>
      <c r="AB967">
        <f>IF(I967&lt;&gt;0,(ABS(X967*Constants!$B$10)+50)/100,IF(X967=0,MAX((AB966-ABS(Z967*Constants!$B$4)),0),(ABS(X967*Constants!$B$4)+50)/100))</f>
        <v>0.62005</v>
      </c>
      <c r="AC967">
        <f>IF(J967&lt;&gt;0,(ABS(Y967*Constants!$B$10)+50)/100,IF(Y967=0,MAX((AC966-ABS(AA967*Constants!$B$4)),0),(ABS(Y967*Constants!$B$4)+50)/100))</f>
        <v>0.58005</v>
      </c>
      <c r="AD967">
        <f t="shared" si="266"/>
        <v>1001</v>
      </c>
      <c r="AE967">
        <f t="shared" si="267"/>
        <v>1200.5</v>
      </c>
      <c r="AF967">
        <f t="shared" si="268"/>
        <v>800.5</v>
      </c>
      <c r="AG967">
        <f>((Constants!$B$5*AG966)+Constants!$B$4*AD967+AH966)/(Constants!$B$5+Constants!$B$4)</f>
        <v>1001</v>
      </c>
      <c r="AH967">
        <f>((Constants!$B$5*AG966)+Constants!$B$4*AD967+AH966)-(Constants!$B$5+Constants!$B$4)*AG967</f>
        <v>0</v>
      </c>
      <c r="AI967">
        <f>((Constants!$B$5*AI966)+Constants!$B$4*AE967+AJ966)/(Constants!$B$5+Constants!$B$4)</f>
        <v>1200.5</v>
      </c>
      <c r="AJ967">
        <f>((Constants!$B$5*AI966)+Constants!$B$4*AE967+AJ966)-(Constants!$B$4+Constants!$B$5)*AI967</f>
        <v>0</v>
      </c>
      <c r="AK967">
        <f>((Constants!$B$5*AK966)+Constants!$B$4*AF967+AL966)/(Constants!$B$5+Constants!$B$4)</f>
        <v>800.5</v>
      </c>
      <c r="AL967">
        <f>((Constants!$B$5*AK966)+Constants!$B$4*AF967+AL966)-(Constants!$B$5+Constants!$B$4)*AK967</f>
        <v>0</v>
      </c>
      <c r="AM967">
        <f t="shared" si="269"/>
        <v>1</v>
      </c>
      <c r="AN967">
        <f t="shared" si="270"/>
        <v>1</v>
      </c>
      <c r="AO967">
        <f>(200000*(ABS(N967)-ABS(N965))+Constants!$B$7)/(2*Constants!$B$7)</f>
        <v>0.5</v>
      </c>
      <c r="AP967">
        <f>(200000*(ABS(O967)-ABS(O965))+Constants!$B$7)/(2*Constants!$B$7)</f>
        <v>0.5</v>
      </c>
      <c r="AQ967">
        <f t="shared" si="271"/>
        <v>1</v>
      </c>
      <c r="AR967">
        <f>(Constants!$B$3*Constants!$B$8*I967*K967+AS966)/(Constants!$B$9*Constants!$B$4)</f>
        <v>7.53982300884956</v>
      </c>
      <c r="AS967">
        <f>(Constants!$B$3*Constants!$B$8*I967*K967+AS966)-(AR967*Constants!$B$9*Constants!$B$4)</f>
        <v>0</v>
      </c>
      <c r="AT967">
        <f t="shared" si="272"/>
        <v>7275.92920353974</v>
      </c>
      <c r="AU967">
        <f t="array" ref="AU967">IF(SUMPRODUCT(--(SIGN(AN934:AN966)=SIGN(K935:K967)))=0,2,IF(AV966&gt;0,1,0))</f>
        <v>0</v>
      </c>
      <c r="AV967">
        <f>IF(AU967=2,ROUND(5*1000/Constants!$B$11,0),IF(AV966&gt;0,AV966-1,0))</f>
        <v>0</v>
      </c>
      <c r="AW967">
        <f t="shared" si="273"/>
        <v>965</v>
      </c>
      <c r="AX967">
        <f ca="1" t="array" ref="AX967">IF(AW967&gt;Constants!$B$12,2,IF(SUMPRODUCT(--(AX948:AX967=2))=0,0,1))</f>
        <v>2</v>
      </c>
      <c r="AZ967">
        <f t="array" ref="AZ967">IF(ABS(AG967)&gt;Constants!$B$13,2,IF(SUMPRODUCT(--(AZ947:AZ966=2))=0,0,1))</f>
        <v>0</v>
      </c>
    </row>
    <row r="968" spans="1:52">
      <c r="A968" s="3">
        <v>966</v>
      </c>
      <c r="B968">
        <f>Signals!B967</f>
        <v>3</v>
      </c>
      <c r="C968">
        <f>Signals!C967</f>
        <v>2</v>
      </c>
      <c r="D968">
        <f>Signals!F967</f>
        <v>0</v>
      </c>
      <c r="E968">
        <f>Signals!H967</f>
        <v>0</v>
      </c>
      <c r="F968">
        <f>Signals!I967</f>
        <v>0</v>
      </c>
      <c r="G968">
        <f>IF(Constants!$B$2=2,-B968,B968)</f>
        <v>3</v>
      </c>
      <c r="H968">
        <f>IF(Constants!$C$2=2,-C968,C968)</f>
        <v>2</v>
      </c>
      <c r="I968">
        <f t="shared" si="257"/>
        <v>3</v>
      </c>
      <c r="J968">
        <f t="shared" si="258"/>
        <v>2</v>
      </c>
      <c r="K968">
        <f t="shared" si="259"/>
        <v>1</v>
      </c>
      <c r="L968">
        <f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1200.5</v>
      </c>
      <c r="M968">
        <f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800.5</v>
      </c>
      <c r="N968">
        <f t="shared" si="260"/>
        <v>1200.5</v>
      </c>
      <c r="O968">
        <f t="shared" si="261"/>
        <v>800.5</v>
      </c>
      <c r="P968">
        <f>IF(I968&lt;&gt;0,(ABS(L968*Constants!$B$10)+50)/100,MAX(P967-ABS(N968*Constants!$B$4),0))</f>
        <v>0.62005</v>
      </c>
      <c r="Q968">
        <f>IF(J968&lt;&gt;0,(ABS(M968*Constants!$B$10)+50)/100,MAX(Q967-ABS(O968*Constants!$B$4),0))</f>
        <v>0.58005</v>
      </c>
      <c r="R968">
        <f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1200.5</v>
      </c>
      <c r="S968">
        <f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800.5</v>
      </c>
      <c r="T968">
        <f t="shared" si="262"/>
        <v>1200.5</v>
      </c>
      <c r="U968">
        <f t="shared" si="263"/>
        <v>800.5</v>
      </c>
      <c r="V968">
        <f>IF(I968&lt;&gt;0,(ABS(R968*Constants!$B$4)+50)/100,IF(R968=0,MAX((0-ABS(T968*Constants!$B$4)),0),(ABS(R968*Constants!$B$4)+50)/100))</f>
        <v>1501.125</v>
      </c>
      <c r="W968">
        <f>IF(J968&lt;&gt;0,(ABS(S968*Constants!$B$4)+50)/100,IF(S968=0,MAX((0-ABS(U968*Constants!$B$4)),0),(ABS(S968*Constants!$B$4)+50)/100))</f>
        <v>1001.125</v>
      </c>
      <c r="X968">
        <f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1200.5</v>
      </c>
      <c r="Y968">
        <f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800.5</v>
      </c>
      <c r="Z968">
        <f t="shared" si="264"/>
        <v>1200.5</v>
      </c>
      <c r="AA968">
        <f t="shared" si="265"/>
        <v>800.5</v>
      </c>
      <c r="AB968">
        <f>IF(I968&lt;&gt;0,(ABS(X968*Constants!$B$10)+50)/100,IF(X968=0,MAX((AB967-ABS(Z968*Constants!$B$4)),0),(ABS(X968*Constants!$B$4)+50)/100))</f>
        <v>0.62005</v>
      </c>
      <c r="AC968">
        <f>IF(J968&lt;&gt;0,(ABS(Y968*Constants!$B$10)+50)/100,IF(Y968=0,MAX((AC967-ABS(AA968*Constants!$B$4)),0),(ABS(Y968*Constants!$B$4)+50)/100))</f>
        <v>0.58005</v>
      </c>
      <c r="AD968">
        <f t="shared" si="266"/>
        <v>1001</v>
      </c>
      <c r="AE968">
        <f t="shared" si="267"/>
        <v>1200.5</v>
      </c>
      <c r="AF968">
        <f t="shared" si="268"/>
        <v>800.5</v>
      </c>
      <c r="AG968">
        <f>((Constants!$B$5*AG967)+Constants!$B$4*AD968+AH967)/(Constants!$B$5+Constants!$B$4)</f>
        <v>1001</v>
      </c>
      <c r="AH968">
        <f>((Constants!$B$5*AG967)+Constants!$B$4*AD968+AH967)-(Constants!$B$5+Constants!$B$4)*AG968</f>
        <v>0</v>
      </c>
      <c r="AI968">
        <f>((Constants!$B$5*AI967)+Constants!$B$4*AE968+AJ967)/(Constants!$B$5+Constants!$B$4)</f>
        <v>1200.5</v>
      </c>
      <c r="AJ968">
        <f>((Constants!$B$5*AI967)+Constants!$B$4*AE968+AJ967)-(Constants!$B$4+Constants!$B$5)*AI968</f>
        <v>0</v>
      </c>
      <c r="AK968">
        <f>((Constants!$B$5*AK967)+Constants!$B$4*AF968+AL967)/(Constants!$B$5+Constants!$B$4)</f>
        <v>800.5</v>
      </c>
      <c r="AL968">
        <f>((Constants!$B$5*AK967)+Constants!$B$4*AF968+AL967)-(Constants!$B$5+Constants!$B$4)*AK968</f>
        <v>0</v>
      </c>
      <c r="AM968">
        <f t="shared" si="269"/>
        <v>1</v>
      </c>
      <c r="AN968">
        <f t="shared" si="270"/>
        <v>1</v>
      </c>
      <c r="AO968">
        <f>(200000*(ABS(N968)-ABS(N966))+Constants!$B$7)/(2*Constants!$B$7)</f>
        <v>0.5</v>
      </c>
      <c r="AP968">
        <f>(200000*(ABS(O968)-ABS(O966))+Constants!$B$7)/(2*Constants!$B$7)</f>
        <v>0.5</v>
      </c>
      <c r="AQ968">
        <f t="shared" si="271"/>
        <v>1</v>
      </c>
      <c r="AR968">
        <f>(Constants!$B$3*Constants!$B$8*I968*K968+AS967)/(Constants!$B$9*Constants!$B$4)</f>
        <v>7.53982300884956</v>
      </c>
      <c r="AS968">
        <f>(Constants!$B$3*Constants!$B$8*I968*K968+AS967)-(AR968*Constants!$B$9*Constants!$B$4)</f>
        <v>0</v>
      </c>
      <c r="AT968">
        <f t="shared" si="272"/>
        <v>7283.46902654859</v>
      </c>
      <c r="AU968">
        <f t="array" ref="AU968">IF(SUMPRODUCT(--(SIGN(AN935:AN967)=SIGN(K936:K968)))=0,2,IF(AV967&gt;0,1,0))</f>
        <v>0</v>
      </c>
      <c r="AV968">
        <f>IF(AU968=2,ROUND(5*1000/Constants!$B$11,0),IF(AV967&gt;0,AV967-1,0))</f>
        <v>0</v>
      </c>
      <c r="AW968">
        <f t="shared" si="273"/>
        <v>966</v>
      </c>
      <c r="AX968">
        <f ca="1" t="array" ref="AX968">IF(AW968&gt;Constants!$B$12,2,IF(SUMPRODUCT(--(AX949:AX968=2))=0,0,1))</f>
        <v>2</v>
      </c>
      <c r="AZ968">
        <f t="array" ref="AZ968">IF(ABS(AG968)&gt;Constants!$B$13,2,IF(SUMPRODUCT(--(AZ948:AZ967=2))=0,0,1))</f>
        <v>0</v>
      </c>
    </row>
    <row r="969" spans="1:52">
      <c r="A969" s="3">
        <v>967</v>
      </c>
      <c r="B969">
        <f>Signals!B968</f>
        <v>3</v>
      </c>
      <c r="C969">
        <f>Signals!C968</f>
        <v>2</v>
      </c>
      <c r="D969">
        <f>Signals!F968</f>
        <v>0</v>
      </c>
      <c r="E969">
        <f>Signals!H968</f>
        <v>0</v>
      </c>
      <c r="F969">
        <f>Signals!I968</f>
        <v>0</v>
      </c>
      <c r="G969">
        <f>IF(Constants!$B$2=2,-B969,B969)</f>
        <v>3</v>
      </c>
      <c r="H969">
        <f>IF(Constants!$C$2=2,-C969,C969)</f>
        <v>2</v>
      </c>
      <c r="I969">
        <f t="shared" si="257"/>
        <v>3</v>
      </c>
      <c r="J969">
        <f t="shared" si="258"/>
        <v>2</v>
      </c>
      <c r="K969">
        <f t="shared" si="259"/>
        <v>1</v>
      </c>
      <c r="L969">
        <f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1200.5</v>
      </c>
      <c r="M969">
        <f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800.5</v>
      </c>
      <c r="N969">
        <f t="shared" si="260"/>
        <v>1200.5</v>
      </c>
      <c r="O969">
        <f t="shared" si="261"/>
        <v>800.5</v>
      </c>
      <c r="P969">
        <f>IF(I969&lt;&gt;0,(ABS(L969*Constants!$B$10)+50)/100,MAX(P968-ABS(N969*Constants!$B$4),0))</f>
        <v>0.62005</v>
      </c>
      <c r="Q969">
        <f>IF(J969&lt;&gt;0,(ABS(M969*Constants!$B$10)+50)/100,MAX(Q968-ABS(O969*Constants!$B$4),0))</f>
        <v>0.58005</v>
      </c>
      <c r="R969">
        <f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1200.5</v>
      </c>
      <c r="S969">
        <f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800.5</v>
      </c>
      <c r="T969">
        <f t="shared" si="262"/>
        <v>1200.5</v>
      </c>
      <c r="U969">
        <f t="shared" si="263"/>
        <v>800.5</v>
      </c>
      <c r="V969">
        <f>IF(I969&lt;&gt;0,(ABS(R969*Constants!$B$4)+50)/100,IF(R969=0,MAX((0-ABS(T969*Constants!$B$4)),0),(ABS(R969*Constants!$B$4)+50)/100))</f>
        <v>1501.125</v>
      </c>
      <c r="W969">
        <f>IF(J969&lt;&gt;0,(ABS(S969*Constants!$B$4)+50)/100,IF(S969=0,MAX((0-ABS(U969*Constants!$B$4)),0),(ABS(S969*Constants!$B$4)+50)/100))</f>
        <v>1001.125</v>
      </c>
      <c r="X969">
        <f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1200.5</v>
      </c>
      <c r="Y969">
        <f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800.5</v>
      </c>
      <c r="Z969">
        <f t="shared" si="264"/>
        <v>1200.5</v>
      </c>
      <c r="AA969">
        <f t="shared" si="265"/>
        <v>800.5</v>
      </c>
      <c r="AB969">
        <f>IF(I969&lt;&gt;0,(ABS(X969*Constants!$B$10)+50)/100,IF(X969=0,MAX((AB968-ABS(Z969*Constants!$B$4)),0),(ABS(X969*Constants!$B$4)+50)/100))</f>
        <v>0.62005</v>
      </c>
      <c r="AC969">
        <f>IF(J969&lt;&gt;0,(ABS(Y969*Constants!$B$10)+50)/100,IF(Y969=0,MAX((AC968-ABS(AA969*Constants!$B$4)),0),(ABS(Y969*Constants!$B$4)+50)/100))</f>
        <v>0.58005</v>
      </c>
      <c r="AD969">
        <f t="shared" si="266"/>
        <v>1001</v>
      </c>
      <c r="AE969">
        <f t="shared" si="267"/>
        <v>1200.5</v>
      </c>
      <c r="AF969">
        <f t="shared" si="268"/>
        <v>800.5</v>
      </c>
      <c r="AG969">
        <f>((Constants!$B$5*AG968)+Constants!$B$4*AD969+AH968)/(Constants!$B$5+Constants!$B$4)</f>
        <v>1001</v>
      </c>
      <c r="AH969">
        <f>((Constants!$B$5*AG968)+Constants!$B$4*AD969+AH968)-(Constants!$B$5+Constants!$B$4)*AG969</f>
        <v>0</v>
      </c>
      <c r="AI969">
        <f>((Constants!$B$5*AI968)+Constants!$B$4*AE969+AJ968)/(Constants!$B$5+Constants!$B$4)</f>
        <v>1200.5</v>
      </c>
      <c r="AJ969">
        <f>((Constants!$B$5*AI968)+Constants!$B$4*AE969+AJ968)-(Constants!$B$4+Constants!$B$5)*AI969</f>
        <v>0</v>
      </c>
      <c r="AK969">
        <f>((Constants!$B$5*AK968)+Constants!$B$4*AF969+AL968)/(Constants!$B$5+Constants!$B$4)</f>
        <v>800.5</v>
      </c>
      <c r="AL969">
        <f>((Constants!$B$5*AK968)+Constants!$B$4*AF969+AL968)-(Constants!$B$5+Constants!$B$4)*AK969</f>
        <v>0</v>
      </c>
      <c r="AM969">
        <f t="shared" si="269"/>
        <v>1</v>
      </c>
      <c r="AN969">
        <f t="shared" si="270"/>
        <v>1</v>
      </c>
      <c r="AO969">
        <f>(200000*(ABS(N969)-ABS(N967))+Constants!$B$7)/(2*Constants!$B$7)</f>
        <v>0.5</v>
      </c>
      <c r="AP969">
        <f>(200000*(ABS(O969)-ABS(O967))+Constants!$B$7)/(2*Constants!$B$7)</f>
        <v>0.5</v>
      </c>
      <c r="AQ969">
        <f t="shared" si="271"/>
        <v>1</v>
      </c>
      <c r="AR969">
        <f>(Constants!$B$3*Constants!$B$8*I969*K969+AS968)/(Constants!$B$9*Constants!$B$4)</f>
        <v>7.53982300884956</v>
      </c>
      <c r="AS969">
        <f>(Constants!$B$3*Constants!$B$8*I969*K969+AS968)-(AR969*Constants!$B$9*Constants!$B$4)</f>
        <v>0</v>
      </c>
      <c r="AT969">
        <f t="shared" si="272"/>
        <v>7291.00884955744</v>
      </c>
      <c r="AU969">
        <f t="array" ref="AU969">IF(SUMPRODUCT(--(SIGN(AN936:AN968)=SIGN(K937:K969)))=0,2,IF(AV968&gt;0,1,0))</f>
        <v>0</v>
      </c>
      <c r="AV969">
        <f>IF(AU969=2,ROUND(5*1000/Constants!$B$11,0),IF(AV968&gt;0,AV968-1,0))</f>
        <v>0</v>
      </c>
      <c r="AW969">
        <f t="shared" si="273"/>
        <v>967</v>
      </c>
      <c r="AX969">
        <f ca="1" t="array" ref="AX969">IF(AW969&gt;Constants!$B$12,2,IF(SUMPRODUCT(--(AX950:AX969=2))=0,0,1))</f>
        <v>2</v>
      </c>
      <c r="AZ969">
        <f t="array" ref="AZ969">IF(ABS(AG969)&gt;Constants!$B$13,2,IF(SUMPRODUCT(--(AZ949:AZ968=2))=0,0,1))</f>
        <v>0</v>
      </c>
    </row>
    <row r="970" spans="1:52">
      <c r="A970" s="3">
        <v>968</v>
      </c>
      <c r="B970">
        <f>Signals!B969</f>
        <v>3</v>
      </c>
      <c r="C970">
        <f>Signals!C969</f>
        <v>2</v>
      </c>
      <c r="D970">
        <f>Signals!F969</f>
        <v>0</v>
      </c>
      <c r="E970">
        <f>Signals!H969</f>
        <v>0</v>
      </c>
      <c r="F970">
        <f>Signals!I969</f>
        <v>0</v>
      </c>
      <c r="G970">
        <f>IF(Constants!$B$2=2,-B970,B970)</f>
        <v>3</v>
      </c>
      <c r="H970">
        <f>IF(Constants!$C$2=2,-C970,C970)</f>
        <v>2</v>
      </c>
      <c r="I970">
        <f t="shared" si="257"/>
        <v>3</v>
      </c>
      <c r="J970">
        <f t="shared" si="258"/>
        <v>2</v>
      </c>
      <c r="K970">
        <f t="shared" si="259"/>
        <v>1</v>
      </c>
      <c r="L970">
        <f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1200.5</v>
      </c>
      <c r="M970">
        <f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800.5</v>
      </c>
      <c r="N970">
        <f t="shared" si="260"/>
        <v>1200.5</v>
      </c>
      <c r="O970">
        <f t="shared" si="261"/>
        <v>800.5</v>
      </c>
      <c r="P970">
        <f>IF(I970&lt;&gt;0,(ABS(L970*Constants!$B$10)+50)/100,MAX(P969-ABS(N970*Constants!$B$4),0))</f>
        <v>0.62005</v>
      </c>
      <c r="Q970">
        <f>IF(J970&lt;&gt;0,(ABS(M970*Constants!$B$10)+50)/100,MAX(Q969-ABS(O970*Constants!$B$4),0))</f>
        <v>0.58005</v>
      </c>
      <c r="R970">
        <f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1200.5</v>
      </c>
      <c r="S970">
        <f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800.5</v>
      </c>
      <c r="T970">
        <f t="shared" si="262"/>
        <v>1200.5</v>
      </c>
      <c r="U970">
        <f t="shared" si="263"/>
        <v>800.5</v>
      </c>
      <c r="V970">
        <f>IF(I970&lt;&gt;0,(ABS(R970*Constants!$B$4)+50)/100,IF(R970=0,MAX((0-ABS(T970*Constants!$B$4)),0),(ABS(R970*Constants!$B$4)+50)/100))</f>
        <v>1501.125</v>
      </c>
      <c r="W970">
        <f>IF(J970&lt;&gt;0,(ABS(S970*Constants!$B$4)+50)/100,IF(S970=0,MAX((0-ABS(U970*Constants!$B$4)),0),(ABS(S970*Constants!$B$4)+50)/100))</f>
        <v>1001.125</v>
      </c>
      <c r="X970">
        <f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1200.5</v>
      </c>
      <c r="Y970">
        <f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800.5</v>
      </c>
      <c r="Z970">
        <f t="shared" si="264"/>
        <v>1200.5</v>
      </c>
      <c r="AA970">
        <f t="shared" si="265"/>
        <v>800.5</v>
      </c>
      <c r="AB970">
        <f>IF(I970&lt;&gt;0,(ABS(X970*Constants!$B$10)+50)/100,IF(X970=0,MAX((AB969-ABS(Z970*Constants!$B$4)),0),(ABS(X970*Constants!$B$4)+50)/100))</f>
        <v>0.62005</v>
      </c>
      <c r="AC970">
        <f>IF(J970&lt;&gt;0,(ABS(Y970*Constants!$B$10)+50)/100,IF(Y970=0,MAX((AC969-ABS(AA970*Constants!$B$4)),0),(ABS(Y970*Constants!$B$4)+50)/100))</f>
        <v>0.58005</v>
      </c>
      <c r="AD970">
        <f t="shared" si="266"/>
        <v>1001</v>
      </c>
      <c r="AE970">
        <f t="shared" si="267"/>
        <v>1200.5</v>
      </c>
      <c r="AF970">
        <f t="shared" si="268"/>
        <v>800.5</v>
      </c>
      <c r="AG970">
        <f>((Constants!$B$5*AG969)+Constants!$B$4*AD970+AH969)/(Constants!$B$5+Constants!$B$4)</f>
        <v>1001</v>
      </c>
      <c r="AH970">
        <f>((Constants!$B$5*AG969)+Constants!$B$4*AD970+AH969)-(Constants!$B$5+Constants!$B$4)*AG970</f>
        <v>0</v>
      </c>
      <c r="AI970">
        <f>((Constants!$B$5*AI969)+Constants!$B$4*AE970+AJ969)/(Constants!$B$5+Constants!$B$4)</f>
        <v>1200.5</v>
      </c>
      <c r="AJ970">
        <f>((Constants!$B$5*AI969)+Constants!$B$4*AE970+AJ969)-(Constants!$B$4+Constants!$B$5)*AI970</f>
        <v>0</v>
      </c>
      <c r="AK970">
        <f>((Constants!$B$5*AK969)+Constants!$B$4*AF970+AL969)/(Constants!$B$5+Constants!$B$4)</f>
        <v>800.5</v>
      </c>
      <c r="AL970">
        <f>((Constants!$B$5*AK969)+Constants!$B$4*AF970+AL969)-(Constants!$B$5+Constants!$B$4)*AK970</f>
        <v>0</v>
      </c>
      <c r="AM970">
        <f t="shared" si="269"/>
        <v>1</v>
      </c>
      <c r="AN970">
        <f t="shared" si="270"/>
        <v>1</v>
      </c>
      <c r="AO970">
        <f>(200000*(ABS(N970)-ABS(N968))+Constants!$B$7)/(2*Constants!$B$7)</f>
        <v>0.5</v>
      </c>
      <c r="AP970">
        <f>(200000*(ABS(O970)-ABS(O968))+Constants!$B$7)/(2*Constants!$B$7)</f>
        <v>0.5</v>
      </c>
      <c r="AQ970">
        <f t="shared" si="271"/>
        <v>1</v>
      </c>
      <c r="AR970">
        <f>(Constants!$B$3*Constants!$B$8*I970*K970+AS969)/(Constants!$B$9*Constants!$B$4)</f>
        <v>7.53982300884956</v>
      </c>
      <c r="AS970">
        <f>(Constants!$B$3*Constants!$B$8*I970*K970+AS969)-(AR970*Constants!$B$9*Constants!$B$4)</f>
        <v>0</v>
      </c>
      <c r="AT970">
        <f t="shared" si="272"/>
        <v>7298.54867256629</v>
      </c>
      <c r="AU970">
        <f t="array" ref="AU970">IF(SUMPRODUCT(--(SIGN(AN937:AN969)=SIGN(K938:K970)))=0,2,IF(AV969&gt;0,1,0))</f>
        <v>0</v>
      </c>
      <c r="AV970">
        <f>IF(AU970=2,ROUND(5*1000/Constants!$B$11,0),IF(AV969&gt;0,AV969-1,0))</f>
        <v>0</v>
      </c>
      <c r="AW970">
        <f t="shared" si="273"/>
        <v>968</v>
      </c>
      <c r="AX970">
        <f ca="1" t="array" ref="AX970">IF(AW970&gt;Constants!$B$12,2,IF(SUMPRODUCT(--(AX951:AX970=2))=0,0,1))</f>
        <v>2</v>
      </c>
      <c r="AZ970">
        <f t="array" ref="AZ970">IF(ABS(AG970)&gt;Constants!$B$13,2,IF(SUMPRODUCT(--(AZ950:AZ969=2))=0,0,1))</f>
        <v>0</v>
      </c>
    </row>
    <row r="971" spans="1:52">
      <c r="A971" s="3">
        <v>969</v>
      </c>
      <c r="B971">
        <f>Signals!B970</f>
        <v>3</v>
      </c>
      <c r="C971">
        <f>Signals!C970</f>
        <v>2</v>
      </c>
      <c r="D971">
        <f>Signals!F970</f>
        <v>0</v>
      </c>
      <c r="E971">
        <f>Signals!H970</f>
        <v>0</v>
      </c>
      <c r="F971">
        <f>Signals!I970</f>
        <v>0</v>
      </c>
      <c r="G971">
        <f>IF(Constants!$B$2=2,-B971,B971)</f>
        <v>3</v>
      </c>
      <c r="H971">
        <f>IF(Constants!$C$2=2,-C971,C971)</f>
        <v>2</v>
      </c>
      <c r="I971">
        <f t="shared" si="257"/>
        <v>3</v>
      </c>
      <c r="J971">
        <f t="shared" si="258"/>
        <v>2</v>
      </c>
      <c r="K971">
        <f t="shared" si="259"/>
        <v>1</v>
      </c>
      <c r="L971">
        <f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1200.5</v>
      </c>
      <c r="M971">
        <f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800.5</v>
      </c>
      <c r="N971">
        <f t="shared" si="260"/>
        <v>1200.5</v>
      </c>
      <c r="O971">
        <f t="shared" si="261"/>
        <v>800.5</v>
      </c>
      <c r="P971">
        <f>IF(I971&lt;&gt;0,(ABS(L971*Constants!$B$10)+50)/100,MAX(P970-ABS(N971*Constants!$B$4),0))</f>
        <v>0.62005</v>
      </c>
      <c r="Q971">
        <f>IF(J971&lt;&gt;0,(ABS(M971*Constants!$B$10)+50)/100,MAX(Q970-ABS(O971*Constants!$B$4),0))</f>
        <v>0.58005</v>
      </c>
      <c r="R971">
        <f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1200.5</v>
      </c>
      <c r="S971">
        <f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800.5</v>
      </c>
      <c r="T971">
        <f t="shared" si="262"/>
        <v>1200.5</v>
      </c>
      <c r="U971">
        <f t="shared" si="263"/>
        <v>800.5</v>
      </c>
      <c r="V971">
        <f>IF(I971&lt;&gt;0,(ABS(R971*Constants!$B$4)+50)/100,IF(R971=0,MAX((0-ABS(T971*Constants!$B$4)),0),(ABS(R971*Constants!$B$4)+50)/100))</f>
        <v>1501.125</v>
      </c>
      <c r="W971">
        <f>IF(J971&lt;&gt;0,(ABS(S971*Constants!$B$4)+50)/100,IF(S971=0,MAX((0-ABS(U971*Constants!$B$4)),0),(ABS(S971*Constants!$B$4)+50)/100))</f>
        <v>1001.125</v>
      </c>
      <c r="X971">
        <f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1200.5</v>
      </c>
      <c r="Y971">
        <f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800.5</v>
      </c>
      <c r="Z971">
        <f t="shared" si="264"/>
        <v>1200.5</v>
      </c>
      <c r="AA971">
        <f t="shared" si="265"/>
        <v>800.5</v>
      </c>
      <c r="AB971">
        <f>IF(I971&lt;&gt;0,(ABS(X971*Constants!$B$10)+50)/100,IF(X971=0,MAX((AB970-ABS(Z971*Constants!$B$4)),0),(ABS(X971*Constants!$B$4)+50)/100))</f>
        <v>0.62005</v>
      </c>
      <c r="AC971">
        <f>IF(J971&lt;&gt;0,(ABS(Y971*Constants!$B$10)+50)/100,IF(Y971=0,MAX((AC970-ABS(AA971*Constants!$B$4)),0),(ABS(Y971*Constants!$B$4)+50)/100))</f>
        <v>0.58005</v>
      </c>
      <c r="AD971">
        <f t="shared" si="266"/>
        <v>1001</v>
      </c>
      <c r="AE971">
        <f t="shared" si="267"/>
        <v>1200.5</v>
      </c>
      <c r="AF971">
        <f t="shared" si="268"/>
        <v>800.5</v>
      </c>
      <c r="AG971">
        <f>((Constants!$B$5*AG970)+Constants!$B$4*AD971+AH970)/(Constants!$B$5+Constants!$B$4)</f>
        <v>1001</v>
      </c>
      <c r="AH971">
        <f>((Constants!$B$5*AG970)+Constants!$B$4*AD971+AH970)-(Constants!$B$5+Constants!$B$4)*AG971</f>
        <v>0</v>
      </c>
      <c r="AI971">
        <f>((Constants!$B$5*AI970)+Constants!$B$4*AE971+AJ970)/(Constants!$B$5+Constants!$B$4)</f>
        <v>1200.5</v>
      </c>
      <c r="AJ971">
        <f>((Constants!$B$5*AI970)+Constants!$B$4*AE971+AJ970)-(Constants!$B$4+Constants!$B$5)*AI971</f>
        <v>0</v>
      </c>
      <c r="AK971">
        <f>((Constants!$B$5*AK970)+Constants!$B$4*AF971+AL970)/(Constants!$B$5+Constants!$B$4)</f>
        <v>800.5</v>
      </c>
      <c r="AL971">
        <f>((Constants!$B$5*AK970)+Constants!$B$4*AF971+AL970)-(Constants!$B$5+Constants!$B$4)*AK971</f>
        <v>0</v>
      </c>
      <c r="AM971">
        <f t="shared" si="269"/>
        <v>1</v>
      </c>
      <c r="AN971">
        <f t="shared" si="270"/>
        <v>1</v>
      </c>
      <c r="AO971">
        <f>(200000*(ABS(N971)-ABS(N969))+Constants!$B$7)/(2*Constants!$B$7)</f>
        <v>0.5</v>
      </c>
      <c r="AP971">
        <f>(200000*(ABS(O971)-ABS(O969))+Constants!$B$7)/(2*Constants!$B$7)</f>
        <v>0.5</v>
      </c>
      <c r="AQ971">
        <f t="shared" si="271"/>
        <v>1</v>
      </c>
      <c r="AR971">
        <f>(Constants!$B$3*Constants!$B$8*I971*K971+AS970)/(Constants!$B$9*Constants!$B$4)</f>
        <v>7.53982300884956</v>
      </c>
      <c r="AS971">
        <f>(Constants!$B$3*Constants!$B$8*I971*K971+AS970)-(AR971*Constants!$B$9*Constants!$B$4)</f>
        <v>0</v>
      </c>
      <c r="AT971">
        <f t="shared" si="272"/>
        <v>7306.08849557514</v>
      </c>
      <c r="AU971">
        <f t="array" ref="AU971">IF(SUMPRODUCT(--(SIGN(AN938:AN970)=SIGN(K939:K971)))=0,2,IF(AV970&gt;0,1,0))</f>
        <v>0</v>
      </c>
      <c r="AV971">
        <f>IF(AU971=2,ROUND(5*1000/Constants!$B$11,0),IF(AV970&gt;0,AV970-1,0))</f>
        <v>0</v>
      </c>
      <c r="AW971">
        <f t="shared" si="273"/>
        <v>969</v>
      </c>
      <c r="AX971">
        <f ca="1" t="array" ref="AX971">IF(AW971&gt;Constants!$B$12,2,IF(SUMPRODUCT(--(AX952:AX971=2))=0,0,1))</f>
        <v>2</v>
      </c>
      <c r="AZ971">
        <f t="array" ref="AZ971">IF(ABS(AG971)&gt;Constants!$B$13,2,IF(SUMPRODUCT(--(AZ951:AZ970=2))=0,0,1))</f>
        <v>0</v>
      </c>
    </row>
    <row r="972" spans="1:52">
      <c r="A972" s="3">
        <v>970</v>
      </c>
      <c r="B972">
        <f>Signals!B971</f>
        <v>3</v>
      </c>
      <c r="C972">
        <f>Signals!C971</f>
        <v>2</v>
      </c>
      <c r="D972">
        <f>Signals!F971</f>
        <v>0</v>
      </c>
      <c r="E972">
        <f>Signals!H971</f>
        <v>0</v>
      </c>
      <c r="F972">
        <f>Signals!I971</f>
        <v>0</v>
      </c>
      <c r="G972">
        <f>IF(Constants!$B$2=2,-B972,B972)</f>
        <v>3</v>
      </c>
      <c r="H972">
        <f>IF(Constants!$C$2=2,-C972,C972)</f>
        <v>2</v>
      </c>
      <c r="I972">
        <f t="shared" si="257"/>
        <v>3</v>
      </c>
      <c r="J972">
        <f t="shared" si="258"/>
        <v>2</v>
      </c>
      <c r="K972">
        <f t="shared" si="259"/>
        <v>1</v>
      </c>
      <c r="L972">
        <f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1200.5</v>
      </c>
      <c r="M972">
        <f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800.5</v>
      </c>
      <c r="N972">
        <f t="shared" si="260"/>
        <v>1200.5</v>
      </c>
      <c r="O972">
        <f t="shared" si="261"/>
        <v>800.5</v>
      </c>
      <c r="P972">
        <f>IF(I972&lt;&gt;0,(ABS(L972*Constants!$B$10)+50)/100,MAX(P971-ABS(N972*Constants!$B$4),0))</f>
        <v>0.62005</v>
      </c>
      <c r="Q972">
        <f>IF(J972&lt;&gt;0,(ABS(M972*Constants!$B$10)+50)/100,MAX(Q971-ABS(O972*Constants!$B$4),0))</f>
        <v>0.58005</v>
      </c>
      <c r="R972">
        <f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1200.5</v>
      </c>
      <c r="S972">
        <f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800.5</v>
      </c>
      <c r="T972">
        <f t="shared" si="262"/>
        <v>1200.5</v>
      </c>
      <c r="U972">
        <f t="shared" si="263"/>
        <v>800.5</v>
      </c>
      <c r="V972">
        <f>IF(I972&lt;&gt;0,(ABS(R972*Constants!$B$4)+50)/100,IF(R972=0,MAX((0-ABS(T972*Constants!$B$4)),0),(ABS(R972*Constants!$B$4)+50)/100))</f>
        <v>1501.125</v>
      </c>
      <c r="W972">
        <f>IF(J972&lt;&gt;0,(ABS(S972*Constants!$B$4)+50)/100,IF(S972=0,MAX((0-ABS(U972*Constants!$B$4)),0),(ABS(S972*Constants!$B$4)+50)/100))</f>
        <v>1001.125</v>
      </c>
      <c r="X972">
        <f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1200.5</v>
      </c>
      <c r="Y972">
        <f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800.5</v>
      </c>
      <c r="Z972">
        <f t="shared" si="264"/>
        <v>1200.5</v>
      </c>
      <c r="AA972">
        <f t="shared" si="265"/>
        <v>800.5</v>
      </c>
      <c r="AB972">
        <f>IF(I972&lt;&gt;0,(ABS(X972*Constants!$B$10)+50)/100,IF(X972=0,MAX((AB971-ABS(Z972*Constants!$B$4)),0),(ABS(X972*Constants!$B$4)+50)/100))</f>
        <v>0.62005</v>
      </c>
      <c r="AC972">
        <f>IF(J972&lt;&gt;0,(ABS(Y972*Constants!$B$10)+50)/100,IF(Y972=0,MAX((AC971-ABS(AA972*Constants!$B$4)),0),(ABS(Y972*Constants!$B$4)+50)/100))</f>
        <v>0.58005</v>
      </c>
      <c r="AD972">
        <f t="shared" si="266"/>
        <v>1001</v>
      </c>
      <c r="AE972">
        <f t="shared" si="267"/>
        <v>1200.5</v>
      </c>
      <c r="AF972">
        <f t="shared" si="268"/>
        <v>800.5</v>
      </c>
      <c r="AG972">
        <f>((Constants!$B$5*AG971)+Constants!$B$4*AD972+AH971)/(Constants!$B$5+Constants!$B$4)</f>
        <v>1001</v>
      </c>
      <c r="AH972">
        <f>((Constants!$B$5*AG971)+Constants!$B$4*AD972+AH971)-(Constants!$B$5+Constants!$B$4)*AG972</f>
        <v>0</v>
      </c>
      <c r="AI972">
        <f>((Constants!$B$5*AI971)+Constants!$B$4*AE972+AJ971)/(Constants!$B$5+Constants!$B$4)</f>
        <v>1200.5</v>
      </c>
      <c r="AJ972">
        <f>((Constants!$B$5*AI971)+Constants!$B$4*AE972+AJ971)-(Constants!$B$4+Constants!$B$5)*AI972</f>
        <v>0</v>
      </c>
      <c r="AK972">
        <f>((Constants!$B$5*AK971)+Constants!$B$4*AF972+AL971)/(Constants!$B$5+Constants!$B$4)</f>
        <v>800.5</v>
      </c>
      <c r="AL972">
        <f>((Constants!$B$5*AK971)+Constants!$B$4*AF972+AL971)-(Constants!$B$5+Constants!$B$4)*AK972</f>
        <v>0</v>
      </c>
      <c r="AM972">
        <f t="shared" si="269"/>
        <v>1</v>
      </c>
      <c r="AN972">
        <f t="shared" si="270"/>
        <v>1</v>
      </c>
      <c r="AO972">
        <f>(200000*(ABS(N972)-ABS(N970))+Constants!$B$7)/(2*Constants!$B$7)</f>
        <v>0.5</v>
      </c>
      <c r="AP972">
        <f>(200000*(ABS(O972)-ABS(O970))+Constants!$B$7)/(2*Constants!$B$7)</f>
        <v>0.5</v>
      </c>
      <c r="AQ972">
        <f t="shared" si="271"/>
        <v>1</v>
      </c>
      <c r="AR972">
        <f>(Constants!$B$3*Constants!$B$8*I972*K972+AS971)/(Constants!$B$9*Constants!$B$4)</f>
        <v>7.53982300884956</v>
      </c>
      <c r="AS972">
        <f>(Constants!$B$3*Constants!$B$8*I972*K972+AS971)-(AR972*Constants!$B$9*Constants!$B$4)</f>
        <v>0</v>
      </c>
      <c r="AT972">
        <f t="shared" si="272"/>
        <v>7313.62831858398</v>
      </c>
      <c r="AU972">
        <f t="array" ref="AU972">IF(SUMPRODUCT(--(SIGN(AN939:AN971)=SIGN(K940:K972)))=0,2,IF(AV971&gt;0,1,0))</f>
        <v>0</v>
      </c>
      <c r="AV972">
        <f>IF(AU972=2,ROUND(5*1000/Constants!$B$11,0),IF(AV971&gt;0,AV971-1,0))</f>
        <v>0</v>
      </c>
      <c r="AW972">
        <f t="shared" si="273"/>
        <v>970</v>
      </c>
      <c r="AX972">
        <f ca="1" t="array" ref="AX972">IF(AW972&gt;Constants!$B$12,2,IF(SUMPRODUCT(--(AX953:AX972=2))=0,0,1))</f>
        <v>2</v>
      </c>
      <c r="AZ972">
        <f t="array" ref="AZ972">IF(ABS(AG972)&gt;Constants!$B$13,2,IF(SUMPRODUCT(--(AZ952:AZ971=2))=0,0,1))</f>
        <v>0</v>
      </c>
    </row>
    <row r="973" spans="1:52">
      <c r="A973" s="3">
        <v>971</v>
      </c>
      <c r="B973">
        <f>Signals!B972</f>
        <v>3</v>
      </c>
      <c r="C973">
        <f>Signals!C972</f>
        <v>2</v>
      </c>
      <c r="D973">
        <f>Signals!F972</f>
        <v>0</v>
      </c>
      <c r="E973">
        <f>Signals!H972</f>
        <v>0</v>
      </c>
      <c r="F973">
        <f>Signals!I972</f>
        <v>0</v>
      </c>
      <c r="G973">
        <f>IF(Constants!$B$2=2,-B973,B973)</f>
        <v>3</v>
      </c>
      <c r="H973">
        <f>IF(Constants!$C$2=2,-C973,C973)</f>
        <v>2</v>
      </c>
      <c r="I973">
        <f t="shared" si="257"/>
        <v>3</v>
      </c>
      <c r="J973">
        <f t="shared" si="258"/>
        <v>2</v>
      </c>
      <c r="K973">
        <f t="shared" si="259"/>
        <v>1</v>
      </c>
      <c r="L973">
        <f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1200.5</v>
      </c>
      <c r="M973">
        <f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800.5</v>
      </c>
      <c r="N973">
        <f t="shared" si="260"/>
        <v>1200.5</v>
      </c>
      <c r="O973">
        <f t="shared" si="261"/>
        <v>800.5</v>
      </c>
      <c r="P973">
        <f>IF(I973&lt;&gt;0,(ABS(L973*Constants!$B$10)+50)/100,MAX(P972-ABS(N973*Constants!$B$4),0))</f>
        <v>0.62005</v>
      </c>
      <c r="Q973">
        <f>IF(J973&lt;&gt;0,(ABS(M973*Constants!$B$10)+50)/100,MAX(Q972-ABS(O973*Constants!$B$4),0))</f>
        <v>0.58005</v>
      </c>
      <c r="R973">
        <f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1200.5</v>
      </c>
      <c r="S973">
        <f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800.5</v>
      </c>
      <c r="T973">
        <f t="shared" si="262"/>
        <v>1200.5</v>
      </c>
      <c r="U973">
        <f t="shared" si="263"/>
        <v>800.5</v>
      </c>
      <c r="V973">
        <f>IF(I973&lt;&gt;0,(ABS(R973*Constants!$B$4)+50)/100,IF(R973=0,MAX((0-ABS(T973*Constants!$B$4)),0),(ABS(R973*Constants!$B$4)+50)/100))</f>
        <v>1501.125</v>
      </c>
      <c r="W973">
        <f>IF(J973&lt;&gt;0,(ABS(S973*Constants!$B$4)+50)/100,IF(S973=0,MAX((0-ABS(U973*Constants!$B$4)),0),(ABS(S973*Constants!$B$4)+50)/100))</f>
        <v>1001.125</v>
      </c>
      <c r="X973">
        <f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1200.5</v>
      </c>
      <c r="Y973">
        <f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800.5</v>
      </c>
      <c r="Z973">
        <f t="shared" si="264"/>
        <v>1200.5</v>
      </c>
      <c r="AA973">
        <f t="shared" si="265"/>
        <v>800.5</v>
      </c>
      <c r="AB973">
        <f>IF(I973&lt;&gt;0,(ABS(X973*Constants!$B$10)+50)/100,IF(X973=0,MAX((AB972-ABS(Z973*Constants!$B$4)),0),(ABS(X973*Constants!$B$4)+50)/100))</f>
        <v>0.62005</v>
      </c>
      <c r="AC973">
        <f>IF(J973&lt;&gt;0,(ABS(Y973*Constants!$B$10)+50)/100,IF(Y973=0,MAX((AC972-ABS(AA973*Constants!$B$4)),0),(ABS(Y973*Constants!$B$4)+50)/100))</f>
        <v>0.58005</v>
      </c>
      <c r="AD973">
        <f t="shared" si="266"/>
        <v>1001</v>
      </c>
      <c r="AE973">
        <f t="shared" si="267"/>
        <v>1200.5</v>
      </c>
      <c r="AF973">
        <f t="shared" si="268"/>
        <v>800.5</v>
      </c>
      <c r="AG973">
        <f>((Constants!$B$5*AG972)+Constants!$B$4*AD973+AH972)/(Constants!$B$5+Constants!$B$4)</f>
        <v>1001</v>
      </c>
      <c r="AH973">
        <f>((Constants!$B$5*AG972)+Constants!$B$4*AD973+AH972)-(Constants!$B$5+Constants!$B$4)*AG973</f>
        <v>0</v>
      </c>
      <c r="AI973">
        <f>((Constants!$B$5*AI972)+Constants!$B$4*AE973+AJ972)/(Constants!$B$5+Constants!$B$4)</f>
        <v>1200.5</v>
      </c>
      <c r="AJ973">
        <f>((Constants!$B$5*AI972)+Constants!$B$4*AE973+AJ972)-(Constants!$B$4+Constants!$B$5)*AI973</f>
        <v>0</v>
      </c>
      <c r="AK973">
        <f>((Constants!$B$5*AK972)+Constants!$B$4*AF973+AL972)/(Constants!$B$5+Constants!$B$4)</f>
        <v>800.5</v>
      </c>
      <c r="AL973">
        <f>((Constants!$B$5*AK972)+Constants!$B$4*AF973+AL972)-(Constants!$B$5+Constants!$B$4)*AK973</f>
        <v>0</v>
      </c>
      <c r="AM973">
        <f t="shared" si="269"/>
        <v>1</v>
      </c>
      <c r="AN973">
        <f t="shared" si="270"/>
        <v>1</v>
      </c>
      <c r="AO973">
        <f>(200000*(ABS(N973)-ABS(N971))+Constants!$B$7)/(2*Constants!$B$7)</f>
        <v>0.5</v>
      </c>
      <c r="AP973">
        <f>(200000*(ABS(O973)-ABS(O971))+Constants!$B$7)/(2*Constants!$B$7)</f>
        <v>0.5</v>
      </c>
      <c r="AQ973">
        <f t="shared" si="271"/>
        <v>1</v>
      </c>
      <c r="AR973">
        <f>(Constants!$B$3*Constants!$B$8*I973*K973+AS972)/(Constants!$B$9*Constants!$B$4)</f>
        <v>7.53982300884956</v>
      </c>
      <c r="AS973">
        <f>(Constants!$B$3*Constants!$B$8*I973*K973+AS972)-(AR973*Constants!$B$9*Constants!$B$4)</f>
        <v>0</v>
      </c>
      <c r="AT973">
        <f t="shared" si="272"/>
        <v>7321.16814159283</v>
      </c>
      <c r="AU973">
        <f t="array" ref="AU973">IF(SUMPRODUCT(--(SIGN(AN940:AN972)=SIGN(K941:K973)))=0,2,IF(AV972&gt;0,1,0))</f>
        <v>0</v>
      </c>
      <c r="AV973">
        <f>IF(AU973=2,ROUND(5*1000/Constants!$B$11,0),IF(AV972&gt;0,AV972-1,0))</f>
        <v>0</v>
      </c>
      <c r="AW973">
        <f t="shared" si="273"/>
        <v>971</v>
      </c>
      <c r="AX973">
        <f ca="1" t="array" ref="AX973">IF(AW973&gt;Constants!$B$12,2,IF(SUMPRODUCT(--(AX954:AX973=2))=0,0,1))</f>
        <v>2</v>
      </c>
      <c r="AZ973">
        <f t="array" ref="AZ973">IF(ABS(AG973)&gt;Constants!$B$13,2,IF(SUMPRODUCT(--(AZ953:AZ972=2))=0,0,1))</f>
        <v>0</v>
      </c>
    </row>
    <row r="974" spans="1:52">
      <c r="A974" s="3">
        <v>972</v>
      </c>
      <c r="B974">
        <f>Signals!B973</f>
        <v>3</v>
      </c>
      <c r="C974">
        <f>Signals!C973</f>
        <v>2</v>
      </c>
      <c r="D974">
        <f>Signals!F973</f>
        <v>0</v>
      </c>
      <c r="E974">
        <f>Signals!H973</f>
        <v>0</v>
      </c>
      <c r="F974">
        <f>Signals!I973</f>
        <v>0</v>
      </c>
      <c r="G974">
        <f>IF(Constants!$B$2=2,-B974,B974)</f>
        <v>3</v>
      </c>
      <c r="H974">
        <f>IF(Constants!$C$2=2,-C974,C974)</f>
        <v>2</v>
      </c>
      <c r="I974">
        <f t="shared" si="257"/>
        <v>3</v>
      </c>
      <c r="J974">
        <f t="shared" si="258"/>
        <v>2</v>
      </c>
      <c r="K974">
        <f t="shared" si="259"/>
        <v>1</v>
      </c>
      <c r="L974">
        <f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1200.5</v>
      </c>
      <c r="M974">
        <f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800.5</v>
      </c>
      <c r="N974">
        <f t="shared" si="260"/>
        <v>1200.5</v>
      </c>
      <c r="O974">
        <f t="shared" si="261"/>
        <v>800.5</v>
      </c>
      <c r="P974">
        <f>IF(I974&lt;&gt;0,(ABS(L974*Constants!$B$10)+50)/100,MAX(P973-ABS(N974*Constants!$B$4),0))</f>
        <v>0.62005</v>
      </c>
      <c r="Q974">
        <f>IF(J974&lt;&gt;0,(ABS(M974*Constants!$B$10)+50)/100,MAX(Q973-ABS(O974*Constants!$B$4),0))</f>
        <v>0.58005</v>
      </c>
      <c r="R974">
        <f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1200.5</v>
      </c>
      <c r="S974">
        <f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800.5</v>
      </c>
      <c r="T974">
        <f t="shared" si="262"/>
        <v>1200.5</v>
      </c>
      <c r="U974">
        <f t="shared" si="263"/>
        <v>800.5</v>
      </c>
      <c r="V974">
        <f>IF(I974&lt;&gt;0,(ABS(R974*Constants!$B$4)+50)/100,IF(R974=0,MAX((0-ABS(T974*Constants!$B$4)),0),(ABS(R974*Constants!$B$4)+50)/100))</f>
        <v>1501.125</v>
      </c>
      <c r="W974">
        <f>IF(J974&lt;&gt;0,(ABS(S974*Constants!$B$4)+50)/100,IF(S974=0,MAX((0-ABS(U974*Constants!$B$4)),0),(ABS(S974*Constants!$B$4)+50)/100))</f>
        <v>1001.125</v>
      </c>
      <c r="X974">
        <f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1200.5</v>
      </c>
      <c r="Y974">
        <f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800.5</v>
      </c>
      <c r="Z974">
        <f t="shared" si="264"/>
        <v>1200.5</v>
      </c>
      <c r="AA974">
        <f t="shared" si="265"/>
        <v>800.5</v>
      </c>
      <c r="AB974">
        <f>IF(I974&lt;&gt;0,(ABS(X974*Constants!$B$10)+50)/100,IF(X974=0,MAX((AB973-ABS(Z974*Constants!$B$4)),0),(ABS(X974*Constants!$B$4)+50)/100))</f>
        <v>0.62005</v>
      </c>
      <c r="AC974">
        <f>IF(J974&lt;&gt;0,(ABS(Y974*Constants!$B$10)+50)/100,IF(Y974=0,MAX((AC973-ABS(AA974*Constants!$B$4)),0),(ABS(Y974*Constants!$B$4)+50)/100))</f>
        <v>0.58005</v>
      </c>
      <c r="AD974">
        <f t="shared" si="266"/>
        <v>1001</v>
      </c>
      <c r="AE974">
        <f t="shared" si="267"/>
        <v>1200.5</v>
      </c>
      <c r="AF974">
        <f t="shared" si="268"/>
        <v>800.5</v>
      </c>
      <c r="AG974">
        <f>((Constants!$B$5*AG973)+Constants!$B$4*AD974+AH973)/(Constants!$B$5+Constants!$B$4)</f>
        <v>1001</v>
      </c>
      <c r="AH974">
        <f>((Constants!$B$5*AG973)+Constants!$B$4*AD974+AH973)-(Constants!$B$5+Constants!$B$4)*AG974</f>
        <v>0</v>
      </c>
      <c r="AI974">
        <f>((Constants!$B$5*AI973)+Constants!$B$4*AE974+AJ973)/(Constants!$B$5+Constants!$B$4)</f>
        <v>1200.5</v>
      </c>
      <c r="AJ974">
        <f>((Constants!$B$5*AI973)+Constants!$B$4*AE974+AJ973)-(Constants!$B$4+Constants!$B$5)*AI974</f>
        <v>0</v>
      </c>
      <c r="AK974">
        <f>((Constants!$B$5*AK973)+Constants!$B$4*AF974+AL973)/(Constants!$B$5+Constants!$B$4)</f>
        <v>800.5</v>
      </c>
      <c r="AL974">
        <f>((Constants!$B$5*AK973)+Constants!$B$4*AF974+AL973)-(Constants!$B$5+Constants!$B$4)*AK974</f>
        <v>0</v>
      </c>
      <c r="AM974">
        <f t="shared" si="269"/>
        <v>1</v>
      </c>
      <c r="AN974">
        <f t="shared" si="270"/>
        <v>1</v>
      </c>
      <c r="AO974">
        <f>(200000*(ABS(N974)-ABS(N972))+Constants!$B$7)/(2*Constants!$B$7)</f>
        <v>0.5</v>
      </c>
      <c r="AP974">
        <f>(200000*(ABS(O974)-ABS(O972))+Constants!$B$7)/(2*Constants!$B$7)</f>
        <v>0.5</v>
      </c>
      <c r="AQ974">
        <f t="shared" si="271"/>
        <v>1</v>
      </c>
      <c r="AR974">
        <f>(Constants!$B$3*Constants!$B$8*I974*K974+AS973)/(Constants!$B$9*Constants!$B$4)</f>
        <v>7.53982300884956</v>
      </c>
      <c r="AS974">
        <f>(Constants!$B$3*Constants!$B$8*I974*K974+AS973)-(AR974*Constants!$B$9*Constants!$B$4)</f>
        <v>0</v>
      </c>
      <c r="AT974">
        <f t="shared" si="272"/>
        <v>7328.70796460168</v>
      </c>
      <c r="AU974">
        <f t="array" ref="AU974">IF(SUMPRODUCT(--(SIGN(AN941:AN973)=SIGN(K942:K974)))=0,2,IF(AV973&gt;0,1,0))</f>
        <v>0</v>
      </c>
      <c r="AV974">
        <f>IF(AU974=2,ROUND(5*1000/Constants!$B$11,0),IF(AV973&gt;0,AV973-1,0))</f>
        <v>0</v>
      </c>
      <c r="AW974">
        <f t="shared" si="273"/>
        <v>972</v>
      </c>
      <c r="AX974">
        <f ca="1" t="array" ref="AX974">IF(AW974&gt;Constants!$B$12,2,IF(SUMPRODUCT(--(AX955:AX974=2))=0,0,1))</f>
        <v>2</v>
      </c>
      <c r="AZ974">
        <f t="array" ref="AZ974">IF(ABS(AG974)&gt;Constants!$B$13,2,IF(SUMPRODUCT(--(AZ954:AZ973=2))=0,0,1))</f>
        <v>0</v>
      </c>
    </row>
    <row r="975" spans="1:52">
      <c r="A975" s="3">
        <v>973</v>
      </c>
      <c r="B975">
        <f>Signals!B974</f>
        <v>3</v>
      </c>
      <c r="C975">
        <f>Signals!C974</f>
        <v>2</v>
      </c>
      <c r="D975">
        <f>Signals!F974</f>
        <v>0</v>
      </c>
      <c r="E975">
        <f>Signals!H974</f>
        <v>0</v>
      </c>
      <c r="F975">
        <f>Signals!I974</f>
        <v>0</v>
      </c>
      <c r="G975">
        <f>IF(Constants!$B$2=2,-B975,B975)</f>
        <v>3</v>
      </c>
      <c r="H975">
        <f>IF(Constants!$C$2=2,-C975,C975)</f>
        <v>2</v>
      </c>
      <c r="I975">
        <f t="shared" si="257"/>
        <v>3</v>
      </c>
      <c r="J975">
        <f t="shared" si="258"/>
        <v>2</v>
      </c>
      <c r="K975">
        <f t="shared" si="259"/>
        <v>1</v>
      </c>
      <c r="L975">
        <f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1200.5</v>
      </c>
      <c r="M975">
        <f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800.5</v>
      </c>
      <c r="N975">
        <f t="shared" si="260"/>
        <v>1200.5</v>
      </c>
      <c r="O975">
        <f t="shared" si="261"/>
        <v>800.5</v>
      </c>
      <c r="P975">
        <f>IF(I975&lt;&gt;0,(ABS(L975*Constants!$B$10)+50)/100,MAX(P974-ABS(N975*Constants!$B$4),0))</f>
        <v>0.62005</v>
      </c>
      <c r="Q975">
        <f>IF(J975&lt;&gt;0,(ABS(M975*Constants!$B$10)+50)/100,MAX(Q974-ABS(O975*Constants!$B$4),0))</f>
        <v>0.58005</v>
      </c>
      <c r="R975">
        <f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1200.5</v>
      </c>
      <c r="S975">
        <f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800.5</v>
      </c>
      <c r="T975">
        <f t="shared" si="262"/>
        <v>1200.5</v>
      </c>
      <c r="U975">
        <f t="shared" si="263"/>
        <v>800.5</v>
      </c>
      <c r="V975">
        <f>IF(I975&lt;&gt;0,(ABS(R975*Constants!$B$4)+50)/100,IF(R975=0,MAX((0-ABS(T975*Constants!$B$4)),0),(ABS(R975*Constants!$B$4)+50)/100))</f>
        <v>1501.125</v>
      </c>
      <c r="W975">
        <f>IF(J975&lt;&gt;0,(ABS(S975*Constants!$B$4)+50)/100,IF(S975=0,MAX((0-ABS(U975*Constants!$B$4)),0),(ABS(S975*Constants!$B$4)+50)/100))</f>
        <v>1001.125</v>
      </c>
      <c r="X975">
        <f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1200.5</v>
      </c>
      <c r="Y975">
        <f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800.5</v>
      </c>
      <c r="Z975">
        <f t="shared" si="264"/>
        <v>1200.5</v>
      </c>
      <c r="AA975">
        <f t="shared" si="265"/>
        <v>800.5</v>
      </c>
      <c r="AB975">
        <f>IF(I975&lt;&gt;0,(ABS(X975*Constants!$B$10)+50)/100,IF(X975=0,MAX((AB974-ABS(Z975*Constants!$B$4)),0),(ABS(X975*Constants!$B$4)+50)/100))</f>
        <v>0.62005</v>
      </c>
      <c r="AC975">
        <f>IF(J975&lt;&gt;0,(ABS(Y975*Constants!$B$10)+50)/100,IF(Y975=0,MAX((AC974-ABS(AA975*Constants!$B$4)),0),(ABS(Y975*Constants!$B$4)+50)/100))</f>
        <v>0.58005</v>
      </c>
      <c r="AD975">
        <f t="shared" si="266"/>
        <v>1001</v>
      </c>
      <c r="AE975">
        <f t="shared" si="267"/>
        <v>1200.5</v>
      </c>
      <c r="AF975">
        <f t="shared" si="268"/>
        <v>800.5</v>
      </c>
      <c r="AG975">
        <f>((Constants!$B$5*AG974)+Constants!$B$4*AD975+AH974)/(Constants!$B$5+Constants!$B$4)</f>
        <v>1001</v>
      </c>
      <c r="AH975">
        <f>((Constants!$B$5*AG974)+Constants!$B$4*AD975+AH974)-(Constants!$B$5+Constants!$B$4)*AG975</f>
        <v>0</v>
      </c>
      <c r="AI975">
        <f>((Constants!$B$5*AI974)+Constants!$B$4*AE975+AJ974)/(Constants!$B$5+Constants!$B$4)</f>
        <v>1200.5</v>
      </c>
      <c r="AJ975">
        <f>((Constants!$B$5*AI974)+Constants!$B$4*AE975+AJ974)-(Constants!$B$4+Constants!$B$5)*AI975</f>
        <v>0</v>
      </c>
      <c r="AK975">
        <f>((Constants!$B$5*AK974)+Constants!$B$4*AF975+AL974)/(Constants!$B$5+Constants!$B$4)</f>
        <v>800.5</v>
      </c>
      <c r="AL975">
        <f>((Constants!$B$5*AK974)+Constants!$B$4*AF975+AL974)-(Constants!$B$5+Constants!$B$4)*AK975</f>
        <v>0</v>
      </c>
      <c r="AM975">
        <f t="shared" si="269"/>
        <v>1</v>
      </c>
      <c r="AN975">
        <f t="shared" si="270"/>
        <v>1</v>
      </c>
      <c r="AO975">
        <f>(200000*(ABS(N975)-ABS(N973))+Constants!$B$7)/(2*Constants!$B$7)</f>
        <v>0.5</v>
      </c>
      <c r="AP975">
        <f>(200000*(ABS(O975)-ABS(O973))+Constants!$B$7)/(2*Constants!$B$7)</f>
        <v>0.5</v>
      </c>
      <c r="AQ975">
        <f t="shared" si="271"/>
        <v>1</v>
      </c>
      <c r="AR975">
        <f>(Constants!$B$3*Constants!$B$8*I975*K975+AS974)/(Constants!$B$9*Constants!$B$4)</f>
        <v>7.53982300884956</v>
      </c>
      <c r="AS975">
        <f>(Constants!$B$3*Constants!$B$8*I975*K975+AS974)-(AR975*Constants!$B$9*Constants!$B$4)</f>
        <v>0</v>
      </c>
      <c r="AT975">
        <f t="shared" si="272"/>
        <v>7336.24778761053</v>
      </c>
      <c r="AU975">
        <f t="array" ref="AU975">IF(SUMPRODUCT(--(SIGN(AN942:AN974)=SIGN(K943:K975)))=0,2,IF(AV974&gt;0,1,0))</f>
        <v>0</v>
      </c>
      <c r="AV975">
        <f>IF(AU975=2,ROUND(5*1000/Constants!$B$11,0),IF(AV974&gt;0,AV974-1,0))</f>
        <v>0</v>
      </c>
      <c r="AW975">
        <f t="shared" si="273"/>
        <v>973</v>
      </c>
      <c r="AX975">
        <f ca="1" t="array" ref="AX975">IF(AW975&gt;Constants!$B$12,2,IF(SUMPRODUCT(--(AX956:AX975=2))=0,0,1))</f>
        <v>2</v>
      </c>
      <c r="AZ975">
        <f t="array" ref="AZ975">IF(ABS(AG975)&gt;Constants!$B$13,2,IF(SUMPRODUCT(--(AZ955:AZ974=2))=0,0,1))</f>
        <v>0</v>
      </c>
    </row>
    <row r="976" spans="1:52">
      <c r="A976" s="3">
        <v>974</v>
      </c>
      <c r="B976">
        <f>Signals!B975</f>
        <v>3</v>
      </c>
      <c r="C976">
        <f>Signals!C975</f>
        <v>2</v>
      </c>
      <c r="D976">
        <f>Signals!F975</f>
        <v>0</v>
      </c>
      <c r="E976">
        <f>Signals!H975</f>
        <v>0</v>
      </c>
      <c r="F976">
        <f>Signals!I975</f>
        <v>0</v>
      </c>
      <c r="G976">
        <f>IF(Constants!$B$2=2,-B976,B976)</f>
        <v>3</v>
      </c>
      <c r="H976">
        <f>IF(Constants!$C$2=2,-C976,C976)</f>
        <v>2</v>
      </c>
      <c r="I976">
        <f t="shared" si="257"/>
        <v>3</v>
      </c>
      <c r="J976">
        <f t="shared" si="258"/>
        <v>2</v>
      </c>
      <c r="K976">
        <f t="shared" si="259"/>
        <v>1</v>
      </c>
      <c r="L976">
        <f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1200.5</v>
      </c>
      <c r="M976">
        <f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800.5</v>
      </c>
      <c r="N976">
        <f t="shared" si="260"/>
        <v>1200.5</v>
      </c>
      <c r="O976">
        <f t="shared" si="261"/>
        <v>800.5</v>
      </c>
      <c r="P976">
        <f>IF(I976&lt;&gt;0,(ABS(L976*Constants!$B$10)+50)/100,MAX(P975-ABS(N976*Constants!$B$4),0))</f>
        <v>0.62005</v>
      </c>
      <c r="Q976">
        <f>IF(J976&lt;&gt;0,(ABS(M976*Constants!$B$10)+50)/100,MAX(Q975-ABS(O976*Constants!$B$4),0))</f>
        <v>0.58005</v>
      </c>
      <c r="R976">
        <f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1200.5</v>
      </c>
      <c r="S976">
        <f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800.5</v>
      </c>
      <c r="T976">
        <f t="shared" si="262"/>
        <v>1200.5</v>
      </c>
      <c r="U976">
        <f t="shared" si="263"/>
        <v>800.5</v>
      </c>
      <c r="V976">
        <f>IF(I976&lt;&gt;0,(ABS(R976*Constants!$B$4)+50)/100,IF(R976=0,MAX((0-ABS(T976*Constants!$B$4)),0),(ABS(R976*Constants!$B$4)+50)/100))</f>
        <v>1501.125</v>
      </c>
      <c r="W976">
        <f>IF(J976&lt;&gt;0,(ABS(S976*Constants!$B$4)+50)/100,IF(S976=0,MAX((0-ABS(U976*Constants!$B$4)),0),(ABS(S976*Constants!$B$4)+50)/100))</f>
        <v>1001.125</v>
      </c>
      <c r="X976">
        <f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1200.5</v>
      </c>
      <c r="Y976">
        <f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800.5</v>
      </c>
      <c r="Z976">
        <f t="shared" si="264"/>
        <v>1200.5</v>
      </c>
      <c r="AA976">
        <f t="shared" si="265"/>
        <v>800.5</v>
      </c>
      <c r="AB976">
        <f>IF(I976&lt;&gt;0,(ABS(X976*Constants!$B$10)+50)/100,IF(X976=0,MAX((AB975-ABS(Z976*Constants!$B$4)),0),(ABS(X976*Constants!$B$4)+50)/100))</f>
        <v>0.62005</v>
      </c>
      <c r="AC976">
        <f>IF(J976&lt;&gt;0,(ABS(Y976*Constants!$B$10)+50)/100,IF(Y976=0,MAX((AC975-ABS(AA976*Constants!$B$4)),0),(ABS(Y976*Constants!$B$4)+50)/100))</f>
        <v>0.58005</v>
      </c>
      <c r="AD976">
        <f t="shared" si="266"/>
        <v>1001</v>
      </c>
      <c r="AE976">
        <f t="shared" si="267"/>
        <v>1200.5</v>
      </c>
      <c r="AF976">
        <f t="shared" si="268"/>
        <v>800.5</v>
      </c>
      <c r="AG976">
        <f>((Constants!$B$5*AG975)+Constants!$B$4*AD976+AH975)/(Constants!$B$5+Constants!$B$4)</f>
        <v>1001</v>
      </c>
      <c r="AH976">
        <f>((Constants!$B$5*AG975)+Constants!$B$4*AD976+AH975)-(Constants!$B$5+Constants!$B$4)*AG976</f>
        <v>0</v>
      </c>
      <c r="AI976">
        <f>((Constants!$B$5*AI975)+Constants!$B$4*AE976+AJ975)/(Constants!$B$5+Constants!$B$4)</f>
        <v>1200.5</v>
      </c>
      <c r="AJ976">
        <f>((Constants!$B$5*AI975)+Constants!$B$4*AE976+AJ975)-(Constants!$B$4+Constants!$B$5)*AI976</f>
        <v>0</v>
      </c>
      <c r="AK976">
        <f>((Constants!$B$5*AK975)+Constants!$B$4*AF976+AL975)/(Constants!$B$5+Constants!$B$4)</f>
        <v>800.5</v>
      </c>
      <c r="AL976">
        <f>((Constants!$B$5*AK975)+Constants!$B$4*AF976+AL975)-(Constants!$B$5+Constants!$B$4)*AK976</f>
        <v>0</v>
      </c>
      <c r="AM976">
        <f t="shared" si="269"/>
        <v>1</v>
      </c>
      <c r="AN976">
        <f t="shared" si="270"/>
        <v>1</v>
      </c>
      <c r="AO976">
        <f>(200000*(ABS(N976)-ABS(N974))+Constants!$B$7)/(2*Constants!$B$7)</f>
        <v>0.5</v>
      </c>
      <c r="AP976">
        <f>(200000*(ABS(O976)-ABS(O974))+Constants!$B$7)/(2*Constants!$B$7)</f>
        <v>0.5</v>
      </c>
      <c r="AQ976">
        <f t="shared" si="271"/>
        <v>1</v>
      </c>
      <c r="AR976">
        <f>(Constants!$B$3*Constants!$B$8*I976*K976+AS975)/(Constants!$B$9*Constants!$B$4)</f>
        <v>7.53982300884956</v>
      </c>
      <c r="AS976">
        <f>(Constants!$B$3*Constants!$B$8*I976*K976+AS975)-(AR976*Constants!$B$9*Constants!$B$4)</f>
        <v>0</v>
      </c>
      <c r="AT976">
        <f t="shared" si="272"/>
        <v>7343.78761061938</v>
      </c>
      <c r="AU976">
        <f t="array" ref="AU976">IF(SUMPRODUCT(--(SIGN(AN943:AN975)=SIGN(K944:K976)))=0,2,IF(AV975&gt;0,1,0))</f>
        <v>0</v>
      </c>
      <c r="AV976">
        <f>IF(AU976=2,ROUND(5*1000/Constants!$B$11,0),IF(AV975&gt;0,AV975-1,0))</f>
        <v>0</v>
      </c>
      <c r="AW976">
        <f t="shared" si="273"/>
        <v>974</v>
      </c>
      <c r="AX976">
        <f ca="1" t="array" ref="AX976">IF(AW976&gt;Constants!$B$12,2,IF(SUMPRODUCT(--(AX957:AX976=2))=0,0,1))</f>
        <v>2</v>
      </c>
      <c r="AZ976">
        <f t="array" ref="AZ976">IF(ABS(AG976)&gt;Constants!$B$13,2,IF(SUMPRODUCT(--(AZ956:AZ975=2))=0,0,1))</f>
        <v>0</v>
      </c>
    </row>
    <row r="977" spans="1:52">
      <c r="A977" s="3">
        <v>975</v>
      </c>
      <c r="B977">
        <f>Signals!B976</f>
        <v>3</v>
      </c>
      <c r="C977">
        <f>Signals!C976</f>
        <v>2</v>
      </c>
      <c r="D977">
        <f>Signals!F976</f>
        <v>0</v>
      </c>
      <c r="E977">
        <f>Signals!H976</f>
        <v>0</v>
      </c>
      <c r="F977">
        <f>Signals!I976</f>
        <v>0</v>
      </c>
      <c r="G977">
        <f>IF(Constants!$B$2=2,-B977,B977)</f>
        <v>3</v>
      </c>
      <c r="H977">
        <f>IF(Constants!$C$2=2,-C977,C977)</f>
        <v>2</v>
      </c>
      <c r="I977">
        <f t="shared" si="257"/>
        <v>3</v>
      </c>
      <c r="J977">
        <f t="shared" si="258"/>
        <v>2</v>
      </c>
      <c r="K977">
        <f t="shared" si="259"/>
        <v>1</v>
      </c>
      <c r="L977">
        <f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1200.5</v>
      </c>
      <c r="M977">
        <f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800.5</v>
      </c>
      <c r="N977">
        <f t="shared" si="260"/>
        <v>1200.5</v>
      </c>
      <c r="O977">
        <f t="shared" si="261"/>
        <v>800.5</v>
      </c>
      <c r="P977">
        <f>IF(I977&lt;&gt;0,(ABS(L977*Constants!$B$10)+50)/100,MAX(P976-ABS(N977*Constants!$B$4),0))</f>
        <v>0.62005</v>
      </c>
      <c r="Q977">
        <f>IF(J977&lt;&gt;0,(ABS(M977*Constants!$B$10)+50)/100,MAX(Q976-ABS(O977*Constants!$B$4),0))</f>
        <v>0.58005</v>
      </c>
      <c r="R977">
        <f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1200.5</v>
      </c>
      <c r="S977">
        <f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800.5</v>
      </c>
      <c r="T977">
        <f t="shared" si="262"/>
        <v>1200.5</v>
      </c>
      <c r="U977">
        <f t="shared" si="263"/>
        <v>800.5</v>
      </c>
      <c r="V977">
        <f>IF(I977&lt;&gt;0,(ABS(R977*Constants!$B$4)+50)/100,IF(R977=0,MAX((0-ABS(T977*Constants!$B$4)),0),(ABS(R977*Constants!$B$4)+50)/100))</f>
        <v>1501.125</v>
      </c>
      <c r="W977">
        <f>IF(J977&lt;&gt;0,(ABS(S977*Constants!$B$4)+50)/100,IF(S977=0,MAX((0-ABS(U977*Constants!$B$4)),0),(ABS(S977*Constants!$B$4)+50)/100))</f>
        <v>1001.125</v>
      </c>
      <c r="X977">
        <f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1200.5</v>
      </c>
      <c r="Y977">
        <f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800.5</v>
      </c>
      <c r="Z977">
        <f t="shared" si="264"/>
        <v>1200.5</v>
      </c>
      <c r="AA977">
        <f t="shared" si="265"/>
        <v>800.5</v>
      </c>
      <c r="AB977">
        <f>IF(I977&lt;&gt;0,(ABS(X977*Constants!$B$10)+50)/100,IF(X977=0,MAX((AB976-ABS(Z977*Constants!$B$4)),0),(ABS(X977*Constants!$B$4)+50)/100))</f>
        <v>0.62005</v>
      </c>
      <c r="AC977">
        <f>IF(J977&lt;&gt;0,(ABS(Y977*Constants!$B$10)+50)/100,IF(Y977=0,MAX((AC976-ABS(AA977*Constants!$B$4)),0),(ABS(Y977*Constants!$B$4)+50)/100))</f>
        <v>0.58005</v>
      </c>
      <c r="AD977">
        <f t="shared" si="266"/>
        <v>1001</v>
      </c>
      <c r="AE977">
        <f t="shared" si="267"/>
        <v>1200.5</v>
      </c>
      <c r="AF977">
        <f t="shared" si="268"/>
        <v>800.5</v>
      </c>
      <c r="AG977">
        <f>((Constants!$B$5*AG976)+Constants!$B$4*AD977+AH976)/(Constants!$B$5+Constants!$B$4)</f>
        <v>1001</v>
      </c>
      <c r="AH977">
        <f>((Constants!$B$5*AG976)+Constants!$B$4*AD977+AH976)-(Constants!$B$5+Constants!$B$4)*AG977</f>
        <v>0</v>
      </c>
      <c r="AI977">
        <f>((Constants!$B$5*AI976)+Constants!$B$4*AE977+AJ976)/(Constants!$B$5+Constants!$B$4)</f>
        <v>1200.5</v>
      </c>
      <c r="AJ977">
        <f>((Constants!$B$5*AI976)+Constants!$B$4*AE977+AJ976)-(Constants!$B$4+Constants!$B$5)*AI977</f>
        <v>0</v>
      </c>
      <c r="AK977">
        <f>((Constants!$B$5*AK976)+Constants!$B$4*AF977+AL976)/(Constants!$B$5+Constants!$B$4)</f>
        <v>800.5</v>
      </c>
      <c r="AL977">
        <f>((Constants!$B$5*AK976)+Constants!$B$4*AF977+AL976)-(Constants!$B$5+Constants!$B$4)*AK977</f>
        <v>0</v>
      </c>
      <c r="AM977">
        <f t="shared" si="269"/>
        <v>1</v>
      </c>
      <c r="AN977">
        <f t="shared" si="270"/>
        <v>1</v>
      </c>
      <c r="AO977">
        <f>(200000*(ABS(N977)-ABS(N975))+Constants!$B$7)/(2*Constants!$B$7)</f>
        <v>0.5</v>
      </c>
      <c r="AP977">
        <f>(200000*(ABS(O977)-ABS(O975))+Constants!$B$7)/(2*Constants!$B$7)</f>
        <v>0.5</v>
      </c>
      <c r="AQ977">
        <f t="shared" si="271"/>
        <v>1</v>
      </c>
      <c r="AR977">
        <f>(Constants!$B$3*Constants!$B$8*I977*K977+AS976)/(Constants!$B$9*Constants!$B$4)</f>
        <v>7.53982300884956</v>
      </c>
      <c r="AS977">
        <f>(Constants!$B$3*Constants!$B$8*I977*K977+AS976)-(AR977*Constants!$B$9*Constants!$B$4)</f>
        <v>0</v>
      </c>
      <c r="AT977">
        <f t="shared" si="272"/>
        <v>7351.32743362823</v>
      </c>
      <c r="AU977">
        <f t="array" ref="AU977">IF(SUMPRODUCT(--(SIGN(AN944:AN976)=SIGN(K945:K977)))=0,2,IF(AV976&gt;0,1,0))</f>
        <v>0</v>
      </c>
      <c r="AV977">
        <f>IF(AU977=2,ROUND(5*1000/Constants!$B$11,0),IF(AV976&gt;0,AV976-1,0))</f>
        <v>0</v>
      </c>
      <c r="AW977">
        <f t="shared" si="273"/>
        <v>975</v>
      </c>
      <c r="AX977">
        <f ca="1" t="array" ref="AX977">IF(AW977&gt;Constants!$B$12,2,IF(SUMPRODUCT(--(AX958:AX977=2))=0,0,1))</f>
        <v>2</v>
      </c>
      <c r="AZ977">
        <f t="array" ref="AZ977">IF(ABS(AG977)&gt;Constants!$B$13,2,IF(SUMPRODUCT(--(AZ957:AZ976=2))=0,0,1))</f>
        <v>0</v>
      </c>
    </row>
    <row r="978" spans="1:52">
      <c r="A978" s="3">
        <v>976</v>
      </c>
      <c r="B978">
        <f>Signals!B977</f>
        <v>3</v>
      </c>
      <c r="C978">
        <f>Signals!C977</f>
        <v>2</v>
      </c>
      <c r="D978">
        <f>Signals!F977</f>
        <v>0</v>
      </c>
      <c r="E978">
        <f>Signals!H977</f>
        <v>0</v>
      </c>
      <c r="F978">
        <f>Signals!I977</f>
        <v>0</v>
      </c>
      <c r="G978">
        <f>IF(Constants!$B$2=2,-B978,B978)</f>
        <v>3</v>
      </c>
      <c r="H978">
        <f>IF(Constants!$C$2=2,-C978,C978)</f>
        <v>2</v>
      </c>
      <c r="I978">
        <f t="shared" si="257"/>
        <v>3</v>
      </c>
      <c r="J978">
        <f t="shared" si="258"/>
        <v>2</v>
      </c>
      <c r="K978">
        <f t="shared" si="259"/>
        <v>1</v>
      </c>
      <c r="L978">
        <f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1200.5</v>
      </c>
      <c r="M978">
        <f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800.5</v>
      </c>
      <c r="N978">
        <f t="shared" si="260"/>
        <v>1200.5</v>
      </c>
      <c r="O978">
        <f t="shared" si="261"/>
        <v>800.5</v>
      </c>
      <c r="P978">
        <f>IF(I978&lt;&gt;0,(ABS(L978*Constants!$B$10)+50)/100,MAX(P977-ABS(N978*Constants!$B$4),0))</f>
        <v>0.62005</v>
      </c>
      <c r="Q978">
        <f>IF(J978&lt;&gt;0,(ABS(M978*Constants!$B$10)+50)/100,MAX(Q977-ABS(O978*Constants!$B$4),0))</f>
        <v>0.58005</v>
      </c>
      <c r="R978">
        <f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1200.5</v>
      </c>
      <c r="S978">
        <f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800.5</v>
      </c>
      <c r="T978">
        <f t="shared" si="262"/>
        <v>1200.5</v>
      </c>
      <c r="U978">
        <f t="shared" si="263"/>
        <v>800.5</v>
      </c>
      <c r="V978">
        <f>IF(I978&lt;&gt;0,(ABS(R978*Constants!$B$4)+50)/100,IF(R978=0,MAX((0-ABS(T978*Constants!$B$4)),0),(ABS(R978*Constants!$B$4)+50)/100))</f>
        <v>1501.125</v>
      </c>
      <c r="W978">
        <f>IF(J978&lt;&gt;0,(ABS(S978*Constants!$B$4)+50)/100,IF(S978=0,MAX((0-ABS(U978*Constants!$B$4)),0),(ABS(S978*Constants!$B$4)+50)/100))</f>
        <v>1001.125</v>
      </c>
      <c r="X978">
        <f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1200.5</v>
      </c>
      <c r="Y978">
        <f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800.5</v>
      </c>
      <c r="Z978">
        <f t="shared" si="264"/>
        <v>1200.5</v>
      </c>
      <c r="AA978">
        <f t="shared" si="265"/>
        <v>800.5</v>
      </c>
      <c r="AB978">
        <f>IF(I978&lt;&gt;0,(ABS(X978*Constants!$B$10)+50)/100,IF(X978=0,MAX((AB977-ABS(Z978*Constants!$B$4)),0),(ABS(X978*Constants!$B$4)+50)/100))</f>
        <v>0.62005</v>
      </c>
      <c r="AC978">
        <f>IF(J978&lt;&gt;0,(ABS(Y978*Constants!$B$10)+50)/100,IF(Y978=0,MAX((AC977-ABS(AA978*Constants!$B$4)),0),(ABS(Y978*Constants!$B$4)+50)/100))</f>
        <v>0.58005</v>
      </c>
      <c r="AD978">
        <f t="shared" si="266"/>
        <v>1001</v>
      </c>
      <c r="AE978">
        <f t="shared" si="267"/>
        <v>1200.5</v>
      </c>
      <c r="AF978">
        <f t="shared" si="268"/>
        <v>800.5</v>
      </c>
      <c r="AG978">
        <f>((Constants!$B$5*AG977)+Constants!$B$4*AD978+AH977)/(Constants!$B$5+Constants!$B$4)</f>
        <v>1001</v>
      </c>
      <c r="AH978">
        <f>((Constants!$B$5*AG977)+Constants!$B$4*AD978+AH977)-(Constants!$B$5+Constants!$B$4)*AG978</f>
        <v>0</v>
      </c>
      <c r="AI978">
        <f>((Constants!$B$5*AI977)+Constants!$B$4*AE978+AJ977)/(Constants!$B$5+Constants!$B$4)</f>
        <v>1200.5</v>
      </c>
      <c r="AJ978">
        <f>((Constants!$B$5*AI977)+Constants!$B$4*AE978+AJ977)-(Constants!$B$4+Constants!$B$5)*AI978</f>
        <v>0</v>
      </c>
      <c r="AK978">
        <f>((Constants!$B$5*AK977)+Constants!$B$4*AF978+AL977)/(Constants!$B$5+Constants!$B$4)</f>
        <v>800.5</v>
      </c>
      <c r="AL978">
        <f>((Constants!$B$5*AK977)+Constants!$B$4*AF978+AL977)-(Constants!$B$5+Constants!$B$4)*AK978</f>
        <v>0</v>
      </c>
      <c r="AM978">
        <f t="shared" si="269"/>
        <v>1</v>
      </c>
      <c r="AN978">
        <f t="shared" si="270"/>
        <v>1</v>
      </c>
      <c r="AO978">
        <f>(200000*(ABS(N978)-ABS(N976))+Constants!$B$7)/(2*Constants!$B$7)</f>
        <v>0.5</v>
      </c>
      <c r="AP978">
        <f>(200000*(ABS(O978)-ABS(O976))+Constants!$B$7)/(2*Constants!$B$7)</f>
        <v>0.5</v>
      </c>
      <c r="AQ978">
        <f t="shared" si="271"/>
        <v>1</v>
      </c>
      <c r="AR978">
        <f>(Constants!$B$3*Constants!$B$8*I978*K978+AS977)/(Constants!$B$9*Constants!$B$4)</f>
        <v>7.53982300884956</v>
      </c>
      <c r="AS978">
        <f>(Constants!$B$3*Constants!$B$8*I978*K978+AS977)-(AR978*Constants!$B$9*Constants!$B$4)</f>
        <v>0</v>
      </c>
      <c r="AT978">
        <f t="shared" si="272"/>
        <v>7358.86725663708</v>
      </c>
      <c r="AU978">
        <f t="array" ref="AU978">IF(SUMPRODUCT(--(SIGN(AN945:AN977)=SIGN(K946:K978)))=0,2,IF(AV977&gt;0,1,0))</f>
        <v>0</v>
      </c>
      <c r="AV978">
        <f>IF(AU978=2,ROUND(5*1000/Constants!$B$11,0),IF(AV977&gt;0,AV977-1,0))</f>
        <v>0</v>
      </c>
      <c r="AW978">
        <f t="shared" si="273"/>
        <v>976</v>
      </c>
      <c r="AX978">
        <f ca="1" t="array" ref="AX978">IF(AW978&gt;Constants!$B$12,2,IF(SUMPRODUCT(--(AX959:AX978=2))=0,0,1))</f>
        <v>2</v>
      </c>
      <c r="AZ978">
        <f t="array" ref="AZ978">IF(ABS(AG978)&gt;Constants!$B$13,2,IF(SUMPRODUCT(--(AZ958:AZ977=2))=0,0,1))</f>
        <v>0</v>
      </c>
    </row>
    <row r="979" spans="1:52">
      <c r="A979" s="3">
        <v>977</v>
      </c>
      <c r="B979">
        <f>Signals!B978</f>
        <v>3</v>
      </c>
      <c r="C979">
        <f>Signals!C978</f>
        <v>2</v>
      </c>
      <c r="D979">
        <f>Signals!F978</f>
        <v>0</v>
      </c>
      <c r="E979">
        <f>Signals!H978</f>
        <v>0</v>
      </c>
      <c r="F979">
        <f>Signals!I978</f>
        <v>0</v>
      </c>
      <c r="G979">
        <f>IF(Constants!$B$2=2,-B979,B979)</f>
        <v>3</v>
      </c>
      <c r="H979">
        <f>IF(Constants!$C$2=2,-C979,C979)</f>
        <v>2</v>
      </c>
      <c r="I979">
        <f t="shared" si="257"/>
        <v>3</v>
      </c>
      <c r="J979">
        <f t="shared" si="258"/>
        <v>2</v>
      </c>
      <c r="K979">
        <f t="shared" si="259"/>
        <v>1</v>
      </c>
      <c r="L979">
        <f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1200.5</v>
      </c>
      <c r="M979">
        <f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800.5</v>
      </c>
      <c r="N979">
        <f t="shared" si="260"/>
        <v>1200.5</v>
      </c>
      <c r="O979">
        <f t="shared" si="261"/>
        <v>800.5</v>
      </c>
      <c r="P979">
        <f>IF(I979&lt;&gt;0,(ABS(L979*Constants!$B$10)+50)/100,MAX(P978-ABS(N979*Constants!$B$4),0))</f>
        <v>0.62005</v>
      </c>
      <c r="Q979">
        <f>IF(J979&lt;&gt;0,(ABS(M979*Constants!$B$10)+50)/100,MAX(Q978-ABS(O979*Constants!$B$4),0))</f>
        <v>0.58005</v>
      </c>
      <c r="R979">
        <f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1200.5</v>
      </c>
      <c r="S979">
        <f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800.5</v>
      </c>
      <c r="T979">
        <f t="shared" si="262"/>
        <v>1200.5</v>
      </c>
      <c r="U979">
        <f t="shared" si="263"/>
        <v>800.5</v>
      </c>
      <c r="V979">
        <f>IF(I979&lt;&gt;0,(ABS(R979*Constants!$B$4)+50)/100,IF(R979=0,MAX((0-ABS(T979*Constants!$B$4)),0),(ABS(R979*Constants!$B$4)+50)/100))</f>
        <v>1501.125</v>
      </c>
      <c r="W979">
        <f>IF(J979&lt;&gt;0,(ABS(S979*Constants!$B$4)+50)/100,IF(S979=0,MAX((0-ABS(U979*Constants!$B$4)),0),(ABS(S979*Constants!$B$4)+50)/100))</f>
        <v>1001.125</v>
      </c>
      <c r="X979">
        <f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1200.5</v>
      </c>
      <c r="Y979">
        <f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800.5</v>
      </c>
      <c r="Z979">
        <f t="shared" si="264"/>
        <v>1200.5</v>
      </c>
      <c r="AA979">
        <f t="shared" si="265"/>
        <v>800.5</v>
      </c>
      <c r="AB979">
        <f>IF(I979&lt;&gt;0,(ABS(X979*Constants!$B$10)+50)/100,IF(X979=0,MAX((AB978-ABS(Z979*Constants!$B$4)),0),(ABS(X979*Constants!$B$4)+50)/100))</f>
        <v>0.62005</v>
      </c>
      <c r="AC979">
        <f>IF(J979&lt;&gt;0,(ABS(Y979*Constants!$B$10)+50)/100,IF(Y979=0,MAX((AC978-ABS(AA979*Constants!$B$4)),0),(ABS(Y979*Constants!$B$4)+50)/100))</f>
        <v>0.58005</v>
      </c>
      <c r="AD979">
        <f t="shared" si="266"/>
        <v>1001</v>
      </c>
      <c r="AE979">
        <f t="shared" si="267"/>
        <v>1200.5</v>
      </c>
      <c r="AF979">
        <f t="shared" si="268"/>
        <v>800.5</v>
      </c>
      <c r="AG979">
        <f>((Constants!$B$5*AG978)+Constants!$B$4*AD979+AH978)/(Constants!$B$5+Constants!$B$4)</f>
        <v>1001</v>
      </c>
      <c r="AH979">
        <f>((Constants!$B$5*AG978)+Constants!$B$4*AD979+AH978)-(Constants!$B$5+Constants!$B$4)*AG979</f>
        <v>0</v>
      </c>
      <c r="AI979">
        <f>((Constants!$B$5*AI978)+Constants!$B$4*AE979+AJ978)/(Constants!$B$5+Constants!$B$4)</f>
        <v>1200.5</v>
      </c>
      <c r="AJ979">
        <f>((Constants!$B$5*AI978)+Constants!$B$4*AE979+AJ978)-(Constants!$B$4+Constants!$B$5)*AI979</f>
        <v>0</v>
      </c>
      <c r="AK979">
        <f>((Constants!$B$5*AK978)+Constants!$B$4*AF979+AL978)/(Constants!$B$5+Constants!$B$4)</f>
        <v>800.5</v>
      </c>
      <c r="AL979">
        <f>((Constants!$B$5*AK978)+Constants!$B$4*AF979+AL978)-(Constants!$B$5+Constants!$B$4)*AK979</f>
        <v>0</v>
      </c>
      <c r="AM979">
        <f t="shared" si="269"/>
        <v>1</v>
      </c>
      <c r="AN979">
        <f t="shared" si="270"/>
        <v>1</v>
      </c>
      <c r="AO979">
        <f>(200000*(ABS(N979)-ABS(N977))+Constants!$B$7)/(2*Constants!$B$7)</f>
        <v>0.5</v>
      </c>
      <c r="AP979">
        <f>(200000*(ABS(O979)-ABS(O977))+Constants!$B$7)/(2*Constants!$B$7)</f>
        <v>0.5</v>
      </c>
      <c r="AQ979">
        <f t="shared" si="271"/>
        <v>1</v>
      </c>
      <c r="AR979">
        <f>(Constants!$B$3*Constants!$B$8*I979*K979+AS978)/(Constants!$B$9*Constants!$B$4)</f>
        <v>7.53982300884956</v>
      </c>
      <c r="AS979">
        <f>(Constants!$B$3*Constants!$B$8*I979*K979+AS978)-(AR979*Constants!$B$9*Constants!$B$4)</f>
        <v>0</v>
      </c>
      <c r="AT979">
        <f t="shared" si="272"/>
        <v>7366.40707964593</v>
      </c>
      <c r="AU979">
        <f t="array" ref="AU979">IF(SUMPRODUCT(--(SIGN(AN946:AN978)=SIGN(K947:K979)))=0,2,IF(AV978&gt;0,1,0))</f>
        <v>0</v>
      </c>
      <c r="AV979">
        <f>IF(AU979=2,ROUND(5*1000/Constants!$B$11,0),IF(AV978&gt;0,AV978-1,0))</f>
        <v>0</v>
      </c>
      <c r="AW979">
        <f t="shared" si="273"/>
        <v>977</v>
      </c>
      <c r="AX979">
        <f ca="1" t="array" ref="AX979">IF(AW979&gt;Constants!$B$12,2,IF(SUMPRODUCT(--(AX960:AX979=2))=0,0,1))</f>
        <v>2</v>
      </c>
      <c r="AZ979">
        <f t="array" ref="AZ979">IF(ABS(AG979)&gt;Constants!$B$13,2,IF(SUMPRODUCT(--(AZ959:AZ978=2))=0,0,1))</f>
        <v>0</v>
      </c>
    </row>
    <row r="980" spans="1:52">
      <c r="A980" s="3">
        <v>978</v>
      </c>
      <c r="B980">
        <f>Signals!B979</f>
        <v>3</v>
      </c>
      <c r="C980">
        <f>Signals!C979</f>
        <v>2</v>
      </c>
      <c r="D980">
        <f>Signals!F979</f>
        <v>0</v>
      </c>
      <c r="E980">
        <f>Signals!H979</f>
        <v>0</v>
      </c>
      <c r="F980">
        <f>Signals!I979</f>
        <v>0</v>
      </c>
      <c r="G980">
        <f>IF(Constants!$B$2=2,-B980,B980)</f>
        <v>3</v>
      </c>
      <c r="H980">
        <f>IF(Constants!$C$2=2,-C980,C980)</f>
        <v>2</v>
      </c>
      <c r="I980">
        <f t="shared" si="257"/>
        <v>3</v>
      </c>
      <c r="J980">
        <f t="shared" si="258"/>
        <v>2</v>
      </c>
      <c r="K980">
        <f t="shared" si="259"/>
        <v>1</v>
      </c>
      <c r="L980">
        <f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1200.5</v>
      </c>
      <c r="M980">
        <f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800.5</v>
      </c>
      <c r="N980">
        <f t="shared" si="260"/>
        <v>1200.5</v>
      </c>
      <c r="O980">
        <f t="shared" si="261"/>
        <v>800.5</v>
      </c>
      <c r="P980">
        <f>IF(I980&lt;&gt;0,(ABS(L980*Constants!$B$10)+50)/100,MAX(P979-ABS(N980*Constants!$B$4),0))</f>
        <v>0.62005</v>
      </c>
      <c r="Q980">
        <f>IF(J980&lt;&gt;0,(ABS(M980*Constants!$B$10)+50)/100,MAX(Q979-ABS(O980*Constants!$B$4),0))</f>
        <v>0.58005</v>
      </c>
      <c r="R980">
        <f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1200.5</v>
      </c>
      <c r="S980">
        <f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800.5</v>
      </c>
      <c r="T980">
        <f t="shared" si="262"/>
        <v>1200.5</v>
      </c>
      <c r="U980">
        <f t="shared" si="263"/>
        <v>800.5</v>
      </c>
      <c r="V980">
        <f>IF(I980&lt;&gt;0,(ABS(R980*Constants!$B$4)+50)/100,IF(R980=0,MAX((0-ABS(T980*Constants!$B$4)),0),(ABS(R980*Constants!$B$4)+50)/100))</f>
        <v>1501.125</v>
      </c>
      <c r="W980">
        <f>IF(J980&lt;&gt;0,(ABS(S980*Constants!$B$4)+50)/100,IF(S980=0,MAX((0-ABS(U980*Constants!$B$4)),0),(ABS(S980*Constants!$B$4)+50)/100))</f>
        <v>1001.125</v>
      </c>
      <c r="X980">
        <f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1200.5</v>
      </c>
      <c r="Y980">
        <f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800.5</v>
      </c>
      <c r="Z980">
        <f t="shared" si="264"/>
        <v>1200.5</v>
      </c>
      <c r="AA980">
        <f t="shared" si="265"/>
        <v>800.5</v>
      </c>
      <c r="AB980">
        <f>IF(I980&lt;&gt;0,(ABS(X980*Constants!$B$10)+50)/100,IF(X980=0,MAX((AB979-ABS(Z980*Constants!$B$4)),0),(ABS(X980*Constants!$B$4)+50)/100))</f>
        <v>0.62005</v>
      </c>
      <c r="AC980">
        <f>IF(J980&lt;&gt;0,(ABS(Y980*Constants!$B$10)+50)/100,IF(Y980=0,MAX((AC979-ABS(AA980*Constants!$B$4)),0),(ABS(Y980*Constants!$B$4)+50)/100))</f>
        <v>0.58005</v>
      </c>
      <c r="AD980">
        <f t="shared" si="266"/>
        <v>1001</v>
      </c>
      <c r="AE980">
        <f t="shared" si="267"/>
        <v>1200.5</v>
      </c>
      <c r="AF980">
        <f t="shared" si="268"/>
        <v>800.5</v>
      </c>
      <c r="AG980">
        <f>((Constants!$B$5*AG979)+Constants!$B$4*AD980+AH979)/(Constants!$B$5+Constants!$B$4)</f>
        <v>1001</v>
      </c>
      <c r="AH980">
        <f>((Constants!$B$5*AG979)+Constants!$B$4*AD980+AH979)-(Constants!$B$5+Constants!$B$4)*AG980</f>
        <v>0</v>
      </c>
      <c r="AI980">
        <f>((Constants!$B$5*AI979)+Constants!$B$4*AE980+AJ979)/(Constants!$B$5+Constants!$B$4)</f>
        <v>1200.5</v>
      </c>
      <c r="AJ980">
        <f>((Constants!$B$5*AI979)+Constants!$B$4*AE980+AJ979)-(Constants!$B$4+Constants!$B$5)*AI980</f>
        <v>0</v>
      </c>
      <c r="AK980">
        <f>((Constants!$B$5*AK979)+Constants!$B$4*AF980+AL979)/(Constants!$B$5+Constants!$B$4)</f>
        <v>800.5</v>
      </c>
      <c r="AL980">
        <f>((Constants!$B$5*AK979)+Constants!$B$4*AF980+AL979)-(Constants!$B$5+Constants!$B$4)*AK980</f>
        <v>0</v>
      </c>
      <c r="AM980">
        <f t="shared" si="269"/>
        <v>1</v>
      </c>
      <c r="AN980">
        <f t="shared" si="270"/>
        <v>1</v>
      </c>
      <c r="AO980">
        <f>(200000*(ABS(N980)-ABS(N978))+Constants!$B$7)/(2*Constants!$B$7)</f>
        <v>0.5</v>
      </c>
      <c r="AP980">
        <f>(200000*(ABS(O980)-ABS(O978))+Constants!$B$7)/(2*Constants!$B$7)</f>
        <v>0.5</v>
      </c>
      <c r="AQ980">
        <f t="shared" si="271"/>
        <v>1</v>
      </c>
      <c r="AR980">
        <f>(Constants!$B$3*Constants!$B$8*I980*K980+AS979)/(Constants!$B$9*Constants!$B$4)</f>
        <v>7.53982300884956</v>
      </c>
      <c r="AS980">
        <f>(Constants!$B$3*Constants!$B$8*I980*K980+AS979)-(AR980*Constants!$B$9*Constants!$B$4)</f>
        <v>0</v>
      </c>
      <c r="AT980">
        <f t="shared" si="272"/>
        <v>7373.94690265478</v>
      </c>
      <c r="AU980">
        <f t="array" ref="AU980">IF(SUMPRODUCT(--(SIGN(AN947:AN979)=SIGN(K948:K980)))=0,2,IF(AV979&gt;0,1,0))</f>
        <v>0</v>
      </c>
      <c r="AV980">
        <f>IF(AU980=2,ROUND(5*1000/Constants!$B$11,0),IF(AV979&gt;0,AV979-1,0))</f>
        <v>0</v>
      </c>
      <c r="AW980">
        <f t="shared" si="273"/>
        <v>978</v>
      </c>
      <c r="AX980">
        <f ca="1" t="array" ref="AX980">IF(AW980&gt;Constants!$B$12,2,IF(SUMPRODUCT(--(AX961:AX980=2))=0,0,1))</f>
        <v>2</v>
      </c>
      <c r="AZ980">
        <f t="array" ref="AZ980">IF(ABS(AG980)&gt;Constants!$B$13,2,IF(SUMPRODUCT(--(AZ960:AZ979=2))=0,0,1))</f>
        <v>0</v>
      </c>
    </row>
    <row r="981" spans="1:52">
      <c r="A981" s="3">
        <v>979</v>
      </c>
      <c r="B981">
        <f>Signals!B980</f>
        <v>3</v>
      </c>
      <c r="C981">
        <f>Signals!C980</f>
        <v>2</v>
      </c>
      <c r="D981">
        <f>Signals!F980</f>
        <v>0</v>
      </c>
      <c r="E981">
        <f>Signals!H980</f>
        <v>0</v>
      </c>
      <c r="F981">
        <f>Signals!I980</f>
        <v>0</v>
      </c>
      <c r="G981">
        <f>IF(Constants!$B$2=2,-B981,B981)</f>
        <v>3</v>
      </c>
      <c r="H981">
        <f>IF(Constants!$C$2=2,-C981,C981)</f>
        <v>2</v>
      </c>
      <c r="I981">
        <f t="shared" si="257"/>
        <v>3</v>
      </c>
      <c r="J981">
        <f t="shared" si="258"/>
        <v>2</v>
      </c>
      <c r="K981">
        <f t="shared" si="259"/>
        <v>1</v>
      </c>
      <c r="L981">
        <f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1200.5</v>
      </c>
      <c r="M981">
        <f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800.5</v>
      </c>
      <c r="N981">
        <f t="shared" si="260"/>
        <v>1200.5</v>
      </c>
      <c r="O981">
        <f t="shared" si="261"/>
        <v>800.5</v>
      </c>
      <c r="P981">
        <f>IF(I981&lt;&gt;0,(ABS(L981*Constants!$B$10)+50)/100,MAX(P980-ABS(N981*Constants!$B$4),0))</f>
        <v>0.62005</v>
      </c>
      <c r="Q981">
        <f>IF(J981&lt;&gt;0,(ABS(M981*Constants!$B$10)+50)/100,MAX(Q980-ABS(O981*Constants!$B$4),0))</f>
        <v>0.58005</v>
      </c>
      <c r="R981">
        <f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1200.5</v>
      </c>
      <c r="S981">
        <f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800.5</v>
      </c>
      <c r="T981">
        <f t="shared" si="262"/>
        <v>1200.5</v>
      </c>
      <c r="U981">
        <f t="shared" si="263"/>
        <v>800.5</v>
      </c>
      <c r="V981">
        <f>IF(I981&lt;&gt;0,(ABS(R981*Constants!$B$4)+50)/100,IF(R981=0,MAX((0-ABS(T981*Constants!$B$4)),0),(ABS(R981*Constants!$B$4)+50)/100))</f>
        <v>1501.125</v>
      </c>
      <c r="W981">
        <f>IF(J981&lt;&gt;0,(ABS(S981*Constants!$B$4)+50)/100,IF(S981=0,MAX((0-ABS(U981*Constants!$B$4)),0),(ABS(S981*Constants!$B$4)+50)/100))</f>
        <v>1001.125</v>
      </c>
      <c r="X981">
        <f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1200.5</v>
      </c>
      <c r="Y981">
        <f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800.5</v>
      </c>
      <c r="Z981">
        <f t="shared" si="264"/>
        <v>1200.5</v>
      </c>
      <c r="AA981">
        <f t="shared" si="265"/>
        <v>800.5</v>
      </c>
      <c r="AB981">
        <f>IF(I981&lt;&gt;0,(ABS(X981*Constants!$B$10)+50)/100,IF(X981=0,MAX((AB980-ABS(Z981*Constants!$B$4)),0),(ABS(X981*Constants!$B$4)+50)/100))</f>
        <v>0.62005</v>
      </c>
      <c r="AC981">
        <f>IF(J981&lt;&gt;0,(ABS(Y981*Constants!$B$10)+50)/100,IF(Y981=0,MAX((AC980-ABS(AA981*Constants!$B$4)),0),(ABS(Y981*Constants!$B$4)+50)/100))</f>
        <v>0.58005</v>
      </c>
      <c r="AD981">
        <f t="shared" si="266"/>
        <v>1001</v>
      </c>
      <c r="AE981">
        <f t="shared" si="267"/>
        <v>1200.5</v>
      </c>
      <c r="AF981">
        <f t="shared" si="268"/>
        <v>800.5</v>
      </c>
      <c r="AG981">
        <f>((Constants!$B$5*AG980)+Constants!$B$4*AD981+AH980)/(Constants!$B$5+Constants!$B$4)</f>
        <v>1001</v>
      </c>
      <c r="AH981">
        <f>((Constants!$B$5*AG980)+Constants!$B$4*AD981+AH980)-(Constants!$B$5+Constants!$B$4)*AG981</f>
        <v>0</v>
      </c>
      <c r="AI981">
        <f>((Constants!$B$5*AI980)+Constants!$B$4*AE981+AJ980)/(Constants!$B$5+Constants!$B$4)</f>
        <v>1200.5</v>
      </c>
      <c r="AJ981">
        <f>((Constants!$B$5*AI980)+Constants!$B$4*AE981+AJ980)-(Constants!$B$4+Constants!$B$5)*AI981</f>
        <v>0</v>
      </c>
      <c r="AK981">
        <f>((Constants!$B$5*AK980)+Constants!$B$4*AF981+AL980)/(Constants!$B$5+Constants!$B$4)</f>
        <v>800.5</v>
      </c>
      <c r="AL981">
        <f>((Constants!$B$5*AK980)+Constants!$B$4*AF981+AL980)-(Constants!$B$5+Constants!$B$4)*AK981</f>
        <v>0</v>
      </c>
      <c r="AM981">
        <f t="shared" si="269"/>
        <v>1</v>
      </c>
      <c r="AN981">
        <f t="shared" si="270"/>
        <v>1</v>
      </c>
      <c r="AO981">
        <f>(200000*(ABS(N981)-ABS(N979))+Constants!$B$7)/(2*Constants!$B$7)</f>
        <v>0.5</v>
      </c>
      <c r="AP981">
        <f>(200000*(ABS(O981)-ABS(O979))+Constants!$B$7)/(2*Constants!$B$7)</f>
        <v>0.5</v>
      </c>
      <c r="AQ981">
        <f t="shared" si="271"/>
        <v>1</v>
      </c>
      <c r="AR981">
        <f>(Constants!$B$3*Constants!$B$8*I981*K981+AS980)/(Constants!$B$9*Constants!$B$4)</f>
        <v>7.53982300884956</v>
      </c>
      <c r="AS981">
        <f>(Constants!$B$3*Constants!$B$8*I981*K981+AS980)-(AR981*Constants!$B$9*Constants!$B$4)</f>
        <v>0</v>
      </c>
      <c r="AT981">
        <f t="shared" si="272"/>
        <v>7381.48672566363</v>
      </c>
      <c r="AU981">
        <f t="array" ref="AU981">IF(SUMPRODUCT(--(SIGN(AN948:AN980)=SIGN(K949:K981)))=0,2,IF(AV980&gt;0,1,0))</f>
        <v>0</v>
      </c>
      <c r="AV981">
        <f>IF(AU981=2,ROUND(5*1000/Constants!$B$11,0),IF(AV980&gt;0,AV980-1,0))</f>
        <v>0</v>
      </c>
      <c r="AW981">
        <f t="shared" si="273"/>
        <v>979</v>
      </c>
      <c r="AX981">
        <f ca="1" t="array" ref="AX981">IF(AW981&gt;Constants!$B$12,2,IF(SUMPRODUCT(--(AX962:AX981=2))=0,0,1))</f>
        <v>2</v>
      </c>
      <c r="AZ981">
        <f t="array" ref="AZ981">IF(ABS(AG981)&gt;Constants!$B$13,2,IF(SUMPRODUCT(--(AZ961:AZ980=2))=0,0,1))</f>
        <v>0</v>
      </c>
    </row>
    <row r="982" spans="1:52">
      <c r="A982" s="3">
        <v>980</v>
      </c>
      <c r="B982">
        <f>Signals!B981</f>
        <v>3</v>
      </c>
      <c r="C982">
        <f>Signals!C981</f>
        <v>2</v>
      </c>
      <c r="D982">
        <f>Signals!F981</f>
        <v>0</v>
      </c>
      <c r="E982">
        <f>Signals!H981</f>
        <v>0</v>
      </c>
      <c r="F982">
        <f>Signals!I981</f>
        <v>0</v>
      </c>
      <c r="G982">
        <f>IF(Constants!$B$2=2,-B982,B982)</f>
        <v>3</v>
      </c>
      <c r="H982">
        <f>IF(Constants!$C$2=2,-C982,C982)</f>
        <v>2</v>
      </c>
      <c r="I982">
        <f t="shared" si="257"/>
        <v>3</v>
      </c>
      <c r="J982">
        <f t="shared" si="258"/>
        <v>2</v>
      </c>
      <c r="K982">
        <f t="shared" si="259"/>
        <v>1</v>
      </c>
      <c r="L982">
        <f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1200.5</v>
      </c>
      <c r="M982">
        <f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800.5</v>
      </c>
      <c r="N982">
        <f t="shared" si="260"/>
        <v>1200.5</v>
      </c>
      <c r="O982">
        <f t="shared" si="261"/>
        <v>800.5</v>
      </c>
      <c r="P982">
        <f>IF(I982&lt;&gt;0,(ABS(L982*Constants!$B$10)+50)/100,MAX(P981-ABS(N982*Constants!$B$4),0))</f>
        <v>0.62005</v>
      </c>
      <c r="Q982">
        <f>IF(J982&lt;&gt;0,(ABS(M982*Constants!$B$10)+50)/100,MAX(Q981-ABS(O982*Constants!$B$4),0))</f>
        <v>0.58005</v>
      </c>
      <c r="R982">
        <f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1200.5</v>
      </c>
      <c r="S982">
        <f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800.5</v>
      </c>
      <c r="T982">
        <f t="shared" si="262"/>
        <v>1200.5</v>
      </c>
      <c r="U982">
        <f t="shared" si="263"/>
        <v>800.5</v>
      </c>
      <c r="V982">
        <f>IF(I982&lt;&gt;0,(ABS(R982*Constants!$B$4)+50)/100,IF(R982=0,MAX((0-ABS(T982*Constants!$B$4)),0),(ABS(R982*Constants!$B$4)+50)/100))</f>
        <v>1501.125</v>
      </c>
      <c r="W982">
        <f>IF(J982&lt;&gt;0,(ABS(S982*Constants!$B$4)+50)/100,IF(S982=0,MAX((0-ABS(U982*Constants!$B$4)),0),(ABS(S982*Constants!$B$4)+50)/100))</f>
        <v>1001.125</v>
      </c>
      <c r="X982">
        <f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1200.5</v>
      </c>
      <c r="Y982">
        <f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800.5</v>
      </c>
      <c r="Z982">
        <f t="shared" si="264"/>
        <v>1200.5</v>
      </c>
      <c r="AA982">
        <f t="shared" si="265"/>
        <v>800.5</v>
      </c>
      <c r="AB982">
        <f>IF(I982&lt;&gt;0,(ABS(X982*Constants!$B$10)+50)/100,IF(X982=0,MAX((AB981-ABS(Z982*Constants!$B$4)),0),(ABS(X982*Constants!$B$4)+50)/100))</f>
        <v>0.62005</v>
      </c>
      <c r="AC982">
        <f>IF(J982&lt;&gt;0,(ABS(Y982*Constants!$B$10)+50)/100,IF(Y982=0,MAX((AC981-ABS(AA982*Constants!$B$4)),0),(ABS(Y982*Constants!$B$4)+50)/100))</f>
        <v>0.58005</v>
      </c>
      <c r="AD982">
        <f t="shared" si="266"/>
        <v>1001</v>
      </c>
      <c r="AE982">
        <f t="shared" si="267"/>
        <v>1200.5</v>
      </c>
      <c r="AF982">
        <f t="shared" si="268"/>
        <v>800.5</v>
      </c>
      <c r="AG982">
        <f>((Constants!$B$5*AG981)+Constants!$B$4*AD982+AH981)/(Constants!$B$5+Constants!$B$4)</f>
        <v>1001</v>
      </c>
      <c r="AH982">
        <f>((Constants!$B$5*AG981)+Constants!$B$4*AD982+AH981)-(Constants!$B$5+Constants!$B$4)*AG982</f>
        <v>0</v>
      </c>
      <c r="AI982">
        <f>((Constants!$B$5*AI981)+Constants!$B$4*AE982+AJ981)/(Constants!$B$5+Constants!$B$4)</f>
        <v>1200.5</v>
      </c>
      <c r="AJ982">
        <f>((Constants!$B$5*AI981)+Constants!$B$4*AE982+AJ981)-(Constants!$B$4+Constants!$B$5)*AI982</f>
        <v>0</v>
      </c>
      <c r="AK982">
        <f>((Constants!$B$5*AK981)+Constants!$B$4*AF982+AL981)/(Constants!$B$5+Constants!$B$4)</f>
        <v>800.5</v>
      </c>
      <c r="AL982">
        <f>((Constants!$B$5*AK981)+Constants!$B$4*AF982+AL981)-(Constants!$B$5+Constants!$B$4)*AK982</f>
        <v>0</v>
      </c>
      <c r="AM982">
        <f t="shared" si="269"/>
        <v>1</v>
      </c>
      <c r="AN982">
        <f t="shared" si="270"/>
        <v>1</v>
      </c>
      <c r="AO982">
        <f>(200000*(ABS(N982)-ABS(N980))+Constants!$B$7)/(2*Constants!$B$7)</f>
        <v>0.5</v>
      </c>
      <c r="AP982">
        <f>(200000*(ABS(O982)-ABS(O980))+Constants!$B$7)/(2*Constants!$B$7)</f>
        <v>0.5</v>
      </c>
      <c r="AQ982">
        <f t="shared" si="271"/>
        <v>1</v>
      </c>
      <c r="AR982">
        <f>(Constants!$B$3*Constants!$B$8*I982*K982+AS981)/(Constants!$B$9*Constants!$B$4)</f>
        <v>7.53982300884956</v>
      </c>
      <c r="AS982">
        <f>(Constants!$B$3*Constants!$B$8*I982*K982+AS981)-(AR982*Constants!$B$9*Constants!$B$4)</f>
        <v>0</v>
      </c>
      <c r="AT982">
        <f t="shared" si="272"/>
        <v>7389.02654867248</v>
      </c>
      <c r="AU982">
        <f t="array" ref="AU982">IF(SUMPRODUCT(--(SIGN(AN949:AN981)=SIGN(K950:K982)))=0,2,IF(AV981&gt;0,1,0))</f>
        <v>0</v>
      </c>
      <c r="AV982">
        <f>IF(AU982=2,ROUND(5*1000/Constants!$B$11,0),IF(AV981&gt;0,AV981-1,0))</f>
        <v>0</v>
      </c>
      <c r="AW982">
        <f t="shared" si="273"/>
        <v>980</v>
      </c>
      <c r="AX982">
        <f ca="1" t="array" ref="AX982">IF(AW982&gt;Constants!$B$12,2,IF(SUMPRODUCT(--(AX963:AX982=2))=0,0,1))</f>
        <v>2</v>
      </c>
      <c r="AZ982">
        <f t="array" ref="AZ982">IF(ABS(AG982)&gt;Constants!$B$13,2,IF(SUMPRODUCT(--(AZ962:AZ981=2))=0,0,1))</f>
        <v>0</v>
      </c>
    </row>
    <row r="983" spans="1:52">
      <c r="A983" s="3">
        <v>981</v>
      </c>
      <c r="B983">
        <f>Signals!B982</f>
        <v>3</v>
      </c>
      <c r="C983">
        <f>Signals!C982</f>
        <v>2</v>
      </c>
      <c r="D983">
        <f>Signals!F982</f>
        <v>0</v>
      </c>
      <c r="E983">
        <f>Signals!H982</f>
        <v>0</v>
      </c>
      <c r="F983">
        <f>Signals!I982</f>
        <v>0</v>
      </c>
      <c r="G983">
        <f>IF(Constants!$B$2=2,-B983,B983)</f>
        <v>3</v>
      </c>
      <c r="H983">
        <f>IF(Constants!$C$2=2,-C983,C983)</f>
        <v>2</v>
      </c>
      <c r="I983">
        <f t="shared" si="257"/>
        <v>3</v>
      </c>
      <c r="J983">
        <f t="shared" si="258"/>
        <v>2</v>
      </c>
      <c r="K983">
        <f t="shared" si="259"/>
        <v>1</v>
      </c>
      <c r="L983">
        <f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1200.5</v>
      </c>
      <c r="M983">
        <f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800.5</v>
      </c>
      <c r="N983">
        <f t="shared" si="260"/>
        <v>1200.5</v>
      </c>
      <c r="O983">
        <f t="shared" si="261"/>
        <v>800.5</v>
      </c>
      <c r="P983">
        <f>IF(I983&lt;&gt;0,(ABS(L983*Constants!$B$10)+50)/100,MAX(P982-ABS(N983*Constants!$B$4),0))</f>
        <v>0.62005</v>
      </c>
      <c r="Q983">
        <f>IF(J983&lt;&gt;0,(ABS(M983*Constants!$B$10)+50)/100,MAX(Q982-ABS(O983*Constants!$B$4),0))</f>
        <v>0.58005</v>
      </c>
      <c r="R983">
        <f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1200.5</v>
      </c>
      <c r="S983">
        <f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800.5</v>
      </c>
      <c r="T983">
        <f t="shared" si="262"/>
        <v>1200.5</v>
      </c>
      <c r="U983">
        <f t="shared" si="263"/>
        <v>800.5</v>
      </c>
      <c r="V983">
        <f>IF(I983&lt;&gt;0,(ABS(R983*Constants!$B$4)+50)/100,IF(R983=0,MAX((0-ABS(T983*Constants!$B$4)),0),(ABS(R983*Constants!$B$4)+50)/100))</f>
        <v>1501.125</v>
      </c>
      <c r="W983">
        <f>IF(J983&lt;&gt;0,(ABS(S983*Constants!$B$4)+50)/100,IF(S983=0,MAX((0-ABS(U983*Constants!$B$4)),0),(ABS(S983*Constants!$B$4)+50)/100))</f>
        <v>1001.125</v>
      </c>
      <c r="X983">
        <f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1200.5</v>
      </c>
      <c r="Y983">
        <f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800.5</v>
      </c>
      <c r="Z983">
        <f t="shared" si="264"/>
        <v>1200.5</v>
      </c>
      <c r="AA983">
        <f t="shared" si="265"/>
        <v>800.5</v>
      </c>
      <c r="AB983">
        <f>IF(I983&lt;&gt;0,(ABS(X983*Constants!$B$10)+50)/100,IF(X983=0,MAX((AB982-ABS(Z983*Constants!$B$4)),0),(ABS(X983*Constants!$B$4)+50)/100))</f>
        <v>0.62005</v>
      </c>
      <c r="AC983">
        <f>IF(J983&lt;&gt;0,(ABS(Y983*Constants!$B$10)+50)/100,IF(Y983=0,MAX((AC982-ABS(AA983*Constants!$B$4)),0),(ABS(Y983*Constants!$B$4)+50)/100))</f>
        <v>0.58005</v>
      </c>
      <c r="AD983">
        <f t="shared" si="266"/>
        <v>1001</v>
      </c>
      <c r="AE983">
        <f t="shared" si="267"/>
        <v>1200.5</v>
      </c>
      <c r="AF983">
        <f t="shared" si="268"/>
        <v>800.5</v>
      </c>
      <c r="AG983">
        <f>((Constants!$B$5*AG982)+Constants!$B$4*AD983+AH982)/(Constants!$B$5+Constants!$B$4)</f>
        <v>1001</v>
      </c>
      <c r="AH983">
        <f>((Constants!$B$5*AG982)+Constants!$B$4*AD983+AH982)-(Constants!$B$5+Constants!$B$4)*AG983</f>
        <v>0</v>
      </c>
      <c r="AI983">
        <f>((Constants!$B$5*AI982)+Constants!$B$4*AE983+AJ982)/(Constants!$B$5+Constants!$B$4)</f>
        <v>1200.5</v>
      </c>
      <c r="AJ983">
        <f>((Constants!$B$5*AI982)+Constants!$B$4*AE983+AJ982)-(Constants!$B$4+Constants!$B$5)*AI983</f>
        <v>0</v>
      </c>
      <c r="AK983">
        <f>((Constants!$B$5*AK982)+Constants!$B$4*AF983+AL982)/(Constants!$B$5+Constants!$B$4)</f>
        <v>800.5</v>
      </c>
      <c r="AL983">
        <f>((Constants!$B$5*AK982)+Constants!$B$4*AF983+AL982)-(Constants!$B$5+Constants!$B$4)*AK983</f>
        <v>0</v>
      </c>
      <c r="AM983">
        <f t="shared" si="269"/>
        <v>1</v>
      </c>
      <c r="AN983">
        <f t="shared" si="270"/>
        <v>1</v>
      </c>
      <c r="AO983">
        <f>(200000*(ABS(N983)-ABS(N981))+Constants!$B$7)/(2*Constants!$B$7)</f>
        <v>0.5</v>
      </c>
      <c r="AP983">
        <f>(200000*(ABS(O983)-ABS(O981))+Constants!$B$7)/(2*Constants!$B$7)</f>
        <v>0.5</v>
      </c>
      <c r="AQ983">
        <f t="shared" si="271"/>
        <v>1</v>
      </c>
      <c r="AR983">
        <f>(Constants!$B$3*Constants!$B$8*I983*K983+AS982)/(Constants!$B$9*Constants!$B$4)</f>
        <v>7.53982300884956</v>
      </c>
      <c r="AS983">
        <f>(Constants!$B$3*Constants!$B$8*I983*K983+AS982)-(AR983*Constants!$B$9*Constants!$B$4)</f>
        <v>0</v>
      </c>
      <c r="AT983">
        <f t="shared" si="272"/>
        <v>7396.56637168133</v>
      </c>
      <c r="AU983">
        <f t="array" ref="AU983">IF(SUMPRODUCT(--(SIGN(AN950:AN982)=SIGN(K951:K983)))=0,2,IF(AV982&gt;0,1,0))</f>
        <v>0</v>
      </c>
      <c r="AV983">
        <f>IF(AU983=2,ROUND(5*1000/Constants!$B$11,0),IF(AV982&gt;0,AV982-1,0))</f>
        <v>0</v>
      </c>
      <c r="AW983">
        <f t="shared" si="273"/>
        <v>981</v>
      </c>
      <c r="AX983">
        <f ca="1" t="array" ref="AX983">IF(AW983&gt;Constants!$B$12,2,IF(SUMPRODUCT(--(AX964:AX983=2))=0,0,1))</f>
        <v>2</v>
      </c>
      <c r="AZ983">
        <f t="array" ref="AZ983">IF(ABS(AG983)&gt;Constants!$B$13,2,IF(SUMPRODUCT(--(AZ963:AZ982=2))=0,0,1))</f>
        <v>0</v>
      </c>
    </row>
    <row r="984" spans="1:52">
      <c r="A984" s="3">
        <v>982</v>
      </c>
      <c r="B984">
        <f>Signals!B983</f>
        <v>3</v>
      </c>
      <c r="C984">
        <f>Signals!C983</f>
        <v>2</v>
      </c>
      <c r="D984">
        <f>Signals!F983</f>
        <v>0</v>
      </c>
      <c r="E984">
        <f>Signals!H983</f>
        <v>0</v>
      </c>
      <c r="F984">
        <f>Signals!I983</f>
        <v>0</v>
      </c>
      <c r="G984">
        <f>IF(Constants!$B$2=2,-B984,B984)</f>
        <v>3</v>
      </c>
      <c r="H984">
        <f>IF(Constants!$C$2=2,-C984,C984)</f>
        <v>2</v>
      </c>
      <c r="I984">
        <f t="shared" si="257"/>
        <v>3</v>
      </c>
      <c r="J984">
        <f t="shared" si="258"/>
        <v>2</v>
      </c>
      <c r="K984">
        <f t="shared" si="259"/>
        <v>1</v>
      </c>
      <c r="L984">
        <f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1200.5</v>
      </c>
      <c r="M984">
        <f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800.5</v>
      </c>
      <c r="N984">
        <f t="shared" si="260"/>
        <v>1200.5</v>
      </c>
      <c r="O984">
        <f t="shared" si="261"/>
        <v>800.5</v>
      </c>
      <c r="P984">
        <f>IF(I984&lt;&gt;0,(ABS(L984*Constants!$B$10)+50)/100,MAX(P983-ABS(N984*Constants!$B$4),0))</f>
        <v>0.62005</v>
      </c>
      <c r="Q984">
        <f>IF(J984&lt;&gt;0,(ABS(M984*Constants!$B$10)+50)/100,MAX(Q983-ABS(O984*Constants!$B$4),0))</f>
        <v>0.58005</v>
      </c>
      <c r="R984">
        <f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1200.5</v>
      </c>
      <c r="S984">
        <f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800.5</v>
      </c>
      <c r="T984">
        <f t="shared" si="262"/>
        <v>1200.5</v>
      </c>
      <c r="U984">
        <f t="shared" si="263"/>
        <v>800.5</v>
      </c>
      <c r="V984">
        <f>IF(I984&lt;&gt;0,(ABS(R984*Constants!$B$4)+50)/100,IF(R984=0,MAX((0-ABS(T984*Constants!$B$4)),0),(ABS(R984*Constants!$B$4)+50)/100))</f>
        <v>1501.125</v>
      </c>
      <c r="W984">
        <f>IF(J984&lt;&gt;0,(ABS(S984*Constants!$B$4)+50)/100,IF(S984=0,MAX((0-ABS(U984*Constants!$B$4)),0),(ABS(S984*Constants!$B$4)+50)/100))</f>
        <v>1001.125</v>
      </c>
      <c r="X984">
        <f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1200.5</v>
      </c>
      <c r="Y984">
        <f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800.5</v>
      </c>
      <c r="Z984">
        <f t="shared" si="264"/>
        <v>1200.5</v>
      </c>
      <c r="AA984">
        <f t="shared" si="265"/>
        <v>800.5</v>
      </c>
      <c r="AB984">
        <f>IF(I984&lt;&gt;0,(ABS(X984*Constants!$B$10)+50)/100,IF(X984=0,MAX((AB983-ABS(Z984*Constants!$B$4)),0),(ABS(X984*Constants!$B$4)+50)/100))</f>
        <v>0.62005</v>
      </c>
      <c r="AC984">
        <f>IF(J984&lt;&gt;0,(ABS(Y984*Constants!$B$10)+50)/100,IF(Y984=0,MAX((AC983-ABS(AA984*Constants!$B$4)),0),(ABS(Y984*Constants!$B$4)+50)/100))</f>
        <v>0.58005</v>
      </c>
      <c r="AD984">
        <f t="shared" si="266"/>
        <v>1001</v>
      </c>
      <c r="AE984">
        <f t="shared" si="267"/>
        <v>1200.5</v>
      </c>
      <c r="AF984">
        <f t="shared" si="268"/>
        <v>800.5</v>
      </c>
      <c r="AG984">
        <f>((Constants!$B$5*AG983)+Constants!$B$4*AD984+AH983)/(Constants!$B$5+Constants!$B$4)</f>
        <v>1001</v>
      </c>
      <c r="AH984">
        <f>((Constants!$B$5*AG983)+Constants!$B$4*AD984+AH983)-(Constants!$B$5+Constants!$B$4)*AG984</f>
        <v>0</v>
      </c>
      <c r="AI984">
        <f>((Constants!$B$5*AI983)+Constants!$B$4*AE984+AJ983)/(Constants!$B$5+Constants!$B$4)</f>
        <v>1200.5</v>
      </c>
      <c r="AJ984">
        <f>((Constants!$B$5*AI983)+Constants!$B$4*AE984+AJ983)-(Constants!$B$4+Constants!$B$5)*AI984</f>
        <v>0</v>
      </c>
      <c r="AK984">
        <f>((Constants!$B$5*AK983)+Constants!$B$4*AF984+AL983)/(Constants!$B$5+Constants!$B$4)</f>
        <v>800.5</v>
      </c>
      <c r="AL984">
        <f>((Constants!$B$5*AK983)+Constants!$B$4*AF984+AL983)-(Constants!$B$5+Constants!$B$4)*AK984</f>
        <v>0</v>
      </c>
      <c r="AM984">
        <f t="shared" si="269"/>
        <v>1</v>
      </c>
      <c r="AN984">
        <f t="shared" si="270"/>
        <v>1</v>
      </c>
      <c r="AO984">
        <f>(200000*(ABS(N984)-ABS(N982))+Constants!$B$7)/(2*Constants!$B$7)</f>
        <v>0.5</v>
      </c>
      <c r="AP984">
        <f>(200000*(ABS(O984)-ABS(O982))+Constants!$B$7)/(2*Constants!$B$7)</f>
        <v>0.5</v>
      </c>
      <c r="AQ984">
        <f t="shared" si="271"/>
        <v>1</v>
      </c>
      <c r="AR984">
        <f>(Constants!$B$3*Constants!$B$8*I984*K984+AS983)/(Constants!$B$9*Constants!$B$4)</f>
        <v>7.53982300884956</v>
      </c>
      <c r="AS984">
        <f>(Constants!$B$3*Constants!$B$8*I984*K984+AS983)-(AR984*Constants!$B$9*Constants!$B$4)</f>
        <v>0</v>
      </c>
      <c r="AT984">
        <f t="shared" si="272"/>
        <v>7404.10619469018</v>
      </c>
      <c r="AU984">
        <f t="array" ref="AU984">IF(SUMPRODUCT(--(SIGN(AN951:AN983)=SIGN(K952:K984)))=0,2,IF(AV983&gt;0,1,0))</f>
        <v>0</v>
      </c>
      <c r="AV984">
        <f>IF(AU984=2,ROUND(5*1000/Constants!$B$11,0),IF(AV983&gt;0,AV983-1,0))</f>
        <v>0</v>
      </c>
      <c r="AW984">
        <f t="shared" si="273"/>
        <v>982</v>
      </c>
      <c r="AX984">
        <f ca="1" t="array" ref="AX984">IF(AW984&gt;Constants!$B$12,2,IF(SUMPRODUCT(--(AX965:AX984=2))=0,0,1))</f>
        <v>2</v>
      </c>
      <c r="AZ984">
        <f t="array" ref="AZ984">IF(ABS(AG984)&gt;Constants!$B$13,2,IF(SUMPRODUCT(--(AZ964:AZ983=2))=0,0,1))</f>
        <v>0</v>
      </c>
    </row>
    <row r="985" spans="1:52">
      <c r="A985" s="3">
        <v>983</v>
      </c>
      <c r="B985">
        <f>Signals!B984</f>
        <v>3</v>
      </c>
      <c r="C985">
        <f>Signals!C984</f>
        <v>2</v>
      </c>
      <c r="D985">
        <f>Signals!F984</f>
        <v>0</v>
      </c>
      <c r="E985">
        <f>Signals!H984</f>
        <v>0</v>
      </c>
      <c r="F985">
        <f>Signals!I984</f>
        <v>0</v>
      </c>
      <c r="G985">
        <f>IF(Constants!$B$2=2,-B985,B985)</f>
        <v>3</v>
      </c>
      <c r="H985">
        <f>IF(Constants!$C$2=2,-C985,C985)</f>
        <v>2</v>
      </c>
      <c r="I985">
        <f t="shared" si="257"/>
        <v>3</v>
      </c>
      <c r="J985">
        <f t="shared" si="258"/>
        <v>2</v>
      </c>
      <c r="K985">
        <f t="shared" si="259"/>
        <v>1</v>
      </c>
      <c r="L985">
        <f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1200.5</v>
      </c>
      <c r="M985">
        <f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800.5</v>
      </c>
      <c r="N985">
        <f t="shared" si="260"/>
        <v>1200.5</v>
      </c>
      <c r="O985">
        <f t="shared" si="261"/>
        <v>800.5</v>
      </c>
      <c r="P985">
        <f>IF(I985&lt;&gt;0,(ABS(L985*Constants!$B$10)+50)/100,MAX(P984-ABS(N985*Constants!$B$4),0))</f>
        <v>0.62005</v>
      </c>
      <c r="Q985">
        <f>IF(J985&lt;&gt;0,(ABS(M985*Constants!$B$10)+50)/100,MAX(Q984-ABS(O985*Constants!$B$4),0))</f>
        <v>0.58005</v>
      </c>
      <c r="R985">
        <f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1200.5</v>
      </c>
      <c r="S985">
        <f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800.5</v>
      </c>
      <c r="T985">
        <f t="shared" si="262"/>
        <v>1200.5</v>
      </c>
      <c r="U985">
        <f t="shared" si="263"/>
        <v>800.5</v>
      </c>
      <c r="V985">
        <f>IF(I985&lt;&gt;0,(ABS(R985*Constants!$B$4)+50)/100,IF(R985=0,MAX((0-ABS(T985*Constants!$B$4)),0),(ABS(R985*Constants!$B$4)+50)/100))</f>
        <v>1501.125</v>
      </c>
      <c r="W985">
        <f>IF(J985&lt;&gt;0,(ABS(S985*Constants!$B$4)+50)/100,IF(S985=0,MAX((0-ABS(U985*Constants!$B$4)),0),(ABS(S985*Constants!$B$4)+50)/100))</f>
        <v>1001.125</v>
      </c>
      <c r="X985">
        <f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1200.5</v>
      </c>
      <c r="Y985">
        <f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800.5</v>
      </c>
      <c r="Z985">
        <f t="shared" si="264"/>
        <v>1200.5</v>
      </c>
      <c r="AA985">
        <f t="shared" si="265"/>
        <v>800.5</v>
      </c>
      <c r="AB985">
        <f>IF(I985&lt;&gt;0,(ABS(X985*Constants!$B$10)+50)/100,IF(X985=0,MAX((AB984-ABS(Z985*Constants!$B$4)),0),(ABS(X985*Constants!$B$4)+50)/100))</f>
        <v>0.62005</v>
      </c>
      <c r="AC985">
        <f>IF(J985&lt;&gt;0,(ABS(Y985*Constants!$B$10)+50)/100,IF(Y985=0,MAX((AC984-ABS(AA985*Constants!$B$4)),0),(ABS(Y985*Constants!$B$4)+50)/100))</f>
        <v>0.58005</v>
      </c>
      <c r="AD985">
        <f t="shared" si="266"/>
        <v>1001</v>
      </c>
      <c r="AE985">
        <f t="shared" si="267"/>
        <v>1200.5</v>
      </c>
      <c r="AF985">
        <f t="shared" si="268"/>
        <v>800.5</v>
      </c>
      <c r="AG985">
        <f>((Constants!$B$5*AG984)+Constants!$B$4*AD985+AH984)/(Constants!$B$5+Constants!$B$4)</f>
        <v>1001</v>
      </c>
      <c r="AH985">
        <f>((Constants!$B$5*AG984)+Constants!$B$4*AD985+AH984)-(Constants!$B$5+Constants!$B$4)*AG985</f>
        <v>0</v>
      </c>
      <c r="AI985">
        <f>((Constants!$B$5*AI984)+Constants!$B$4*AE985+AJ984)/(Constants!$B$5+Constants!$B$4)</f>
        <v>1200.5</v>
      </c>
      <c r="AJ985">
        <f>((Constants!$B$5*AI984)+Constants!$B$4*AE985+AJ984)-(Constants!$B$4+Constants!$B$5)*AI985</f>
        <v>0</v>
      </c>
      <c r="AK985">
        <f>((Constants!$B$5*AK984)+Constants!$B$4*AF985+AL984)/(Constants!$B$5+Constants!$B$4)</f>
        <v>800.5</v>
      </c>
      <c r="AL985">
        <f>((Constants!$B$5*AK984)+Constants!$B$4*AF985+AL984)-(Constants!$B$5+Constants!$B$4)*AK985</f>
        <v>0</v>
      </c>
      <c r="AM985">
        <f t="shared" si="269"/>
        <v>1</v>
      </c>
      <c r="AN985">
        <f t="shared" si="270"/>
        <v>1</v>
      </c>
      <c r="AO985">
        <f>(200000*(ABS(N985)-ABS(N983))+Constants!$B$7)/(2*Constants!$B$7)</f>
        <v>0.5</v>
      </c>
      <c r="AP985">
        <f>(200000*(ABS(O985)-ABS(O983))+Constants!$B$7)/(2*Constants!$B$7)</f>
        <v>0.5</v>
      </c>
      <c r="AQ985">
        <f t="shared" si="271"/>
        <v>1</v>
      </c>
      <c r="AR985">
        <f>(Constants!$B$3*Constants!$B$8*I985*K985+AS984)/(Constants!$B$9*Constants!$B$4)</f>
        <v>7.53982300884956</v>
      </c>
      <c r="AS985">
        <f>(Constants!$B$3*Constants!$B$8*I985*K985+AS984)-(AR985*Constants!$B$9*Constants!$B$4)</f>
        <v>0</v>
      </c>
      <c r="AT985">
        <f t="shared" si="272"/>
        <v>7411.64601769903</v>
      </c>
      <c r="AU985">
        <f t="array" ref="AU985">IF(SUMPRODUCT(--(SIGN(AN952:AN984)=SIGN(K953:K985)))=0,2,IF(AV984&gt;0,1,0))</f>
        <v>0</v>
      </c>
      <c r="AV985">
        <f>IF(AU985=2,ROUND(5*1000/Constants!$B$11,0),IF(AV984&gt;0,AV984-1,0))</f>
        <v>0</v>
      </c>
      <c r="AW985">
        <f t="shared" si="273"/>
        <v>983</v>
      </c>
      <c r="AX985">
        <f ca="1" t="array" ref="AX985">IF(AW985&gt;Constants!$B$12,2,IF(SUMPRODUCT(--(AX966:AX985=2))=0,0,1))</f>
        <v>2</v>
      </c>
      <c r="AZ985">
        <f t="array" ref="AZ985">IF(ABS(AG985)&gt;Constants!$B$13,2,IF(SUMPRODUCT(--(AZ965:AZ984=2))=0,0,1))</f>
        <v>0</v>
      </c>
    </row>
    <row r="986" spans="1:52">
      <c r="A986" s="3">
        <v>984</v>
      </c>
      <c r="B986">
        <f>Signals!B985</f>
        <v>3</v>
      </c>
      <c r="C986">
        <f>Signals!C985</f>
        <v>2</v>
      </c>
      <c r="D986">
        <f>Signals!F985</f>
        <v>0</v>
      </c>
      <c r="E986">
        <f>Signals!H985</f>
        <v>0</v>
      </c>
      <c r="F986">
        <f>Signals!I985</f>
        <v>0</v>
      </c>
      <c r="G986">
        <f>IF(Constants!$B$2=2,-B986,B986)</f>
        <v>3</v>
      </c>
      <c r="H986">
        <f>IF(Constants!$C$2=2,-C986,C986)</f>
        <v>2</v>
      </c>
      <c r="I986">
        <f t="shared" si="257"/>
        <v>3</v>
      </c>
      <c r="J986">
        <f t="shared" si="258"/>
        <v>2</v>
      </c>
      <c r="K986">
        <f t="shared" si="259"/>
        <v>1</v>
      </c>
      <c r="L986">
        <f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1200.5</v>
      </c>
      <c r="M986">
        <f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800.5</v>
      </c>
      <c r="N986">
        <f t="shared" si="260"/>
        <v>1200.5</v>
      </c>
      <c r="O986">
        <f t="shared" si="261"/>
        <v>800.5</v>
      </c>
      <c r="P986">
        <f>IF(I986&lt;&gt;0,(ABS(L986*Constants!$B$10)+50)/100,MAX(P985-ABS(N986*Constants!$B$4),0))</f>
        <v>0.62005</v>
      </c>
      <c r="Q986">
        <f>IF(J986&lt;&gt;0,(ABS(M986*Constants!$B$10)+50)/100,MAX(Q985-ABS(O986*Constants!$B$4),0))</f>
        <v>0.58005</v>
      </c>
      <c r="R986">
        <f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1200.5</v>
      </c>
      <c r="S986">
        <f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800.5</v>
      </c>
      <c r="T986">
        <f t="shared" si="262"/>
        <v>1200.5</v>
      </c>
      <c r="U986">
        <f t="shared" si="263"/>
        <v>800.5</v>
      </c>
      <c r="V986">
        <f>IF(I986&lt;&gt;0,(ABS(R986*Constants!$B$4)+50)/100,IF(R986=0,MAX((0-ABS(T986*Constants!$B$4)),0),(ABS(R986*Constants!$B$4)+50)/100))</f>
        <v>1501.125</v>
      </c>
      <c r="W986">
        <f>IF(J986&lt;&gt;0,(ABS(S986*Constants!$B$4)+50)/100,IF(S986=0,MAX((0-ABS(U986*Constants!$B$4)),0),(ABS(S986*Constants!$B$4)+50)/100))</f>
        <v>1001.125</v>
      </c>
      <c r="X986">
        <f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1200.5</v>
      </c>
      <c r="Y986">
        <f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800.5</v>
      </c>
      <c r="Z986">
        <f t="shared" si="264"/>
        <v>1200.5</v>
      </c>
      <c r="AA986">
        <f t="shared" si="265"/>
        <v>800.5</v>
      </c>
      <c r="AB986">
        <f>IF(I986&lt;&gt;0,(ABS(X986*Constants!$B$10)+50)/100,IF(X986=0,MAX((AB985-ABS(Z986*Constants!$B$4)),0),(ABS(X986*Constants!$B$4)+50)/100))</f>
        <v>0.62005</v>
      </c>
      <c r="AC986">
        <f>IF(J986&lt;&gt;0,(ABS(Y986*Constants!$B$10)+50)/100,IF(Y986=0,MAX((AC985-ABS(AA986*Constants!$B$4)),0),(ABS(Y986*Constants!$B$4)+50)/100))</f>
        <v>0.58005</v>
      </c>
      <c r="AD986">
        <f t="shared" si="266"/>
        <v>1001</v>
      </c>
      <c r="AE986">
        <f t="shared" si="267"/>
        <v>1200.5</v>
      </c>
      <c r="AF986">
        <f t="shared" si="268"/>
        <v>800.5</v>
      </c>
      <c r="AG986">
        <f>((Constants!$B$5*AG985)+Constants!$B$4*AD986+AH985)/(Constants!$B$5+Constants!$B$4)</f>
        <v>1001</v>
      </c>
      <c r="AH986">
        <f>((Constants!$B$5*AG985)+Constants!$B$4*AD986+AH985)-(Constants!$B$5+Constants!$B$4)*AG986</f>
        <v>0</v>
      </c>
      <c r="AI986">
        <f>((Constants!$B$5*AI985)+Constants!$B$4*AE986+AJ985)/(Constants!$B$5+Constants!$B$4)</f>
        <v>1200.5</v>
      </c>
      <c r="AJ986">
        <f>((Constants!$B$5*AI985)+Constants!$B$4*AE986+AJ985)-(Constants!$B$4+Constants!$B$5)*AI986</f>
        <v>0</v>
      </c>
      <c r="AK986">
        <f>((Constants!$B$5*AK985)+Constants!$B$4*AF986+AL985)/(Constants!$B$5+Constants!$B$4)</f>
        <v>800.5</v>
      </c>
      <c r="AL986">
        <f>((Constants!$B$5*AK985)+Constants!$B$4*AF986+AL985)-(Constants!$B$5+Constants!$B$4)*AK986</f>
        <v>0</v>
      </c>
      <c r="AM986">
        <f t="shared" si="269"/>
        <v>1</v>
      </c>
      <c r="AN986">
        <f t="shared" si="270"/>
        <v>1</v>
      </c>
      <c r="AO986">
        <f>(200000*(ABS(N986)-ABS(N984))+Constants!$B$7)/(2*Constants!$B$7)</f>
        <v>0.5</v>
      </c>
      <c r="AP986">
        <f>(200000*(ABS(O986)-ABS(O984))+Constants!$B$7)/(2*Constants!$B$7)</f>
        <v>0.5</v>
      </c>
      <c r="AQ986">
        <f t="shared" si="271"/>
        <v>1</v>
      </c>
      <c r="AR986">
        <f>(Constants!$B$3*Constants!$B$8*I986*K986+AS985)/(Constants!$B$9*Constants!$B$4)</f>
        <v>7.53982300884956</v>
      </c>
      <c r="AS986">
        <f>(Constants!$B$3*Constants!$B$8*I986*K986+AS985)-(AR986*Constants!$B$9*Constants!$B$4)</f>
        <v>0</v>
      </c>
      <c r="AT986">
        <f t="shared" si="272"/>
        <v>7419.18584070788</v>
      </c>
      <c r="AU986">
        <f t="array" ref="AU986">IF(SUMPRODUCT(--(SIGN(AN953:AN985)=SIGN(K954:K986)))=0,2,IF(AV985&gt;0,1,0))</f>
        <v>0</v>
      </c>
      <c r="AV986">
        <f>IF(AU986=2,ROUND(5*1000/Constants!$B$11,0),IF(AV985&gt;0,AV985-1,0))</f>
        <v>0</v>
      </c>
      <c r="AW986">
        <f t="shared" si="273"/>
        <v>984</v>
      </c>
      <c r="AX986">
        <f ca="1" t="array" ref="AX986">IF(AW986&gt;Constants!$B$12,2,IF(SUMPRODUCT(--(AX967:AX986=2))=0,0,1))</f>
        <v>2</v>
      </c>
      <c r="AZ986">
        <f t="array" ref="AZ986">IF(ABS(AG986)&gt;Constants!$B$13,2,IF(SUMPRODUCT(--(AZ966:AZ985=2))=0,0,1))</f>
        <v>0</v>
      </c>
    </row>
    <row r="987" spans="1:52">
      <c r="A987" s="3">
        <v>985</v>
      </c>
      <c r="B987">
        <f>Signals!B986</f>
        <v>3</v>
      </c>
      <c r="C987">
        <f>Signals!C986</f>
        <v>2</v>
      </c>
      <c r="D987">
        <f>Signals!F986</f>
        <v>0</v>
      </c>
      <c r="E987">
        <f>Signals!H986</f>
        <v>0</v>
      </c>
      <c r="F987">
        <f>Signals!I986</f>
        <v>0</v>
      </c>
      <c r="G987">
        <f>IF(Constants!$B$2=2,-B987,B987)</f>
        <v>3</v>
      </c>
      <c r="H987">
        <f>IF(Constants!$C$2=2,-C987,C987)</f>
        <v>2</v>
      </c>
      <c r="I987">
        <f t="shared" si="257"/>
        <v>3</v>
      </c>
      <c r="J987">
        <f t="shared" si="258"/>
        <v>2</v>
      </c>
      <c r="K987">
        <f t="shared" si="259"/>
        <v>1</v>
      </c>
      <c r="L987">
        <f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1200.5</v>
      </c>
      <c r="M987">
        <f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800.5</v>
      </c>
      <c r="N987">
        <f t="shared" si="260"/>
        <v>1200.5</v>
      </c>
      <c r="O987">
        <f t="shared" si="261"/>
        <v>800.5</v>
      </c>
      <c r="P987">
        <f>IF(I987&lt;&gt;0,(ABS(L987*Constants!$B$10)+50)/100,MAX(P986-ABS(N987*Constants!$B$4),0))</f>
        <v>0.62005</v>
      </c>
      <c r="Q987">
        <f>IF(J987&lt;&gt;0,(ABS(M987*Constants!$B$10)+50)/100,MAX(Q986-ABS(O987*Constants!$B$4),0))</f>
        <v>0.58005</v>
      </c>
      <c r="R987">
        <f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1200.5</v>
      </c>
      <c r="S987">
        <f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800.5</v>
      </c>
      <c r="T987">
        <f t="shared" si="262"/>
        <v>1200.5</v>
      </c>
      <c r="U987">
        <f t="shared" si="263"/>
        <v>800.5</v>
      </c>
      <c r="V987">
        <f>IF(I987&lt;&gt;0,(ABS(R987*Constants!$B$4)+50)/100,IF(R987=0,MAX((0-ABS(T987*Constants!$B$4)),0),(ABS(R987*Constants!$B$4)+50)/100))</f>
        <v>1501.125</v>
      </c>
      <c r="W987">
        <f>IF(J987&lt;&gt;0,(ABS(S987*Constants!$B$4)+50)/100,IF(S987=0,MAX((0-ABS(U987*Constants!$B$4)),0),(ABS(S987*Constants!$B$4)+50)/100))</f>
        <v>1001.125</v>
      </c>
      <c r="X987">
        <f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1200.5</v>
      </c>
      <c r="Y987">
        <f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800.5</v>
      </c>
      <c r="Z987">
        <f t="shared" si="264"/>
        <v>1200.5</v>
      </c>
      <c r="AA987">
        <f t="shared" si="265"/>
        <v>800.5</v>
      </c>
      <c r="AB987">
        <f>IF(I987&lt;&gt;0,(ABS(X987*Constants!$B$10)+50)/100,IF(X987=0,MAX((AB986-ABS(Z987*Constants!$B$4)),0),(ABS(X987*Constants!$B$4)+50)/100))</f>
        <v>0.62005</v>
      </c>
      <c r="AC987">
        <f>IF(J987&lt;&gt;0,(ABS(Y987*Constants!$B$10)+50)/100,IF(Y987=0,MAX((AC986-ABS(AA987*Constants!$B$4)),0),(ABS(Y987*Constants!$B$4)+50)/100))</f>
        <v>0.58005</v>
      </c>
      <c r="AD987">
        <f t="shared" si="266"/>
        <v>1001</v>
      </c>
      <c r="AE987">
        <f t="shared" si="267"/>
        <v>1200.5</v>
      </c>
      <c r="AF987">
        <f t="shared" si="268"/>
        <v>800.5</v>
      </c>
      <c r="AG987">
        <f>((Constants!$B$5*AG986)+Constants!$B$4*AD987+AH986)/(Constants!$B$5+Constants!$B$4)</f>
        <v>1001</v>
      </c>
      <c r="AH987">
        <f>((Constants!$B$5*AG986)+Constants!$B$4*AD987+AH986)-(Constants!$B$5+Constants!$B$4)*AG987</f>
        <v>0</v>
      </c>
      <c r="AI987">
        <f>((Constants!$B$5*AI986)+Constants!$B$4*AE987+AJ986)/(Constants!$B$5+Constants!$B$4)</f>
        <v>1200.5</v>
      </c>
      <c r="AJ987">
        <f>((Constants!$B$5*AI986)+Constants!$B$4*AE987+AJ986)-(Constants!$B$4+Constants!$B$5)*AI987</f>
        <v>0</v>
      </c>
      <c r="AK987">
        <f>((Constants!$B$5*AK986)+Constants!$B$4*AF987+AL986)/(Constants!$B$5+Constants!$B$4)</f>
        <v>800.5</v>
      </c>
      <c r="AL987">
        <f>((Constants!$B$5*AK986)+Constants!$B$4*AF987+AL986)-(Constants!$B$5+Constants!$B$4)*AK987</f>
        <v>0</v>
      </c>
      <c r="AM987">
        <f t="shared" si="269"/>
        <v>1</v>
      </c>
      <c r="AN987">
        <f t="shared" si="270"/>
        <v>1</v>
      </c>
      <c r="AO987">
        <f>(200000*(ABS(N987)-ABS(N985))+Constants!$B$7)/(2*Constants!$B$7)</f>
        <v>0.5</v>
      </c>
      <c r="AP987">
        <f>(200000*(ABS(O987)-ABS(O985))+Constants!$B$7)/(2*Constants!$B$7)</f>
        <v>0.5</v>
      </c>
      <c r="AQ987">
        <f t="shared" si="271"/>
        <v>1</v>
      </c>
      <c r="AR987">
        <f>(Constants!$B$3*Constants!$B$8*I987*K987+AS986)/(Constants!$B$9*Constants!$B$4)</f>
        <v>7.53982300884956</v>
      </c>
      <c r="AS987">
        <f>(Constants!$B$3*Constants!$B$8*I987*K987+AS986)-(AR987*Constants!$B$9*Constants!$B$4)</f>
        <v>0</v>
      </c>
      <c r="AT987">
        <f t="shared" si="272"/>
        <v>7426.72566371673</v>
      </c>
      <c r="AU987">
        <f t="array" ref="AU987">IF(SUMPRODUCT(--(SIGN(AN954:AN986)=SIGN(K955:K987)))=0,2,IF(AV986&gt;0,1,0))</f>
        <v>0</v>
      </c>
      <c r="AV987">
        <f>IF(AU987=2,ROUND(5*1000/Constants!$B$11,0),IF(AV986&gt;0,AV986-1,0))</f>
        <v>0</v>
      </c>
      <c r="AW987">
        <f t="shared" si="273"/>
        <v>985</v>
      </c>
      <c r="AX987">
        <f ca="1" t="array" ref="AX987">IF(AW987&gt;Constants!$B$12,2,IF(SUMPRODUCT(--(AX968:AX987=2))=0,0,1))</f>
        <v>2</v>
      </c>
      <c r="AZ987">
        <f t="array" ref="AZ987">IF(ABS(AG987)&gt;Constants!$B$13,2,IF(SUMPRODUCT(--(AZ967:AZ986=2))=0,0,1))</f>
        <v>0</v>
      </c>
    </row>
    <row r="988" spans="1:52">
      <c r="A988" s="3">
        <v>986</v>
      </c>
      <c r="B988">
        <f>Signals!B987</f>
        <v>3</v>
      </c>
      <c r="C988">
        <f>Signals!C987</f>
        <v>2</v>
      </c>
      <c r="D988">
        <f>Signals!F987</f>
        <v>0</v>
      </c>
      <c r="E988">
        <f>Signals!H987</f>
        <v>0</v>
      </c>
      <c r="F988">
        <f>Signals!I987</f>
        <v>0</v>
      </c>
      <c r="G988">
        <f>IF(Constants!$B$2=2,-B988,B988)</f>
        <v>3</v>
      </c>
      <c r="H988">
        <f>IF(Constants!$C$2=2,-C988,C988)</f>
        <v>2</v>
      </c>
      <c r="I988">
        <f t="shared" si="257"/>
        <v>3</v>
      </c>
      <c r="J988">
        <f t="shared" si="258"/>
        <v>2</v>
      </c>
      <c r="K988">
        <f t="shared" si="259"/>
        <v>1</v>
      </c>
      <c r="L988">
        <f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1200.5</v>
      </c>
      <c r="M988">
        <f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800.5</v>
      </c>
      <c r="N988">
        <f t="shared" si="260"/>
        <v>1200.5</v>
      </c>
      <c r="O988">
        <f t="shared" si="261"/>
        <v>800.5</v>
      </c>
      <c r="P988">
        <f>IF(I988&lt;&gt;0,(ABS(L988*Constants!$B$10)+50)/100,MAX(P987-ABS(N988*Constants!$B$4),0))</f>
        <v>0.62005</v>
      </c>
      <c r="Q988">
        <f>IF(J988&lt;&gt;0,(ABS(M988*Constants!$B$10)+50)/100,MAX(Q987-ABS(O988*Constants!$B$4),0))</f>
        <v>0.58005</v>
      </c>
      <c r="R988">
        <f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1200.5</v>
      </c>
      <c r="S988">
        <f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800.5</v>
      </c>
      <c r="T988">
        <f t="shared" si="262"/>
        <v>1200.5</v>
      </c>
      <c r="U988">
        <f t="shared" si="263"/>
        <v>800.5</v>
      </c>
      <c r="V988">
        <f>IF(I988&lt;&gt;0,(ABS(R988*Constants!$B$4)+50)/100,IF(R988=0,MAX((0-ABS(T988*Constants!$B$4)),0),(ABS(R988*Constants!$B$4)+50)/100))</f>
        <v>1501.125</v>
      </c>
      <c r="W988">
        <f>IF(J988&lt;&gt;0,(ABS(S988*Constants!$B$4)+50)/100,IF(S988=0,MAX((0-ABS(U988*Constants!$B$4)),0),(ABS(S988*Constants!$B$4)+50)/100))</f>
        <v>1001.125</v>
      </c>
      <c r="X988">
        <f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1200.5</v>
      </c>
      <c r="Y988">
        <f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800.5</v>
      </c>
      <c r="Z988">
        <f t="shared" si="264"/>
        <v>1200.5</v>
      </c>
      <c r="AA988">
        <f t="shared" si="265"/>
        <v>800.5</v>
      </c>
      <c r="AB988">
        <f>IF(I988&lt;&gt;0,(ABS(X988*Constants!$B$10)+50)/100,IF(X988=0,MAX((AB987-ABS(Z988*Constants!$B$4)),0),(ABS(X988*Constants!$B$4)+50)/100))</f>
        <v>0.62005</v>
      </c>
      <c r="AC988">
        <f>IF(J988&lt;&gt;0,(ABS(Y988*Constants!$B$10)+50)/100,IF(Y988=0,MAX((AC987-ABS(AA988*Constants!$B$4)),0),(ABS(Y988*Constants!$B$4)+50)/100))</f>
        <v>0.58005</v>
      </c>
      <c r="AD988">
        <f t="shared" si="266"/>
        <v>1001</v>
      </c>
      <c r="AE988">
        <f t="shared" si="267"/>
        <v>1200.5</v>
      </c>
      <c r="AF988">
        <f t="shared" si="268"/>
        <v>800.5</v>
      </c>
      <c r="AG988">
        <f>((Constants!$B$5*AG987)+Constants!$B$4*AD988+AH987)/(Constants!$B$5+Constants!$B$4)</f>
        <v>1001</v>
      </c>
      <c r="AH988">
        <f>((Constants!$B$5*AG987)+Constants!$B$4*AD988+AH987)-(Constants!$B$5+Constants!$B$4)*AG988</f>
        <v>0</v>
      </c>
      <c r="AI988">
        <f>((Constants!$B$5*AI987)+Constants!$B$4*AE988+AJ987)/(Constants!$B$5+Constants!$B$4)</f>
        <v>1200.5</v>
      </c>
      <c r="AJ988">
        <f>((Constants!$B$5*AI987)+Constants!$B$4*AE988+AJ987)-(Constants!$B$4+Constants!$B$5)*AI988</f>
        <v>0</v>
      </c>
      <c r="AK988">
        <f>((Constants!$B$5*AK987)+Constants!$B$4*AF988+AL987)/(Constants!$B$5+Constants!$B$4)</f>
        <v>800.5</v>
      </c>
      <c r="AL988">
        <f>((Constants!$B$5*AK987)+Constants!$B$4*AF988+AL987)-(Constants!$B$5+Constants!$B$4)*AK988</f>
        <v>0</v>
      </c>
      <c r="AM988">
        <f t="shared" si="269"/>
        <v>1</v>
      </c>
      <c r="AN988">
        <f t="shared" si="270"/>
        <v>1</v>
      </c>
      <c r="AO988">
        <f>(200000*(ABS(N988)-ABS(N986))+Constants!$B$7)/(2*Constants!$B$7)</f>
        <v>0.5</v>
      </c>
      <c r="AP988">
        <f>(200000*(ABS(O988)-ABS(O986))+Constants!$B$7)/(2*Constants!$B$7)</f>
        <v>0.5</v>
      </c>
      <c r="AQ988">
        <f t="shared" si="271"/>
        <v>1</v>
      </c>
      <c r="AR988">
        <f>(Constants!$B$3*Constants!$B$8*I988*K988+AS987)/(Constants!$B$9*Constants!$B$4)</f>
        <v>7.53982300884956</v>
      </c>
      <c r="AS988">
        <f>(Constants!$B$3*Constants!$B$8*I988*K988+AS987)-(AR988*Constants!$B$9*Constants!$B$4)</f>
        <v>0</v>
      </c>
      <c r="AT988">
        <f t="shared" si="272"/>
        <v>7434.26548672558</v>
      </c>
      <c r="AU988">
        <f t="array" ref="AU988">IF(SUMPRODUCT(--(SIGN(AN955:AN987)=SIGN(K956:K988)))=0,2,IF(AV987&gt;0,1,0))</f>
        <v>0</v>
      </c>
      <c r="AV988">
        <f>IF(AU988=2,ROUND(5*1000/Constants!$B$11,0),IF(AV987&gt;0,AV987-1,0))</f>
        <v>0</v>
      </c>
      <c r="AW988">
        <f t="shared" si="273"/>
        <v>986</v>
      </c>
      <c r="AX988">
        <f ca="1" t="array" ref="AX988">IF(AW988&gt;Constants!$B$12,2,IF(SUMPRODUCT(--(AX969:AX988=2))=0,0,1))</f>
        <v>2</v>
      </c>
      <c r="AZ988">
        <f t="array" ref="AZ988">IF(ABS(AG988)&gt;Constants!$B$13,2,IF(SUMPRODUCT(--(AZ968:AZ987=2))=0,0,1))</f>
        <v>0</v>
      </c>
    </row>
    <row r="989" spans="1:52">
      <c r="A989" s="3">
        <v>987</v>
      </c>
      <c r="B989">
        <f>Signals!B988</f>
        <v>3</v>
      </c>
      <c r="C989">
        <f>Signals!C988</f>
        <v>2</v>
      </c>
      <c r="D989">
        <f>Signals!F988</f>
        <v>0</v>
      </c>
      <c r="E989">
        <f>Signals!H988</f>
        <v>0</v>
      </c>
      <c r="F989">
        <f>Signals!I988</f>
        <v>0</v>
      </c>
      <c r="G989">
        <f>IF(Constants!$B$2=2,-B989,B989)</f>
        <v>3</v>
      </c>
      <c r="H989">
        <f>IF(Constants!$C$2=2,-C989,C989)</f>
        <v>2</v>
      </c>
      <c r="I989">
        <f t="shared" si="257"/>
        <v>3</v>
      </c>
      <c r="J989">
        <f t="shared" si="258"/>
        <v>2</v>
      </c>
      <c r="K989">
        <f t="shared" si="259"/>
        <v>1</v>
      </c>
      <c r="L989">
        <f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1200.5</v>
      </c>
      <c r="M989">
        <f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800.5</v>
      </c>
      <c r="N989">
        <f t="shared" si="260"/>
        <v>1200.5</v>
      </c>
      <c r="O989">
        <f t="shared" si="261"/>
        <v>800.5</v>
      </c>
      <c r="P989">
        <f>IF(I989&lt;&gt;0,(ABS(L989*Constants!$B$10)+50)/100,MAX(P988-ABS(N989*Constants!$B$4),0))</f>
        <v>0.62005</v>
      </c>
      <c r="Q989">
        <f>IF(J989&lt;&gt;0,(ABS(M989*Constants!$B$10)+50)/100,MAX(Q988-ABS(O989*Constants!$B$4),0))</f>
        <v>0.58005</v>
      </c>
      <c r="R989">
        <f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1200.5</v>
      </c>
      <c r="S989">
        <f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800.5</v>
      </c>
      <c r="T989">
        <f t="shared" si="262"/>
        <v>1200.5</v>
      </c>
      <c r="U989">
        <f t="shared" si="263"/>
        <v>800.5</v>
      </c>
      <c r="V989">
        <f>IF(I989&lt;&gt;0,(ABS(R989*Constants!$B$4)+50)/100,IF(R989=0,MAX((0-ABS(T989*Constants!$B$4)),0),(ABS(R989*Constants!$B$4)+50)/100))</f>
        <v>1501.125</v>
      </c>
      <c r="W989">
        <f>IF(J989&lt;&gt;0,(ABS(S989*Constants!$B$4)+50)/100,IF(S989=0,MAX((0-ABS(U989*Constants!$B$4)),0),(ABS(S989*Constants!$B$4)+50)/100))</f>
        <v>1001.125</v>
      </c>
      <c r="X989">
        <f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1200.5</v>
      </c>
      <c r="Y989">
        <f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800.5</v>
      </c>
      <c r="Z989">
        <f t="shared" si="264"/>
        <v>1200.5</v>
      </c>
      <c r="AA989">
        <f t="shared" si="265"/>
        <v>800.5</v>
      </c>
      <c r="AB989">
        <f>IF(I989&lt;&gt;0,(ABS(X989*Constants!$B$10)+50)/100,IF(X989=0,MAX((AB988-ABS(Z989*Constants!$B$4)),0),(ABS(X989*Constants!$B$4)+50)/100))</f>
        <v>0.62005</v>
      </c>
      <c r="AC989">
        <f>IF(J989&lt;&gt;0,(ABS(Y989*Constants!$B$10)+50)/100,IF(Y989=0,MAX((AC988-ABS(AA989*Constants!$B$4)),0),(ABS(Y989*Constants!$B$4)+50)/100))</f>
        <v>0.58005</v>
      </c>
      <c r="AD989">
        <f t="shared" si="266"/>
        <v>1001</v>
      </c>
      <c r="AE989">
        <f t="shared" si="267"/>
        <v>1200.5</v>
      </c>
      <c r="AF989">
        <f t="shared" si="268"/>
        <v>800.5</v>
      </c>
      <c r="AG989">
        <f>((Constants!$B$5*AG988)+Constants!$B$4*AD989+AH988)/(Constants!$B$5+Constants!$B$4)</f>
        <v>1001</v>
      </c>
      <c r="AH989">
        <f>((Constants!$B$5*AG988)+Constants!$B$4*AD989+AH988)-(Constants!$B$5+Constants!$B$4)*AG989</f>
        <v>0</v>
      </c>
      <c r="AI989">
        <f>((Constants!$B$5*AI988)+Constants!$B$4*AE989+AJ988)/(Constants!$B$5+Constants!$B$4)</f>
        <v>1200.5</v>
      </c>
      <c r="AJ989">
        <f>((Constants!$B$5*AI988)+Constants!$B$4*AE989+AJ988)-(Constants!$B$4+Constants!$B$5)*AI989</f>
        <v>0</v>
      </c>
      <c r="AK989">
        <f>((Constants!$B$5*AK988)+Constants!$B$4*AF989+AL988)/(Constants!$B$5+Constants!$B$4)</f>
        <v>800.5</v>
      </c>
      <c r="AL989">
        <f>((Constants!$B$5*AK988)+Constants!$B$4*AF989+AL988)-(Constants!$B$5+Constants!$B$4)*AK989</f>
        <v>0</v>
      </c>
      <c r="AM989">
        <f t="shared" si="269"/>
        <v>1</v>
      </c>
      <c r="AN989">
        <f t="shared" si="270"/>
        <v>1</v>
      </c>
      <c r="AO989">
        <f>(200000*(ABS(N989)-ABS(N987))+Constants!$B$7)/(2*Constants!$B$7)</f>
        <v>0.5</v>
      </c>
      <c r="AP989">
        <f>(200000*(ABS(O989)-ABS(O987))+Constants!$B$7)/(2*Constants!$B$7)</f>
        <v>0.5</v>
      </c>
      <c r="AQ989">
        <f t="shared" si="271"/>
        <v>1</v>
      </c>
      <c r="AR989">
        <f>(Constants!$B$3*Constants!$B$8*I989*K989+AS988)/(Constants!$B$9*Constants!$B$4)</f>
        <v>7.53982300884956</v>
      </c>
      <c r="AS989">
        <f>(Constants!$B$3*Constants!$B$8*I989*K989+AS988)-(AR989*Constants!$B$9*Constants!$B$4)</f>
        <v>0</v>
      </c>
      <c r="AT989">
        <f t="shared" si="272"/>
        <v>7441.80530973443</v>
      </c>
      <c r="AU989">
        <f t="array" ref="AU989">IF(SUMPRODUCT(--(SIGN(AN956:AN988)=SIGN(K957:K989)))=0,2,IF(AV988&gt;0,1,0))</f>
        <v>0</v>
      </c>
      <c r="AV989">
        <f>IF(AU989=2,ROUND(5*1000/Constants!$B$11,0),IF(AV988&gt;0,AV988-1,0))</f>
        <v>0</v>
      </c>
      <c r="AW989">
        <f t="shared" si="273"/>
        <v>987</v>
      </c>
      <c r="AX989">
        <f ca="1" t="array" ref="AX989">IF(AW989&gt;Constants!$B$12,2,IF(SUMPRODUCT(--(AX970:AX989=2))=0,0,1))</f>
        <v>2</v>
      </c>
      <c r="AZ989">
        <f t="array" ref="AZ989">IF(ABS(AG989)&gt;Constants!$B$13,2,IF(SUMPRODUCT(--(AZ969:AZ988=2))=0,0,1))</f>
        <v>0</v>
      </c>
    </row>
    <row r="990" spans="1:52">
      <c r="A990" s="3">
        <v>988</v>
      </c>
      <c r="B990">
        <f>Signals!B989</f>
        <v>3</v>
      </c>
      <c r="C990">
        <f>Signals!C989</f>
        <v>2</v>
      </c>
      <c r="D990">
        <f>Signals!F989</f>
        <v>0</v>
      </c>
      <c r="E990">
        <f>Signals!H989</f>
        <v>0</v>
      </c>
      <c r="F990">
        <f>Signals!I989</f>
        <v>0</v>
      </c>
      <c r="G990">
        <f>IF(Constants!$B$2=2,-B990,B990)</f>
        <v>3</v>
      </c>
      <c r="H990">
        <f>IF(Constants!$C$2=2,-C990,C990)</f>
        <v>2</v>
      </c>
      <c r="I990">
        <f t="shared" si="257"/>
        <v>3</v>
      </c>
      <c r="J990">
        <f t="shared" si="258"/>
        <v>2</v>
      </c>
      <c r="K990">
        <f t="shared" si="259"/>
        <v>1</v>
      </c>
      <c r="L990">
        <f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1200.5</v>
      </c>
      <c r="M990">
        <f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800.5</v>
      </c>
      <c r="N990">
        <f t="shared" si="260"/>
        <v>1200.5</v>
      </c>
      <c r="O990">
        <f t="shared" si="261"/>
        <v>800.5</v>
      </c>
      <c r="P990">
        <f>IF(I990&lt;&gt;0,(ABS(L990*Constants!$B$10)+50)/100,MAX(P989-ABS(N990*Constants!$B$4),0))</f>
        <v>0.62005</v>
      </c>
      <c r="Q990">
        <f>IF(J990&lt;&gt;0,(ABS(M990*Constants!$B$10)+50)/100,MAX(Q989-ABS(O990*Constants!$B$4),0))</f>
        <v>0.58005</v>
      </c>
      <c r="R990">
        <f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1200.5</v>
      </c>
      <c r="S990">
        <f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800.5</v>
      </c>
      <c r="T990">
        <f t="shared" si="262"/>
        <v>1200.5</v>
      </c>
      <c r="U990">
        <f t="shared" si="263"/>
        <v>800.5</v>
      </c>
      <c r="V990">
        <f>IF(I990&lt;&gt;0,(ABS(R990*Constants!$B$4)+50)/100,IF(R990=0,MAX((0-ABS(T990*Constants!$B$4)),0),(ABS(R990*Constants!$B$4)+50)/100))</f>
        <v>1501.125</v>
      </c>
      <c r="W990">
        <f>IF(J990&lt;&gt;0,(ABS(S990*Constants!$B$4)+50)/100,IF(S990=0,MAX((0-ABS(U990*Constants!$B$4)),0),(ABS(S990*Constants!$B$4)+50)/100))</f>
        <v>1001.125</v>
      </c>
      <c r="X990">
        <f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1200.5</v>
      </c>
      <c r="Y990">
        <f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800.5</v>
      </c>
      <c r="Z990">
        <f t="shared" si="264"/>
        <v>1200.5</v>
      </c>
      <c r="AA990">
        <f t="shared" si="265"/>
        <v>800.5</v>
      </c>
      <c r="AB990">
        <f>IF(I990&lt;&gt;0,(ABS(X990*Constants!$B$10)+50)/100,IF(X990=0,MAX((AB989-ABS(Z990*Constants!$B$4)),0),(ABS(X990*Constants!$B$4)+50)/100))</f>
        <v>0.62005</v>
      </c>
      <c r="AC990">
        <f>IF(J990&lt;&gt;0,(ABS(Y990*Constants!$B$10)+50)/100,IF(Y990=0,MAX((AC989-ABS(AA990*Constants!$B$4)),0),(ABS(Y990*Constants!$B$4)+50)/100))</f>
        <v>0.58005</v>
      </c>
      <c r="AD990">
        <f t="shared" si="266"/>
        <v>1001</v>
      </c>
      <c r="AE990">
        <f t="shared" si="267"/>
        <v>1200.5</v>
      </c>
      <c r="AF990">
        <f t="shared" si="268"/>
        <v>800.5</v>
      </c>
      <c r="AG990">
        <f>((Constants!$B$5*AG989)+Constants!$B$4*AD990+AH989)/(Constants!$B$5+Constants!$B$4)</f>
        <v>1001</v>
      </c>
      <c r="AH990">
        <f>((Constants!$B$5*AG989)+Constants!$B$4*AD990+AH989)-(Constants!$B$5+Constants!$B$4)*AG990</f>
        <v>0</v>
      </c>
      <c r="AI990">
        <f>((Constants!$B$5*AI989)+Constants!$B$4*AE990+AJ989)/(Constants!$B$5+Constants!$B$4)</f>
        <v>1200.5</v>
      </c>
      <c r="AJ990">
        <f>((Constants!$B$5*AI989)+Constants!$B$4*AE990+AJ989)-(Constants!$B$4+Constants!$B$5)*AI990</f>
        <v>0</v>
      </c>
      <c r="AK990">
        <f>((Constants!$B$5*AK989)+Constants!$B$4*AF990+AL989)/(Constants!$B$5+Constants!$B$4)</f>
        <v>800.5</v>
      </c>
      <c r="AL990">
        <f>((Constants!$B$5*AK989)+Constants!$B$4*AF990+AL989)-(Constants!$B$5+Constants!$B$4)*AK990</f>
        <v>0</v>
      </c>
      <c r="AM990">
        <f t="shared" si="269"/>
        <v>1</v>
      </c>
      <c r="AN990">
        <f t="shared" si="270"/>
        <v>1</v>
      </c>
      <c r="AO990">
        <f>(200000*(ABS(N990)-ABS(N988))+Constants!$B$7)/(2*Constants!$B$7)</f>
        <v>0.5</v>
      </c>
      <c r="AP990">
        <f>(200000*(ABS(O990)-ABS(O988))+Constants!$B$7)/(2*Constants!$B$7)</f>
        <v>0.5</v>
      </c>
      <c r="AQ990">
        <f t="shared" si="271"/>
        <v>1</v>
      </c>
      <c r="AR990">
        <f>(Constants!$B$3*Constants!$B$8*I990*K990+AS989)/(Constants!$B$9*Constants!$B$4)</f>
        <v>7.53982300884956</v>
      </c>
      <c r="AS990">
        <f>(Constants!$B$3*Constants!$B$8*I990*K990+AS989)-(AR990*Constants!$B$9*Constants!$B$4)</f>
        <v>0</v>
      </c>
      <c r="AT990">
        <f t="shared" si="272"/>
        <v>7449.34513274327</v>
      </c>
      <c r="AU990">
        <f t="array" ref="AU990">IF(SUMPRODUCT(--(SIGN(AN957:AN989)=SIGN(K958:K990)))=0,2,IF(AV989&gt;0,1,0))</f>
        <v>0</v>
      </c>
      <c r="AV990">
        <f>IF(AU990=2,ROUND(5*1000/Constants!$B$11,0),IF(AV989&gt;0,AV989-1,0))</f>
        <v>0</v>
      </c>
      <c r="AW990">
        <f t="shared" si="273"/>
        <v>988</v>
      </c>
      <c r="AX990">
        <f ca="1" t="array" ref="AX990">IF(AW990&gt;Constants!$B$12,2,IF(SUMPRODUCT(--(AX971:AX990=2))=0,0,1))</f>
        <v>2</v>
      </c>
      <c r="AZ990">
        <f t="array" ref="AZ990">IF(ABS(AG990)&gt;Constants!$B$13,2,IF(SUMPRODUCT(--(AZ970:AZ989=2))=0,0,1))</f>
        <v>0</v>
      </c>
    </row>
    <row r="991" spans="1:52">
      <c r="A991" s="3">
        <v>989</v>
      </c>
      <c r="B991">
        <f>Signals!B990</f>
        <v>3</v>
      </c>
      <c r="C991">
        <f>Signals!C990</f>
        <v>2</v>
      </c>
      <c r="D991">
        <f>Signals!F990</f>
        <v>0</v>
      </c>
      <c r="E991">
        <f>Signals!H990</f>
        <v>0</v>
      </c>
      <c r="F991">
        <f>Signals!I990</f>
        <v>0</v>
      </c>
      <c r="G991">
        <f>IF(Constants!$B$2=2,-B991,B991)</f>
        <v>3</v>
      </c>
      <c r="H991">
        <f>IF(Constants!$C$2=2,-C991,C991)</f>
        <v>2</v>
      </c>
      <c r="I991">
        <f t="shared" si="257"/>
        <v>3</v>
      </c>
      <c r="J991">
        <f t="shared" si="258"/>
        <v>2</v>
      </c>
      <c r="K991">
        <f t="shared" si="259"/>
        <v>1</v>
      </c>
      <c r="L991">
        <f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1200.5</v>
      </c>
      <c r="M991">
        <f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800.5</v>
      </c>
      <c r="N991">
        <f t="shared" si="260"/>
        <v>1200.5</v>
      </c>
      <c r="O991">
        <f t="shared" si="261"/>
        <v>800.5</v>
      </c>
      <c r="P991">
        <f>IF(I991&lt;&gt;0,(ABS(L991*Constants!$B$10)+50)/100,MAX(P990-ABS(N991*Constants!$B$4),0))</f>
        <v>0.62005</v>
      </c>
      <c r="Q991">
        <f>IF(J991&lt;&gt;0,(ABS(M991*Constants!$B$10)+50)/100,MAX(Q990-ABS(O991*Constants!$B$4),0))</f>
        <v>0.58005</v>
      </c>
      <c r="R991">
        <f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1200.5</v>
      </c>
      <c r="S991">
        <f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800.5</v>
      </c>
      <c r="T991">
        <f t="shared" si="262"/>
        <v>1200.5</v>
      </c>
      <c r="U991">
        <f t="shared" si="263"/>
        <v>800.5</v>
      </c>
      <c r="V991">
        <f>IF(I991&lt;&gt;0,(ABS(R991*Constants!$B$4)+50)/100,IF(R991=0,MAX((0-ABS(T991*Constants!$B$4)),0),(ABS(R991*Constants!$B$4)+50)/100))</f>
        <v>1501.125</v>
      </c>
      <c r="W991">
        <f>IF(J991&lt;&gt;0,(ABS(S991*Constants!$B$4)+50)/100,IF(S991=0,MAX((0-ABS(U991*Constants!$B$4)),0),(ABS(S991*Constants!$B$4)+50)/100))</f>
        <v>1001.125</v>
      </c>
      <c r="X991">
        <f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1200.5</v>
      </c>
      <c r="Y991">
        <f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800.5</v>
      </c>
      <c r="Z991">
        <f t="shared" si="264"/>
        <v>1200.5</v>
      </c>
      <c r="AA991">
        <f t="shared" si="265"/>
        <v>800.5</v>
      </c>
      <c r="AB991">
        <f>IF(I991&lt;&gt;0,(ABS(X991*Constants!$B$10)+50)/100,IF(X991=0,MAX((AB990-ABS(Z991*Constants!$B$4)),0),(ABS(X991*Constants!$B$4)+50)/100))</f>
        <v>0.62005</v>
      </c>
      <c r="AC991">
        <f>IF(J991&lt;&gt;0,(ABS(Y991*Constants!$B$10)+50)/100,IF(Y991=0,MAX((AC990-ABS(AA991*Constants!$B$4)),0),(ABS(Y991*Constants!$B$4)+50)/100))</f>
        <v>0.58005</v>
      </c>
      <c r="AD991">
        <f t="shared" si="266"/>
        <v>1001</v>
      </c>
      <c r="AE991">
        <f t="shared" si="267"/>
        <v>1200.5</v>
      </c>
      <c r="AF991">
        <f t="shared" si="268"/>
        <v>800.5</v>
      </c>
      <c r="AG991">
        <f>((Constants!$B$5*AG990)+Constants!$B$4*AD991+AH990)/(Constants!$B$5+Constants!$B$4)</f>
        <v>1001</v>
      </c>
      <c r="AH991">
        <f>((Constants!$B$5*AG990)+Constants!$B$4*AD991+AH990)-(Constants!$B$5+Constants!$B$4)*AG991</f>
        <v>0</v>
      </c>
      <c r="AI991">
        <f>((Constants!$B$5*AI990)+Constants!$B$4*AE991+AJ990)/(Constants!$B$5+Constants!$B$4)</f>
        <v>1200.5</v>
      </c>
      <c r="AJ991">
        <f>((Constants!$B$5*AI990)+Constants!$B$4*AE991+AJ990)-(Constants!$B$4+Constants!$B$5)*AI991</f>
        <v>0</v>
      </c>
      <c r="AK991">
        <f>((Constants!$B$5*AK990)+Constants!$B$4*AF991+AL990)/(Constants!$B$5+Constants!$B$4)</f>
        <v>800.5</v>
      </c>
      <c r="AL991">
        <f>((Constants!$B$5*AK990)+Constants!$B$4*AF991+AL990)-(Constants!$B$5+Constants!$B$4)*AK991</f>
        <v>0</v>
      </c>
      <c r="AM991">
        <f t="shared" si="269"/>
        <v>1</v>
      </c>
      <c r="AN991">
        <f t="shared" si="270"/>
        <v>1</v>
      </c>
      <c r="AO991">
        <f>(200000*(ABS(N991)-ABS(N989))+Constants!$B$7)/(2*Constants!$B$7)</f>
        <v>0.5</v>
      </c>
      <c r="AP991">
        <f>(200000*(ABS(O991)-ABS(O989))+Constants!$B$7)/(2*Constants!$B$7)</f>
        <v>0.5</v>
      </c>
      <c r="AQ991">
        <f t="shared" si="271"/>
        <v>1</v>
      </c>
      <c r="AR991">
        <f>(Constants!$B$3*Constants!$B$8*I991*K991+AS990)/(Constants!$B$9*Constants!$B$4)</f>
        <v>7.53982300884956</v>
      </c>
      <c r="AS991">
        <f>(Constants!$B$3*Constants!$B$8*I991*K991+AS990)-(AR991*Constants!$B$9*Constants!$B$4)</f>
        <v>0</v>
      </c>
      <c r="AT991">
        <f t="shared" si="272"/>
        <v>7456.88495575212</v>
      </c>
      <c r="AU991">
        <f t="array" ref="AU991">IF(SUMPRODUCT(--(SIGN(AN958:AN990)=SIGN(K959:K991)))=0,2,IF(AV990&gt;0,1,0))</f>
        <v>0</v>
      </c>
      <c r="AV991">
        <f>IF(AU991=2,ROUND(5*1000/Constants!$B$11,0),IF(AV990&gt;0,AV990-1,0))</f>
        <v>0</v>
      </c>
      <c r="AW991">
        <f t="shared" si="273"/>
        <v>989</v>
      </c>
      <c r="AX991">
        <f ca="1" t="array" ref="AX991">IF(AW991&gt;Constants!$B$12,2,IF(SUMPRODUCT(--(AX972:AX991=2))=0,0,1))</f>
        <v>2</v>
      </c>
      <c r="AZ991">
        <f t="array" ref="AZ991">IF(ABS(AG991)&gt;Constants!$B$13,2,IF(SUMPRODUCT(--(AZ971:AZ990=2))=0,0,1))</f>
        <v>0</v>
      </c>
    </row>
    <row r="992" spans="1:52">
      <c r="A992" s="3">
        <v>990</v>
      </c>
      <c r="B992">
        <f>Signals!B991</f>
        <v>3</v>
      </c>
      <c r="C992">
        <f>Signals!C991</f>
        <v>2</v>
      </c>
      <c r="D992">
        <f>Signals!F991</f>
        <v>0</v>
      </c>
      <c r="E992">
        <f>Signals!H991</f>
        <v>0</v>
      </c>
      <c r="F992">
        <f>Signals!I991</f>
        <v>0</v>
      </c>
      <c r="G992">
        <f>IF(Constants!$B$2=2,-B992,B992)</f>
        <v>3</v>
      </c>
      <c r="H992">
        <f>IF(Constants!$C$2=2,-C992,C992)</f>
        <v>2</v>
      </c>
      <c r="I992">
        <f t="shared" si="257"/>
        <v>3</v>
      </c>
      <c r="J992">
        <f t="shared" si="258"/>
        <v>2</v>
      </c>
      <c r="K992">
        <f t="shared" si="259"/>
        <v>1</v>
      </c>
      <c r="L992">
        <f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1200.5</v>
      </c>
      <c r="M992">
        <f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800.5</v>
      </c>
      <c r="N992">
        <f t="shared" si="260"/>
        <v>1200.5</v>
      </c>
      <c r="O992">
        <f t="shared" si="261"/>
        <v>800.5</v>
      </c>
      <c r="P992">
        <f>IF(I992&lt;&gt;0,(ABS(L992*Constants!$B$10)+50)/100,MAX(P991-ABS(N992*Constants!$B$4),0))</f>
        <v>0.62005</v>
      </c>
      <c r="Q992">
        <f>IF(J992&lt;&gt;0,(ABS(M992*Constants!$B$10)+50)/100,MAX(Q991-ABS(O992*Constants!$B$4),0))</f>
        <v>0.58005</v>
      </c>
      <c r="R992">
        <f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1200.5</v>
      </c>
      <c r="S992">
        <f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800.5</v>
      </c>
      <c r="T992">
        <f t="shared" si="262"/>
        <v>1200.5</v>
      </c>
      <c r="U992">
        <f t="shared" si="263"/>
        <v>800.5</v>
      </c>
      <c r="V992">
        <f>IF(I992&lt;&gt;0,(ABS(R992*Constants!$B$4)+50)/100,IF(R992=0,MAX((0-ABS(T992*Constants!$B$4)),0),(ABS(R992*Constants!$B$4)+50)/100))</f>
        <v>1501.125</v>
      </c>
      <c r="W992">
        <f>IF(J992&lt;&gt;0,(ABS(S992*Constants!$B$4)+50)/100,IF(S992=0,MAX((0-ABS(U992*Constants!$B$4)),0),(ABS(S992*Constants!$B$4)+50)/100))</f>
        <v>1001.125</v>
      </c>
      <c r="X992">
        <f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1200.5</v>
      </c>
      <c r="Y992">
        <f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800.5</v>
      </c>
      <c r="Z992">
        <f t="shared" si="264"/>
        <v>1200.5</v>
      </c>
      <c r="AA992">
        <f t="shared" si="265"/>
        <v>800.5</v>
      </c>
      <c r="AB992">
        <f>IF(I992&lt;&gt;0,(ABS(X992*Constants!$B$10)+50)/100,IF(X992=0,MAX((AB991-ABS(Z992*Constants!$B$4)),0),(ABS(X992*Constants!$B$4)+50)/100))</f>
        <v>0.62005</v>
      </c>
      <c r="AC992">
        <f>IF(J992&lt;&gt;0,(ABS(Y992*Constants!$B$10)+50)/100,IF(Y992=0,MAX((AC991-ABS(AA992*Constants!$B$4)),0),(ABS(Y992*Constants!$B$4)+50)/100))</f>
        <v>0.58005</v>
      </c>
      <c r="AD992">
        <f t="shared" si="266"/>
        <v>1001</v>
      </c>
      <c r="AE992">
        <f t="shared" si="267"/>
        <v>1200.5</v>
      </c>
      <c r="AF992">
        <f t="shared" si="268"/>
        <v>800.5</v>
      </c>
      <c r="AG992">
        <f>((Constants!$B$5*AG991)+Constants!$B$4*AD992+AH991)/(Constants!$B$5+Constants!$B$4)</f>
        <v>1001</v>
      </c>
      <c r="AH992">
        <f>((Constants!$B$5*AG991)+Constants!$B$4*AD992+AH991)-(Constants!$B$5+Constants!$B$4)*AG992</f>
        <v>0</v>
      </c>
      <c r="AI992">
        <f>((Constants!$B$5*AI991)+Constants!$B$4*AE992+AJ991)/(Constants!$B$5+Constants!$B$4)</f>
        <v>1200.5</v>
      </c>
      <c r="AJ992">
        <f>((Constants!$B$5*AI991)+Constants!$B$4*AE992+AJ991)-(Constants!$B$4+Constants!$B$5)*AI992</f>
        <v>0</v>
      </c>
      <c r="AK992">
        <f>((Constants!$B$5*AK991)+Constants!$B$4*AF992+AL991)/(Constants!$B$5+Constants!$B$4)</f>
        <v>800.5</v>
      </c>
      <c r="AL992">
        <f>((Constants!$B$5*AK991)+Constants!$B$4*AF992+AL991)-(Constants!$B$5+Constants!$B$4)*AK992</f>
        <v>0</v>
      </c>
      <c r="AM992">
        <f t="shared" si="269"/>
        <v>1</v>
      </c>
      <c r="AN992">
        <f t="shared" si="270"/>
        <v>1</v>
      </c>
      <c r="AO992">
        <f>(200000*(ABS(N992)-ABS(N990))+Constants!$B$7)/(2*Constants!$B$7)</f>
        <v>0.5</v>
      </c>
      <c r="AP992">
        <f>(200000*(ABS(O992)-ABS(O990))+Constants!$B$7)/(2*Constants!$B$7)</f>
        <v>0.5</v>
      </c>
      <c r="AQ992">
        <f t="shared" si="271"/>
        <v>1</v>
      </c>
      <c r="AR992">
        <f>(Constants!$B$3*Constants!$B$8*I992*K992+AS991)/(Constants!$B$9*Constants!$B$4)</f>
        <v>7.53982300884956</v>
      </c>
      <c r="AS992">
        <f>(Constants!$B$3*Constants!$B$8*I992*K992+AS991)-(AR992*Constants!$B$9*Constants!$B$4)</f>
        <v>0</v>
      </c>
      <c r="AT992">
        <f t="shared" si="272"/>
        <v>7464.42477876097</v>
      </c>
      <c r="AU992">
        <f t="array" ref="AU992">IF(SUMPRODUCT(--(SIGN(AN959:AN991)=SIGN(K960:K992)))=0,2,IF(AV991&gt;0,1,0))</f>
        <v>0</v>
      </c>
      <c r="AV992">
        <f>IF(AU992=2,ROUND(5*1000/Constants!$B$11,0),IF(AV991&gt;0,AV991-1,0))</f>
        <v>0</v>
      </c>
      <c r="AW992">
        <f t="shared" si="273"/>
        <v>990</v>
      </c>
      <c r="AX992">
        <f ca="1" t="array" ref="AX992">IF(AW992&gt;Constants!$B$12,2,IF(SUMPRODUCT(--(AX973:AX992=2))=0,0,1))</f>
        <v>2</v>
      </c>
      <c r="AZ992">
        <f t="array" ref="AZ992">IF(ABS(AG992)&gt;Constants!$B$13,2,IF(SUMPRODUCT(--(AZ972:AZ991=2))=0,0,1))</f>
        <v>0</v>
      </c>
    </row>
    <row r="993" spans="1:52">
      <c r="A993" s="3">
        <v>991</v>
      </c>
      <c r="B993">
        <f>Signals!B992</f>
        <v>3</v>
      </c>
      <c r="C993">
        <f>Signals!C992</f>
        <v>2</v>
      </c>
      <c r="D993">
        <f>Signals!F992</f>
        <v>0</v>
      </c>
      <c r="E993">
        <f>Signals!H992</f>
        <v>0</v>
      </c>
      <c r="F993">
        <f>Signals!I992</f>
        <v>0</v>
      </c>
      <c r="G993">
        <f>IF(Constants!$B$2=2,-B993,B993)</f>
        <v>3</v>
      </c>
      <c r="H993">
        <f>IF(Constants!$C$2=2,-C993,C993)</f>
        <v>2</v>
      </c>
      <c r="I993">
        <f t="shared" si="257"/>
        <v>3</v>
      </c>
      <c r="J993">
        <f t="shared" si="258"/>
        <v>2</v>
      </c>
      <c r="K993">
        <f t="shared" si="259"/>
        <v>1</v>
      </c>
      <c r="L993">
        <f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1200.5</v>
      </c>
      <c r="M993">
        <f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800.5</v>
      </c>
      <c r="N993">
        <f t="shared" si="260"/>
        <v>1200.5</v>
      </c>
      <c r="O993">
        <f t="shared" si="261"/>
        <v>800.5</v>
      </c>
      <c r="P993">
        <f>IF(I993&lt;&gt;0,(ABS(L993*Constants!$B$10)+50)/100,MAX(P992-ABS(N993*Constants!$B$4),0))</f>
        <v>0.62005</v>
      </c>
      <c r="Q993">
        <f>IF(J993&lt;&gt;0,(ABS(M993*Constants!$B$10)+50)/100,MAX(Q992-ABS(O993*Constants!$B$4),0))</f>
        <v>0.58005</v>
      </c>
      <c r="R993">
        <f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1200.5</v>
      </c>
      <c r="S993">
        <f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800.5</v>
      </c>
      <c r="T993">
        <f t="shared" si="262"/>
        <v>1200.5</v>
      </c>
      <c r="U993">
        <f t="shared" si="263"/>
        <v>800.5</v>
      </c>
      <c r="V993">
        <f>IF(I993&lt;&gt;0,(ABS(R993*Constants!$B$4)+50)/100,IF(R993=0,MAX((0-ABS(T993*Constants!$B$4)),0),(ABS(R993*Constants!$B$4)+50)/100))</f>
        <v>1501.125</v>
      </c>
      <c r="W993">
        <f>IF(J993&lt;&gt;0,(ABS(S993*Constants!$B$4)+50)/100,IF(S993=0,MAX((0-ABS(U993*Constants!$B$4)),0),(ABS(S993*Constants!$B$4)+50)/100))</f>
        <v>1001.125</v>
      </c>
      <c r="X993">
        <f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1200.5</v>
      </c>
      <c r="Y993">
        <f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800.5</v>
      </c>
      <c r="Z993">
        <f t="shared" si="264"/>
        <v>1200.5</v>
      </c>
      <c r="AA993">
        <f t="shared" si="265"/>
        <v>800.5</v>
      </c>
      <c r="AB993">
        <f>IF(I993&lt;&gt;0,(ABS(X993*Constants!$B$10)+50)/100,IF(X993=0,MAX((AB992-ABS(Z993*Constants!$B$4)),0),(ABS(X993*Constants!$B$4)+50)/100))</f>
        <v>0.62005</v>
      </c>
      <c r="AC993">
        <f>IF(J993&lt;&gt;0,(ABS(Y993*Constants!$B$10)+50)/100,IF(Y993=0,MAX((AC992-ABS(AA993*Constants!$B$4)),0),(ABS(Y993*Constants!$B$4)+50)/100))</f>
        <v>0.58005</v>
      </c>
      <c r="AD993">
        <f t="shared" si="266"/>
        <v>1001</v>
      </c>
      <c r="AE993">
        <f t="shared" si="267"/>
        <v>1200.5</v>
      </c>
      <c r="AF993">
        <f t="shared" si="268"/>
        <v>800.5</v>
      </c>
      <c r="AG993">
        <f>((Constants!$B$5*AG992)+Constants!$B$4*AD993+AH992)/(Constants!$B$5+Constants!$B$4)</f>
        <v>1001</v>
      </c>
      <c r="AH993">
        <f>((Constants!$B$5*AG992)+Constants!$B$4*AD993+AH992)-(Constants!$B$5+Constants!$B$4)*AG993</f>
        <v>0</v>
      </c>
      <c r="AI993">
        <f>((Constants!$B$5*AI992)+Constants!$B$4*AE993+AJ992)/(Constants!$B$5+Constants!$B$4)</f>
        <v>1200.5</v>
      </c>
      <c r="AJ993">
        <f>((Constants!$B$5*AI992)+Constants!$B$4*AE993+AJ992)-(Constants!$B$4+Constants!$B$5)*AI993</f>
        <v>0</v>
      </c>
      <c r="AK993">
        <f>((Constants!$B$5*AK992)+Constants!$B$4*AF993+AL992)/(Constants!$B$5+Constants!$B$4)</f>
        <v>800.5</v>
      </c>
      <c r="AL993">
        <f>((Constants!$B$5*AK992)+Constants!$B$4*AF993+AL992)-(Constants!$B$5+Constants!$B$4)*AK993</f>
        <v>0</v>
      </c>
      <c r="AM993">
        <f t="shared" si="269"/>
        <v>1</v>
      </c>
      <c r="AN993">
        <f t="shared" si="270"/>
        <v>1</v>
      </c>
      <c r="AO993">
        <f>(200000*(ABS(N993)-ABS(N991))+Constants!$B$7)/(2*Constants!$B$7)</f>
        <v>0.5</v>
      </c>
      <c r="AP993">
        <f>(200000*(ABS(O993)-ABS(O991))+Constants!$B$7)/(2*Constants!$B$7)</f>
        <v>0.5</v>
      </c>
      <c r="AQ993">
        <f t="shared" si="271"/>
        <v>1</v>
      </c>
      <c r="AR993">
        <f>(Constants!$B$3*Constants!$B$8*I993*K993+AS992)/(Constants!$B$9*Constants!$B$4)</f>
        <v>7.53982300884956</v>
      </c>
      <c r="AS993">
        <f>(Constants!$B$3*Constants!$B$8*I993*K993+AS992)-(AR993*Constants!$B$9*Constants!$B$4)</f>
        <v>0</v>
      </c>
      <c r="AT993">
        <f t="shared" si="272"/>
        <v>7471.96460176982</v>
      </c>
      <c r="AU993">
        <f t="array" ref="AU993">IF(SUMPRODUCT(--(SIGN(AN960:AN992)=SIGN(K961:K993)))=0,2,IF(AV992&gt;0,1,0))</f>
        <v>0</v>
      </c>
      <c r="AV993">
        <f>IF(AU993=2,ROUND(5*1000/Constants!$B$11,0),IF(AV992&gt;0,AV992-1,0))</f>
        <v>0</v>
      </c>
      <c r="AW993">
        <f t="shared" si="273"/>
        <v>991</v>
      </c>
      <c r="AX993">
        <f ca="1" t="array" ref="AX993">IF(AW993&gt;Constants!$B$12,2,IF(SUMPRODUCT(--(AX974:AX993=2))=0,0,1))</f>
        <v>2</v>
      </c>
      <c r="AZ993">
        <f t="array" ref="AZ993">IF(ABS(AG993)&gt;Constants!$B$13,2,IF(SUMPRODUCT(--(AZ973:AZ992=2))=0,0,1))</f>
        <v>0</v>
      </c>
    </row>
    <row r="994" spans="1:52">
      <c r="A994" s="3">
        <v>992</v>
      </c>
      <c r="B994">
        <f>Signals!B993</f>
        <v>3</v>
      </c>
      <c r="C994">
        <f>Signals!C993</f>
        <v>2</v>
      </c>
      <c r="D994">
        <f>Signals!F993</f>
        <v>0</v>
      </c>
      <c r="E994">
        <f>Signals!H993</f>
        <v>0</v>
      </c>
      <c r="F994">
        <f>Signals!I993</f>
        <v>0</v>
      </c>
      <c r="G994">
        <f>IF(Constants!$B$2=2,-B994,B994)</f>
        <v>3</v>
      </c>
      <c r="H994">
        <f>IF(Constants!$C$2=2,-C994,C994)</f>
        <v>2</v>
      </c>
      <c r="I994">
        <f t="shared" si="257"/>
        <v>3</v>
      </c>
      <c r="J994">
        <f t="shared" si="258"/>
        <v>2</v>
      </c>
      <c r="K994">
        <f t="shared" si="259"/>
        <v>1</v>
      </c>
      <c r="L994">
        <f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1200.5</v>
      </c>
      <c r="M994">
        <f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800.5</v>
      </c>
      <c r="N994">
        <f t="shared" si="260"/>
        <v>1200.5</v>
      </c>
      <c r="O994">
        <f t="shared" si="261"/>
        <v>800.5</v>
      </c>
      <c r="P994">
        <f>IF(I994&lt;&gt;0,(ABS(L994*Constants!$B$10)+50)/100,MAX(P993-ABS(N994*Constants!$B$4),0))</f>
        <v>0.62005</v>
      </c>
      <c r="Q994">
        <f>IF(J994&lt;&gt;0,(ABS(M994*Constants!$B$10)+50)/100,MAX(Q993-ABS(O994*Constants!$B$4),0))</f>
        <v>0.58005</v>
      </c>
      <c r="R994">
        <f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1200.5</v>
      </c>
      <c r="S994">
        <f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800.5</v>
      </c>
      <c r="T994">
        <f t="shared" si="262"/>
        <v>1200.5</v>
      </c>
      <c r="U994">
        <f t="shared" si="263"/>
        <v>800.5</v>
      </c>
      <c r="V994">
        <f>IF(I994&lt;&gt;0,(ABS(R994*Constants!$B$4)+50)/100,IF(R994=0,MAX((0-ABS(T994*Constants!$B$4)),0),(ABS(R994*Constants!$B$4)+50)/100))</f>
        <v>1501.125</v>
      </c>
      <c r="W994">
        <f>IF(J994&lt;&gt;0,(ABS(S994*Constants!$B$4)+50)/100,IF(S994=0,MAX((0-ABS(U994*Constants!$B$4)),0),(ABS(S994*Constants!$B$4)+50)/100))</f>
        <v>1001.125</v>
      </c>
      <c r="X994">
        <f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1200.5</v>
      </c>
      <c r="Y994">
        <f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800.5</v>
      </c>
      <c r="Z994">
        <f t="shared" si="264"/>
        <v>1200.5</v>
      </c>
      <c r="AA994">
        <f t="shared" si="265"/>
        <v>800.5</v>
      </c>
      <c r="AB994">
        <f>IF(I994&lt;&gt;0,(ABS(X994*Constants!$B$10)+50)/100,IF(X994=0,MAX((AB993-ABS(Z994*Constants!$B$4)),0),(ABS(X994*Constants!$B$4)+50)/100))</f>
        <v>0.62005</v>
      </c>
      <c r="AC994">
        <f>IF(J994&lt;&gt;0,(ABS(Y994*Constants!$B$10)+50)/100,IF(Y994=0,MAX((AC993-ABS(AA994*Constants!$B$4)),0),(ABS(Y994*Constants!$B$4)+50)/100))</f>
        <v>0.58005</v>
      </c>
      <c r="AD994">
        <f t="shared" si="266"/>
        <v>1001</v>
      </c>
      <c r="AE994">
        <f t="shared" si="267"/>
        <v>1200.5</v>
      </c>
      <c r="AF994">
        <f t="shared" si="268"/>
        <v>800.5</v>
      </c>
      <c r="AG994">
        <f>((Constants!$B$5*AG993)+Constants!$B$4*AD994+AH993)/(Constants!$B$5+Constants!$B$4)</f>
        <v>1001</v>
      </c>
      <c r="AH994">
        <f>((Constants!$B$5*AG993)+Constants!$B$4*AD994+AH993)-(Constants!$B$5+Constants!$B$4)*AG994</f>
        <v>0</v>
      </c>
      <c r="AI994">
        <f>((Constants!$B$5*AI993)+Constants!$B$4*AE994+AJ993)/(Constants!$B$5+Constants!$B$4)</f>
        <v>1200.5</v>
      </c>
      <c r="AJ994">
        <f>((Constants!$B$5*AI993)+Constants!$B$4*AE994+AJ993)-(Constants!$B$4+Constants!$B$5)*AI994</f>
        <v>0</v>
      </c>
      <c r="AK994">
        <f>((Constants!$B$5*AK993)+Constants!$B$4*AF994+AL993)/(Constants!$B$5+Constants!$B$4)</f>
        <v>800.5</v>
      </c>
      <c r="AL994">
        <f>((Constants!$B$5*AK993)+Constants!$B$4*AF994+AL993)-(Constants!$B$5+Constants!$B$4)*AK994</f>
        <v>0</v>
      </c>
      <c r="AM994">
        <f t="shared" si="269"/>
        <v>1</v>
      </c>
      <c r="AN994">
        <f t="shared" si="270"/>
        <v>1</v>
      </c>
      <c r="AO994">
        <f>(200000*(ABS(N994)-ABS(N992))+Constants!$B$7)/(2*Constants!$B$7)</f>
        <v>0.5</v>
      </c>
      <c r="AP994">
        <f>(200000*(ABS(O994)-ABS(O992))+Constants!$B$7)/(2*Constants!$B$7)</f>
        <v>0.5</v>
      </c>
      <c r="AQ994">
        <f t="shared" si="271"/>
        <v>1</v>
      </c>
      <c r="AR994">
        <f>(Constants!$B$3*Constants!$B$8*I994*K994+AS993)/(Constants!$B$9*Constants!$B$4)</f>
        <v>7.53982300884956</v>
      </c>
      <c r="AS994">
        <f>(Constants!$B$3*Constants!$B$8*I994*K994+AS993)-(AR994*Constants!$B$9*Constants!$B$4)</f>
        <v>0</v>
      </c>
      <c r="AT994">
        <f t="shared" si="272"/>
        <v>7479.50442477867</v>
      </c>
      <c r="AU994">
        <f t="array" ref="AU994">IF(SUMPRODUCT(--(SIGN(AN961:AN993)=SIGN(K962:K994)))=0,2,IF(AV993&gt;0,1,0))</f>
        <v>0</v>
      </c>
      <c r="AV994">
        <f>IF(AU994=2,ROUND(5*1000/Constants!$B$11,0),IF(AV993&gt;0,AV993-1,0))</f>
        <v>0</v>
      </c>
      <c r="AW994">
        <f t="shared" si="273"/>
        <v>992</v>
      </c>
      <c r="AX994">
        <f ca="1" t="array" ref="AX994">IF(AW994&gt;Constants!$B$12,2,IF(SUMPRODUCT(--(AX975:AX994=2))=0,0,1))</f>
        <v>2</v>
      </c>
      <c r="AZ994">
        <f t="array" ref="AZ994">IF(ABS(AG994)&gt;Constants!$B$13,2,IF(SUMPRODUCT(--(AZ974:AZ993=2))=0,0,1))</f>
        <v>0</v>
      </c>
    </row>
    <row r="995" spans="1:52">
      <c r="A995" s="3">
        <v>993</v>
      </c>
      <c r="B995">
        <f>Signals!B994</f>
        <v>3</v>
      </c>
      <c r="C995">
        <f>Signals!C994</f>
        <v>2</v>
      </c>
      <c r="D995">
        <f>Signals!F994</f>
        <v>0</v>
      </c>
      <c r="E995">
        <f>Signals!H994</f>
        <v>0</v>
      </c>
      <c r="F995">
        <f>Signals!I994</f>
        <v>0</v>
      </c>
      <c r="G995">
        <f>IF(Constants!$B$2=2,-B995,B995)</f>
        <v>3</v>
      </c>
      <c r="H995">
        <f>IF(Constants!$C$2=2,-C995,C995)</f>
        <v>2</v>
      </c>
      <c r="I995">
        <f t="shared" si="257"/>
        <v>3</v>
      </c>
      <c r="J995">
        <f t="shared" si="258"/>
        <v>2</v>
      </c>
      <c r="K995">
        <f t="shared" si="259"/>
        <v>1</v>
      </c>
      <c r="L995">
        <f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1200.5</v>
      </c>
      <c r="M995">
        <f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800.5</v>
      </c>
      <c r="N995">
        <f t="shared" si="260"/>
        <v>1200.5</v>
      </c>
      <c r="O995">
        <f t="shared" si="261"/>
        <v>800.5</v>
      </c>
      <c r="P995">
        <f>IF(I995&lt;&gt;0,(ABS(L995*Constants!$B$10)+50)/100,MAX(P994-ABS(N995*Constants!$B$4),0))</f>
        <v>0.62005</v>
      </c>
      <c r="Q995">
        <f>IF(J995&lt;&gt;0,(ABS(M995*Constants!$B$10)+50)/100,MAX(Q994-ABS(O995*Constants!$B$4),0))</f>
        <v>0.58005</v>
      </c>
      <c r="R995">
        <f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1200.5</v>
      </c>
      <c r="S995">
        <f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800.5</v>
      </c>
      <c r="T995">
        <f t="shared" si="262"/>
        <v>1200.5</v>
      </c>
      <c r="U995">
        <f t="shared" si="263"/>
        <v>800.5</v>
      </c>
      <c r="V995">
        <f>IF(I995&lt;&gt;0,(ABS(R995*Constants!$B$4)+50)/100,IF(R995=0,MAX((0-ABS(T995*Constants!$B$4)),0),(ABS(R995*Constants!$B$4)+50)/100))</f>
        <v>1501.125</v>
      </c>
      <c r="W995">
        <f>IF(J995&lt;&gt;0,(ABS(S995*Constants!$B$4)+50)/100,IF(S995=0,MAX((0-ABS(U995*Constants!$B$4)),0),(ABS(S995*Constants!$B$4)+50)/100))</f>
        <v>1001.125</v>
      </c>
      <c r="X995">
        <f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1200.5</v>
      </c>
      <c r="Y995">
        <f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800.5</v>
      </c>
      <c r="Z995">
        <f t="shared" si="264"/>
        <v>1200.5</v>
      </c>
      <c r="AA995">
        <f t="shared" si="265"/>
        <v>800.5</v>
      </c>
      <c r="AB995">
        <f>IF(I995&lt;&gt;0,(ABS(X995*Constants!$B$10)+50)/100,IF(X995=0,MAX((AB994-ABS(Z995*Constants!$B$4)),0),(ABS(X995*Constants!$B$4)+50)/100))</f>
        <v>0.62005</v>
      </c>
      <c r="AC995">
        <f>IF(J995&lt;&gt;0,(ABS(Y995*Constants!$B$10)+50)/100,IF(Y995=0,MAX((AC994-ABS(AA995*Constants!$B$4)),0),(ABS(Y995*Constants!$B$4)+50)/100))</f>
        <v>0.58005</v>
      </c>
      <c r="AD995">
        <f t="shared" si="266"/>
        <v>1001</v>
      </c>
      <c r="AE995">
        <f t="shared" si="267"/>
        <v>1200.5</v>
      </c>
      <c r="AF995">
        <f t="shared" si="268"/>
        <v>800.5</v>
      </c>
      <c r="AG995">
        <f>((Constants!$B$5*AG994)+Constants!$B$4*AD995+AH994)/(Constants!$B$5+Constants!$B$4)</f>
        <v>1001</v>
      </c>
      <c r="AH995">
        <f>((Constants!$B$5*AG994)+Constants!$B$4*AD995+AH994)-(Constants!$B$5+Constants!$B$4)*AG995</f>
        <v>0</v>
      </c>
      <c r="AI995">
        <f>((Constants!$B$5*AI994)+Constants!$B$4*AE995+AJ994)/(Constants!$B$5+Constants!$B$4)</f>
        <v>1200.5</v>
      </c>
      <c r="AJ995">
        <f>((Constants!$B$5*AI994)+Constants!$B$4*AE995+AJ994)-(Constants!$B$4+Constants!$B$5)*AI995</f>
        <v>0</v>
      </c>
      <c r="AK995">
        <f>((Constants!$B$5*AK994)+Constants!$B$4*AF995+AL994)/(Constants!$B$5+Constants!$B$4)</f>
        <v>800.5</v>
      </c>
      <c r="AL995">
        <f>((Constants!$B$5*AK994)+Constants!$B$4*AF995+AL994)-(Constants!$B$5+Constants!$B$4)*AK995</f>
        <v>0</v>
      </c>
      <c r="AM995">
        <f t="shared" si="269"/>
        <v>1</v>
      </c>
      <c r="AN995">
        <f t="shared" si="270"/>
        <v>1</v>
      </c>
      <c r="AO995">
        <f>(200000*(ABS(N995)-ABS(N993))+Constants!$B$7)/(2*Constants!$B$7)</f>
        <v>0.5</v>
      </c>
      <c r="AP995">
        <f>(200000*(ABS(O995)-ABS(O993))+Constants!$B$7)/(2*Constants!$B$7)</f>
        <v>0.5</v>
      </c>
      <c r="AQ995">
        <f t="shared" si="271"/>
        <v>1</v>
      </c>
      <c r="AR995">
        <f>(Constants!$B$3*Constants!$B$8*I995*K995+AS994)/(Constants!$B$9*Constants!$B$4)</f>
        <v>7.53982300884956</v>
      </c>
      <c r="AS995">
        <f>(Constants!$B$3*Constants!$B$8*I995*K995+AS994)-(AR995*Constants!$B$9*Constants!$B$4)</f>
        <v>0</v>
      </c>
      <c r="AT995">
        <f t="shared" si="272"/>
        <v>7487.04424778752</v>
      </c>
      <c r="AU995">
        <f t="array" ref="AU995">IF(SUMPRODUCT(--(SIGN(AN962:AN994)=SIGN(K963:K995)))=0,2,IF(AV994&gt;0,1,0))</f>
        <v>0</v>
      </c>
      <c r="AV995">
        <f>IF(AU995=2,ROUND(5*1000/Constants!$B$11,0),IF(AV994&gt;0,AV994-1,0))</f>
        <v>0</v>
      </c>
      <c r="AW995">
        <f t="shared" si="273"/>
        <v>993</v>
      </c>
      <c r="AX995">
        <f ca="1" t="array" ref="AX995">IF(AW995&gt;Constants!$B$12,2,IF(SUMPRODUCT(--(AX976:AX995=2))=0,0,1))</f>
        <v>2</v>
      </c>
      <c r="AZ995">
        <f t="array" ref="AZ995">IF(ABS(AG995)&gt;Constants!$B$13,2,IF(SUMPRODUCT(--(AZ975:AZ994=2))=0,0,1))</f>
        <v>0</v>
      </c>
    </row>
    <row r="996" spans="1:52">
      <c r="A996" s="3">
        <v>994</v>
      </c>
      <c r="B996">
        <f>Signals!B995</f>
        <v>3</v>
      </c>
      <c r="C996">
        <f>Signals!C995</f>
        <v>2</v>
      </c>
      <c r="D996">
        <f>Signals!F995</f>
        <v>0</v>
      </c>
      <c r="E996">
        <f>Signals!H995</f>
        <v>0</v>
      </c>
      <c r="F996">
        <f>Signals!I995</f>
        <v>0</v>
      </c>
      <c r="G996">
        <f>IF(Constants!$B$2=2,-B996,B996)</f>
        <v>3</v>
      </c>
      <c r="H996">
        <f>IF(Constants!$C$2=2,-C996,C996)</f>
        <v>2</v>
      </c>
      <c r="I996">
        <f t="shared" si="257"/>
        <v>3</v>
      </c>
      <c r="J996">
        <f t="shared" si="258"/>
        <v>2</v>
      </c>
      <c r="K996">
        <f t="shared" si="259"/>
        <v>1</v>
      </c>
      <c r="L996">
        <f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1200.5</v>
      </c>
      <c r="M996">
        <f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800.5</v>
      </c>
      <c r="N996">
        <f t="shared" si="260"/>
        <v>1200.5</v>
      </c>
      <c r="O996">
        <f t="shared" si="261"/>
        <v>800.5</v>
      </c>
      <c r="P996">
        <f>IF(I996&lt;&gt;0,(ABS(L996*Constants!$B$10)+50)/100,MAX(P995-ABS(N996*Constants!$B$4),0))</f>
        <v>0.62005</v>
      </c>
      <c r="Q996">
        <f>IF(J996&lt;&gt;0,(ABS(M996*Constants!$B$10)+50)/100,MAX(Q995-ABS(O996*Constants!$B$4),0))</f>
        <v>0.58005</v>
      </c>
      <c r="R996">
        <f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1200.5</v>
      </c>
      <c r="S996">
        <f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800.5</v>
      </c>
      <c r="T996">
        <f t="shared" si="262"/>
        <v>1200.5</v>
      </c>
      <c r="U996">
        <f t="shared" si="263"/>
        <v>800.5</v>
      </c>
      <c r="V996">
        <f>IF(I996&lt;&gt;0,(ABS(R996*Constants!$B$4)+50)/100,IF(R996=0,MAX((0-ABS(T996*Constants!$B$4)),0),(ABS(R996*Constants!$B$4)+50)/100))</f>
        <v>1501.125</v>
      </c>
      <c r="W996">
        <f>IF(J996&lt;&gt;0,(ABS(S996*Constants!$B$4)+50)/100,IF(S996=0,MAX((0-ABS(U996*Constants!$B$4)),0),(ABS(S996*Constants!$B$4)+50)/100))</f>
        <v>1001.125</v>
      </c>
      <c r="X996">
        <f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1200.5</v>
      </c>
      <c r="Y996">
        <f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800.5</v>
      </c>
      <c r="Z996">
        <f t="shared" si="264"/>
        <v>1200.5</v>
      </c>
      <c r="AA996">
        <f t="shared" si="265"/>
        <v>800.5</v>
      </c>
      <c r="AB996">
        <f>IF(I996&lt;&gt;0,(ABS(X996*Constants!$B$10)+50)/100,IF(X996=0,MAX((AB995-ABS(Z996*Constants!$B$4)),0),(ABS(X996*Constants!$B$4)+50)/100))</f>
        <v>0.62005</v>
      </c>
      <c r="AC996">
        <f>IF(J996&lt;&gt;0,(ABS(Y996*Constants!$B$10)+50)/100,IF(Y996=0,MAX((AC995-ABS(AA996*Constants!$B$4)),0),(ABS(Y996*Constants!$B$4)+50)/100))</f>
        <v>0.58005</v>
      </c>
      <c r="AD996">
        <f t="shared" si="266"/>
        <v>1001</v>
      </c>
      <c r="AE996">
        <f t="shared" si="267"/>
        <v>1200.5</v>
      </c>
      <c r="AF996">
        <f t="shared" si="268"/>
        <v>800.5</v>
      </c>
      <c r="AG996">
        <f>((Constants!$B$5*AG995)+Constants!$B$4*AD996+AH995)/(Constants!$B$5+Constants!$B$4)</f>
        <v>1001</v>
      </c>
      <c r="AH996">
        <f>((Constants!$B$5*AG995)+Constants!$B$4*AD996+AH995)-(Constants!$B$5+Constants!$B$4)*AG996</f>
        <v>0</v>
      </c>
      <c r="AI996">
        <f>((Constants!$B$5*AI995)+Constants!$B$4*AE996+AJ995)/(Constants!$B$5+Constants!$B$4)</f>
        <v>1200.5</v>
      </c>
      <c r="AJ996">
        <f>((Constants!$B$5*AI995)+Constants!$B$4*AE996+AJ995)-(Constants!$B$4+Constants!$B$5)*AI996</f>
        <v>0</v>
      </c>
      <c r="AK996">
        <f>((Constants!$B$5*AK995)+Constants!$B$4*AF996+AL995)/(Constants!$B$5+Constants!$B$4)</f>
        <v>800.5</v>
      </c>
      <c r="AL996">
        <f>((Constants!$B$5*AK995)+Constants!$B$4*AF996+AL995)-(Constants!$B$5+Constants!$B$4)*AK996</f>
        <v>0</v>
      </c>
      <c r="AM996">
        <f t="shared" si="269"/>
        <v>1</v>
      </c>
      <c r="AN996">
        <f t="shared" si="270"/>
        <v>1</v>
      </c>
      <c r="AO996">
        <f>(200000*(ABS(N996)-ABS(N994))+Constants!$B$7)/(2*Constants!$B$7)</f>
        <v>0.5</v>
      </c>
      <c r="AP996">
        <f>(200000*(ABS(O996)-ABS(O994))+Constants!$B$7)/(2*Constants!$B$7)</f>
        <v>0.5</v>
      </c>
      <c r="AQ996">
        <f t="shared" si="271"/>
        <v>1</v>
      </c>
      <c r="AR996">
        <f>(Constants!$B$3*Constants!$B$8*I996*K996+AS995)/(Constants!$B$9*Constants!$B$4)</f>
        <v>7.53982300884956</v>
      </c>
      <c r="AS996">
        <f>(Constants!$B$3*Constants!$B$8*I996*K996+AS995)-(AR996*Constants!$B$9*Constants!$B$4)</f>
        <v>0</v>
      </c>
      <c r="AT996">
        <f t="shared" si="272"/>
        <v>7494.58407079637</v>
      </c>
      <c r="AU996">
        <f t="array" ref="AU996">IF(SUMPRODUCT(--(SIGN(AN963:AN995)=SIGN(K964:K996)))=0,2,IF(AV995&gt;0,1,0))</f>
        <v>0</v>
      </c>
      <c r="AV996">
        <f>IF(AU996=2,ROUND(5*1000/Constants!$B$11,0),IF(AV995&gt;0,AV995-1,0))</f>
        <v>0</v>
      </c>
      <c r="AW996">
        <f t="shared" si="273"/>
        <v>994</v>
      </c>
      <c r="AX996">
        <f ca="1" t="array" ref="AX996">IF(AW996&gt;Constants!$B$12,2,IF(SUMPRODUCT(--(AX977:AX996=2))=0,0,1))</f>
        <v>2</v>
      </c>
      <c r="AZ996">
        <f t="array" ref="AZ996">IF(ABS(AG996)&gt;Constants!$B$13,2,IF(SUMPRODUCT(--(AZ976:AZ995=2))=0,0,1))</f>
        <v>0</v>
      </c>
    </row>
    <row r="997" spans="1:52">
      <c r="A997" s="3">
        <v>995</v>
      </c>
      <c r="B997">
        <f>Signals!B996</f>
        <v>3</v>
      </c>
      <c r="C997">
        <f>Signals!C996</f>
        <v>2</v>
      </c>
      <c r="D997">
        <f>Signals!F996</f>
        <v>0</v>
      </c>
      <c r="E997">
        <f>Signals!H996</f>
        <v>0</v>
      </c>
      <c r="F997">
        <f>Signals!I996</f>
        <v>0</v>
      </c>
      <c r="G997">
        <f>IF(Constants!$B$2=2,-B997,B997)</f>
        <v>3</v>
      </c>
      <c r="H997">
        <f>IF(Constants!$C$2=2,-C997,C997)</f>
        <v>2</v>
      </c>
      <c r="I997">
        <f t="shared" si="257"/>
        <v>3</v>
      </c>
      <c r="J997">
        <f t="shared" si="258"/>
        <v>2</v>
      </c>
      <c r="K997">
        <f t="shared" si="259"/>
        <v>1</v>
      </c>
      <c r="L997">
        <f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1200.5</v>
      </c>
      <c r="M997">
        <f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800.5</v>
      </c>
      <c r="N997">
        <f t="shared" si="260"/>
        <v>1200.5</v>
      </c>
      <c r="O997">
        <f t="shared" si="261"/>
        <v>800.5</v>
      </c>
      <c r="P997">
        <f>IF(I997&lt;&gt;0,(ABS(L997*Constants!$B$10)+50)/100,MAX(P996-ABS(N997*Constants!$B$4),0))</f>
        <v>0.62005</v>
      </c>
      <c r="Q997">
        <f>IF(J997&lt;&gt;0,(ABS(M997*Constants!$B$10)+50)/100,MAX(Q996-ABS(O997*Constants!$B$4),0))</f>
        <v>0.58005</v>
      </c>
      <c r="R997">
        <f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1200.5</v>
      </c>
      <c r="S997">
        <f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800.5</v>
      </c>
      <c r="T997">
        <f t="shared" si="262"/>
        <v>1200.5</v>
      </c>
      <c r="U997">
        <f t="shared" si="263"/>
        <v>800.5</v>
      </c>
      <c r="V997">
        <f>IF(I997&lt;&gt;0,(ABS(R997*Constants!$B$4)+50)/100,IF(R997=0,MAX((0-ABS(T997*Constants!$B$4)),0),(ABS(R997*Constants!$B$4)+50)/100))</f>
        <v>1501.125</v>
      </c>
      <c r="W997">
        <f>IF(J997&lt;&gt;0,(ABS(S997*Constants!$B$4)+50)/100,IF(S997=0,MAX((0-ABS(U997*Constants!$B$4)),0),(ABS(S997*Constants!$B$4)+50)/100))</f>
        <v>1001.125</v>
      </c>
      <c r="X997">
        <f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1200.5</v>
      </c>
      <c r="Y997">
        <f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800.5</v>
      </c>
      <c r="Z997">
        <f t="shared" si="264"/>
        <v>1200.5</v>
      </c>
      <c r="AA997">
        <f t="shared" si="265"/>
        <v>800.5</v>
      </c>
      <c r="AB997">
        <f>IF(I997&lt;&gt;0,(ABS(X997*Constants!$B$10)+50)/100,IF(X997=0,MAX((AB996-ABS(Z997*Constants!$B$4)),0),(ABS(X997*Constants!$B$4)+50)/100))</f>
        <v>0.62005</v>
      </c>
      <c r="AC997">
        <f>IF(J997&lt;&gt;0,(ABS(Y997*Constants!$B$10)+50)/100,IF(Y997=0,MAX((AC996-ABS(AA997*Constants!$B$4)),0),(ABS(Y997*Constants!$B$4)+50)/100))</f>
        <v>0.58005</v>
      </c>
      <c r="AD997">
        <f t="shared" si="266"/>
        <v>1001</v>
      </c>
      <c r="AE997">
        <f t="shared" si="267"/>
        <v>1200.5</v>
      </c>
      <c r="AF997">
        <f t="shared" si="268"/>
        <v>800.5</v>
      </c>
      <c r="AG997">
        <f>((Constants!$B$5*AG996)+Constants!$B$4*AD997+AH996)/(Constants!$B$5+Constants!$B$4)</f>
        <v>1001</v>
      </c>
      <c r="AH997">
        <f>((Constants!$B$5*AG996)+Constants!$B$4*AD997+AH996)-(Constants!$B$5+Constants!$B$4)*AG997</f>
        <v>0</v>
      </c>
      <c r="AI997">
        <f>((Constants!$B$5*AI996)+Constants!$B$4*AE997+AJ996)/(Constants!$B$5+Constants!$B$4)</f>
        <v>1200.5</v>
      </c>
      <c r="AJ997">
        <f>((Constants!$B$5*AI996)+Constants!$B$4*AE997+AJ996)-(Constants!$B$4+Constants!$B$5)*AI997</f>
        <v>0</v>
      </c>
      <c r="AK997">
        <f>((Constants!$B$5*AK996)+Constants!$B$4*AF997+AL996)/(Constants!$B$5+Constants!$B$4)</f>
        <v>800.5</v>
      </c>
      <c r="AL997">
        <f>((Constants!$B$5*AK996)+Constants!$B$4*AF997+AL996)-(Constants!$B$5+Constants!$B$4)*AK997</f>
        <v>0</v>
      </c>
      <c r="AM997">
        <f t="shared" si="269"/>
        <v>1</v>
      </c>
      <c r="AN997">
        <f t="shared" si="270"/>
        <v>1</v>
      </c>
      <c r="AO997">
        <f>(200000*(ABS(N997)-ABS(N995))+Constants!$B$7)/(2*Constants!$B$7)</f>
        <v>0.5</v>
      </c>
      <c r="AP997">
        <f>(200000*(ABS(O997)-ABS(O995))+Constants!$B$7)/(2*Constants!$B$7)</f>
        <v>0.5</v>
      </c>
      <c r="AQ997">
        <f t="shared" si="271"/>
        <v>1</v>
      </c>
      <c r="AR997">
        <f>(Constants!$B$3*Constants!$B$8*I997*K997+AS996)/(Constants!$B$9*Constants!$B$4)</f>
        <v>7.53982300884956</v>
      </c>
      <c r="AS997">
        <f>(Constants!$B$3*Constants!$B$8*I997*K997+AS996)-(AR997*Constants!$B$9*Constants!$B$4)</f>
        <v>0</v>
      </c>
      <c r="AT997">
        <f t="shared" si="272"/>
        <v>7502.12389380522</v>
      </c>
      <c r="AU997">
        <f t="array" ref="AU997">IF(SUMPRODUCT(--(SIGN(AN964:AN996)=SIGN(K965:K997)))=0,2,IF(AV996&gt;0,1,0))</f>
        <v>0</v>
      </c>
      <c r="AV997">
        <f>IF(AU997=2,ROUND(5*1000/Constants!$B$11,0),IF(AV996&gt;0,AV996-1,0))</f>
        <v>0</v>
      </c>
      <c r="AW997">
        <f t="shared" si="273"/>
        <v>995</v>
      </c>
      <c r="AX997">
        <f ca="1" t="array" ref="AX997">IF(AW997&gt;Constants!$B$12,2,IF(SUMPRODUCT(--(AX978:AX997=2))=0,0,1))</f>
        <v>2</v>
      </c>
      <c r="AZ997">
        <f t="array" ref="AZ997">IF(ABS(AG997)&gt;Constants!$B$13,2,IF(SUMPRODUCT(--(AZ977:AZ996=2))=0,0,1))</f>
        <v>0</v>
      </c>
    </row>
    <row r="998" spans="1:52">
      <c r="A998" s="3">
        <v>996</v>
      </c>
      <c r="B998">
        <f>Signals!B997</f>
        <v>3</v>
      </c>
      <c r="C998">
        <f>Signals!C997</f>
        <v>2</v>
      </c>
      <c r="D998">
        <f>Signals!F997</f>
        <v>0</v>
      </c>
      <c r="E998">
        <f>Signals!H997</f>
        <v>0</v>
      </c>
      <c r="F998">
        <f>Signals!I997</f>
        <v>0</v>
      </c>
      <c r="G998">
        <f>IF(Constants!$B$2=2,-B998,B998)</f>
        <v>3</v>
      </c>
      <c r="H998">
        <f>IF(Constants!$C$2=2,-C998,C998)</f>
        <v>2</v>
      </c>
      <c r="I998">
        <f t="shared" si="257"/>
        <v>3</v>
      </c>
      <c r="J998">
        <f t="shared" si="258"/>
        <v>2</v>
      </c>
      <c r="K998">
        <f t="shared" si="259"/>
        <v>1</v>
      </c>
      <c r="L998">
        <f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1200.5</v>
      </c>
      <c r="M998">
        <f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800.5</v>
      </c>
      <c r="N998">
        <f t="shared" si="260"/>
        <v>1200.5</v>
      </c>
      <c r="O998">
        <f t="shared" si="261"/>
        <v>800.5</v>
      </c>
      <c r="P998">
        <f>IF(I998&lt;&gt;0,(ABS(L998*Constants!$B$10)+50)/100,MAX(P997-ABS(N998*Constants!$B$4),0))</f>
        <v>0.62005</v>
      </c>
      <c r="Q998">
        <f>IF(J998&lt;&gt;0,(ABS(M998*Constants!$B$10)+50)/100,MAX(Q997-ABS(O998*Constants!$B$4),0))</f>
        <v>0.58005</v>
      </c>
      <c r="R998">
        <f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1200.5</v>
      </c>
      <c r="S998">
        <f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800.5</v>
      </c>
      <c r="T998">
        <f t="shared" si="262"/>
        <v>1200.5</v>
      </c>
      <c r="U998">
        <f t="shared" si="263"/>
        <v>800.5</v>
      </c>
      <c r="V998">
        <f>IF(I998&lt;&gt;0,(ABS(R998*Constants!$B$4)+50)/100,IF(R998=0,MAX((0-ABS(T998*Constants!$B$4)),0),(ABS(R998*Constants!$B$4)+50)/100))</f>
        <v>1501.125</v>
      </c>
      <c r="W998">
        <f>IF(J998&lt;&gt;0,(ABS(S998*Constants!$B$4)+50)/100,IF(S998=0,MAX((0-ABS(U998*Constants!$B$4)),0),(ABS(S998*Constants!$B$4)+50)/100))</f>
        <v>1001.125</v>
      </c>
      <c r="X998">
        <f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1200.5</v>
      </c>
      <c r="Y998">
        <f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800.5</v>
      </c>
      <c r="Z998">
        <f t="shared" si="264"/>
        <v>1200.5</v>
      </c>
      <c r="AA998">
        <f t="shared" si="265"/>
        <v>800.5</v>
      </c>
      <c r="AB998">
        <f>IF(I998&lt;&gt;0,(ABS(X998*Constants!$B$10)+50)/100,IF(X998=0,MAX((AB997-ABS(Z998*Constants!$B$4)),0),(ABS(X998*Constants!$B$4)+50)/100))</f>
        <v>0.62005</v>
      </c>
      <c r="AC998">
        <f>IF(J998&lt;&gt;0,(ABS(Y998*Constants!$B$10)+50)/100,IF(Y998=0,MAX((AC997-ABS(AA998*Constants!$B$4)),0),(ABS(Y998*Constants!$B$4)+50)/100))</f>
        <v>0.58005</v>
      </c>
      <c r="AD998">
        <f t="shared" si="266"/>
        <v>1001</v>
      </c>
      <c r="AE998">
        <f t="shared" si="267"/>
        <v>1200.5</v>
      </c>
      <c r="AF998">
        <f t="shared" si="268"/>
        <v>800.5</v>
      </c>
      <c r="AG998">
        <f>((Constants!$B$5*AG997)+Constants!$B$4*AD998+AH997)/(Constants!$B$5+Constants!$B$4)</f>
        <v>1001</v>
      </c>
      <c r="AH998">
        <f>((Constants!$B$5*AG997)+Constants!$B$4*AD998+AH997)-(Constants!$B$5+Constants!$B$4)*AG998</f>
        <v>0</v>
      </c>
      <c r="AI998">
        <f>((Constants!$B$5*AI997)+Constants!$B$4*AE998+AJ997)/(Constants!$B$5+Constants!$B$4)</f>
        <v>1200.5</v>
      </c>
      <c r="AJ998">
        <f>((Constants!$B$5*AI997)+Constants!$B$4*AE998+AJ997)-(Constants!$B$4+Constants!$B$5)*AI998</f>
        <v>0</v>
      </c>
      <c r="AK998">
        <f>((Constants!$B$5*AK997)+Constants!$B$4*AF998+AL997)/(Constants!$B$5+Constants!$B$4)</f>
        <v>800.5</v>
      </c>
      <c r="AL998">
        <f>((Constants!$B$5*AK997)+Constants!$B$4*AF998+AL997)-(Constants!$B$5+Constants!$B$4)*AK998</f>
        <v>0</v>
      </c>
      <c r="AM998">
        <f t="shared" si="269"/>
        <v>1</v>
      </c>
      <c r="AN998">
        <f t="shared" si="270"/>
        <v>1</v>
      </c>
      <c r="AO998">
        <f>(200000*(ABS(N998)-ABS(N996))+Constants!$B$7)/(2*Constants!$B$7)</f>
        <v>0.5</v>
      </c>
      <c r="AP998">
        <f>(200000*(ABS(O998)-ABS(O996))+Constants!$B$7)/(2*Constants!$B$7)</f>
        <v>0.5</v>
      </c>
      <c r="AQ998">
        <f t="shared" si="271"/>
        <v>1</v>
      </c>
      <c r="AR998">
        <f>(Constants!$B$3*Constants!$B$8*I998*K998+AS997)/(Constants!$B$9*Constants!$B$4)</f>
        <v>7.53982300884956</v>
      </c>
      <c r="AS998">
        <f>(Constants!$B$3*Constants!$B$8*I998*K998+AS997)-(AR998*Constants!$B$9*Constants!$B$4)</f>
        <v>0</v>
      </c>
      <c r="AT998">
        <f t="shared" si="272"/>
        <v>7509.66371681407</v>
      </c>
      <c r="AU998">
        <f t="array" ref="AU998">IF(SUMPRODUCT(--(SIGN(AN965:AN997)=SIGN(K966:K998)))=0,2,IF(AV997&gt;0,1,0))</f>
        <v>0</v>
      </c>
      <c r="AV998">
        <f>IF(AU998=2,ROUND(5*1000/Constants!$B$11,0),IF(AV997&gt;0,AV997-1,0))</f>
        <v>0</v>
      </c>
      <c r="AW998">
        <f t="shared" si="273"/>
        <v>996</v>
      </c>
      <c r="AX998">
        <f ca="1" t="array" ref="AX998">IF(AW998&gt;Constants!$B$12,2,IF(SUMPRODUCT(--(AX979:AX998=2))=0,0,1))</f>
        <v>2</v>
      </c>
      <c r="AZ998">
        <f t="array" ref="AZ998">IF(ABS(AG998)&gt;Constants!$B$13,2,IF(SUMPRODUCT(--(AZ978:AZ997=2))=0,0,1))</f>
        <v>0</v>
      </c>
    </row>
    <row r="999" spans="1:52">
      <c r="A999" s="3">
        <v>997</v>
      </c>
      <c r="B999">
        <f>Signals!B998</f>
        <v>3</v>
      </c>
      <c r="C999">
        <f>Signals!C998</f>
        <v>2</v>
      </c>
      <c r="D999">
        <f>Signals!F998</f>
        <v>0</v>
      </c>
      <c r="E999">
        <f>Signals!H998</f>
        <v>0</v>
      </c>
      <c r="F999">
        <f>Signals!I998</f>
        <v>0</v>
      </c>
      <c r="G999">
        <f>IF(Constants!$B$2=2,-B999,B999)</f>
        <v>3</v>
      </c>
      <c r="H999">
        <f>IF(Constants!$C$2=2,-C999,C999)</f>
        <v>2</v>
      </c>
      <c r="I999">
        <f t="shared" si="257"/>
        <v>3</v>
      </c>
      <c r="J999">
        <f t="shared" si="258"/>
        <v>2</v>
      </c>
      <c r="K999">
        <f t="shared" si="259"/>
        <v>1</v>
      </c>
      <c r="L999">
        <f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1200.5</v>
      </c>
      <c r="M999">
        <f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800.5</v>
      </c>
      <c r="N999">
        <f t="shared" si="260"/>
        <v>1200.5</v>
      </c>
      <c r="O999">
        <f t="shared" si="261"/>
        <v>800.5</v>
      </c>
      <c r="P999">
        <f>IF(I999&lt;&gt;0,(ABS(L999*Constants!$B$10)+50)/100,MAX(P998-ABS(N999*Constants!$B$4),0))</f>
        <v>0.62005</v>
      </c>
      <c r="Q999">
        <f>IF(J999&lt;&gt;0,(ABS(M999*Constants!$B$10)+50)/100,MAX(Q998-ABS(O999*Constants!$B$4),0))</f>
        <v>0.58005</v>
      </c>
      <c r="R999">
        <f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1200.5</v>
      </c>
      <c r="S999">
        <f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800.5</v>
      </c>
      <c r="T999">
        <f t="shared" si="262"/>
        <v>1200.5</v>
      </c>
      <c r="U999">
        <f t="shared" si="263"/>
        <v>800.5</v>
      </c>
      <c r="V999">
        <f>IF(I999&lt;&gt;0,(ABS(R999*Constants!$B$4)+50)/100,IF(R999=0,MAX((0-ABS(T999*Constants!$B$4)),0),(ABS(R999*Constants!$B$4)+50)/100))</f>
        <v>1501.125</v>
      </c>
      <c r="W999">
        <f>IF(J999&lt;&gt;0,(ABS(S999*Constants!$B$4)+50)/100,IF(S999=0,MAX((0-ABS(U999*Constants!$B$4)),0),(ABS(S999*Constants!$B$4)+50)/100))</f>
        <v>1001.125</v>
      </c>
      <c r="X999">
        <f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1200.5</v>
      </c>
      <c r="Y999">
        <f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800.5</v>
      </c>
      <c r="Z999">
        <f t="shared" si="264"/>
        <v>1200.5</v>
      </c>
      <c r="AA999">
        <f t="shared" si="265"/>
        <v>800.5</v>
      </c>
      <c r="AB999">
        <f>IF(I999&lt;&gt;0,(ABS(X999*Constants!$B$10)+50)/100,IF(X999=0,MAX((AB998-ABS(Z999*Constants!$B$4)),0),(ABS(X999*Constants!$B$4)+50)/100))</f>
        <v>0.62005</v>
      </c>
      <c r="AC999">
        <f>IF(J999&lt;&gt;0,(ABS(Y999*Constants!$B$10)+50)/100,IF(Y999=0,MAX((AC998-ABS(AA999*Constants!$B$4)),0),(ABS(Y999*Constants!$B$4)+50)/100))</f>
        <v>0.58005</v>
      </c>
      <c r="AD999">
        <f t="shared" si="266"/>
        <v>1001</v>
      </c>
      <c r="AE999">
        <f t="shared" si="267"/>
        <v>1200.5</v>
      </c>
      <c r="AF999">
        <f t="shared" si="268"/>
        <v>800.5</v>
      </c>
      <c r="AG999">
        <f>((Constants!$B$5*AG998)+Constants!$B$4*AD999+AH998)/(Constants!$B$5+Constants!$B$4)</f>
        <v>1001</v>
      </c>
      <c r="AH999">
        <f>((Constants!$B$5*AG998)+Constants!$B$4*AD999+AH998)-(Constants!$B$5+Constants!$B$4)*AG999</f>
        <v>0</v>
      </c>
      <c r="AI999">
        <f>((Constants!$B$5*AI998)+Constants!$B$4*AE999+AJ998)/(Constants!$B$5+Constants!$B$4)</f>
        <v>1200.5</v>
      </c>
      <c r="AJ999">
        <f>((Constants!$B$5*AI998)+Constants!$B$4*AE999+AJ998)-(Constants!$B$4+Constants!$B$5)*AI999</f>
        <v>0</v>
      </c>
      <c r="AK999">
        <f>((Constants!$B$5*AK998)+Constants!$B$4*AF999+AL998)/(Constants!$B$5+Constants!$B$4)</f>
        <v>800.5</v>
      </c>
      <c r="AL999">
        <f>((Constants!$B$5*AK998)+Constants!$B$4*AF999+AL998)-(Constants!$B$5+Constants!$B$4)*AK999</f>
        <v>0</v>
      </c>
      <c r="AM999">
        <f t="shared" si="269"/>
        <v>1</v>
      </c>
      <c r="AN999">
        <f t="shared" si="270"/>
        <v>1</v>
      </c>
      <c r="AO999">
        <f>(200000*(ABS(N999)-ABS(N997))+Constants!$B$7)/(2*Constants!$B$7)</f>
        <v>0.5</v>
      </c>
      <c r="AP999">
        <f>(200000*(ABS(O999)-ABS(O997))+Constants!$B$7)/(2*Constants!$B$7)</f>
        <v>0.5</v>
      </c>
      <c r="AQ999">
        <f t="shared" si="271"/>
        <v>1</v>
      </c>
      <c r="AR999">
        <f>(Constants!$B$3*Constants!$B$8*I999*K999+AS998)/(Constants!$B$9*Constants!$B$4)</f>
        <v>7.53982300884956</v>
      </c>
      <c r="AS999">
        <f>(Constants!$B$3*Constants!$B$8*I999*K999+AS998)-(AR999*Constants!$B$9*Constants!$B$4)</f>
        <v>0</v>
      </c>
      <c r="AT999">
        <f t="shared" si="272"/>
        <v>7517.20353982292</v>
      </c>
      <c r="AU999">
        <f t="array" ref="AU999">IF(SUMPRODUCT(--(SIGN(AN966:AN998)=SIGN(K967:K999)))=0,2,IF(AV998&gt;0,1,0))</f>
        <v>0</v>
      </c>
      <c r="AV999">
        <f>IF(AU999=2,ROUND(5*1000/Constants!$B$11,0),IF(AV998&gt;0,AV998-1,0))</f>
        <v>0</v>
      </c>
      <c r="AW999">
        <f t="shared" si="273"/>
        <v>997</v>
      </c>
      <c r="AX999">
        <f ca="1" t="array" ref="AX999">IF(AW999&gt;Constants!$B$12,2,IF(SUMPRODUCT(--(AX980:AX999=2))=0,0,1))</f>
        <v>2</v>
      </c>
      <c r="AZ999">
        <f t="array" ref="AZ999">IF(ABS(AG999)&gt;Constants!$B$13,2,IF(SUMPRODUCT(--(AZ979:AZ998=2))=0,0,1))</f>
        <v>0</v>
      </c>
    </row>
    <row r="1000" spans="1:52">
      <c r="A1000" s="3">
        <v>998</v>
      </c>
      <c r="B1000">
        <f>Signals!B999</f>
        <v>3</v>
      </c>
      <c r="C1000">
        <f>Signals!C999</f>
        <v>2</v>
      </c>
      <c r="D1000">
        <f>Signals!F999</f>
        <v>0</v>
      </c>
      <c r="E1000">
        <f>Signals!H999</f>
        <v>0</v>
      </c>
      <c r="F1000">
        <f>Signals!I999</f>
        <v>0</v>
      </c>
      <c r="G1000">
        <f>IF(Constants!$B$2=2,-B1000,B1000)</f>
        <v>3</v>
      </c>
      <c r="H1000">
        <f>IF(Constants!$C$2=2,-C1000,C1000)</f>
        <v>2</v>
      </c>
      <c r="I1000">
        <f t="shared" si="257"/>
        <v>3</v>
      </c>
      <c r="J1000">
        <f t="shared" si="258"/>
        <v>2</v>
      </c>
      <c r="K1000">
        <f t="shared" si="259"/>
        <v>1</v>
      </c>
      <c r="L1000">
        <f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1200.5</v>
      </c>
      <c r="M1000">
        <f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800.5</v>
      </c>
      <c r="N1000">
        <f t="shared" si="260"/>
        <v>1200.5</v>
      </c>
      <c r="O1000">
        <f t="shared" si="261"/>
        <v>800.5</v>
      </c>
      <c r="P1000">
        <f>IF(I1000&lt;&gt;0,(ABS(L1000*Constants!$B$10)+50)/100,MAX(P999-ABS(N1000*Constants!$B$4),0))</f>
        <v>0.62005</v>
      </c>
      <c r="Q1000">
        <f>IF(J1000&lt;&gt;0,(ABS(M1000*Constants!$B$10)+50)/100,MAX(Q999-ABS(O1000*Constants!$B$4),0))</f>
        <v>0.58005</v>
      </c>
      <c r="R1000">
        <f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1200.5</v>
      </c>
      <c r="S1000">
        <f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800.5</v>
      </c>
      <c r="T1000">
        <f t="shared" si="262"/>
        <v>1200.5</v>
      </c>
      <c r="U1000">
        <f t="shared" si="263"/>
        <v>800.5</v>
      </c>
      <c r="V1000">
        <f>IF(I1000&lt;&gt;0,(ABS(R1000*Constants!$B$4)+50)/100,IF(R1000=0,MAX((0-ABS(T1000*Constants!$B$4)),0),(ABS(R1000*Constants!$B$4)+50)/100))</f>
        <v>1501.125</v>
      </c>
      <c r="W1000">
        <f>IF(J1000&lt;&gt;0,(ABS(S1000*Constants!$B$4)+50)/100,IF(S1000=0,MAX((0-ABS(U1000*Constants!$B$4)),0),(ABS(S1000*Constants!$B$4)+50)/100))</f>
        <v>1001.125</v>
      </c>
      <c r="X1000">
        <f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1200.5</v>
      </c>
      <c r="Y1000">
        <f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800.5</v>
      </c>
      <c r="Z1000">
        <f t="shared" si="264"/>
        <v>1200.5</v>
      </c>
      <c r="AA1000">
        <f t="shared" si="265"/>
        <v>800.5</v>
      </c>
      <c r="AB1000">
        <f>IF(I1000&lt;&gt;0,(ABS(X1000*Constants!$B$10)+50)/100,IF(X1000=0,MAX((AB999-ABS(Z1000*Constants!$B$4)),0),(ABS(X1000*Constants!$B$4)+50)/100))</f>
        <v>0.62005</v>
      </c>
      <c r="AC1000">
        <f>IF(J1000&lt;&gt;0,(ABS(Y1000*Constants!$B$10)+50)/100,IF(Y1000=0,MAX((AC999-ABS(AA1000*Constants!$B$4)),0),(ABS(Y1000*Constants!$B$4)+50)/100))</f>
        <v>0.58005</v>
      </c>
      <c r="AD1000">
        <f t="shared" si="266"/>
        <v>1001</v>
      </c>
      <c r="AE1000">
        <f t="shared" si="267"/>
        <v>1200.5</v>
      </c>
      <c r="AF1000">
        <f t="shared" si="268"/>
        <v>800.5</v>
      </c>
      <c r="AG1000">
        <f>((Constants!$B$5*AG999)+Constants!$B$4*AD1000+AH999)/(Constants!$B$5+Constants!$B$4)</f>
        <v>1001</v>
      </c>
      <c r="AH1000">
        <f>((Constants!$B$5*AG999)+Constants!$B$4*AD1000+AH999)-(Constants!$B$5+Constants!$B$4)*AG1000</f>
        <v>0</v>
      </c>
      <c r="AI1000">
        <f>((Constants!$B$5*AI999)+Constants!$B$4*AE1000+AJ999)/(Constants!$B$5+Constants!$B$4)</f>
        <v>1200.5</v>
      </c>
      <c r="AJ1000">
        <f>((Constants!$B$5*AI999)+Constants!$B$4*AE1000+AJ999)-(Constants!$B$4+Constants!$B$5)*AI1000</f>
        <v>0</v>
      </c>
      <c r="AK1000">
        <f>((Constants!$B$5*AK999)+Constants!$B$4*AF1000+AL999)/(Constants!$B$5+Constants!$B$4)</f>
        <v>800.5</v>
      </c>
      <c r="AL1000">
        <f>((Constants!$B$5*AK999)+Constants!$B$4*AF1000+AL999)-(Constants!$B$5+Constants!$B$4)*AK1000</f>
        <v>0</v>
      </c>
      <c r="AM1000">
        <f t="shared" si="269"/>
        <v>1</v>
      </c>
      <c r="AN1000">
        <f t="shared" si="270"/>
        <v>1</v>
      </c>
      <c r="AO1000">
        <f>(200000*(ABS(N1000)-ABS(N998))+Constants!$B$7)/(2*Constants!$B$7)</f>
        <v>0.5</v>
      </c>
      <c r="AP1000">
        <f>(200000*(ABS(O1000)-ABS(O998))+Constants!$B$7)/(2*Constants!$B$7)</f>
        <v>0.5</v>
      </c>
      <c r="AQ1000">
        <f t="shared" si="271"/>
        <v>1</v>
      </c>
      <c r="AR1000">
        <f>(Constants!$B$3*Constants!$B$8*I1000*K1000+AS999)/(Constants!$B$9*Constants!$B$4)</f>
        <v>7.53982300884956</v>
      </c>
      <c r="AS1000">
        <f>(Constants!$B$3*Constants!$B$8*I1000*K1000+AS999)-(AR1000*Constants!$B$9*Constants!$B$4)</f>
        <v>0</v>
      </c>
      <c r="AT1000">
        <f t="shared" si="272"/>
        <v>7524.74336283177</v>
      </c>
      <c r="AU1000">
        <f t="array" ref="AU1000">IF(SUMPRODUCT(--(SIGN(AN967:AN999)=SIGN(K968:K1000)))=0,2,IF(AV999&gt;0,1,0))</f>
        <v>0</v>
      </c>
      <c r="AV1000">
        <f>IF(AU1000=2,ROUND(5*1000/Constants!$B$11,0),IF(AV999&gt;0,AV999-1,0))</f>
        <v>0</v>
      </c>
      <c r="AW1000">
        <f t="shared" si="273"/>
        <v>998</v>
      </c>
      <c r="AX1000">
        <f ca="1" t="array" ref="AX1000">IF(AW1000&gt;Constants!$B$12,2,IF(SUMPRODUCT(--(AX981:AX1000=2))=0,0,1))</f>
        <v>2</v>
      </c>
      <c r="AZ1000">
        <f t="array" ref="AZ1000">IF(ABS(AG1000)&gt;Constants!$B$13,2,IF(SUMPRODUCT(--(AZ980:AZ999=2))=0,0,1))</f>
        <v>0</v>
      </c>
    </row>
    <row r="1001" spans="1:52">
      <c r="A1001" s="3">
        <v>999</v>
      </c>
      <c r="B1001">
        <f>Signals!B1000</f>
        <v>3</v>
      </c>
      <c r="C1001">
        <f>Signals!C1000</f>
        <v>2</v>
      </c>
      <c r="D1001">
        <f>Signals!F1000</f>
        <v>0</v>
      </c>
      <c r="E1001">
        <f>Signals!H1000</f>
        <v>0</v>
      </c>
      <c r="F1001">
        <f>Signals!I1000</f>
        <v>0</v>
      </c>
      <c r="G1001">
        <f>IF(Constants!$B$2=2,-B1001,B1001)</f>
        <v>3</v>
      </c>
      <c r="H1001">
        <f>IF(Constants!$C$2=2,-C1001,C1001)</f>
        <v>2</v>
      </c>
      <c r="I1001">
        <f t="shared" si="257"/>
        <v>3</v>
      </c>
      <c r="J1001">
        <f t="shared" si="258"/>
        <v>2</v>
      </c>
      <c r="K1001">
        <f t="shared" si="259"/>
        <v>1</v>
      </c>
      <c r="L1001">
        <f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1200.5</v>
      </c>
      <c r="M1001">
        <f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800.5</v>
      </c>
      <c r="N1001">
        <f t="shared" si="260"/>
        <v>1200.5</v>
      </c>
      <c r="O1001">
        <f t="shared" si="261"/>
        <v>800.5</v>
      </c>
      <c r="P1001">
        <f>IF(I1001&lt;&gt;0,(ABS(L1001*Constants!$B$10)+50)/100,MAX(P1000-ABS(N1001*Constants!$B$4),0))</f>
        <v>0.62005</v>
      </c>
      <c r="Q1001">
        <f>IF(J1001&lt;&gt;0,(ABS(M1001*Constants!$B$10)+50)/100,MAX(Q1000-ABS(O1001*Constants!$B$4),0))</f>
        <v>0.58005</v>
      </c>
      <c r="R1001">
        <f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1200.5</v>
      </c>
      <c r="S1001">
        <f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800.5</v>
      </c>
      <c r="T1001">
        <f t="shared" si="262"/>
        <v>1200.5</v>
      </c>
      <c r="U1001">
        <f t="shared" si="263"/>
        <v>800.5</v>
      </c>
      <c r="V1001">
        <f>IF(I1001&lt;&gt;0,(ABS(R1001*Constants!$B$4)+50)/100,IF(R1001=0,MAX((0-ABS(T1001*Constants!$B$4)),0),(ABS(R1001*Constants!$B$4)+50)/100))</f>
        <v>1501.125</v>
      </c>
      <c r="W1001">
        <f>IF(J1001&lt;&gt;0,(ABS(S1001*Constants!$B$4)+50)/100,IF(S1001=0,MAX((0-ABS(U1001*Constants!$B$4)),0),(ABS(S1001*Constants!$B$4)+50)/100))</f>
        <v>1001.125</v>
      </c>
      <c r="X1001">
        <f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1200.5</v>
      </c>
      <c r="Y1001">
        <f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800.5</v>
      </c>
      <c r="Z1001">
        <f t="shared" si="264"/>
        <v>1200.5</v>
      </c>
      <c r="AA1001">
        <f t="shared" si="265"/>
        <v>800.5</v>
      </c>
      <c r="AB1001">
        <f>IF(I1001&lt;&gt;0,(ABS(X1001*Constants!$B$10)+50)/100,IF(X1001=0,MAX((AB1000-ABS(Z1001*Constants!$B$4)),0),(ABS(X1001*Constants!$B$4)+50)/100))</f>
        <v>0.62005</v>
      </c>
      <c r="AC1001">
        <f>IF(J1001&lt;&gt;0,(ABS(Y1001*Constants!$B$10)+50)/100,IF(Y1001=0,MAX((AC1000-ABS(AA1001*Constants!$B$4)),0),(ABS(Y1001*Constants!$B$4)+50)/100))</f>
        <v>0.58005</v>
      </c>
      <c r="AD1001">
        <f t="shared" si="266"/>
        <v>1001</v>
      </c>
      <c r="AE1001">
        <f t="shared" si="267"/>
        <v>1200.5</v>
      </c>
      <c r="AF1001">
        <f t="shared" si="268"/>
        <v>800.5</v>
      </c>
      <c r="AG1001">
        <f>((Constants!$B$5*AG1000)+Constants!$B$4*AD1001+AH1000)/(Constants!$B$5+Constants!$B$4)</f>
        <v>1001</v>
      </c>
      <c r="AH1001">
        <f>((Constants!$B$5*AG1000)+Constants!$B$4*AD1001+AH1000)-(Constants!$B$5+Constants!$B$4)*AG1001</f>
        <v>0</v>
      </c>
      <c r="AI1001">
        <f>((Constants!$B$5*AI1000)+Constants!$B$4*AE1001+AJ1000)/(Constants!$B$5+Constants!$B$4)</f>
        <v>1200.5</v>
      </c>
      <c r="AJ1001">
        <f>((Constants!$B$5*AI1000)+Constants!$B$4*AE1001+AJ1000)-(Constants!$B$4+Constants!$B$5)*AI1001</f>
        <v>0</v>
      </c>
      <c r="AK1001">
        <f>((Constants!$B$5*AK1000)+Constants!$B$4*AF1001+AL1000)/(Constants!$B$5+Constants!$B$4)</f>
        <v>800.5</v>
      </c>
      <c r="AL1001">
        <f>((Constants!$B$5*AK1000)+Constants!$B$4*AF1001+AL1000)-(Constants!$B$5+Constants!$B$4)*AK1001</f>
        <v>0</v>
      </c>
      <c r="AM1001">
        <f t="shared" si="269"/>
        <v>1</v>
      </c>
      <c r="AN1001">
        <f t="shared" si="270"/>
        <v>1</v>
      </c>
      <c r="AO1001">
        <f>(200000*(ABS(N1001)-ABS(N999))+Constants!$B$7)/(2*Constants!$B$7)</f>
        <v>0.5</v>
      </c>
      <c r="AP1001">
        <f>(200000*(ABS(O1001)-ABS(O999))+Constants!$B$7)/(2*Constants!$B$7)</f>
        <v>0.5</v>
      </c>
      <c r="AQ1001">
        <f t="shared" si="271"/>
        <v>1</v>
      </c>
      <c r="AR1001">
        <f>(Constants!$B$3*Constants!$B$8*I1001*K1001+AS1000)/(Constants!$B$9*Constants!$B$4)</f>
        <v>7.53982300884956</v>
      </c>
      <c r="AS1001">
        <f>(Constants!$B$3*Constants!$B$8*I1001*K1001+AS1000)-(AR1001*Constants!$B$9*Constants!$B$4)</f>
        <v>0</v>
      </c>
      <c r="AT1001">
        <f t="shared" si="272"/>
        <v>7532.28318584062</v>
      </c>
      <c r="AU1001">
        <f t="array" ref="AU1001">IF(SUMPRODUCT(--(SIGN(AN968:AN1000)=SIGN(K969:K1001)))=0,2,IF(AV1000&gt;0,1,0))</f>
        <v>0</v>
      </c>
      <c r="AV1001">
        <f>IF(AU1001=2,ROUND(5*1000/Constants!$B$11,0),IF(AV1000&gt;0,AV1000-1,0))</f>
        <v>0</v>
      </c>
      <c r="AW1001">
        <f t="shared" si="273"/>
        <v>999</v>
      </c>
      <c r="AX1001">
        <f ca="1" t="array" ref="AX1001">IF(AW1001&gt;Constants!$B$12,2,IF(SUMPRODUCT(--(AX982:AX1001=2))=0,0,1))</f>
        <v>2</v>
      </c>
      <c r="AZ1001">
        <f t="array" ref="AZ1001">IF(ABS(AG1001)&gt;Constants!$B$13,2,IF(SUMPRODUCT(--(AZ981:AZ1000=2))=0,0,1))</f>
        <v>0</v>
      </c>
    </row>
    <row r="1002" spans="1:52">
      <c r="A1002" s="3">
        <v>1000</v>
      </c>
      <c r="B1002">
        <f>Signals!B1001</f>
        <v>3</v>
      </c>
      <c r="C1002">
        <f>Signals!C1001</f>
        <v>2</v>
      </c>
      <c r="D1002">
        <f>Signals!F1001</f>
        <v>0</v>
      </c>
      <c r="E1002">
        <f>Signals!H1001</f>
        <v>0</v>
      </c>
      <c r="F1002">
        <f>Signals!I1001</f>
        <v>0</v>
      </c>
      <c r="G1002">
        <f>IF(Constants!$B$2=2,-B1002,B1002)</f>
        <v>3</v>
      </c>
      <c r="H1002">
        <f>IF(Constants!$C$2=2,-C1002,C1002)</f>
        <v>2</v>
      </c>
      <c r="I1002">
        <f t="shared" si="257"/>
        <v>3</v>
      </c>
      <c r="J1002">
        <f t="shared" si="258"/>
        <v>2</v>
      </c>
      <c r="K1002">
        <f t="shared" si="259"/>
        <v>1</v>
      </c>
      <c r="L1002">
        <f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1200.5</v>
      </c>
      <c r="M1002">
        <f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800.5</v>
      </c>
      <c r="N1002">
        <f t="shared" si="260"/>
        <v>1200.5</v>
      </c>
      <c r="O1002">
        <f t="shared" si="261"/>
        <v>800.5</v>
      </c>
      <c r="P1002">
        <f>IF(I1002&lt;&gt;0,(ABS(L1002*Constants!$B$10)+50)/100,MAX(P1001-ABS(N1002*Constants!$B$4),0))</f>
        <v>0.62005</v>
      </c>
      <c r="Q1002">
        <f>IF(J1002&lt;&gt;0,(ABS(M1002*Constants!$B$10)+50)/100,MAX(Q1001-ABS(O1002*Constants!$B$4),0))</f>
        <v>0.58005</v>
      </c>
      <c r="R1002">
        <f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1200.5</v>
      </c>
      <c r="S1002">
        <f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800.5</v>
      </c>
      <c r="T1002">
        <f t="shared" si="262"/>
        <v>1200.5</v>
      </c>
      <c r="U1002">
        <f t="shared" si="263"/>
        <v>800.5</v>
      </c>
      <c r="V1002">
        <f>IF(I1002&lt;&gt;0,(ABS(R1002*Constants!$B$4)+50)/100,IF(R1002=0,MAX((0-ABS(T1002*Constants!$B$4)),0),(ABS(R1002*Constants!$B$4)+50)/100))</f>
        <v>1501.125</v>
      </c>
      <c r="W1002">
        <f>IF(J1002&lt;&gt;0,(ABS(S1002*Constants!$B$4)+50)/100,IF(S1002=0,MAX((0-ABS(U1002*Constants!$B$4)),0),(ABS(S1002*Constants!$B$4)+50)/100))</f>
        <v>1001.125</v>
      </c>
      <c r="X1002">
        <f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1200.5</v>
      </c>
      <c r="Y1002">
        <f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800.5</v>
      </c>
      <c r="Z1002">
        <f t="shared" si="264"/>
        <v>1200.5</v>
      </c>
      <c r="AA1002">
        <f t="shared" si="265"/>
        <v>800.5</v>
      </c>
      <c r="AB1002">
        <f>IF(I1002&lt;&gt;0,(ABS(X1002*Constants!$B$10)+50)/100,IF(X1002=0,MAX((AB1001-ABS(Z1002*Constants!$B$4)),0),(ABS(X1002*Constants!$B$4)+50)/100))</f>
        <v>0.62005</v>
      </c>
      <c r="AC1002">
        <f>IF(J1002&lt;&gt;0,(ABS(Y1002*Constants!$B$10)+50)/100,IF(Y1002=0,MAX((AC1001-ABS(AA1002*Constants!$B$4)),0),(ABS(Y1002*Constants!$B$4)+50)/100))</f>
        <v>0.58005</v>
      </c>
      <c r="AD1002">
        <f t="shared" si="266"/>
        <v>1001</v>
      </c>
      <c r="AE1002">
        <f t="shared" si="267"/>
        <v>1200.5</v>
      </c>
      <c r="AF1002">
        <f t="shared" si="268"/>
        <v>800.5</v>
      </c>
      <c r="AG1002">
        <f>((Constants!$B$5*AG1001)+Constants!$B$4*AD1002+AH1001)/(Constants!$B$5+Constants!$B$4)</f>
        <v>1001</v>
      </c>
      <c r="AH1002">
        <f>((Constants!$B$5*AG1001)+Constants!$B$4*AD1002+AH1001)-(Constants!$B$5+Constants!$B$4)*AG1002</f>
        <v>0</v>
      </c>
      <c r="AI1002">
        <f>((Constants!$B$5*AI1001)+Constants!$B$4*AE1002+AJ1001)/(Constants!$B$5+Constants!$B$4)</f>
        <v>1200.5</v>
      </c>
      <c r="AJ1002">
        <f>((Constants!$B$5*AI1001)+Constants!$B$4*AE1002+AJ1001)-(Constants!$B$4+Constants!$B$5)*AI1002</f>
        <v>0</v>
      </c>
      <c r="AK1002">
        <f>((Constants!$B$5*AK1001)+Constants!$B$4*AF1002+AL1001)/(Constants!$B$5+Constants!$B$4)</f>
        <v>800.5</v>
      </c>
      <c r="AL1002">
        <f>((Constants!$B$5*AK1001)+Constants!$B$4*AF1002+AL1001)-(Constants!$B$5+Constants!$B$4)*AK1002</f>
        <v>0</v>
      </c>
      <c r="AM1002">
        <f t="shared" si="269"/>
        <v>1</v>
      </c>
      <c r="AN1002">
        <f t="shared" si="270"/>
        <v>1</v>
      </c>
      <c r="AO1002">
        <f>(200000*(ABS(N1002)-ABS(N1000))+Constants!$B$7)/(2*Constants!$B$7)</f>
        <v>0.5</v>
      </c>
      <c r="AP1002">
        <f>(200000*(ABS(O1002)-ABS(O1000))+Constants!$B$7)/(2*Constants!$B$7)</f>
        <v>0.5</v>
      </c>
      <c r="AQ1002">
        <f t="shared" si="271"/>
        <v>1</v>
      </c>
      <c r="AR1002">
        <f>(Constants!$B$3*Constants!$B$8*I1002*K1002+AS1001)/(Constants!$B$9*Constants!$B$4)</f>
        <v>7.53982300884956</v>
      </c>
      <c r="AS1002">
        <f>(Constants!$B$3*Constants!$B$8*I1002*K1002+AS1001)-(AR1002*Constants!$B$9*Constants!$B$4)</f>
        <v>0</v>
      </c>
      <c r="AT1002">
        <f t="shared" si="272"/>
        <v>7539.82300884947</v>
      </c>
      <c r="AU1002">
        <f t="array" ref="AU1002">IF(SUMPRODUCT(--(SIGN(AN969:AN1001)=SIGN(K970:K1002)))=0,2,IF(AV1001&gt;0,1,0))</f>
        <v>0</v>
      </c>
      <c r="AV1002">
        <f>IF(AU1002=2,ROUND(5*1000/Constants!$B$11,0),IF(AV1001&gt;0,AV1001-1,0))</f>
        <v>0</v>
      </c>
      <c r="AW1002">
        <f t="shared" si="273"/>
        <v>1000</v>
      </c>
      <c r="AX1002">
        <f ca="1" t="array" ref="AX1002">IF(AW1002&gt;Constants!$B$12,2,IF(SUMPRODUCT(--(AX983:AX1002=2))=0,0,1))</f>
        <v>2</v>
      </c>
      <c r="AZ1002">
        <f t="array" ref="AZ1002">IF(ABS(AG1002)&gt;Constants!$B$13,2,IF(SUMPRODUCT(--(AZ982:AZ1001=2))=0,0,1))</f>
        <v>0</v>
      </c>
    </row>
  </sheetData>
  <mergeCells count="1">
    <mergeCell ref="A1:BD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D1002"/>
  <sheetViews>
    <sheetView zoomScale="115" zoomScaleNormal="115" workbookViewId="0">
      <pane xSplit="1" ySplit="2" topLeftCell="P23" activePane="bottomRight" state="frozen"/>
      <selection/>
      <selection pane="topRight"/>
      <selection pane="bottomLeft"/>
      <selection pane="bottomRight" activeCell="AW86" sqref="AW86"/>
    </sheetView>
  </sheetViews>
  <sheetFormatPr defaultColWidth="11.4247787610619" defaultRowHeight="13.85"/>
  <cols>
    <col min="1" max="1" width="12.858407079646" style="3" customWidth="1"/>
    <col min="4" max="7" width="12" customWidth="1"/>
    <col min="9" max="9" width="14.858407079646" customWidth="1"/>
    <col min="10" max="10" width="13.141592920354" customWidth="1"/>
    <col min="14" max="15" width="13" customWidth="1"/>
    <col min="20" max="21" width="14.7079646017699" customWidth="1"/>
    <col min="22" max="23" width="12.4247787610619" customWidth="1"/>
    <col min="26" max="27" width="14.5663716814159" customWidth="1"/>
    <col min="28" max="39" width="13.141592920354" customWidth="1"/>
    <col min="40" max="40" width="12.858407079646" customWidth="1"/>
    <col min="41" max="42" width="13.141592920354" customWidth="1"/>
    <col min="44" max="44" width="12" customWidth="1"/>
    <col min="45" max="45" width="15" customWidth="1"/>
    <col min="46" max="46" width="14.858407079646" customWidth="1"/>
    <col min="47" max="47" width="22.4247787610619" customWidth="1"/>
    <col min="48" max="48" width="25" customWidth="1"/>
    <col min="49" max="49" width="27.4247787610619" customWidth="1"/>
    <col min="50" max="52" width="17.283185840708" customWidth="1"/>
    <col min="53" max="53" width="15.283185840708" customWidth="1"/>
    <col min="54" max="54" width="17.858407079646" customWidth="1"/>
    <col min="55" max="55" width="18.283185840708" customWidth="1"/>
    <col min="56" max="56" width="15.283185840708" customWidth="1"/>
  </cols>
  <sheetData>
    <row r="1" spans="1:56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>
      <c r="A2" s="1" t="s">
        <v>35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40</v>
      </c>
      <c r="G2" s="2" t="s">
        <v>41</v>
      </c>
      <c r="H2" s="2" t="s">
        <v>42</v>
      </c>
      <c r="I2" s="2" t="s">
        <v>43</v>
      </c>
      <c r="J2" s="2" t="s">
        <v>44</v>
      </c>
      <c r="K2" s="2" t="s">
        <v>45</v>
      </c>
      <c r="L2" s="2" t="s">
        <v>46</v>
      </c>
      <c r="M2" s="2" t="s">
        <v>47</v>
      </c>
      <c r="N2" s="2" t="s">
        <v>48</v>
      </c>
      <c r="O2" s="2" t="s">
        <v>49</v>
      </c>
      <c r="P2" s="2" t="s">
        <v>50</v>
      </c>
      <c r="Q2" s="2" t="s">
        <v>51</v>
      </c>
      <c r="R2" s="2" t="s">
        <v>52</v>
      </c>
      <c r="S2" s="2" t="s">
        <v>53</v>
      </c>
      <c r="T2" s="2" t="s">
        <v>54</v>
      </c>
      <c r="U2" s="2" t="s">
        <v>55</v>
      </c>
      <c r="V2" s="2" t="s">
        <v>56</v>
      </c>
      <c r="W2" s="2" t="s">
        <v>57</v>
      </c>
      <c r="X2" s="2" t="s">
        <v>58</v>
      </c>
      <c r="Y2" s="2" t="s">
        <v>59</v>
      </c>
      <c r="Z2" s="2" t="s">
        <v>60</v>
      </c>
      <c r="AA2" s="2" t="s">
        <v>61</v>
      </c>
      <c r="AB2" s="2" t="s">
        <v>62</v>
      </c>
      <c r="AC2" s="2" t="s">
        <v>63</v>
      </c>
      <c r="AD2" s="2" t="s">
        <v>64</v>
      </c>
      <c r="AE2" s="2" t="s">
        <v>65</v>
      </c>
      <c r="AF2" s="2" t="s">
        <v>66</v>
      </c>
      <c r="AG2" s="2" t="s">
        <v>67</v>
      </c>
      <c r="AH2" s="2" t="s">
        <v>68</v>
      </c>
      <c r="AI2" s="2" t="s">
        <v>69</v>
      </c>
      <c r="AJ2" s="2" t="s">
        <v>70</v>
      </c>
      <c r="AK2" s="2" t="s">
        <v>71</v>
      </c>
      <c r="AL2" s="2" t="s">
        <v>72</v>
      </c>
      <c r="AM2" s="2" t="s">
        <v>73</v>
      </c>
      <c r="AN2" s="2" t="s">
        <v>74</v>
      </c>
      <c r="AO2" s="2" t="s">
        <v>75</v>
      </c>
      <c r="AP2" s="2" t="s">
        <v>76</v>
      </c>
      <c r="AQ2" s="2" t="s">
        <v>77</v>
      </c>
      <c r="AR2" s="2" t="s">
        <v>78</v>
      </c>
      <c r="AS2" s="2" t="s">
        <v>79</v>
      </c>
      <c r="AT2" s="2" t="s">
        <v>80</v>
      </c>
      <c r="AU2" s="2" t="s">
        <v>81</v>
      </c>
      <c r="AV2" s="2" t="s">
        <v>82</v>
      </c>
      <c r="AW2" s="2" t="s">
        <v>83</v>
      </c>
      <c r="AX2" s="2" t="s">
        <v>84</v>
      </c>
      <c r="AY2" s="2" t="s">
        <v>85</v>
      </c>
      <c r="AZ2" s="2" t="s">
        <v>86</v>
      </c>
      <c r="BA2" s="2" t="s">
        <v>87</v>
      </c>
      <c r="BB2" s="2" t="s">
        <v>88</v>
      </c>
      <c r="BC2" s="2" t="s">
        <v>89</v>
      </c>
      <c r="BD2" s="2" t="s">
        <v>90</v>
      </c>
    </row>
    <row r="3" spans="1:52">
      <c r="A3" s="3">
        <v>1</v>
      </c>
      <c r="B3">
        <f>Signals!D2</f>
        <v>1</v>
      </c>
      <c r="C3">
        <f>Signals!E2</f>
        <v>1</v>
      </c>
      <c r="D3">
        <f>Signals!G2</f>
        <v>0</v>
      </c>
      <c r="E3">
        <f>Signals!J2</f>
        <v>0</v>
      </c>
      <c r="F3">
        <f>Signals!K2</f>
        <v>0</v>
      </c>
      <c r="G3">
        <f>IF(Constants!$B$2=2,-B3,B3)</f>
        <v>1</v>
      </c>
      <c r="H3">
        <f>IF(Constants!$C$2=2,-C3,C3)</f>
        <v>1</v>
      </c>
      <c r="I3">
        <f>IF(SIGN(G3+H3)=SIGN(0),G3,-G3)</f>
        <v>-1</v>
      </c>
      <c r="J3">
        <f>IF(SIGN(G3+H3)=SIGN(0),H3,-H3)</f>
        <v>-1</v>
      </c>
      <c r="K3">
        <f>IF(SIGN(G3+H3)=SIGN(0),1,-1)</f>
        <v>-1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-400.5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-400.5</v>
      </c>
      <c r="N3">
        <f>IF(I3&lt;&gt;0,L3,0)</f>
        <v>-400.5</v>
      </c>
      <c r="O3">
        <f>IF(J3&lt;&gt;0,M3,0)</f>
        <v>-400.5</v>
      </c>
      <c r="P3">
        <f>IF(I3&lt;&gt;0,(ABS(L3*Constants!$B$10)+50)/100,MAX(-ABS(N3*Constants!$B$4),0))</f>
        <v>0.54005</v>
      </c>
      <c r="Q3">
        <f>IF(J3&lt;&gt;0,(ABS(M3*Constants!$B$10)+50)/100,MAX(-ABS(O3*Constants!$B$4),0))</f>
        <v>0.54005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-400.5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-400.5</v>
      </c>
      <c r="T3">
        <f>IF(I3&lt;&gt;0,R3,IF(0&gt;0,MAX(0,R3),R3))</f>
        <v>-400.5</v>
      </c>
      <c r="U3">
        <f>IF(J3&lt;&gt;0,S3,IF(0&gt;0,MAX(0,S3),S3))</f>
        <v>-400.5</v>
      </c>
      <c r="V3">
        <f>IF(R3=0,MAX((0-ABS(T3*Constants!$B$4)),0),(ABS(R3*Constants!$B$4)+50)/100)</f>
        <v>501.125</v>
      </c>
      <c r="W3">
        <f>IF(S3=0,MAX((0-ABS(U3*Constants!$B$4)),0),(ABS(S3*Constants!$B$4)+50)/100)</f>
        <v>501.125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-400.5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-400.5</v>
      </c>
      <c r="Z3">
        <v>0</v>
      </c>
      <c r="AA3">
        <v>0</v>
      </c>
      <c r="AB3">
        <f>IF(I3&lt;&gt;0,(ABS(X3*Constants!$B$10)+50)/100,IF(X3=0,MAX((0-ABS(Z3*Constants!$B$4)),0),(ABS(X3*Constants!$B$4)+50)/100))</f>
        <v>0.54005</v>
      </c>
      <c r="AC3">
        <f>IF(J3&lt;&gt;0,(ABS(Y3*Constants!$B$10)+50)/100,IF(Y3=0,MAX((0-ABS(AA3*Constants!$B$4)),0),(ABS(Y3*Constants!$B$4)+50)/100))</f>
        <v>0.54005</v>
      </c>
      <c r="AD3">
        <f>IF(N3+O3&gt;=0,(1+N3+O3)/2,(N3+O3-1)/2)</f>
        <v>-401</v>
      </c>
      <c r="AE3">
        <f>MAX(T3,U3)</f>
        <v>-400.5</v>
      </c>
      <c r="AF3">
        <f>MIN(Z3,AA3)</f>
        <v>0</v>
      </c>
      <c r="AG3">
        <f>(Constants!$B$4*AD3)/(Constants!$B$5+Constants!$B$4)</f>
        <v>-286.428571428571</v>
      </c>
      <c r="AH3">
        <f>(Constants!$B$4*AD3)-(Constants!$B$5+Constants!$B$4)*AG3</f>
        <v>0</v>
      </c>
      <c r="AI3">
        <f>(Constants!$B$4*AE3)/(Constants!$B$5+Constants!$B$4)</f>
        <v>-286.071428571429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4005.5</v>
      </c>
      <c r="AP3">
        <f>(200000*(ABS(O3))+Constants!$B$7)/(2*Constants!$B$7)</f>
        <v>4005.5</v>
      </c>
      <c r="AQ3">
        <f>(1+AO3+AP3)/2</f>
        <v>4006</v>
      </c>
      <c r="AR3">
        <f>(Constants!$B$3*Constants!$B$8*I3*K3)/(Constants!$B$9*Constants!$B$4)</f>
        <v>2.51327433628319</v>
      </c>
      <c r="AS3">
        <f>(Constants!$B$3*Constants!$B$8*I3*K3)-(AR3*Constants!$B$9*Constants!$B$4)</f>
        <v>0</v>
      </c>
      <c r="AT3">
        <f>AR3</f>
        <v>2.51327433628319</v>
      </c>
      <c r="AU3">
        <f>IF(SIGN(AN3)&lt;&gt;SIGN(K3),0,2)</f>
        <v>0</v>
      </c>
      <c r="AV3">
        <f>IF(AU3=2,ROUND(5*1000/Constants!$B$11,0),0)</f>
        <v>0</v>
      </c>
      <c r="AW3">
        <f>0+ABS(I3-J3)</f>
        <v>0</v>
      </c>
      <c r="AX3">
        <f>IF(AW3&gt;Constants!$B$12,2,0)</f>
        <v>0</v>
      </c>
      <c r="AZ3">
        <f>IF(ABS(AG3)&gt;Constants!$B$13,2,0)</f>
        <v>0</v>
      </c>
    </row>
    <row r="4" spans="1:52">
      <c r="A4" s="3">
        <v>2</v>
      </c>
      <c r="B4">
        <f>Signals!D3</f>
        <v>1</v>
      </c>
      <c r="C4">
        <f>Signals!E3</f>
        <v>1</v>
      </c>
      <c r="D4">
        <f>Signals!G3</f>
        <v>0</v>
      </c>
      <c r="E4">
        <f>Signals!J3</f>
        <v>0</v>
      </c>
      <c r="F4">
        <f>Signals!K3</f>
        <v>0</v>
      </c>
      <c r="G4">
        <f>IF(Constants!$B$2=2,-B4,B4)</f>
        <v>1</v>
      </c>
      <c r="H4">
        <f>IF(Constants!$C$2=2,-C4,C4)</f>
        <v>1</v>
      </c>
      <c r="I4">
        <f>IF(SIGN(G4+H4)=SIGN(AN3),G4,-G4)</f>
        <v>-1</v>
      </c>
      <c r="J4">
        <f>IF(SIGN(G4+H4)=SIGN(AN3),H4,-H4)</f>
        <v>-1</v>
      </c>
      <c r="K4">
        <f>IF(SIGN(G4+H4)=SIGN(AN3),1,-1)</f>
        <v>-1</v>
      </c>
      <c r="L4">
        <f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-1000.5</v>
      </c>
      <c r="M4">
        <f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-400.5</v>
      </c>
      <c r="N4">
        <f>IF(I4&lt;&gt;0,L4,IF(P3&gt;0,N3,0))</f>
        <v>-1000.5</v>
      </c>
      <c r="O4">
        <f>IF(J4&lt;&gt;0,M4,IF(Q3&gt;0,O3,0))</f>
        <v>-400.5</v>
      </c>
      <c r="P4">
        <f>IF(I4&lt;&gt;0,(ABS(L4*Constants!$B$10)+50)/100,MAX(P3-ABS(N4*Constants!$B$4),0))</f>
        <v>0.60005</v>
      </c>
      <c r="Q4">
        <f>IF(J4&lt;&gt;0,(ABS(M4*Constants!$B$10)+50)/100,MAX(Q3-ABS(O4*Constants!$B$4),0))</f>
        <v>0.54005</v>
      </c>
      <c r="R4">
        <f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-400.5</v>
      </c>
      <c r="S4">
        <f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-400.5</v>
      </c>
      <c r="T4">
        <f>IF(I4&lt;&gt;0,R4,IF(V3&gt;0,MAX(T3,R4),R4))</f>
        <v>-400.5</v>
      </c>
      <c r="U4">
        <f>IF(J4&lt;&gt;0,S4,IF(W3&gt;0,MAX(U3,S4),S4))</f>
        <v>-400.5</v>
      </c>
      <c r="V4">
        <f>IF(I4&lt;&gt;0,(ABS(R4*Constants!$B$4)+50)/100,IF(R4=0,MAX((0-ABS(T4*Constants!$B$4)),0),(ABS(R4*Constants!$B$4)+50)/100))</f>
        <v>501.125</v>
      </c>
      <c r="W4">
        <f>IF(J4&lt;&gt;0,(ABS(S4*Constants!$B$4)+50)/100,IF(S4=0,MAX((0-ABS(U4*Constants!$B$4)),0),(ABS(S4*Constants!$B$4)+50)/100))</f>
        <v>501.125</v>
      </c>
      <c r="X4">
        <f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-400.5</v>
      </c>
      <c r="Y4">
        <f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-400.5</v>
      </c>
      <c r="Z4">
        <f>IF(I4&lt;&gt;0,X4,IF(AB3&gt;0,MIN(Z3,X4),X4))</f>
        <v>-400.5</v>
      </c>
      <c r="AA4">
        <f>IF(J4&lt;&gt;0,Y4,IF(AC3&gt;0,MIN(AA3,Y4),Y4))</f>
        <v>-400.5</v>
      </c>
      <c r="AB4">
        <f>IF(I4&lt;&gt;0,(ABS(X4*Constants!$B$10)+50)/100,IF(X4=0,MAX((AB3-ABS(Z4*Constants!$B$4)),0),(ABS(X4*Constants!$B$4)+50)/100))</f>
        <v>0.54005</v>
      </c>
      <c r="AC4">
        <f>IF(J4&lt;&gt;0,(ABS(Y4*Constants!$B$10)+50)/100,IF(Y4=0,MAX((AC3-ABS(AA4*Constants!$B$4)),0),(ABS(Y4*Constants!$B$4)+50)/100))</f>
        <v>0.54005</v>
      </c>
      <c r="AD4">
        <f>IF(N4+O4&gt;=0,(1+N4+O4)/2,(N4+O4-1)/2)</f>
        <v>-701</v>
      </c>
      <c r="AE4">
        <f>MAX(T4,U4)</f>
        <v>-400.5</v>
      </c>
      <c r="AF4">
        <f t="shared" ref="AF4:AF40" si="0">MIN(Z4,AA4)</f>
        <v>-400.5</v>
      </c>
      <c r="AG4">
        <f>((Constants!$B$5*AG3)+Constants!$B$4*AD4+AH3)/(Constants!$B$5+Constants!$B$4)</f>
        <v>-582.551020408163</v>
      </c>
      <c r="AH4">
        <f>((Constants!$B$5*AG3)+Constants!$B$4*AD4+AH3)-(Constants!$B$5+Constants!$B$4)*AG4</f>
        <v>0</v>
      </c>
      <c r="AI4">
        <f>((Constants!$B$5*AI3)+Constants!$B$4*AE4+AJ3)/(Constants!$B$5+Constants!$B$4)</f>
        <v>-367.80612244898</v>
      </c>
      <c r="AJ4">
        <f>((Constants!$B$5*AI3)+Constants!$B$4*AE4+AJ3)-(Constants!$B$4+Constants!$B$5)*AI4</f>
        <v>0</v>
      </c>
      <c r="AK4">
        <f>((Constants!$B$5*AK3)+Constants!$B$4*AF4+AL3)/(Constants!$B$5+Constants!$B$4)</f>
        <v>-286.071428571429</v>
      </c>
      <c r="AL4">
        <f>((Constants!$B$5*AK3)+Constants!$B$4*AF4+AL3)-(Constants!$B$5+Constants!$B$4)*AK4</f>
        <v>0</v>
      </c>
      <c r="AM4">
        <f>IF(AG4*K4&gt;0,1,IF(AG4*K4&lt;0,-1,0))</f>
        <v>1</v>
      </c>
      <c r="AN4">
        <f>IF(SIGN(AI4)=SIGN(AK4),AM4,0)</f>
        <v>1</v>
      </c>
      <c r="AO4">
        <f>(200000*(ABS(N4)-ABS(N3))+Constants!$B$7)/(2*Constants!$B$7)</f>
        <v>6000.5</v>
      </c>
      <c r="AP4">
        <f>(200000*(ABS(O4)-ABS(O3))+Constants!$B$7)/(2*Constants!$B$7)</f>
        <v>0.5</v>
      </c>
      <c r="AQ4">
        <f>(1+AO4+AP4)/2</f>
        <v>3001</v>
      </c>
      <c r="AR4">
        <f>(Constants!$B$3*Constants!$B$8*I4*K4+AS3)/(Constants!$B$9*Constants!$B$4)</f>
        <v>2.51327433628319</v>
      </c>
      <c r="AS4">
        <f>(Constants!$B$3*Constants!$B$8*I4*K4+AS3)-(AR4*Constants!$B$9*Constants!$B$4)</f>
        <v>0</v>
      </c>
      <c r="AT4">
        <f>AR4+AT3</f>
        <v>5.02654867256637</v>
      </c>
      <c r="AU4">
        <v>0</v>
      </c>
      <c r="AV4">
        <f>IF(AU4=2,ROUND(5*1000/Constants!$B$11,0),IF(AV3&gt;0,AV3-1,0))</f>
        <v>0</v>
      </c>
      <c r="AW4">
        <f>IF(I4&lt;&gt;J4,AW3+ABS(I4-J4),0)</f>
        <v>0</v>
      </c>
      <c r="AX4">
        <f>IF(AW4&gt;Constants!$B$12,2,0)</f>
        <v>0</v>
      </c>
      <c r="AZ4">
        <f>IF(ABS(AG4)&gt;Constants!$B$13,2,0)</f>
        <v>0</v>
      </c>
    </row>
    <row r="5" spans="1:52">
      <c r="A5" s="3">
        <v>3</v>
      </c>
      <c r="B5">
        <f>Signals!D4</f>
        <v>1</v>
      </c>
      <c r="C5">
        <f>Signals!E4</f>
        <v>1</v>
      </c>
      <c r="D5">
        <f>Signals!G4</f>
        <v>0</v>
      </c>
      <c r="E5">
        <f>Signals!J4</f>
        <v>0</v>
      </c>
      <c r="F5">
        <f>Signals!K4</f>
        <v>0</v>
      </c>
      <c r="G5">
        <f>IF(Constants!$B$2=2,-B5,B5)</f>
        <v>1</v>
      </c>
      <c r="H5">
        <f>IF(Constants!$C$2=2,-C5,C5)</f>
        <v>1</v>
      </c>
      <c r="I5">
        <f t="shared" ref="I5:I40" si="1">IF(SIGN(G5+H5)=SIGN(AN4),G5,-G5)</f>
        <v>1</v>
      </c>
      <c r="J5">
        <f t="shared" ref="J5:J40" si="2">IF(SIGN(G5+H5)=SIGN(AN4),H5,-H5)</f>
        <v>1</v>
      </c>
      <c r="K5">
        <f t="shared" ref="K5:K40" si="3">IF(SIGN(G5+H5)=SIGN(AN4),1,-1)</f>
        <v>1</v>
      </c>
      <c r="L5">
        <f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400.5</v>
      </c>
      <c r="M5">
        <f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400.5</v>
      </c>
      <c r="N5">
        <f t="shared" ref="N5:O40" si="4">IF(I5&lt;&gt;0,L5,IF(P4&gt;0,N4,0))</f>
        <v>400.5</v>
      </c>
      <c r="O5">
        <f t="shared" si="4"/>
        <v>400.5</v>
      </c>
      <c r="P5">
        <f>IF(I5&lt;&gt;0,(ABS(L5*Constants!$B$10)+50)/100,MAX(P4-ABS(N5*Constants!$B$4),0))</f>
        <v>0.54005</v>
      </c>
      <c r="Q5">
        <f>IF(J5&lt;&gt;0,(ABS(M5*Constants!$B$10)+50)/100,MAX(Q4-ABS(O5*Constants!$B$4),0))</f>
        <v>0.54005</v>
      </c>
      <c r="R5">
        <f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400.5</v>
      </c>
      <c r="S5">
        <f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400.5</v>
      </c>
      <c r="T5">
        <f t="shared" ref="T5:U40" si="5">IF(I5&lt;&gt;0,R5,IF(V4&gt;0,MAX(T4,R5),R5))</f>
        <v>400.5</v>
      </c>
      <c r="U5">
        <f t="shared" si="5"/>
        <v>400.5</v>
      </c>
      <c r="V5">
        <f>IF(I5&lt;&gt;0,(ABS(R5*Constants!$B$4)+50)/100,IF(R5=0,MAX((0-ABS(T5*Constants!$B$4)),0),(ABS(R5*Constants!$B$4)+50)/100))</f>
        <v>501.125</v>
      </c>
      <c r="W5">
        <f>IF(J5&lt;&gt;0,(ABS(S5*Constants!$B$4)+50)/100,IF(S5=0,MAX((0-ABS(U5*Constants!$B$4)),0),(ABS(S5*Constants!$B$4)+50)/100))</f>
        <v>501.125</v>
      </c>
      <c r="X5">
        <f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400.5</v>
      </c>
      <c r="Y5">
        <f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400.5</v>
      </c>
      <c r="Z5">
        <f t="shared" ref="Z5:AA40" si="6">IF(I5&lt;&gt;0,X5,IF(AB4&gt;0,MIN(Z4,X5),X5))</f>
        <v>400.5</v>
      </c>
      <c r="AA5">
        <f t="shared" si="6"/>
        <v>400.5</v>
      </c>
      <c r="AB5">
        <f>IF(I5&lt;&gt;0,(ABS(X5*Constants!$B$10)+50)/100,IF(X5=0,MAX((AB4-ABS(Z5*Constants!$B$4)),0),(ABS(X5*Constants!$B$4)+50)/100))</f>
        <v>0.54005</v>
      </c>
      <c r="AC5">
        <f>IF(J5&lt;&gt;0,(ABS(Y5*Constants!$B$10)+50)/100,IF(Y5=0,MAX((AC4-ABS(AA5*Constants!$B$4)),0),(ABS(Y5*Constants!$B$4)+50)/100))</f>
        <v>0.54005</v>
      </c>
      <c r="AD5">
        <f t="shared" ref="AD5:AD40" si="7">IF(N5+O5&gt;=0,(1+N5+O5)/2,(N5+O5-1)/2)</f>
        <v>401</v>
      </c>
      <c r="AE5">
        <f t="shared" ref="AE5:AE40" si="8">MAX(T5,U5)</f>
        <v>400.5</v>
      </c>
      <c r="AF5">
        <f t="shared" si="0"/>
        <v>400.5</v>
      </c>
      <c r="AG5">
        <f>((Constants!$B$5*AG4)+Constants!$B$4*AD5+AH4)/(Constants!$B$5+Constants!$B$4)</f>
        <v>119.985422740525</v>
      </c>
      <c r="AH5">
        <f>((Constants!$B$5*AG4)+Constants!$B$4*AD5+AH4)-(Constants!$B$5+Constants!$B$4)*AG5</f>
        <v>0</v>
      </c>
      <c r="AI5">
        <f>((Constants!$B$5*AI4)+Constants!$B$4*AE5+AJ4)/(Constants!$B$5+Constants!$B$4)</f>
        <v>180.983965014577</v>
      </c>
      <c r="AJ5">
        <f>((Constants!$B$5*AI4)+Constants!$B$4*AE5+AJ4)-(Constants!$B$4+Constants!$B$5)*AI5</f>
        <v>0</v>
      </c>
      <c r="AK5">
        <f>((Constants!$B$5*AK4)+Constants!$B$4*AF5+AL4)/(Constants!$B$5+Constants!$B$4)</f>
        <v>204.336734693878</v>
      </c>
      <c r="AL5">
        <f>((Constants!$B$5*AK4)+Constants!$B$4*AF5+AL4)-(Constants!$B$5+Constants!$B$4)*AK5</f>
        <v>0</v>
      </c>
      <c r="AM5">
        <f t="shared" ref="AM5:AM40" si="9">IF(AG5*K5&gt;0,1,IF(AG5*K5&lt;0,-1,0))</f>
        <v>1</v>
      </c>
      <c r="AN5">
        <f t="shared" ref="AN5:AN40" si="10">IF(SIGN(AI5)=SIGN(AK5),AM5,0)</f>
        <v>1</v>
      </c>
      <c r="AO5">
        <f>(200000*(ABS(N5)-ABS(N3))+Constants!$B$7)/(2*Constants!$B$7)</f>
        <v>0.5</v>
      </c>
      <c r="AP5">
        <f>(200000*(ABS(O5)-ABS(O3))+Constants!$B$7)/(2*Constants!$B$7)</f>
        <v>0.5</v>
      </c>
      <c r="AQ5">
        <f t="shared" ref="AQ5:AQ40" si="11">(1+AO5+AP5)/2</f>
        <v>1</v>
      </c>
      <c r="AR5">
        <f>(Constants!$B$3*Constants!$B$8*I5*K5+AS4)/(Constants!$B$9*Constants!$B$4)</f>
        <v>2.51327433628319</v>
      </c>
      <c r="AS5">
        <f>(Constants!$B$3*Constants!$B$8*I5*K5+AS4)-(AR5*Constants!$B$9*Constants!$B$4)</f>
        <v>0</v>
      </c>
      <c r="AT5">
        <f t="shared" ref="AT5:AT40" si="12">AR5+AT4</f>
        <v>7.53982300884956</v>
      </c>
      <c r="AU5">
        <v>0</v>
      </c>
      <c r="AV5">
        <f>IF(AU5=2,ROUND(5*1000/Constants!$B$11,0),IF(AV4&gt;0,AV4-1,0))</f>
        <v>0</v>
      </c>
      <c r="AW5">
        <f t="shared" ref="AW5:AW40" si="13">IF(I5&lt;&gt;J5,AW4+ABS(I5-J5),0)</f>
        <v>0</v>
      </c>
      <c r="AX5">
        <f>IF(AW5&gt;Constants!$B$12,2,0)</f>
        <v>0</v>
      </c>
      <c r="AZ5">
        <f>IF(ABS(AG5)&gt;Constants!$B$13,2,0)</f>
        <v>0</v>
      </c>
    </row>
    <row r="6" spans="1:52">
      <c r="A6" s="3">
        <v>4</v>
      </c>
      <c r="B6">
        <f>Signals!D5</f>
        <v>1</v>
      </c>
      <c r="C6">
        <f>Signals!E5</f>
        <v>1</v>
      </c>
      <c r="D6">
        <f>Signals!G5</f>
        <v>0</v>
      </c>
      <c r="E6">
        <f>Signals!J5</f>
        <v>0</v>
      </c>
      <c r="F6">
        <f>Signals!K5</f>
        <v>0</v>
      </c>
      <c r="G6">
        <f>IF(Constants!$B$2=2,-B6,B6)</f>
        <v>1</v>
      </c>
      <c r="H6">
        <f>IF(Constants!$C$2=2,-C6,C6)</f>
        <v>1</v>
      </c>
      <c r="I6">
        <f t="shared" si="1"/>
        <v>1</v>
      </c>
      <c r="J6">
        <f t="shared" si="2"/>
        <v>1</v>
      </c>
      <c r="K6">
        <f t="shared" si="3"/>
        <v>1</v>
      </c>
      <c r="L6">
        <f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400.5</v>
      </c>
      <c r="M6">
        <f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400.5</v>
      </c>
      <c r="N6">
        <f t="shared" si="4"/>
        <v>400.5</v>
      </c>
      <c r="O6">
        <f t="shared" si="4"/>
        <v>400.5</v>
      </c>
      <c r="P6">
        <f>IF(I6&lt;&gt;0,(ABS(L6*Constants!$B$10)+50)/100,MAX(P5-ABS(N6*Constants!$B$4),0))</f>
        <v>0.54005</v>
      </c>
      <c r="Q6">
        <f>IF(J6&lt;&gt;0,(ABS(M6*Constants!$B$10)+50)/100,MAX(Q5-ABS(O6*Constants!$B$4),0))</f>
        <v>0.54005</v>
      </c>
      <c r="R6">
        <f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400.5</v>
      </c>
      <c r="S6">
        <f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400.5</v>
      </c>
      <c r="T6">
        <f t="shared" si="5"/>
        <v>400.5</v>
      </c>
      <c r="U6">
        <f t="shared" si="5"/>
        <v>400.5</v>
      </c>
      <c r="V6">
        <f>IF(I6&lt;&gt;0,(ABS(R6*Constants!$B$4)+50)/100,IF(R6=0,MAX((0-ABS(T6*Constants!$B$4)),0),(ABS(R6*Constants!$B$4)+50)/100))</f>
        <v>501.125</v>
      </c>
      <c r="W6">
        <f>IF(J6&lt;&gt;0,(ABS(S6*Constants!$B$4)+50)/100,IF(S6=0,MAX((0-ABS(U6*Constants!$B$4)),0),(ABS(S6*Constants!$B$4)+50)/100))</f>
        <v>501.125</v>
      </c>
      <c r="X6">
        <f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400.5</v>
      </c>
      <c r="Y6">
        <f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400.5</v>
      </c>
      <c r="Z6">
        <f t="shared" si="6"/>
        <v>400.5</v>
      </c>
      <c r="AA6">
        <f t="shared" si="6"/>
        <v>400.5</v>
      </c>
      <c r="AB6">
        <f>IF(I6&lt;&gt;0,(ABS(X6*Constants!$B$10)+50)/100,IF(X6=0,MAX((AB5-ABS(Z6*Constants!$B$4)),0),(ABS(X6*Constants!$B$4)+50)/100))</f>
        <v>0.54005</v>
      </c>
      <c r="AC6">
        <f>IF(J6&lt;&gt;0,(ABS(Y6*Constants!$B$10)+50)/100,IF(Y6=0,MAX((AC5-ABS(AA6*Constants!$B$4)),0),(ABS(Y6*Constants!$B$4)+50)/100))</f>
        <v>0.54005</v>
      </c>
      <c r="AD6">
        <f t="shared" si="7"/>
        <v>401</v>
      </c>
      <c r="AE6">
        <f t="shared" si="8"/>
        <v>400.5</v>
      </c>
      <c r="AF6">
        <f t="shared" si="0"/>
        <v>400.5</v>
      </c>
      <c r="AG6">
        <f>((Constants!$B$5*AG5)+Constants!$B$4*AD6+AH5)/(Constants!$B$5+Constants!$B$4)</f>
        <v>320.710120783007</v>
      </c>
      <c r="AH6">
        <f>((Constants!$B$5*AG5)+Constants!$B$4*AD6+AH5)-(Constants!$B$5+Constants!$B$4)*AG6</f>
        <v>0</v>
      </c>
      <c r="AI6">
        <f>((Constants!$B$5*AI5)+Constants!$B$4*AE6+AJ5)/(Constants!$B$5+Constants!$B$4)</f>
        <v>337.781132861308</v>
      </c>
      <c r="AJ6">
        <f>((Constants!$B$5*AI5)+Constants!$B$4*AE6+AJ5)-(Constants!$B$4+Constants!$B$5)*AI6</f>
        <v>0</v>
      </c>
      <c r="AK6">
        <f>((Constants!$B$5*AK5)+Constants!$B$4*AF6+AL5)/(Constants!$B$5+Constants!$B$4)</f>
        <v>344.453352769679</v>
      </c>
      <c r="AL6">
        <f>((Constants!$B$5*AK5)+Constants!$B$4*AF6+AL5)-(Constants!$B$5+Constants!$B$4)*AK6</f>
        <v>0</v>
      </c>
      <c r="AM6">
        <f t="shared" si="9"/>
        <v>1</v>
      </c>
      <c r="AN6">
        <f t="shared" si="10"/>
        <v>1</v>
      </c>
      <c r="AO6">
        <f>(200000*(ABS(N6)-ABS(N4))+Constants!$B$7)/(2*Constants!$B$7)</f>
        <v>-5999.5</v>
      </c>
      <c r="AP6">
        <f>(200000*(ABS(O6)-ABS(O4))+Constants!$B$7)/(2*Constants!$B$7)</f>
        <v>0.5</v>
      </c>
      <c r="AQ6">
        <f t="shared" si="11"/>
        <v>-2999</v>
      </c>
      <c r="AR6">
        <f>(Constants!$B$3*Constants!$B$8*I6*K6+AS5)/(Constants!$B$9*Constants!$B$4)</f>
        <v>2.51327433628319</v>
      </c>
      <c r="AS6">
        <f>(Constants!$B$3*Constants!$B$8*I6*K6+AS5)-(AR6*Constants!$B$9*Constants!$B$4)</f>
        <v>0</v>
      </c>
      <c r="AT6">
        <f t="shared" si="12"/>
        <v>10.0530973451327</v>
      </c>
      <c r="AU6">
        <v>0</v>
      </c>
      <c r="AV6">
        <f>IF(AU6=2,ROUND(5*1000/Constants!$B$11,0),IF(AV5&gt;0,AV5-1,0))</f>
        <v>0</v>
      </c>
      <c r="AW6">
        <f t="shared" si="13"/>
        <v>0</v>
      </c>
      <c r="AX6">
        <f>IF(AW6&gt;Constants!$B$12,2,0)</f>
        <v>0</v>
      </c>
      <c r="AZ6">
        <f>IF(ABS(AG6)&gt;Constants!$B$13,2,0)</f>
        <v>0</v>
      </c>
    </row>
    <row r="7" spans="1:52">
      <c r="A7" s="3">
        <v>5</v>
      </c>
      <c r="B7">
        <f>Signals!D6</f>
        <v>1</v>
      </c>
      <c r="C7">
        <f>Signals!E6</f>
        <v>1</v>
      </c>
      <c r="D7">
        <f>Signals!G6</f>
        <v>0</v>
      </c>
      <c r="E7">
        <f>Signals!J6</f>
        <v>0</v>
      </c>
      <c r="F7">
        <f>Signals!K6</f>
        <v>0</v>
      </c>
      <c r="G7">
        <f>IF(Constants!$B$2=2,-B7,B7)</f>
        <v>1</v>
      </c>
      <c r="H7">
        <f>IF(Constants!$C$2=2,-C7,C7)</f>
        <v>1</v>
      </c>
      <c r="I7">
        <f t="shared" si="1"/>
        <v>1</v>
      </c>
      <c r="J7">
        <f t="shared" si="2"/>
        <v>1</v>
      </c>
      <c r="K7">
        <f t="shared" si="3"/>
        <v>1</v>
      </c>
      <c r="L7">
        <f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400.5</v>
      </c>
      <c r="M7">
        <f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400.5</v>
      </c>
      <c r="N7">
        <f t="shared" si="4"/>
        <v>400.5</v>
      </c>
      <c r="O7">
        <f t="shared" si="4"/>
        <v>400.5</v>
      </c>
      <c r="P7">
        <f>IF(I7&lt;&gt;0,(ABS(L7*Constants!$B$10)+50)/100,MAX(P6-ABS(N7*Constants!$B$4),0))</f>
        <v>0.54005</v>
      </c>
      <c r="Q7">
        <f>IF(J7&lt;&gt;0,(ABS(M7*Constants!$B$10)+50)/100,MAX(Q6-ABS(O7*Constants!$B$4),0))</f>
        <v>0.54005</v>
      </c>
      <c r="R7">
        <f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400.5</v>
      </c>
      <c r="S7">
        <f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400.5</v>
      </c>
      <c r="T7">
        <f t="shared" si="5"/>
        <v>400.5</v>
      </c>
      <c r="U7">
        <f t="shared" si="5"/>
        <v>400.5</v>
      </c>
      <c r="V7">
        <f>IF(I7&lt;&gt;0,(ABS(R7*Constants!$B$4)+50)/100,IF(R7=0,MAX((0-ABS(T7*Constants!$B$4)),0),(ABS(R7*Constants!$B$4)+50)/100))</f>
        <v>501.125</v>
      </c>
      <c r="W7">
        <f>IF(J7&lt;&gt;0,(ABS(S7*Constants!$B$4)+50)/100,IF(S7=0,MAX((0-ABS(U7*Constants!$B$4)),0),(ABS(S7*Constants!$B$4)+50)/100))</f>
        <v>501.125</v>
      </c>
      <c r="X7">
        <f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400.5</v>
      </c>
      <c r="Y7">
        <f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400.5</v>
      </c>
      <c r="Z7">
        <f t="shared" si="6"/>
        <v>400.5</v>
      </c>
      <c r="AA7">
        <f t="shared" si="6"/>
        <v>400.5</v>
      </c>
      <c r="AB7">
        <f>IF(I7&lt;&gt;0,(ABS(X7*Constants!$B$10)+50)/100,IF(X7=0,MAX((AB6-ABS(Z7*Constants!$B$4)),0),(ABS(X7*Constants!$B$4)+50)/100))</f>
        <v>0.54005</v>
      </c>
      <c r="AC7">
        <f>IF(J7&lt;&gt;0,(ABS(Y7*Constants!$B$10)+50)/100,IF(Y7=0,MAX((AC6-ABS(AA7*Constants!$B$4)),0),(ABS(Y7*Constants!$B$4)+50)/100))</f>
        <v>0.54005</v>
      </c>
      <c r="AD7">
        <f t="shared" si="7"/>
        <v>401</v>
      </c>
      <c r="AE7">
        <f t="shared" si="8"/>
        <v>400.5</v>
      </c>
      <c r="AF7">
        <f t="shared" si="0"/>
        <v>400.5</v>
      </c>
      <c r="AG7">
        <f>((Constants!$B$5*AG6)+Constants!$B$4*AD7+AH6)/(Constants!$B$5+Constants!$B$4)</f>
        <v>378.060034509431</v>
      </c>
      <c r="AH7">
        <f>((Constants!$B$5*AG6)+Constants!$B$4*AD7+AH6)-(Constants!$B$5+Constants!$B$4)*AG7</f>
        <v>0</v>
      </c>
      <c r="AI7">
        <f>((Constants!$B$5*AI6)+Constants!$B$4*AE7+AJ6)/(Constants!$B$5+Constants!$B$4)</f>
        <v>382.580323674659</v>
      </c>
      <c r="AJ7">
        <f>((Constants!$B$5*AI6)+Constants!$B$4*AE7+AJ6)-(Constants!$B$4+Constants!$B$5)*AI7</f>
        <v>0</v>
      </c>
      <c r="AK7">
        <f>((Constants!$B$5*AK6)+Constants!$B$4*AF7+AL6)/(Constants!$B$5+Constants!$B$4)</f>
        <v>384.486672219908</v>
      </c>
      <c r="AL7">
        <f>((Constants!$B$5*AK6)+Constants!$B$4*AF7+AL6)-(Constants!$B$5+Constants!$B$4)*AK7</f>
        <v>0</v>
      </c>
      <c r="AM7">
        <f t="shared" si="9"/>
        <v>1</v>
      </c>
      <c r="AN7">
        <f t="shared" si="10"/>
        <v>1</v>
      </c>
      <c r="AO7">
        <f>(200000*(ABS(N7)-ABS(N5))+Constants!$B$7)/(2*Constants!$B$7)</f>
        <v>0.5</v>
      </c>
      <c r="AP7">
        <f>(200000*(ABS(O7)-ABS(O5))+Constants!$B$7)/(2*Constants!$B$7)</f>
        <v>0.5</v>
      </c>
      <c r="AQ7">
        <f t="shared" si="11"/>
        <v>1</v>
      </c>
      <c r="AR7">
        <f>(Constants!$B$3*Constants!$B$8*I7*K7+AS6)/(Constants!$B$9*Constants!$B$4)</f>
        <v>2.51327433628319</v>
      </c>
      <c r="AS7">
        <f>(Constants!$B$3*Constants!$B$8*I7*K7+AS6)-(AR7*Constants!$B$9*Constants!$B$4)</f>
        <v>0</v>
      </c>
      <c r="AT7">
        <f t="shared" si="12"/>
        <v>12.5663716814159</v>
      </c>
      <c r="AU7">
        <v>0</v>
      </c>
      <c r="AV7">
        <f>IF(AU7=2,ROUND(5*1000/Constants!$B$11,0),IF(AV6&gt;0,AV6-1,0))</f>
        <v>0</v>
      </c>
      <c r="AW7">
        <f t="shared" si="13"/>
        <v>0</v>
      </c>
      <c r="AX7">
        <f>IF(AW7&gt;Constants!$B$12,2,0)</f>
        <v>0</v>
      </c>
      <c r="AZ7">
        <f>IF(ABS(AG7)&gt;Constants!$B$13,2,0)</f>
        <v>0</v>
      </c>
    </row>
    <row r="8" spans="1:52">
      <c r="A8" s="3">
        <v>6</v>
      </c>
      <c r="B8">
        <f>Signals!D7</f>
        <v>1</v>
      </c>
      <c r="C8">
        <f>Signals!E7</f>
        <v>1</v>
      </c>
      <c r="D8">
        <f>Signals!G7</f>
        <v>0</v>
      </c>
      <c r="E8">
        <f>Signals!J7</f>
        <v>0</v>
      </c>
      <c r="F8">
        <f>Signals!K7</f>
        <v>0</v>
      </c>
      <c r="G8">
        <f>IF(Constants!$B$2=2,-B8,B8)</f>
        <v>1</v>
      </c>
      <c r="H8">
        <f>IF(Constants!$C$2=2,-C8,C8)</f>
        <v>1</v>
      </c>
      <c r="I8">
        <f t="shared" si="1"/>
        <v>1</v>
      </c>
      <c r="J8">
        <f t="shared" si="2"/>
        <v>1</v>
      </c>
      <c r="K8">
        <f t="shared" si="3"/>
        <v>1</v>
      </c>
      <c r="L8">
        <f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400.5</v>
      </c>
      <c r="M8">
        <f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400.5</v>
      </c>
      <c r="N8">
        <f t="shared" si="4"/>
        <v>400.5</v>
      </c>
      <c r="O8">
        <f t="shared" si="4"/>
        <v>400.5</v>
      </c>
      <c r="P8">
        <f>IF(I8&lt;&gt;0,(ABS(L8*Constants!$B$10)+50)/100,MAX(P7-ABS(N8*Constants!$B$4),0))</f>
        <v>0.54005</v>
      </c>
      <c r="Q8">
        <f>IF(J8&lt;&gt;0,(ABS(M8*Constants!$B$10)+50)/100,MAX(Q7-ABS(O8*Constants!$B$4),0))</f>
        <v>0.54005</v>
      </c>
      <c r="R8">
        <f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400.5</v>
      </c>
      <c r="S8">
        <f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400.5</v>
      </c>
      <c r="T8">
        <f t="shared" si="5"/>
        <v>400.5</v>
      </c>
      <c r="U8">
        <f t="shared" si="5"/>
        <v>400.5</v>
      </c>
      <c r="V8">
        <f>IF(I8&lt;&gt;0,(ABS(R8*Constants!$B$4)+50)/100,IF(R8=0,MAX((0-ABS(T8*Constants!$B$4)),0),(ABS(R8*Constants!$B$4)+50)/100))</f>
        <v>501.125</v>
      </c>
      <c r="W8">
        <f>IF(J8&lt;&gt;0,(ABS(S8*Constants!$B$4)+50)/100,IF(S8=0,MAX((0-ABS(U8*Constants!$B$4)),0),(ABS(S8*Constants!$B$4)+50)/100))</f>
        <v>501.125</v>
      </c>
      <c r="X8">
        <f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400.5</v>
      </c>
      <c r="Y8">
        <f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400.5</v>
      </c>
      <c r="Z8">
        <f t="shared" si="6"/>
        <v>400.5</v>
      </c>
      <c r="AA8">
        <f t="shared" si="6"/>
        <v>400.5</v>
      </c>
      <c r="AB8">
        <f>IF(I8&lt;&gt;0,(ABS(X8*Constants!$B$10)+50)/100,IF(X8=0,MAX((AB7-ABS(Z8*Constants!$B$4)),0),(ABS(X8*Constants!$B$4)+50)/100))</f>
        <v>0.54005</v>
      </c>
      <c r="AC8">
        <f>IF(J8&lt;&gt;0,(ABS(Y8*Constants!$B$10)+50)/100,IF(Y8=0,MAX((AC7-ABS(AA8*Constants!$B$4)),0),(ABS(Y8*Constants!$B$4)+50)/100))</f>
        <v>0.54005</v>
      </c>
      <c r="AD8">
        <f t="shared" si="7"/>
        <v>401</v>
      </c>
      <c r="AE8">
        <f t="shared" si="8"/>
        <v>400.5</v>
      </c>
      <c r="AF8">
        <f t="shared" si="0"/>
        <v>400.5</v>
      </c>
      <c r="AG8">
        <f>((Constants!$B$5*AG7)+Constants!$B$4*AD8+AH7)/(Constants!$B$5+Constants!$B$4)</f>
        <v>394.445724145552</v>
      </c>
      <c r="AH8">
        <f>((Constants!$B$5*AG7)+Constants!$B$4*AD8+AH7)-(Constants!$B$5+Constants!$B$4)*AG8</f>
        <v>0</v>
      </c>
      <c r="AI8">
        <f>((Constants!$B$5*AI7)+Constants!$B$4*AE8+AJ7)/(Constants!$B$5+Constants!$B$4)</f>
        <v>395.380092478474</v>
      </c>
      <c r="AJ8">
        <f>((Constants!$B$5*AI7)+Constants!$B$4*AE8+AJ7)-(Constants!$B$4+Constants!$B$5)*AI8</f>
        <v>0</v>
      </c>
      <c r="AK8">
        <f>((Constants!$B$5*AK7)+Constants!$B$4*AF8+AL7)/(Constants!$B$5+Constants!$B$4)</f>
        <v>395.924763491402</v>
      </c>
      <c r="AL8">
        <f>((Constants!$B$5*AK7)+Constants!$B$4*AF8+AL7)-(Constants!$B$5+Constants!$B$4)*AK8</f>
        <v>0</v>
      </c>
      <c r="AM8">
        <f t="shared" si="9"/>
        <v>1</v>
      </c>
      <c r="AN8">
        <f t="shared" si="10"/>
        <v>1</v>
      </c>
      <c r="AO8">
        <f>(200000*(ABS(N8)-ABS(N6))+Constants!$B$7)/(2*Constants!$B$7)</f>
        <v>0.5</v>
      </c>
      <c r="AP8">
        <f>(200000*(ABS(O8)-ABS(O6))+Constants!$B$7)/(2*Constants!$B$7)</f>
        <v>0.5</v>
      </c>
      <c r="AQ8">
        <f t="shared" si="11"/>
        <v>1</v>
      </c>
      <c r="AR8">
        <f>(Constants!$B$3*Constants!$B$8*I8*K8+AS7)/(Constants!$B$9*Constants!$B$4)</f>
        <v>2.51327433628319</v>
      </c>
      <c r="AS8">
        <f>(Constants!$B$3*Constants!$B$8*I8*K8+AS7)-(AR8*Constants!$B$9*Constants!$B$4)</f>
        <v>0</v>
      </c>
      <c r="AT8">
        <f t="shared" si="12"/>
        <v>15.0796460176991</v>
      </c>
      <c r="AU8">
        <v>0</v>
      </c>
      <c r="AV8">
        <f>IF(AU8=2,ROUND(5*1000/Constants!$B$11,0),IF(AV7&gt;0,AV7-1,0))</f>
        <v>0</v>
      </c>
      <c r="AW8">
        <f t="shared" si="13"/>
        <v>0</v>
      </c>
      <c r="AX8">
        <f>IF(AW8&gt;Constants!$B$12,2,0)</f>
        <v>0</v>
      </c>
      <c r="AZ8">
        <f>IF(ABS(AG8)&gt;Constants!$B$13,2,0)</f>
        <v>0</v>
      </c>
    </row>
    <row r="9" spans="1:52">
      <c r="A9" s="3">
        <v>7</v>
      </c>
      <c r="B9">
        <f>Signals!D8</f>
        <v>1</v>
      </c>
      <c r="C9">
        <f>Signals!E8</f>
        <v>1</v>
      </c>
      <c r="D9">
        <f>Signals!G8</f>
        <v>0</v>
      </c>
      <c r="E9">
        <f>Signals!J8</f>
        <v>0</v>
      </c>
      <c r="F9">
        <f>Signals!K8</f>
        <v>0</v>
      </c>
      <c r="G9">
        <f>IF(Constants!$B$2=2,-B9,B9)</f>
        <v>1</v>
      </c>
      <c r="H9">
        <f>IF(Constants!$C$2=2,-C9,C9)</f>
        <v>1</v>
      </c>
      <c r="I9">
        <f t="shared" si="1"/>
        <v>1</v>
      </c>
      <c r="J9">
        <f t="shared" si="2"/>
        <v>1</v>
      </c>
      <c r="K9">
        <f t="shared" si="3"/>
        <v>1</v>
      </c>
      <c r="L9">
        <f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400.5</v>
      </c>
      <c r="M9">
        <f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400.5</v>
      </c>
      <c r="N9">
        <f t="shared" si="4"/>
        <v>400.5</v>
      </c>
      <c r="O9">
        <f t="shared" si="4"/>
        <v>400.5</v>
      </c>
      <c r="P9">
        <f>IF(I9&lt;&gt;0,(ABS(L9*Constants!$B$10)+50)/100,MAX(P8-ABS(N9*Constants!$B$4),0))</f>
        <v>0.54005</v>
      </c>
      <c r="Q9">
        <f>IF(J9&lt;&gt;0,(ABS(M9*Constants!$B$10)+50)/100,MAX(Q8-ABS(O9*Constants!$B$4),0))</f>
        <v>0.54005</v>
      </c>
      <c r="R9">
        <f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400.5</v>
      </c>
      <c r="S9">
        <f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400.5</v>
      </c>
      <c r="T9">
        <f t="shared" si="5"/>
        <v>400.5</v>
      </c>
      <c r="U9">
        <f t="shared" si="5"/>
        <v>400.5</v>
      </c>
      <c r="V9">
        <f>IF(I9&lt;&gt;0,(ABS(R9*Constants!$B$4)+50)/100,IF(R9=0,MAX((0-ABS(T9*Constants!$B$4)),0),(ABS(R9*Constants!$B$4)+50)/100))</f>
        <v>501.125</v>
      </c>
      <c r="W9">
        <f>IF(J9&lt;&gt;0,(ABS(S9*Constants!$B$4)+50)/100,IF(S9=0,MAX((0-ABS(U9*Constants!$B$4)),0),(ABS(S9*Constants!$B$4)+50)/100))</f>
        <v>501.125</v>
      </c>
      <c r="X9">
        <f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400.5</v>
      </c>
      <c r="Y9">
        <f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400.5</v>
      </c>
      <c r="Z9">
        <f t="shared" si="6"/>
        <v>400.5</v>
      </c>
      <c r="AA9">
        <f t="shared" si="6"/>
        <v>400.5</v>
      </c>
      <c r="AB9">
        <f>IF(I9&lt;&gt;0,(ABS(X9*Constants!$B$10)+50)/100,IF(X9=0,MAX((AB8-ABS(Z9*Constants!$B$4)),0),(ABS(X9*Constants!$B$4)+50)/100))</f>
        <v>0.54005</v>
      </c>
      <c r="AC9">
        <f>IF(J9&lt;&gt;0,(ABS(Y9*Constants!$B$10)+50)/100,IF(Y9=0,MAX((AC8-ABS(AA9*Constants!$B$4)),0),(ABS(Y9*Constants!$B$4)+50)/100))</f>
        <v>0.54005</v>
      </c>
      <c r="AD9">
        <f t="shared" si="7"/>
        <v>401</v>
      </c>
      <c r="AE9">
        <f t="shared" si="8"/>
        <v>400.5</v>
      </c>
      <c r="AF9">
        <f t="shared" si="0"/>
        <v>400.5</v>
      </c>
      <c r="AG9">
        <f>((Constants!$B$5*AG8)+Constants!$B$4*AD9+AH8)/(Constants!$B$5+Constants!$B$4)</f>
        <v>399.127349755872</v>
      </c>
      <c r="AH9">
        <f>((Constants!$B$5*AG8)+Constants!$B$4*AD9+AH8)-(Constants!$B$5+Constants!$B$4)*AG9</f>
        <v>0</v>
      </c>
      <c r="AI9">
        <f>((Constants!$B$5*AI8)+Constants!$B$4*AE9+AJ8)/(Constants!$B$5+Constants!$B$4)</f>
        <v>399.037169279564</v>
      </c>
      <c r="AJ9">
        <f>((Constants!$B$5*AI8)+Constants!$B$4*AE9+AJ8)-(Constants!$B$4+Constants!$B$5)*AI9</f>
        <v>0</v>
      </c>
      <c r="AK9">
        <f>((Constants!$B$5*AK8)+Constants!$B$4*AF9+AL8)/(Constants!$B$5+Constants!$B$4)</f>
        <v>399.192789568972</v>
      </c>
      <c r="AL9">
        <f>((Constants!$B$5*AK8)+Constants!$B$4*AF9+AL8)-(Constants!$B$5+Constants!$B$4)*AK9</f>
        <v>0</v>
      </c>
      <c r="AM9">
        <f t="shared" si="9"/>
        <v>1</v>
      </c>
      <c r="AN9">
        <f t="shared" si="10"/>
        <v>1</v>
      </c>
      <c r="AO9">
        <f>(200000*(ABS(N9)-ABS(N7))+Constants!$B$7)/(2*Constants!$B$7)</f>
        <v>0.5</v>
      </c>
      <c r="AP9">
        <f>(200000*(ABS(O9)-ABS(O7))+Constants!$B$7)/(2*Constants!$B$7)</f>
        <v>0.5</v>
      </c>
      <c r="AQ9">
        <f t="shared" si="11"/>
        <v>1</v>
      </c>
      <c r="AR9">
        <f>(Constants!$B$3*Constants!$B$8*I9*K9+AS8)/(Constants!$B$9*Constants!$B$4)</f>
        <v>2.51327433628319</v>
      </c>
      <c r="AS9">
        <f>(Constants!$B$3*Constants!$B$8*I9*K9+AS8)-(AR9*Constants!$B$9*Constants!$B$4)</f>
        <v>0</v>
      </c>
      <c r="AT9">
        <f t="shared" si="12"/>
        <v>17.5929203539823</v>
      </c>
      <c r="AU9">
        <v>0</v>
      </c>
      <c r="AV9">
        <f>IF(AU9=2,ROUND(5*1000/Constants!$B$11,0),IF(AV8&gt;0,AV8-1,0))</f>
        <v>0</v>
      </c>
      <c r="AW9">
        <f t="shared" si="13"/>
        <v>0</v>
      </c>
      <c r="AX9">
        <f>IF(AW9&gt;Constants!$B$12,2,0)</f>
        <v>0</v>
      </c>
      <c r="AZ9">
        <f>IF(ABS(AG9)&gt;Constants!$B$13,2,0)</f>
        <v>0</v>
      </c>
    </row>
    <row r="10" spans="1:52">
      <c r="A10" s="3">
        <v>8</v>
      </c>
      <c r="B10">
        <f>Signals!D9</f>
        <v>1</v>
      </c>
      <c r="C10">
        <f>Signals!E9</f>
        <v>1</v>
      </c>
      <c r="D10">
        <f>Signals!G9</f>
        <v>0</v>
      </c>
      <c r="E10">
        <f>Signals!J9</f>
        <v>0</v>
      </c>
      <c r="F10">
        <f>Signals!K9</f>
        <v>0</v>
      </c>
      <c r="G10">
        <f>IF(Constants!$B$2=2,-B10,B10)</f>
        <v>1</v>
      </c>
      <c r="H10">
        <f>IF(Constants!$C$2=2,-C10,C10)</f>
        <v>1</v>
      </c>
      <c r="I10">
        <f t="shared" si="1"/>
        <v>1</v>
      </c>
      <c r="J10">
        <f t="shared" si="2"/>
        <v>1</v>
      </c>
      <c r="K10">
        <f t="shared" si="3"/>
        <v>1</v>
      </c>
      <c r="L10">
        <f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400.5</v>
      </c>
      <c r="M10">
        <f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400.5</v>
      </c>
      <c r="N10">
        <f t="shared" si="4"/>
        <v>400.5</v>
      </c>
      <c r="O10">
        <f t="shared" si="4"/>
        <v>400.5</v>
      </c>
      <c r="P10">
        <f>IF(I10&lt;&gt;0,(ABS(L10*Constants!$B$10)+50)/100,MAX(P9-ABS(N10*Constants!$B$4),0))</f>
        <v>0.54005</v>
      </c>
      <c r="Q10">
        <f>IF(J10&lt;&gt;0,(ABS(M10*Constants!$B$10)+50)/100,MAX(Q9-ABS(O10*Constants!$B$4),0))</f>
        <v>0.54005</v>
      </c>
      <c r="R10">
        <f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400.5</v>
      </c>
      <c r="S10">
        <f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400.5</v>
      </c>
      <c r="T10">
        <f t="shared" si="5"/>
        <v>400.5</v>
      </c>
      <c r="U10">
        <f t="shared" si="5"/>
        <v>400.5</v>
      </c>
      <c r="V10">
        <f>IF(I10&lt;&gt;0,(ABS(R10*Constants!$B$4)+50)/100,IF(R10=0,MAX((0-ABS(T10*Constants!$B$4)),0),(ABS(R10*Constants!$B$4)+50)/100))</f>
        <v>501.125</v>
      </c>
      <c r="W10">
        <f>IF(J10&lt;&gt;0,(ABS(S10*Constants!$B$4)+50)/100,IF(S10=0,MAX((0-ABS(U10*Constants!$B$4)),0),(ABS(S10*Constants!$B$4)+50)/100))</f>
        <v>501.125</v>
      </c>
      <c r="X10">
        <f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400.5</v>
      </c>
      <c r="Y10">
        <f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400.5</v>
      </c>
      <c r="Z10">
        <f t="shared" si="6"/>
        <v>400.5</v>
      </c>
      <c r="AA10">
        <f t="shared" si="6"/>
        <v>400.5</v>
      </c>
      <c r="AB10">
        <f>IF(I10&lt;&gt;0,(ABS(X10*Constants!$B$10)+50)/100,IF(X10=0,MAX((AB9-ABS(Z10*Constants!$B$4)),0),(ABS(X10*Constants!$B$4)+50)/100))</f>
        <v>0.54005</v>
      </c>
      <c r="AC10">
        <f>IF(J10&lt;&gt;0,(ABS(Y10*Constants!$B$10)+50)/100,IF(Y10=0,MAX((AC9-ABS(AA10*Constants!$B$4)),0),(ABS(Y10*Constants!$B$4)+50)/100))</f>
        <v>0.54005</v>
      </c>
      <c r="AD10">
        <f t="shared" si="7"/>
        <v>401</v>
      </c>
      <c r="AE10">
        <f t="shared" si="8"/>
        <v>400.5</v>
      </c>
      <c r="AF10">
        <f t="shared" si="0"/>
        <v>400.5</v>
      </c>
      <c r="AG10">
        <f>((Constants!$B$5*AG9)+Constants!$B$4*AD10+AH9)/(Constants!$B$5+Constants!$B$4)</f>
        <v>400.464957073106</v>
      </c>
      <c r="AH10">
        <f>((Constants!$B$5*AG9)+Constants!$B$4*AD10+AH9)-(Constants!$B$5+Constants!$B$4)*AG10</f>
        <v>0</v>
      </c>
      <c r="AI10">
        <f>((Constants!$B$5*AI9)+Constants!$B$4*AE10+AJ9)/(Constants!$B$5+Constants!$B$4)</f>
        <v>400.08204836559</v>
      </c>
      <c r="AJ10">
        <f>((Constants!$B$5*AI9)+Constants!$B$4*AE10+AJ9)-(Constants!$B$4+Constants!$B$5)*AI10</f>
        <v>0</v>
      </c>
      <c r="AK10">
        <f>((Constants!$B$5*AK9)+Constants!$B$4*AF10+AL9)/(Constants!$B$5+Constants!$B$4)</f>
        <v>400.126511305421</v>
      </c>
      <c r="AL10">
        <f>((Constants!$B$5*AK9)+Constants!$B$4*AF10+AL9)-(Constants!$B$5+Constants!$B$4)*AK10</f>
        <v>0</v>
      </c>
      <c r="AM10">
        <f t="shared" si="9"/>
        <v>1</v>
      </c>
      <c r="AN10">
        <f t="shared" si="10"/>
        <v>1</v>
      </c>
      <c r="AO10">
        <f>(200000*(ABS(N10)-ABS(N8))+Constants!$B$7)/(2*Constants!$B$7)</f>
        <v>0.5</v>
      </c>
      <c r="AP10">
        <f>(200000*(ABS(O10)-ABS(O8))+Constants!$B$7)/(2*Constants!$B$7)</f>
        <v>0.5</v>
      </c>
      <c r="AQ10">
        <f t="shared" si="11"/>
        <v>1</v>
      </c>
      <c r="AR10">
        <f>(Constants!$B$3*Constants!$B$8*I10*K10+AS9)/(Constants!$B$9*Constants!$B$4)</f>
        <v>2.51327433628319</v>
      </c>
      <c r="AS10">
        <f>(Constants!$B$3*Constants!$B$8*I10*K10+AS9)-(AR10*Constants!$B$9*Constants!$B$4)</f>
        <v>0</v>
      </c>
      <c r="AT10">
        <f t="shared" si="12"/>
        <v>20.1061946902655</v>
      </c>
      <c r="AU10">
        <v>0</v>
      </c>
      <c r="AV10">
        <f>IF(AU10=2,ROUND(5*1000/Constants!$B$11,0),IF(AV9&gt;0,AV9-1,0))</f>
        <v>0</v>
      </c>
      <c r="AW10">
        <f t="shared" si="13"/>
        <v>0</v>
      </c>
      <c r="AX10">
        <f>IF(AW10&gt;Constants!$B$12,2,0)</f>
        <v>0</v>
      </c>
      <c r="AZ10">
        <f>IF(ABS(AG10)&gt;Constants!$B$13,2,0)</f>
        <v>0</v>
      </c>
    </row>
    <row r="11" spans="1:52">
      <c r="A11" s="3">
        <v>9</v>
      </c>
      <c r="B11">
        <f>Signals!D10</f>
        <v>1</v>
      </c>
      <c r="C11">
        <f>Signals!E10</f>
        <v>1</v>
      </c>
      <c r="D11">
        <f>Signals!G10</f>
        <v>0</v>
      </c>
      <c r="E11">
        <f>Signals!J10</f>
        <v>0</v>
      </c>
      <c r="F11">
        <f>Signals!K10</f>
        <v>0</v>
      </c>
      <c r="G11">
        <f>IF(Constants!$B$2=2,-B11,B11)</f>
        <v>1</v>
      </c>
      <c r="H11">
        <f>IF(Constants!$C$2=2,-C11,C11)</f>
        <v>1</v>
      </c>
      <c r="I11">
        <f t="shared" si="1"/>
        <v>1</v>
      </c>
      <c r="J11">
        <f t="shared" si="2"/>
        <v>1</v>
      </c>
      <c r="K11">
        <f t="shared" si="3"/>
        <v>1</v>
      </c>
      <c r="L11">
        <f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400.5</v>
      </c>
      <c r="M11">
        <f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400.5</v>
      </c>
      <c r="N11">
        <f t="shared" si="4"/>
        <v>400.5</v>
      </c>
      <c r="O11">
        <f t="shared" si="4"/>
        <v>400.5</v>
      </c>
      <c r="P11">
        <f>IF(I11&lt;&gt;0,(ABS(L11*Constants!$B$10)+50)/100,MAX(P10-ABS(N11*Constants!$B$4),0))</f>
        <v>0.54005</v>
      </c>
      <c r="Q11">
        <f>IF(J11&lt;&gt;0,(ABS(M11*Constants!$B$10)+50)/100,MAX(Q10-ABS(O11*Constants!$B$4),0))</f>
        <v>0.54005</v>
      </c>
      <c r="R11">
        <f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400.5</v>
      </c>
      <c r="S11">
        <f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400.5</v>
      </c>
      <c r="T11">
        <f t="shared" si="5"/>
        <v>400.5</v>
      </c>
      <c r="U11">
        <f t="shared" si="5"/>
        <v>400.5</v>
      </c>
      <c r="V11">
        <f>IF(I11&lt;&gt;0,(ABS(R11*Constants!$B$4)+50)/100,IF(R11=0,MAX((0-ABS(T11*Constants!$B$4)),0),(ABS(R11*Constants!$B$4)+50)/100))</f>
        <v>501.125</v>
      </c>
      <c r="W11">
        <f>IF(J11&lt;&gt;0,(ABS(S11*Constants!$B$4)+50)/100,IF(S11=0,MAX((0-ABS(U11*Constants!$B$4)),0),(ABS(S11*Constants!$B$4)+50)/100))</f>
        <v>501.125</v>
      </c>
      <c r="X11">
        <f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400.5</v>
      </c>
      <c r="Y11">
        <f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400.5</v>
      </c>
      <c r="Z11">
        <f t="shared" si="6"/>
        <v>400.5</v>
      </c>
      <c r="AA11">
        <f t="shared" si="6"/>
        <v>400.5</v>
      </c>
      <c r="AB11">
        <f>IF(I11&lt;&gt;0,(ABS(X11*Constants!$B$10)+50)/100,IF(X11=0,MAX((AB10-ABS(Z11*Constants!$B$4)),0),(ABS(X11*Constants!$B$4)+50)/100))</f>
        <v>0.54005</v>
      </c>
      <c r="AC11">
        <f>IF(J11&lt;&gt;0,(ABS(Y11*Constants!$B$10)+50)/100,IF(Y11=0,MAX((AC10-ABS(AA11*Constants!$B$4)),0),(ABS(Y11*Constants!$B$4)+50)/100))</f>
        <v>0.54005</v>
      </c>
      <c r="AD11">
        <f t="shared" si="7"/>
        <v>401</v>
      </c>
      <c r="AE11">
        <f t="shared" si="8"/>
        <v>400.5</v>
      </c>
      <c r="AF11">
        <f t="shared" si="0"/>
        <v>400.5</v>
      </c>
      <c r="AG11">
        <f>((Constants!$B$5*AG10)+Constants!$B$4*AD11+AH10)/(Constants!$B$5+Constants!$B$4)</f>
        <v>400.847130592316</v>
      </c>
      <c r="AH11">
        <f>((Constants!$B$5*AG10)+Constants!$B$4*AD11+AH10)-(Constants!$B$5+Constants!$B$4)*AG11</f>
        <v>0</v>
      </c>
      <c r="AI11">
        <f>((Constants!$B$5*AI10)+Constants!$B$4*AE11+AJ10)/(Constants!$B$5+Constants!$B$4)</f>
        <v>400.380585247311</v>
      </c>
      <c r="AJ11">
        <f>((Constants!$B$5*AI10)+Constants!$B$4*AE11+AJ10)-(Constants!$B$4+Constants!$B$5)*AI11</f>
        <v>0</v>
      </c>
      <c r="AK11">
        <f>((Constants!$B$5*AK10)+Constants!$B$4*AF11+AL10)/(Constants!$B$5+Constants!$B$4)</f>
        <v>400.393288944406</v>
      </c>
      <c r="AL11">
        <f>((Constants!$B$5*AK10)+Constants!$B$4*AF11+AL10)-(Constants!$B$5+Constants!$B$4)*AK11</f>
        <v>0</v>
      </c>
      <c r="AM11">
        <f t="shared" si="9"/>
        <v>1</v>
      </c>
      <c r="AN11">
        <f t="shared" si="10"/>
        <v>1</v>
      </c>
      <c r="AO11">
        <f>(200000*(ABS(N11)-ABS(N9))+Constants!$B$7)/(2*Constants!$B$7)</f>
        <v>0.5</v>
      </c>
      <c r="AP11">
        <f>(200000*(ABS(O11)-ABS(O9))+Constants!$B$7)/(2*Constants!$B$7)</f>
        <v>0.5</v>
      </c>
      <c r="AQ11">
        <f t="shared" si="11"/>
        <v>1</v>
      </c>
      <c r="AR11">
        <f>(Constants!$B$3*Constants!$B$8*I11*K11+AS10)/(Constants!$B$9*Constants!$B$4)</f>
        <v>2.51327433628319</v>
      </c>
      <c r="AS11">
        <f>(Constants!$B$3*Constants!$B$8*I11*K11+AS10)-(AR11*Constants!$B$9*Constants!$B$4)</f>
        <v>0</v>
      </c>
      <c r="AT11">
        <f t="shared" si="12"/>
        <v>22.6194690265487</v>
      </c>
      <c r="AU11">
        <v>0</v>
      </c>
      <c r="AV11">
        <f>IF(AU11=2,ROUND(5*1000/Constants!$B$11,0),IF(AV10&gt;0,AV10-1,0))</f>
        <v>0</v>
      </c>
      <c r="AW11">
        <f t="shared" si="13"/>
        <v>0</v>
      </c>
      <c r="AX11">
        <f>IF(AW11&gt;Constants!$B$12,2,0)</f>
        <v>0</v>
      </c>
      <c r="AZ11">
        <f>IF(ABS(AG11)&gt;Constants!$B$13,2,0)</f>
        <v>0</v>
      </c>
    </row>
    <row r="12" spans="1:52">
      <c r="A12" s="3">
        <v>10</v>
      </c>
      <c r="B12">
        <f>Signals!D11</f>
        <v>1</v>
      </c>
      <c r="C12">
        <f>Signals!E11</f>
        <v>1</v>
      </c>
      <c r="D12">
        <f>Signals!G11</f>
        <v>0</v>
      </c>
      <c r="E12">
        <f>Signals!J11</f>
        <v>0</v>
      </c>
      <c r="F12">
        <f>Signals!K11</f>
        <v>0</v>
      </c>
      <c r="G12">
        <f>IF(Constants!$B$2=2,-B12,B12)</f>
        <v>1</v>
      </c>
      <c r="H12">
        <f>IF(Constants!$C$2=2,-C12,C12)</f>
        <v>1</v>
      </c>
      <c r="I12">
        <f t="shared" si="1"/>
        <v>1</v>
      </c>
      <c r="J12">
        <f t="shared" si="2"/>
        <v>1</v>
      </c>
      <c r="K12">
        <f t="shared" si="3"/>
        <v>1</v>
      </c>
      <c r="L12">
        <f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400.5</v>
      </c>
      <c r="M12">
        <f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400.5</v>
      </c>
      <c r="N12">
        <f t="shared" si="4"/>
        <v>400.5</v>
      </c>
      <c r="O12">
        <f t="shared" si="4"/>
        <v>400.5</v>
      </c>
      <c r="P12">
        <f>IF(I12&lt;&gt;0,(ABS(L12*Constants!$B$10)+50)/100,MAX(P11-ABS(N12*Constants!$B$4),0))</f>
        <v>0.54005</v>
      </c>
      <c r="Q12">
        <f>IF(J12&lt;&gt;0,(ABS(M12*Constants!$B$10)+50)/100,MAX(Q11-ABS(O12*Constants!$B$4),0))</f>
        <v>0.54005</v>
      </c>
      <c r="R12">
        <f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400.5</v>
      </c>
      <c r="S12">
        <f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400.5</v>
      </c>
      <c r="T12">
        <f t="shared" si="5"/>
        <v>400.5</v>
      </c>
      <c r="U12">
        <f t="shared" si="5"/>
        <v>400.5</v>
      </c>
      <c r="V12">
        <f>IF(I12&lt;&gt;0,(ABS(R12*Constants!$B$4)+50)/100,IF(R12=0,MAX((0-ABS(T12*Constants!$B$4)),0),(ABS(R12*Constants!$B$4)+50)/100))</f>
        <v>501.125</v>
      </c>
      <c r="W12">
        <f>IF(J12&lt;&gt;0,(ABS(S12*Constants!$B$4)+50)/100,IF(S12=0,MAX((0-ABS(U12*Constants!$B$4)),0),(ABS(S12*Constants!$B$4)+50)/100))</f>
        <v>501.125</v>
      </c>
      <c r="X12">
        <f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400.5</v>
      </c>
      <c r="Y12">
        <f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400.5</v>
      </c>
      <c r="Z12">
        <f t="shared" si="6"/>
        <v>400.5</v>
      </c>
      <c r="AA12">
        <f t="shared" si="6"/>
        <v>400.5</v>
      </c>
      <c r="AB12">
        <f>IF(I12&lt;&gt;0,(ABS(X12*Constants!$B$10)+50)/100,IF(X12=0,MAX((AB11-ABS(Z12*Constants!$B$4)),0),(ABS(X12*Constants!$B$4)+50)/100))</f>
        <v>0.54005</v>
      </c>
      <c r="AC12">
        <f>IF(J12&lt;&gt;0,(ABS(Y12*Constants!$B$10)+50)/100,IF(Y12=0,MAX((AC11-ABS(AA12*Constants!$B$4)),0),(ABS(Y12*Constants!$B$4)+50)/100))</f>
        <v>0.54005</v>
      </c>
      <c r="AD12">
        <f t="shared" si="7"/>
        <v>401</v>
      </c>
      <c r="AE12">
        <f t="shared" si="8"/>
        <v>400.5</v>
      </c>
      <c r="AF12">
        <f t="shared" si="0"/>
        <v>400.5</v>
      </c>
      <c r="AG12">
        <f>((Constants!$B$5*AG11)+Constants!$B$4*AD12+AH11)/(Constants!$B$5+Constants!$B$4)</f>
        <v>400.956323026376</v>
      </c>
      <c r="AH12">
        <f>((Constants!$B$5*AG11)+Constants!$B$4*AD12+AH11)-(Constants!$B$5+Constants!$B$4)*AG12</f>
        <v>0</v>
      </c>
      <c r="AI12">
        <f>((Constants!$B$5*AI11)+Constants!$B$4*AE12+AJ11)/(Constants!$B$5+Constants!$B$4)</f>
        <v>400.465881499232</v>
      </c>
      <c r="AJ12">
        <f>((Constants!$B$5*AI11)+Constants!$B$4*AE12+AJ11)-(Constants!$B$4+Constants!$B$5)*AI12</f>
        <v>0</v>
      </c>
      <c r="AK12">
        <f>((Constants!$B$5*AK11)+Constants!$B$4*AF12+AL11)/(Constants!$B$5+Constants!$B$4)</f>
        <v>400.469511126973</v>
      </c>
      <c r="AL12">
        <f>((Constants!$B$5*AK11)+Constants!$B$4*AF12+AL11)-(Constants!$B$5+Constants!$B$4)*AK12</f>
        <v>0</v>
      </c>
      <c r="AM12">
        <f t="shared" si="9"/>
        <v>1</v>
      </c>
      <c r="AN12">
        <f t="shared" si="10"/>
        <v>1</v>
      </c>
      <c r="AO12">
        <f>(200000*(ABS(N12)-ABS(N10))+Constants!$B$7)/(2*Constants!$B$7)</f>
        <v>0.5</v>
      </c>
      <c r="AP12">
        <f>(200000*(ABS(O12)-ABS(O10))+Constants!$B$7)/(2*Constants!$B$7)</f>
        <v>0.5</v>
      </c>
      <c r="AQ12">
        <f t="shared" si="11"/>
        <v>1</v>
      </c>
      <c r="AR12">
        <f>(Constants!$B$3*Constants!$B$8*I12*K12+AS11)/(Constants!$B$9*Constants!$B$4)</f>
        <v>2.51327433628319</v>
      </c>
      <c r="AS12">
        <f>(Constants!$B$3*Constants!$B$8*I12*K12+AS11)-(AR12*Constants!$B$9*Constants!$B$4)</f>
        <v>0</v>
      </c>
      <c r="AT12">
        <f t="shared" si="12"/>
        <v>25.1327433628319</v>
      </c>
      <c r="AU12">
        <v>0</v>
      </c>
      <c r="AV12">
        <f>IF(AU12=2,ROUND(5*1000/Constants!$B$11,0),IF(AV11&gt;0,AV11-1,0))</f>
        <v>0</v>
      </c>
      <c r="AW12">
        <f t="shared" si="13"/>
        <v>0</v>
      </c>
      <c r="AX12">
        <f>IF(AW12&gt;Constants!$B$12,2,0)</f>
        <v>0</v>
      </c>
      <c r="AZ12">
        <f>IF(ABS(AG12)&gt;Constants!$B$13,2,0)</f>
        <v>0</v>
      </c>
    </row>
    <row r="13" spans="1:52">
      <c r="A13" s="3">
        <v>11</v>
      </c>
      <c r="B13">
        <f>Signals!D12</f>
        <v>1</v>
      </c>
      <c r="C13">
        <f>Signals!E12</f>
        <v>1</v>
      </c>
      <c r="D13">
        <f>Signals!G12</f>
        <v>0</v>
      </c>
      <c r="E13">
        <f>Signals!J12</f>
        <v>0</v>
      </c>
      <c r="F13">
        <f>Signals!K12</f>
        <v>0</v>
      </c>
      <c r="G13">
        <f>IF(Constants!$B$2=2,-B13,B13)</f>
        <v>1</v>
      </c>
      <c r="H13">
        <f>IF(Constants!$C$2=2,-C13,C13)</f>
        <v>1</v>
      </c>
      <c r="I13">
        <f t="shared" si="1"/>
        <v>1</v>
      </c>
      <c r="J13">
        <f t="shared" si="2"/>
        <v>1</v>
      </c>
      <c r="K13">
        <f t="shared" si="3"/>
        <v>1</v>
      </c>
      <c r="L13">
        <f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400.5</v>
      </c>
      <c r="M13">
        <f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400.5</v>
      </c>
      <c r="N13">
        <f t="shared" si="4"/>
        <v>400.5</v>
      </c>
      <c r="O13">
        <f t="shared" si="4"/>
        <v>400.5</v>
      </c>
      <c r="P13">
        <f>IF(I13&lt;&gt;0,(ABS(L13*Constants!$B$10)+50)/100,MAX(P12-ABS(N13*Constants!$B$4),0))</f>
        <v>0.54005</v>
      </c>
      <c r="Q13">
        <f>IF(J13&lt;&gt;0,(ABS(M13*Constants!$B$10)+50)/100,MAX(Q12-ABS(O13*Constants!$B$4),0))</f>
        <v>0.54005</v>
      </c>
      <c r="R13">
        <f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400.5</v>
      </c>
      <c r="S13">
        <f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400.5</v>
      </c>
      <c r="T13">
        <f t="shared" si="5"/>
        <v>400.5</v>
      </c>
      <c r="U13">
        <f t="shared" si="5"/>
        <v>400.5</v>
      </c>
      <c r="V13">
        <f>IF(I13&lt;&gt;0,(ABS(R13*Constants!$B$4)+50)/100,IF(R13=0,MAX((0-ABS(T13*Constants!$B$4)),0),(ABS(R13*Constants!$B$4)+50)/100))</f>
        <v>501.125</v>
      </c>
      <c r="W13">
        <f>IF(J13&lt;&gt;0,(ABS(S13*Constants!$B$4)+50)/100,IF(S13=0,MAX((0-ABS(U13*Constants!$B$4)),0),(ABS(S13*Constants!$B$4)+50)/100))</f>
        <v>501.125</v>
      </c>
      <c r="X13">
        <f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400.5</v>
      </c>
      <c r="Y13">
        <f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400.5</v>
      </c>
      <c r="Z13">
        <f t="shared" si="6"/>
        <v>400.5</v>
      </c>
      <c r="AA13">
        <f t="shared" si="6"/>
        <v>400.5</v>
      </c>
      <c r="AB13">
        <f>IF(I13&lt;&gt;0,(ABS(X13*Constants!$B$10)+50)/100,IF(X13=0,MAX((AB12-ABS(Z13*Constants!$B$4)),0),(ABS(X13*Constants!$B$4)+50)/100))</f>
        <v>0.54005</v>
      </c>
      <c r="AC13">
        <f>IF(J13&lt;&gt;0,(ABS(Y13*Constants!$B$10)+50)/100,IF(Y13=0,MAX((AC12-ABS(AA13*Constants!$B$4)),0),(ABS(Y13*Constants!$B$4)+50)/100))</f>
        <v>0.54005</v>
      </c>
      <c r="AD13">
        <f t="shared" si="7"/>
        <v>401</v>
      </c>
      <c r="AE13">
        <f t="shared" si="8"/>
        <v>400.5</v>
      </c>
      <c r="AF13">
        <f t="shared" si="0"/>
        <v>400.5</v>
      </c>
      <c r="AG13">
        <f>((Constants!$B$5*AG12)+Constants!$B$4*AD13+AH12)/(Constants!$B$5+Constants!$B$4)</f>
        <v>400.987520864679</v>
      </c>
      <c r="AH13">
        <f>((Constants!$B$5*AG12)+Constants!$B$4*AD13+AH12)-(Constants!$B$5+Constants!$B$4)*AG13</f>
        <v>0</v>
      </c>
      <c r="AI13">
        <f>((Constants!$B$5*AI12)+Constants!$B$4*AE13+AJ12)/(Constants!$B$5+Constants!$B$4)</f>
        <v>400.490251856923</v>
      </c>
      <c r="AJ13">
        <f>((Constants!$B$5*AI12)+Constants!$B$4*AE13+AJ12)-(Constants!$B$4+Constants!$B$5)*AI13</f>
        <v>0</v>
      </c>
      <c r="AK13">
        <f>((Constants!$B$5*AK12)+Constants!$B$4*AF13+AL12)/(Constants!$B$5+Constants!$B$4)</f>
        <v>400.491288893421</v>
      </c>
      <c r="AL13">
        <f>((Constants!$B$5*AK12)+Constants!$B$4*AF13+AL12)-(Constants!$B$5+Constants!$B$4)*AK13</f>
        <v>0</v>
      </c>
      <c r="AM13">
        <f t="shared" si="9"/>
        <v>1</v>
      </c>
      <c r="AN13">
        <f t="shared" si="10"/>
        <v>1</v>
      </c>
      <c r="AO13">
        <f>(200000*(ABS(N13)-ABS(N11))+Constants!$B$7)/(2*Constants!$B$7)</f>
        <v>0.5</v>
      </c>
      <c r="AP13">
        <f>(200000*(ABS(O13)-ABS(O11))+Constants!$B$7)/(2*Constants!$B$7)</f>
        <v>0.5</v>
      </c>
      <c r="AQ13">
        <f t="shared" si="11"/>
        <v>1</v>
      </c>
      <c r="AR13">
        <f>(Constants!$B$3*Constants!$B$8*I13*K13+AS12)/(Constants!$B$9*Constants!$B$4)</f>
        <v>2.51327433628319</v>
      </c>
      <c r="AS13">
        <f>(Constants!$B$3*Constants!$B$8*I13*K13+AS12)-(AR13*Constants!$B$9*Constants!$B$4)</f>
        <v>0</v>
      </c>
      <c r="AT13">
        <f t="shared" si="12"/>
        <v>27.646017699115</v>
      </c>
      <c r="AU13">
        <v>0</v>
      </c>
      <c r="AV13">
        <f>IF(AU13=2,ROUND(5*1000/Constants!$B$11,0),IF(AV12&gt;0,AV12-1,0))</f>
        <v>0</v>
      </c>
      <c r="AW13">
        <f t="shared" si="13"/>
        <v>0</v>
      </c>
      <c r="AX13">
        <f>IF(AW13&gt;Constants!$B$12,2,0)</f>
        <v>0</v>
      </c>
      <c r="AZ13">
        <f>IF(ABS(AG13)&gt;Constants!$B$13,2,IF(SUMPRODUCT(--($AZ$3=2))=0,0,1))</f>
        <v>0</v>
      </c>
    </row>
    <row r="14" spans="1:52">
      <c r="A14" s="3">
        <v>12</v>
      </c>
      <c r="B14">
        <f>Signals!D13</f>
        <v>1</v>
      </c>
      <c r="C14">
        <f>Signals!E13</f>
        <v>1</v>
      </c>
      <c r="D14">
        <f>Signals!G13</f>
        <v>0</v>
      </c>
      <c r="E14">
        <f>Signals!J13</f>
        <v>0</v>
      </c>
      <c r="F14">
        <f>Signals!K13</f>
        <v>0</v>
      </c>
      <c r="G14">
        <f>IF(Constants!$B$2=2,-B14,B14)</f>
        <v>1</v>
      </c>
      <c r="H14">
        <f>IF(Constants!$C$2=2,-C14,C14)</f>
        <v>1</v>
      </c>
      <c r="I14">
        <f t="shared" si="1"/>
        <v>1</v>
      </c>
      <c r="J14">
        <f t="shared" si="2"/>
        <v>1</v>
      </c>
      <c r="K14">
        <f t="shared" si="3"/>
        <v>1</v>
      </c>
      <c r="L14">
        <f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400.5</v>
      </c>
      <c r="M14">
        <f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400.5</v>
      </c>
      <c r="N14">
        <f t="shared" si="4"/>
        <v>400.5</v>
      </c>
      <c r="O14">
        <f t="shared" si="4"/>
        <v>400.5</v>
      </c>
      <c r="P14">
        <f>IF(I14&lt;&gt;0,(ABS(L14*Constants!$B$10)+50)/100,MAX(P13-ABS(N14*Constants!$B$4),0))</f>
        <v>0.54005</v>
      </c>
      <c r="Q14">
        <f>IF(J14&lt;&gt;0,(ABS(M14*Constants!$B$10)+50)/100,MAX(Q13-ABS(O14*Constants!$B$4),0))</f>
        <v>0.54005</v>
      </c>
      <c r="R14">
        <f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400.5</v>
      </c>
      <c r="S14">
        <f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400.5</v>
      </c>
      <c r="T14">
        <f t="shared" si="5"/>
        <v>400.5</v>
      </c>
      <c r="U14">
        <f t="shared" si="5"/>
        <v>400.5</v>
      </c>
      <c r="V14">
        <f>IF(I14&lt;&gt;0,(ABS(R14*Constants!$B$4)+50)/100,IF(R14=0,MAX((0-ABS(T14*Constants!$B$4)),0),(ABS(R14*Constants!$B$4)+50)/100))</f>
        <v>501.125</v>
      </c>
      <c r="W14">
        <f>IF(J14&lt;&gt;0,(ABS(S14*Constants!$B$4)+50)/100,IF(S14=0,MAX((0-ABS(U14*Constants!$B$4)),0),(ABS(S14*Constants!$B$4)+50)/100))</f>
        <v>501.125</v>
      </c>
      <c r="X14">
        <f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400.5</v>
      </c>
      <c r="Y14">
        <f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400.5</v>
      </c>
      <c r="Z14">
        <f t="shared" si="6"/>
        <v>400.5</v>
      </c>
      <c r="AA14">
        <f t="shared" si="6"/>
        <v>400.5</v>
      </c>
      <c r="AB14">
        <f>IF(I14&lt;&gt;0,(ABS(X14*Constants!$B$10)+50)/100,IF(X14=0,MAX((AB13-ABS(Z14*Constants!$B$4)),0),(ABS(X14*Constants!$B$4)+50)/100))</f>
        <v>0.54005</v>
      </c>
      <c r="AC14">
        <f>IF(J14&lt;&gt;0,(ABS(Y14*Constants!$B$10)+50)/100,IF(Y14=0,MAX((AC13-ABS(AA14*Constants!$B$4)),0),(ABS(Y14*Constants!$B$4)+50)/100))</f>
        <v>0.54005</v>
      </c>
      <c r="AD14">
        <f t="shared" si="7"/>
        <v>401</v>
      </c>
      <c r="AE14">
        <f t="shared" si="8"/>
        <v>400.5</v>
      </c>
      <c r="AF14">
        <f t="shared" si="0"/>
        <v>400.5</v>
      </c>
      <c r="AG14">
        <f>((Constants!$B$5*AG13)+Constants!$B$4*AD14+AH13)/(Constants!$B$5+Constants!$B$4)</f>
        <v>400.996434532765</v>
      </c>
      <c r="AH14">
        <f>((Constants!$B$5*AG13)+Constants!$B$4*AD14+AH13)-(Constants!$B$5+Constants!$B$4)*AG14</f>
        <v>0</v>
      </c>
      <c r="AI14">
        <f>((Constants!$B$5*AI13)+Constants!$B$4*AE14+AJ13)/(Constants!$B$5+Constants!$B$4)</f>
        <v>400.497214816264</v>
      </c>
      <c r="AJ14">
        <f>((Constants!$B$5*AI13)+Constants!$B$4*AE14+AJ13)-(Constants!$B$4+Constants!$B$5)*AI14</f>
        <v>0</v>
      </c>
      <c r="AK14">
        <f>((Constants!$B$5*AK13)+Constants!$B$4*AF14+AL13)/(Constants!$B$5+Constants!$B$4)</f>
        <v>400.497511112406</v>
      </c>
      <c r="AL14">
        <f>((Constants!$B$5*AK13)+Constants!$B$4*AF14+AL13)-(Constants!$B$5+Constants!$B$4)*AK14</f>
        <v>0</v>
      </c>
      <c r="AM14">
        <f t="shared" si="9"/>
        <v>1</v>
      </c>
      <c r="AN14">
        <f t="shared" si="10"/>
        <v>1</v>
      </c>
      <c r="AO14">
        <f>(200000*(ABS(N14)-ABS(N12))+Constants!$B$7)/(2*Constants!$B$7)</f>
        <v>0.5</v>
      </c>
      <c r="AP14">
        <f>(200000*(ABS(O14)-ABS(O12))+Constants!$B$7)/(2*Constants!$B$7)</f>
        <v>0.5</v>
      </c>
      <c r="AQ14">
        <f t="shared" si="11"/>
        <v>1</v>
      </c>
      <c r="AR14">
        <f>(Constants!$B$3*Constants!$B$8*I14*K14+AS13)/(Constants!$B$9*Constants!$B$4)</f>
        <v>2.51327433628319</v>
      </c>
      <c r="AS14">
        <f>(Constants!$B$3*Constants!$B$8*I14*K14+AS13)-(AR14*Constants!$B$9*Constants!$B$4)</f>
        <v>0</v>
      </c>
      <c r="AT14">
        <f t="shared" si="12"/>
        <v>30.1592920353982</v>
      </c>
      <c r="AU14">
        <v>0</v>
      </c>
      <c r="AV14">
        <f>IF(AU14=2,ROUND(5*1000/Constants!$B$11,0),IF(AV13&gt;0,AV13-1,0))</f>
        <v>0</v>
      </c>
      <c r="AW14">
        <f t="shared" si="13"/>
        <v>0</v>
      </c>
      <c r="AX14">
        <f>IF(AW14&gt;Constants!$B$12,2,0)</f>
        <v>0</v>
      </c>
      <c r="AZ14">
        <f t="array" ref="AZ14">IF(ABS(AG14)&gt;Constants!$B$13,2,IF(SUMPRODUCT(--($AZ$3:AZ13=2))=0,0,1))</f>
        <v>0</v>
      </c>
    </row>
    <row r="15" spans="1:52">
      <c r="A15" s="3">
        <v>13</v>
      </c>
      <c r="B15">
        <f>Signals!D14</f>
        <v>1</v>
      </c>
      <c r="C15">
        <f>Signals!E14</f>
        <v>1</v>
      </c>
      <c r="D15">
        <f>Signals!G14</f>
        <v>0</v>
      </c>
      <c r="E15">
        <f>Signals!J14</f>
        <v>0</v>
      </c>
      <c r="F15">
        <f>Signals!K14</f>
        <v>0</v>
      </c>
      <c r="G15">
        <f>IF(Constants!$B$2=2,-B15,B15)</f>
        <v>1</v>
      </c>
      <c r="H15">
        <f>IF(Constants!$C$2=2,-C15,C15)</f>
        <v>1</v>
      </c>
      <c r="I15">
        <f t="shared" si="1"/>
        <v>1</v>
      </c>
      <c r="J15">
        <f t="shared" si="2"/>
        <v>1</v>
      </c>
      <c r="K15">
        <f t="shared" si="3"/>
        <v>1</v>
      </c>
      <c r="L15">
        <f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400.5</v>
      </c>
      <c r="M15">
        <f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400.5</v>
      </c>
      <c r="N15">
        <f t="shared" si="4"/>
        <v>400.5</v>
      </c>
      <c r="O15">
        <f t="shared" si="4"/>
        <v>400.5</v>
      </c>
      <c r="P15">
        <f>IF(I15&lt;&gt;0,(ABS(L15*Constants!$B$10)+50)/100,MAX(P14-ABS(N15*Constants!$B$4),0))</f>
        <v>0.54005</v>
      </c>
      <c r="Q15">
        <f>IF(J15&lt;&gt;0,(ABS(M15*Constants!$B$10)+50)/100,MAX(Q14-ABS(O15*Constants!$B$4),0))</f>
        <v>0.54005</v>
      </c>
      <c r="R15">
        <f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400.5</v>
      </c>
      <c r="S15">
        <f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400.5</v>
      </c>
      <c r="T15">
        <f t="shared" si="5"/>
        <v>400.5</v>
      </c>
      <c r="U15">
        <f t="shared" si="5"/>
        <v>400.5</v>
      </c>
      <c r="V15">
        <f>IF(I15&lt;&gt;0,(ABS(R15*Constants!$B$4)+50)/100,IF(R15=0,MAX((0-ABS(T15*Constants!$B$4)),0),(ABS(R15*Constants!$B$4)+50)/100))</f>
        <v>501.125</v>
      </c>
      <c r="W15">
        <f>IF(J15&lt;&gt;0,(ABS(S15*Constants!$B$4)+50)/100,IF(S15=0,MAX((0-ABS(U15*Constants!$B$4)),0),(ABS(S15*Constants!$B$4)+50)/100))</f>
        <v>501.125</v>
      </c>
      <c r="X15">
        <f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400.5</v>
      </c>
      <c r="Y15">
        <f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400.5</v>
      </c>
      <c r="Z15">
        <f t="shared" si="6"/>
        <v>400.5</v>
      </c>
      <c r="AA15">
        <f t="shared" si="6"/>
        <v>400.5</v>
      </c>
      <c r="AB15">
        <f>IF(I15&lt;&gt;0,(ABS(X15*Constants!$B$10)+50)/100,IF(X15=0,MAX((AB14-ABS(Z15*Constants!$B$4)),0),(ABS(X15*Constants!$B$4)+50)/100))</f>
        <v>0.54005</v>
      </c>
      <c r="AC15">
        <f>IF(J15&lt;&gt;0,(ABS(Y15*Constants!$B$10)+50)/100,IF(Y15=0,MAX((AC14-ABS(AA15*Constants!$B$4)),0),(ABS(Y15*Constants!$B$4)+50)/100))</f>
        <v>0.54005</v>
      </c>
      <c r="AD15">
        <f t="shared" si="7"/>
        <v>401</v>
      </c>
      <c r="AE15">
        <f t="shared" si="8"/>
        <v>400.5</v>
      </c>
      <c r="AF15">
        <f t="shared" si="0"/>
        <v>400.5</v>
      </c>
      <c r="AG15">
        <f>((Constants!$B$5*AG14)+Constants!$B$4*AD15+AH14)/(Constants!$B$5+Constants!$B$4)</f>
        <v>400.998981295076</v>
      </c>
      <c r="AH15">
        <f>((Constants!$B$5*AG14)+Constants!$B$4*AD15+AH14)-(Constants!$B$5+Constants!$B$4)*AG15</f>
        <v>0</v>
      </c>
      <c r="AI15">
        <f>((Constants!$B$5*AI14)+Constants!$B$4*AE15+AJ14)/(Constants!$B$5+Constants!$B$4)</f>
        <v>400.499204233218</v>
      </c>
      <c r="AJ15">
        <f>((Constants!$B$5*AI14)+Constants!$B$4*AE15+AJ14)-(Constants!$B$4+Constants!$B$5)*AI15</f>
        <v>0</v>
      </c>
      <c r="AK15">
        <f>((Constants!$B$5*AK14)+Constants!$B$4*AF15+AL14)/(Constants!$B$5+Constants!$B$4)</f>
        <v>400.499288889259</v>
      </c>
      <c r="AL15">
        <f>((Constants!$B$5*AK14)+Constants!$B$4*AF15+AL14)-(Constants!$B$5+Constants!$B$4)*AK15</f>
        <v>0</v>
      </c>
      <c r="AM15">
        <f t="shared" si="9"/>
        <v>1</v>
      </c>
      <c r="AN15">
        <f t="shared" si="10"/>
        <v>1</v>
      </c>
      <c r="AO15">
        <f>(200000*(ABS(N15)-ABS(N13))+Constants!$B$7)/(2*Constants!$B$7)</f>
        <v>0.5</v>
      </c>
      <c r="AP15">
        <f>(200000*(ABS(O15)-ABS(O13))+Constants!$B$7)/(2*Constants!$B$7)</f>
        <v>0.5</v>
      </c>
      <c r="AQ15">
        <f t="shared" si="11"/>
        <v>1</v>
      </c>
      <c r="AR15">
        <f>(Constants!$B$3*Constants!$B$8*I15*K15+AS14)/(Constants!$B$9*Constants!$B$4)</f>
        <v>2.51327433628319</v>
      </c>
      <c r="AS15">
        <f>(Constants!$B$3*Constants!$B$8*I15*K15+AS14)-(AR15*Constants!$B$9*Constants!$B$4)</f>
        <v>0</v>
      </c>
      <c r="AT15">
        <f t="shared" si="12"/>
        <v>32.6725663716814</v>
      </c>
      <c r="AU15">
        <v>0</v>
      </c>
      <c r="AV15">
        <f>IF(AU15=2,ROUND(5*1000/Constants!$B$11,0),IF(AV14&gt;0,AV14-1,0))</f>
        <v>0</v>
      </c>
      <c r="AW15">
        <f t="shared" si="13"/>
        <v>0</v>
      </c>
      <c r="AX15">
        <f>IF(AW15&gt;Constants!$B$12,2,0)</f>
        <v>0</v>
      </c>
      <c r="AZ15">
        <f t="array" ref="AZ15">IF(ABS(AG15)&gt;Constants!$B$13,2,IF(SUMPRODUCT(--($AZ$3:AZ14=2))=0,0,1))</f>
        <v>0</v>
      </c>
    </row>
    <row r="16" spans="1:52">
      <c r="A16" s="3">
        <v>14</v>
      </c>
      <c r="B16">
        <f>Signals!D15</f>
        <v>1</v>
      </c>
      <c r="C16">
        <f>Signals!E15</f>
        <v>1</v>
      </c>
      <c r="D16">
        <f>Signals!G15</f>
        <v>0</v>
      </c>
      <c r="E16">
        <f>Signals!J15</f>
        <v>0</v>
      </c>
      <c r="F16">
        <f>Signals!K15</f>
        <v>0</v>
      </c>
      <c r="G16">
        <f>IF(Constants!$B$2=2,-B16,B16)</f>
        <v>1</v>
      </c>
      <c r="H16">
        <f>IF(Constants!$C$2=2,-C16,C16)</f>
        <v>1</v>
      </c>
      <c r="I16">
        <f t="shared" si="1"/>
        <v>1</v>
      </c>
      <c r="J16">
        <f t="shared" si="2"/>
        <v>1</v>
      </c>
      <c r="K16">
        <f t="shared" si="3"/>
        <v>1</v>
      </c>
      <c r="L16">
        <f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400.5</v>
      </c>
      <c r="M16">
        <f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400.5</v>
      </c>
      <c r="N16">
        <f t="shared" si="4"/>
        <v>400.5</v>
      </c>
      <c r="O16">
        <f t="shared" si="4"/>
        <v>400.5</v>
      </c>
      <c r="P16">
        <f>IF(I16&lt;&gt;0,(ABS(L16*Constants!$B$10)+50)/100,MAX(P15-ABS(N16*Constants!$B$4),0))</f>
        <v>0.54005</v>
      </c>
      <c r="Q16">
        <f>IF(J16&lt;&gt;0,(ABS(M16*Constants!$B$10)+50)/100,MAX(Q15-ABS(O16*Constants!$B$4),0))</f>
        <v>0.54005</v>
      </c>
      <c r="R16">
        <f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400.5</v>
      </c>
      <c r="S16">
        <f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400.5</v>
      </c>
      <c r="T16">
        <f t="shared" si="5"/>
        <v>400.5</v>
      </c>
      <c r="U16">
        <f t="shared" si="5"/>
        <v>400.5</v>
      </c>
      <c r="V16">
        <f>IF(I16&lt;&gt;0,(ABS(R16*Constants!$B$4)+50)/100,IF(R16=0,MAX((0-ABS(T16*Constants!$B$4)),0),(ABS(R16*Constants!$B$4)+50)/100))</f>
        <v>501.125</v>
      </c>
      <c r="W16">
        <f>IF(J16&lt;&gt;0,(ABS(S16*Constants!$B$4)+50)/100,IF(S16=0,MAX((0-ABS(U16*Constants!$B$4)),0),(ABS(S16*Constants!$B$4)+50)/100))</f>
        <v>501.125</v>
      </c>
      <c r="X16">
        <f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400.5</v>
      </c>
      <c r="Y16">
        <f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400.5</v>
      </c>
      <c r="Z16">
        <f t="shared" si="6"/>
        <v>400.5</v>
      </c>
      <c r="AA16">
        <f t="shared" si="6"/>
        <v>400.5</v>
      </c>
      <c r="AB16">
        <f>IF(I16&lt;&gt;0,(ABS(X16*Constants!$B$10)+50)/100,IF(X16=0,MAX((AB15-ABS(Z16*Constants!$B$4)),0),(ABS(X16*Constants!$B$4)+50)/100))</f>
        <v>0.54005</v>
      </c>
      <c r="AC16">
        <f>IF(J16&lt;&gt;0,(ABS(Y16*Constants!$B$10)+50)/100,IF(Y16=0,MAX((AC15-ABS(AA16*Constants!$B$4)),0),(ABS(Y16*Constants!$B$4)+50)/100))</f>
        <v>0.54005</v>
      </c>
      <c r="AD16">
        <f t="shared" si="7"/>
        <v>401</v>
      </c>
      <c r="AE16">
        <f t="shared" si="8"/>
        <v>400.5</v>
      </c>
      <c r="AF16">
        <f t="shared" si="0"/>
        <v>400.5</v>
      </c>
      <c r="AG16">
        <f>((Constants!$B$5*AG15)+Constants!$B$4*AD16+AH15)/(Constants!$B$5+Constants!$B$4)</f>
        <v>400.99970894145</v>
      </c>
      <c r="AH16">
        <f>((Constants!$B$5*AG15)+Constants!$B$4*AD16+AH15)-(Constants!$B$5+Constants!$B$4)*AG16</f>
        <v>0</v>
      </c>
      <c r="AI16">
        <f>((Constants!$B$5*AI15)+Constants!$B$4*AE16+AJ15)/(Constants!$B$5+Constants!$B$4)</f>
        <v>400.499772638062</v>
      </c>
      <c r="AJ16">
        <f>((Constants!$B$5*AI15)+Constants!$B$4*AE16+AJ15)-(Constants!$B$4+Constants!$B$5)*AI16</f>
        <v>0</v>
      </c>
      <c r="AK16">
        <f>((Constants!$B$5*AK15)+Constants!$B$4*AF16+AL15)/(Constants!$B$5+Constants!$B$4)</f>
        <v>400.499796825503</v>
      </c>
      <c r="AL16">
        <f>((Constants!$B$5*AK15)+Constants!$B$4*AF16+AL15)-(Constants!$B$5+Constants!$B$4)*AK16</f>
        <v>0</v>
      </c>
      <c r="AM16">
        <f t="shared" si="9"/>
        <v>1</v>
      </c>
      <c r="AN16">
        <f t="shared" si="10"/>
        <v>1</v>
      </c>
      <c r="AO16">
        <f>(200000*(ABS(N16)-ABS(N14))+Constants!$B$7)/(2*Constants!$B$7)</f>
        <v>0.5</v>
      </c>
      <c r="AP16">
        <f>(200000*(ABS(O16)-ABS(O14))+Constants!$B$7)/(2*Constants!$B$7)</f>
        <v>0.5</v>
      </c>
      <c r="AQ16">
        <f t="shared" si="11"/>
        <v>1</v>
      </c>
      <c r="AR16">
        <f>(Constants!$B$3*Constants!$B$8*I16*K16+AS15)/(Constants!$B$9*Constants!$B$4)</f>
        <v>2.51327433628319</v>
      </c>
      <c r="AS16">
        <f>(Constants!$B$3*Constants!$B$8*I16*K16+AS15)-(AR16*Constants!$B$9*Constants!$B$4)</f>
        <v>0</v>
      </c>
      <c r="AT16">
        <f t="shared" si="12"/>
        <v>35.1858407079646</v>
      </c>
      <c r="AU16">
        <v>0</v>
      </c>
      <c r="AV16">
        <f>IF(AU16=2,ROUND(5*1000/Constants!$B$11,0),IF(AV15&gt;0,AV15-1,0))</f>
        <v>0</v>
      </c>
      <c r="AW16">
        <f t="shared" si="13"/>
        <v>0</v>
      </c>
      <c r="AX16">
        <f>IF(AW16&gt;Constants!$B$12,2,0)</f>
        <v>0</v>
      </c>
      <c r="AZ16">
        <f t="array" ref="AZ16">IF(ABS(AG16)&gt;Constants!$B$13,2,IF(SUMPRODUCT(--($AZ$3:AZ15=2))=0,0,1))</f>
        <v>0</v>
      </c>
    </row>
    <row r="17" spans="1:52">
      <c r="A17" s="3">
        <v>15</v>
      </c>
      <c r="B17">
        <f>Signals!D16</f>
        <v>1</v>
      </c>
      <c r="C17">
        <f>Signals!E16</f>
        <v>1</v>
      </c>
      <c r="D17">
        <f>Signals!G16</f>
        <v>0</v>
      </c>
      <c r="E17">
        <f>Signals!J16</f>
        <v>0</v>
      </c>
      <c r="F17">
        <f>Signals!K16</f>
        <v>0</v>
      </c>
      <c r="G17">
        <f>IF(Constants!$B$2=2,-B17,B17)</f>
        <v>1</v>
      </c>
      <c r="H17">
        <f>IF(Constants!$C$2=2,-C17,C17)</f>
        <v>1</v>
      </c>
      <c r="I17">
        <f t="shared" si="1"/>
        <v>1</v>
      </c>
      <c r="J17">
        <f t="shared" si="2"/>
        <v>1</v>
      </c>
      <c r="K17">
        <f t="shared" si="3"/>
        <v>1</v>
      </c>
      <c r="L17">
        <f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400.5</v>
      </c>
      <c r="M17">
        <f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400.5</v>
      </c>
      <c r="N17">
        <f t="shared" si="4"/>
        <v>400.5</v>
      </c>
      <c r="O17">
        <f t="shared" si="4"/>
        <v>400.5</v>
      </c>
      <c r="P17">
        <f>IF(I17&lt;&gt;0,(ABS(L17*Constants!$B$10)+50)/100,MAX(P16-ABS(N17*Constants!$B$4),0))</f>
        <v>0.54005</v>
      </c>
      <c r="Q17">
        <f>IF(J17&lt;&gt;0,(ABS(M17*Constants!$B$10)+50)/100,MAX(Q16-ABS(O17*Constants!$B$4),0))</f>
        <v>0.54005</v>
      </c>
      <c r="R17">
        <f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400.5</v>
      </c>
      <c r="S17">
        <f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400.5</v>
      </c>
      <c r="T17">
        <f t="shared" si="5"/>
        <v>400.5</v>
      </c>
      <c r="U17">
        <f t="shared" si="5"/>
        <v>400.5</v>
      </c>
      <c r="V17">
        <f>IF(I17&lt;&gt;0,(ABS(R17*Constants!$B$4)+50)/100,IF(R17=0,MAX((0-ABS(T17*Constants!$B$4)),0),(ABS(R17*Constants!$B$4)+50)/100))</f>
        <v>501.125</v>
      </c>
      <c r="W17">
        <f>IF(J17&lt;&gt;0,(ABS(S17*Constants!$B$4)+50)/100,IF(S17=0,MAX((0-ABS(U17*Constants!$B$4)),0),(ABS(S17*Constants!$B$4)+50)/100))</f>
        <v>501.125</v>
      </c>
      <c r="X17">
        <f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400.5</v>
      </c>
      <c r="Y17">
        <f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400.5</v>
      </c>
      <c r="Z17">
        <f t="shared" si="6"/>
        <v>400.5</v>
      </c>
      <c r="AA17">
        <f t="shared" si="6"/>
        <v>400.5</v>
      </c>
      <c r="AB17">
        <f>IF(I17&lt;&gt;0,(ABS(X17*Constants!$B$10)+50)/100,IF(X17=0,MAX((AB16-ABS(Z17*Constants!$B$4)),0),(ABS(X17*Constants!$B$4)+50)/100))</f>
        <v>0.54005</v>
      </c>
      <c r="AC17">
        <f>IF(J17&lt;&gt;0,(ABS(Y17*Constants!$B$10)+50)/100,IF(Y17=0,MAX((AC16-ABS(AA17*Constants!$B$4)),0),(ABS(Y17*Constants!$B$4)+50)/100))</f>
        <v>0.54005</v>
      </c>
      <c r="AD17">
        <f t="shared" si="7"/>
        <v>401</v>
      </c>
      <c r="AE17">
        <f t="shared" si="8"/>
        <v>400.5</v>
      </c>
      <c r="AF17">
        <f t="shared" si="0"/>
        <v>400.5</v>
      </c>
      <c r="AG17">
        <f>((Constants!$B$5*AG16)+Constants!$B$4*AD17+AH16)/(Constants!$B$5+Constants!$B$4)</f>
        <v>400.999916840414</v>
      </c>
      <c r="AH17">
        <f>((Constants!$B$5*AG16)+Constants!$B$4*AD17+AH16)-(Constants!$B$5+Constants!$B$4)*AG17</f>
        <v>0</v>
      </c>
      <c r="AI17">
        <f>((Constants!$B$5*AI16)+Constants!$B$4*AE17+AJ16)/(Constants!$B$5+Constants!$B$4)</f>
        <v>400.499935039446</v>
      </c>
      <c r="AJ17">
        <f>((Constants!$B$5*AI16)+Constants!$B$4*AE17+AJ16)-(Constants!$B$4+Constants!$B$5)*AI17</f>
        <v>0</v>
      </c>
      <c r="AK17">
        <f>((Constants!$B$5*AK16)+Constants!$B$4*AF17+AL16)/(Constants!$B$5+Constants!$B$4)</f>
        <v>400.499941950144</v>
      </c>
      <c r="AL17">
        <f>((Constants!$B$5*AK16)+Constants!$B$4*AF17+AL16)-(Constants!$B$5+Constants!$B$4)*AK17</f>
        <v>0</v>
      </c>
      <c r="AM17">
        <f t="shared" si="9"/>
        <v>1</v>
      </c>
      <c r="AN17">
        <f t="shared" si="10"/>
        <v>1</v>
      </c>
      <c r="AO17">
        <f>(200000*(ABS(N17)-ABS(N15))+Constants!$B$7)/(2*Constants!$B$7)</f>
        <v>0.5</v>
      </c>
      <c r="AP17">
        <f>(200000*(ABS(O17)-ABS(O15))+Constants!$B$7)/(2*Constants!$B$7)</f>
        <v>0.5</v>
      </c>
      <c r="AQ17">
        <f t="shared" si="11"/>
        <v>1</v>
      </c>
      <c r="AR17">
        <f>(Constants!$B$3*Constants!$B$8*I17*K17+AS16)/(Constants!$B$9*Constants!$B$4)</f>
        <v>2.51327433628319</v>
      </c>
      <c r="AS17">
        <f>(Constants!$B$3*Constants!$B$8*I17*K17+AS16)-(AR17*Constants!$B$9*Constants!$B$4)</f>
        <v>0</v>
      </c>
      <c r="AT17">
        <f t="shared" si="12"/>
        <v>37.6991150442478</v>
      </c>
      <c r="AU17">
        <v>0</v>
      </c>
      <c r="AV17">
        <f>IF(AU17=2,ROUND(5*1000/Constants!$B$11,0),IF(AV16&gt;0,AV16-1,0))</f>
        <v>0</v>
      </c>
      <c r="AW17">
        <f t="shared" si="13"/>
        <v>0</v>
      </c>
      <c r="AX17">
        <f>IF(AW17&gt;Constants!$B$12,2,0)</f>
        <v>0</v>
      </c>
      <c r="AZ17">
        <f t="array" ref="AZ17">IF(ABS(AG17)&gt;Constants!$B$13,2,IF(SUMPRODUCT(--($AZ$3:AZ16=2))=0,0,1))</f>
        <v>0</v>
      </c>
    </row>
    <row r="18" spans="1:52">
      <c r="A18" s="3">
        <v>16</v>
      </c>
      <c r="B18">
        <f>Signals!D17</f>
        <v>1</v>
      </c>
      <c r="C18">
        <f>Signals!E17</f>
        <v>1</v>
      </c>
      <c r="D18">
        <f>Signals!G17</f>
        <v>0</v>
      </c>
      <c r="E18">
        <f>Signals!J17</f>
        <v>0</v>
      </c>
      <c r="F18">
        <f>Signals!K17</f>
        <v>0</v>
      </c>
      <c r="G18">
        <f>IF(Constants!$B$2=2,-B18,B18)</f>
        <v>1</v>
      </c>
      <c r="H18">
        <f>IF(Constants!$C$2=2,-C18,C18)</f>
        <v>1</v>
      </c>
      <c r="I18">
        <f t="shared" si="1"/>
        <v>1</v>
      </c>
      <c r="J18">
        <f t="shared" si="2"/>
        <v>1</v>
      </c>
      <c r="K18">
        <f t="shared" si="3"/>
        <v>1</v>
      </c>
      <c r="L18">
        <f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400.5</v>
      </c>
      <c r="M18">
        <f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400.5</v>
      </c>
      <c r="N18">
        <f t="shared" si="4"/>
        <v>400.5</v>
      </c>
      <c r="O18">
        <f t="shared" si="4"/>
        <v>400.5</v>
      </c>
      <c r="P18">
        <f>IF(I18&lt;&gt;0,(ABS(L18*Constants!$B$10)+50)/100,MAX(P17-ABS(N18*Constants!$B$4),0))</f>
        <v>0.54005</v>
      </c>
      <c r="Q18">
        <f>IF(J18&lt;&gt;0,(ABS(M18*Constants!$B$10)+50)/100,MAX(Q17-ABS(O18*Constants!$B$4),0))</f>
        <v>0.54005</v>
      </c>
      <c r="R18">
        <f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400.5</v>
      </c>
      <c r="S18">
        <f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400.5</v>
      </c>
      <c r="T18">
        <f t="shared" si="5"/>
        <v>400.5</v>
      </c>
      <c r="U18">
        <f t="shared" si="5"/>
        <v>400.5</v>
      </c>
      <c r="V18">
        <f>IF(I18&lt;&gt;0,(ABS(R18*Constants!$B$4)+50)/100,IF(R18=0,MAX((0-ABS(T18*Constants!$B$4)),0),(ABS(R18*Constants!$B$4)+50)/100))</f>
        <v>501.125</v>
      </c>
      <c r="W18">
        <f>IF(J18&lt;&gt;0,(ABS(S18*Constants!$B$4)+50)/100,IF(S18=0,MAX((0-ABS(U18*Constants!$B$4)),0),(ABS(S18*Constants!$B$4)+50)/100))</f>
        <v>501.125</v>
      </c>
      <c r="X18">
        <f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400.5</v>
      </c>
      <c r="Y18">
        <f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400.5</v>
      </c>
      <c r="Z18">
        <f t="shared" si="6"/>
        <v>400.5</v>
      </c>
      <c r="AA18">
        <f t="shared" si="6"/>
        <v>400.5</v>
      </c>
      <c r="AB18">
        <f>IF(I18&lt;&gt;0,(ABS(X18*Constants!$B$10)+50)/100,IF(X18=0,MAX((AB17-ABS(Z18*Constants!$B$4)),0),(ABS(X18*Constants!$B$4)+50)/100))</f>
        <v>0.54005</v>
      </c>
      <c r="AC18">
        <f>IF(J18&lt;&gt;0,(ABS(Y18*Constants!$B$10)+50)/100,IF(Y18=0,MAX((AC17-ABS(AA18*Constants!$B$4)),0),(ABS(Y18*Constants!$B$4)+50)/100))</f>
        <v>0.54005</v>
      </c>
      <c r="AD18">
        <f t="shared" si="7"/>
        <v>401</v>
      </c>
      <c r="AE18">
        <f t="shared" si="8"/>
        <v>400.5</v>
      </c>
      <c r="AF18">
        <f t="shared" si="0"/>
        <v>400.5</v>
      </c>
      <c r="AG18">
        <f>((Constants!$B$5*AG17)+Constants!$B$4*AD18+AH17)/(Constants!$B$5+Constants!$B$4)</f>
        <v>400.999976240118</v>
      </c>
      <c r="AH18">
        <f>((Constants!$B$5*AG17)+Constants!$B$4*AD18+AH17)-(Constants!$B$5+Constants!$B$4)*AG18</f>
        <v>0</v>
      </c>
      <c r="AI18">
        <f>((Constants!$B$5*AI17)+Constants!$B$4*AE18+AJ17)/(Constants!$B$5+Constants!$B$4)</f>
        <v>400.499981439842</v>
      </c>
      <c r="AJ18">
        <f>((Constants!$B$5*AI17)+Constants!$B$4*AE18+AJ17)-(Constants!$B$4+Constants!$B$5)*AI18</f>
        <v>0</v>
      </c>
      <c r="AK18">
        <f>((Constants!$B$5*AK17)+Constants!$B$4*AF18+AL17)/(Constants!$B$5+Constants!$B$4)</f>
        <v>400.499983414327</v>
      </c>
      <c r="AL18">
        <f>((Constants!$B$5*AK17)+Constants!$B$4*AF18+AL17)-(Constants!$B$5+Constants!$B$4)*AK18</f>
        <v>0</v>
      </c>
      <c r="AM18">
        <f t="shared" si="9"/>
        <v>1</v>
      </c>
      <c r="AN18">
        <f t="shared" si="10"/>
        <v>1</v>
      </c>
      <c r="AO18">
        <f>(200000*(ABS(N18)-ABS(N16))+Constants!$B$7)/(2*Constants!$B$7)</f>
        <v>0.5</v>
      </c>
      <c r="AP18">
        <f>(200000*(ABS(O18)-ABS(O16))+Constants!$B$7)/(2*Constants!$B$7)</f>
        <v>0.5</v>
      </c>
      <c r="AQ18">
        <f t="shared" si="11"/>
        <v>1</v>
      </c>
      <c r="AR18">
        <f>(Constants!$B$3*Constants!$B$8*I18*K18+AS17)/(Constants!$B$9*Constants!$B$4)</f>
        <v>2.51327433628319</v>
      </c>
      <c r="AS18">
        <f>(Constants!$B$3*Constants!$B$8*I18*K18+AS17)-(AR18*Constants!$B$9*Constants!$B$4)</f>
        <v>0</v>
      </c>
      <c r="AT18">
        <f t="shared" si="12"/>
        <v>40.212389380531</v>
      </c>
      <c r="AU18">
        <v>0</v>
      </c>
      <c r="AV18">
        <f>IF(AU18=2,ROUND(5*1000/Constants!$B$11,0),IF(AV17&gt;0,AV17-1,0))</f>
        <v>0</v>
      </c>
      <c r="AW18">
        <f t="shared" si="13"/>
        <v>0</v>
      </c>
      <c r="AX18">
        <f>IF(AW18&gt;Constants!$B$12,2,0)</f>
        <v>0</v>
      </c>
      <c r="AZ18">
        <f t="array" ref="AZ18">IF(ABS(AG18)&gt;Constants!$B$13,2,IF(SUMPRODUCT(--($AZ$3:AZ17=2))=0,0,1))</f>
        <v>0</v>
      </c>
    </row>
    <row r="19" spans="1:52">
      <c r="A19" s="3">
        <v>17</v>
      </c>
      <c r="B19">
        <f>Signals!D18</f>
        <v>1</v>
      </c>
      <c r="C19">
        <f>Signals!E18</f>
        <v>1</v>
      </c>
      <c r="D19">
        <f>Signals!G18</f>
        <v>0</v>
      </c>
      <c r="E19">
        <f>Signals!J18</f>
        <v>0</v>
      </c>
      <c r="F19">
        <f>Signals!K18</f>
        <v>0</v>
      </c>
      <c r="G19">
        <f>IF(Constants!$B$2=2,-B19,B19)</f>
        <v>1</v>
      </c>
      <c r="H19">
        <f>IF(Constants!$C$2=2,-C19,C19)</f>
        <v>1</v>
      </c>
      <c r="I19">
        <f t="shared" si="1"/>
        <v>1</v>
      </c>
      <c r="J19">
        <f t="shared" si="2"/>
        <v>1</v>
      </c>
      <c r="K19">
        <f t="shared" si="3"/>
        <v>1</v>
      </c>
      <c r="L19">
        <f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400.5</v>
      </c>
      <c r="M19">
        <f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400.5</v>
      </c>
      <c r="N19">
        <f t="shared" si="4"/>
        <v>400.5</v>
      </c>
      <c r="O19">
        <f t="shared" si="4"/>
        <v>400.5</v>
      </c>
      <c r="P19">
        <f>IF(I19&lt;&gt;0,(ABS(L19*Constants!$B$10)+50)/100,MAX(P18-ABS(N19*Constants!$B$4),0))</f>
        <v>0.54005</v>
      </c>
      <c r="Q19">
        <f>IF(J19&lt;&gt;0,(ABS(M19*Constants!$B$10)+50)/100,MAX(Q18-ABS(O19*Constants!$B$4),0))</f>
        <v>0.54005</v>
      </c>
      <c r="R19">
        <f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400.5</v>
      </c>
      <c r="S19">
        <f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400.5</v>
      </c>
      <c r="T19">
        <f t="shared" si="5"/>
        <v>400.5</v>
      </c>
      <c r="U19">
        <f t="shared" si="5"/>
        <v>400.5</v>
      </c>
      <c r="V19">
        <f>IF(I19&lt;&gt;0,(ABS(R19*Constants!$B$4)+50)/100,IF(R19=0,MAX((0-ABS(T19*Constants!$B$4)),0),(ABS(R19*Constants!$B$4)+50)/100))</f>
        <v>501.125</v>
      </c>
      <c r="W19">
        <f>IF(J19&lt;&gt;0,(ABS(S19*Constants!$B$4)+50)/100,IF(S19=0,MAX((0-ABS(U19*Constants!$B$4)),0),(ABS(S19*Constants!$B$4)+50)/100))</f>
        <v>501.125</v>
      </c>
      <c r="X19">
        <f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400.5</v>
      </c>
      <c r="Y19">
        <f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400.5</v>
      </c>
      <c r="Z19">
        <f t="shared" si="6"/>
        <v>400.5</v>
      </c>
      <c r="AA19">
        <f t="shared" si="6"/>
        <v>400.5</v>
      </c>
      <c r="AB19">
        <f>IF(I19&lt;&gt;0,(ABS(X19*Constants!$B$10)+50)/100,IF(X19=0,MAX((AB18-ABS(Z19*Constants!$B$4)),0),(ABS(X19*Constants!$B$4)+50)/100))</f>
        <v>0.54005</v>
      </c>
      <c r="AC19">
        <f>IF(J19&lt;&gt;0,(ABS(Y19*Constants!$B$10)+50)/100,IF(Y19=0,MAX((AC18-ABS(AA19*Constants!$B$4)),0),(ABS(Y19*Constants!$B$4)+50)/100))</f>
        <v>0.54005</v>
      </c>
      <c r="AD19">
        <f t="shared" si="7"/>
        <v>401</v>
      </c>
      <c r="AE19">
        <f t="shared" si="8"/>
        <v>400.5</v>
      </c>
      <c r="AF19">
        <f t="shared" si="0"/>
        <v>400.5</v>
      </c>
      <c r="AG19">
        <f>((Constants!$B$5*AG18)+Constants!$B$4*AD19+AH18)/(Constants!$B$5+Constants!$B$4)</f>
        <v>400.999993211462</v>
      </c>
      <c r="AH19">
        <f>((Constants!$B$5*AG18)+Constants!$B$4*AD19+AH18)-(Constants!$B$5+Constants!$B$4)*AG19</f>
        <v>0</v>
      </c>
      <c r="AI19">
        <f>((Constants!$B$5*AI18)+Constants!$B$4*AE19+AJ18)/(Constants!$B$5+Constants!$B$4)</f>
        <v>400.499994697098</v>
      </c>
      <c r="AJ19">
        <f>((Constants!$B$5*AI18)+Constants!$B$4*AE19+AJ18)-(Constants!$B$4+Constants!$B$5)*AI19</f>
        <v>0</v>
      </c>
      <c r="AK19">
        <f>((Constants!$B$5*AK18)+Constants!$B$4*AF19+AL18)/(Constants!$B$5+Constants!$B$4)</f>
        <v>400.499995261236</v>
      </c>
      <c r="AL19">
        <f>((Constants!$B$5*AK18)+Constants!$B$4*AF19+AL18)-(Constants!$B$5+Constants!$B$4)*AK19</f>
        <v>0</v>
      </c>
      <c r="AM19">
        <f t="shared" si="9"/>
        <v>1</v>
      </c>
      <c r="AN19">
        <f t="shared" si="10"/>
        <v>1</v>
      </c>
      <c r="AO19">
        <f>(200000*(ABS(N19)-ABS(N17))+Constants!$B$7)/(2*Constants!$B$7)</f>
        <v>0.5</v>
      </c>
      <c r="AP19">
        <f>(200000*(ABS(O19)-ABS(O17))+Constants!$B$7)/(2*Constants!$B$7)</f>
        <v>0.5</v>
      </c>
      <c r="AQ19">
        <f t="shared" si="11"/>
        <v>1</v>
      </c>
      <c r="AR19">
        <f>(Constants!$B$3*Constants!$B$8*I19*K19+AS18)/(Constants!$B$9*Constants!$B$4)</f>
        <v>2.51327433628319</v>
      </c>
      <c r="AS19">
        <f>(Constants!$B$3*Constants!$B$8*I19*K19+AS18)-(AR19*Constants!$B$9*Constants!$B$4)</f>
        <v>0</v>
      </c>
      <c r="AT19">
        <f t="shared" si="12"/>
        <v>42.7256637168142</v>
      </c>
      <c r="AU19">
        <v>0</v>
      </c>
      <c r="AV19">
        <f>IF(AU19=2,ROUND(5*1000/Constants!$B$11,0),IF(AV18&gt;0,AV18-1,0))</f>
        <v>0</v>
      </c>
      <c r="AW19">
        <f t="shared" si="13"/>
        <v>0</v>
      </c>
      <c r="AX19">
        <f>IF(AW19&gt;Constants!$B$12,2,0)</f>
        <v>0</v>
      </c>
      <c r="AZ19">
        <f t="array" ref="AZ19">IF(ABS(AG19)&gt;Constants!$B$13,2,IF(SUMPRODUCT(--($AZ$3:AZ18=2))=0,0,1))</f>
        <v>0</v>
      </c>
    </row>
    <row r="20" spans="1:52">
      <c r="A20" s="3">
        <v>18</v>
      </c>
      <c r="B20">
        <f>Signals!D19</f>
        <v>1</v>
      </c>
      <c r="C20">
        <f>Signals!E19</f>
        <v>1</v>
      </c>
      <c r="D20">
        <f>Signals!G19</f>
        <v>0</v>
      </c>
      <c r="E20">
        <f>Signals!J19</f>
        <v>0</v>
      </c>
      <c r="F20">
        <f>Signals!K19</f>
        <v>0</v>
      </c>
      <c r="G20">
        <f>IF(Constants!$B$2=2,-B20,B20)</f>
        <v>1</v>
      </c>
      <c r="H20">
        <f>IF(Constants!$C$2=2,-C20,C20)</f>
        <v>1</v>
      </c>
      <c r="I20">
        <f t="shared" si="1"/>
        <v>1</v>
      </c>
      <c r="J20">
        <f t="shared" si="2"/>
        <v>1</v>
      </c>
      <c r="K20">
        <f t="shared" si="3"/>
        <v>1</v>
      </c>
      <c r="L20">
        <f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400.5</v>
      </c>
      <c r="M20">
        <f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400.5</v>
      </c>
      <c r="N20">
        <f t="shared" si="4"/>
        <v>400.5</v>
      </c>
      <c r="O20">
        <f t="shared" si="4"/>
        <v>400.5</v>
      </c>
      <c r="P20">
        <f>IF(I20&lt;&gt;0,(ABS(L20*Constants!$B$10)+50)/100,MAX(P19-ABS(N20*Constants!$B$4),0))</f>
        <v>0.54005</v>
      </c>
      <c r="Q20">
        <f>IF(J20&lt;&gt;0,(ABS(M20*Constants!$B$10)+50)/100,MAX(Q19-ABS(O20*Constants!$B$4),0))</f>
        <v>0.54005</v>
      </c>
      <c r="R20">
        <f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400.5</v>
      </c>
      <c r="S20">
        <f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400.5</v>
      </c>
      <c r="T20">
        <f t="shared" si="5"/>
        <v>400.5</v>
      </c>
      <c r="U20">
        <f t="shared" si="5"/>
        <v>400.5</v>
      </c>
      <c r="V20">
        <f>IF(I20&lt;&gt;0,(ABS(R20*Constants!$B$4)+50)/100,IF(R20=0,MAX((0-ABS(T20*Constants!$B$4)),0),(ABS(R20*Constants!$B$4)+50)/100))</f>
        <v>501.125</v>
      </c>
      <c r="W20">
        <f>IF(J20&lt;&gt;0,(ABS(S20*Constants!$B$4)+50)/100,IF(S20=0,MAX((0-ABS(U20*Constants!$B$4)),0),(ABS(S20*Constants!$B$4)+50)/100))</f>
        <v>501.125</v>
      </c>
      <c r="X20">
        <f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400.5</v>
      </c>
      <c r="Y20">
        <f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400.5</v>
      </c>
      <c r="Z20">
        <f t="shared" si="6"/>
        <v>400.5</v>
      </c>
      <c r="AA20">
        <f t="shared" si="6"/>
        <v>400.5</v>
      </c>
      <c r="AB20">
        <f>IF(I20&lt;&gt;0,(ABS(X20*Constants!$B$10)+50)/100,IF(X20=0,MAX((AB19-ABS(Z20*Constants!$B$4)),0),(ABS(X20*Constants!$B$4)+50)/100))</f>
        <v>0.54005</v>
      </c>
      <c r="AC20">
        <f>IF(J20&lt;&gt;0,(ABS(Y20*Constants!$B$10)+50)/100,IF(Y20=0,MAX((AC19-ABS(AA20*Constants!$B$4)),0),(ABS(Y20*Constants!$B$4)+50)/100))</f>
        <v>0.54005</v>
      </c>
      <c r="AD20">
        <f t="shared" si="7"/>
        <v>401</v>
      </c>
      <c r="AE20">
        <f t="shared" si="8"/>
        <v>400.5</v>
      </c>
      <c r="AF20">
        <f t="shared" si="0"/>
        <v>400.5</v>
      </c>
      <c r="AG20">
        <f>((Constants!$B$5*AG19)+Constants!$B$4*AD20+AH19)/(Constants!$B$5+Constants!$B$4)</f>
        <v>400.999998060418</v>
      </c>
      <c r="AH20">
        <f>((Constants!$B$5*AG19)+Constants!$B$4*AD20+AH19)-(Constants!$B$5+Constants!$B$4)*AG20</f>
        <v>0</v>
      </c>
      <c r="AI20">
        <f>((Constants!$B$5*AI19)+Constants!$B$4*AE20+AJ19)/(Constants!$B$5+Constants!$B$4)</f>
        <v>400.499998484885</v>
      </c>
      <c r="AJ20">
        <f>((Constants!$B$5*AI19)+Constants!$B$4*AE20+AJ19)-(Constants!$B$4+Constants!$B$5)*AI20</f>
        <v>0</v>
      </c>
      <c r="AK20">
        <f>((Constants!$B$5*AK19)+Constants!$B$4*AF20+AL19)/(Constants!$B$5+Constants!$B$4)</f>
        <v>400.499998646068</v>
      </c>
      <c r="AL20">
        <f>((Constants!$B$5*AK19)+Constants!$B$4*AF20+AL19)-(Constants!$B$5+Constants!$B$4)*AK20</f>
        <v>0</v>
      </c>
      <c r="AM20">
        <f t="shared" si="9"/>
        <v>1</v>
      </c>
      <c r="AN20">
        <f t="shared" si="10"/>
        <v>1</v>
      </c>
      <c r="AO20">
        <f>(200000*(ABS(N20)-ABS(N18))+Constants!$B$7)/(2*Constants!$B$7)</f>
        <v>0.5</v>
      </c>
      <c r="AP20">
        <f>(200000*(ABS(O20)-ABS(O18))+Constants!$B$7)/(2*Constants!$B$7)</f>
        <v>0.5</v>
      </c>
      <c r="AQ20">
        <f t="shared" si="11"/>
        <v>1</v>
      </c>
      <c r="AR20">
        <f>(Constants!$B$3*Constants!$B$8*I20*K20+AS19)/(Constants!$B$9*Constants!$B$4)</f>
        <v>2.51327433628319</v>
      </c>
      <c r="AS20">
        <f>(Constants!$B$3*Constants!$B$8*I20*K20+AS19)-(AR20*Constants!$B$9*Constants!$B$4)</f>
        <v>0</v>
      </c>
      <c r="AT20">
        <f t="shared" si="12"/>
        <v>45.2389380530974</v>
      </c>
      <c r="AU20">
        <v>0</v>
      </c>
      <c r="AV20">
        <f>IF(AU20=2,ROUND(5*1000/Constants!$B$11,0),IF(AV19&gt;0,AV19-1,0))</f>
        <v>0</v>
      </c>
      <c r="AW20">
        <f t="shared" si="13"/>
        <v>0</v>
      </c>
      <c r="AX20">
        <f>IF(AW20&gt;Constants!$B$12,2,0)</f>
        <v>0</v>
      </c>
      <c r="AZ20">
        <f t="array" ref="AZ20">IF(ABS(AG20)&gt;Constants!$B$13,2,IF(SUMPRODUCT(--($AZ$3:AZ19=2))=0,0,1))</f>
        <v>0</v>
      </c>
    </row>
    <row r="21" spans="1:52">
      <c r="A21" s="3">
        <v>19</v>
      </c>
      <c r="B21">
        <f>Signals!D20</f>
        <v>1</v>
      </c>
      <c r="C21">
        <f>Signals!E20</f>
        <v>1</v>
      </c>
      <c r="D21">
        <f>Signals!G20</f>
        <v>0</v>
      </c>
      <c r="E21">
        <f>Signals!J20</f>
        <v>0</v>
      </c>
      <c r="F21">
        <f>Signals!K20</f>
        <v>0</v>
      </c>
      <c r="G21">
        <f>IF(Constants!$B$2=2,-B21,B21)</f>
        <v>1</v>
      </c>
      <c r="H21">
        <f>IF(Constants!$C$2=2,-C21,C21)</f>
        <v>1</v>
      </c>
      <c r="I21">
        <f t="shared" si="1"/>
        <v>1</v>
      </c>
      <c r="J21">
        <f t="shared" si="2"/>
        <v>1</v>
      </c>
      <c r="K21">
        <f t="shared" si="3"/>
        <v>1</v>
      </c>
      <c r="L21">
        <f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400.5</v>
      </c>
      <c r="M21">
        <f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400.5</v>
      </c>
      <c r="N21">
        <f t="shared" si="4"/>
        <v>400.5</v>
      </c>
      <c r="O21">
        <f t="shared" si="4"/>
        <v>400.5</v>
      </c>
      <c r="P21">
        <f>IF(I21&lt;&gt;0,(ABS(L21*Constants!$B$10)+50)/100,MAX(P20-ABS(N21*Constants!$B$4),0))</f>
        <v>0.54005</v>
      </c>
      <c r="Q21">
        <f>IF(J21&lt;&gt;0,(ABS(M21*Constants!$B$10)+50)/100,MAX(Q20-ABS(O21*Constants!$B$4),0))</f>
        <v>0.54005</v>
      </c>
      <c r="R21">
        <f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400.5</v>
      </c>
      <c r="S21">
        <f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400.5</v>
      </c>
      <c r="T21">
        <f t="shared" si="5"/>
        <v>400.5</v>
      </c>
      <c r="U21">
        <f t="shared" si="5"/>
        <v>400.5</v>
      </c>
      <c r="V21">
        <f>IF(I21&lt;&gt;0,(ABS(R21*Constants!$B$4)+50)/100,IF(R21=0,MAX((0-ABS(T21*Constants!$B$4)),0),(ABS(R21*Constants!$B$4)+50)/100))</f>
        <v>501.125</v>
      </c>
      <c r="W21">
        <f>IF(J21&lt;&gt;0,(ABS(S21*Constants!$B$4)+50)/100,IF(S21=0,MAX((0-ABS(U21*Constants!$B$4)),0),(ABS(S21*Constants!$B$4)+50)/100))</f>
        <v>501.125</v>
      </c>
      <c r="X21">
        <f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400.5</v>
      </c>
      <c r="Y21">
        <f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400.5</v>
      </c>
      <c r="Z21">
        <f t="shared" si="6"/>
        <v>400.5</v>
      </c>
      <c r="AA21">
        <f t="shared" si="6"/>
        <v>400.5</v>
      </c>
      <c r="AB21">
        <f>IF(I21&lt;&gt;0,(ABS(X21*Constants!$B$10)+50)/100,IF(X21=0,MAX((AB20-ABS(Z21*Constants!$B$4)),0),(ABS(X21*Constants!$B$4)+50)/100))</f>
        <v>0.54005</v>
      </c>
      <c r="AC21">
        <f>IF(J21&lt;&gt;0,(ABS(Y21*Constants!$B$10)+50)/100,IF(Y21=0,MAX((AC20-ABS(AA21*Constants!$B$4)),0),(ABS(Y21*Constants!$B$4)+50)/100))</f>
        <v>0.54005</v>
      </c>
      <c r="AD21">
        <f t="shared" si="7"/>
        <v>401</v>
      </c>
      <c r="AE21">
        <f t="shared" si="8"/>
        <v>400.5</v>
      </c>
      <c r="AF21">
        <f t="shared" si="0"/>
        <v>400.5</v>
      </c>
      <c r="AG21">
        <f>((Constants!$B$5*AG20)+Constants!$B$4*AD21+AH20)/(Constants!$B$5+Constants!$B$4)</f>
        <v>400.999999445834</v>
      </c>
      <c r="AH21">
        <f>((Constants!$B$5*AG20)+Constants!$B$4*AD21+AH20)-(Constants!$B$5+Constants!$B$4)*AG21</f>
        <v>0</v>
      </c>
      <c r="AI21">
        <f>((Constants!$B$5*AI20)+Constants!$B$4*AE21+AJ20)/(Constants!$B$5+Constants!$B$4)</f>
        <v>400.49999956711</v>
      </c>
      <c r="AJ21">
        <f>((Constants!$B$5*AI20)+Constants!$B$4*AE21+AJ20)-(Constants!$B$4+Constants!$B$5)*AI21</f>
        <v>0</v>
      </c>
      <c r="AK21">
        <f>((Constants!$B$5*AK20)+Constants!$B$4*AF21+AL20)/(Constants!$B$5+Constants!$B$4)</f>
        <v>400.499999613162</v>
      </c>
      <c r="AL21">
        <f>((Constants!$B$5*AK20)+Constants!$B$4*AF21+AL20)-(Constants!$B$5+Constants!$B$4)*AK21</f>
        <v>0</v>
      </c>
      <c r="AM21">
        <f t="shared" si="9"/>
        <v>1</v>
      </c>
      <c r="AN21">
        <f t="shared" si="10"/>
        <v>1</v>
      </c>
      <c r="AO21">
        <f>(200000*(ABS(N21)-ABS(N19))+Constants!$B$7)/(2*Constants!$B$7)</f>
        <v>0.5</v>
      </c>
      <c r="AP21">
        <f>(200000*(ABS(O21)-ABS(O19))+Constants!$B$7)/(2*Constants!$B$7)</f>
        <v>0.5</v>
      </c>
      <c r="AQ21">
        <f t="shared" si="11"/>
        <v>1</v>
      </c>
      <c r="AR21">
        <f>(Constants!$B$3*Constants!$B$8*I21*K21+AS20)/(Constants!$B$9*Constants!$B$4)</f>
        <v>2.51327433628319</v>
      </c>
      <c r="AS21">
        <f>(Constants!$B$3*Constants!$B$8*I21*K21+AS20)-(AR21*Constants!$B$9*Constants!$B$4)</f>
        <v>0</v>
      </c>
      <c r="AT21">
        <f t="shared" si="12"/>
        <v>47.7522123893805</v>
      </c>
      <c r="AU21">
        <v>0</v>
      </c>
      <c r="AV21">
        <f>IF(AU21=2,ROUND(5*1000/Constants!$B$11,0),IF(AV20&gt;0,AV20-1,0))</f>
        <v>0</v>
      </c>
      <c r="AW21">
        <f t="shared" si="13"/>
        <v>0</v>
      </c>
      <c r="AX21">
        <f>IF(AW21&gt;Constants!$B$12,2,0)</f>
        <v>0</v>
      </c>
      <c r="AZ21">
        <f t="array" ref="AZ21">IF(ABS(AG21)&gt;Constants!$B$13,2,IF(SUMPRODUCT(--($AZ$3:AZ20=2))=0,0,1))</f>
        <v>0</v>
      </c>
    </row>
    <row r="22" spans="1:52">
      <c r="A22" s="3">
        <v>20</v>
      </c>
      <c r="B22">
        <f>Signals!D21</f>
        <v>1</v>
      </c>
      <c r="C22">
        <f>Signals!E21</f>
        <v>1</v>
      </c>
      <c r="D22">
        <f>Signals!G21</f>
        <v>0</v>
      </c>
      <c r="E22">
        <f>Signals!J21</f>
        <v>0</v>
      </c>
      <c r="F22">
        <f>Signals!K21</f>
        <v>0</v>
      </c>
      <c r="G22">
        <f>IF(Constants!$B$2=2,-B22,B22)</f>
        <v>1</v>
      </c>
      <c r="H22">
        <f>IF(Constants!$C$2=2,-C22,C22)</f>
        <v>1</v>
      </c>
      <c r="I22">
        <f t="shared" si="1"/>
        <v>1</v>
      </c>
      <c r="J22">
        <f t="shared" si="2"/>
        <v>1</v>
      </c>
      <c r="K22">
        <f t="shared" si="3"/>
        <v>1</v>
      </c>
      <c r="L22">
        <f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400.5</v>
      </c>
      <c r="M22">
        <f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400.5</v>
      </c>
      <c r="N22">
        <f t="shared" si="4"/>
        <v>400.5</v>
      </c>
      <c r="O22">
        <f t="shared" si="4"/>
        <v>400.5</v>
      </c>
      <c r="P22">
        <f>IF(I22&lt;&gt;0,(ABS(L22*Constants!$B$10)+50)/100,MAX(P21-ABS(N22*Constants!$B$4),0))</f>
        <v>0.54005</v>
      </c>
      <c r="Q22">
        <f>IF(J22&lt;&gt;0,(ABS(M22*Constants!$B$10)+50)/100,MAX(Q21-ABS(O22*Constants!$B$4),0))</f>
        <v>0.54005</v>
      </c>
      <c r="R22">
        <f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400.5</v>
      </c>
      <c r="S22">
        <f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400.5</v>
      </c>
      <c r="T22">
        <f t="shared" si="5"/>
        <v>400.5</v>
      </c>
      <c r="U22">
        <f t="shared" si="5"/>
        <v>400.5</v>
      </c>
      <c r="V22">
        <f>IF(I22&lt;&gt;0,(ABS(R22*Constants!$B$4)+50)/100,IF(R22=0,MAX((0-ABS(T22*Constants!$B$4)),0),(ABS(R22*Constants!$B$4)+50)/100))</f>
        <v>501.125</v>
      </c>
      <c r="W22">
        <f>IF(J22&lt;&gt;0,(ABS(S22*Constants!$B$4)+50)/100,IF(S22=0,MAX((0-ABS(U22*Constants!$B$4)),0),(ABS(S22*Constants!$B$4)+50)/100))</f>
        <v>501.125</v>
      </c>
      <c r="X22">
        <f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400.5</v>
      </c>
      <c r="Y22">
        <f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400.5</v>
      </c>
      <c r="Z22">
        <f t="shared" si="6"/>
        <v>400.5</v>
      </c>
      <c r="AA22">
        <f t="shared" si="6"/>
        <v>400.5</v>
      </c>
      <c r="AB22">
        <f>IF(I22&lt;&gt;0,(ABS(X22*Constants!$B$10)+50)/100,IF(X22=0,MAX((AB21-ABS(Z22*Constants!$B$4)),0),(ABS(X22*Constants!$B$4)+50)/100))</f>
        <v>0.54005</v>
      </c>
      <c r="AC22">
        <f>IF(J22&lt;&gt;0,(ABS(Y22*Constants!$B$10)+50)/100,IF(Y22=0,MAX((AC21-ABS(AA22*Constants!$B$4)),0),(ABS(Y22*Constants!$B$4)+50)/100))</f>
        <v>0.54005</v>
      </c>
      <c r="AD22">
        <f t="shared" si="7"/>
        <v>401</v>
      </c>
      <c r="AE22">
        <f t="shared" si="8"/>
        <v>400.5</v>
      </c>
      <c r="AF22">
        <f t="shared" si="0"/>
        <v>400.5</v>
      </c>
      <c r="AG22">
        <f>((Constants!$B$5*AG21)+Constants!$B$4*AD22+AH21)/(Constants!$B$5+Constants!$B$4)</f>
        <v>400.999999841667</v>
      </c>
      <c r="AH22">
        <f>((Constants!$B$5*AG21)+Constants!$B$4*AD22+AH21)-(Constants!$B$5+Constants!$B$4)*AG22</f>
        <v>0</v>
      </c>
      <c r="AI22">
        <f>((Constants!$B$5*AI21)+Constants!$B$4*AE22+AJ21)/(Constants!$B$5+Constants!$B$4)</f>
        <v>400.499999876317</v>
      </c>
      <c r="AJ22">
        <f>((Constants!$B$5*AI21)+Constants!$B$4*AE22+AJ21)-(Constants!$B$4+Constants!$B$5)*AI22</f>
        <v>0</v>
      </c>
      <c r="AK22">
        <f>((Constants!$B$5*AK21)+Constants!$B$4*AF22+AL21)/(Constants!$B$5+Constants!$B$4)</f>
        <v>400.499999889475</v>
      </c>
      <c r="AL22">
        <f>((Constants!$B$5*AK21)+Constants!$B$4*AF22+AL21)-(Constants!$B$5+Constants!$B$4)*AK22</f>
        <v>0</v>
      </c>
      <c r="AM22">
        <f t="shared" si="9"/>
        <v>1</v>
      </c>
      <c r="AN22">
        <f t="shared" si="10"/>
        <v>1</v>
      </c>
      <c r="AO22">
        <f>(200000*(ABS(N22)-ABS(N20))+Constants!$B$7)/(2*Constants!$B$7)</f>
        <v>0.5</v>
      </c>
      <c r="AP22">
        <f>(200000*(ABS(O22)-ABS(O20))+Constants!$B$7)/(2*Constants!$B$7)</f>
        <v>0.5</v>
      </c>
      <c r="AQ22">
        <f t="shared" si="11"/>
        <v>1</v>
      </c>
      <c r="AR22">
        <f>(Constants!$B$3*Constants!$B$8*I22*K22+AS21)/(Constants!$B$9*Constants!$B$4)</f>
        <v>2.51327433628319</v>
      </c>
      <c r="AS22">
        <f>(Constants!$B$3*Constants!$B$8*I22*K22+AS21)-(AR22*Constants!$B$9*Constants!$B$4)</f>
        <v>0</v>
      </c>
      <c r="AT22">
        <f t="shared" si="12"/>
        <v>50.2654867256637</v>
      </c>
      <c r="AU22">
        <v>0</v>
      </c>
      <c r="AV22">
        <f>IF(AU22=2,ROUND(5*1000/Constants!$B$11,0),IF(AV21&gt;0,AV21-1,0))</f>
        <v>0</v>
      </c>
      <c r="AW22">
        <f t="shared" si="13"/>
        <v>0</v>
      </c>
      <c r="AX22">
        <f>IF(AW22&gt;Constants!$B$12,2,0)</f>
        <v>0</v>
      </c>
      <c r="AZ22">
        <f t="array" ref="AZ22">IF(ABS(AG22)&gt;Constants!$B$13,2,IF(SUMPRODUCT(--($AZ$3:AZ21=2))=0,0,1))</f>
        <v>0</v>
      </c>
    </row>
    <row r="23" spans="1:52">
      <c r="A23" s="3">
        <v>21</v>
      </c>
      <c r="B23">
        <f>Signals!D22</f>
        <v>1</v>
      </c>
      <c r="C23">
        <f>Signals!E22</f>
        <v>1</v>
      </c>
      <c r="D23">
        <f>Signals!G22</f>
        <v>0</v>
      </c>
      <c r="E23">
        <f>Signals!J22</f>
        <v>0</v>
      </c>
      <c r="F23">
        <f>Signals!K22</f>
        <v>0</v>
      </c>
      <c r="G23">
        <f>IF(Constants!$B$2=2,-B23,B23)</f>
        <v>1</v>
      </c>
      <c r="H23">
        <f>IF(Constants!$C$2=2,-C23,C23)</f>
        <v>1</v>
      </c>
      <c r="I23">
        <f t="shared" si="1"/>
        <v>1</v>
      </c>
      <c r="J23">
        <f t="shared" si="2"/>
        <v>1</v>
      </c>
      <c r="K23">
        <f t="shared" si="3"/>
        <v>1</v>
      </c>
      <c r="L23">
        <f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400.5</v>
      </c>
      <c r="M23">
        <f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400.5</v>
      </c>
      <c r="N23">
        <f t="shared" si="4"/>
        <v>400.5</v>
      </c>
      <c r="O23">
        <f t="shared" si="4"/>
        <v>400.5</v>
      </c>
      <c r="P23">
        <f>IF(I23&lt;&gt;0,(ABS(L23*Constants!$B$10)+50)/100,MAX(P22-ABS(N23*Constants!$B$4),0))</f>
        <v>0.54005</v>
      </c>
      <c r="Q23">
        <f>IF(J23&lt;&gt;0,(ABS(M23*Constants!$B$10)+50)/100,MAX(Q22-ABS(O23*Constants!$B$4),0))</f>
        <v>0.54005</v>
      </c>
      <c r="R23">
        <f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400.5</v>
      </c>
      <c r="S23">
        <f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400.5</v>
      </c>
      <c r="T23">
        <f t="shared" si="5"/>
        <v>400.5</v>
      </c>
      <c r="U23">
        <f t="shared" si="5"/>
        <v>400.5</v>
      </c>
      <c r="V23">
        <f>IF(I23&lt;&gt;0,(ABS(R23*Constants!$B$4)+50)/100,IF(R23=0,MAX((0-ABS(T23*Constants!$B$4)),0),(ABS(R23*Constants!$B$4)+50)/100))</f>
        <v>501.125</v>
      </c>
      <c r="W23">
        <f>IF(J23&lt;&gt;0,(ABS(S23*Constants!$B$4)+50)/100,IF(S23=0,MAX((0-ABS(U23*Constants!$B$4)),0),(ABS(S23*Constants!$B$4)+50)/100))</f>
        <v>501.125</v>
      </c>
      <c r="X23">
        <f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400.5</v>
      </c>
      <c r="Y23">
        <f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400.5</v>
      </c>
      <c r="Z23">
        <f t="shared" si="6"/>
        <v>400.5</v>
      </c>
      <c r="AA23">
        <f t="shared" si="6"/>
        <v>400.5</v>
      </c>
      <c r="AB23">
        <f>IF(I23&lt;&gt;0,(ABS(X23*Constants!$B$10)+50)/100,IF(X23=0,MAX((AB22-ABS(Z23*Constants!$B$4)),0),(ABS(X23*Constants!$B$4)+50)/100))</f>
        <v>0.54005</v>
      </c>
      <c r="AC23">
        <f>IF(J23&lt;&gt;0,(ABS(Y23*Constants!$B$10)+50)/100,IF(Y23=0,MAX((AC22-ABS(AA23*Constants!$B$4)),0),(ABS(Y23*Constants!$B$4)+50)/100))</f>
        <v>0.54005</v>
      </c>
      <c r="AD23">
        <f t="shared" si="7"/>
        <v>401</v>
      </c>
      <c r="AE23">
        <f t="shared" si="8"/>
        <v>400.5</v>
      </c>
      <c r="AF23">
        <f t="shared" si="0"/>
        <v>400.5</v>
      </c>
      <c r="AG23">
        <f>((Constants!$B$5*AG22)+Constants!$B$4*AD23+AH22)/(Constants!$B$5+Constants!$B$4)</f>
        <v>400.999999954762</v>
      </c>
      <c r="AH23">
        <f>((Constants!$B$5*AG22)+Constants!$B$4*AD23+AH22)-(Constants!$B$5+Constants!$B$4)*AG23</f>
        <v>0</v>
      </c>
      <c r="AI23">
        <f>((Constants!$B$5*AI22)+Constants!$B$4*AE23+AJ22)/(Constants!$B$5+Constants!$B$4)</f>
        <v>400.499999964662</v>
      </c>
      <c r="AJ23">
        <f>((Constants!$B$5*AI22)+Constants!$B$4*AE23+AJ22)-(Constants!$B$4+Constants!$B$5)*AI23</f>
        <v>0</v>
      </c>
      <c r="AK23">
        <f>((Constants!$B$5*AK22)+Constants!$B$4*AF23+AL22)/(Constants!$B$5+Constants!$B$4)</f>
        <v>400.499999968421</v>
      </c>
      <c r="AL23">
        <f>((Constants!$B$5*AK22)+Constants!$B$4*AF23+AL22)-(Constants!$B$5+Constants!$B$4)*AK23</f>
        <v>0</v>
      </c>
      <c r="AM23">
        <f t="shared" si="9"/>
        <v>1</v>
      </c>
      <c r="AN23">
        <f t="shared" si="10"/>
        <v>1</v>
      </c>
      <c r="AO23">
        <f>(200000*(ABS(N23)-ABS(N21))+Constants!$B$7)/(2*Constants!$B$7)</f>
        <v>0.5</v>
      </c>
      <c r="AP23">
        <f>(200000*(ABS(O23)-ABS(O21))+Constants!$B$7)/(2*Constants!$B$7)</f>
        <v>0.5</v>
      </c>
      <c r="AQ23">
        <f t="shared" si="11"/>
        <v>1</v>
      </c>
      <c r="AR23">
        <f>(Constants!$B$3*Constants!$B$8*I23*K23+AS22)/(Constants!$B$9*Constants!$B$4)</f>
        <v>2.51327433628319</v>
      </c>
      <c r="AS23">
        <f>(Constants!$B$3*Constants!$B$8*I23*K23+AS22)-(AR23*Constants!$B$9*Constants!$B$4)</f>
        <v>0</v>
      </c>
      <c r="AT23">
        <f t="shared" si="12"/>
        <v>52.7787610619469</v>
      </c>
      <c r="AU23">
        <v>0</v>
      </c>
      <c r="AV23">
        <f>IF(AU23=2,ROUND(5*1000/Constants!$B$11,0),IF(AV22&gt;0,AV22-1,0))</f>
        <v>0</v>
      </c>
      <c r="AW23">
        <f t="shared" si="13"/>
        <v>0</v>
      </c>
      <c r="AX23">
        <f>IF(AW23&gt;Constants!$B$12,2,0)</f>
        <v>0</v>
      </c>
      <c r="AZ23">
        <f t="array" ref="AZ23">IF(ABS(AG23)&gt;Constants!$B$13,2,IF(SUMPRODUCT(--($AZ$3:AZ22=2))=0,0,1))</f>
        <v>0</v>
      </c>
    </row>
    <row r="24" spans="1:52">
      <c r="A24" s="3">
        <v>22</v>
      </c>
      <c r="B24">
        <f>Signals!D23</f>
        <v>1</v>
      </c>
      <c r="C24">
        <f>Signals!E23</f>
        <v>1</v>
      </c>
      <c r="D24">
        <f>Signals!G23</f>
        <v>0</v>
      </c>
      <c r="E24">
        <f>Signals!J23</f>
        <v>0</v>
      </c>
      <c r="F24">
        <f>Signals!K23</f>
        <v>0</v>
      </c>
      <c r="G24">
        <f>IF(Constants!$B$2=2,-B24,B24)</f>
        <v>1</v>
      </c>
      <c r="H24">
        <f>IF(Constants!$C$2=2,-C24,C24)</f>
        <v>1</v>
      </c>
      <c r="I24">
        <f t="shared" si="1"/>
        <v>1</v>
      </c>
      <c r="J24">
        <f t="shared" si="2"/>
        <v>1</v>
      </c>
      <c r="K24">
        <f t="shared" si="3"/>
        <v>1</v>
      </c>
      <c r="L24">
        <f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400.5</v>
      </c>
      <c r="M24">
        <f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400.5</v>
      </c>
      <c r="N24">
        <f t="shared" si="4"/>
        <v>400.5</v>
      </c>
      <c r="O24">
        <f t="shared" si="4"/>
        <v>400.5</v>
      </c>
      <c r="P24">
        <f>IF(I24&lt;&gt;0,(ABS(L24*Constants!$B$10)+50)/100,MAX(P23-ABS(N24*Constants!$B$4),0))</f>
        <v>0.54005</v>
      </c>
      <c r="Q24">
        <f>IF(J24&lt;&gt;0,(ABS(M24*Constants!$B$10)+50)/100,MAX(Q23-ABS(O24*Constants!$B$4),0))</f>
        <v>0.54005</v>
      </c>
      <c r="R24">
        <f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400.5</v>
      </c>
      <c r="S24">
        <f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400.5</v>
      </c>
      <c r="T24">
        <f t="shared" si="5"/>
        <v>400.5</v>
      </c>
      <c r="U24">
        <f t="shared" si="5"/>
        <v>400.5</v>
      </c>
      <c r="V24">
        <f>IF(I24&lt;&gt;0,(ABS(R24*Constants!$B$4)+50)/100,IF(R24=0,MAX((0-ABS(T24*Constants!$B$4)),0),(ABS(R24*Constants!$B$4)+50)/100))</f>
        <v>501.125</v>
      </c>
      <c r="W24">
        <f>IF(J24&lt;&gt;0,(ABS(S24*Constants!$B$4)+50)/100,IF(S24=0,MAX((0-ABS(U24*Constants!$B$4)),0),(ABS(S24*Constants!$B$4)+50)/100))</f>
        <v>501.125</v>
      </c>
      <c r="X24">
        <f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400.5</v>
      </c>
      <c r="Y24">
        <f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400.5</v>
      </c>
      <c r="Z24">
        <f t="shared" si="6"/>
        <v>400.5</v>
      </c>
      <c r="AA24">
        <f t="shared" si="6"/>
        <v>400.5</v>
      </c>
      <c r="AB24">
        <f>IF(I24&lt;&gt;0,(ABS(X24*Constants!$B$10)+50)/100,IF(X24=0,MAX((AB23-ABS(Z24*Constants!$B$4)),0),(ABS(X24*Constants!$B$4)+50)/100))</f>
        <v>0.54005</v>
      </c>
      <c r="AC24">
        <f>IF(J24&lt;&gt;0,(ABS(Y24*Constants!$B$10)+50)/100,IF(Y24=0,MAX((AC23-ABS(AA24*Constants!$B$4)),0),(ABS(Y24*Constants!$B$4)+50)/100))</f>
        <v>0.54005</v>
      </c>
      <c r="AD24">
        <f t="shared" si="7"/>
        <v>401</v>
      </c>
      <c r="AE24">
        <f t="shared" si="8"/>
        <v>400.5</v>
      </c>
      <c r="AF24">
        <f t="shared" si="0"/>
        <v>400.5</v>
      </c>
      <c r="AG24">
        <f>((Constants!$B$5*AG23)+Constants!$B$4*AD24+AH23)/(Constants!$B$5+Constants!$B$4)</f>
        <v>400.999999987075</v>
      </c>
      <c r="AH24">
        <f>((Constants!$B$5*AG23)+Constants!$B$4*AD24+AH23)-(Constants!$B$5+Constants!$B$4)*AG24</f>
        <v>0</v>
      </c>
      <c r="AI24">
        <f>((Constants!$B$5*AI23)+Constants!$B$4*AE24+AJ23)/(Constants!$B$5+Constants!$B$4)</f>
        <v>400.499999989903</v>
      </c>
      <c r="AJ24">
        <f>((Constants!$B$5*AI23)+Constants!$B$4*AE24+AJ23)-(Constants!$B$4+Constants!$B$5)*AI24</f>
        <v>0</v>
      </c>
      <c r="AK24">
        <f>((Constants!$B$5*AK23)+Constants!$B$4*AF24+AL23)/(Constants!$B$5+Constants!$B$4)</f>
        <v>400.499999990977</v>
      </c>
      <c r="AL24">
        <f>((Constants!$B$5*AK23)+Constants!$B$4*AF24+AL23)-(Constants!$B$5+Constants!$B$4)*AK24</f>
        <v>0</v>
      </c>
      <c r="AM24">
        <f t="shared" si="9"/>
        <v>1</v>
      </c>
      <c r="AN24">
        <f t="shared" si="10"/>
        <v>1</v>
      </c>
      <c r="AO24">
        <f>(200000*(ABS(N24)-ABS(N22))+Constants!$B$7)/(2*Constants!$B$7)</f>
        <v>0.5</v>
      </c>
      <c r="AP24">
        <f>(200000*(ABS(O24)-ABS(O22))+Constants!$B$7)/(2*Constants!$B$7)</f>
        <v>0.5</v>
      </c>
      <c r="AQ24">
        <f t="shared" si="11"/>
        <v>1</v>
      </c>
      <c r="AR24">
        <f>(Constants!$B$3*Constants!$B$8*I24*K24+AS23)/(Constants!$B$9*Constants!$B$4)</f>
        <v>2.51327433628319</v>
      </c>
      <c r="AS24">
        <f>(Constants!$B$3*Constants!$B$8*I24*K24+AS23)-(AR24*Constants!$B$9*Constants!$B$4)</f>
        <v>0</v>
      </c>
      <c r="AT24">
        <f t="shared" si="12"/>
        <v>55.2920353982301</v>
      </c>
      <c r="AU24">
        <v>0</v>
      </c>
      <c r="AV24">
        <f>IF(AU24=2,ROUND(5*1000/Constants!$B$11,0),IF(AV23&gt;0,AV23-1,0))</f>
        <v>0</v>
      </c>
      <c r="AW24">
        <f t="shared" si="13"/>
        <v>0</v>
      </c>
      <c r="AX24">
        <f>IF(AW24&gt;Constants!$B$12,2,0)</f>
        <v>0</v>
      </c>
      <c r="AZ24">
        <f t="array" ref="AZ24">IF(ABS(AG24)&gt;Constants!$B$13,2,IF(SUMPRODUCT(--($AZ$3:AZ23=2))=0,0,1))</f>
        <v>0</v>
      </c>
    </row>
    <row r="25" spans="1:52">
      <c r="A25" s="3">
        <v>23</v>
      </c>
      <c r="B25">
        <f>Signals!D24</f>
        <v>1</v>
      </c>
      <c r="C25">
        <f>Signals!E24</f>
        <v>1</v>
      </c>
      <c r="D25">
        <f>Signals!G24</f>
        <v>0</v>
      </c>
      <c r="E25">
        <f>Signals!J24</f>
        <v>0</v>
      </c>
      <c r="F25">
        <f>Signals!K24</f>
        <v>0</v>
      </c>
      <c r="G25">
        <f>IF(Constants!$B$2=2,-B25,B25)</f>
        <v>1</v>
      </c>
      <c r="H25">
        <f>IF(Constants!$C$2=2,-C25,C25)</f>
        <v>1</v>
      </c>
      <c r="I25">
        <f t="shared" si="1"/>
        <v>1</v>
      </c>
      <c r="J25">
        <f t="shared" si="2"/>
        <v>1</v>
      </c>
      <c r="K25">
        <f t="shared" si="3"/>
        <v>1</v>
      </c>
      <c r="L25">
        <f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400.5</v>
      </c>
      <c r="M25">
        <f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400.5</v>
      </c>
      <c r="N25">
        <f t="shared" si="4"/>
        <v>400.5</v>
      </c>
      <c r="O25">
        <f t="shared" si="4"/>
        <v>400.5</v>
      </c>
      <c r="P25">
        <f>IF(I25&lt;&gt;0,(ABS(L25*Constants!$B$10)+50)/100,MAX(P24-ABS(N25*Constants!$B$4),0))</f>
        <v>0.54005</v>
      </c>
      <c r="Q25">
        <f>IF(J25&lt;&gt;0,(ABS(M25*Constants!$B$10)+50)/100,MAX(Q24-ABS(O25*Constants!$B$4),0))</f>
        <v>0.54005</v>
      </c>
      <c r="R25">
        <f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400.5</v>
      </c>
      <c r="S25">
        <f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400.5</v>
      </c>
      <c r="T25">
        <f t="shared" si="5"/>
        <v>400.5</v>
      </c>
      <c r="U25">
        <f t="shared" si="5"/>
        <v>400.5</v>
      </c>
      <c r="V25">
        <f>IF(I25&lt;&gt;0,(ABS(R25*Constants!$B$4)+50)/100,IF(R25=0,MAX((0-ABS(T25*Constants!$B$4)),0),(ABS(R25*Constants!$B$4)+50)/100))</f>
        <v>501.125</v>
      </c>
      <c r="W25">
        <f>IF(J25&lt;&gt;0,(ABS(S25*Constants!$B$4)+50)/100,IF(S25=0,MAX((0-ABS(U25*Constants!$B$4)),0),(ABS(S25*Constants!$B$4)+50)/100))</f>
        <v>501.125</v>
      </c>
      <c r="X25">
        <f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400.5</v>
      </c>
      <c r="Y25">
        <f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400.5</v>
      </c>
      <c r="Z25">
        <f t="shared" si="6"/>
        <v>400.5</v>
      </c>
      <c r="AA25">
        <f t="shared" si="6"/>
        <v>400.5</v>
      </c>
      <c r="AB25">
        <f>IF(I25&lt;&gt;0,(ABS(X25*Constants!$B$10)+50)/100,IF(X25=0,MAX((AB24-ABS(Z25*Constants!$B$4)),0),(ABS(X25*Constants!$B$4)+50)/100))</f>
        <v>0.54005</v>
      </c>
      <c r="AC25">
        <f>IF(J25&lt;&gt;0,(ABS(Y25*Constants!$B$10)+50)/100,IF(Y25=0,MAX((AC24-ABS(AA25*Constants!$B$4)),0),(ABS(Y25*Constants!$B$4)+50)/100))</f>
        <v>0.54005</v>
      </c>
      <c r="AD25">
        <f t="shared" si="7"/>
        <v>401</v>
      </c>
      <c r="AE25">
        <f t="shared" si="8"/>
        <v>400.5</v>
      </c>
      <c r="AF25">
        <f t="shared" si="0"/>
        <v>400.5</v>
      </c>
      <c r="AG25">
        <f>((Constants!$B$5*AG24)+Constants!$B$4*AD25+AH24)/(Constants!$B$5+Constants!$B$4)</f>
        <v>400.999999996307</v>
      </c>
      <c r="AH25">
        <f>((Constants!$B$5*AG24)+Constants!$B$4*AD25+AH24)-(Constants!$B$5+Constants!$B$4)*AG25</f>
        <v>0</v>
      </c>
      <c r="AI25">
        <f>((Constants!$B$5*AI24)+Constants!$B$4*AE25+AJ24)/(Constants!$B$5+Constants!$B$4)</f>
        <v>400.499999997115</v>
      </c>
      <c r="AJ25">
        <f>((Constants!$B$5*AI24)+Constants!$B$4*AE25+AJ24)-(Constants!$B$4+Constants!$B$5)*AI25</f>
        <v>0</v>
      </c>
      <c r="AK25">
        <f>((Constants!$B$5*AK24)+Constants!$B$4*AF25+AL24)/(Constants!$B$5+Constants!$B$4)</f>
        <v>400.499999997422</v>
      </c>
      <c r="AL25">
        <f>((Constants!$B$5*AK24)+Constants!$B$4*AF25+AL24)-(Constants!$B$5+Constants!$B$4)*AK25</f>
        <v>0</v>
      </c>
      <c r="AM25">
        <f t="shared" si="9"/>
        <v>1</v>
      </c>
      <c r="AN25">
        <f t="shared" si="10"/>
        <v>1</v>
      </c>
      <c r="AO25">
        <f>(200000*(ABS(N25)-ABS(N23))+Constants!$B$7)/(2*Constants!$B$7)</f>
        <v>0.5</v>
      </c>
      <c r="AP25">
        <f>(200000*(ABS(O25)-ABS(O23))+Constants!$B$7)/(2*Constants!$B$7)</f>
        <v>0.5</v>
      </c>
      <c r="AQ25">
        <f t="shared" si="11"/>
        <v>1</v>
      </c>
      <c r="AR25">
        <f>(Constants!$B$3*Constants!$B$8*I25*K25+AS24)/(Constants!$B$9*Constants!$B$4)</f>
        <v>2.51327433628319</v>
      </c>
      <c r="AS25">
        <f>(Constants!$B$3*Constants!$B$8*I25*K25+AS24)-(AR25*Constants!$B$9*Constants!$B$4)</f>
        <v>0</v>
      </c>
      <c r="AT25">
        <f t="shared" si="12"/>
        <v>57.8053097345133</v>
      </c>
      <c r="AU25">
        <v>0</v>
      </c>
      <c r="AV25">
        <f>IF(AU25=2,ROUND(5*1000/Constants!$B$11,0),IF(AV24&gt;0,AV24-1,0))</f>
        <v>0</v>
      </c>
      <c r="AW25">
        <f t="shared" si="13"/>
        <v>0</v>
      </c>
      <c r="AX25">
        <f>IF(AW25&gt;Constants!$B$12,2,0)</f>
        <v>0</v>
      </c>
      <c r="AZ25">
        <f t="array" ref="AZ25">IF(ABS(AG25)&gt;Constants!$B$13,2,IF(SUMPRODUCT(--($AZ$3:AZ24=2))=0,0,1))</f>
        <v>0</v>
      </c>
    </row>
    <row r="26" spans="1:52">
      <c r="A26" s="3">
        <v>24</v>
      </c>
      <c r="B26">
        <f>Signals!D25</f>
        <v>1</v>
      </c>
      <c r="C26">
        <f>Signals!E25</f>
        <v>1</v>
      </c>
      <c r="D26">
        <f>Signals!G25</f>
        <v>0</v>
      </c>
      <c r="E26">
        <f>Signals!J25</f>
        <v>0</v>
      </c>
      <c r="F26">
        <f>Signals!K25</f>
        <v>0</v>
      </c>
      <c r="G26">
        <f>IF(Constants!$B$2=2,-B26,B26)</f>
        <v>1</v>
      </c>
      <c r="H26">
        <f>IF(Constants!$C$2=2,-C26,C26)</f>
        <v>1</v>
      </c>
      <c r="I26">
        <f t="shared" si="1"/>
        <v>1</v>
      </c>
      <c r="J26">
        <f t="shared" si="2"/>
        <v>1</v>
      </c>
      <c r="K26">
        <f t="shared" si="3"/>
        <v>1</v>
      </c>
      <c r="L26">
        <f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400.5</v>
      </c>
      <c r="M26">
        <f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400.5</v>
      </c>
      <c r="N26">
        <f t="shared" si="4"/>
        <v>400.5</v>
      </c>
      <c r="O26">
        <f t="shared" si="4"/>
        <v>400.5</v>
      </c>
      <c r="P26">
        <f>IF(I26&lt;&gt;0,(ABS(L26*Constants!$B$10)+50)/100,MAX(P25-ABS(N26*Constants!$B$4),0))</f>
        <v>0.54005</v>
      </c>
      <c r="Q26">
        <f>IF(J26&lt;&gt;0,(ABS(M26*Constants!$B$10)+50)/100,MAX(Q25-ABS(O26*Constants!$B$4),0))</f>
        <v>0.54005</v>
      </c>
      <c r="R26">
        <f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400.5</v>
      </c>
      <c r="S26">
        <f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400.5</v>
      </c>
      <c r="T26">
        <f t="shared" si="5"/>
        <v>400.5</v>
      </c>
      <c r="U26">
        <f t="shared" si="5"/>
        <v>400.5</v>
      </c>
      <c r="V26">
        <f>IF(I26&lt;&gt;0,(ABS(R26*Constants!$B$4)+50)/100,IF(R26=0,MAX((0-ABS(T26*Constants!$B$4)),0),(ABS(R26*Constants!$B$4)+50)/100))</f>
        <v>501.125</v>
      </c>
      <c r="W26">
        <f>IF(J26&lt;&gt;0,(ABS(S26*Constants!$B$4)+50)/100,IF(S26=0,MAX((0-ABS(U26*Constants!$B$4)),0),(ABS(S26*Constants!$B$4)+50)/100))</f>
        <v>501.125</v>
      </c>
      <c r="X26">
        <f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400.5</v>
      </c>
      <c r="Y26">
        <f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400.5</v>
      </c>
      <c r="Z26">
        <f t="shared" si="6"/>
        <v>400.5</v>
      </c>
      <c r="AA26">
        <f t="shared" si="6"/>
        <v>400.5</v>
      </c>
      <c r="AB26">
        <f>IF(I26&lt;&gt;0,(ABS(X26*Constants!$B$10)+50)/100,IF(X26=0,MAX((AB25-ABS(Z26*Constants!$B$4)),0),(ABS(X26*Constants!$B$4)+50)/100))</f>
        <v>0.54005</v>
      </c>
      <c r="AC26">
        <f>IF(J26&lt;&gt;0,(ABS(Y26*Constants!$B$10)+50)/100,IF(Y26=0,MAX((AC25-ABS(AA26*Constants!$B$4)),0),(ABS(Y26*Constants!$B$4)+50)/100))</f>
        <v>0.54005</v>
      </c>
      <c r="AD26">
        <f t="shared" si="7"/>
        <v>401</v>
      </c>
      <c r="AE26">
        <f t="shared" si="8"/>
        <v>400.5</v>
      </c>
      <c r="AF26">
        <f t="shared" si="0"/>
        <v>400.5</v>
      </c>
      <c r="AG26">
        <f>((Constants!$B$5*AG25)+Constants!$B$4*AD26+AH25)/(Constants!$B$5+Constants!$B$4)</f>
        <v>400.999999998945</v>
      </c>
      <c r="AH26">
        <f>((Constants!$B$5*AG25)+Constants!$B$4*AD26+AH25)-(Constants!$B$5+Constants!$B$4)*AG26</f>
        <v>0</v>
      </c>
      <c r="AI26">
        <f>((Constants!$B$5*AI25)+Constants!$B$4*AE26+AJ25)/(Constants!$B$5+Constants!$B$4)</f>
        <v>400.499999999176</v>
      </c>
      <c r="AJ26">
        <f>((Constants!$B$5*AI25)+Constants!$B$4*AE26+AJ25)-(Constants!$B$4+Constants!$B$5)*AI26</f>
        <v>0</v>
      </c>
      <c r="AK26">
        <f>((Constants!$B$5*AK25)+Constants!$B$4*AF26+AL25)/(Constants!$B$5+Constants!$B$4)</f>
        <v>400.499999999263</v>
      </c>
      <c r="AL26">
        <f>((Constants!$B$5*AK25)+Constants!$B$4*AF26+AL25)-(Constants!$B$5+Constants!$B$4)*AK26</f>
        <v>0</v>
      </c>
      <c r="AM26">
        <f t="shared" si="9"/>
        <v>1</v>
      </c>
      <c r="AN26">
        <f t="shared" si="10"/>
        <v>1</v>
      </c>
      <c r="AO26">
        <f>(200000*(ABS(N26)-ABS(N24))+Constants!$B$7)/(2*Constants!$B$7)</f>
        <v>0.5</v>
      </c>
      <c r="AP26">
        <f>(200000*(ABS(O26)-ABS(O24))+Constants!$B$7)/(2*Constants!$B$7)</f>
        <v>0.5</v>
      </c>
      <c r="AQ26">
        <f t="shared" si="11"/>
        <v>1</v>
      </c>
      <c r="AR26">
        <f>(Constants!$B$3*Constants!$B$8*I26*K26+AS25)/(Constants!$B$9*Constants!$B$4)</f>
        <v>2.51327433628319</v>
      </c>
      <c r="AS26">
        <f>(Constants!$B$3*Constants!$B$8*I26*K26+AS25)-(AR26*Constants!$B$9*Constants!$B$4)</f>
        <v>0</v>
      </c>
      <c r="AT26">
        <f t="shared" si="12"/>
        <v>60.3185840707965</v>
      </c>
      <c r="AU26">
        <v>0</v>
      </c>
      <c r="AV26">
        <f>IF(AU26=2,ROUND(5*1000/Constants!$B$11,0),IF(AV25&gt;0,AV25-1,0))</f>
        <v>0</v>
      </c>
      <c r="AW26">
        <f t="shared" si="13"/>
        <v>0</v>
      </c>
      <c r="AX26">
        <f>IF(AW26&gt;Constants!$B$12,2,0)</f>
        <v>0</v>
      </c>
      <c r="AZ26">
        <f t="array" ref="AZ26">IF(ABS(AG26)&gt;Constants!$B$13,2,IF(SUMPRODUCT(--($AZ$3:AZ25=2))=0,0,1))</f>
        <v>0</v>
      </c>
    </row>
    <row r="27" spans="1:52">
      <c r="A27" s="3">
        <v>25</v>
      </c>
      <c r="B27">
        <f>Signals!D26</f>
        <v>1</v>
      </c>
      <c r="C27">
        <f>Signals!E26</f>
        <v>1</v>
      </c>
      <c r="D27">
        <f>Signals!G26</f>
        <v>0</v>
      </c>
      <c r="E27">
        <f>Signals!J26</f>
        <v>0</v>
      </c>
      <c r="F27">
        <f>Signals!K26</f>
        <v>0</v>
      </c>
      <c r="G27">
        <f>IF(Constants!$B$2=2,-B27,B27)</f>
        <v>1</v>
      </c>
      <c r="H27">
        <f>IF(Constants!$C$2=2,-C27,C27)</f>
        <v>1</v>
      </c>
      <c r="I27">
        <f t="shared" si="1"/>
        <v>1</v>
      </c>
      <c r="J27">
        <f t="shared" si="2"/>
        <v>1</v>
      </c>
      <c r="K27">
        <f t="shared" si="3"/>
        <v>1</v>
      </c>
      <c r="L27">
        <f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400.5</v>
      </c>
      <c r="M27">
        <f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400.5</v>
      </c>
      <c r="N27">
        <f t="shared" si="4"/>
        <v>400.5</v>
      </c>
      <c r="O27">
        <f t="shared" si="4"/>
        <v>400.5</v>
      </c>
      <c r="P27">
        <f>IF(I27&lt;&gt;0,(ABS(L27*Constants!$B$10)+50)/100,MAX(P26-ABS(N27*Constants!$B$4),0))</f>
        <v>0.54005</v>
      </c>
      <c r="Q27">
        <f>IF(J27&lt;&gt;0,(ABS(M27*Constants!$B$10)+50)/100,MAX(Q26-ABS(O27*Constants!$B$4),0))</f>
        <v>0.54005</v>
      </c>
      <c r="R27">
        <f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400.5</v>
      </c>
      <c r="S27">
        <f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400.5</v>
      </c>
      <c r="T27">
        <f t="shared" si="5"/>
        <v>400.5</v>
      </c>
      <c r="U27">
        <f t="shared" si="5"/>
        <v>400.5</v>
      </c>
      <c r="V27">
        <f>IF(I27&lt;&gt;0,(ABS(R27*Constants!$B$4)+50)/100,IF(R27=0,MAX((0-ABS(T27*Constants!$B$4)),0),(ABS(R27*Constants!$B$4)+50)/100))</f>
        <v>501.125</v>
      </c>
      <c r="W27">
        <f>IF(J27&lt;&gt;0,(ABS(S27*Constants!$B$4)+50)/100,IF(S27=0,MAX((0-ABS(U27*Constants!$B$4)),0),(ABS(S27*Constants!$B$4)+50)/100))</f>
        <v>501.125</v>
      </c>
      <c r="X27">
        <f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400.5</v>
      </c>
      <c r="Y27">
        <f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400.5</v>
      </c>
      <c r="Z27">
        <f t="shared" si="6"/>
        <v>400.5</v>
      </c>
      <c r="AA27">
        <f t="shared" si="6"/>
        <v>400.5</v>
      </c>
      <c r="AB27">
        <f>IF(I27&lt;&gt;0,(ABS(X27*Constants!$B$10)+50)/100,IF(X27=0,MAX((AB26-ABS(Z27*Constants!$B$4)),0),(ABS(X27*Constants!$B$4)+50)/100))</f>
        <v>0.54005</v>
      </c>
      <c r="AC27">
        <f>IF(J27&lt;&gt;0,(ABS(Y27*Constants!$B$10)+50)/100,IF(Y27=0,MAX((AC26-ABS(AA27*Constants!$B$4)),0),(ABS(Y27*Constants!$B$4)+50)/100))</f>
        <v>0.54005</v>
      </c>
      <c r="AD27">
        <f t="shared" si="7"/>
        <v>401</v>
      </c>
      <c r="AE27">
        <f t="shared" si="8"/>
        <v>400.5</v>
      </c>
      <c r="AF27">
        <f t="shared" si="0"/>
        <v>400.5</v>
      </c>
      <c r="AG27">
        <f>((Constants!$B$5*AG26)+Constants!$B$4*AD27+AH26)/(Constants!$B$5+Constants!$B$4)</f>
        <v>400.999999999699</v>
      </c>
      <c r="AH27">
        <f>((Constants!$B$5*AG26)+Constants!$B$4*AD27+AH26)-(Constants!$B$5+Constants!$B$4)*AG27</f>
        <v>0</v>
      </c>
      <c r="AI27">
        <f>((Constants!$B$5*AI26)+Constants!$B$4*AE27+AJ26)/(Constants!$B$5+Constants!$B$4)</f>
        <v>400.499999999764</v>
      </c>
      <c r="AJ27">
        <f>((Constants!$B$5*AI26)+Constants!$B$4*AE27+AJ26)-(Constants!$B$4+Constants!$B$5)*AI27</f>
        <v>0</v>
      </c>
      <c r="AK27">
        <f>((Constants!$B$5*AK26)+Constants!$B$4*AF27+AL26)/(Constants!$B$5+Constants!$B$4)</f>
        <v>400.49999999979</v>
      </c>
      <c r="AL27">
        <f>((Constants!$B$5*AK26)+Constants!$B$4*AF27+AL26)-(Constants!$B$5+Constants!$B$4)*AK27</f>
        <v>0</v>
      </c>
      <c r="AM27">
        <f t="shared" si="9"/>
        <v>1</v>
      </c>
      <c r="AN27">
        <f t="shared" si="10"/>
        <v>1</v>
      </c>
      <c r="AO27">
        <f>(200000*(ABS(N27)-ABS(N25))+Constants!$B$7)/(2*Constants!$B$7)</f>
        <v>0.5</v>
      </c>
      <c r="AP27">
        <f>(200000*(ABS(O27)-ABS(O25))+Constants!$B$7)/(2*Constants!$B$7)</f>
        <v>0.5</v>
      </c>
      <c r="AQ27">
        <f t="shared" si="11"/>
        <v>1</v>
      </c>
      <c r="AR27">
        <f>(Constants!$B$3*Constants!$B$8*I27*K27+AS26)/(Constants!$B$9*Constants!$B$4)</f>
        <v>2.51327433628319</v>
      </c>
      <c r="AS27">
        <f>(Constants!$B$3*Constants!$B$8*I27*K27+AS26)-(AR27*Constants!$B$9*Constants!$B$4)</f>
        <v>0</v>
      </c>
      <c r="AT27">
        <f t="shared" si="12"/>
        <v>62.8318584070797</v>
      </c>
      <c r="AU27">
        <v>0</v>
      </c>
      <c r="AV27">
        <f>IF(AU27=2,ROUND(5*1000/Constants!$B$11,0),IF(AV26&gt;0,AV26-1,0))</f>
        <v>0</v>
      </c>
      <c r="AW27">
        <f t="shared" si="13"/>
        <v>0</v>
      </c>
      <c r="AX27">
        <f>IF(AW27&gt;Constants!$B$12,2,0)</f>
        <v>0</v>
      </c>
      <c r="AZ27">
        <f t="array" ref="AZ27">IF(ABS(AG27)&gt;Constants!$B$13,2,IF(SUMPRODUCT(--($AZ$3:AZ26=2))=0,0,1))</f>
        <v>0</v>
      </c>
    </row>
    <row r="28" spans="1:52">
      <c r="A28" s="3">
        <v>26</v>
      </c>
      <c r="B28">
        <f>Signals!D27</f>
        <v>1</v>
      </c>
      <c r="C28">
        <f>Signals!E27</f>
        <v>1</v>
      </c>
      <c r="D28">
        <f>Signals!G27</f>
        <v>0</v>
      </c>
      <c r="E28">
        <f>Signals!J27</f>
        <v>0</v>
      </c>
      <c r="F28">
        <f>Signals!K27</f>
        <v>0</v>
      </c>
      <c r="G28">
        <f>IF(Constants!$B$2=2,-B28,B28)</f>
        <v>1</v>
      </c>
      <c r="H28">
        <f>IF(Constants!$C$2=2,-C28,C28)</f>
        <v>1</v>
      </c>
      <c r="I28">
        <f t="shared" si="1"/>
        <v>1</v>
      </c>
      <c r="J28">
        <f t="shared" si="2"/>
        <v>1</v>
      </c>
      <c r="K28">
        <f t="shared" si="3"/>
        <v>1</v>
      </c>
      <c r="L28">
        <f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400.5</v>
      </c>
      <c r="M28">
        <f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400.5</v>
      </c>
      <c r="N28">
        <f t="shared" si="4"/>
        <v>400.5</v>
      </c>
      <c r="O28">
        <f t="shared" si="4"/>
        <v>400.5</v>
      </c>
      <c r="P28">
        <f>IF(I28&lt;&gt;0,(ABS(L28*Constants!$B$10)+50)/100,MAX(P27-ABS(N28*Constants!$B$4),0))</f>
        <v>0.54005</v>
      </c>
      <c r="Q28">
        <f>IF(J28&lt;&gt;0,(ABS(M28*Constants!$B$10)+50)/100,MAX(Q27-ABS(O28*Constants!$B$4),0))</f>
        <v>0.54005</v>
      </c>
      <c r="R28">
        <f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400.5</v>
      </c>
      <c r="S28">
        <f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400.5</v>
      </c>
      <c r="T28">
        <f t="shared" si="5"/>
        <v>400.5</v>
      </c>
      <c r="U28">
        <f t="shared" si="5"/>
        <v>400.5</v>
      </c>
      <c r="V28">
        <f>IF(I28&lt;&gt;0,(ABS(R28*Constants!$B$4)+50)/100,IF(R28=0,MAX((0-ABS(T28*Constants!$B$4)),0),(ABS(R28*Constants!$B$4)+50)/100))</f>
        <v>501.125</v>
      </c>
      <c r="W28">
        <f>IF(J28&lt;&gt;0,(ABS(S28*Constants!$B$4)+50)/100,IF(S28=0,MAX((0-ABS(U28*Constants!$B$4)),0),(ABS(S28*Constants!$B$4)+50)/100))</f>
        <v>501.125</v>
      </c>
      <c r="X28">
        <f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400.5</v>
      </c>
      <c r="Y28">
        <f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400.5</v>
      </c>
      <c r="Z28">
        <f t="shared" si="6"/>
        <v>400.5</v>
      </c>
      <c r="AA28">
        <f t="shared" si="6"/>
        <v>400.5</v>
      </c>
      <c r="AB28">
        <f>IF(I28&lt;&gt;0,(ABS(X28*Constants!$B$10)+50)/100,IF(X28=0,MAX((AB27-ABS(Z28*Constants!$B$4)),0),(ABS(X28*Constants!$B$4)+50)/100))</f>
        <v>0.54005</v>
      </c>
      <c r="AC28">
        <f>IF(J28&lt;&gt;0,(ABS(Y28*Constants!$B$10)+50)/100,IF(Y28=0,MAX((AC27-ABS(AA28*Constants!$B$4)),0),(ABS(Y28*Constants!$B$4)+50)/100))</f>
        <v>0.54005</v>
      </c>
      <c r="AD28">
        <f t="shared" si="7"/>
        <v>401</v>
      </c>
      <c r="AE28">
        <f t="shared" si="8"/>
        <v>400.5</v>
      </c>
      <c r="AF28">
        <f t="shared" si="0"/>
        <v>400.5</v>
      </c>
      <c r="AG28">
        <f>((Constants!$B$5*AG27)+Constants!$B$4*AD28+AH27)/(Constants!$B$5+Constants!$B$4)</f>
        <v>400.999999999914</v>
      </c>
      <c r="AH28">
        <f>((Constants!$B$5*AG27)+Constants!$B$4*AD28+AH27)-(Constants!$B$5+Constants!$B$4)*AG28</f>
        <v>0</v>
      </c>
      <c r="AI28">
        <f>((Constants!$B$5*AI27)+Constants!$B$4*AE28+AJ27)/(Constants!$B$5+Constants!$B$4)</f>
        <v>400.499999999933</v>
      </c>
      <c r="AJ28">
        <f>((Constants!$B$5*AI27)+Constants!$B$4*AE28+AJ27)-(Constants!$B$4+Constants!$B$5)*AI28</f>
        <v>0</v>
      </c>
      <c r="AK28">
        <f>((Constants!$B$5*AK27)+Constants!$B$4*AF28+AL27)/(Constants!$B$5+Constants!$B$4)</f>
        <v>400.49999999994</v>
      </c>
      <c r="AL28">
        <f>((Constants!$B$5*AK27)+Constants!$B$4*AF28+AL27)-(Constants!$B$5+Constants!$B$4)*AK28</f>
        <v>0</v>
      </c>
      <c r="AM28">
        <f t="shared" si="9"/>
        <v>1</v>
      </c>
      <c r="AN28">
        <f t="shared" si="10"/>
        <v>1</v>
      </c>
      <c r="AO28">
        <f>(200000*(ABS(N28)-ABS(N26))+Constants!$B$7)/(2*Constants!$B$7)</f>
        <v>0.5</v>
      </c>
      <c r="AP28">
        <f>(200000*(ABS(O28)-ABS(O26))+Constants!$B$7)/(2*Constants!$B$7)</f>
        <v>0.5</v>
      </c>
      <c r="AQ28">
        <f t="shared" si="11"/>
        <v>1</v>
      </c>
      <c r="AR28">
        <f>(Constants!$B$3*Constants!$B$8*I28*K28+AS27)/(Constants!$B$9*Constants!$B$4)</f>
        <v>2.51327433628319</v>
      </c>
      <c r="AS28">
        <f>(Constants!$B$3*Constants!$B$8*I28*K28+AS27)-(AR28*Constants!$B$9*Constants!$B$4)</f>
        <v>0</v>
      </c>
      <c r="AT28">
        <f t="shared" si="12"/>
        <v>65.3451327433629</v>
      </c>
      <c r="AU28">
        <v>0</v>
      </c>
      <c r="AV28">
        <f>IF(AU28=2,ROUND(5*1000/Constants!$B$11,0),IF(AV27&gt;0,AV27-1,0))</f>
        <v>0</v>
      </c>
      <c r="AW28">
        <f t="shared" si="13"/>
        <v>0</v>
      </c>
      <c r="AX28">
        <f>IF(AW28&gt;Constants!$B$12,2,0)</f>
        <v>0</v>
      </c>
      <c r="AZ28">
        <f t="array" ref="AZ28">IF(ABS(AG28)&gt;Constants!$B$13,2,IF(SUMPRODUCT(--($AZ$3:AZ27=2))=0,0,1))</f>
        <v>0</v>
      </c>
    </row>
    <row r="29" spans="1:52">
      <c r="A29" s="3">
        <v>27</v>
      </c>
      <c r="B29">
        <f>Signals!D28</f>
        <v>1</v>
      </c>
      <c r="C29">
        <f>Signals!E28</f>
        <v>1</v>
      </c>
      <c r="D29">
        <f>Signals!G28</f>
        <v>0</v>
      </c>
      <c r="E29">
        <f>Signals!J28</f>
        <v>0</v>
      </c>
      <c r="F29">
        <f>Signals!K28</f>
        <v>0</v>
      </c>
      <c r="G29">
        <f>IF(Constants!$B$2=2,-B29,B29)</f>
        <v>1</v>
      </c>
      <c r="H29">
        <f>IF(Constants!$C$2=2,-C29,C29)</f>
        <v>1</v>
      </c>
      <c r="I29">
        <f t="shared" si="1"/>
        <v>1</v>
      </c>
      <c r="J29">
        <f t="shared" si="2"/>
        <v>1</v>
      </c>
      <c r="K29">
        <f t="shared" si="3"/>
        <v>1</v>
      </c>
      <c r="L29">
        <f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400.5</v>
      </c>
      <c r="M29">
        <f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400.5</v>
      </c>
      <c r="N29">
        <f t="shared" si="4"/>
        <v>400.5</v>
      </c>
      <c r="O29">
        <f t="shared" si="4"/>
        <v>400.5</v>
      </c>
      <c r="P29">
        <f>IF(I29&lt;&gt;0,(ABS(L29*Constants!$B$10)+50)/100,MAX(P28-ABS(N29*Constants!$B$4),0))</f>
        <v>0.54005</v>
      </c>
      <c r="Q29">
        <f>IF(J29&lt;&gt;0,(ABS(M29*Constants!$B$10)+50)/100,MAX(Q28-ABS(O29*Constants!$B$4),0))</f>
        <v>0.54005</v>
      </c>
      <c r="R29">
        <f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400.5</v>
      </c>
      <c r="S29">
        <f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400.5</v>
      </c>
      <c r="T29">
        <f t="shared" si="5"/>
        <v>400.5</v>
      </c>
      <c r="U29">
        <f t="shared" si="5"/>
        <v>400.5</v>
      </c>
      <c r="V29">
        <f>IF(I29&lt;&gt;0,(ABS(R29*Constants!$B$4)+50)/100,IF(R29=0,MAX((0-ABS(T29*Constants!$B$4)),0),(ABS(R29*Constants!$B$4)+50)/100))</f>
        <v>501.125</v>
      </c>
      <c r="W29">
        <f>IF(J29&lt;&gt;0,(ABS(S29*Constants!$B$4)+50)/100,IF(S29=0,MAX((0-ABS(U29*Constants!$B$4)),0),(ABS(S29*Constants!$B$4)+50)/100))</f>
        <v>501.125</v>
      </c>
      <c r="X29">
        <f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400.5</v>
      </c>
      <c r="Y29">
        <f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400.5</v>
      </c>
      <c r="Z29">
        <f t="shared" si="6"/>
        <v>400.5</v>
      </c>
      <c r="AA29">
        <f t="shared" si="6"/>
        <v>400.5</v>
      </c>
      <c r="AB29">
        <f>IF(I29&lt;&gt;0,(ABS(X29*Constants!$B$10)+50)/100,IF(X29=0,MAX((AB28-ABS(Z29*Constants!$B$4)),0),(ABS(X29*Constants!$B$4)+50)/100))</f>
        <v>0.54005</v>
      </c>
      <c r="AC29">
        <f>IF(J29&lt;&gt;0,(ABS(Y29*Constants!$B$10)+50)/100,IF(Y29=0,MAX((AC28-ABS(AA29*Constants!$B$4)),0),(ABS(Y29*Constants!$B$4)+50)/100))</f>
        <v>0.54005</v>
      </c>
      <c r="AD29">
        <f t="shared" si="7"/>
        <v>401</v>
      </c>
      <c r="AE29">
        <f t="shared" si="8"/>
        <v>400.5</v>
      </c>
      <c r="AF29">
        <f t="shared" si="0"/>
        <v>400.5</v>
      </c>
      <c r="AG29">
        <f>((Constants!$B$5*AG28)+Constants!$B$4*AD29+AH28)/(Constants!$B$5+Constants!$B$4)</f>
        <v>400.999999999975</v>
      </c>
      <c r="AH29">
        <f>((Constants!$B$5*AG28)+Constants!$B$4*AD29+AH28)-(Constants!$B$5+Constants!$B$4)*AG29</f>
        <v>0</v>
      </c>
      <c r="AI29">
        <f>((Constants!$B$5*AI28)+Constants!$B$4*AE29+AJ28)/(Constants!$B$5+Constants!$B$4)</f>
        <v>400.499999999981</v>
      </c>
      <c r="AJ29">
        <f>((Constants!$B$5*AI28)+Constants!$B$4*AE29+AJ28)-(Constants!$B$4+Constants!$B$5)*AI29</f>
        <v>0</v>
      </c>
      <c r="AK29">
        <f>((Constants!$B$5*AK28)+Constants!$B$4*AF29+AL28)/(Constants!$B$5+Constants!$B$4)</f>
        <v>400.499999999983</v>
      </c>
      <c r="AL29">
        <f>((Constants!$B$5*AK28)+Constants!$B$4*AF29+AL28)-(Constants!$B$5+Constants!$B$4)*AK29</f>
        <v>0</v>
      </c>
      <c r="AM29">
        <f t="shared" si="9"/>
        <v>1</v>
      </c>
      <c r="AN29">
        <f t="shared" si="10"/>
        <v>1</v>
      </c>
      <c r="AO29">
        <f>(200000*(ABS(N29)-ABS(N27))+Constants!$B$7)/(2*Constants!$B$7)</f>
        <v>0.5</v>
      </c>
      <c r="AP29">
        <f>(200000*(ABS(O29)-ABS(O27))+Constants!$B$7)/(2*Constants!$B$7)</f>
        <v>0.5</v>
      </c>
      <c r="AQ29">
        <f t="shared" si="11"/>
        <v>1</v>
      </c>
      <c r="AR29">
        <f>(Constants!$B$3*Constants!$B$8*I29*K29+AS28)/(Constants!$B$9*Constants!$B$4)</f>
        <v>2.51327433628319</v>
      </c>
      <c r="AS29">
        <f>(Constants!$B$3*Constants!$B$8*I29*K29+AS28)-(AR29*Constants!$B$9*Constants!$B$4)</f>
        <v>0</v>
      </c>
      <c r="AT29">
        <f t="shared" si="12"/>
        <v>67.8584070796461</v>
      </c>
      <c r="AU29">
        <v>0</v>
      </c>
      <c r="AV29">
        <f>IF(AU29=2,ROUND(5*1000/Constants!$B$11,0),IF(AV28&gt;0,AV28-1,0))</f>
        <v>0</v>
      </c>
      <c r="AW29">
        <f t="shared" si="13"/>
        <v>0</v>
      </c>
      <c r="AX29">
        <f>IF(AW29&gt;Constants!$B$12,2,0)</f>
        <v>0</v>
      </c>
      <c r="AZ29">
        <f t="array" ref="AZ29">IF(ABS(AG29)&gt;Constants!$B$13,2,IF(SUMPRODUCT(--($AZ$3:AZ28=2))=0,0,1))</f>
        <v>0</v>
      </c>
    </row>
    <row r="30" spans="1:52">
      <c r="A30" s="3">
        <v>28</v>
      </c>
      <c r="B30">
        <f>Signals!D29</f>
        <v>1</v>
      </c>
      <c r="C30">
        <f>Signals!E29</f>
        <v>1</v>
      </c>
      <c r="D30">
        <f>Signals!G29</f>
        <v>0</v>
      </c>
      <c r="E30">
        <f>Signals!J29</f>
        <v>0</v>
      </c>
      <c r="F30">
        <f>Signals!K29</f>
        <v>0</v>
      </c>
      <c r="G30">
        <f>IF(Constants!$B$2=2,-B30,B30)</f>
        <v>1</v>
      </c>
      <c r="H30">
        <f>IF(Constants!$C$2=2,-C30,C30)</f>
        <v>1</v>
      </c>
      <c r="I30">
        <f t="shared" si="1"/>
        <v>1</v>
      </c>
      <c r="J30">
        <f t="shared" si="2"/>
        <v>1</v>
      </c>
      <c r="K30">
        <f t="shared" si="3"/>
        <v>1</v>
      </c>
      <c r="L30">
        <f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400.5</v>
      </c>
      <c r="M30">
        <f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400.5</v>
      </c>
      <c r="N30">
        <f t="shared" si="4"/>
        <v>400.5</v>
      </c>
      <c r="O30">
        <f t="shared" si="4"/>
        <v>400.5</v>
      </c>
      <c r="P30">
        <f>IF(I30&lt;&gt;0,(ABS(L30*Constants!$B$10)+50)/100,MAX(P29-ABS(N30*Constants!$B$4),0))</f>
        <v>0.54005</v>
      </c>
      <c r="Q30">
        <f>IF(J30&lt;&gt;0,(ABS(M30*Constants!$B$10)+50)/100,MAX(Q29-ABS(O30*Constants!$B$4),0))</f>
        <v>0.54005</v>
      </c>
      <c r="R30">
        <f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400.5</v>
      </c>
      <c r="S30">
        <f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400.5</v>
      </c>
      <c r="T30">
        <f t="shared" si="5"/>
        <v>400.5</v>
      </c>
      <c r="U30">
        <f t="shared" si="5"/>
        <v>400.5</v>
      </c>
      <c r="V30">
        <f>IF(I30&lt;&gt;0,(ABS(R30*Constants!$B$4)+50)/100,IF(R30=0,MAX((0-ABS(T30*Constants!$B$4)),0),(ABS(R30*Constants!$B$4)+50)/100))</f>
        <v>501.125</v>
      </c>
      <c r="W30">
        <f>IF(J30&lt;&gt;0,(ABS(S30*Constants!$B$4)+50)/100,IF(S30=0,MAX((0-ABS(U30*Constants!$B$4)),0),(ABS(S30*Constants!$B$4)+50)/100))</f>
        <v>501.125</v>
      </c>
      <c r="X30">
        <f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400.5</v>
      </c>
      <c r="Y30">
        <f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400.5</v>
      </c>
      <c r="Z30">
        <f t="shared" si="6"/>
        <v>400.5</v>
      </c>
      <c r="AA30">
        <f t="shared" si="6"/>
        <v>400.5</v>
      </c>
      <c r="AB30">
        <f>IF(I30&lt;&gt;0,(ABS(X30*Constants!$B$10)+50)/100,IF(X30=0,MAX((AB29-ABS(Z30*Constants!$B$4)),0),(ABS(X30*Constants!$B$4)+50)/100))</f>
        <v>0.54005</v>
      </c>
      <c r="AC30">
        <f>IF(J30&lt;&gt;0,(ABS(Y30*Constants!$B$10)+50)/100,IF(Y30=0,MAX((AC29-ABS(AA30*Constants!$B$4)),0),(ABS(Y30*Constants!$B$4)+50)/100))</f>
        <v>0.54005</v>
      </c>
      <c r="AD30">
        <f t="shared" si="7"/>
        <v>401</v>
      </c>
      <c r="AE30">
        <f t="shared" si="8"/>
        <v>400.5</v>
      </c>
      <c r="AF30">
        <f t="shared" si="0"/>
        <v>400.5</v>
      </c>
      <c r="AG30">
        <f>((Constants!$B$5*AG29)+Constants!$B$4*AD30+AH29)/(Constants!$B$5+Constants!$B$4)</f>
        <v>400.999999999993</v>
      </c>
      <c r="AH30">
        <f>((Constants!$B$5*AG29)+Constants!$B$4*AD30+AH29)-(Constants!$B$5+Constants!$B$4)*AG30</f>
        <v>0</v>
      </c>
      <c r="AI30">
        <f>((Constants!$B$5*AI29)+Constants!$B$4*AE30+AJ29)/(Constants!$B$5+Constants!$B$4)</f>
        <v>400.499999999994</v>
      </c>
      <c r="AJ30">
        <f>((Constants!$B$5*AI29)+Constants!$B$4*AE30+AJ29)-(Constants!$B$4+Constants!$B$5)*AI30</f>
        <v>0</v>
      </c>
      <c r="AK30">
        <f>((Constants!$B$5*AK29)+Constants!$B$4*AF30+AL29)/(Constants!$B$5+Constants!$B$4)</f>
        <v>400.499999999995</v>
      </c>
      <c r="AL30">
        <f>((Constants!$B$5*AK29)+Constants!$B$4*AF30+AL29)-(Constants!$B$5+Constants!$B$4)*AK30</f>
        <v>0</v>
      </c>
      <c r="AM30">
        <f t="shared" si="9"/>
        <v>1</v>
      </c>
      <c r="AN30">
        <f t="shared" si="10"/>
        <v>1</v>
      </c>
      <c r="AO30">
        <f>(200000*(ABS(N30)-ABS(N28))+Constants!$B$7)/(2*Constants!$B$7)</f>
        <v>0.5</v>
      </c>
      <c r="AP30">
        <f>(200000*(ABS(O30)-ABS(O28))+Constants!$B$7)/(2*Constants!$B$7)</f>
        <v>0.5</v>
      </c>
      <c r="AQ30">
        <f t="shared" si="11"/>
        <v>1</v>
      </c>
      <c r="AR30">
        <f>(Constants!$B$3*Constants!$B$8*I30*K30+AS29)/(Constants!$B$9*Constants!$B$4)</f>
        <v>2.51327433628319</v>
      </c>
      <c r="AS30">
        <f>(Constants!$B$3*Constants!$B$8*I30*K30+AS29)-(AR30*Constants!$B$9*Constants!$B$4)</f>
        <v>0</v>
      </c>
      <c r="AT30">
        <f t="shared" si="12"/>
        <v>70.3716814159292</v>
      </c>
      <c r="AU30">
        <v>0</v>
      </c>
      <c r="AV30">
        <f>IF(AU30=2,ROUND(5*1000/Constants!$B$11,0),IF(AV29&gt;0,AV29-1,0))</f>
        <v>0</v>
      </c>
      <c r="AW30">
        <f t="shared" si="13"/>
        <v>0</v>
      </c>
      <c r="AX30">
        <f>IF(AW30&gt;Constants!$B$12,2,0)</f>
        <v>0</v>
      </c>
      <c r="AZ30">
        <f t="array" ref="AZ30">IF(ABS(AG30)&gt;Constants!$B$13,2,IF(SUMPRODUCT(--($AZ$3:AZ29=2))=0,0,1))</f>
        <v>0</v>
      </c>
    </row>
    <row r="31" spans="1:52">
      <c r="A31" s="3">
        <v>29</v>
      </c>
      <c r="B31">
        <f>Signals!D30</f>
        <v>1</v>
      </c>
      <c r="C31">
        <f>Signals!E30</f>
        <v>1</v>
      </c>
      <c r="D31">
        <f>Signals!G30</f>
        <v>0</v>
      </c>
      <c r="E31">
        <f>Signals!J30</f>
        <v>0</v>
      </c>
      <c r="F31">
        <f>Signals!K30</f>
        <v>0</v>
      </c>
      <c r="G31">
        <f>IF(Constants!$B$2=2,-B31,B31)</f>
        <v>1</v>
      </c>
      <c r="H31">
        <f>IF(Constants!$C$2=2,-C31,C31)</f>
        <v>1</v>
      </c>
      <c r="I31">
        <f t="shared" si="1"/>
        <v>1</v>
      </c>
      <c r="J31">
        <f t="shared" si="2"/>
        <v>1</v>
      </c>
      <c r="K31">
        <f t="shared" si="3"/>
        <v>1</v>
      </c>
      <c r="L31">
        <f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400.5</v>
      </c>
      <c r="M31">
        <f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400.5</v>
      </c>
      <c r="N31">
        <f t="shared" si="4"/>
        <v>400.5</v>
      </c>
      <c r="O31">
        <f t="shared" si="4"/>
        <v>400.5</v>
      </c>
      <c r="P31">
        <f>IF(I31&lt;&gt;0,(ABS(L31*Constants!$B$10)+50)/100,MAX(P30-ABS(N31*Constants!$B$4),0))</f>
        <v>0.54005</v>
      </c>
      <c r="Q31">
        <f>IF(J31&lt;&gt;0,(ABS(M31*Constants!$B$10)+50)/100,MAX(Q30-ABS(O31*Constants!$B$4),0))</f>
        <v>0.54005</v>
      </c>
      <c r="R31">
        <f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400.5</v>
      </c>
      <c r="S31">
        <f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400.5</v>
      </c>
      <c r="T31">
        <f t="shared" si="5"/>
        <v>400.5</v>
      </c>
      <c r="U31">
        <f t="shared" si="5"/>
        <v>400.5</v>
      </c>
      <c r="V31">
        <f>IF(I31&lt;&gt;0,(ABS(R31*Constants!$B$4)+50)/100,IF(R31=0,MAX((0-ABS(T31*Constants!$B$4)),0),(ABS(R31*Constants!$B$4)+50)/100))</f>
        <v>501.125</v>
      </c>
      <c r="W31">
        <f>IF(J31&lt;&gt;0,(ABS(S31*Constants!$B$4)+50)/100,IF(S31=0,MAX((0-ABS(U31*Constants!$B$4)),0),(ABS(S31*Constants!$B$4)+50)/100))</f>
        <v>501.125</v>
      </c>
      <c r="X31">
        <f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400.5</v>
      </c>
      <c r="Y31">
        <f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400.5</v>
      </c>
      <c r="Z31">
        <f t="shared" si="6"/>
        <v>400.5</v>
      </c>
      <c r="AA31">
        <f t="shared" si="6"/>
        <v>400.5</v>
      </c>
      <c r="AB31">
        <f>IF(I31&lt;&gt;0,(ABS(X31*Constants!$B$10)+50)/100,IF(X31=0,MAX((AB30-ABS(Z31*Constants!$B$4)),0),(ABS(X31*Constants!$B$4)+50)/100))</f>
        <v>0.54005</v>
      </c>
      <c r="AC31">
        <f>IF(J31&lt;&gt;0,(ABS(Y31*Constants!$B$10)+50)/100,IF(Y31=0,MAX((AC30-ABS(AA31*Constants!$B$4)),0),(ABS(Y31*Constants!$B$4)+50)/100))</f>
        <v>0.54005</v>
      </c>
      <c r="AD31">
        <f t="shared" si="7"/>
        <v>401</v>
      </c>
      <c r="AE31">
        <f t="shared" si="8"/>
        <v>400.5</v>
      </c>
      <c r="AF31">
        <f t="shared" si="0"/>
        <v>400.5</v>
      </c>
      <c r="AG31">
        <f>((Constants!$B$5*AG30)+Constants!$B$4*AD31+AH30)/(Constants!$B$5+Constants!$B$4)</f>
        <v>400.999999999998</v>
      </c>
      <c r="AH31">
        <f>((Constants!$B$5*AG30)+Constants!$B$4*AD31+AH30)-(Constants!$B$5+Constants!$B$4)*AG31</f>
        <v>0</v>
      </c>
      <c r="AI31">
        <f>((Constants!$B$5*AI30)+Constants!$B$4*AE31+AJ30)/(Constants!$B$5+Constants!$B$4)</f>
        <v>400.499999999998</v>
      </c>
      <c r="AJ31">
        <f>((Constants!$B$5*AI30)+Constants!$B$4*AE31+AJ30)-(Constants!$B$4+Constants!$B$5)*AI31</f>
        <v>0</v>
      </c>
      <c r="AK31">
        <f>((Constants!$B$5*AK30)+Constants!$B$4*AF31+AL30)/(Constants!$B$5+Constants!$B$4)</f>
        <v>400.499999999999</v>
      </c>
      <c r="AL31">
        <f>((Constants!$B$5*AK30)+Constants!$B$4*AF31+AL30)-(Constants!$B$5+Constants!$B$4)*AK31</f>
        <v>0</v>
      </c>
      <c r="AM31">
        <f t="shared" si="9"/>
        <v>1</v>
      </c>
      <c r="AN31">
        <f t="shared" si="10"/>
        <v>1</v>
      </c>
      <c r="AO31">
        <f>(200000*(ABS(N31)-ABS(N29))+Constants!$B$7)/(2*Constants!$B$7)</f>
        <v>0.5</v>
      </c>
      <c r="AP31">
        <f>(200000*(ABS(O31)-ABS(O29))+Constants!$B$7)/(2*Constants!$B$7)</f>
        <v>0.5</v>
      </c>
      <c r="AQ31">
        <f t="shared" si="11"/>
        <v>1</v>
      </c>
      <c r="AR31">
        <f>(Constants!$B$3*Constants!$B$8*I31*K31+AS30)/(Constants!$B$9*Constants!$B$4)</f>
        <v>2.51327433628319</v>
      </c>
      <c r="AS31">
        <f>(Constants!$B$3*Constants!$B$8*I31*K31+AS30)-(AR31*Constants!$B$9*Constants!$B$4)</f>
        <v>0</v>
      </c>
      <c r="AT31">
        <f t="shared" si="12"/>
        <v>72.8849557522124</v>
      </c>
      <c r="AU31">
        <v>0</v>
      </c>
      <c r="AV31">
        <f>IF(AU31=2,ROUND(5*1000/Constants!$B$11,0),IF(AV30&gt;0,AV30-1,0))</f>
        <v>0</v>
      </c>
      <c r="AW31">
        <f t="shared" si="13"/>
        <v>0</v>
      </c>
      <c r="AX31">
        <f ca="1" t="array" ref="AX31">IF(AW31&gt;Constants!$B$12,2,IF(SUMPRODUCT(--($AX$3:AX31=2))=0,0,1))</f>
        <v>2</v>
      </c>
      <c r="AZ31">
        <f t="array" ref="AZ31">IF(ABS(AG31)&gt;Constants!$B$13,2,IF(SUMPRODUCT(--($AZ$3:AZ30=2))=0,0,1))</f>
        <v>0</v>
      </c>
    </row>
    <row r="32" spans="1:52">
      <c r="A32" s="3">
        <v>30</v>
      </c>
      <c r="B32">
        <f>Signals!D31</f>
        <v>1</v>
      </c>
      <c r="C32">
        <f>Signals!E31</f>
        <v>1</v>
      </c>
      <c r="D32">
        <f>Signals!G31</f>
        <v>0</v>
      </c>
      <c r="E32">
        <f>Signals!J31</f>
        <v>0</v>
      </c>
      <c r="F32">
        <f>Signals!K31</f>
        <v>0</v>
      </c>
      <c r="G32">
        <f>IF(Constants!$B$2=2,-B32,B32)</f>
        <v>1</v>
      </c>
      <c r="H32">
        <f>IF(Constants!$C$2=2,-C32,C32)</f>
        <v>1</v>
      </c>
      <c r="I32">
        <f t="shared" si="1"/>
        <v>1</v>
      </c>
      <c r="J32">
        <f t="shared" si="2"/>
        <v>1</v>
      </c>
      <c r="K32">
        <f t="shared" si="3"/>
        <v>1</v>
      </c>
      <c r="L32">
        <f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400.5</v>
      </c>
      <c r="M32">
        <f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400.5</v>
      </c>
      <c r="N32">
        <f t="shared" si="4"/>
        <v>400.5</v>
      </c>
      <c r="O32">
        <f t="shared" si="4"/>
        <v>400.5</v>
      </c>
      <c r="P32">
        <f>IF(I32&lt;&gt;0,(ABS(L32*Constants!$B$10)+50)/100,MAX(P31-ABS(N32*Constants!$B$4),0))</f>
        <v>0.54005</v>
      </c>
      <c r="Q32">
        <f>IF(J32&lt;&gt;0,(ABS(M32*Constants!$B$10)+50)/100,MAX(Q31-ABS(O32*Constants!$B$4),0))</f>
        <v>0.54005</v>
      </c>
      <c r="R32">
        <f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400.5</v>
      </c>
      <c r="S32">
        <f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400.5</v>
      </c>
      <c r="T32">
        <f t="shared" si="5"/>
        <v>400.5</v>
      </c>
      <c r="U32">
        <f t="shared" si="5"/>
        <v>400.5</v>
      </c>
      <c r="V32">
        <f>IF(I32&lt;&gt;0,(ABS(R32*Constants!$B$4)+50)/100,IF(R32=0,MAX((0-ABS(T32*Constants!$B$4)),0),(ABS(R32*Constants!$B$4)+50)/100))</f>
        <v>501.125</v>
      </c>
      <c r="W32">
        <f>IF(J32&lt;&gt;0,(ABS(S32*Constants!$B$4)+50)/100,IF(S32=0,MAX((0-ABS(U32*Constants!$B$4)),0),(ABS(S32*Constants!$B$4)+50)/100))</f>
        <v>501.125</v>
      </c>
      <c r="X32">
        <f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400.5</v>
      </c>
      <c r="Y32">
        <f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400.5</v>
      </c>
      <c r="Z32">
        <f t="shared" si="6"/>
        <v>400.5</v>
      </c>
      <c r="AA32">
        <f t="shared" si="6"/>
        <v>400.5</v>
      </c>
      <c r="AB32">
        <f>IF(I32&lt;&gt;0,(ABS(X32*Constants!$B$10)+50)/100,IF(X32=0,MAX((AB31-ABS(Z32*Constants!$B$4)),0),(ABS(X32*Constants!$B$4)+50)/100))</f>
        <v>0.54005</v>
      </c>
      <c r="AC32">
        <f>IF(J32&lt;&gt;0,(ABS(Y32*Constants!$B$10)+50)/100,IF(Y32=0,MAX((AC31-ABS(AA32*Constants!$B$4)),0),(ABS(Y32*Constants!$B$4)+50)/100))</f>
        <v>0.54005</v>
      </c>
      <c r="AD32">
        <f t="shared" si="7"/>
        <v>401</v>
      </c>
      <c r="AE32">
        <f t="shared" si="8"/>
        <v>400.5</v>
      </c>
      <c r="AF32">
        <f t="shared" si="0"/>
        <v>400.5</v>
      </c>
      <c r="AG32">
        <f>((Constants!$B$5*AG31)+Constants!$B$4*AD32+AH31)/(Constants!$B$5+Constants!$B$4)</f>
        <v>400.999999999999</v>
      </c>
      <c r="AH32">
        <f>((Constants!$B$5*AG31)+Constants!$B$4*AD32+AH31)-(Constants!$B$5+Constants!$B$4)*AG32</f>
        <v>0</v>
      </c>
      <c r="AI32">
        <f>((Constants!$B$5*AI31)+Constants!$B$4*AE32+AJ31)/(Constants!$B$5+Constants!$B$4)</f>
        <v>400.499999999999</v>
      </c>
      <c r="AJ32">
        <f>((Constants!$B$5*AI31)+Constants!$B$4*AE32+AJ31)-(Constants!$B$4+Constants!$B$5)*AI32</f>
        <v>0</v>
      </c>
      <c r="AK32">
        <f>((Constants!$B$5*AK31)+Constants!$B$4*AF32+AL31)/(Constants!$B$5+Constants!$B$4)</f>
        <v>400.5</v>
      </c>
      <c r="AL32">
        <f>((Constants!$B$5*AK31)+Constants!$B$4*AF32+AL31)-(Constants!$B$5+Constants!$B$4)*AK32</f>
        <v>0</v>
      </c>
      <c r="AM32">
        <f t="shared" si="9"/>
        <v>1</v>
      </c>
      <c r="AN32">
        <f t="shared" si="10"/>
        <v>1</v>
      </c>
      <c r="AO32">
        <f>(200000*(ABS(N32)-ABS(N30))+Constants!$B$7)/(2*Constants!$B$7)</f>
        <v>0.5</v>
      </c>
      <c r="AP32">
        <f>(200000*(ABS(O32)-ABS(O30))+Constants!$B$7)/(2*Constants!$B$7)</f>
        <v>0.5</v>
      </c>
      <c r="AQ32">
        <f t="shared" si="11"/>
        <v>1</v>
      </c>
      <c r="AR32">
        <f>(Constants!$B$3*Constants!$B$8*I32*K32+AS31)/(Constants!$B$9*Constants!$B$4)</f>
        <v>2.51327433628319</v>
      </c>
      <c r="AS32">
        <f>(Constants!$B$3*Constants!$B$8*I32*K32+AS31)-(AR32*Constants!$B$9*Constants!$B$4)</f>
        <v>0</v>
      </c>
      <c r="AT32">
        <f t="shared" si="12"/>
        <v>75.3982300884956</v>
      </c>
      <c r="AU32">
        <v>0</v>
      </c>
      <c r="AV32">
        <f>IF(AU32=2,ROUND(5*1000/Constants!$B$11,0),IF(AV31&gt;0,AV31-1,0))</f>
        <v>0</v>
      </c>
      <c r="AW32">
        <f t="shared" si="13"/>
        <v>0</v>
      </c>
      <c r="AX32">
        <f ca="1" t="array" ref="AX32">IF(AW32&gt;Constants!$B$12,2,IF(SUMPRODUCT(--($AX$3:AX32=2))=0,0,1))</f>
        <v>2</v>
      </c>
      <c r="AZ32">
        <f t="array" ref="AZ32">IF(ABS(AG32)&gt;Constants!$B$13,2,IF(SUMPRODUCT(--(AZ12:AZ31=2))=0,0,1))</f>
        <v>0</v>
      </c>
    </row>
    <row r="33" spans="1:52">
      <c r="A33" s="3">
        <v>31</v>
      </c>
      <c r="B33">
        <f>Signals!D32</f>
        <v>1</v>
      </c>
      <c r="C33">
        <f>Signals!E32</f>
        <v>1</v>
      </c>
      <c r="D33">
        <f>Signals!G32</f>
        <v>0</v>
      </c>
      <c r="E33">
        <f>Signals!J32</f>
        <v>0</v>
      </c>
      <c r="F33">
        <f>Signals!K32</f>
        <v>0</v>
      </c>
      <c r="G33">
        <f>IF(Constants!$B$2=2,-B33,B33)</f>
        <v>1</v>
      </c>
      <c r="H33">
        <f>IF(Constants!$C$2=2,-C33,C33)</f>
        <v>1</v>
      </c>
      <c r="I33">
        <f t="shared" si="1"/>
        <v>1</v>
      </c>
      <c r="J33">
        <f t="shared" si="2"/>
        <v>1</v>
      </c>
      <c r="K33">
        <f t="shared" si="3"/>
        <v>1</v>
      </c>
      <c r="L33">
        <f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400.5</v>
      </c>
      <c r="M33">
        <f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400.5</v>
      </c>
      <c r="N33">
        <f t="shared" si="4"/>
        <v>400.5</v>
      </c>
      <c r="O33">
        <f t="shared" si="4"/>
        <v>400.5</v>
      </c>
      <c r="P33">
        <f>IF(I33&lt;&gt;0,(ABS(L33*Constants!$B$10)+50)/100,MAX(P32-ABS(N33*Constants!$B$4),0))</f>
        <v>0.54005</v>
      </c>
      <c r="Q33">
        <f>IF(J33&lt;&gt;0,(ABS(M33*Constants!$B$10)+50)/100,MAX(Q32-ABS(O33*Constants!$B$4),0))</f>
        <v>0.54005</v>
      </c>
      <c r="R33">
        <f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400.5</v>
      </c>
      <c r="S33">
        <f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400.5</v>
      </c>
      <c r="T33">
        <f t="shared" si="5"/>
        <v>400.5</v>
      </c>
      <c r="U33">
        <f t="shared" si="5"/>
        <v>400.5</v>
      </c>
      <c r="V33">
        <f>IF(I33&lt;&gt;0,(ABS(R33*Constants!$B$4)+50)/100,IF(R33=0,MAX((0-ABS(T33*Constants!$B$4)),0),(ABS(R33*Constants!$B$4)+50)/100))</f>
        <v>501.125</v>
      </c>
      <c r="W33">
        <f>IF(J33&lt;&gt;0,(ABS(S33*Constants!$B$4)+50)/100,IF(S33=0,MAX((0-ABS(U33*Constants!$B$4)),0),(ABS(S33*Constants!$B$4)+50)/100))</f>
        <v>501.125</v>
      </c>
      <c r="X33">
        <f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400.5</v>
      </c>
      <c r="Y33">
        <f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400.5</v>
      </c>
      <c r="Z33">
        <f t="shared" si="6"/>
        <v>400.5</v>
      </c>
      <c r="AA33">
        <f t="shared" si="6"/>
        <v>400.5</v>
      </c>
      <c r="AB33">
        <f>IF(I33&lt;&gt;0,(ABS(X33*Constants!$B$10)+50)/100,IF(X33=0,MAX((AB32-ABS(Z33*Constants!$B$4)),0),(ABS(X33*Constants!$B$4)+50)/100))</f>
        <v>0.54005</v>
      </c>
      <c r="AC33">
        <f>IF(J33&lt;&gt;0,(ABS(Y33*Constants!$B$10)+50)/100,IF(Y33=0,MAX((AC32-ABS(AA33*Constants!$B$4)),0),(ABS(Y33*Constants!$B$4)+50)/100))</f>
        <v>0.54005</v>
      </c>
      <c r="AD33">
        <f t="shared" si="7"/>
        <v>401</v>
      </c>
      <c r="AE33">
        <f t="shared" si="8"/>
        <v>400.5</v>
      </c>
      <c r="AF33">
        <f t="shared" si="0"/>
        <v>400.5</v>
      </c>
      <c r="AG33">
        <f>((Constants!$B$5*AG32)+Constants!$B$4*AD33+AH32)/(Constants!$B$5+Constants!$B$4)</f>
        <v>401</v>
      </c>
      <c r="AH33">
        <f>((Constants!$B$5*AG32)+Constants!$B$4*AD33+AH32)-(Constants!$B$5+Constants!$B$4)*AG33</f>
        <v>0</v>
      </c>
      <c r="AI33">
        <f>((Constants!$B$5*AI32)+Constants!$B$4*AE33+AJ32)/(Constants!$B$5+Constants!$B$4)</f>
        <v>400.5</v>
      </c>
      <c r="AJ33">
        <f>((Constants!$B$5*AI32)+Constants!$B$4*AE33+AJ32)-(Constants!$B$4+Constants!$B$5)*AI33</f>
        <v>0</v>
      </c>
      <c r="AK33">
        <f>((Constants!$B$5*AK32)+Constants!$B$4*AF33+AL32)/(Constants!$B$5+Constants!$B$4)</f>
        <v>400.5</v>
      </c>
      <c r="AL33">
        <f>((Constants!$B$5*AK32)+Constants!$B$4*AF33+AL32)-(Constants!$B$5+Constants!$B$4)*AK33</f>
        <v>0</v>
      </c>
      <c r="AM33">
        <f t="shared" si="9"/>
        <v>1</v>
      </c>
      <c r="AN33">
        <f t="shared" si="10"/>
        <v>1</v>
      </c>
      <c r="AO33">
        <f>(200000*(ABS(N33)-ABS(N31))+Constants!$B$7)/(2*Constants!$B$7)</f>
        <v>0.5</v>
      </c>
      <c r="AP33">
        <f>(200000*(ABS(O33)-ABS(O31))+Constants!$B$7)/(2*Constants!$B$7)</f>
        <v>0.5</v>
      </c>
      <c r="AQ33">
        <f t="shared" si="11"/>
        <v>1</v>
      </c>
      <c r="AR33">
        <f>(Constants!$B$3*Constants!$B$8*I33*K33+AS32)/(Constants!$B$9*Constants!$B$4)</f>
        <v>2.51327433628319</v>
      </c>
      <c r="AS33">
        <f>(Constants!$B$3*Constants!$B$8*I33*K33+AS32)-(AR33*Constants!$B$9*Constants!$B$4)</f>
        <v>0</v>
      </c>
      <c r="AT33">
        <f t="shared" si="12"/>
        <v>77.9115044247788</v>
      </c>
      <c r="AU33">
        <v>0</v>
      </c>
      <c r="AV33">
        <f>IF(AU33=2,ROUND(5*1000/Constants!$B$11,0),IF(AV32&gt;0,AV32-1,0))</f>
        <v>0</v>
      </c>
      <c r="AW33">
        <f t="shared" si="13"/>
        <v>0</v>
      </c>
      <c r="AX33">
        <f ca="1" t="array" ref="AX33">IF(AW33&gt;Constants!$B$12,2,IF(SUMPRODUCT(--($AX$3:AX33=2))=0,0,1))</f>
        <v>2</v>
      </c>
      <c r="AZ33">
        <f t="array" ref="AZ33">IF(ABS(AG33)&gt;Constants!$B$13,2,IF(SUMPRODUCT(--(AZ13:AZ32=2))=0,0,1))</f>
        <v>0</v>
      </c>
    </row>
    <row r="34" spans="1:52">
      <c r="A34" s="3">
        <v>32</v>
      </c>
      <c r="B34">
        <f>Signals!D33</f>
        <v>1</v>
      </c>
      <c r="C34">
        <f>Signals!E33</f>
        <v>1</v>
      </c>
      <c r="D34">
        <f>Signals!G33</f>
        <v>0</v>
      </c>
      <c r="E34">
        <f>Signals!J33</f>
        <v>0</v>
      </c>
      <c r="F34">
        <f>Signals!K33</f>
        <v>0</v>
      </c>
      <c r="G34">
        <f>IF(Constants!$B$2=2,-B34,B34)</f>
        <v>1</v>
      </c>
      <c r="H34">
        <f>IF(Constants!$C$2=2,-C34,C34)</f>
        <v>1</v>
      </c>
      <c r="I34">
        <f t="shared" si="1"/>
        <v>1</v>
      </c>
      <c r="J34">
        <f t="shared" si="2"/>
        <v>1</v>
      </c>
      <c r="K34">
        <f t="shared" si="3"/>
        <v>1</v>
      </c>
      <c r="L34">
        <f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400.5</v>
      </c>
      <c r="M34">
        <f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400.5</v>
      </c>
      <c r="N34">
        <f t="shared" si="4"/>
        <v>400.5</v>
      </c>
      <c r="O34">
        <f t="shared" si="4"/>
        <v>400.5</v>
      </c>
      <c r="P34">
        <f>IF(I34&lt;&gt;0,(ABS(L34*Constants!$B$10)+50)/100,MAX(P33-ABS(N34*Constants!$B$4),0))</f>
        <v>0.54005</v>
      </c>
      <c r="Q34">
        <f>IF(J34&lt;&gt;0,(ABS(M34*Constants!$B$10)+50)/100,MAX(Q33-ABS(O34*Constants!$B$4),0))</f>
        <v>0.54005</v>
      </c>
      <c r="R34">
        <f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400.5</v>
      </c>
      <c r="S34">
        <f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400.5</v>
      </c>
      <c r="T34">
        <f t="shared" si="5"/>
        <v>400.5</v>
      </c>
      <c r="U34">
        <f t="shared" si="5"/>
        <v>400.5</v>
      </c>
      <c r="V34">
        <f>IF(I34&lt;&gt;0,(ABS(R34*Constants!$B$4)+50)/100,IF(R34=0,MAX((0-ABS(T34*Constants!$B$4)),0),(ABS(R34*Constants!$B$4)+50)/100))</f>
        <v>501.125</v>
      </c>
      <c r="W34">
        <f>IF(J34&lt;&gt;0,(ABS(S34*Constants!$B$4)+50)/100,IF(S34=0,MAX((0-ABS(U34*Constants!$B$4)),0),(ABS(S34*Constants!$B$4)+50)/100))</f>
        <v>501.125</v>
      </c>
      <c r="X34">
        <f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400.5</v>
      </c>
      <c r="Y34">
        <f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400.5</v>
      </c>
      <c r="Z34">
        <f t="shared" si="6"/>
        <v>400.5</v>
      </c>
      <c r="AA34">
        <f t="shared" si="6"/>
        <v>400.5</v>
      </c>
      <c r="AB34">
        <f>IF(I34&lt;&gt;0,(ABS(X34*Constants!$B$10)+50)/100,IF(X34=0,MAX((AB33-ABS(Z34*Constants!$B$4)),0),(ABS(X34*Constants!$B$4)+50)/100))</f>
        <v>0.54005</v>
      </c>
      <c r="AC34">
        <f>IF(J34&lt;&gt;0,(ABS(Y34*Constants!$B$10)+50)/100,IF(Y34=0,MAX((AC33-ABS(AA34*Constants!$B$4)),0),(ABS(Y34*Constants!$B$4)+50)/100))</f>
        <v>0.54005</v>
      </c>
      <c r="AD34">
        <f t="shared" si="7"/>
        <v>401</v>
      </c>
      <c r="AE34">
        <f t="shared" si="8"/>
        <v>400.5</v>
      </c>
      <c r="AF34">
        <f t="shared" si="0"/>
        <v>400.5</v>
      </c>
      <c r="AG34">
        <f>((Constants!$B$5*AG33)+Constants!$B$4*AD34+AH33)/(Constants!$B$5+Constants!$B$4)</f>
        <v>401</v>
      </c>
      <c r="AH34">
        <f>((Constants!$B$5*AG33)+Constants!$B$4*AD34+AH33)-(Constants!$B$5+Constants!$B$4)*AG34</f>
        <v>0</v>
      </c>
      <c r="AI34">
        <f>((Constants!$B$5*AI33)+Constants!$B$4*AE34+AJ33)/(Constants!$B$5+Constants!$B$4)</f>
        <v>400.5</v>
      </c>
      <c r="AJ34">
        <f>((Constants!$B$5*AI33)+Constants!$B$4*AE34+AJ33)-(Constants!$B$4+Constants!$B$5)*AI34</f>
        <v>0</v>
      </c>
      <c r="AK34">
        <f>((Constants!$B$5*AK33)+Constants!$B$4*AF34+AL33)/(Constants!$B$5+Constants!$B$4)</f>
        <v>400.5</v>
      </c>
      <c r="AL34">
        <f>((Constants!$B$5*AK33)+Constants!$B$4*AF34+AL33)-(Constants!$B$5+Constants!$B$4)*AK34</f>
        <v>0</v>
      </c>
      <c r="AM34">
        <f t="shared" si="9"/>
        <v>1</v>
      </c>
      <c r="AN34">
        <f t="shared" si="10"/>
        <v>1</v>
      </c>
      <c r="AO34">
        <f>(200000*(ABS(N34)-ABS(N32))+Constants!$B$7)/(2*Constants!$B$7)</f>
        <v>0.5</v>
      </c>
      <c r="AP34">
        <f>(200000*(ABS(O34)-ABS(O32))+Constants!$B$7)/(2*Constants!$B$7)</f>
        <v>0.5</v>
      </c>
      <c r="AQ34">
        <f t="shared" si="11"/>
        <v>1</v>
      </c>
      <c r="AR34">
        <f>(Constants!$B$3*Constants!$B$8*I34*K34+AS33)/(Constants!$B$9*Constants!$B$4)</f>
        <v>2.51327433628319</v>
      </c>
      <c r="AS34">
        <f>(Constants!$B$3*Constants!$B$8*I34*K34+AS33)-(AR34*Constants!$B$9*Constants!$B$4)</f>
        <v>0</v>
      </c>
      <c r="AT34">
        <f t="shared" si="12"/>
        <v>80.424778761062</v>
      </c>
      <c r="AU34">
        <v>0</v>
      </c>
      <c r="AV34">
        <f>IF(AU34=2,ROUND(5*1000/Constants!$B$11,0),IF(AV33&gt;0,AV33-1,0))</f>
        <v>0</v>
      </c>
      <c r="AW34">
        <f t="shared" si="13"/>
        <v>0</v>
      </c>
      <c r="AX34">
        <f ca="1" t="array" ref="AX34">IF(AW34&gt;Constants!$B$12,2,IF(SUMPRODUCT(--($AX$3:AX34=2))=0,0,1))</f>
        <v>2</v>
      </c>
      <c r="AZ34">
        <f t="array" ref="AZ34">IF(ABS(AG34)&gt;Constants!$B$13,2,IF(SUMPRODUCT(--(AZ14:AZ33=2))=0,0,1))</f>
        <v>0</v>
      </c>
    </row>
    <row r="35" spans="1:52">
      <c r="A35" s="3">
        <v>33</v>
      </c>
      <c r="B35">
        <f>Signals!D34</f>
        <v>1</v>
      </c>
      <c r="C35">
        <f>Signals!E34</f>
        <v>1</v>
      </c>
      <c r="D35">
        <f>Signals!G34</f>
        <v>0</v>
      </c>
      <c r="E35">
        <f>Signals!J34</f>
        <v>0</v>
      </c>
      <c r="F35">
        <f>Signals!K34</f>
        <v>0</v>
      </c>
      <c r="G35">
        <f>IF(Constants!$B$2=2,-B35,B35)</f>
        <v>1</v>
      </c>
      <c r="H35">
        <f>IF(Constants!$C$2=2,-C35,C35)</f>
        <v>1</v>
      </c>
      <c r="I35">
        <f t="shared" si="1"/>
        <v>1</v>
      </c>
      <c r="J35">
        <f t="shared" si="2"/>
        <v>1</v>
      </c>
      <c r="K35">
        <f t="shared" si="3"/>
        <v>1</v>
      </c>
      <c r="L35">
        <f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400.5</v>
      </c>
      <c r="M35">
        <f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400.5</v>
      </c>
      <c r="N35">
        <f t="shared" si="4"/>
        <v>400.5</v>
      </c>
      <c r="O35">
        <f t="shared" si="4"/>
        <v>400.5</v>
      </c>
      <c r="P35">
        <f>IF(I35&lt;&gt;0,(ABS(L35*Constants!$B$10)+50)/100,MAX(P34-ABS(N35*Constants!$B$4),0))</f>
        <v>0.54005</v>
      </c>
      <c r="Q35">
        <f>IF(J35&lt;&gt;0,(ABS(M35*Constants!$B$10)+50)/100,MAX(Q34-ABS(O35*Constants!$B$4),0))</f>
        <v>0.54005</v>
      </c>
      <c r="R35">
        <f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400.5</v>
      </c>
      <c r="S35">
        <f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400.5</v>
      </c>
      <c r="T35">
        <f t="shared" si="5"/>
        <v>400.5</v>
      </c>
      <c r="U35">
        <f t="shared" si="5"/>
        <v>400.5</v>
      </c>
      <c r="V35">
        <f>IF(I35&lt;&gt;0,(ABS(R35*Constants!$B$4)+50)/100,IF(R35=0,MAX((0-ABS(T35*Constants!$B$4)),0),(ABS(R35*Constants!$B$4)+50)/100))</f>
        <v>501.125</v>
      </c>
      <c r="W35">
        <f>IF(J35&lt;&gt;0,(ABS(S35*Constants!$B$4)+50)/100,IF(S35=0,MAX((0-ABS(U35*Constants!$B$4)),0),(ABS(S35*Constants!$B$4)+50)/100))</f>
        <v>501.125</v>
      </c>
      <c r="X35">
        <f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400.5</v>
      </c>
      <c r="Y35">
        <f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400.5</v>
      </c>
      <c r="Z35">
        <f t="shared" si="6"/>
        <v>400.5</v>
      </c>
      <c r="AA35">
        <f t="shared" si="6"/>
        <v>400.5</v>
      </c>
      <c r="AB35">
        <f>IF(I35&lt;&gt;0,(ABS(X35*Constants!$B$10)+50)/100,IF(X35=0,MAX((AB34-ABS(Z35*Constants!$B$4)),0),(ABS(X35*Constants!$B$4)+50)/100))</f>
        <v>0.54005</v>
      </c>
      <c r="AC35">
        <f>IF(J35&lt;&gt;0,(ABS(Y35*Constants!$B$10)+50)/100,IF(Y35=0,MAX((AC34-ABS(AA35*Constants!$B$4)),0),(ABS(Y35*Constants!$B$4)+50)/100))</f>
        <v>0.54005</v>
      </c>
      <c r="AD35">
        <f t="shared" si="7"/>
        <v>401</v>
      </c>
      <c r="AE35">
        <f t="shared" si="8"/>
        <v>400.5</v>
      </c>
      <c r="AF35">
        <f t="shared" si="0"/>
        <v>400.5</v>
      </c>
      <c r="AG35">
        <f>((Constants!$B$5*AG34)+Constants!$B$4*AD35+AH34)/(Constants!$B$5+Constants!$B$4)</f>
        <v>401</v>
      </c>
      <c r="AH35">
        <f>((Constants!$B$5*AG34)+Constants!$B$4*AD35+AH34)-(Constants!$B$5+Constants!$B$4)*AG35</f>
        <v>0</v>
      </c>
      <c r="AI35">
        <f>((Constants!$B$5*AI34)+Constants!$B$4*AE35+AJ34)/(Constants!$B$5+Constants!$B$4)</f>
        <v>400.5</v>
      </c>
      <c r="AJ35">
        <f>((Constants!$B$5*AI34)+Constants!$B$4*AE35+AJ34)-(Constants!$B$4+Constants!$B$5)*AI35</f>
        <v>0</v>
      </c>
      <c r="AK35">
        <f>((Constants!$B$5*AK34)+Constants!$B$4*AF35+AL34)/(Constants!$B$5+Constants!$B$4)</f>
        <v>400.5</v>
      </c>
      <c r="AL35">
        <f>((Constants!$B$5*AK34)+Constants!$B$4*AF35+AL34)-(Constants!$B$5+Constants!$B$4)*AK35</f>
        <v>0</v>
      </c>
      <c r="AM35">
        <f t="shared" si="9"/>
        <v>1</v>
      </c>
      <c r="AN35">
        <f t="shared" si="10"/>
        <v>1</v>
      </c>
      <c r="AO35">
        <f>(200000*(ABS(N35)-ABS(N33))+Constants!$B$7)/(2*Constants!$B$7)</f>
        <v>0.5</v>
      </c>
      <c r="AP35">
        <f>(200000*(ABS(O35)-ABS(O33))+Constants!$B$7)/(2*Constants!$B$7)</f>
        <v>0.5</v>
      </c>
      <c r="AQ35">
        <f t="shared" si="11"/>
        <v>1</v>
      </c>
      <c r="AR35">
        <f>(Constants!$B$3*Constants!$B$8*I35*K35+AS34)/(Constants!$B$9*Constants!$B$4)</f>
        <v>2.51327433628319</v>
      </c>
      <c r="AS35">
        <f>(Constants!$B$3*Constants!$B$8*I35*K35+AS34)-(AR35*Constants!$B$9*Constants!$B$4)</f>
        <v>0</v>
      </c>
      <c r="AT35">
        <f t="shared" si="12"/>
        <v>82.9380530973452</v>
      </c>
      <c r="AU35">
        <v>0</v>
      </c>
      <c r="AV35">
        <f>IF(AU35=2,ROUND(5*1000/Constants!$B$11,0),IF(AV34&gt;0,AV34-1,0))</f>
        <v>0</v>
      </c>
      <c r="AW35">
        <f t="shared" si="13"/>
        <v>0</v>
      </c>
      <c r="AX35">
        <f ca="1" t="array" ref="AX35">IF(AW35&gt;Constants!$B$12,2,IF(SUMPRODUCT(--($AX$3:AX35=2))=0,0,1))</f>
        <v>2</v>
      </c>
      <c r="AZ35">
        <f t="array" ref="AZ35">IF(ABS(AG35)&gt;Constants!$B$13,2,IF(SUMPRODUCT(--(AZ15:AZ34=2))=0,0,1))</f>
        <v>0</v>
      </c>
    </row>
    <row r="36" spans="1:52">
      <c r="A36" s="3">
        <v>34</v>
      </c>
      <c r="B36">
        <f>Signals!D35</f>
        <v>1</v>
      </c>
      <c r="C36">
        <f>Signals!E35</f>
        <v>1</v>
      </c>
      <c r="D36">
        <f>Signals!G35</f>
        <v>0</v>
      </c>
      <c r="E36">
        <f>Signals!J35</f>
        <v>0</v>
      </c>
      <c r="F36">
        <f>Signals!K35</f>
        <v>0</v>
      </c>
      <c r="G36">
        <f>IF(Constants!$B$2=2,-B36,B36)</f>
        <v>1</v>
      </c>
      <c r="H36">
        <f>IF(Constants!$C$2=2,-C36,C36)</f>
        <v>1</v>
      </c>
      <c r="I36">
        <f t="shared" si="1"/>
        <v>1</v>
      </c>
      <c r="J36">
        <f t="shared" si="2"/>
        <v>1</v>
      </c>
      <c r="K36">
        <f t="shared" si="3"/>
        <v>1</v>
      </c>
      <c r="L36">
        <f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400.5</v>
      </c>
      <c r="M36">
        <f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400.5</v>
      </c>
      <c r="N36">
        <f t="shared" si="4"/>
        <v>400.5</v>
      </c>
      <c r="O36">
        <f t="shared" si="4"/>
        <v>400.5</v>
      </c>
      <c r="P36">
        <f>IF(I36&lt;&gt;0,(ABS(L36*Constants!$B$10)+50)/100,MAX(P35-ABS(N36*Constants!$B$4),0))</f>
        <v>0.54005</v>
      </c>
      <c r="Q36">
        <f>IF(J36&lt;&gt;0,(ABS(M36*Constants!$B$10)+50)/100,MAX(Q35-ABS(O36*Constants!$B$4),0))</f>
        <v>0.54005</v>
      </c>
      <c r="R36">
        <f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400.5</v>
      </c>
      <c r="S36">
        <f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400.5</v>
      </c>
      <c r="T36">
        <f t="shared" si="5"/>
        <v>400.5</v>
      </c>
      <c r="U36">
        <f t="shared" si="5"/>
        <v>400.5</v>
      </c>
      <c r="V36">
        <f>IF(I36&lt;&gt;0,(ABS(R36*Constants!$B$4)+50)/100,IF(R36=0,MAX((0-ABS(T36*Constants!$B$4)),0),(ABS(R36*Constants!$B$4)+50)/100))</f>
        <v>501.125</v>
      </c>
      <c r="W36">
        <f>IF(J36&lt;&gt;0,(ABS(S36*Constants!$B$4)+50)/100,IF(S36=0,MAX((0-ABS(U36*Constants!$B$4)),0),(ABS(S36*Constants!$B$4)+50)/100))</f>
        <v>501.125</v>
      </c>
      <c r="X36">
        <f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400.5</v>
      </c>
      <c r="Y36">
        <f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400.5</v>
      </c>
      <c r="Z36">
        <f t="shared" si="6"/>
        <v>400.5</v>
      </c>
      <c r="AA36">
        <f t="shared" si="6"/>
        <v>400.5</v>
      </c>
      <c r="AB36">
        <f>IF(I36&lt;&gt;0,(ABS(X36*Constants!$B$10)+50)/100,IF(X36=0,MAX((AB35-ABS(Z36*Constants!$B$4)),0),(ABS(X36*Constants!$B$4)+50)/100))</f>
        <v>0.54005</v>
      </c>
      <c r="AC36">
        <f>IF(J36&lt;&gt;0,(ABS(Y36*Constants!$B$10)+50)/100,IF(Y36=0,MAX((AC35-ABS(AA36*Constants!$B$4)),0),(ABS(Y36*Constants!$B$4)+50)/100))</f>
        <v>0.54005</v>
      </c>
      <c r="AD36">
        <f t="shared" si="7"/>
        <v>401</v>
      </c>
      <c r="AE36">
        <f t="shared" si="8"/>
        <v>400.5</v>
      </c>
      <c r="AF36">
        <f t="shared" si="0"/>
        <v>400.5</v>
      </c>
      <c r="AG36">
        <f>((Constants!$B$5*AG35)+Constants!$B$4*AD36+AH35)/(Constants!$B$5+Constants!$B$4)</f>
        <v>401</v>
      </c>
      <c r="AH36">
        <f>((Constants!$B$5*AG35)+Constants!$B$4*AD36+AH35)-(Constants!$B$5+Constants!$B$4)*AG36</f>
        <v>0</v>
      </c>
      <c r="AI36">
        <f>((Constants!$B$5*AI35)+Constants!$B$4*AE36+AJ35)/(Constants!$B$5+Constants!$B$4)</f>
        <v>400.5</v>
      </c>
      <c r="AJ36">
        <f>((Constants!$B$5*AI35)+Constants!$B$4*AE36+AJ35)-(Constants!$B$4+Constants!$B$5)*AI36</f>
        <v>0</v>
      </c>
      <c r="AK36">
        <f>((Constants!$B$5*AK35)+Constants!$B$4*AF36+AL35)/(Constants!$B$5+Constants!$B$4)</f>
        <v>400.5</v>
      </c>
      <c r="AL36">
        <f>((Constants!$B$5*AK35)+Constants!$B$4*AF36+AL35)-(Constants!$B$5+Constants!$B$4)*AK36</f>
        <v>0</v>
      </c>
      <c r="AM36">
        <f t="shared" si="9"/>
        <v>1</v>
      </c>
      <c r="AN36">
        <f t="shared" si="10"/>
        <v>1</v>
      </c>
      <c r="AO36">
        <f>(200000*(ABS(N36)-ABS(N34))+Constants!$B$7)/(2*Constants!$B$7)</f>
        <v>0.5</v>
      </c>
      <c r="AP36">
        <f>(200000*(ABS(O36)-ABS(O34))+Constants!$B$7)/(2*Constants!$B$7)</f>
        <v>0.5</v>
      </c>
      <c r="AQ36">
        <f t="shared" si="11"/>
        <v>1</v>
      </c>
      <c r="AR36">
        <f>(Constants!$B$3*Constants!$B$8*I36*K36+AS35)/(Constants!$B$9*Constants!$B$4)</f>
        <v>2.51327433628319</v>
      </c>
      <c r="AS36">
        <f>(Constants!$B$3*Constants!$B$8*I36*K36+AS35)-(AR36*Constants!$B$9*Constants!$B$4)</f>
        <v>0</v>
      </c>
      <c r="AT36">
        <f t="shared" si="12"/>
        <v>85.4513274336284</v>
      </c>
      <c r="AU36">
        <f t="array" ref="AU36">IF(SUMPRODUCT(--(SIGN(AN3:AN35)=SIGN(K4:K36)))=0,2,IF(AV35&gt;0,1,0))</f>
        <v>0</v>
      </c>
      <c r="AV36">
        <f>IF(AU36=2,ROUND(5*1000/Constants!$B$11,0),IF(AV35&gt;0,AV35-1,0))</f>
        <v>0</v>
      </c>
      <c r="AW36">
        <f t="shared" si="13"/>
        <v>0</v>
      </c>
      <c r="AX36">
        <f ca="1" t="array" ref="AX36">IF(AW36&gt;Constants!$B$12,2,IF(SUMPRODUCT(--($AX$3:AX36=2))=0,0,1))</f>
        <v>2</v>
      </c>
      <c r="AZ36">
        <f t="array" ref="AZ36">IF(ABS(AG36)&gt;Constants!$B$13,2,IF(SUMPRODUCT(--(AZ16:AZ35=2))=0,0,1))</f>
        <v>0</v>
      </c>
    </row>
    <row r="37" spans="1:52">
      <c r="A37" s="3">
        <v>35</v>
      </c>
      <c r="B37">
        <f>Signals!D36</f>
        <v>1</v>
      </c>
      <c r="C37">
        <f>Signals!E36</f>
        <v>1</v>
      </c>
      <c r="D37">
        <f>Signals!G36</f>
        <v>0</v>
      </c>
      <c r="E37">
        <f>Signals!J36</f>
        <v>0</v>
      </c>
      <c r="F37">
        <f>Signals!K36</f>
        <v>0</v>
      </c>
      <c r="G37">
        <f>IF(Constants!$B$2=2,-B37,B37)</f>
        <v>1</v>
      </c>
      <c r="H37">
        <f>IF(Constants!$C$2=2,-C37,C37)</f>
        <v>1</v>
      </c>
      <c r="I37">
        <f t="shared" si="1"/>
        <v>1</v>
      </c>
      <c r="J37">
        <f t="shared" si="2"/>
        <v>1</v>
      </c>
      <c r="K37">
        <f t="shared" si="3"/>
        <v>1</v>
      </c>
      <c r="L37">
        <f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400.5</v>
      </c>
      <c r="M37">
        <f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400.5</v>
      </c>
      <c r="N37">
        <f t="shared" si="4"/>
        <v>400.5</v>
      </c>
      <c r="O37">
        <f t="shared" si="4"/>
        <v>400.5</v>
      </c>
      <c r="P37">
        <f>IF(I37&lt;&gt;0,(ABS(L37*Constants!$B$10)+50)/100,MAX(P36-ABS(N37*Constants!$B$4),0))</f>
        <v>0.54005</v>
      </c>
      <c r="Q37">
        <f>IF(J37&lt;&gt;0,(ABS(M37*Constants!$B$10)+50)/100,MAX(Q36-ABS(O37*Constants!$B$4),0))</f>
        <v>0.54005</v>
      </c>
      <c r="R37">
        <f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400.5</v>
      </c>
      <c r="S37">
        <f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400.5</v>
      </c>
      <c r="T37">
        <f t="shared" si="5"/>
        <v>400.5</v>
      </c>
      <c r="U37">
        <f t="shared" si="5"/>
        <v>400.5</v>
      </c>
      <c r="V37">
        <f>IF(I37&lt;&gt;0,(ABS(R37*Constants!$B$4)+50)/100,IF(R37=0,MAX((0-ABS(T37*Constants!$B$4)),0),(ABS(R37*Constants!$B$4)+50)/100))</f>
        <v>501.125</v>
      </c>
      <c r="W37">
        <f>IF(J37&lt;&gt;0,(ABS(S37*Constants!$B$4)+50)/100,IF(S37=0,MAX((0-ABS(U37*Constants!$B$4)),0),(ABS(S37*Constants!$B$4)+50)/100))</f>
        <v>501.125</v>
      </c>
      <c r="X37">
        <f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400.5</v>
      </c>
      <c r="Y37">
        <f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400.5</v>
      </c>
      <c r="Z37">
        <f t="shared" si="6"/>
        <v>400.5</v>
      </c>
      <c r="AA37">
        <f t="shared" si="6"/>
        <v>400.5</v>
      </c>
      <c r="AB37">
        <f>IF(I37&lt;&gt;0,(ABS(X37*Constants!$B$10)+50)/100,IF(X37=0,MAX((AB36-ABS(Z37*Constants!$B$4)),0),(ABS(X37*Constants!$B$4)+50)/100))</f>
        <v>0.54005</v>
      </c>
      <c r="AC37">
        <f>IF(J37&lt;&gt;0,(ABS(Y37*Constants!$B$10)+50)/100,IF(Y37=0,MAX((AC36-ABS(AA37*Constants!$B$4)),0),(ABS(Y37*Constants!$B$4)+50)/100))</f>
        <v>0.54005</v>
      </c>
      <c r="AD37">
        <f t="shared" si="7"/>
        <v>401</v>
      </c>
      <c r="AE37">
        <f t="shared" si="8"/>
        <v>400.5</v>
      </c>
      <c r="AF37">
        <f t="shared" si="0"/>
        <v>400.5</v>
      </c>
      <c r="AG37">
        <f>((Constants!$B$5*AG36)+Constants!$B$4*AD37+AH36)/(Constants!$B$5+Constants!$B$4)</f>
        <v>401</v>
      </c>
      <c r="AH37">
        <f>((Constants!$B$5*AG36)+Constants!$B$4*AD37+AH36)-(Constants!$B$5+Constants!$B$4)*AG37</f>
        <v>0</v>
      </c>
      <c r="AI37">
        <f>((Constants!$B$5*AI36)+Constants!$B$4*AE37+AJ36)/(Constants!$B$5+Constants!$B$4)</f>
        <v>400.5</v>
      </c>
      <c r="AJ37">
        <f>((Constants!$B$5*AI36)+Constants!$B$4*AE37+AJ36)-(Constants!$B$4+Constants!$B$5)*AI37</f>
        <v>0</v>
      </c>
      <c r="AK37">
        <f>((Constants!$B$5*AK36)+Constants!$B$4*AF37+AL36)/(Constants!$B$5+Constants!$B$4)</f>
        <v>400.5</v>
      </c>
      <c r="AL37">
        <f>((Constants!$B$5*AK36)+Constants!$B$4*AF37+AL36)-(Constants!$B$5+Constants!$B$4)*AK37</f>
        <v>0</v>
      </c>
      <c r="AM37">
        <f t="shared" si="9"/>
        <v>1</v>
      </c>
      <c r="AN37">
        <f t="shared" si="10"/>
        <v>1</v>
      </c>
      <c r="AO37">
        <f>(200000*(ABS(N37)-ABS(N35))+Constants!$B$7)/(2*Constants!$B$7)</f>
        <v>0.5</v>
      </c>
      <c r="AP37">
        <f>(200000*(ABS(O37)-ABS(O35))+Constants!$B$7)/(2*Constants!$B$7)</f>
        <v>0.5</v>
      </c>
      <c r="AQ37">
        <f t="shared" si="11"/>
        <v>1</v>
      </c>
      <c r="AR37">
        <f>(Constants!$B$3*Constants!$B$8*I37*K37+AS36)/(Constants!$B$9*Constants!$B$4)</f>
        <v>2.51327433628319</v>
      </c>
      <c r="AS37">
        <f>(Constants!$B$3*Constants!$B$8*I37*K37+AS36)-(AR37*Constants!$B$9*Constants!$B$4)</f>
        <v>0</v>
      </c>
      <c r="AT37">
        <f t="shared" si="12"/>
        <v>87.9646017699116</v>
      </c>
      <c r="AU37">
        <f t="array" ref="AU37">IF(SUMPRODUCT(--(SIGN(AN4:AN36)=SIGN(K5:K37)))=0,2,IF(AV36&gt;0,1,0))</f>
        <v>0</v>
      </c>
      <c r="AV37">
        <f>IF(AU37=2,ROUND(5*1000/Constants!$B$11,0),IF(AV36&gt;0,AV36-1,0))</f>
        <v>0</v>
      </c>
      <c r="AW37">
        <f t="shared" si="13"/>
        <v>0</v>
      </c>
      <c r="AX37">
        <f ca="1" t="array" ref="AX37">IF(AW37&gt;Constants!$B$12,2,IF(SUMPRODUCT(--($AX$3:AX37=2))=0,0,1))</f>
        <v>2</v>
      </c>
      <c r="AZ37">
        <f t="array" ref="AZ37">IF(ABS(AG37)&gt;Constants!$B$13,2,IF(SUMPRODUCT(--(AZ17:AZ36=2))=0,0,1))</f>
        <v>0</v>
      </c>
    </row>
    <row r="38" spans="1:52">
      <c r="A38" s="3">
        <v>36</v>
      </c>
      <c r="B38">
        <f>Signals!D37</f>
        <v>1</v>
      </c>
      <c r="C38">
        <f>Signals!E37</f>
        <v>1</v>
      </c>
      <c r="D38">
        <f>Signals!G37</f>
        <v>0</v>
      </c>
      <c r="E38">
        <f>Signals!J37</f>
        <v>0</v>
      </c>
      <c r="F38">
        <f>Signals!K37</f>
        <v>0</v>
      </c>
      <c r="G38">
        <f>IF(Constants!$B$2=2,-B38,B38)</f>
        <v>1</v>
      </c>
      <c r="H38">
        <f>IF(Constants!$C$2=2,-C38,C38)</f>
        <v>1</v>
      </c>
      <c r="I38">
        <f t="shared" si="1"/>
        <v>1</v>
      </c>
      <c r="J38">
        <f t="shared" si="2"/>
        <v>1</v>
      </c>
      <c r="K38">
        <f t="shared" si="3"/>
        <v>1</v>
      </c>
      <c r="L38">
        <f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400.5</v>
      </c>
      <c r="M38">
        <f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400.5</v>
      </c>
      <c r="N38">
        <f t="shared" si="4"/>
        <v>400.5</v>
      </c>
      <c r="O38">
        <f t="shared" si="4"/>
        <v>400.5</v>
      </c>
      <c r="P38">
        <f>IF(I38&lt;&gt;0,(ABS(L38*Constants!$B$10)+50)/100,MAX(P37-ABS(N38*Constants!$B$4),0))</f>
        <v>0.54005</v>
      </c>
      <c r="Q38">
        <f>IF(J38&lt;&gt;0,(ABS(M38*Constants!$B$10)+50)/100,MAX(Q37-ABS(O38*Constants!$B$4),0))</f>
        <v>0.54005</v>
      </c>
      <c r="R38">
        <f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400.5</v>
      </c>
      <c r="S38">
        <f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400.5</v>
      </c>
      <c r="T38">
        <f t="shared" si="5"/>
        <v>400.5</v>
      </c>
      <c r="U38">
        <f t="shared" si="5"/>
        <v>400.5</v>
      </c>
      <c r="V38">
        <f>IF(I38&lt;&gt;0,(ABS(R38*Constants!$B$4)+50)/100,IF(R38=0,MAX((0-ABS(T38*Constants!$B$4)),0),(ABS(R38*Constants!$B$4)+50)/100))</f>
        <v>501.125</v>
      </c>
      <c r="W38">
        <f>IF(J38&lt;&gt;0,(ABS(S38*Constants!$B$4)+50)/100,IF(S38=0,MAX((0-ABS(U38*Constants!$B$4)),0),(ABS(S38*Constants!$B$4)+50)/100))</f>
        <v>501.125</v>
      </c>
      <c r="X38">
        <f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400.5</v>
      </c>
      <c r="Y38">
        <f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400.5</v>
      </c>
      <c r="Z38">
        <f t="shared" si="6"/>
        <v>400.5</v>
      </c>
      <c r="AA38">
        <f t="shared" si="6"/>
        <v>400.5</v>
      </c>
      <c r="AB38">
        <f>IF(I38&lt;&gt;0,(ABS(X38*Constants!$B$10)+50)/100,IF(X38=0,MAX((AB37-ABS(Z38*Constants!$B$4)),0),(ABS(X38*Constants!$B$4)+50)/100))</f>
        <v>0.54005</v>
      </c>
      <c r="AC38">
        <f>IF(J38&lt;&gt;0,(ABS(Y38*Constants!$B$10)+50)/100,IF(Y38=0,MAX((AC37-ABS(AA38*Constants!$B$4)),0),(ABS(Y38*Constants!$B$4)+50)/100))</f>
        <v>0.54005</v>
      </c>
      <c r="AD38">
        <f t="shared" si="7"/>
        <v>401</v>
      </c>
      <c r="AE38">
        <f t="shared" si="8"/>
        <v>400.5</v>
      </c>
      <c r="AF38">
        <f t="shared" si="0"/>
        <v>400.5</v>
      </c>
      <c r="AG38">
        <f>((Constants!$B$5*AG37)+Constants!$B$4*AD38+AH37)/(Constants!$B$5+Constants!$B$4)</f>
        <v>401</v>
      </c>
      <c r="AH38">
        <f>((Constants!$B$5*AG37)+Constants!$B$4*AD38+AH37)-(Constants!$B$5+Constants!$B$4)*AG38</f>
        <v>0</v>
      </c>
      <c r="AI38">
        <f>((Constants!$B$5*AI37)+Constants!$B$4*AE38+AJ37)/(Constants!$B$5+Constants!$B$4)</f>
        <v>400.5</v>
      </c>
      <c r="AJ38">
        <f>((Constants!$B$5*AI37)+Constants!$B$4*AE38+AJ37)-(Constants!$B$4+Constants!$B$5)*AI38</f>
        <v>0</v>
      </c>
      <c r="AK38">
        <f>((Constants!$B$5*AK37)+Constants!$B$4*AF38+AL37)/(Constants!$B$5+Constants!$B$4)</f>
        <v>400.5</v>
      </c>
      <c r="AL38">
        <f>((Constants!$B$5*AK37)+Constants!$B$4*AF38+AL37)-(Constants!$B$5+Constants!$B$4)*AK38</f>
        <v>0</v>
      </c>
      <c r="AM38">
        <f t="shared" si="9"/>
        <v>1</v>
      </c>
      <c r="AN38">
        <f t="shared" si="10"/>
        <v>1</v>
      </c>
      <c r="AO38">
        <f>(200000*(ABS(N38)-ABS(N36))+Constants!$B$7)/(2*Constants!$B$7)</f>
        <v>0.5</v>
      </c>
      <c r="AP38">
        <f>(200000*(ABS(O38)-ABS(O36))+Constants!$B$7)/(2*Constants!$B$7)</f>
        <v>0.5</v>
      </c>
      <c r="AQ38">
        <f t="shared" si="11"/>
        <v>1</v>
      </c>
      <c r="AR38">
        <f>(Constants!$B$3*Constants!$B$8*I38*K38+AS37)/(Constants!$B$9*Constants!$B$4)</f>
        <v>2.51327433628319</v>
      </c>
      <c r="AS38">
        <f>(Constants!$B$3*Constants!$B$8*I38*K38+AS37)-(AR38*Constants!$B$9*Constants!$B$4)</f>
        <v>0</v>
      </c>
      <c r="AT38">
        <f t="shared" si="12"/>
        <v>90.4778761061948</v>
      </c>
      <c r="AU38">
        <f t="array" ref="AU38">IF(SUMPRODUCT(--(SIGN(AN5:AN37)=SIGN(K6:K38)))=0,2,IF(AV37&gt;0,1,0))</f>
        <v>0</v>
      </c>
      <c r="AV38">
        <f>IF(AU38=2,ROUND(5*1000/Constants!$B$11,0),IF(AV37&gt;0,AV37-1,0))</f>
        <v>0</v>
      </c>
      <c r="AW38">
        <f t="shared" si="13"/>
        <v>0</v>
      </c>
      <c r="AX38">
        <f ca="1" t="array" ref="AX38">IF(AW38&gt;Constants!$B$12,2,IF(SUMPRODUCT(--($AX$3:AX38=2))=0,0,1))</f>
        <v>2</v>
      </c>
      <c r="AZ38">
        <f t="array" ref="AZ38">IF(ABS(AG38)&gt;Constants!$B$13,2,IF(SUMPRODUCT(--(AZ18:AZ37=2))=0,0,1))</f>
        <v>0</v>
      </c>
    </row>
    <row r="39" spans="1:52">
      <c r="A39" s="3">
        <v>37</v>
      </c>
      <c r="B39">
        <f>Signals!D38</f>
        <v>1</v>
      </c>
      <c r="C39">
        <f>Signals!E38</f>
        <v>1</v>
      </c>
      <c r="D39">
        <f>Signals!G38</f>
        <v>0</v>
      </c>
      <c r="E39">
        <f>Signals!J38</f>
        <v>0</v>
      </c>
      <c r="F39">
        <f>Signals!K38</f>
        <v>0</v>
      </c>
      <c r="G39">
        <f>IF(Constants!$B$2=2,-B39,B39)</f>
        <v>1</v>
      </c>
      <c r="H39">
        <f>IF(Constants!$C$2=2,-C39,C39)</f>
        <v>1</v>
      </c>
      <c r="I39">
        <f t="shared" si="1"/>
        <v>1</v>
      </c>
      <c r="J39">
        <f t="shared" si="2"/>
        <v>1</v>
      </c>
      <c r="K39">
        <f t="shared" si="3"/>
        <v>1</v>
      </c>
      <c r="L39">
        <f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400.5</v>
      </c>
      <c r="M39">
        <f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400.5</v>
      </c>
      <c r="N39">
        <f t="shared" si="4"/>
        <v>400.5</v>
      </c>
      <c r="O39">
        <f t="shared" si="4"/>
        <v>400.5</v>
      </c>
      <c r="P39">
        <f>IF(I39&lt;&gt;0,(ABS(L39*Constants!$B$10)+50)/100,MAX(P38-ABS(N39*Constants!$B$4),0))</f>
        <v>0.54005</v>
      </c>
      <c r="Q39">
        <f>IF(J39&lt;&gt;0,(ABS(M39*Constants!$B$10)+50)/100,MAX(Q38-ABS(O39*Constants!$B$4),0))</f>
        <v>0.54005</v>
      </c>
      <c r="R39">
        <f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400.5</v>
      </c>
      <c r="S39">
        <f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400.5</v>
      </c>
      <c r="T39">
        <f t="shared" si="5"/>
        <v>400.5</v>
      </c>
      <c r="U39">
        <f t="shared" si="5"/>
        <v>400.5</v>
      </c>
      <c r="V39">
        <f>IF(I39&lt;&gt;0,(ABS(R39*Constants!$B$4)+50)/100,IF(R39=0,MAX((0-ABS(T39*Constants!$B$4)),0),(ABS(R39*Constants!$B$4)+50)/100))</f>
        <v>501.125</v>
      </c>
      <c r="W39">
        <f>IF(J39&lt;&gt;0,(ABS(S39*Constants!$B$4)+50)/100,IF(S39=0,MAX((0-ABS(U39*Constants!$B$4)),0),(ABS(S39*Constants!$B$4)+50)/100))</f>
        <v>501.125</v>
      </c>
      <c r="X39">
        <f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400.5</v>
      </c>
      <c r="Y39">
        <f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400.5</v>
      </c>
      <c r="Z39">
        <f t="shared" si="6"/>
        <v>400.5</v>
      </c>
      <c r="AA39">
        <f t="shared" si="6"/>
        <v>400.5</v>
      </c>
      <c r="AB39">
        <f>IF(I39&lt;&gt;0,(ABS(X39*Constants!$B$10)+50)/100,IF(X39=0,MAX((AB38-ABS(Z39*Constants!$B$4)),0),(ABS(X39*Constants!$B$4)+50)/100))</f>
        <v>0.54005</v>
      </c>
      <c r="AC39">
        <f>IF(J39&lt;&gt;0,(ABS(Y39*Constants!$B$10)+50)/100,IF(Y39=0,MAX((AC38-ABS(AA39*Constants!$B$4)),0),(ABS(Y39*Constants!$B$4)+50)/100))</f>
        <v>0.54005</v>
      </c>
      <c r="AD39">
        <f t="shared" si="7"/>
        <v>401</v>
      </c>
      <c r="AE39">
        <f t="shared" si="8"/>
        <v>400.5</v>
      </c>
      <c r="AF39">
        <f t="shared" si="0"/>
        <v>400.5</v>
      </c>
      <c r="AG39">
        <f>((Constants!$B$5*AG38)+Constants!$B$4*AD39+AH38)/(Constants!$B$5+Constants!$B$4)</f>
        <v>401</v>
      </c>
      <c r="AH39">
        <f>((Constants!$B$5*AG38)+Constants!$B$4*AD39+AH38)-(Constants!$B$5+Constants!$B$4)*AG39</f>
        <v>0</v>
      </c>
      <c r="AI39">
        <f>((Constants!$B$5*AI38)+Constants!$B$4*AE39+AJ38)/(Constants!$B$5+Constants!$B$4)</f>
        <v>400.5</v>
      </c>
      <c r="AJ39">
        <f>((Constants!$B$5*AI38)+Constants!$B$4*AE39+AJ38)-(Constants!$B$4+Constants!$B$5)*AI39</f>
        <v>0</v>
      </c>
      <c r="AK39">
        <f>((Constants!$B$5*AK38)+Constants!$B$4*AF39+AL38)/(Constants!$B$5+Constants!$B$4)</f>
        <v>400.5</v>
      </c>
      <c r="AL39">
        <f>((Constants!$B$5*AK38)+Constants!$B$4*AF39+AL38)-(Constants!$B$5+Constants!$B$4)*AK39</f>
        <v>0</v>
      </c>
      <c r="AM39">
        <f t="shared" si="9"/>
        <v>1</v>
      </c>
      <c r="AN39">
        <f t="shared" si="10"/>
        <v>1</v>
      </c>
      <c r="AO39">
        <f>(200000*(ABS(N39)-ABS(N37))+Constants!$B$7)/(2*Constants!$B$7)</f>
        <v>0.5</v>
      </c>
      <c r="AP39">
        <f>(200000*(ABS(O39)-ABS(O37))+Constants!$B$7)/(2*Constants!$B$7)</f>
        <v>0.5</v>
      </c>
      <c r="AQ39">
        <f t="shared" si="11"/>
        <v>1</v>
      </c>
      <c r="AR39">
        <f>(Constants!$B$3*Constants!$B$8*I39*K39+AS38)/(Constants!$B$9*Constants!$B$4)</f>
        <v>2.51327433628319</v>
      </c>
      <c r="AS39">
        <f>(Constants!$B$3*Constants!$B$8*I39*K39+AS38)-(AR39*Constants!$B$9*Constants!$B$4)</f>
        <v>0</v>
      </c>
      <c r="AT39">
        <f t="shared" si="12"/>
        <v>92.9911504424779</v>
      </c>
      <c r="AU39">
        <f t="array" ref="AU39">IF(SUMPRODUCT(--(SIGN(AN6:AN38)=SIGN(K7:K39)))=0,2,IF(AV38&gt;0,1,0))</f>
        <v>0</v>
      </c>
      <c r="AV39">
        <f>IF(AU39=2,ROUND(5*1000/Constants!$B$11,0),IF(AV38&gt;0,AV38-1,0))</f>
        <v>0</v>
      </c>
      <c r="AW39">
        <f t="shared" si="13"/>
        <v>0</v>
      </c>
      <c r="AX39">
        <f ca="1" t="array" ref="AX39">IF(AW39&gt;Constants!$B$12,2,IF(SUMPRODUCT(--($AX$3:AX39=2))=0,0,1))</f>
        <v>2</v>
      </c>
      <c r="AZ39">
        <f t="array" ref="AZ39">IF(ABS(AG39)&gt;Constants!$B$13,2,IF(SUMPRODUCT(--(AZ19:AZ38=2))=0,0,1))</f>
        <v>0</v>
      </c>
    </row>
    <row r="40" spans="1:52">
      <c r="A40" s="3">
        <v>38</v>
      </c>
      <c r="B40">
        <f>Signals!D39</f>
        <v>1</v>
      </c>
      <c r="C40">
        <f>Signals!E39</f>
        <v>1</v>
      </c>
      <c r="D40">
        <f>Signals!G39</f>
        <v>0</v>
      </c>
      <c r="E40">
        <f>Signals!J39</f>
        <v>0</v>
      </c>
      <c r="F40">
        <f>Signals!K39</f>
        <v>0</v>
      </c>
      <c r="G40">
        <f>IF(Constants!$B$2=2,-B40,B40)</f>
        <v>1</v>
      </c>
      <c r="H40">
        <f>IF(Constants!$C$2=2,-C40,C40)</f>
        <v>1</v>
      </c>
      <c r="I40">
        <f t="shared" si="1"/>
        <v>1</v>
      </c>
      <c r="J40">
        <f t="shared" si="2"/>
        <v>1</v>
      </c>
      <c r="K40">
        <f t="shared" si="3"/>
        <v>1</v>
      </c>
      <c r="L40">
        <f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400.5</v>
      </c>
      <c r="M40">
        <f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400.5</v>
      </c>
      <c r="N40">
        <f t="shared" si="4"/>
        <v>400.5</v>
      </c>
      <c r="O40">
        <f t="shared" si="4"/>
        <v>400.5</v>
      </c>
      <c r="P40">
        <f>IF(I40&lt;&gt;0,(ABS(L40*Constants!$B$10)+50)/100,MAX(P39-ABS(N40*Constants!$B$4),0))</f>
        <v>0.54005</v>
      </c>
      <c r="Q40">
        <f>IF(J40&lt;&gt;0,(ABS(M40*Constants!$B$10)+50)/100,MAX(Q39-ABS(O40*Constants!$B$4),0))</f>
        <v>0.54005</v>
      </c>
      <c r="R40">
        <f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400.5</v>
      </c>
      <c r="S40">
        <f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400.5</v>
      </c>
      <c r="T40">
        <f t="shared" si="5"/>
        <v>400.5</v>
      </c>
      <c r="U40">
        <f t="shared" si="5"/>
        <v>400.5</v>
      </c>
      <c r="V40">
        <f>IF(I40&lt;&gt;0,(ABS(R40*Constants!$B$4)+50)/100,IF(R40=0,MAX((0-ABS(T40*Constants!$B$4)),0),(ABS(R40*Constants!$B$4)+50)/100))</f>
        <v>501.125</v>
      </c>
      <c r="W40">
        <f>IF(J40&lt;&gt;0,(ABS(S40*Constants!$B$4)+50)/100,IF(S40=0,MAX((0-ABS(U40*Constants!$B$4)),0),(ABS(S40*Constants!$B$4)+50)/100))</f>
        <v>501.125</v>
      </c>
      <c r="X40">
        <f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400.5</v>
      </c>
      <c r="Y40">
        <f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400.5</v>
      </c>
      <c r="Z40">
        <f t="shared" si="6"/>
        <v>400.5</v>
      </c>
      <c r="AA40">
        <f t="shared" si="6"/>
        <v>400.5</v>
      </c>
      <c r="AB40">
        <f>IF(I40&lt;&gt;0,(ABS(X40*Constants!$B$10)+50)/100,IF(X40=0,MAX((AB39-ABS(Z40*Constants!$B$4)),0),(ABS(X40*Constants!$B$4)+50)/100))</f>
        <v>0.54005</v>
      </c>
      <c r="AC40">
        <f>IF(J40&lt;&gt;0,(ABS(Y40*Constants!$B$10)+50)/100,IF(Y40=0,MAX((AC39-ABS(AA40*Constants!$B$4)),0),(ABS(Y40*Constants!$B$4)+50)/100))</f>
        <v>0.54005</v>
      </c>
      <c r="AD40">
        <f t="shared" si="7"/>
        <v>401</v>
      </c>
      <c r="AE40">
        <f t="shared" si="8"/>
        <v>400.5</v>
      </c>
      <c r="AF40">
        <f t="shared" si="0"/>
        <v>400.5</v>
      </c>
      <c r="AG40">
        <f>((Constants!$B$5*AG39)+Constants!$B$4*AD40+AH39)/(Constants!$B$5+Constants!$B$4)</f>
        <v>401</v>
      </c>
      <c r="AH40">
        <f>((Constants!$B$5*AG39)+Constants!$B$4*AD40+AH39)-(Constants!$B$5+Constants!$B$4)*AG40</f>
        <v>0</v>
      </c>
      <c r="AI40">
        <f>((Constants!$B$5*AI39)+Constants!$B$4*AE40+AJ39)/(Constants!$B$5+Constants!$B$4)</f>
        <v>400.5</v>
      </c>
      <c r="AJ40">
        <f>((Constants!$B$5*AI39)+Constants!$B$4*AE40+AJ39)-(Constants!$B$4+Constants!$B$5)*AI40</f>
        <v>0</v>
      </c>
      <c r="AK40">
        <f>((Constants!$B$5*AK39)+Constants!$B$4*AF40+AL39)/(Constants!$B$5+Constants!$B$4)</f>
        <v>400.5</v>
      </c>
      <c r="AL40">
        <f>((Constants!$B$5*AK39)+Constants!$B$4*AF40+AL39)-(Constants!$B$5+Constants!$B$4)*AK40</f>
        <v>0</v>
      </c>
      <c r="AM40">
        <f t="shared" si="9"/>
        <v>1</v>
      </c>
      <c r="AN40">
        <f t="shared" si="10"/>
        <v>1</v>
      </c>
      <c r="AO40">
        <f>(200000*(ABS(N40)-ABS(N38))+Constants!$B$7)/(2*Constants!$B$7)</f>
        <v>0.5</v>
      </c>
      <c r="AP40">
        <f>(200000*(ABS(O40)-ABS(O38))+Constants!$B$7)/(2*Constants!$B$7)</f>
        <v>0.5</v>
      </c>
      <c r="AQ40">
        <f t="shared" si="11"/>
        <v>1</v>
      </c>
      <c r="AR40">
        <f>(Constants!$B$3*Constants!$B$8*I40*K40+AS39)/(Constants!$B$9*Constants!$B$4)</f>
        <v>2.51327433628319</v>
      </c>
      <c r="AS40">
        <f>(Constants!$B$3*Constants!$B$8*I40*K40+AS39)-(AR40*Constants!$B$9*Constants!$B$4)</f>
        <v>0</v>
      </c>
      <c r="AT40">
        <f t="shared" si="12"/>
        <v>95.5044247787611</v>
      </c>
      <c r="AU40">
        <f t="array" ref="AU40">IF(SUMPRODUCT(--(SIGN(AN7:AN39)=SIGN(K8:K40)))=0,2,IF(AV39&gt;0,1,0))</f>
        <v>0</v>
      </c>
      <c r="AV40">
        <f>IF(AU40=2,ROUND(5*1000/Constants!$B$11,0),IF(AV39&gt;0,AV39-1,0))</f>
        <v>0</v>
      </c>
      <c r="AW40">
        <f t="shared" si="13"/>
        <v>0</v>
      </c>
      <c r="AX40">
        <f ca="1" t="array" ref="AX40">IF(AW40&gt;Constants!$B$12,2,IF(SUMPRODUCT(--($AX$3:AX40=2))=0,0,1))</f>
        <v>2</v>
      </c>
      <c r="AZ40">
        <f t="array" ref="AZ40">IF(ABS(AG40)&gt;Constants!$B$13,2,IF(SUMPRODUCT(--(AZ20:AZ39=2))=0,0,1))</f>
        <v>0</v>
      </c>
    </row>
    <row r="41" spans="1:52">
      <c r="A41" s="3">
        <v>39</v>
      </c>
      <c r="B41">
        <f>Signals!D40</f>
        <v>1</v>
      </c>
      <c r="C41">
        <f>Signals!E40</f>
        <v>1</v>
      </c>
      <c r="D41">
        <f>Signals!G40</f>
        <v>0</v>
      </c>
      <c r="E41">
        <f>Signals!J40</f>
        <v>0</v>
      </c>
      <c r="F41">
        <f>Signals!K40</f>
        <v>0</v>
      </c>
      <c r="G41">
        <f>IF(Constants!$B$2=2,-B41,B41)</f>
        <v>1</v>
      </c>
      <c r="H41">
        <f>IF(Constants!$C$2=2,-C41,C41)</f>
        <v>1</v>
      </c>
      <c r="I41">
        <f t="shared" ref="I41:I104" si="14">IF(SIGN(G41+H41)=SIGN(AN40),G41,-G41)</f>
        <v>1</v>
      </c>
      <c r="J41">
        <f t="shared" ref="J41:J104" si="15">IF(SIGN(G41+H41)=SIGN(AN40),H41,-H41)</f>
        <v>1</v>
      </c>
      <c r="K41">
        <f t="shared" ref="K41:K104" si="16">IF(SIGN(G41+H41)=SIGN(AN40),1,-1)</f>
        <v>1</v>
      </c>
      <c r="L41">
        <f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400.5</v>
      </c>
      <c r="M41">
        <f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400.5</v>
      </c>
      <c r="N41">
        <f t="shared" ref="N41:N104" si="17">IF(I41&lt;&gt;0,L41,IF(P40&gt;0,N40,0))</f>
        <v>400.5</v>
      </c>
      <c r="O41">
        <f t="shared" ref="O41:O104" si="18">IF(J41&lt;&gt;0,M41,IF(Q40&gt;0,O40,0))</f>
        <v>400.5</v>
      </c>
      <c r="P41">
        <f>IF(I41&lt;&gt;0,(ABS(L41*Constants!$B$10)+50)/100,MAX(P40-ABS(N41*Constants!$B$4),0))</f>
        <v>0.54005</v>
      </c>
      <c r="Q41">
        <f>IF(J41&lt;&gt;0,(ABS(M41*Constants!$B$10)+50)/100,MAX(Q40-ABS(O41*Constants!$B$4),0))</f>
        <v>0.54005</v>
      </c>
      <c r="R41">
        <f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400.5</v>
      </c>
      <c r="S41">
        <f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400.5</v>
      </c>
      <c r="T41">
        <f t="shared" ref="T41:T104" si="19">IF(I41&lt;&gt;0,R41,IF(V40&gt;0,MAX(T40,R41),R41))</f>
        <v>400.5</v>
      </c>
      <c r="U41">
        <f t="shared" ref="U41:U104" si="20">IF(J41&lt;&gt;0,S41,IF(W40&gt;0,MAX(U40,S41),S41))</f>
        <v>400.5</v>
      </c>
      <c r="V41">
        <f>IF(I41&lt;&gt;0,(ABS(R41*Constants!$B$4)+50)/100,IF(R41=0,MAX((0-ABS(T41*Constants!$B$4)),0),(ABS(R41*Constants!$B$4)+50)/100))</f>
        <v>501.125</v>
      </c>
      <c r="W41">
        <f>IF(J41&lt;&gt;0,(ABS(S41*Constants!$B$4)+50)/100,IF(S41=0,MAX((0-ABS(U41*Constants!$B$4)),0),(ABS(S41*Constants!$B$4)+50)/100))</f>
        <v>501.125</v>
      </c>
      <c r="X41">
        <f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400.5</v>
      </c>
      <c r="Y41">
        <f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400.5</v>
      </c>
      <c r="Z41">
        <f t="shared" ref="Z41:Z104" si="21">IF(I41&lt;&gt;0,X41,IF(AB40&gt;0,MIN(Z40,X41),X41))</f>
        <v>400.5</v>
      </c>
      <c r="AA41">
        <f t="shared" ref="AA41:AA104" si="22">IF(J41&lt;&gt;0,Y41,IF(AC40&gt;0,MIN(AA40,Y41),Y41))</f>
        <v>400.5</v>
      </c>
      <c r="AB41">
        <f>IF(I41&lt;&gt;0,(ABS(X41*Constants!$B$10)+50)/100,IF(X41=0,MAX((AB40-ABS(Z41*Constants!$B$4)),0),(ABS(X41*Constants!$B$4)+50)/100))</f>
        <v>0.54005</v>
      </c>
      <c r="AC41">
        <f>IF(J41&lt;&gt;0,(ABS(Y41*Constants!$B$10)+50)/100,IF(Y41=0,MAX((AC40-ABS(AA41*Constants!$B$4)),0),(ABS(Y41*Constants!$B$4)+50)/100))</f>
        <v>0.54005</v>
      </c>
      <c r="AD41">
        <f t="shared" ref="AD41:AD104" si="23">IF(N41+O41&gt;=0,(1+N41+O41)/2,(N41+O41-1)/2)</f>
        <v>401</v>
      </c>
      <c r="AE41">
        <f t="shared" ref="AE41:AE104" si="24">MAX(T41,U41)</f>
        <v>400.5</v>
      </c>
      <c r="AF41">
        <f t="shared" ref="AF41:AF104" si="25">MIN(Z41,AA41)</f>
        <v>400.5</v>
      </c>
      <c r="AG41">
        <f>((Constants!$B$5*AG40)+Constants!$B$4*AD41+AH40)/(Constants!$B$5+Constants!$B$4)</f>
        <v>401</v>
      </c>
      <c r="AH41">
        <f>((Constants!$B$5*AG40)+Constants!$B$4*AD41+AH40)-(Constants!$B$5+Constants!$B$4)*AG41</f>
        <v>0</v>
      </c>
      <c r="AI41">
        <f>((Constants!$B$5*AI40)+Constants!$B$4*AE41+AJ40)/(Constants!$B$5+Constants!$B$4)</f>
        <v>400.5</v>
      </c>
      <c r="AJ41">
        <f>((Constants!$B$5*AI40)+Constants!$B$4*AE41+AJ40)-(Constants!$B$4+Constants!$B$5)*AI41</f>
        <v>0</v>
      </c>
      <c r="AK41">
        <f>((Constants!$B$5*AK40)+Constants!$B$4*AF41+AL40)/(Constants!$B$5+Constants!$B$4)</f>
        <v>400.5</v>
      </c>
      <c r="AL41">
        <f>((Constants!$B$5*AK40)+Constants!$B$4*AF41+AL40)-(Constants!$B$5+Constants!$B$4)*AK41</f>
        <v>0</v>
      </c>
      <c r="AM41">
        <f t="shared" ref="AM41:AM104" si="26">IF(AG41*K41&gt;0,1,IF(AG41*K41&lt;0,-1,0))</f>
        <v>1</v>
      </c>
      <c r="AN41">
        <f t="shared" ref="AN41:AN104" si="27">IF(SIGN(AI41)=SIGN(AK41),AM41,0)</f>
        <v>1</v>
      </c>
      <c r="AO41">
        <f>(200000*(ABS(N41)-ABS(N39))+Constants!$B$7)/(2*Constants!$B$7)</f>
        <v>0.5</v>
      </c>
      <c r="AP41">
        <f>(200000*(ABS(O41)-ABS(O39))+Constants!$B$7)/(2*Constants!$B$7)</f>
        <v>0.5</v>
      </c>
      <c r="AQ41">
        <f t="shared" ref="AQ41:AQ104" si="28">(1+AO41+AP41)/2</f>
        <v>1</v>
      </c>
      <c r="AR41">
        <f>(Constants!$B$3*Constants!$B$8*I41*K41+AS40)/(Constants!$B$9*Constants!$B$4)</f>
        <v>2.51327433628319</v>
      </c>
      <c r="AS41">
        <f>(Constants!$B$3*Constants!$B$8*I41*K41+AS40)-(AR41*Constants!$B$9*Constants!$B$4)</f>
        <v>0</v>
      </c>
      <c r="AT41">
        <f t="shared" ref="AT41:AT104" si="29">AR41+AT40</f>
        <v>98.0176991150443</v>
      </c>
      <c r="AU41">
        <f t="array" ref="AU41">IF(SUMPRODUCT(--(SIGN(AN8:AN40)=SIGN(K9:K41)))=0,2,IF(AV40&gt;0,1,0))</f>
        <v>0</v>
      </c>
      <c r="AV41">
        <f>IF(AU41=2,ROUND(5*1000/Constants!$B$11,0),IF(AV40&gt;0,AV40-1,0))</f>
        <v>0</v>
      </c>
      <c r="AW41">
        <f t="shared" ref="AW41:AW104" si="30">IF(I41&lt;&gt;J41,AW40+ABS(I41-J41),0)</f>
        <v>0</v>
      </c>
      <c r="AX41">
        <f ca="1" t="array" ref="AX41">IF(AW41&gt;Constants!$B$12,2,IF(SUMPRODUCT(--($AX$3:AX41=2))=0,0,1))</f>
        <v>2</v>
      </c>
      <c r="AZ41">
        <f t="array" ref="AZ41">IF(ABS(AG41)&gt;Constants!$B$13,2,IF(SUMPRODUCT(--(AZ21:AZ40=2))=0,0,1))</f>
        <v>0</v>
      </c>
    </row>
    <row r="42" spans="1:52">
      <c r="A42" s="3">
        <v>40</v>
      </c>
      <c r="B42">
        <f>Signals!D41</f>
        <v>1</v>
      </c>
      <c r="C42">
        <f>Signals!E41</f>
        <v>1</v>
      </c>
      <c r="D42">
        <f>Signals!G41</f>
        <v>0</v>
      </c>
      <c r="E42">
        <f>Signals!J41</f>
        <v>0</v>
      </c>
      <c r="F42">
        <f>Signals!K41</f>
        <v>0</v>
      </c>
      <c r="G42">
        <f>IF(Constants!$B$2=2,-B42,B42)</f>
        <v>1</v>
      </c>
      <c r="H42">
        <f>IF(Constants!$C$2=2,-C42,C42)</f>
        <v>1</v>
      </c>
      <c r="I42">
        <f t="shared" si="14"/>
        <v>1</v>
      </c>
      <c r="J42">
        <f t="shared" si="15"/>
        <v>1</v>
      </c>
      <c r="K42">
        <f t="shared" si="16"/>
        <v>1</v>
      </c>
      <c r="L42">
        <f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400.5</v>
      </c>
      <c r="M42">
        <f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400.5</v>
      </c>
      <c r="N42">
        <f t="shared" si="17"/>
        <v>400.5</v>
      </c>
      <c r="O42">
        <f t="shared" si="18"/>
        <v>400.5</v>
      </c>
      <c r="P42">
        <f>IF(I42&lt;&gt;0,(ABS(L42*Constants!$B$10)+50)/100,MAX(P41-ABS(N42*Constants!$B$4),0))</f>
        <v>0.54005</v>
      </c>
      <c r="Q42">
        <f>IF(J42&lt;&gt;0,(ABS(M42*Constants!$B$10)+50)/100,MAX(Q41-ABS(O42*Constants!$B$4),0))</f>
        <v>0.54005</v>
      </c>
      <c r="R42">
        <f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400.5</v>
      </c>
      <c r="S42">
        <f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400.5</v>
      </c>
      <c r="T42">
        <f t="shared" si="19"/>
        <v>400.5</v>
      </c>
      <c r="U42">
        <f t="shared" si="20"/>
        <v>400.5</v>
      </c>
      <c r="V42">
        <f>IF(I42&lt;&gt;0,(ABS(R42*Constants!$B$4)+50)/100,IF(R42=0,MAX((0-ABS(T42*Constants!$B$4)),0),(ABS(R42*Constants!$B$4)+50)/100))</f>
        <v>501.125</v>
      </c>
      <c r="W42">
        <f>IF(J42&lt;&gt;0,(ABS(S42*Constants!$B$4)+50)/100,IF(S42=0,MAX((0-ABS(U42*Constants!$B$4)),0),(ABS(S42*Constants!$B$4)+50)/100))</f>
        <v>501.125</v>
      </c>
      <c r="X42">
        <f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400.5</v>
      </c>
      <c r="Y42">
        <f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400.5</v>
      </c>
      <c r="Z42">
        <f t="shared" si="21"/>
        <v>400.5</v>
      </c>
      <c r="AA42">
        <f t="shared" si="22"/>
        <v>400.5</v>
      </c>
      <c r="AB42">
        <f>IF(I42&lt;&gt;0,(ABS(X42*Constants!$B$10)+50)/100,IF(X42=0,MAX((AB41-ABS(Z42*Constants!$B$4)),0),(ABS(X42*Constants!$B$4)+50)/100))</f>
        <v>0.54005</v>
      </c>
      <c r="AC42">
        <f>IF(J42&lt;&gt;0,(ABS(Y42*Constants!$B$10)+50)/100,IF(Y42=0,MAX((AC41-ABS(AA42*Constants!$B$4)),0),(ABS(Y42*Constants!$B$4)+50)/100))</f>
        <v>0.54005</v>
      </c>
      <c r="AD42">
        <f t="shared" si="23"/>
        <v>401</v>
      </c>
      <c r="AE42">
        <f t="shared" si="24"/>
        <v>400.5</v>
      </c>
      <c r="AF42">
        <f t="shared" si="25"/>
        <v>400.5</v>
      </c>
      <c r="AG42">
        <f>((Constants!$B$5*AG41)+Constants!$B$4*AD42+AH41)/(Constants!$B$5+Constants!$B$4)</f>
        <v>401</v>
      </c>
      <c r="AH42">
        <f>((Constants!$B$5*AG41)+Constants!$B$4*AD42+AH41)-(Constants!$B$5+Constants!$B$4)*AG42</f>
        <v>0</v>
      </c>
      <c r="AI42">
        <f>((Constants!$B$5*AI41)+Constants!$B$4*AE42+AJ41)/(Constants!$B$5+Constants!$B$4)</f>
        <v>400.5</v>
      </c>
      <c r="AJ42">
        <f>((Constants!$B$5*AI41)+Constants!$B$4*AE42+AJ41)-(Constants!$B$4+Constants!$B$5)*AI42</f>
        <v>0</v>
      </c>
      <c r="AK42">
        <f>((Constants!$B$5*AK41)+Constants!$B$4*AF42+AL41)/(Constants!$B$5+Constants!$B$4)</f>
        <v>400.5</v>
      </c>
      <c r="AL42">
        <f>((Constants!$B$5*AK41)+Constants!$B$4*AF42+AL41)-(Constants!$B$5+Constants!$B$4)*AK42</f>
        <v>0</v>
      </c>
      <c r="AM42">
        <f t="shared" si="26"/>
        <v>1</v>
      </c>
      <c r="AN42">
        <f t="shared" si="27"/>
        <v>1</v>
      </c>
      <c r="AO42">
        <f>(200000*(ABS(N42)-ABS(N40))+Constants!$B$7)/(2*Constants!$B$7)</f>
        <v>0.5</v>
      </c>
      <c r="AP42">
        <f>(200000*(ABS(O42)-ABS(O40))+Constants!$B$7)/(2*Constants!$B$7)</f>
        <v>0.5</v>
      </c>
      <c r="AQ42">
        <f t="shared" si="28"/>
        <v>1</v>
      </c>
      <c r="AR42">
        <f>(Constants!$B$3*Constants!$B$8*I42*K42+AS41)/(Constants!$B$9*Constants!$B$4)</f>
        <v>2.51327433628319</v>
      </c>
      <c r="AS42">
        <f>(Constants!$B$3*Constants!$B$8*I42*K42+AS41)-(AR42*Constants!$B$9*Constants!$B$4)</f>
        <v>0</v>
      </c>
      <c r="AT42">
        <f t="shared" si="29"/>
        <v>100.530973451328</v>
      </c>
      <c r="AU42">
        <f t="array" ref="AU42">IF(SUMPRODUCT(--(SIGN(AN9:AN41)=SIGN(K10:K42)))=0,2,IF(AV41&gt;0,1,0))</f>
        <v>0</v>
      </c>
      <c r="AV42">
        <f>IF(AU42=2,ROUND(5*1000/Constants!$B$11,0),IF(AV41&gt;0,AV41-1,0))</f>
        <v>0</v>
      </c>
      <c r="AW42">
        <f t="shared" si="30"/>
        <v>0</v>
      </c>
      <c r="AX42">
        <f ca="1" t="array" ref="AX42">IF(AW42&gt;Constants!$B$12,2,IF(SUMPRODUCT(--($AX$3:AX42=2))=0,0,1))</f>
        <v>2</v>
      </c>
      <c r="AZ42">
        <f t="array" ref="AZ42">IF(ABS(AG42)&gt;Constants!$B$13,2,IF(SUMPRODUCT(--(AZ22:AZ41=2))=0,0,1))</f>
        <v>0</v>
      </c>
    </row>
    <row r="43" spans="1:52">
      <c r="A43" s="3">
        <v>41</v>
      </c>
      <c r="B43">
        <f>Signals!D42</f>
        <v>1</v>
      </c>
      <c r="C43">
        <f>Signals!E42</f>
        <v>1</v>
      </c>
      <c r="D43">
        <f>Signals!G42</f>
        <v>0</v>
      </c>
      <c r="E43">
        <f>Signals!J42</f>
        <v>0</v>
      </c>
      <c r="F43">
        <f>Signals!K42</f>
        <v>0</v>
      </c>
      <c r="G43">
        <f>IF(Constants!$B$2=2,-B43,B43)</f>
        <v>1</v>
      </c>
      <c r="H43">
        <f>IF(Constants!$C$2=2,-C43,C43)</f>
        <v>1</v>
      </c>
      <c r="I43">
        <f t="shared" si="14"/>
        <v>1</v>
      </c>
      <c r="J43">
        <f t="shared" si="15"/>
        <v>1</v>
      </c>
      <c r="K43">
        <f t="shared" si="16"/>
        <v>1</v>
      </c>
      <c r="L43">
        <f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400.5</v>
      </c>
      <c r="M43">
        <f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400.5</v>
      </c>
      <c r="N43">
        <f t="shared" si="17"/>
        <v>400.5</v>
      </c>
      <c r="O43">
        <f t="shared" si="18"/>
        <v>400.5</v>
      </c>
      <c r="P43">
        <f>IF(I43&lt;&gt;0,(ABS(L43*Constants!$B$10)+50)/100,MAX(P42-ABS(N43*Constants!$B$4),0))</f>
        <v>0.54005</v>
      </c>
      <c r="Q43">
        <f>IF(J43&lt;&gt;0,(ABS(M43*Constants!$B$10)+50)/100,MAX(Q42-ABS(O43*Constants!$B$4),0))</f>
        <v>0.54005</v>
      </c>
      <c r="R43">
        <f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400.5</v>
      </c>
      <c r="S43">
        <f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400.5</v>
      </c>
      <c r="T43">
        <f t="shared" si="19"/>
        <v>400.5</v>
      </c>
      <c r="U43">
        <f t="shared" si="20"/>
        <v>400.5</v>
      </c>
      <c r="V43">
        <f>IF(I43&lt;&gt;0,(ABS(R43*Constants!$B$4)+50)/100,IF(R43=0,MAX((0-ABS(T43*Constants!$B$4)),0),(ABS(R43*Constants!$B$4)+50)/100))</f>
        <v>501.125</v>
      </c>
      <c r="W43">
        <f>IF(J43&lt;&gt;0,(ABS(S43*Constants!$B$4)+50)/100,IF(S43=0,MAX((0-ABS(U43*Constants!$B$4)),0),(ABS(S43*Constants!$B$4)+50)/100))</f>
        <v>501.125</v>
      </c>
      <c r="X43">
        <f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400.5</v>
      </c>
      <c r="Y43">
        <f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400.5</v>
      </c>
      <c r="Z43">
        <f t="shared" si="21"/>
        <v>400.5</v>
      </c>
      <c r="AA43">
        <f t="shared" si="22"/>
        <v>400.5</v>
      </c>
      <c r="AB43">
        <f>IF(I43&lt;&gt;0,(ABS(X43*Constants!$B$10)+50)/100,IF(X43=0,MAX((AB42-ABS(Z43*Constants!$B$4)),0),(ABS(X43*Constants!$B$4)+50)/100))</f>
        <v>0.54005</v>
      </c>
      <c r="AC43">
        <f>IF(J43&lt;&gt;0,(ABS(Y43*Constants!$B$10)+50)/100,IF(Y43=0,MAX((AC42-ABS(AA43*Constants!$B$4)),0),(ABS(Y43*Constants!$B$4)+50)/100))</f>
        <v>0.54005</v>
      </c>
      <c r="AD43">
        <f t="shared" si="23"/>
        <v>401</v>
      </c>
      <c r="AE43">
        <f t="shared" si="24"/>
        <v>400.5</v>
      </c>
      <c r="AF43">
        <f t="shared" si="25"/>
        <v>400.5</v>
      </c>
      <c r="AG43">
        <f>((Constants!$B$5*AG42)+Constants!$B$4*AD43+AH42)/(Constants!$B$5+Constants!$B$4)</f>
        <v>401</v>
      </c>
      <c r="AH43">
        <f>((Constants!$B$5*AG42)+Constants!$B$4*AD43+AH42)-(Constants!$B$5+Constants!$B$4)*AG43</f>
        <v>0</v>
      </c>
      <c r="AI43">
        <f>((Constants!$B$5*AI42)+Constants!$B$4*AE43+AJ42)/(Constants!$B$5+Constants!$B$4)</f>
        <v>400.5</v>
      </c>
      <c r="AJ43">
        <f>((Constants!$B$5*AI42)+Constants!$B$4*AE43+AJ42)-(Constants!$B$4+Constants!$B$5)*AI43</f>
        <v>0</v>
      </c>
      <c r="AK43">
        <f>((Constants!$B$5*AK42)+Constants!$B$4*AF43+AL42)/(Constants!$B$5+Constants!$B$4)</f>
        <v>400.5</v>
      </c>
      <c r="AL43">
        <f>((Constants!$B$5*AK42)+Constants!$B$4*AF43+AL42)-(Constants!$B$5+Constants!$B$4)*AK43</f>
        <v>0</v>
      </c>
      <c r="AM43">
        <f t="shared" si="26"/>
        <v>1</v>
      </c>
      <c r="AN43">
        <f t="shared" si="27"/>
        <v>1</v>
      </c>
      <c r="AO43">
        <f>(200000*(ABS(N43)-ABS(N41))+Constants!$B$7)/(2*Constants!$B$7)</f>
        <v>0.5</v>
      </c>
      <c r="AP43">
        <f>(200000*(ABS(O43)-ABS(O41))+Constants!$B$7)/(2*Constants!$B$7)</f>
        <v>0.5</v>
      </c>
      <c r="AQ43">
        <f t="shared" si="28"/>
        <v>1</v>
      </c>
      <c r="AR43">
        <f>(Constants!$B$3*Constants!$B$8*I43*K43+AS42)/(Constants!$B$9*Constants!$B$4)</f>
        <v>2.51327433628319</v>
      </c>
      <c r="AS43">
        <f>(Constants!$B$3*Constants!$B$8*I43*K43+AS42)-(AR43*Constants!$B$9*Constants!$B$4)</f>
        <v>0</v>
      </c>
      <c r="AT43">
        <f t="shared" si="29"/>
        <v>103.044247787611</v>
      </c>
      <c r="AU43">
        <f t="array" ref="AU43">IF(SUMPRODUCT(--(SIGN(AN10:AN42)=SIGN(K11:K43)))=0,2,IF(AV42&gt;0,1,0))</f>
        <v>0</v>
      </c>
      <c r="AV43">
        <f>IF(AU43=2,ROUND(5*1000/Constants!$B$11,0),IF(AV42&gt;0,AV42-1,0))</f>
        <v>0</v>
      </c>
      <c r="AW43">
        <f t="shared" si="30"/>
        <v>0</v>
      </c>
      <c r="AX43">
        <f ca="1" t="array" ref="AX43">IF(AW43&gt;Constants!$B$12,2,IF(SUMPRODUCT(--($AX$3:AX43=2))=0,0,1))</f>
        <v>2</v>
      </c>
      <c r="AZ43">
        <f t="array" ref="AZ43">IF(ABS(AG43)&gt;Constants!$B$13,2,IF(SUMPRODUCT(--(AZ23:AZ42=2))=0,0,1))</f>
        <v>0</v>
      </c>
    </row>
    <row r="44" spans="1:52">
      <c r="A44" s="3">
        <v>42</v>
      </c>
      <c r="B44">
        <f>Signals!D43</f>
        <v>1</v>
      </c>
      <c r="C44">
        <f>Signals!E43</f>
        <v>1</v>
      </c>
      <c r="D44">
        <f>Signals!G43</f>
        <v>0</v>
      </c>
      <c r="E44">
        <f>Signals!J43</f>
        <v>0</v>
      </c>
      <c r="F44">
        <f>Signals!K43</f>
        <v>0</v>
      </c>
      <c r="G44">
        <f>IF(Constants!$B$2=2,-B44,B44)</f>
        <v>1</v>
      </c>
      <c r="H44">
        <f>IF(Constants!$C$2=2,-C44,C44)</f>
        <v>1</v>
      </c>
      <c r="I44">
        <f t="shared" si="14"/>
        <v>1</v>
      </c>
      <c r="J44">
        <f t="shared" si="15"/>
        <v>1</v>
      </c>
      <c r="K44">
        <f t="shared" si="16"/>
        <v>1</v>
      </c>
      <c r="L44">
        <f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400.5</v>
      </c>
      <c r="M44">
        <f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400.5</v>
      </c>
      <c r="N44">
        <f t="shared" si="17"/>
        <v>400.5</v>
      </c>
      <c r="O44">
        <f t="shared" si="18"/>
        <v>400.5</v>
      </c>
      <c r="P44">
        <f>IF(I44&lt;&gt;0,(ABS(L44*Constants!$B$10)+50)/100,MAX(P43-ABS(N44*Constants!$B$4),0))</f>
        <v>0.54005</v>
      </c>
      <c r="Q44">
        <f>IF(J44&lt;&gt;0,(ABS(M44*Constants!$B$10)+50)/100,MAX(Q43-ABS(O44*Constants!$B$4),0))</f>
        <v>0.54005</v>
      </c>
      <c r="R44">
        <f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400.5</v>
      </c>
      <c r="S44">
        <f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400.5</v>
      </c>
      <c r="T44">
        <f t="shared" si="19"/>
        <v>400.5</v>
      </c>
      <c r="U44">
        <f t="shared" si="20"/>
        <v>400.5</v>
      </c>
      <c r="V44">
        <f>IF(I44&lt;&gt;0,(ABS(R44*Constants!$B$4)+50)/100,IF(R44=0,MAX((0-ABS(T44*Constants!$B$4)),0),(ABS(R44*Constants!$B$4)+50)/100))</f>
        <v>501.125</v>
      </c>
      <c r="W44">
        <f>IF(J44&lt;&gt;0,(ABS(S44*Constants!$B$4)+50)/100,IF(S44=0,MAX((0-ABS(U44*Constants!$B$4)),0),(ABS(S44*Constants!$B$4)+50)/100))</f>
        <v>501.125</v>
      </c>
      <c r="X44">
        <f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400.5</v>
      </c>
      <c r="Y44">
        <f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400.5</v>
      </c>
      <c r="Z44">
        <f t="shared" si="21"/>
        <v>400.5</v>
      </c>
      <c r="AA44">
        <f t="shared" si="22"/>
        <v>400.5</v>
      </c>
      <c r="AB44">
        <f>IF(I44&lt;&gt;0,(ABS(X44*Constants!$B$10)+50)/100,IF(X44=0,MAX((AB43-ABS(Z44*Constants!$B$4)),0),(ABS(X44*Constants!$B$4)+50)/100))</f>
        <v>0.54005</v>
      </c>
      <c r="AC44">
        <f>IF(J44&lt;&gt;0,(ABS(Y44*Constants!$B$10)+50)/100,IF(Y44=0,MAX((AC43-ABS(AA44*Constants!$B$4)),0),(ABS(Y44*Constants!$B$4)+50)/100))</f>
        <v>0.54005</v>
      </c>
      <c r="AD44">
        <f t="shared" si="23"/>
        <v>401</v>
      </c>
      <c r="AE44">
        <f t="shared" si="24"/>
        <v>400.5</v>
      </c>
      <c r="AF44">
        <f t="shared" si="25"/>
        <v>400.5</v>
      </c>
      <c r="AG44">
        <f>((Constants!$B$5*AG43)+Constants!$B$4*AD44+AH43)/(Constants!$B$5+Constants!$B$4)</f>
        <v>401</v>
      </c>
      <c r="AH44">
        <f>((Constants!$B$5*AG43)+Constants!$B$4*AD44+AH43)-(Constants!$B$5+Constants!$B$4)*AG44</f>
        <v>0</v>
      </c>
      <c r="AI44">
        <f>((Constants!$B$5*AI43)+Constants!$B$4*AE44+AJ43)/(Constants!$B$5+Constants!$B$4)</f>
        <v>400.5</v>
      </c>
      <c r="AJ44">
        <f>((Constants!$B$5*AI43)+Constants!$B$4*AE44+AJ43)-(Constants!$B$4+Constants!$B$5)*AI44</f>
        <v>0</v>
      </c>
      <c r="AK44">
        <f>((Constants!$B$5*AK43)+Constants!$B$4*AF44+AL43)/(Constants!$B$5+Constants!$B$4)</f>
        <v>400.5</v>
      </c>
      <c r="AL44">
        <f>((Constants!$B$5*AK43)+Constants!$B$4*AF44+AL43)-(Constants!$B$5+Constants!$B$4)*AK44</f>
        <v>0</v>
      </c>
      <c r="AM44">
        <f t="shared" si="26"/>
        <v>1</v>
      </c>
      <c r="AN44">
        <f t="shared" si="27"/>
        <v>1</v>
      </c>
      <c r="AO44">
        <f>(200000*(ABS(N44)-ABS(N42))+Constants!$B$7)/(2*Constants!$B$7)</f>
        <v>0.5</v>
      </c>
      <c r="AP44">
        <f>(200000*(ABS(O44)-ABS(O42))+Constants!$B$7)/(2*Constants!$B$7)</f>
        <v>0.5</v>
      </c>
      <c r="AQ44">
        <f t="shared" si="28"/>
        <v>1</v>
      </c>
      <c r="AR44">
        <f>(Constants!$B$3*Constants!$B$8*I44*K44+AS43)/(Constants!$B$9*Constants!$B$4)</f>
        <v>2.51327433628319</v>
      </c>
      <c r="AS44">
        <f>(Constants!$B$3*Constants!$B$8*I44*K44+AS43)-(AR44*Constants!$B$9*Constants!$B$4)</f>
        <v>0</v>
      </c>
      <c r="AT44">
        <f t="shared" si="29"/>
        <v>105.557522123894</v>
      </c>
      <c r="AU44">
        <f t="array" ref="AU44">IF(SUMPRODUCT(--(SIGN(AN11:AN43)=SIGN(K12:K44)))=0,2,IF(AV43&gt;0,1,0))</f>
        <v>0</v>
      </c>
      <c r="AV44">
        <f>IF(AU44=2,ROUND(5*1000/Constants!$B$11,0),IF(AV43&gt;0,AV43-1,0))</f>
        <v>0</v>
      </c>
      <c r="AW44">
        <f t="shared" si="30"/>
        <v>0</v>
      </c>
      <c r="AX44">
        <f ca="1" t="array" ref="AX44">IF(AW44&gt;Constants!$B$12,2,IF(SUMPRODUCT(--($AX$3:AX44=2))=0,0,1))</f>
        <v>2</v>
      </c>
      <c r="AZ44">
        <f t="array" ref="AZ44">IF(ABS(AG44)&gt;Constants!$B$13,2,IF(SUMPRODUCT(--(AZ24:AZ43=2))=0,0,1))</f>
        <v>0</v>
      </c>
    </row>
    <row r="45" spans="1:52">
      <c r="A45" s="3">
        <v>43</v>
      </c>
      <c r="B45">
        <f>Signals!D44</f>
        <v>1</v>
      </c>
      <c r="C45">
        <f>Signals!E44</f>
        <v>1</v>
      </c>
      <c r="D45">
        <f>Signals!G44</f>
        <v>0</v>
      </c>
      <c r="E45">
        <f>Signals!J44</f>
        <v>0</v>
      </c>
      <c r="F45">
        <f>Signals!K44</f>
        <v>0</v>
      </c>
      <c r="G45">
        <f>IF(Constants!$B$2=2,-B45,B45)</f>
        <v>1</v>
      </c>
      <c r="H45">
        <f>IF(Constants!$C$2=2,-C45,C45)</f>
        <v>1</v>
      </c>
      <c r="I45">
        <f t="shared" si="14"/>
        <v>1</v>
      </c>
      <c r="J45">
        <f t="shared" si="15"/>
        <v>1</v>
      </c>
      <c r="K45">
        <f t="shared" si="16"/>
        <v>1</v>
      </c>
      <c r="L45">
        <f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400.5</v>
      </c>
      <c r="M45">
        <f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400.5</v>
      </c>
      <c r="N45">
        <f t="shared" si="17"/>
        <v>400.5</v>
      </c>
      <c r="O45">
        <f t="shared" si="18"/>
        <v>400.5</v>
      </c>
      <c r="P45">
        <f>IF(I45&lt;&gt;0,(ABS(L45*Constants!$B$10)+50)/100,MAX(P44-ABS(N45*Constants!$B$4),0))</f>
        <v>0.54005</v>
      </c>
      <c r="Q45">
        <f>IF(J45&lt;&gt;0,(ABS(M45*Constants!$B$10)+50)/100,MAX(Q44-ABS(O45*Constants!$B$4),0))</f>
        <v>0.54005</v>
      </c>
      <c r="R45">
        <f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400.5</v>
      </c>
      <c r="S45">
        <f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400.5</v>
      </c>
      <c r="T45">
        <f t="shared" si="19"/>
        <v>400.5</v>
      </c>
      <c r="U45">
        <f t="shared" si="20"/>
        <v>400.5</v>
      </c>
      <c r="V45">
        <f>IF(I45&lt;&gt;0,(ABS(R45*Constants!$B$4)+50)/100,IF(R45=0,MAX((0-ABS(T45*Constants!$B$4)),0),(ABS(R45*Constants!$B$4)+50)/100))</f>
        <v>501.125</v>
      </c>
      <c r="W45">
        <f>IF(J45&lt;&gt;0,(ABS(S45*Constants!$B$4)+50)/100,IF(S45=0,MAX((0-ABS(U45*Constants!$B$4)),0),(ABS(S45*Constants!$B$4)+50)/100))</f>
        <v>501.125</v>
      </c>
      <c r="X45">
        <f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400.5</v>
      </c>
      <c r="Y45">
        <f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400.5</v>
      </c>
      <c r="Z45">
        <f t="shared" si="21"/>
        <v>400.5</v>
      </c>
      <c r="AA45">
        <f t="shared" si="22"/>
        <v>400.5</v>
      </c>
      <c r="AB45">
        <f>IF(I45&lt;&gt;0,(ABS(X45*Constants!$B$10)+50)/100,IF(X45=0,MAX((AB44-ABS(Z45*Constants!$B$4)),0),(ABS(X45*Constants!$B$4)+50)/100))</f>
        <v>0.54005</v>
      </c>
      <c r="AC45">
        <f>IF(J45&lt;&gt;0,(ABS(Y45*Constants!$B$10)+50)/100,IF(Y45=0,MAX((AC44-ABS(AA45*Constants!$B$4)),0),(ABS(Y45*Constants!$B$4)+50)/100))</f>
        <v>0.54005</v>
      </c>
      <c r="AD45">
        <f t="shared" si="23"/>
        <v>401</v>
      </c>
      <c r="AE45">
        <f t="shared" si="24"/>
        <v>400.5</v>
      </c>
      <c r="AF45">
        <f t="shared" si="25"/>
        <v>400.5</v>
      </c>
      <c r="AG45">
        <f>((Constants!$B$5*AG44)+Constants!$B$4*AD45+AH44)/(Constants!$B$5+Constants!$B$4)</f>
        <v>401</v>
      </c>
      <c r="AH45">
        <f>((Constants!$B$5*AG44)+Constants!$B$4*AD45+AH44)-(Constants!$B$5+Constants!$B$4)*AG45</f>
        <v>0</v>
      </c>
      <c r="AI45">
        <f>((Constants!$B$5*AI44)+Constants!$B$4*AE45+AJ44)/(Constants!$B$5+Constants!$B$4)</f>
        <v>400.5</v>
      </c>
      <c r="AJ45">
        <f>((Constants!$B$5*AI44)+Constants!$B$4*AE45+AJ44)-(Constants!$B$4+Constants!$B$5)*AI45</f>
        <v>0</v>
      </c>
      <c r="AK45">
        <f>((Constants!$B$5*AK44)+Constants!$B$4*AF45+AL44)/(Constants!$B$5+Constants!$B$4)</f>
        <v>400.5</v>
      </c>
      <c r="AL45">
        <f>((Constants!$B$5*AK44)+Constants!$B$4*AF45+AL44)-(Constants!$B$5+Constants!$B$4)*AK45</f>
        <v>0</v>
      </c>
      <c r="AM45">
        <f t="shared" si="26"/>
        <v>1</v>
      </c>
      <c r="AN45">
        <f t="shared" si="27"/>
        <v>1</v>
      </c>
      <c r="AO45">
        <f>(200000*(ABS(N45)-ABS(N43))+Constants!$B$7)/(2*Constants!$B$7)</f>
        <v>0.5</v>
      </c>
      <c r="AP45">
        <f>(200000*(ABS(O45)-ABS(O43))+Constants!$B$7)/(2*Constants!$B$7)</f>
        <v>0.5</v>
      </c>
      <c r="AQ45">
        <f t="shared" si="28"/>
        <v>1</v>
      </c>
      <c r="AR45">
        <f>(Constants!$B$3*Constants!$B$8*I45*K45+AS44)/(Constants!$B$9*Constants!$B$4)</f>
        <v>2.51327433628319</v>
      </c>
      <c r="AS45">
        <f>(Constants!$B$3*Constants!$B$8*I45*K45+AS44)-(AR45*Constants!$B$9*Constants!$B$4)</f>
        <v>0</v>
      </c>
      <c r="AT45">
        <f t="shared" si="29"/>
        <v>108.070796460177</v>
      </c>
      <c r="AU45">
        <f t="array" ref="AU45">IF(SUMPRODUCT(--(SIGN(AN12:AN44)=SIGN(K13:K45)))=0,2,IF(AV44&gt;0,1,0))</f>
        <v>0</v>
      </c>
      <c r="AV45">
        <f>IF(AU45=2,ROUND(5*1000/Constants!$B$11,0),IF(AV44&gt;0,AV44-1,0))</f>
        <v>0</v>
      </c>
      <c r="AW45">
        <f t="shared" si="30"/>
        <v>0</v>
      </c>
      <c r="AX45">
        <f ca="1" t="array" ref="AX45">IF(AW45&gt;Constants!$B$12,2,IF(SUMPRODUCT(--($AX$3:AX45=2))=0,0,1))</f>
        <v>2</v>
      </c>
      <c r="AZ45">
        <f t="array" ref="AZ45">IF(ABS(AG45)&gt;Constants!$B$13,2,IF(SUMPRODUCT(--(AZ25:AZ44=2))=0,0,1))</f>
        <v>0</v>
      </c>
    </row>
    <row r="46" spans="1:52">
      <c r="A46" s="3">
        <v>44</v>
      </c>
      <c r="B46">
        <f>Signals!D45</f>
        <v>1</v>
      </c>
      <c r="C46">
        <f>Signals!E45</f>
        <v>1</v>
      </c>
      <c r="D46">
        <f>Signals!G45</f>
        <v>0</v>
      </c>
      <c r="E46">
        <f>Signals!J45</f>
        <v>0</v>
      </c>
      <c r="F46">
        <f>Signals!K45</f>
        <v>0</v>
      </c>
      <c r="G46">
        <f>IF(Constants!$B$2=2,-B46,B46)</f>
        <v>1</v>
      </c>
      <c r="H46">
        <f>IF(Constants!$C$2=2,-C46,C46)</f>
        <v>1</v>
      </c>
      <c r="I46">
        <f t="shared" si="14"/>
        <v>1</v>
      </c>
      <c r="J46">
        <f t="shared" si="15"/>
        <v>1</v>
      </c>
      <c r="K46">
        <f t="shared" si="16"/>
        <v>1</v>
      </c>
      <c r="L46">
        <f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400.5</v>
      </c>
      <c r="M46">
        <f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400.5</v>
      </c>
      <c r="N46">
        <f t="shared" si="17"/>
        <v>400.5</v>
      </c>
      <c r="O46">
        <f t="shared" si="18"/>
        <v>400.5</v>
      </c>
      <c r="P46">
        <f>IF(I46&lt;&gt;0,(ABS(L46*Constants!$B$10)+50)/100,MAX(P45-ABS(N46*Constants!$B$4),0))</f>
        <v>0.54005</v>
      </c>
      <c r="Q46">
        <f>IF(J46&lt;&gt;0,(ABS(M46*Constants!$B$10)+50)/100,MAX(Q45-ABS(O46*Constants!$B$4),0))</f>
        <v>0.54005</v>
      </c>
      <c r="R46">
        <f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400.5</v>
      </c>
      <c r="S46">
        <f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400.5</v>
      </c>
      <c r="T46">
        <f t="shared" si="19"/>
        <v>400.5</v>
      </c>
      <c r="U46">
        <f t="shared" si="20"/>
        <v>400.5</v>
      </c>
      <c r="V46">
        <f>IF(I46&lt;&gt;0,(ABS(R46*Constants!$B$4)+50)/100,IF(R46=0,MAX((0-ABS(T46*Constants!$B$4)),0),(ABS(R46*Constants!$B$4)+50)/100))</f>
        <v>501.125</v>
      </c>
      <c r="W46">
        <f>IF(J46&lt;&gt;0,(ABS(S46*Constants!$B$4)+50)/100,IF(S46=0,MAX((0-ABS(U46*Constants!$B$4)),0),(ABS(S46*Constants!$B$4)+50)/100))</f>
        <v>501.125</v>
      </c>
      <c r="X46">
        <f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400.5</v>
      </c>
      <c r="Y46">
        <f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400.5</v>
      </c>
      <c r="Z46">
        <f t="shared" si="21"/>
        <v>400.5</v>
      </c>
      <c r="AA46">
        <f t="shared" si="22"/>
        <v>400.5</v>
      </c>
      <c r="AB46">
        <f>IF(I46&lt;&gt;0,(ABS(X46*Constants!$B$10)+50)/100,IF(X46=0,MAX((AB45-ABS(Z46*Constants!$B$4)),0),(ABS(X46*Constants!$B$4)+50)/100))</f>
        <v>0.54005</v>
      </c>
      <c r="AC46">
        <f>IF(J46&lt;&gt;0,(ABS(Y46*Constants!$B$10)+50)/100,IF(Y46=0,MAX((AC45-ABS(AA46*Constants!$B$4)),0),(ABS(Y46*Constants!$B$4)+50)/100))</f>
        <v>0.54005</v>
      </c>
      <c r="AD46">
        <f t="shared" si="23"/>
        <v>401</v>
      </c>
      <c r="AE46">
        <f t="shared" si="24"/>
        <v>400.5</v>
      </c>
      <c r="AF46">
        <f t="shared" si="25"/>
        <v>400.5</v>
      </c>
      <c r="AG46">
        <f>((Constants!$B$5*AG45)+Constants!$B$4*AD46+AH45)/(Constants!$B$5+Constants!$B$4)</f>
        <v>401</v>
      </c>
      <c r="AH46">
        <f>((Constants!$B$5*AG45)+Constants!$B$4*AD46+AH45)-(Constants!$B$5+Constants!$B$4)*AG46</f>
        <v>0</v>
      </c>
      <c r="AI46">
        <f>((Constants!$B$5*AI45)+Constants!$B$4*AE46+AJ45)/(Constants!$B$5+Constants!$B$4)</f>
        <v>400.5</v>
      </c>
      <c r="AJ46">
        <f>((Constants!$B$5*AI45)+Constants!$B$4*AE46+AJ45)-(Constants!$B$4+Constants!$B$5)*AI46</f>
        <v>0</v>
      </c>
      <c r="AK46">
        <f>((Constants!$B$5*AK45)+Constants!$B$4*AF46+AL45)/(Constants!$B$5+Constants!$B$4)</f>
        <v>400.5</v>
      </c>
      <c r="AL46">
        <f>((Constants!$B$5*AK45)+Constants!$B$4*AF46+AL45)-(Constants!$B$5+Constants!$B$4)*AK46</f>
        <v>0</v>
      </c>
      <c r="AM46">
        <f t="shared" si="26"/>
        <v>1</v>
      </c>
      <c r="AN46">
        <f t="shared" si="27"/>
        <v>1</v>
      </c>
      <c r="AO46">
        <f>(200000*(ABS(N46)-ABS(N44))+Constants!$B$7)/(2*Constants!$B$7)</f>
        <v>0.5</v>
      </c>
      <c r="AP46">
        <f>(200000*(ABS(O46)-ABS(O44))+Constants!$B$7)/(2*Constants!$B$7)</f>
        <v>0.5</v>
      </c>
      <c r="AQ46">
        <f t="shared" si="28"/>
        <v>1</v>
      </c>
      <c r="AR46">
        <f>(Constants!$B$3*Constants!$B$8*I46*K46+AS45)/(Constants!$B$9*Constants!$B$4)</f>
        <v>2.51327433628319</v>
      </c>
      <c r="AS46">
        <f>(Constants!$B$3*Constants!$B$8*I46*K46+AS45)-(AR46*Constants!$B$9*Constants!$B$4)</f>
        <v>0</v>
      </c>
      <c r="AT46">
        <f t="shared" si="29"/>
        <v>110.58407079646</v>
      </c>
      <c r="AU46">
        <f t="array" ref="AU46">IF(SUMPRODUCT(--(SIGN(AN13:AN45)=SIGN(K14:K46)))=0,2,IF(AV45&gt;0,1,0))</f>
        <v>0</v>
      </c>
      <c r="AV46">
        <f>IF(AU46=2,ROUND(5*1000/Constants!$B$11,0),IF(AV45&gt;0,AV45-1,0))</f>
        <v>0</v>
      </c>
      <c r="AW46">
        <f t="shared" si="30"/>
        <v>0</v>
      </c>
      <c r="AX46">
        <f ca="1" t="array" ref="AX46">IF(AW46&gt;Constants!$B$12,2,IF(SUMPRODUCT(--($AX$3:AX46=2))=0,0,1))</f>
        <v>2</v>
      </c>
      <c r="AZ46">
        <f t="array" ref="AZ46">IF(ABS(AG46)&gt;Constants!$B$13,2,IF(SUMPRODUCT(--(AZ26:AZ45=2))=0,0,1))</f>
        <v>0</v>
      </c>
    </row>
    <row r="47" spans="1:52">
      <c r="A47" s="3">
        <v>45</v>
      </c>
      <c r="B47">
        <f>Signals!D46</f>
        <v>1</v>
      </c>
      <c r="C47">
        <f>Signals!E46</f>
        <v>1</v>
      </c>
      <c r="D47">
        <f>Signals!G46</f>
        <v>0</v>
      </c>
      <c r="E47">
        <f>Signals!J46</f>
        <v>0</v>
      </c>
      <c r="F47">
        <f>Signals!K46</f>
        <v>0</v>
      </c>
      <c r="G47">
        <f>IF(Constants!$B$2=2,-B47,B47)</f>
        <v>1</v>
      </c>
      <c r="H47">
        <f>IF(Constants!$C$2=2,-C47,C47)</f>
        <v>1</v>
      </c>
      <c r="I47">
        <f t="shared" si="14"/>
        <v>1</v>
      </c>
      <c r="J47">
        <f t="shared" si="15"/>
        <v>1</v>
      </c>
      <c r="K47">
        <f t="shared" si="16"/>
        <v>1</v>
      </c>
      <c r="L47">
        <f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400.5</v>
      </c>
      <c r="M47">
        <f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400.5</v>
      </c>
      <c r="N47">
        <f t="shared" si="17"/>
        <v>400.5</v>
      </c>
      <c r="O47">
        <f t="shared" si="18"/>
        <v>400.5</v>
      </c>
      <c r="P47">
        <f>IF(I47&lt;&gt;0,(ABS(L47*Constants!$B$10)+50)/100,MAX(P46-ABS(N47*Constants!$B$4),0))</f>
        <v>0.54005</v>
      </c>
      <c r="Q47">
        <f>IF(J47&lt;&gt;0,(ABS(M47*Constants!$B$10)+50)/100,MAX(Q46-ABS(O47*Constants!$B$4),0))</f>
        <v>0.54005</v>
      </c>
      <c r="R47">
        <f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400.5</v>
      </c>
      <c r="S47">
        <f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400.5</v>
      </c>
      <c r="T47">
        <f t="shared" si="19"/>
        <v>400.5</v>
      </c>
      <c r="U47">
        <f t="shared" si="20"/>
        <v>400.5</v>
      </c>
      <c r="V47">
        <f>IF(I47&lt;&gt;0,(ABS(R47*Constants!$B$4)+50)/100,IF(R47=0,MAX((0-ABS(T47*Constants!$B$4)),0),(ABS(R47*Constants!$B$4)+50)/100))</f>
        <v>501.125</v>
      </c>
      <c r="W47">
        <f>IF(J47&lt;&gt;0,(ABS(S47*Constants!$B$4)+50)/100,IF(S47=0,MAX((0-ABS(U47*Constants!$B$4)),0),(ABS(S47*Constants!$B$4)+50)/100))</f>
        <v>501.125</v>
      </c>
      <c r="X47">
        <f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400.5</v>
      </c>
      <c r="Y47">
        <f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400.5</v>
      </c>
      <c r="Z47">
        <f t="shared" si="21"/>
        <v>400.5</v>
      </c>
      <c r="AA47">
        <f t="shared" si="22"/>
        <v>400.5</v>
      </c>
      <c r="AB47">
        <f>IF(I47&lt;&gt;0,(ABS(X47*Constants!$B$10)+50)/100,IF(X47=0,MAX((AB46-ABS(Z47*Constants!$B$4)),0),(ABS(X47*Constants!$B$4)+50)/100))</f>
        <v>0.54005</v>
      </c>
      <c r="AC47">
        <f>IF(J47&lt;&gt;0,(ABS(Y47*Constants!$B$10)+50)/100,IF(Y47=0,MAX((AC46-ABS(AA47*Constants!$B$4)),0),(ABS(Y47*Constants!$B$4)+50)/100))</f>
        <v>0.54005</v>
      </c>
      <c r="AD47">
        <f t="shared" si="23"/>
        <v>401</v>
      </c>
      <c r="AE47">
        <f t="shared" si="24"/>
        <v>400.5</v>
      </c>
      <c r="AF47">
        <f t="shared" si="25"/>
        <v>400.5</v>
      </c>
      <c r="AG47">
        <f>((Constants!$B$5*AG46)+Constants!$B$4*AD47+AH46)/(Constants!$B$5+Constants!$B$4)</f>
        <v>401</v>
      </c>
      <c r="AH47">
        <f>((Constants!$B$5*AG46)+Constants!$B$4*AD47+AH46)-(Constants!$B$5+Constants!$B$4)*AG47</f>
        <v>0</v>
      </c>
      <c r="AI47">
        <f>((Constants!$B$5*AI46)+Constants!$B$4*AE47+AJ46)/(Constants!$B$5+Constants!$B$4)</f>
        <v>400.5</v>
      </c>
      <c r="AJ47">
        <f>((Constants!$B$5*AI46)+Constants!$B$4*AE47+AJ46)-(Constants!$B$4+Constants!$B$5)*AI47</f>
        <v>0</v>
      </c>
      <c r="AK47">
        <f>((Constants!$B$5*AK46)+Constants!$B$4*AF47+AL46)/(Constants!$B$5+Constants!$B$4)</f>
        <v>400.5</v>
      </c>
      <c r="AL47">
        <f>((Constants!$B$5*AK46)+Constants!$B$4*AF47+AL46)-(Constants!$B$5+Constants!$B$4)*AK47</f>
        <v>0</v>
      </c>
      <c r="AM47">
        <f t="shared" si="26"/>
        <v>1</v>
      </c>
      <c r="AN47">
        <f t="shared" si="27"/>
        <v>1</v>
      </c>
      <c r="AO47">
        <f>(200000*(ABS(N47)-ABS(N45))+Constants!$B$7)/(2*Constants!$B$7)</f>
        <v>0.5</v>
      </c>
      <c r="AP47">
        <f>(200000*(ABS(O47)-ABS(O45))+Constants!$B$7)/(2*Constants!$B$7)</f>
        <v>0.5</v>
      </c>
      <c r="AQ47">
        <f t="shared" si="28"/>
        <v>1</v>
      </c>
      <c r="AR47">
        <f>(Constants!$B$3*Constants!$B$8*I47*K47+AS46)/(Constants!$B$9*Constants!$B$4)</f>
        <v>2.51327433628319</v>
      </c>
      <c r="AS47">
        <f>(Constants!$B$3*Constants!$B$8*I47*K47+AS46)-(AR47*Constants!$B$9*Constants!$B$4)</f>
        <v>0</v>
      </c>
      <c r="AT47">
        <f t="shared" si="29"/>
        <v>113.097345132743</v>
      </c>
      <c r="AU47">
        <f t="array" ref="AU47">IF(SUMPRODUCT(--(SIGN(AN14:AN46)=SIGN(K15:K47)))=0,2,IF(AV46&gt;0,1,0))</f>
        <v>0</v>
      </c>
      <c r="AV47">
        <f>IF(AU47=2,ROUND(5*1000/Constants!$B$11,0),IF(AV46&gt;0,AV46-1,0))</f>
        <v>0</v>
      </c>
      <c r="AW47">
        <f t="shared" si="30"/>
        <v>0</v>
      </c>
      <c r="AX47">
        <f ca="1" t="array" ref="AX47">IF(AW47&gt;Constants!$B$12,2,IF(SUMPRODUCT(--($AX$3:AX47=2))=0,0,1))</f>
        <v>2</v>
      </c>
      <c r="AZ47">
        <f t="array" ref="AZ47">IF(ABS(AG47)&gt;Constants!$B$13,2,IF(SUMPRODUCT(--(AZ27:AZ46=2))=0,0,1))</f>
        <v>0</v>
      </c>
    </row>
    <row r="48" spans="1:52">
      <c r="A48" s="3">
        <v>46</v>
      </c>
      <c r="B48">
        <f>Signals!D47</f>
        <v>1</v>
      </c>
      <c r="C48">
        <f>Signals!E47</f>
        <v>1</v>
      </c>
      <c r="D48">
        <f>Signals!G47</f>
        <v>0</v>
      </c>
      <c r="E48">
        <f>Signals!J47</f>
        <v>0</v>
      </c>
      <c r="F48">
        <f>Signals!K47</f>
        <v>0</v>
      </c>
      <c r="G48">
        <f>IF(Constants!$B$2=2,-B48,B48)</f>
        <v>1</v>
      </c>
      <c r="H48">
        <f>IF(Constants!$C$2=2,-C48,C48)</f>
        <v>1</v>
      </c>
      <c r="I48">
        <f t="shared" si="14"/>
        <v>1</v>
      </c>
      <c r="J48">
        <f t="shared" si="15"/>
        <v>1</v>
      </c>
      <c r="K48">
        <f t="shared" si="16"/>
        <v>1</v>
      </c>
      <c r="L48">
        <f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400.5</v>
      </c>
      <c r="M48">
        <f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400.5</v>
      </c>
      <c r="N48">
        <f t="shared" si="17"/>
        <v>400.5</v>
      </c>
      <c r="O48">
        <f t="shared" si="18"/>
        <v>400.5</v>
      </c>
      <c r="P48">
        <f>IF(I48&lt;&gt;0,(ABS(L48*Constants!$B$10)+50)/100,MAX(P47-ABS(N48*Constants!$B$4),0))</f>
        <v>0.54005</v>
      </c>
      <c r="Q48">
        <f>IF(J48&lt;&gt;0,(ABS(M48*Constants!$B$10)+50)/100,MAX(Q47-ABS(O48*Constants!$B$4),0))</f>
        <v>0.54005</v>
      </c>
      <c r="R48">
        <f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400.5</v>
      </c>
      <c r="S48">
        <f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400.5</v>
      </c>
      <c r="T48">
        <f t="shared" si="19"/>
        <v>400.5</v>
      </c>
      <c r="U48">
        <f t="shared" si="20"/>
        <v>400.5</v>
      </c>
      <c r="V48">
        <f>IF(I48&lt;&gt;0,(ABS(R48*Constants!$B$4)+50)/100,IF(R48=0,MAX((0-ABS(T48*Constants!$B$4)),0),(ABS(R48*Constants!$B$4)+50)/100))</f>
        <v>501.125</v>
      </c>
      <c r="W48">
        <f>IF(J48&lt;&gt;0,(ABS(S48*Constants!$B$4)+50)/100,IF(S48=0,MAX((0-ABS(U48*Constants!$B$4)),0),(ABS(S48*Constants!$B$4)+50)/100))</f>
        <v>501.125</v>
      </c>
      <c r="X48">
        <f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400.5</v>
      </c>
      <c r="Y48">
        <f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400.5</v>
      </c>
      <c r="Z48">
        <f t="shared" si="21"/>
        <v>400.5</v>
      </c>
      <c r="AA48">
        <f t="shared" si="22"/>
        <v>400.5</v>
      </c>
      <c r="AB48">
        <f>IF(I48&lt;&gt;0,(ABS(X48*Constants!$B$10)+50)/100,IF(X48=0,MAX((AB47-ABS(Z48*Constants!$B$4)),0),(ABS(X48*Constants!$B$4)+50)/100))</f>
        <v>0.54005</v>
      </c>
      <c r="AC48">
        <f>IF(J48&lt;&gt;0,(ABS(Y48*Constants!$B$10)+50)/100,IF(Y48=0,MAX((AC47-ABS(AA48*Constants!$B$4)),0),(ABS(Y48*Constants!$B$4)+50)/100))</f>
        <v>0.54005</v>
      </c>
      <c r="AD48">
        <f t="shared" si="23"/>
        <v>401</v>
      </c>
      <c r="AE48">
        <f t="shared" si="24"/>
        <v>400.5</v>
      </c>
      <c r="AF48">
        <f t="shared" si="25"/>
        <v>400.5</v>
      </c>
      <c r="AG48">
        <f>((Constants!$B$5*AG47)+Constants!$B$4*AD48+AH47)/(Constants!$B$5+Constants!$B$4)</f>
        <v>401</v>
      </c>
      <c r="AH48">
        <f>((Constants!$B$5*AG47)+Constants!$B$4*AD48+AH47)-(Constants!$B$5+Constants!$B$4)*AG48</f>
        <v>0</v>
      </c>
      <c r="AI48">
        <f>((Constants!$B$5*AI47)+Constants!$B$4*AE48+AJ47)/(Constants!$B$5+Constants!$B$4)</f>
        <v>400.5</v>
      </c>
      <c r="AJ48">
        <f>((Constants!$B$5*AI47)+Constants!$B$4*AE48+AJ47)-(Constants!$B$4+Constants!$B$5)*AI48</f>
        <v>0</v>
      </c>
      <c r="AK48">
        <f>((Constants!$B$5*AK47)+Constants!$B$4*AF48+AL47)/(Constants!$B$5+Constants!$B$4)</f>
        <v>400.5</v>
      </c>
      <c r="AL48">
        <f>((Constants!$B$5*AK47)+Constants!$B$4*AF48+AL47)-(Constants!$B$5+Constants!$B$4)*AK48</f>
        <v>0</v>
      </c>
      <c r="AM48">
        <f t="shared" si="26"/>
        <v>1</v>
      </c>
      <c r="AN48">
        <f t="shared" si="27"/>
        <v>1</v>
      </c>
      <c r="AO48">
        <f>(200000*(ABS(N48)-ABS(N46))+Constants!$B$7)/(2*Constants!$B$7)</f>
        <v>0.5</v>
      </c>
      <c r="AP48">
        <f>(200000*(ABS(O48)-ABS(O46))+Constants!$B$7)/(2*Constants!$B$7)</f>
        <v>0.5</v>
      </c>
      <c r="AQ48">
        <f t="shared" si="28"/>
        <v>1</v>
      </c>
      <c r="AR48">
        <f>(Constants!$B$3*Constants!$B$8*I48*K48+AS47)/(Constants!$B$9*Constants!$B$4)</f>
        <v>2.51327433628319</v>
      </c>
      <c r="AS48">
        <f>(Constants!$B$3*Constants!$B$8*I48*K48+AS47)-(AR48*Constants!$B$9*Constants!$B$4)</f>
        <v>0</v>
      </c>
      <c r="AT48">
        <f t="shared" si="29"/>
        <v>115.610619469027</v>
      </c>
      <c r="AU48">
        <f t="array" ref="AU48">IF(SUMPRODUCT(--(SIGN(AN15:AN47)=SIGN(K16:K48)))=0,2,IF(AV47&gt;0,1,0))</f>
        <v>0</v>
      </c>
      <c r="AV48">
        <f>IF(AU48=2,ROUND(5*1000/Constants!$B$11,0),IF(AV47&gt;0,AV47-1,0))</f>
        <v>0</v>
      </c>
      <c r="AW48">
        <f t="shared" si="30"/>
        <v>0</v>
      </c>
      <c r="AX48">
        <f ca="1" t="array" ref="AX48">IF(AW48&gt;Constants!$B$12,2,IF(SUMPRODUCT(--($AX$3:AX48=2))=0,0,1))</f>
        <v>2</v>
      </c>
      <c r="AZ48">
        <f t="array" ref="AZ48">IF(ABS(AG48)&gt;Constants!$B$13,2,IF(SUMPRODUCT(--(AZ28:AZ47=2))=0,0,1))</f>
        <v>0</v>
      </c>
    </row>
    <row r="49" spans="1:52">
      <c r="A49" s="3">
        <v>47</v>
      </c>
      <c r="B49">
        <f>Signals!D48</f>
        <v>1</v>
      </c>
      <c r="C49">
        <f>Signals!E48</f>
        <v>1</v>
      </c>
      <c r="D49">
        <f>Signals!G48</f>
        <v>0</v>
      </c>
      <c r="E49">
        <f>Signals!J48</f>
        <v>0</v>
      </c>
      <c r="F49">
        <f>Signals!K48</f>
        <v>0</v>
      </c>
      <c r="G49">
        <f>IF(Constants!$B$2=2,-B49,B49)</f>
        <v>1</v>
      </c>
      <c r="H49">
        <f>IF(Constants!$C$2=2,-C49,C49)</f>
        <v>1</v>
      </c>
      <c r="I49">
        <f t="shared" si="14"/>
        <v>1</v>
      </c>
      <c r="J49">
        <f t="shared" si="15"/>
        <v>1</v>
      </c>
      <c r="K49">
        <f t="shared" si="16"/>
        <v>1</v>
      </c>
      <c r="L49">
        <f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400.5</v>
      </c>
      <c r="M49">
        <f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400.5</v>
      </c>
      <c r="N49">
        <f t="shared" si="17"/>
        <v>400.5</v>
      </c>
      <c r="O49">
        <f t="shared" si="18"/>
        <v>400.5</v>
      </c>
      <c r="P49">
        <f>IF(I49&lt;&gt;0,(ABS(L49*Constants!$B$10)+50)/100,MAX(P48-ABS(N49*Constants!$B$4),0))</f>
        <v>0.54005</v>
      </c>
      <c r="Q49">
        <f>IF(J49&lt;&gt;0,(ABS(M49*Constants!$B$10)+50)/100,MAX(Q48-ABS(O49*Constants!$B$4),0))</f>
        <v>0.54005</v>
      </c>
      <c r="R49">
        <f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400.5</v>
      </c>
      <c r="S49">
        <f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400.5</v>
      </c>
      <c r="T49">
        <f t="shared" si="19"/>
        <v>400.5</v>
      </c>
      <c r="U49">
        <f t="shared" si="20"/>
        <v>400.5</v>
      </c>
      <c r="V49">
        <f>IF(I49&lt;&gt;0,(ABS(R49*Constants!$B$4)+50)/100,IF(R49=0,MAX((0-ABS(T49*Constants!$B$4)),0),(ABS(R49*Constants!$B$4)+50)/100))</f>
        <v>501.125</v>
      </c>
      <c r="W49">
        <f>IF(J49&lt;&gt;0,(ABS(S49*Constants!$B$4)+50)/100,IF(S49=0,MAX((0-ABS(U49*Constants!$B$4)),0),(ABS(S49*Constants!$B$4)+50)/100))</f>
        <v>501.125</v>
      </c>
      <c r="X49">
        <f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400.5</v>
      </c>
      <c r="Y49">
        <f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400.5</v>
      </c>
      <c r="Z49">
        <f t="shared" si="21"/>
        <v>400.5</v>
      </c>
      <c r="AA49">
        <f t="shared" si="22"/>
        <v>400.5</v>
      </c>
      <c r="AB49">
        <f>IF(I49&lt;&gt;0,(ABS(X49*Constants!$B$10)+50)/100,IF(X49=0,MAX((AB48-ABS(Z49*Constants!$B$4)),0),(ABS(X49*Constants!$B$4)+50)/100))</f>
        <v>0.54005</v>
      </c>
      <c r="AC49">
        <f>IF(J49&lt;&gt;0,(ABS(Y49*Constants!$B$10)+50)/100,IF(Y49=0,MAX((AC48-ABS(AA49*Constants!$B$4)),0),(ABS(Y49*Constants!$B$4)+50)/100))</f>
        <v>0.54005</v>
      </c>
      <c r="AD49">
        <f t="shared" si="23"/>
        <v>401</v>
      </c>
      <c r="AE49">
        <f t="shared" si="24"/>
        <v>400.5</v>
      </c>
      <c r="AF49">
        <f t="shared" si="25"/>
        <v>400.5</v>
      </c>
      <c r="AG49">
        <f>((Constants!$B$5*AG48)+Constants!$B$4*AD49+AH48)/(Constants!$B$5+Constants!$B$4)</f>
        <v>401</v>
      </c>
      <c r="AH49">
        <f>((Constants!$B$5*AG48)+Constants!$B$4*AD49+AH48)-(Constants!$B$5+Constants!$B$4)*AG49</f>
        <v>0</v>
      </c>
      <c r="AI49">
        <f>((Constants!$B$5*AI48)+Constants!$B$4*AE49+AJ48)/(Constants!$B$5+Constants!$B$4)</f>
        <v>400.5</v>
      </c>
      <c r="AJ49">
        <f>((Constants!$B$5*AI48)+Constants!$B$4*AE49+AJ48)-(Constants!$B$4+Constants!$B$5)*AI49</f>
        <v>0</v>
      </c>
      <c r="AK49">
        <f>((Constants!$B$5*AK48)+Constants!$B$4*AF49+AL48)/(Constants!$B$5+Constants!$B$4)</f>
        <v>400.5</v>
      </c>
      <c r="AL49">
        <f>((Constants!$B$5*AK48)+Constants!$B$4*AF49+AL48)-(Constants!$B$5+Constants!$B$4)*AK49</f>
        <v>0</v>
      </c>
      <c r="AM49">
        <f t="shared" si="26"/>
        <v>1</v>
      </c>
      <c r="AN49">
        <f t="shared" si="27"/>
        <v>1</v>
      </c>
      <c r="AO49">
        <f>(200000*(ABS(N49)-ABS(N47))+Constants!$B$7)/(2*Constants!$B$7)</f>
        <v>0.5</v>
      </c>
      <c r="AP49">
        <f>(200000*(ABS(O49)-ABS(O47))+Constants!$B$7)/(2*Constants!$B$7)</f>
        <v>0.5</v>
      </c>
      <c r="AQ49">
        <f t="shared" si="28"/>
        <v>1</v>
      </c>
      <c r="AR49">
        <f>(Constants!$B$3*Constants!$B$8*I49*K49+AS48)/(Constants!$B$9*Constants!$B$4)</f>
        <v>2.51327433628319</v>
      </c>
      <c r="AS49">
        <f>(Constants!$B$3*Constants!$B$8*I49*K49+AS48)-(AR49*Constants!$B$9*Constants!$B$4)</f>
        <v>0</v>
      </c>
      <c r="AT49">
        <f t="shared" si="29"/>
        <v>118.12389380531</v>
      </c>
      <c r="AU49">
        <f t="array" ref="AU49">IF(SUMPRODUCT(--(SIGN(AN16:AN48)=SIGN(K17:K49)))=0,2,IF(AV48&gt;0,1,0))</f>
        <v>0</v>
      </c>
      <c r="AV49">
        <f>IF(AU49=2,ROUND(5*1000/Constants!$B$11,0),IF(AV48&gt;0,AV48-1,0))</f>
        <v>0</v>
      </c>
      <c r="AW49">
        <f t="shared" si="30"/>
        <v>0</v>
      </c>
      <c r="AX49">
        <f ca="1" t="array" ref="AX49">IF(AW49&gt;Constants!$B$12,2,IF(SUMPRODUCT(--($AX$3:AX49=2))=0,0,1))</f>
        <v>2</v>
      </c>
      <c r="AZ49">
        <f t="array" ref="AZ49">IF(ABS(AG49)&gt;Constants!$B$13,2,IF(SUMPRODUCT(--(AZ29:AZ48=2))=0,0,1))</f>
        <v>0</v>
      </c>
    </row>
    <row r="50" spans="1:52">
      <c r="A50" s="3">
        <v>48</v>
      </c>
      <c r="B50">
        <f>Signals!D49</f>
        <v>1</v>
      </c>
      <c r="C50">
        <f>Signals!E49</f>
        <v>1</v>
      </c>
      <c r="D50">
        <f>Signals!G49</f>
        <v>0</v>
      </c>
      <c r="E50">
        <f>Signals!J49</f>
        <v>0</v>
      </c>
      <c r="F50">
        <f>Signals!K49</f>
        <v>0</v>
      </c>
      <c r="G50">
        <f>IF(Constants!$B$2=2,-B50,B50)</f>
        <v>1</v>
      </c>
      <c r="H50">
        <f>IF(Constants!$C$2=2,-C50,C50)</f>
        <v>1</v>
      </c>
      <c r="I50">
        <f t="shared" si="14"/>
        <v>1</v>
      </c>
      <c r="J50">
        <f t="shared" si="15"/>
        <v>1</v>
      </c>
      <c r="K50">
        <f t="shared" si="16"/>
        <v>1</v>
      </c>
      <c r="L50">
        <f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400.5</v>
      </c>
      <c r="M50">
        <f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400.5</v>
      </c>
      <c r="N50">
        <f t="shared" si="17"/>
        <v>400.5</v>
      </c>
      <c r="O50">
        <f t="shared" si="18"/>
        <v>400.5</v>
      </c>
      <c r="P50">
        <f>IF(I50&lt;&gt;0,(ABS(L50*Constants!$B$10)+50)/100,MAX(P49-ABS(N50*Constants!$B$4),0))</f>
        <v>0.54005</v>
      </c>
      <c r="Q50">
        <f>IF(J50&lt;&gt;0,(ABS(M50*Constants!$B$10)+50)/100,MAX(Q49-ABS(O50*Constants!$B$4),0))</f>
        <v>0.54005</v>
      </c>
      <c r="R50">
        <f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400.5</v>
      </c>
      <c r="S50">
        <f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400.5</v>
      </c>
      <c r="T50">
        <f t="shared" si="19"/>
        <v>400.5</v>
      </c>
      <c r="U50">
        <f t="shared" si="20"/>
        <v>400.5</v>
      </c>
      <c r="V50">
        <f>IF(I50&lt;&gt;0,(ABS(R50*Constants!$B$4)+50)/100,IF(R50=0,MAX((0-ABS(T50*Constants!$B$4)),0),(ABS(R50*Constants!$B$4)+50)/100))</f>
        <v>501.125</v>
      </c>
      <c r="W50">
        <f>IF(J50&lt;&gt;0,(ABS(S50*Constants!$B$4)+50)/100,IF(S50=0,MAX((0-ABS(U50*Constants!$B$4)),0),(ABS(S50*Constants!$B$4)+50)/100))</f>
        <v>501.125</v>
      </c>
      <c r="X50">
        <f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400.5</v>
      </c>
      <c r="Y50">
        <f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400.5</v>
      </c>
      <c r="Z50">
        <f t="shared" si="21"/>
        <v>400.5</v>
      </c>
      <c r="AA50">
        <f t="shared" si="22"/>
        <v>400.5</v>
      </c>
      <c r="AB50">
        <f>IF(I50&lt;&gt;0,(ABS(X50*Constants!$B$10)+50)/100,IF(X50=0,MAX((AB49-ABS(Z50*Constants!$B$4)),0),(ABS(X50*Constants!$B$4)+50)/100))</f>
        <v>0.54005</v>
      </c>
      <c r="AC50">
        <f>IF(J50&lt;&gt;0,(ABS(Y50*Constants!$B$10)+50)/100,IF(Y50=0,MAX((AC49-ABS(AA50*Constants!$B$4)),0),(ABS(Y50*Constants!$B$4)+50)/100))</f>
        <v>0.54005</v>
      </c>
      <c r="AD50">
        <f t="shared" si="23"/>
        <v>401</v>
      </c>
      <c r="AE50">
        <f t="shared" si="24"/>
        <v>400.5</v>
      </c>
      <c r="AF50">
        <f t="shared" si="25"/>
        <v>400.5</v>
      </c>
      <c r="AG50">
        <f>((Constants!$B$5*AG49)+Constants!$B$4*AD50+AH49)/(Constants!$B$5+Constants!$B$4)</f>
        <v>401</v>
      </c>
      <c r="AH50">
        <f>((Constants!$B$5*AG49)+Constants!$B$4*AD50+AH49)-(Constants!$B$5+Constants!$B$4)*AG50</f>
        <v>0</v>
      </c>
      <c r="AI50">
        <f>((Constants!$B$5*AI49)+Constants!$B$4*AE50+AJ49)/(Constants!$B$5+Constants!$B$4)</f>
        <v>400.5</v>
      </c>
      <c r="AJ50">
        <f>((Constants!$B$5*AI49)+Constants!$B$4*AE50+AJ49)-(Constants!$B$4+Constants!$B$5)*AI50</f>
        <v>0</v>
      </c>
      <c r="AK50">
        <f>((Constants!$B$5*AK49)+Constants!$B$4*AF50+AL49)/(Constants!$B$5+Constants!$B$4)</f>
        <v>400.5</v>
      </c>
      <c r="AL50">
        <f>((Constants!$B$5*AK49)+Constants!$B$4*AF50+AL49)-(Constants!$B$5+Constants!$B$4)*AK50</f>
        <v>0</v>
      </c>
      <c r="AM50">
        <f t="shared" si="26"/>
        <v>1</v>
      </c>
      <c r="AN50">
        <f t="shared" si="27"/>
        <v>1</v>
      </c>
      <c r="AO50">
        <f>(200000*(ABS(N50)-ABS(N48))+Constants!$B$7)/(2*Constants!$B$7)</f>
        <v>0.5</v>
      </c>
      <c r="AP50">
        <f>(200000*(ABS(O50)-ABS(O48))+Constants!$B$7)/(2*Constants!$B$7)</f>
        <v>0.5</v>
      </c>
      <c r="AQ50">
        <f t="shared" si="28"/>
        <v>1</v>
      </c>
      <c r="AR50">
        <f>(Constants!$B$3*Constants!$B$8*I50*K50+AS49)/(Constants!$B$9*Constants!$B$4)</f>
        <v>2.51327433628319</v>
      </c>
      <c r="AS50">
        <f>(Constants!$B$3*Constants!$B$8*I50*K50+AS49)-(AR50*Constants!$B$9*Constants!$B$4)</f>
        <v>0</v>
      </c>
      <c r="AT50">
        <f t="shared" si="29"/>
        <v>120.637168141593</v>
      </c>
      <c r="AU50">
        <f t="array" ref="AU50">IF(SUMPRODUCT(--(SIGN(AN17:AN49)=SIGN(K18:K50)))=0,2,IF(AV49&gt;0,1,0))</f>
        <v>0</v>
      </c>
      <c r="AV50">
        <f>IF(AU50=2,ROUND(5*1000/Constants!$B$11,0),IF(AV49&gt;0,AV49-1,0))</f>
        <v>0</v>
      </c>
      <c r="AW50">
        <f t="shared" si="30"/>
        <v>0</v>
      </c>
      <c r="AX50">
        <f ca="1" t="array" ref="AX50">IF(AW50&gt;Constants!$B$12,2,IF(SUMPRODUCT(--(AX31:AX50=2))=0,0,1))</f>
        <v>2</v>
      </c>
      <c r="AZ50">
        <f t="array" ref="AZ50">IF(ABS(AG50)&gt;Constants!$B$13,2,IF(SUMPRODUCT(--(AZ30:AZ49=2))=0,0,1))</f>
        <v>0</v>
      </c>
    </row>
    <row r="51" spans="1:52">
      <c r="A51" s="3">
        <v>49</v>
      </c>
      <c r="B51">
        <f>Signals!D50</f>
        <v>1</v>
      </c>
      <c r="C51">
        <f>Signals!E50</f>
        <v>1</v>
      </c>
      <c r="D51">
        <f>Signals!G50</f>
        <v>0</v>
      </c>
      <c r="E51">
        <f>Signals!J50</f>
        <v>0</v>
      </c>
      <c r="F51">
        <f>Signals!K50</f>
        <v>0</v>
      </c>
      <c r="G51">
        <f>IF(Constants!$B$2=2,-B51,B51)</f>
        <v>1</v>
      </c>
      <c r="H51">
        <f>IF(Constants!$C$2=2,-C51,C51)</f>
        <v>1</v>
      </c>
      <c r="I51">
        <f t="shared" si="14"/>
        <v>1</v>
      </c>
      <c r="J51">
        <f t="shared" si="15"/>
        <v>1</v>
      </c>
      <c r="K51">
        <f t="shared" si="16"/>
        <v>1</v>
      </c>
      <c r="L51">
        <f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400.5</v>
      </c>
      <c r="M51">
        <f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400.5</v>
      </c>
      <c r="N51">
        <f t="shared" si="17"/>
        <v>400.5</v>
      </c>
      <c r="O51">
        <f t="shared" si="18"/>
        <v>400.5</v>
      </c>
      <c r="P51">
        <f>IF(I51&lt;&gt;0,(ABS(L51*Constants!$B$10)+50)/100,MAX(P50-ABS(N51*Constants!$B$4),0))</f>
        <v>0.54005</v>
      </c>
      <c r="Q51">
        <f>IF(J51&lt;&gt;0,(ABS(M51*Constants!$B$10)+50)/100,MAX(Q50-ABS(O51*Constants!$B$4),0))</f>
        <v>0.54005</v>
      </c>
      <c r="R51">
        <f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400.5</v>
      </c>
      <c r="S51">
        <f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400.5</v>
      </c>
      <c r="T51">
        <f t="shared" si="19"/>
        <v>400.5</v>
      </c>
      <c r="U51">
        <f t="shared" si="20"/>
        <v>400.5</v>
      </c>
      <c r="V51">
        <f>IF(I51&lt;&gt;0,(ABS(R51*Constants!$B$4)+50)/100,IF(R51=0,MAX((0-ABS(T51*Constants!$B$4)),0),(ABS(R51*Constants!$B$4)+50)/100))</f>
        <v>501.125</v>
      </c>
      <c r="W51">
        <f>IF(J51&lt;&gt;0,(ABS(S51*Constants!$B$4)+50)/100,IF(S51=0,MAX((0-ABS(U51*Constants!$B$4)),0),(ABS(S51*Constants!$B$4)+50)/100))</f>
        <v>501.125</v>
      </c>
      <c r="X51">
        <f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400.5</v>
      </c>
      <c r="Y51">
        <f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400.5</v>
      </c>
      <c r="Z51">
        <f t="shared" si="21"/>
        <v>400.5</v>
      </c>
      <c r="AA51">
        <f t="shared" si="22"/>
        <v>400.5</v>
      </c>
      <c r="AB51">
        <f>IF(I51&lt;&gt;0,(ABS(X51*Constants!$B$10)+50)/100,IF(X51=0,MAX((AB50-ABS(Z51*Constants!$B$4)),0),(ABS(X51*Constants!$B$4)+50)/100))</f>
        <v>0.54005</v>
      </c>
      <c r="AC51">
        <f>IF(J51&lt;&gt;0,(ABS(Y51*Constants!$B$10)+50)/100,IF(Y51=0,MAX((AC50-ABS(AA51*Constants!$B$4)),0),(ABS(Y51*Constants!$B$4)+50)/100))</f>
        <v>0.54005</v>
      </c>
      <c r="AD51">
        <f t="shared" si="23"/>
        <v>401</v>
      </c>
      <c r="AE51">
        <f t="shared" si="24"/>
        <v>400.5</v>
      </c>
      <c r="AF51">
        <f t="shared" si="25"/>
        <v>400.5</v>
      </c>
      <c r="AG51">
        <f>((Constants!$B$5*AG50)+Constants!$B$4*AD51+AH50)/(Constants!$B$5+Constants!$B$4)</f>
        <v>401</v>
      </c>
      <c r="AH51">
        <f>((Constants!$B$5*AG50)+Constants!$B$4*AD51+AH50)-(Constants!$B$5+Constants!$B$4)*AG51</f>
        <v>0</v>
      </c>
      <c r="AI51">
        <f>((Constants!$B$5*AI50)+Constants!$B$4*AE51+AJ50)/(Constants!$B$5+Constants!$B$4)</f>
        <v>400.5</v>
      </c>
      <c r="AJ51">
        <f>((Constants!$B$5*AI50)+Constants!$B$4*AE51+AJ50)-(Constants!$B$4+Constants!$B$5)*AI51</f>
        <v>0</v>
      </c>
      <c r="AK51">
        <f>((Constants!$B$5*AK50)+Constants!$B$4*AF51+AL50)/(Constants!$B$5+Constants!$B$4)</f>
        <v>400.5</v>
      </c>
      <c r="AL51">
        <f>((Constants!$B$5*AK50)+Constants!$B$4*AF51+AL50)-(Constants!$B$5+Constants!$B$4)*AK51</f>
        <v>0</v>
      </c>
      <c r="AM51">
        <f t="shared" si="26"/>
        <v>1</v>
      </c>
      <c r="AN51">
        <f t="shared" si="27"/>
        <v>1</v>
      </c>
      <c r="AO51">
        <f>(200000*(ABS(N51)-ABS(N49))+Constants!$B$7)/(2*Constants!$B$7)</f>
        <v>0.5</v>
      </c>
      <c r="AP51">
        <f>(200000*(ABS(O51)-ABS(O49))+Constants!$B$7)/(2*Constants!$B$7)</f>
        <v>0.5</v>
      </c>
      <c r="AQ51">
        <f t="shared" si="28"/>
        <v>1</v>
      </c>
      <c r="AR51">
        <f>(Constants!$B$3*Constants!$B$8*I51*K51+AS50)/(Constants!$B$9*Constants!$B$4)</f>
        <v>2.51327433628319</v>
      </c>
      <c r="AS51">
        <f>(Constants!$B$3*Constants!$B$8*I51*K51+AS50)-(AR51*Constants!$B$9*Constants!$B$4)</f>
        <v>0</v>
      </c>
      <c r="AT51">
        <f t="shared" si="29"/>
        <v>123.150442477876</v>
      </c>
      <c r="AU51">
        <f t="array" ref="AU51">IF(SUMPRODUCT(--(SIGN(AN18:AN50)=SIGN(K19:K51)))=0,2,IF(AV50&gt;0,1,0))</f>
        <v>0</v>
      </c>
      <c r="AV51">
        <f>IF(AU51=2,ROUND(5*1000/Constants!$B$11,0),IF(AV50&gt;0,AV50-1,0))</f>
        <v>0</v>
      </c>
      <c r="AW51">
        <f t="shared" si="30"/>
        <v>0</v>
      </c>
      <c r="AX51">
        <f ca="1" t="array" ref="AX51">IF(AW51&gt;Constants!$B$12,2,IF(SUMPRODUCT(--(AX32:AX51=2))=0,0,1))</f>
        <v>2</v>
      </c>
      <c r="AZ51">
        <f t="array" ref="AZ51">IF(ABS(AG51)&gt;Constants!$B$13,2,IF(SUMPRODUCT(--(AZ31:AZ50=2))=0,0,1))</f>
        <v>0</v>
      </c>
    </row>
    <row r="52" spans="1:52">
      <c r="A52" s="3">
        <v>50</v>
      </c>
      <c r="B52">
        <f>Signals!D51</f>
        <v>1</v>
      </c>
      <c r="C52">
        <f>Signals!E51</f>
        <v>1</v>
      </c>
      <c r="D52">
        <f>Signals!G51</f>
        <v>0</v>
      </c>
      <c r="E52">
        <f>Signals!J51</f>
        <v>0</v>
      </c>
      <c r="F52">
        <f>Signals!K51</f>
        <v>0</v>
      </c>
      <c r="G52">
        <f>IF(Constants!$B$2=2,-B52,B52)</f>
        <v>1</v>
      </c>
      <c r="H52">
        <f>IF(Constants!$C$2=2,-C52,C52)</f>
        <v>1</v>
      </c>
      <c r="I52">
        <f t="shared" si="14"/>
        <v>1</v>
      </c>
      <c r="J52">
        <f t="shared" si="15"/>
        <v>1</v>
      </c>
      <c r="K52">
        <f t="shared" si="16"/>
        <v>1</v>
      </c>
      <c r="L52">
        <f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400.5</v>
      </c>
      <c r="M52">
        <f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400.5</v>
      </c>
      <c r="N52">
        <f t="shared" si="17"/>
        <v>400.5</v>
      </c>
      <c r="O52">
        <f t="shared" si="18"/>
        <v>400.5</v>
      </c>
      <c r="P52">
        <f>IF(I52&lt;&gt;0,(ABS(L52*Constants!$B$10)+50)/100,MAX(P51-ABS(N52*Constants!$B$4),0))</f>
        <v>0.54005</v>
      </c>
      <c r="Q52">
        <f>IF(J52&lt;&gt;0,(ABS(M52*Constants!$B$10)+50)/100,MAX(Q51-ABS(O52*Constants!$B$4),0))</f>
        <v>0.54005</v>
      </c>
      <c r="R52">
        <f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400.5</v>
      </c>
      <c r="S52">
        <f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400.5</v>
      </c>
      <c r="T52">
        <f t="shared" si="19"/>
        <v>400.5</v>
      </c>
      <c r="U52">
        <f t="shared" si="20"/>
        <v>400.5</v>
      </c>
      <c r="V52">
        <f>IF(I52&lt;&gt;0,(ABS(R52*Constants!$B$4)+50)/100,IF(R52=0,MAX((0-ABS(T52*Constants!$B$4)),0),(ABS(R52*Constants!$B$4)+50)/100))</f>
        <v>501.125</v>
      </c>
      <c r="W52">
        <f>IF(J52&lt;&gt;0,(ABS(S52*Constants!$B$4)+50)/100,IF(S52=0,MAX((0-ABS(U52*Constants!$B$4)),0),(ABS(S52*Constants!$B$4)+50)/100))</f>
        <v>501.125</v>
      </c>
      <c r="X52">
        <f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400.5</v>
      </c>
      <c r="Y52">
        <f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400.5</v>
      </c>
      <c r="Z52">
        <f t="shared" si="21"/>
        <v>400.5</v>
      </c>
      <c r="AA52">
        <f t="shared" si="22"/>
        <v>400.5</v>
      </c>
      <c r="AB52">
        <f>IF(I52&lt;&gt;0,(ABS(X52*Constants!$B$10)+50)/100,IF(X52=0,MAX((AB51-ABS(Z52*Constants!$B$4)),0),(ABS(X52*Constants!$B$4)+50)/100))</f>
        <v>0.54005</v>
      </c>
      <c r="AC52">
        <f>IF(J52&lt;&gt;0,(ABS(Y52*Constants!$B$10)+50)/100,IF(Y52=0,MAX((AC51-ABS(AA52*Constants!$B$4)),0),(ABS(Y52*Constants!$B$4)+50)/100))</f>
        <v>0.54005</v>
      </c>
      <c r="AD52">
        <f t="shared" si="23"/>
        <v>401</v>
      </c>
      <c r="AE52">
        <f t="shared" si="24"/>
        <v>400.5</v>
      </c>
      <c r="AF52">
        <f t="shared" si="25"/>
        <v>400.5</v>
      </c>
      <c r="AG52">
        <f>((Constants!$B$5*AG51)+Constants!$B$4*AD52+AH51)/(Constants!$B$5+Constants!$B$4)</f>
        <v>401</v>
      </c>
      <c r="AH52">
        <f>((Constants!$B$5*AG51)+Constants!$B$4*AD52+AH51)-(Constants!$B$5+Constants!$B$4)*AG52</f>
        <v>0</v>
      </c>
      <c r="AI52">
        <f>((Constants!$B$5*AI51)+Constants!$B$4*AE52+AJ51)/(Constants!$B$5+Constants!$B$4)</f>
        <v>400.5</v>
      </c>
      <c r="AJ52">
        <f>((Constants!$B$5*AI51)+Constants!$B$4*AE52+AJ51)-(Constants!$B$4+Constants!$B$5)*AI52</f>
        <v>0</v>
      </c>
      <c r="AK52">
        <f>((Constants!$B$5*AK51)+Constants!$B$4*AF52+AL51)/(Constants!$B$5+Constants!$B$4)</f>
        <v>400.5</v>
      </c>
      <c r="AL52">
        <f>((Constants!$B$5*AK51)+Constants!$B$4*AF52+AL51)-(Constants!$B$5+Constants!$B$4)*AK52</f>
        <v>0</v>
      </c>
      <c r="AM52">
        <f t="shared" si="26"/>
        <v>1</v>
      </c>
      <c r="AN52">
        <f t="shared" si="27"/>
        <v>1</v>
      </c>
      <c r="AO52">
        <f>(200000*(ABS(N52)-ABS(N50))+Constants!$B$7)/(2*Constants!$B$7)</f>
        <v>0.5</v>
      </c>
      <c r="AP52">
        <f>(200000*(ABS(O52)-ABS(O50))+Constants!$B$7)/(2*Constants!$B$7)</f>
        <v>0.5</v>
      </c>
      <c r="AQ52">
        <f t="shared" si="28"/>
        <v>1</v>
      </c>
      <c r="AR52">
        <f>(Constants!$B$3*Constants!$B$8*I52*K52+AS51)/(Constants!$B$9*Constants!$B$4)</f>
        <v>2.51327433628319</v>
      </c>
      <c r="AS52">
        <f>(Constants!$B$3*Constants!$B$8*I52*K52+AS51)-(AR52*Constants!$B$9*Constants!$B$4)</f>
        <v>0</v>
      </c>
      <c r="AT52">
        <f t="shared" si="29"/>
        <v>125.663716814159</v>
      </c>
      <c r="AU52">
        <f t="array" ref="AU52">IF(SUMPRODUCT(--(SIGN(AN19:AN51)=SIGN(K20:K52)))=0,2,IF(AV51&gt;0,1,0))</f>
        <v>0</v>
      </c>
      <c r="AV52">
        <f>IF(AU52=2,ROUND(5*1000/Constants!$B$11,0),IF(AV51&gt;0,AV51-1,0))</f>
        <v>0</v>
      </c>
      <c r="AW52">
        <f t="shared" si="30"/>
        <v>0</v>
      </c>
      <c r="AX52">
        <f ca="1" t="array" ref="AX52">IF(AW52&gt;Constants!$B$12,2,IF(SUMPRODUCT(--(AX33:AX52=2))=0,0,1))</f>
        <v>2</v>
      </c>
      <c r="AZ52">
        <f t="array" ref="AZ52">IF(ABS(AG52)&gt;Constants!$B$13,2,IF(SUMPRODUCT(--(AZ32:AZ51=2))=0,0,1))</f>
        <v>0</v>
      </c>
    </row>
    <row r="53" spans="1:52">
      <c r="A53" s="3">
        <v>51</v>
      </c>
      <c r="B53">
        <f>Signals!D52</f>
        <v>1</v>
      </c>
      <c r="C53">
        <f>Signals!E52</f>
        <v>1</v>
      </c>
      <c r="D53">
        <f>Signals!G52</f>
        <v>0</v>
      </c>
      <c r="E53">
        <f>Signals!J52</f>
        <v>0</v>
      </c>
      <c r="F53">
        <f>Signals!K52</f>
        <v>0</v>
      </c>
      <c r="G53">
        <f>IF(Constants!$B$2=2,-B53,B53)</f>
        <v>1</v>
      </c>
      <c r="H53">
        <f>IF(Constants!$C$2=2,-C53,C53)</f>
        <v>1</v>
      </c>
      <c r="I53">
        <f t="shared" si="14"/>
        <v>1</v>
      </c>
      <c r="J53">
        <f t="shared" si="15"/>
        <v>1</v>
      </c>
      <c r="K53">
        <f t="shared" si="16"/>
        <v>1</v>
      </c>
      <c r="L53">
        <f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400.5</v>
      </c>
      <c r="M53">
        <f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400.5</v>
      </c>
      <c r="N53">
        <f t="shared" si="17"/>
        <v>400.5</v>
      </c>
      <c r="O53">
        <f t="shared" si="18"/>
        <v>400.5</v>
      </c>
      <c r="P53">
        <f>IF(I53&lt;&gt;0,(ABS(L53*Constants!$B$10)+50)/100,MAX(P52-ABS(N53*Constants!$B$4),0))</f>
        <v>0.54005</v>
      </c>
      <c r="Q53">
        <f>IF(J53&lt;&gt;0,(ABS(M53*Constants!$B$10)+50)/100,MAX(Q52-ABS(O53*Constants!$B$4),0))</f>
        <v>0.54005</v>
      </c>
      <c r="R53">
        <f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400.5</v>
      </c>
      <c r="S53">
        <f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400.5</v>
      </c>
      <c r="T53">
        <f t="shared" si="19"/>
        <v>400.5</v>
      </c>
      <c r="U53">
        <f t="shared" si="20"/>
        <v>400.5</v>
      </c>
      <c r="V53">
        <f>IF(I53&lt;&gt;0,(ABS(R53*Constants!$B$4)+50)/100,IF(R53=0,MAX((0-ABS(T53*Constants!$B$4)),0),(ABS(R53*Constants!$B$4)+50)/100))</f>
        <v>501.125</v>
      </c>
      <c r="W53">
        <f>IF(J53&lt;&gt;0,(ABS(S53*Constants!$B$4)+50)/100,IF(S53=0,MAX((0-ABS(U53*Constants!$B$4)),0),(ABS(S53*Constants!$B$4)+50)/100))</f>
        <v>501.125</v>
      </c>
      <c r="X53">
        <f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400.5</v>
      </c>
      <c r="Y53">
        <f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400.5</v>
      </c>
      <c r="Z53">
        <f t="shared" si="21"/>
        <v>400.5</v>
      </c>
      <c r="AA53">
        <f t="shared" si="22"/>
        <v>400.5</v>
      </c>
      <c r="AB53">
        <f>IF(I53&lt;&gt;0,(ABS(X53*Constants!$B$10)+50)/100,IF(X53=0,MAX((AB52-ABS(Z53*Constants!$B$4)),0),(ABS(X53*Constants!$B$4)+50)/100))</f>
        <v>0.54005</v>
      </c>
      <c r="AC53">
        <f>IF(J53&lt;&gt;0,(ABS(Y53*Constants!$B$10)+50)/100,IF(Y53=0,MAX((AC52-ABS(AA53*Constants!$B$4)),0),(ABS(Y53*Constants!$B$4)+50)/100))</f>
        <v>0.54005</v>
      </c>
      <c r="AD53">
        <f t="shared" si="23"/>
        <v>401</v>
      </c>
      <c r="AE53">
        <f t="shared" si="24"/>
        <v>400.5</v>
      </c>
      <c r="AF53">
        <f t="shared" si="25"/>
        <v>400.5</v>
      </c>
      <c r="AG53">
        <f>((Constants!$B$5*AG52)+Constants!$B$4*AD53+AH52)/(Constants!$B$5+Constants!$B$4)</f>
        <v>401</v>
      </c>
      <c r="AH53">
        <f>((Constants!$B$5*AG52)+Constants!$B$4*AD53+AH52)-(Constants!$B$5+Constants!$B$4)*AG53</f>
        <v>0</v>
      </c>
      <c r="AI53">
        <f>((Constants!$B$5*AI52)+Constants!$B$4*AE53+AJ52)/(Constants!$B$5+Constants!$B$4)</f>
        <v>400.5</v>
      </c>
      <c r="AJ53">
        <f>((Constants!$B$5*AI52)+Constants!$B$4*AE53+AJ52)-(Constants!$B$4+Constants!$B$5)*AI53</f>
        <v>0</v>
      </c>
      <c r="AK53">
        <f>((Constants!$B$5*AK52)+Constants!$B$4*AF53+AL52)/(Constants!$B$5+Constants!$B$4)</f>
        <v>400.5</v>
      </c>
      <c r="AL53">
        <f>((Constants!$B$5*AK52)+Constants!$B$4*AF53+AL52)-(Constants!$B$5+Constants!$B$4)*AK53</f>
        <v>0</v>
      </c>
      <c r="AM53">
        <f t="shared" si="26"/>
        <v>1</v>
      </c>
      <c r="AN53">
        <f t="shared" si="27"/>
        <v>1</v>
      </c>
      <c r="AO53">
        <f>(200000*(ABS(N53)-ABS(N51))+Constants!$B$7)/(2*Constants!$B$7)</f>
        <v>0.5</v>
      </c>
      <c r="AP53">
        <f>(200000*(ABS(O53)-ABS(O51))+Constants!$B$7)/(2*Constants!$B$7)</f>
        <v>0.5</v>
      </c>
      <c r="AQ53">
        <f t="shared" si="28"/>
        <v>1</v>
      </c>
      <c r="AR53">
        <f>(Constants!$B$3*Constants!$B$8*I53*K53+AS52)/(Constants!$B$9*Constants!$B$4)</f>
        <v>2.51327433628319</v>
      </c>
      <c r="AS53">
        <f>(Constants!$B$3*Constants!$B$8*I53*K53+AS52)-(AR53*Constants!$B$9*Constants!$B$4)</f>
        <v>0</v>
      </c>
      <c r="AT53">
        <f t="shared" si="29"/>
        <v>128.176991150443</v>
      </c>
      <c r="AU53">
        <f t="array" ref="AU53">IF(SUMPRODUCT(--(SIGN(AN20:AN52)=SIGN(K21:K53)))=0,2,IF(AV52&gt;0,1,0))</f>
        <v>0</v>
      </c>
      <c r="AV53">
        <f>IF(AU53=2,ROUND(5*1000/Constants!$B$11,0),IF(AV52&gt;0,AV52-1,0))</f>
        <v>0</v>
      </c>
      <c r="AW53">
        <f t="shared" si="30"/>
        <v>0</v>
      </c>
      <c r="AX53">
        <f ca="1" t="array" ref="AX53">IF(AW53&gt;Constants!$B$12,2,IF(SUMPRODUCT(--(AX34:AX53=2))=0,0,1))</f>
        <v>2</v>
      </c>
      <c r="AZ53">
        <f t="array" ref="AZ53">IF(ABS(AG53)&gt;Constants!$B$13,2,IF(SUMPRODUCT(--(AZ33:AZ52=2))=0,0,1))</f>
        <v>0</v>
      </c>
    </row>
    <row r="54" spans="1:52">
      <c r="A54" s="3">
        <v>52</v>
      </c>
      <c r="B54">
        <f>Signals!D53</f>
        <v>1</v>
      </c>
      <c r="C54">
        <f>Signals!E53</f>
        <v>1</v>
      </c>
      <c r="D54">
        <f>Signals!G53</f>
        <v>0</v>
      </c>
      <c r="E54">
        <f>Signals!J53</f>
        <v>0</v>
      </c>
      <c r="F54">
        <f>Signals!K53</f>
        <v>0</v>
      </c>
      <c r="G54">
        <f>IF(Constants!$B$2=2,-B54,B54)</f>
        <v>1</v>
      </c>
      <c r="H54">
        <f>IF(Constants!$C$2=2,-C54,C54)</f>
        <v>1</v>
      </c>
      <c r="I54">
        <f t="shared" si="14"/>
        <v>1</v>
      </c>
      <c r="J54">
        <f t="shared" si="15"/>
        <v>1</v>
      </c>
      <c r="K54">
        <f t="shared" si="16"/>
        <v>1</v>
      </c>
      <c r="L54">
        <f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400.5</v>
      </c>
      <c r="M54">
        <f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400.5</v>
      </c>
      <c r="N54">
        <f t="shared" si="17"/>
        <v>400.5</v>
      </c>
      <c r="O54">
        <f t="shared" si="18"/>
        <v>400.5</v>
      </c>
      <c r="P54">
        <f>IF(I54&lt;&gt;0,(ABS(L54*Constants!$B$10)+50)/100,MAX(P53-ABS(N54*Constants!$B$4),0))</f>
        <v>0.54005</v>
      </c>
      <c r="Q54">
        <f>IF(J54&lt;&gt;0,(ABS(M54*Constants!$B$10)+50)/100,MAX(Q53-ABS(O54*Constants!$B$4),0))</f>
        <v>0.54005</v>
      </c>
      <c r="R54">
        <f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400.5</v>
      </c>
      <c r="S54">
        <f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400.5</v>
      </c>
      <c r="T54">
        <f t="shared" si="19"/>
        <v>400.5</v>
      </c>
      <c r="U54">
        <f t="shared" si="20"/>
        <v>400.5</v>
      </c>
      <c r="V54">
        <f>IF(I54&lt;&gt;0,(ABS(R54*Constants!$B$4)+50)/100,IF(R54=0,MAX((0-ABS(T54*Constants!$B$4)),0),(ABS(R54*Constants!$B$4)+50)/100))</f>
        <v>501.125</v>
      </c>
      <c r="W54">
        <f>IF(J54&lt;&gt;0,(ABS(S54*Constants!$B$4)+50)/100,IF(S54=0,MAX((0-ABS(U54*Constants!$B$4)),0),(ABS(S54*Constants!$B$4)+50)/100))</f>
        <v>501.125</v>
      </c>
      <c r="X54">
        <f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400.5</v>
      </c>
      <c r="Y54">
        <f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400.5</v>
      </c>
      <c r="Z54">
        <f t="shared" si="21"/>
        <v>400.5</v>
      </c>
      <c r="AA54">
        <f t="shared" si="22"/>
        <v>400.5</v>
      </c>
      <c r="AB54">
        <f>IF(I54&lt;&gt;0,(ABS(X54*Constants!$B$10)+50)/100,IF(X54=0,MAX((AB53-ABS(Z54*Constants!$B$4)),0),(ABS(X54*Constants!$B$4)+50)/100))</f>
        <v>0.54005</v>
      </c>
      <c r="AC54">
        <f>IF(J54&lt;&gt;0,(ABS(Y54*Constants!$B$10)+50)/100,IF(Y54=0,MAX((AC53-ABS(AA54*Constants!$B$4)),0),(ABS(Y54*Constants!$B$4)+50)/100))</f>
        <v>0.54005</v>
      </c>
      <c r="AD54">
        <f t="shared" si="23"/>
        <v>401</v>
      </c>
      <c r="AE54">
        <f t="shared" si="24"/>
        <v>400.5</v>
      </c>
      <c r="AF54">
        <f t="shared" si="25"/>
        <v>400.5</v>
      </c>
      <c r="AG54">
        <f>((Constants!$B$5*AG53)+Constants!$B$4*AD54+AH53)/(Constants!$B$5+Constants!$B$4)</f>
        <v>401</v>
      </c>
      <c r="AH54">
        <f>((Constants!$B$5*AG53)+Constants!$B$4*AD54+AH53)-(Constants!$B$5+Constants!$B$4)*AG54</f>
        <v>0</v>
      </c>
      <c r="AI54">
        <f>((Constants!$B$5*AI53)+Constants!$B$4*AE54+AJ53)/(Constants!$B$5+Constants!$B$4)</f>
        <v>400.5</v>
      </c>
      <c r="AJ54">
        <f>((Constants!$B$5*AI53)+Constants!$B$4*AE54+AJ53)-(Constants!$B$4+Constants!$B$5)*AI54</f>
        <v>0</v>
      </c>
      <c r="AK54">
        <f>((Constants!$B$5*AK53)+Constants!$B$4*AF54+AL53)/(Constants!$B$5+Constants!$B$4)</f>
        <v>400.5</v>
      </c>
      <c r="AL54">
        <f>((Constants!$B$5*AK53)+Constants!$B$4*AF54+AL53)-(Constants!$B$5+Constants!$B$4)*AK54</f>
        <v>0</v>
      </c>
      <c r="AM54">
        <f t="shared" si="26"/>
        <v>1</v>
      </c>
      <c r="AN54">
        <f t="shared" si="27"/>
        <v>1</v>
      </c>
      <c r="AO54">
        <f>(200000*(ABS(N54)-ABS(N52))+Constants!$B$7)/(2*Constants!$B$7)</f>
        <v>0.5</v>
      </c>
      <c r="AP54">
        <f>(200000*(ABS(O54)-ABS(O52))+Constants!$B$7)/(2*Constants!$B$7)</f>
        <v>0.5</v>
      </c>
      <c r="AQ54">
        <f t="shared" si="28"/>
        <v>1</v>
      </c>
      <c r="AR54">
        <f>(Constants!$B$3*Constants!$B$8*I54*K54+AS53)/(Constants!$B$9*Constants!$B$4)</f>
        <v>2.51327433628319</v>
      </c>
      <c r="AS54">
        <f>(Constants!$B$3*Constants!$B$8*I54*K54+AS53)-(AR54*Constants!$B$9*Constants!$B$4)</f>
        <v>0</v>
      </c>
      <c r="AT54">
        <f t="shared" si="29"/>
        <v>130.690265486726</v>
      </c>
      <c r="AU54">
        <f t="array" ref="AU54">IF(SUMPRODUCT(--(SIGN(AN21:AN53)=SIGN(K22:K54)))=0,2,IF(AV53&gt;0,1,0))</f>
        <v>0</v>
      </c>
      <c r="AV54">
        <f>IF(AU54=2,ROUND(5*1000/Constants!$B$11,0),IF(AV53&gt;0,AV53-1,0))</f>
        <v>0</v>
      </c>
      <c r="AW54">
        <f t="shared" si="30"/>
        <v>0</v>
      </c>
      <c r="AX54">
        <f ca="1" t="array" ref="AX54">IF(AW54&gt;Constants!$B$12,2,IF(SUMPRODUCT(--(AX35:AX54=2))=0,0,1))</f>
        <v>2</v>
      </c>
      <c r="AZ54">
        <f t="array" ref="AZ54">IF(ABS(AG54)&gt;Constants!$B$13,2,IF(SUMPRODUCT(--(AZ34:AZ53=2))=0,0,1))</f>
        <v>0</v>
      </c>
    </row>
    <row r="55" spans="1:52">
      <c r="A55" s="3">
        <v>53</v>
      </c>
      <c r="B55">
        <f>Signals!D54</f>
        <v>1</v>
      </c>
      <c r="C55">
        <f>Signals!E54</f>
        <v>1</v>
      </c>
      <c r="D55">
        <f>Signals!G54</f>
        <v>0</v>
      </c>
      <c r="E55">
        <f>Signals!J54</f>
        <v>0</v>
      </c>
      <c r="F55">
        <f>Signals!K54</f>
        <v>0</v>
      </c>
      <c r="G55">
        <f>IF(Constants!$B$2=2,-B55,B55)</f>
        <v>1</v>
      </c>
      <c r="H55">
        <f>IF(Constants!$C$2=2,-C55,C55)</f>
        <v>1</v>
      </c>
      <c r="I55">
        <f t="shared" si="14"/>
        <v>1</v>
      </c>
      <c r="J55">
        <f t="shared" si="15"/>
        <v>1</v>
      </c>
      <c r="K55">
        <f t="shared" si="16"/>
        <v>1</v>
      </c>
      <c r="L55">
        <f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400.5</v>
      </c>
      <c r="M55">
        <f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400.5</v>
      </c>
      <c r="N55">
        <f t="shared" si="17"/>
        <v>400.5</v>
      </c>
      <c r="O55">
        <f t="shared" si="18"/>
        <v>400.5</v>
      </c>
      <c r="P55">
        <f>IF(I55&lt;&gt;0,(ABS(L55*Constants!$B$10)+50)/100,MAX(P54-ABS(N55*Constants!$B$4),0))</f>
        <v>0.54005</v>
      </c>
      <c r="Q55">
        <f>IF(J55&lt;&gt;0,(ABS(M55*Constants!$B$10)+50)/100,MAX(Q54-ABS(O55*Constants!$B$4),0))</f>
        <v>0.54005</v>
      </c>
      <c r="R55">
        <f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400.5</v>
      </c>
      <c r="S55">
        <f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400.5</v>
      </c>
      <c r="T55">
        <f t="shared" si="19"/>
        <v>400.5</v>
      </c>
      <c r="U55">
        <f t="shared" si="20"/>
        <v>400.5</v>
      </c>
      <c r="V55">
        <f>IF(I55&lt;&gt;0,(ABS(R55*Constants!$B$4)+50)/100,IF(R55=0,MAX((0-ABS(T55*Constants!$B$4)),0),(ABS(R55*Constants!$B$4)+50)/100))</f>
        <v>501.125</v>
      </c>
      <c r="W55">
        <f>IF(J55&lt;&gt;0,(ABS(S55*Constants!$B$4)+50)/100,IF(S55=0,MAX((0-ABS(U55*Constants!$B$4)),0),(ABS(S55*Constants!$B$4)+50)/100))</f>
        <v>501.125</v>
      </c>
      <c r="X55">
        <f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400.5</v>
      </c>
      <c r="Y55">
        <f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400.5</v>
      </c>
      <c r="Z55">
        <f t="shared" si="21"/>
        <v>400.5</v>
      </c>
      <c r="AA55">
        <f t="shared" si="22"/>
        <v>400.5</v>
      </c>
      <c r="AB55">
        <f>IF(I55&lt;&gt;0,(ABS(X55*Constants!$B$10)+50)/100,IF(X55=0,MAX((AB54-ABS(Z55*Constants!$B$4)),0),(ABS(X55*Constants!$B$4)+50)/100))</f>
        <v>0.54005</v>
      </c>
      <c r="AC55">
        <f>IF(J55&lt;&gt;0,(ABS(Y55*Constants!$B$10)+50)/100,IF(Y55=0,MAX((AC54-ABS(AA55*Constants!$B$4)),0),(ABS(Y55*Constants!$B$4)+50)/100))</f>
        <v>0.54005</v>
      </c>
      <c r="AD55">
        <f t="shared" si="23"/>
        <v>401</v>
      </c>
      <c r="AE55">
        <f t="shared" si="24"/>
        <v>400.5</v>
      </c>
      <c r="AF55">
        <f t="shared" si="25"/>
        <v>400.5</v>
      </c>
      <c r="AG55">
        <f>((Constants!$B$5*AG54)+Constants!$B$4*AD55+AH54)/(Constants!$B$5+Constants!$B$4)</f>
        <v>401</v>
      </c>
      <c r="AH55">
        <f>((Constants!$B$5*AG54)+Constants!$B$4*AD55+AH54)-(Constants!$B$5+Constants!$B$4)*AG55</f>
        <v>0</v>
      </c>
      <c r="AI55">
        <f>((Constants!$B$5*AI54)+Constants!$B$4*AE55+AJ54)/(Constants!$B$5+Constants!$B$4)</f>
        <v>400.5</v>
      </c>
      <c r="AJ55">
        <f>((Constants!$B$5*AI54)+Constants!$B$4*AE55+AJ54)-(Constants!$B$4+Constants!$B$5)*AI55</f>
        <v>0</v>
      </c>
      <c r="AK55">
        <f>((Constants!$B$5*AK54)+Constants!$B$4*AF55+AL54)/(Constants!$B$5+Constants!$B$4)</f>
        <v>400.5</v>
      </c>
      <c r="AL55">
        <f>((Constants!$B$5*AK54)+Constants!$B$4*AF55+AL54)-(Constants!$B$5+Constants!$B$4)*AK55</f>
        <v>0</v>
      </c>
      <c r="AM55">
        <f t="shared" si="26"/>
        <v>1</v>
      </c>
      <c r="AN55">
        <f t="shared" si="27"/>
        <v>1</v>
      </c>
      <c r="AO55">
        <f>(200000*(ABS(N55)-ABS(N53))+Constants!$B$7)/(2*Constants!$B$7)</f>
        <v>0.5</v>
      </c>
      <c r="AP55">
        <f>(200000*(ABS(O55)-ABS(O53))+Constants!$B$7)/(2*Constants!$B$7)</f>
        <v>0.5</v>
      </c>
      <c r="AQ55">
        <f t="shared" si="28"/>
        <v>1</v>
      </c>
      <c r="AR55">
        <f>(Constants!$B$3*Constants!$B$8*I55*K55+AS54)/(Constants!$B$9*Constants!$B$4)</f>
        <v>2.51327433628319</v>
      </c>
      <c r="AS55">
        <f>(Constants!$B$3*Constants!$B$8*I55*K55+AS54)-(AR55*Constants!$B$9*Constants!$B$4)</f>
        <v>0</v>
      </c>
      <c r="AT55">
        <f t="shared" si="29"/>
        <v>133.203539823009</v>
      </c>
      <c r="AU55">
        <f t="array" ref="AU55">IF(SUMPRODUCT(--(SIGN(AN22:AN54)=SIGN(K23:K55)))=0,2,IF(AV54&gt;0,1,0))</f>
        <v>0</v>
      </c>
      <c r="AV55">
        <f>IF(AU55=2,ROUND(5*1000/Constants!$B$11,0),IF(AV54&gt;0,AV54-1,0))</f>
        <v>0</v>
      </c>
      <c r="AW55">
        <f t="shared" si="30"/>
        <v>0</v>
      </c>
      <c r="AX55">
        <f ca="1" t="array" ref="AX55">IF(AW55&gt;Constants!$B$12,2,IF(SUMPRODUCT(--(AX36:AX55=2))=0,0,1))</f>
        <v>2</v>
      </c>
      <c r="AZ55">
        <f t="array" ref="AZ55">IF(ABS(AG55)&gt;Constants!$B$13,2,IF(SUMPRODUCT(--(AZ35:AZ54=2))=0,0,1))</f>
        <v>0</v>
      </c>
    </row>
    <row r="56" spans="1:52">
      <c r="A56" s="3">
        <v>54</v>
      </c>
      <c r="B56">
        <f>Signals!D55</f>
        <v>1</v>
      </c>
      <c r="C56">
        <f>Signals!E55</f>
        <v>1</v>
      </c>
      <c r="D56">
        <f>Signals!G55</f>
        <v>0</v>
      </c>
      <c r="E56">
        <f>Signals!J55</f>
        <v>0</v>
      </c>
      <c r="F56">
        <f>Signals!K55</f>
        <v>0</v>
      </c>
      <c r="G56">
        <f>IF(Constants!$B$2=2,-B56,B56)</f>
        <v>1</v>
      </c>
      <c r="H56">
        <f>IF(Constants!$C$2=2,-C56,C56)</f>
        <v>1</v>
      </c>
      <c r="I56">
        <f t="shared" si="14"/>
        <v>1</v>
      </c>
      <c r="J56">
        <f t="shared" si="15"/>
        <v>1</v>
      </c>
      <c r="K56">
        <f t="shared" si="16"/>
        <v>1</v>
      </c>
      <c r="L56">
        <f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400.5</v>
      </c>
      <c r="M56">
        <f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400.5</v>
      </c>
      <c r="N56">
        <f t="shared" si="17"/>
        <v>400.5</v>
      </c>
      <c r="O56">
        <f t="shared" si="18"/>
        <v>400.5</v>
      </c>
      <c r="P56">
        <f>IF(I56&lt;&gt;0,(ABS(L56*Constants!$B$10)+50)/100,MAX(P55-ABS(N56*Constants!$B$4),0))</f>
        <v>0.54005</v>
      </c>
      <c r="Q56">
        <f>IF(J56&lt;&gt;0,(ABS(M56*Constants!$B$10)+50)/100,MAX(Q55-ABS(O56*Constants!$B$4),0))</f>
        <v>0.54005</v>
      </c>
      <c r="R56">
        <f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400.5</v>
      </c>
      <c r="S56">
        <f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400.5</v>
      </c>
      <c r="T56">
        <f t="shared" si="19"/>
        <v>400.5</v>
      </c>
      <c r="U56">
        <f t="shared" si="20"/>
        <v>400.5</v>
      </c>
      <c r="V56">
        <f>IF(I56&lt;&gt;0,(ABS(R56*Constants!$B$4)+50)/100,IF(R56=0,MAX((0-ABS(T56*Constants!$B$4)),0),(ABS(R56*Constants!$B$4)+50)/100))</f>
        <v>501.125</v>
      </c>
      <c r="W56">
        <f>IF(J56&lt;&gt;0,(ABS(S56*Constants!$B$4)+50)/100,IF(S56=0,MAX((0-ABS(U56*Constants!$B$4)),0),(ABS(S56*Constants!$B$4)+50)/100))</f>
        <v>501.125</v>
      </c>
      <c r="X56">
        <f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400.5</v>
      </c>
      <c r="Y56">
        <f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400.5</v>
      </c>
      <c r="Z56">
        <f t="shared" si="21"/>
        <v>400.5</v>
      </c>
      <c r="AA56">
        <f t="shared" si="22"/>
        <v>400.5</v>
      </c>
      <c r="AB56">
        <f>IF(I56&lt;&gt;0,(ABS(X56*Constants!$B$10)+50)/100,IF(X56=0,MAX((AB55-ABS(Z56*Constants!$B$4)),0),(ABS(X56*Constants!$B$4)+50)/100))</f>
        <v>0.54005</v>
      </c>
      <c r="AC56">
        <f>IF(J56&lt;&gt;0,(ABS(Y56*Constants!$B$10)+50)/100,IF(Y56=0,MAX((AC55-ABS(AA56*Constants!$B$4)),0),(ABS(Y56*Constants!$B$4)+50)/100))</f>
        <v>0.54005</v>
      </c>
      <c r="AD56">
        <f t="shared" si="23"/>
        <v>401</v>
      </c>
      <c r="AE56">
        <f t="shared" si="24"/>
        <v>400.5</v>
      </c>
      <c r="AF56">
        <f t="shared" si="25"/>
        <v>400.5</v>
      </c>
      <c r="AG56">
        <f>((Constants!$B$5*AG55)+Constants!$B$4*AD56+AH55)/(Constants!$B$5+Constants!$B$4)</f>
        <v>401</v>
      </c>
      <c r="AH56">
        <f>((Constants!$B$5*AG55)+Constants!$B$4*AD56+AH55)-(Constants!$B$5+Constants!$B$4)*AG56</f>
        <v>0</v>
      </c>
      <c r="AI56">
        <f>((Constants!$B$5*AI55)+Constants!$B$4*AE56+AJ55)/(Constants!$B$5+Constants!$B$4)</f>
        <v>400.5</v>
      </c>
      <c r="AJ56">
        <f>((Constants!$B$5*AI55)+Constants!$B$4*AE56+AJ55)-(Constants!$B$4+Constants!$B$5)*AI56</f>
        <v>0</v>
      </c>
      <c r="AK56">
        <f>((Constants!$B$5*AK55)+Constants!$B$4*AF56+AL55)/(Constants!$B$5+Constants!$B$4)</f>
        <v>400.5</v>
      </c>
      <c r="AL56">
        <f>((Constants!$B$5*AK55)+Constants!$B$4*AF56+AL55)-(Constants!$B$5+Constants!$B$4)*AK56</f>
        <v>0</v>
      </c>
      <c r="AM56">
        <f t="shared" si="26"/>
        <v>1</v>
      </c>
      <c r="AN56">
        <f t="shared" si="27"/>
        <v>1</v>
      </c>
      <c r="AO56">
        <f>(200000*(ABS(N56)-ABS(N54))+Constants!$B$7)/(2*Constants!$B$7)</f>
        <v>0.5</v>
      </c>
      <c r="AP56">
        <f>(200000*(ABS(O56)-ABS(O54))+Constants!$B$7)/(2*Constants!$B$7)</f>
        <v>0.5</v>
      </c>
      <c r="AQ56">
        <f t="shared" si="28"/>
        <v>1</v>
      </c>
      <c r="AR56">
        <f>(Constants!$B$3*Constants!$B$8*I56*K56+AS55)/(Constants!$B$9*Constants!$B$4)</f>
        <v>2.51327433628319</v>
      </c>
      <c r="AS56">
        <f>(Constants!$B$3*Constants!$B$8*I56*K56+AS55)-(AR56*Constants!$B$9*Constants!$B$4)</f>
        <v>0</v>
      </c>
      <c r="AT56">
        <f t="shared" si="29"/>
        <v>135.716814159292</v>
      </c>
      <c r="AU56">
        <f t="array" ref="AU56">IF(SUMPRODUCT(--(SIGN(AN23:AN55)=SIGN(K24:K56)))=0,2,IF(AV55&gt;0,1,0))</f>
        <v>0</v>
      </c>
      <c r="AV56">
        <f>IF(AU56=2,ROUND(5*1000/Constants!$B$11,0),IF(AV55&gt;0,AV55-1,0))</f>
        <v>0</v>
      </c>
      <c r="AW56">
        <f t="shared" si="30"/>
        <v>0</v>
      </c>
      <c r="AX56">
        <f ca="1" t="array" ref="AX56">IF(AW56&gt;Constants!$B$12,2,IF(SUMPRODUCT(--(AX37:AX56=2))=0,0,1))</f>
        <v>2</v>
      </c>
      <c r="AZ56">
        <f t="array" ref="AZ56">IF(ABS(AG56)&gt;Constants!$B$13,2,IF(SUMPRODUCT(--(AZ36:AZ55=2))=0,0,1))</f>
        <v>0</v>
      </c>
    </row>
    <row r="57" spans="1:52">
      <c r="A57" s="3">
        <v>55</v>
      </c>
      <c r="B57">
        <f>Signals!D56</f>
        <v>1</v>
      </c>
      <c r="C57">
        <f>Signals!E56</f>
        <v>1</v>
      </c>
      <c r="D57">
        <f>Signals!G56</f>
        <v>0</v>
      </c>
      <c r="E57">
        <f>Signals!J56</f>
        <v>0</v>
      </c>
      <c r="F57">
        <f>Signals!K56</f>
        <v>0</v>
      </c>
      <c r="G57">
        <f>IF(Constants!$B$2=2,-B57,B57)</f>
        <v>1</v>
      </c>
      <c r="H57">
        <f>IF(Constants!$C$2=2,-C57,C57)</f>
        <v>1</v>
      </c>
      <c r="I57">
        <f t="shared" si="14"/>
        <v>1</v>
      </c>
      <c r="J57">
        <f t="shared" si="15"/>
        <v>1</v>
      </c>
      <c r="K57">
        <f t="shared" si="16"/>
        <v>1</v>
      </c>
      <c r="L57">
        <f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400.5</v>
      </c>
      <c r="M57">
        <f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400.5</v>
      </c>
      <c r="N57">
        <f t="shared" si="17"/>
        <v>400.5</v>
      </c>
      <c r="O57">
        <f t="shared" si="18"/>
        <v>400.5</v>
      </c>
      <c r="P57">
        <f>IF(I57&lt;&gt;0,(ABS(L57*Constants!$B$10)+50)/100,MAX(P56-ABS(N57*Constants!$B$4),0))</f>
        <v>0.54005</v>
      </c>
      <c r="Q57">
        <f>IF(J57&lt;&gt;0,(ABS(M57*Constants!$B$10)+50)/100,MAX(Q56-ABS(O57*Constants!$B$4),0))</f>
        <v>0.54005</v>
      </c>
      <c r="R57">
        <f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400.5</v>
      </c>
      <c r="S57">
        <f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400.5</v>
      </c>
      <c r="T57">
        <f t="shared" si="19"/>
        <v>400.5</v>
      </c>
      <c r="U57">
        <f t="shared" si="20"/>
        <v>400.5</v>
      </c>
      <c r="V57">
        <f>IF(I57&lt;&gt;0,(ABS(R57*Constants!$B$4)+50)/100,IF(R57=0,MAX((0-ABS(T57*Constants!$B$4)),0),(ABS(R57*Constants!$B$4)+50)/100))</f>
        <v>501.125</v>
      </c>
      <c r="W57">
        <f>IF(J57&lt;&gt;0,(ABS(S57*Constants!$B$4)+50)/100,IF(S57=0,MAX((0-ABS(U57*Constants!$B$4)),0),(ABS(S57*Constants!$B$4)+50)/100))</f>
        <v>501.125</v>
      </c>
      <c r="X57">
        <f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400.5</v>
      </c>
      <c r="Y57">
        <f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400.5</v>
      </c>
      <c r="Z57">
        <f t="shared" si="21"/>
        <v>400.5</v>
      </c>
      <c r="AA57">
        <f t="shared" si="22"/>
        <v>400.5</v>
      </c>
      <c r="AB57">
        <f>IF(I57&lt;&gt;0,(ABS(X57*Constants!$B$10)+50)/100,IF(X57=0,MAX((AB56-ABS(Z57*Constants!$B$4)),0),(ABS(X57*Constants!$B$4)+50)/100))</f>
        <v>0.54005</v>
      </c>
      <c r="AC57">
        <f>IF(J57&lt;&gt;0,(ABS(Y57*Constants!$B$10)+50)/100,IF(Y57=0,MAX((AC56-ABS(AA57*Constants!$B$4)),0),(ABS(Y57*Constants!$B$4)+50)/100))</f>
        <v>0.54005</v>
      </c>
      <c r="AD57">
        <f t="shared" si="23"/>
        <v>401</v>
      </c>
      <c r="AE57">
        <f t="shared" si="24"/>
        <v>400.5</v>
      </c>
      <c r="AF57">
        <f t="shared" si="25"/>
        <v>400.5</v>
      </c>
      <c r="AG57">
        <f>((Constants!$B$5*AG56)+Constants!$B$4*AD57+AH56)/(Constants!$B$5+Constants!$B$4)</f>
        <v>401</v>
      </c>
      <c r="AH57">
        <f>((Constants!$B$5*AG56)+Constants!$B$4*AD57+AH56)-(Constants!$B$5+Constants!$B$4)*AG57</f>
        <v>0</v>
      </c>
      <c r="AI57">
        <f>((Constants!$B$5*AI56)+Constants!$B$4*AE57+AJ56)/(Constants!$B$5+Constants!$B$4)</f>
        <v>400.5</v>
      </c>
      <c r="AJ57">
        <f>((Constants!$B$5*AI56)+Constants!$B$4*AE57+AJ56)-(Constants!$B$4+Constants!$B$5)*AI57</f>
        <v>0</v>
      </c>
      <c r="AK57">
        <f>((Constants!$B$5*AK56)+Constants!$B$4*AF57+AL56)/(Constants!$B$5+Constants!$B$4)</f>
        <v>400.5</v>
      </c>
      <c r="AL57">
        <f>((Constants!$B$5*AK56)+Constants!$B$4*AF57+AL56)-(Constants!$B$5+Constants!$B$4)*AK57</f>
        <v>0</v>
      </c>
      <c r="AM57">
        <f t="shared" si="26"/>
        <v>1</v>
      </c>
      <c r="AN57">
        <f t="shared" si="27"/>
        <v>1</v>
      </c>
      <c r="AO57">
        <f>(200000*(ABS(N57)-ABS(N55))+Constants!$B$7)/(2*Constants!$B$7)</f>
        <v>0.5</v>
      </c>
      <c r="AP57">
        <f>(200000*(ABS(O57)-ABS(O55))+Constants!$B$7)/(2*Constants!$B$7)</f>
        <v>0.5</v>
      </c>
      <c r="AQ57">
        <f t="shared" si="28"/>
        <v>1</v>
      </c>
      <c r="AR57">
        <f>(Constants!$B$3*Constants!$B$8*I57*K57+AS56)/(Constants!$B$9*Constants!$B$4)</f>
        <v>2.51327433628319</v>
      </c>
      <c r="AS57">
        <f>(Constants!$B$3*Constants!$B$8*I57*K57+AS56)-(AR57*Constants!$B$9*Constants!$B$4)</f>
        <v>0</v>
      </c>
      <c r="AT57">
        <f t="shared" si="29"/>
        <v>138.230088495575</v>
      </c>
      <c r="AU57">
        <f t="array" ref="AU57">IF(SUMPRODUCT(--(SIGN(AN24:AN56)=SIGN(K25:K57)))=0,2,IF(AV56&gt;0,1,0))</f>
        <v>0</v>
      </c>
      <c r="AV57">
        <f>IF(AU57=2,ROUND(5*1000/Constants!$B$11,0),IF(AV56&gt;0,AV56-1,0))</f>
        <v>0</v>
      </c>
      <c r="AW57">
        <f t="shared" si="30"/>
        <v>0</v>
      </c>
      <c r="AX57">
        <f ca="1" t="array" ref="AX57">IF(AW57&gt;Constants!$B$12,2,IF(SUMPRODUCT(--(AX38:AX57=2))=0,0,1))</f>
        <v>2</v>
      </c>
      <c r="AZ57">
        <f t="array" ref="AZ57">IF(ABS(AG57)&gt;Constants!$B$13,2,IF(SUMPRODUCT(--(AZ37:AZ56=2))=0,0,1))</f>
        <v>0</v>
      </c>
    </row>
    <row r="58" spans="1:52">
      <c r="A58" s="3">
        <v>56</v>
      </c>
      <c r="B58">
        <f>Signals!D57</f>
        <v>1</v>
      </c>
      <c r="C58">
        <f>Signals!E57</f>
        <v>1</v>
      </c>
      <c r="D58">
        <f>Signals!G57</f>
        <v>0</v>
      </c>
      <c r="E58">
        <f>Signals!J57</f>
        <v>0</v>
      </c>
      <c r="F58">
        <f>Signals!K57</f>
        <v>0</v>
      </c>
      <c r="G58">
        <f>IF(Constants!$B$2=2,-B58,B58)</f>
        <v>1</v>
      </c>
      <c r="H58">
        <f>IF(Constants!$C$2=2,-C58,C58)</f>
        <v>1</v>
      </c>
      <c r="I58">
        <f t="shared" si="14"/>
        <v>1</v>
      </c>
      <c r="J58">
        <f t="shared" si="15"/>
        <v>1</v>
      </c>
      <c r="K58">
        <f t="shared" si="16"/>
        <v>1</v>
      </c>
      <c r="L58">
        <f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400.5</v>
      </c>
      <c r="M58">
        <f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400.5</v>
      </c>
      <c r="N58">
        <f t="shared" si="17"/>
        <v>400.5</v>
      </c>
      <c r="O58">
        <f t="shared" si="18"/>
        <v>400.5</v>
      </c>
      <c r="P58">
        <f>IF(I58&lt;&gt;0,(ABS(L58*Constants!$B$10)+50)/100,MAX(P57-ABS(N58*Constants!$B$4),0))</f>
        <v>0.54005</v>
      </c>
      <c r="Q58">
        <f>IF(J58&lt;&gt;0,(ABS(M58*Constants!$B$10)+50)/100,MAX(Q57-ABS(O58*Constants!$B$4),0))</f>
        <v>0.54005</v>
      </c>
      <c r="R58">
        <f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400.5</v>
      </c>
      <c r="S58">
        <f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400.5</v>
      </c>
      <c r="T58">
        <f t="shared" si="19"/>
        <v>400.5</v>
      </c>
      <c r="U58">
        <f t="shared" si="20"/>
        <v>400.5</v>
      </c>
      <c r="V58">
        <f>IF(I58&lt;&gt;0,(ABS(R58*Constants!$B$4)+50)/100,IF(R58=0,MAX((0-ABS(T58*Constants!$B$4)),0),(ABS(R58*Constants!$B$4)+50)/100))</f>
        <v>501.125</v>
      </c>
      <c r="W58">
        <f>IF(J58&lt;&gt;0,(ABS(S58*Constants!$B$4)+50)/100,IF(S58=0,MAX((0-ABS(U58*Constants!$B$4)),0),(ABS(S58*Constants!$B$4)+50)/100))</f>
        <v>501.125</v>
      </c>
      <c r="X58">
        <f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400.5</v>
      </c>
      <c r="Y58">
        <f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400.5</v>
      </c>
      <c r="Z58">
        <f t="shared" si="21"/>
        <v>400.5</v>
      </c>
      <c r="AA58">
        <f t="shared" si="22"/>
        <v>400.5</v>
      </c>
      <c r="AB58">
        <f>IF(I58&lt;&gt;0,(ABS(X58*Constants!$B$10)+50)/100,IF(X58=0,MAX((AB57-ABS(Z58*Constants!$B$4)),0),(ABS(X58*Constants!$B$4)+50)/100))</f>
        <v>0.54005</v>
      </c>
      <c r="AC58">
        <f>IF(J58&lt;&gt;0,(ABS(Y58*Constants!$B$10)+50)/100,IF(Y58=0,MAX((AC57-ABS(AA58*Constants!$B$4)),0),(ABS(Y58*Constants!$B$4)+50)/100))</f>
        <v>0.54005</v>
      </c>
      <c r="AD58">
        <f t="shared" si="23"/>
        <v>401</v>
      </c>
      <c r="AE58">
        <f t="shared" si="24"/>
        <v>400.5</v>
      </c>
      <c r="AF58">
        <f t="shared" si="25"/>
        <v>400.5</v>
      </c>
      <c r="AG58">
        <f>((Constants!$B$5*AG57)+Constants!$B$4*AD58+AH57)/(Constants!$B$5+Constants!$B$4)</f>
        <v>401</v>
      </c>
      <c r="AH58">
        <f>((Constants!$B$5*AG57)+Constants!$B$4*AD58+AH57)-(Constants!$B$5+Constants!$B$4)*AG58</f>
        <v>0</v>
      </c>
      <c r="AI58">
        <f>((Constants!$B$5*AI57)+Constants!$B$4*AE58+AJ57)/(Constants!$B$5+Constants!$B$4)</f>
        <v>400.5</v>
      </c>
      <c r="AJ58">
        <f>((Constants!$B$5*AI57)+Constants!$B$4*AE58+AJ57)-(Constants!$B$4+Constants!$B$5)*AI58</f>
        <v>0</v>
      </c>
      <c r="AK58">
        <f>((Constants!$B$5*AK57)+Constants!$B$4*AF58+AL57)/(Constants!$B$5+Constants!$B$4)</f>
        <v>400.5</v>
      </c>
      <c r="AL58">
        <f>((Constants!$B$5*AK57)+Constants!$B$4*AF58+AL57)-(Constants!$B$5+Constants!$B$4)*AK58</f>
        <v>0</v>
      </c>
      <c r="AM58">
        <f t="shared" si="26"/>
        <v>1</v>
      </c>
      <c r="AN58">
        <f t="shared" si="27"/>
        <v>1</v>
      </c>
      <c r="AO58">
        <f>(200000*(ABS(N58)-ABS(N56))+Constants!$B$7)/(2*Constants!$B$7)</f>
        <v>0.5</v>
      </c>
      <c r="AP58">
        <f>(200000*(ABS(O58)-ABS(O56))+Constants!$B$7)/(2*Constants!$B$7)</f>
        <v>0.5</v>
      </c>
      <c r="AQ58">
        <f t="shared" si="28"/>
        <v>1</v>
      </c>
      <c r="AR58">
        <f>(Constants!$B$3*Constants!$B$8*I58*K58+AS57)/(Constants!$B$9*Constants!$B$4)</f>
        <v>2.51327433628319</v>
      </c>
      <c r="AS58">
        <f>(Constants!$B$3*Constants!$B$8*I58*K58+AS57)-(AR58*Constants!$B$9*Constants!$B$4)</f>
        <v>0</v>
      </c>
      <c r="AT58">
        <f t="shared" si="29"/>
        <v>140.743362831859</v>
      </c>
      <c r="AU58">
        <f t="array" ref="AU58">IF(SUMPRODUCT(--(SIGN(AN25:AN57)=SIGN(K26:K58)))=0,2,IF(AV57&gt;0,1,0))</f>
        <v>0</v>
      </c>
      <c r="AV58">
        <f>IF(AU58=2,ROUND(5*1000/Constants!$B$11,0),IF(AV57&gt;0,AV57-1,0))</f>
        <v>0</v>
      </c>
      <c r="AW58">
        <f t="shared" si="30"/>
        <v>0</v>
      </c>
      <c r="AX58">
        <f ca="1" t="array" ref="AX58">IF(AW58&gt;Constants!$B$12,2,IF(SUMPRODUCT(--(AX39:AX58=2))=0,0,1))</f>
        <v>2</v>
      </c>
      <c r="AZ58">
        <f t="array" ref="AZ58">IF(ABS(AG58)&gt;Constants!$B$13,2,IF(SUMPRODUCT(--(AZ38:AZ57=2))=0,0,1))</f>
        <v>0</v>
      </c>
    </row>
    <row r="59" spans="1:52">
      <c r="A59" s="3">
        <v>57</v>
      </c>
      <c r="B59">
        <f>Signals!D58</f>
        <v>1</v>
      </c>
      <c r="C59">
        <f>Signals!E58</f>
        <v>1</v>
      </c>
      <c r="D59">
        <f>Signals!G58</f>
        <v>0</v>
      </c>
      <c r="E59">
        <f>Signals!J58</f>
        <v>0</v>
      </c>
      <c r="F59">
        <f>Signals!K58</f>
        <v>0</v>
      </c>
      <c r="G59">
        <f>IF(Constants!$B$2=2,-B59,B59)</f>
        <v>1</v>
      </c>
      <c r="H59">
        <f>IF(Constants!$C$2=2,-C59,C59)</f>
        <v>1</v>
      </c>
      <c r="I59">
        <f t="shared" si="14"/>
        <v>1</v>
      </c>
      <c r="J59">
        <f t="shared" si="15"/>
        <v>1</v>
      </c>
      <c r="K59">
        <f t="shared" si="16"/>
        <v>1</v>
      </c>
      <c r="L59">
        <f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400.5</v>
      </c>
      <c r="M59">
        <f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400.5</v>
      </c>
      <c r="N59">
        <f t="shared" si="17"/>
        <v>400.5</v>
      </c>
      <c r="O59">
        <f t="shared" si="18"/>
        <v>400.5</v>
      </c>
      <c r="P59">
        <f>IF(I59&lt;&gt;0,(ABS(L59*Constants!$B$10)+50)/100,MAX(P58-ABS(N59*Constants!$B$4),0))</f>
        <v>0.54005</v>
      </c>
      <c r="Q59">
        <f>IF(J59&lt;&gt;0,(ABS(M59*Constants!$B$10)+50)/100,MAX(Q58-ABS(O59*Constants!$B$4),0))</f>
        <v>0.54005</v>
      </c>
      <c r="R59">
        <f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400.5</v>
      </c>
      <c r="S59">
        <f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400.5</v>
      </c>
      <c r="T59">
        <f t="shared" si="19"/>
        <v>400.5</v>
      </c>
      <c r="U59">
        <f t="shared" si="20"/>
        <v>400.5</v>
      </c>
      <c r="V59">
        <f>IF(I59&lt;&gt;0,(ABS(R59*Constants!$B$4)+50)/100,IF(R59=0,MAX((0-ABS(T59*Constants!$B$4)),0),(ABS(R59*Constants!$B$4)+50)/100))</f>
        <v>501.125</v>
      </c>
      <c r="W59">
        <f>IF(J59&lt;&gt;0,(ABS(S59*Constants!$B$4)+50)/100,IF(S59=0,MAX((0-ABS(U59*Constants!$B$4)),0),(ABS(S59*Constants!$B$4)+50)/100))</f>
        <v>501.125</v>
      </c>
      <c r="X59">
        <f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400.5</v>
      </c>
      <c r="Y59">
        <f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400.5</v>
      </c>
      <c r="Z59">
        <f t="shared" si="21"/>
        <v>400.5</v>
      </c>
      <c r="AA59">
        <f t="shared" si="22"/>
        <v>400.5</v>
      </c>
      <c r="AB59">
        <f>IF(I59&lt;&gt;0,(ABS(X59*Constants!$B$10)+50)/100,IF(X59=0,MAX((AB58-ABS(Z59*Constants!$B$4)),0),(ABS(X59*Constants!$B$4)+50)/100))</f>
        <v>0.54005</v>
      </c>
      <c r="AC59">
        <f>IF(J59&lt;&gt;0,(ABS(Y59*Constants!$B$10)+50)/100,IF(Y59=0,MAX((AC58-ABS(AA59*Constants!$B$4)),0),(ABS(Y59*Constants!$B$4)+50)/100))</f>
        <v>0.54005</v>
      </c>
      <c r="AD59">
        <f t="shared" si="23"/>
        <v>401</v>
      </c>
      <c r="AE59">
        <f t="shared" si="24"/>
        <v>400.5</v>
      </c>
      <c r="AF59">
        <f t="shared" si="25"/>
        <v>400.5</v>
      </c>
      <c r="AG59">
        <f>((Constants!$B$5*AG58)+Constants!$B$4*AD59+AH58)/(Constants!$B$5+Constants!$B$4)</f>
        <v>401</v>
      </c>
      <c r="AH59">
        <f>((Constants!$B$5*AG58)+Constants!$B$4*AD59+AH58)-(Constants!$B$5+Constants!$B$4)*AG59</f>
        <v>0</v>
      </c>
      <c r="AI59">
        <f>((Constants!$B$5*AI58)+Constants!$B$4*AE59+AJ58)/(Constants!$B$5+Constants!$B$4)</f>
        <v>400.5</v>
      </c>
      <c r="AJ59">
        <f>((Constants!$B$5*AI58)+Constants!$B$4*AE59+AJ58)-(Constants!$B$4+Constants!$B$5)*AI59</f>
        <v>0</v>
      </c>
      <c r="AK59">
        <f>((Constants!$B$5*AK58)+Constants!$B$4*AF59+AL58)/(Constants!$B$5+Constants!$B$4)</f>
        <v>400.5</v>
      </c>
      <c r="AL59">
        <f>((Constants!$B$5*AK58)+Constants!$B$4*AF59+AL58)-(Constants!$B$5+Constants!$B$4)*AK59</f>
        <v>0</v>
      </c>
      <c r="AM59">
        <f t="shared" si="26"/>
        <v>1</v>
      </c>
      <c r="AN59">
        <f t="shared" si="27"/>
        <v>1</v>
      </c>
      <c r="AO59">
        <f>(200000*(ABS(N59)-ABS(N57))+Constants!$B$7)/(2*Constants!$B$7)</f>
        <v>0.5</v>
      </c>
      <c r="AP59">
        <f>(200000*(ABS(O59)-ABS(O57))+Constants!$B$7)/(2*Constants!$B$7)</f>
        <v>0.5</v>
      </c>
      <c r="AQ59">
        <f t="shared" si="28"/>
        <v>1</v>
      </c>
      <c r="AR59">
        <f>(Constants!$B$3*Constants!$B$8*I59*K59+AS58)/(Constants!$B$9*Constants!$B$4)</f>
        <v>2.51327433628319</v>
      </c>
      <c r="AS59">
        <f>(Constants!$B$3*Constants!$B$8*I59*K59+AS58)-(AR59*Constants!$B$9*Constants!$B$4)</f>
        <v>0</v>
      </c>
      <c r="AT59">
        <f t="shared" si="29"/>
        <v>143.256637168142</v>
      </c>
      <c r="AU59">
        <f t="array" ref="AU59">IF(SUMPRODUCT(--(SIGN(AN26:AN58)=SIGN(K27:K59)))=0,2,IF(AV58&gt;0,1,0))</f>
        <v>0</v>
      </c>
      <c r="AV59">
        <f>IF(AU59=2,ROUND(5*1000/Constants!$B$11,0),IF(AV58&gt;0,AV58-1,0))</f>
        <v>0</v>
      </c>
      <c r="AW59">
        <f t="shared" si="30"/>
        <v>0</v>
      </c>
      <c r="AX59">
        <f ca="1" t="array" ref="AX59">IF(AW59&gt;Constants!$B$12,2,IF(SUMPRODUCT(--(AX40:AX59=2))=0,0,1))</f>
        <v>2</v>
      </c>
      <c r="AZ59">
        <f t="array" ref="AZ59">IF(ABS(AG59)&gt;Constants!$B$13,2,IF(SUMPRODUCT(--(AZ39:AZ58=2))=0,0,1))</f>
        <v>0</v>
      </c>
    </row>
    <row r="60" spans="1:52">
      <c r="A60" s="3">
        <v>58</v>
      </c>
      <c r="B60">
        <f>Signals!D59</f>
        <v>1</v>
      </c>
      <c r="C60">
        <f>Signals!E59</f>
        <v>1</v>
      </c>
      <c r="D60">
        <f>Signals!G59</f>
        <v>0</v>
      </c>
      <c r="E60">
        <f>Signals!J59</f>
        <v>0</v>
      </c>
      <c r="F60">
        <f>Signals!K59</f>
        <v>0</v>
      </c>
      <c r="G60">
        <f>IF(Constants!$B$2=2,-B60,B60)</f>
        <v>1</v>
      </c>
      <c r="H60">
        <f>IF(Constants!$C$2=2,-C60,C60)</f>
        <v>1</v>
      </c>
      <c r="I60">
        <f t="shared" si="14"/>
        <v>1</v>
      </c>
      <c r="J60">
        <f t="shared" si="15"/>
        <v>1</v>
      </c>
      <c r="K60">
        <f t="shared" si="16"/>
        <v>1</v>
      </c>
      <c r="L60">
        <f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400.5</v>
      </c>
      <c r="M60">
        <f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400.5</v>
      </c>
      <c r="N60">
        <f t="shared" si="17"/>
        <v>400.5</v>
      </c>
      <c r="O60">
        <f t="shared" si="18"/>
        <v>400.5</v>
      </c>
      <c r="P60">
        <f>IF(I60&lt;&gt;0,(ABS(L60*Constants!$B$10)+50)/100,MAX(P59-ABS(N60*Constants!$B$4),0))</f>
        <v>0.54005</v>
      </c>
      <c r="Q60">
        <f>IF(J60&lt;&gt;0,(ABS(M60*Constants!$B$10)+50)/100,MAX(Q59-ABS(O60*Constants!$B$4),0))</f>
        <v>0.54005</v>
      </c>
      <c r="R60">
        <f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400.5</v>
      </c>
      <c r="S60">
        <f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400.5</v>
      </c>
      <c r="T60">
        <f t="shared" si="19"/>
        <v>400.5</v>
      </c>
      <c r="U60">
        <f t="shared" si="20"/>
        <v>400.5</v>
      </c>
      <c r="V60">
        <f>IF(I60&lt;&gt;0,(ABS(R60*Constants!$B$4)+50)/100,IF(R60=0,MAX((0-ABS(T60*Constants!$B$4)),0),(ABS(R60*Constants!$B$4)+50)/100))</f>
        <v>501.125</v>
      </c>
      <c r="W60">
        <f>IF(J60&lt;&gt;0,(ABS(S60*Constants!$B$4)+50)/100,IF(S60=0,MAX((0-ABS(U60*Constants!$B$4)),0),(ABS(S60*Constants!$B$4)+50)/100))</f>
        <v>501.125</v>
      </c>
      <c r="X60">
        <f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400.5</v>
      </c>
      <c r="Y60">
        <f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400.5</v>
      </c>
      <c r="Z60">
        <f t="shared" si="21"/>
        <v>400.5</v>
      </c>
      <c r="AA60">
        <f t="shared" si="22"/>
        <v>400.5</v>
      </c>
      <c r="AB60">
        <f>IF(I60&lt;&gt;0,(ABS(X60*Constants!$B$10)+50)/100,IF(X60=0,MAX((AB59-ABS(Z60*Constants!$B$4)),0),(ABS(X60*Constants!$B$4)+50)/100))</f>
        <v>0.54005</v>
      </c>
      <c r="AC60">
        <f>IF(J60&lt;&gt;0,(ABS(Y60*Constants!$B$10)+50)/100,IF(Y60=0,MAX((AC59-ABS(AA60*Constants!$B$4)),0),(ABS(Y60*Constants!$B$4)+50)/100))</f>
        <v>0.54005</v>
      </c>
      <c r="AD60">
        <f t="shared" si="23"/>
        <v>401</v>
      </c>
      <c r="AE60">
        <f t="shared" si="24"/>
        <v>400.5</v>
      </c>
      <c r="AF60">
        <f t="shared" si="25"/>
        <v>400.5</v>
      </c>
      <c r="AG60">
        <f>((Constants!$B$5*AG59)+Constants!$B$4*AD60+AH59)/(Constants!$B$5+Constants!$B$4)</f>
        <v>401</v>
      </c>
      <c r="AH60">
        <f>((Constants!$B$5*AG59)+Constants!$B$4*AD60+AH59)-(Constants!$B$5+Constants!$B$4)*AG60</f>
        <v>0</v>
      </c>
      <c r="AI60">
        <f>((Constants!$B$5*AI59)+Constants!$B$4*AE60+AJ59)/(Constants!$B$5+Constants!$B$4)</f>
        <v>400.5</v>
      </c>
      <c r="AJ60">
        <f>((Constants!$B$5*AI59)+Constants!$B$4*AE60+AJ59)-(Constants!$B$4+Constants!$B$5)*AI60</f>
        <v>0</v>
      </c>
      <c r="AK60">
        <f>((Constants!$B$5*AK59)+Constants!$B$4*AF60+AL59)/(Constants!$B$5+Constants!$B$4)</f>
        <v>400.5</v>
      </c>
      <c r="AL60">
        <f>((Constants!$B$5*AK59)+Constants!$B$4*AF60+AL59)-(Constants!$B$5+Constants!$B$4)*AK60</f>
        <v>0</v>
      </c>
      <c r="AM60">
        <f t="shared" si="26"/>
        <v>1</v>
      </c>
      <c r="AN60">
        <f t="shared" si="27"/>
        <v>1</v>
      </c>
      <c r="AO60">
        <f>(200000*(ABS(N60)-ABS(N58))+Constants!$B$7)/(2*Constants!$B$7)</f>
        <v>0.5</v>
      </c>
      <c r="AP60">
        <f>(200000*(ABS(O60)-ABS(O58))+Constants!$B$7)/(2*Constants!$B$7)</f>
        <v>0.5</v>
      </c>
      <c r="AQ60">
        <f t="shared" si="28"/>
        <v>1</v>
      </c>
      <c r="AR60">
        <f>(Constants!$B$3*Constants!$B$8*I60*K60+AS59)/(Constants!$B$9*Constants!$B$4)</f>
        <v>2.51327433628319</v>
      </c>
      <c r="AS60">
        <f>(Constants!$B$3*Constants!$B$8*I60*K60+AS59)-(AR60*Constants!$B$9*Constants!$B$4)</f>
        <v>0</v>
      </c>
      <c r="AT60">
        <f t="shared" si="29"/>
        <v>145.769911504425</v>
      </c>
      <c r="AU60">
        <f t="array" ref="AU60">IF(SUMPRODUCT(--(SIGN(AN27:AN59)=SIGN(K28:K60)))=0,2,IF(AV59&gt;0,1,0))</f>
        <v>0</v>
      </c>
      <c r="AV60">
        <f>IF(AU60=2,ROUND(5*1000/Constants!$B$11,0),IF(AV59&gt;0,AV59-1,0))</f>
        <v>0</v>
      </c>
      <c r="AW60">
        <f t="shared" si="30"/>
        <v>0</v>
      </c>
      <c r="AX60">
        <f ca="1" t="array" ref="AX60">IF(AW60&gt;Constants!$B$12,2,IF(SUMPRODUCT(--(AX41:AX60=2))=0,0,1))</f>
        <v>2</v>
      </c>
      <c r="AZ60">
        <f t="array" ref="AZ60">IF(ABS(AG60)&gt;Constants!$B$13,2,IF(SUMPRODUCT(--(AZ40:AZ59=2))=0,0,1))</f>
        <v>0</v>
      </c>
    </row>
    <row r="61" spans="1:52">
      <c r="A61" s="3">
        <v>59</v>
      </c>
      <c r="B61">
        <f>Signals!D60</f>
        <v>1</v>
      </c>
      <c r="C61">
        <f>Signals!E60</f>
        <v>1</v>
      </c>
      <c r="D61">
        <f>Signals!G60</f>
        <v>0</v>
      </c>
      <c r="E61">
        <f>Signals!J60</f>
        <v>0</v>
      </c>
      <c r="F61">
        <f>Signals!K60</f>
        <v>0</v>
      </c>
      <c r="G61">
        <f>IF(Constants!$B$2=2,-B61,B61)</f>
        <v>1</v>
      </c>
      <c r="H61">
        <f>IF(Constants!$C$2=2,-C61,C61)</f>
        <v>1</v>
      </c>
      <c r="I61">
        <f t="shared" si="14"/>
        <v>1</v>
      </c>
      <c r="J61">
        <f t="shared" si="15"/>
        <v>1</v>
      </c>
      <c r="K61">
        <f t="shared" si="16"/>
        <v>1</v>
      </c>
      <c r="L61">
        <f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400.5</v>
      </c>
      <c r="M61">
        <f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400.5</v>
      </c>
      <c r="N61">
        <f t="shared" si="17"/>
        <v>400.5</v>
      </c>
      <c r="O61">
        <f t="shared" si="18"/>
        <v>400.5</v>
      </c>
      <c r="P61">
        <f>IF(I61&lt;&gt;0,(ABS(L61*Constants!$B$10)+50)/100,MAX(P60-ABS(N61*Constants!$B$4),0))</f>
        <v>0.54005</v>
      </c>
      <c r="Q61">
        <f>IF(J61&lt;&gt;0,(ABS(M61*Constants!$B$10)+50)/100,MAX(Q60-ABS(O61*Constants!$B$4),0))</f>
        <v>0.54005</v>
      </c>
      <c r="R61">
        <f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400.5</v>
      </c>
      <c r="S61">
        <f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400.5</v>
      </c>
      <c r="T61">
        <f t="shared" si="19"/>
        <v>400.5</v>
      </c>
      <c r="U61">
        <f t="shared" si="20"/>
        <v>400.5</v>
      </c>
      <c r="V61">
        <f>IF(I61&lt;&gt;0,(ABS(R61*Constants!$B$4)+50)/100,IF(R61=0,MAX((0-ABS(T61*Constants!$B$4)),0),(ABS(R61*Constants!$B$4)+50)/100))</f>
        <v>501.125</v>
      </c>
      <c r="W61">
        <f>IF(J61&lt;&gt;0,(ABS(S61*Constants!$B$4)+50)/100,IF(S61=0,MAX((0-ABS(U61*Constants!$B$4)),0),(ABS(S61*Constants!$B$4)+50)/100))</f>
        <v>501.125</v>
      </c>
      <c r="X61">
        <f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400.5</v>
      </c>
      <c r="Y61">
        <f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400.5</v>
      </c>
      <c r="Z61">
        <f t="shared" si="21"/>
        <v>400.5</v>
      </c>
      <c r="AA61">
        <f t="shared" si="22"/>
        <v>400.5</v>
      </c>
      <c r="AB61">
        <f>IF(I61&lt;&gt;0,(ABS(X61*Constants!$B$10)+50)/100,IF(X61=0,MAX((AB60-ABS(Z61*Constants!$B$4)),0),(ABS(X61*Constants!$B$4)+50)/100))</f>
        <v>0.54005</v>
      </c>
      <c r="AC61">
        <f>IF(J61&lt;&gt;0,(ABS(Y61*Constants!$B$10)+50)/100,IF(Y61=0,MAX((AC60-ABS(AA61*Constants!$B$4)),0),(ABS(Y61*Constants!$B$4)+50)/100))</f>
        <v>0.54005</v>
      </c>
      <c r="AD61">
        <f t="shared" si="23"/>
        <v>401</v>
      </c>
      <c r="AE61">
        <f t="shared" si="24"/>
        <v>400.5</v>
      </c>
      <c r="AF61">
        <f t="shared" si="25"/>
        <v>400.5</v>
      </c>
      <c r="AG61">
        <f>((Constants!$B$5*AG60)+Constants!$B$4*AD61+AH60)/(Constants!$B$5+Constants!$B$4)</f>
        <v>401</v>
      </c>
      <c r="AH61">
        <f>((Constants!$B$5*AG60)+Constants!$B$4*AD61+AH60)-(Constants!$B$5+Constants!$B$4)*AG61</f>
        <v>0</v>
      </c>
      <c r="AI61">
        <f>((Constants!$B$5*AI60)+Constants!$B$4*AE61+AJ60)/(Constants!$B$5+Constants!$B$4)</f>
        <v>400.5</v>
      </c>
      <c r="AJ61">
        <f>((Constants!$B$5*AI60)+Constants!$B$4*AE61+AJ60)-(Constants!$B$4+Constants!$B$5)*AI61</f>
        <v>0</v>
      </c>
      <c r="AK61">
        <f>((Constants!$B$5*AK60)+Constants!$B$4*AF61+AL60)/(Constants!$B$5+Constants!$B$4)</f>
        <v>400.5</v>
      </c>
      <c r="AL61">
        <f>((Constants!$B$5*AK60)+Constants!$B$4*AF61+AL60)-(Constants!$B$5+Constants!$B$4)*AK61</f>
        <v>0</v>
      </c>
      <c r="AM61">
        <f t="shared" si="26"/>
        <v>1</v>
      </c>
      <c r="AN61">
        <f t="shared" si="27"/>
        <v>1</v>
      </c>
      <c r="AO61">
        <f>(200000*(ABS(N61)-ABS(N59))+Constants!$B$7)/(2*Constants!$B$7)</f>
        <v>0.5</v>
      </c>
      <c r="AP61">
        <f>(200000*(ABS(O61)-ABS(O59))+Constants!$B$7)/(2*Constants!$B$7)</f>
        <v>0.5</v>
      </c>
      <c r="AQ61">
        <f t="shared" si="28"/>
        <v>1</v>
      </c>
      <c r="AR61">
        <f>(Constants!$B$3*Constants!$B$8*I61*K61+AS60)/(Constants!$B$9*Constants!$B$4)</f>
        <v>2.51327433628319</v>
      </c>
      <c r="AS61">
        <f>(Constants!$B$3*Constants!$B$8*I61*K61+AS60)-(AR61*Constants!$B$9*Constants!$B$4)</f>
        <v>0</v>
      </c>
      <c r="AT61">
        <f t="shared" si="29"/>
        <v>148.283185840708</v>
      </c>
      <c r="AU61">
        <f t="array" ref="AU61">IF(SUMPRODUCT(--(SIGN(AN28:AN60)=SIGN(K29:K61)))=0,2,IF(AV60&gt;0,1,0))</f>
        <v>0</v>
      </c>
      <c r="AV61">
        <f>IF(AU61=2,ROUND(5*1000/Constants!$B$11,0),IF(AV60&gt;0,AV60-1,0))</f>
        <v>0</v>
      </c>
      <c r="AW61">
        <f t="shared" si="30"/>
        <v>0</v>
      </c>
      <c r="AX61">
        <f ca="1" t="array" ref="AX61">IF(AW61&gt;Constants!$B$12,2,IF(SUMPRODUCT(--(AX42:AX61=2))=0,0,1))</f>
        <v>2</v>
      </c>
      <c r="AZ61">
        <f t="array" ref="AZ61">IF(ABS(AG61)&gt;Constants!$B$13,2,IF(SUMPRODUCT(--(AZ41:AZ60=2))=0,0,1))</f>
        <v>0</v>
      </c>
    </row>
    <row r="62" spans="1:52">
      <c r="A62" s="3">
        <v>60</v>
      </c>
      <c r="B62">
        <f>Signals!D61</f>
        <v>1</v>
      </c>
      <c r="C62">
        <f>Signals!E61</f>
        <v>1</v>
      </c>
      <c r="D62">
        <f>Signals!G61</f>
        <v>0</v>
      </c>
      <c r="E62">
        <f>Signals!J61</f>
        <v>0</v>
      </c>
      <c r="F62">
        <f>Signals!K61</f>
        <v>0</v>
      </c>
      <c r="G62">
        <f>IF(Constants!$B$2=2,-B62,B62)</f>
        <v>1</v>
      </c>
      <c r="H62">
        <f>IF(Constants!$C$2=2,-C62,C62)</f>
        <v>1</v>
      </c>
      <c r="I62">
        <f t="shared" si="14"/>
        <v>1</v>
      </c>
      <c r="J62">
        <f t="shared" si="15"/>
        <v>1</v>
      </c>
      <c r="K62">
        <f t="shared" si="16"/>
        <v>1</v>
      </c>
      <c r="L62">
        <f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400.5</v>
      </c>
      <c r="M62">
        <f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400.5</v>
      </c>
      <c r="N62">
        <f t="shared" si="17"/>
        <v>400.5</v>
      </c>
      <c r="O62">
        <f t="shared" si="18"/>
        <v>400.5</v>
      </c>
      <c r="P62">
        <f>IF(I62&lt;&gt;0,(ABS(L62*Constants!$B$10)+50)/100,MAX(P61-ABS(N62*Constants!$B$4),0))</f>
        <v>0.54005</v>
      </c>
      <c r="Q62">
        <f>IF(J62&lt;&gt;0,(ABS(M62*Constants!$B$10)+50)/100,MAX(Q61-ABS(O62*Constants!$B$4),0))</f>
        <v>0.54005</v>
      </c>
      <c r="R62">
        <f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400.5</v>
      </c>
      <c r="S62">
        <f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400.5</v>
      </c>
      <c r="T62">
        <f t="shared" si="19"/>
        <v>400.5</v>
      </c>
      <c r="U62">
        <f t="shared" si="20"/>
        <v>400.5</v>
      </c>
      <c r="V62">
        <f>IF(I62&lt;&gt;0,(ABS(R62*Constants!$B$4)+50)/100,IF(R62=0,MAX((0-ABS(T62*Constants!$B$4)),0),(ABS(R62*Constants!$B$4)+50)/100))</f>
        <v>501.125</v>
      </c>
      <c r="W62">
        <f>IF(J62&lt;&gt;0,(ABS(S62*Constants!$B$4)+50)/100,IF(S62=0,MAX((0-ABS(U62*Constants!$B$4)),0),(ABS(S62*Constants!$B$4)+50)/100))</f>
        <v>501.125</v>
      </c>
      <c r="X62">
        <f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400.5</v>
      </c>
      <c r="Y62">
        <f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400.5</v>
      </c>
      <c r="Z62">
        <f t="shared" si="21"/>
        <v>400.5</v>
      </c>
      <c r="AA62">
        <f t="shared" si="22"/>
        <v>400.5</v>
      </c>
      <c r="AB62">
        <f>IF(I62&lt;&gt;0,(ABS(X62*Constants!$B$10)+50)/100,IF(X62=0,MAX((AB61-ABS(Z62*Constants!$B$4)),0),(ABS(X62*Constants!$B$4)+50)/100))</f>
        <v>0.54005</v>
      </c>
      <c r="AC62">
        <f>IF(J62&lt;&gt;0,(ABS(Y62*Constants!$B$10)+50)/100,IF(Y62=0,MAX((AC61-ABS(AA62*Constants!$B$4)),0),(ABS(Y62*Constants!$B$4)+50)/100))</f>
        <v>0.54005</v>
      </c>
      <c r="AD62">
        <f t="shared" si="23"/>
        <v>401</v>
      </c>
      <c r="AE62">
        <f t="shared" si="24"/>
        <v>400.5</v>
      </c>
      <c r="AF62">
        <f t="shared" si="25"/>
        <v>400.5</v>
      </c>
      <c r="AG62">
        <f>((Constants!$B$5*AG61)+Constants!$B$4*AD62+AH61)/(Constants!$B$5+Constants!$B$4)</f>
        <v>401</v>
      </c>
      <c r="AH62">
        <f>((Constants!$B$5*AG61)+Constants!$B$4*AD62+AH61)-(Constants!$B$5+Constants!$B$4)*AG62</f>
        <v>0</v>
      </c>
      <c r="AI62">
        <f>((Constants!$B$5*AI61)+Constants!$B$4*AE62+AJ61)/(Constants!$B$5+Constants!$B$4)</f>
        <v>400.5</v>
      </c>
      <c r="AJ62">
        <f>((Constants!$B$5*AI61)+Constants!$B$4*AE62+AJ61)-(Constants!$B$4+Constants!$B$5)*AI62</f>
        <v>0</v>
      </c>
      <c r="AK62">
        <f>((Constants!$B$5*AK61)+Constants!$B$4*AF62+AL61)/(Constants!$B$5+Constants!$B$4)</f>
        <v>400.5</v>
      </c>
      <c r="AL62">
        <f>((Constants!$B$5*AK61)+Constants!$B$4*AF62+AL61)-(Constants!$B$5+Constants!$B$4)*AK62</f>
        <v>0</v>
      </c>
      <c r="AM62">
        <f t="shared" si="26"/>
        <v>1</v>
      </c>
      <c r="AN62">
        <f t="shared" si="27"/>
        <v>1</v>
      </c>
      <c r="AO62">
        <f>(200000*(ABS(N62)-ABS(N60))+Constants!$B$7)/(2*Constants!$B$7)</f>
        <v>0.5</v>
      </c>
      <c r="AP62">
        <f>(200000*(ABS(O62)-ABS(O60))+Constants!$B$7)/(2*Constants!$B$7)</f>
        <v>0.5</v>
      </c>
      <c r="AQ62">
        <f t="shared" si="28"/>
        <v>1</v>
      </c>
      <c r="AR62">
        <f>(Constants!$B$3*Constants!$B$8*I62*K62+AS61)/(Constants!$B$9*Constants!$B$4)</f>
        <v>2.51327433628319</v>
      </c>
      <c r="AS62">
        <f>(Constants!$B$3*Constants!$B$8*I62*K62+AS61)-(AR62*Constants!$B$9*Constants!$B$4)</f>
        <v>0</v>
      </c>
      <c r="AT62">
        <f t="shared" si="29"/>
        <v>150.796460176991</v>
      </c>
      <c r="AU62">
        <f t="array" ref="AU62">IF(SUMPRODUCT(--(SIGN(AN29:AN61)=SIGN(K30:K62)))=0,2,IF(AV61&gt;0,1,0))</f>
        <v>0</v>
      </c>
      <c r="AV62">
        <f>IF(AU62=2,ROUND(5*1000/Constants!$B$11,0),IF(AV61&gt;0,AV61-1,0))</f>
        <v>0</v>
      </c>
      <c r="AW62">
        <f t="shared" si="30"/>
        <v>0</v>
      </c>
      <c r="AX62">
        <f ca="1" t="array" ref="AX62">IF(AW62&gt;Constants!$B$12,2,IF(SUMPRODUCT(--(AX43:AX62=2))=0,0,1))</f>
        <v>2</v>
      </c>
      <c r="AZ62">
        <f t="array" ref="AZ62">IF(ABS(AG62)&gt;Constants!$B$13,2,IF(SUMPRODUCT(--(AZ42:AZ61=2))=0,0,1))</f>
        <v>0</v>
      </c>
    </row>
    <row r="63" spans="1:52">
      <c r="A63" s="3">
        <v>61</v>
      </c>
      <c r="B63">
        <f>Signals!D62</f>
        <v>1</v>
      </c>
      <c r="C63">
        <f>Signals!E62</f>
        <v>1</v>
      </c>
      <c r="D63">
        <f>Signals!G62</f>
        <v>0</v>
      </c>
      <c r="E63">
        <f>Signals!J62</f>
        <v>0</v>
      </c>
      <c r="F63">
        <f>Signals!K62</f>
        <v>0</v>
      </c>
      <c r="G63">
        <f>IF(Constants!$B$2=2,-B63,B63)</f>
        <v>1</v>
      </c>
      <c r="H63">
        <f>IF(Constants!$C$2=2,-C63,C63)</f>
        <v>1</v>
      </c>
      <c r="I63">
        <f t="shared" si="14"/>
        <v>1</v>
      </c>
      <c r="J63">
        <f t="shared" si="15"/>
        <v>1</v>
      </c>
      <c r="K63">
        <f t="shared" si="16"/>
        <v>1</v>
      </c>
      <c r="L63">
        <f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400.5</v>
      </c>
      <c r="M63">
        <f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400.5</v>
      </c>
      <c r="N63">
        <f t="shared" si="17"/>
        <v>400.5</v>
      </c>
      <c r="O63">
        <f t="shared" si="18"/>
        <v>400.5</v>
      </c>
      <c r="P63">
        <f>IF(I63&lt;&gt;0,(ABS(L63*Constants!$B$10)+50)/100,MAX(P62-ABS(N63*Constants!$B$4),0))</f>
        <v>0.54005</v>
      </c>
      <c r="Q63">
        <f>IF(J63&lt;&gt;0,(ABS(M63*Constants!$B$10)+50)/100,MAX(Q62-ABS(O63*Constants!$B$4),0))</f>
        <v>0.54005</v>
      </c>
      <c r="R63">
        <f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400.5</v>
      </c>
      <c r="S63">
        <f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400.5</v>
      </c>
      <c r="T63">
        <f t="shared" si="19"/>
        <v>400.5</v>
      </c>
      <c r="U63">
        <f t="shared" si="20"/>
        <v>400.5</v>
      </c>
      <c r="V63">
        <f>IF(I63&lt;&gt;0,(ABS(R63*Constants!$B$4)+50)/100,IF(R63=0,MAX((0-ABS(T63*Constants!$B$4)),0),(ABS(R63*Constants!$B$4)+50)/100))</f>
        <v>501.125</v>
      </c>
      <c r="W63">
        <f>IF(J63&lt;&gt;0,(ABS(S63*Constants!$B$4)+50)/100,IF(S63=0,MAX((0-ABS(U63*Constants!$B$4)),0),(ABS(S63*Constants!$B$4)+50)/100))</f>
        <v>501.125</v>
      </c>
      <c r="X63">
        <f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400.5</v>
      </c>
      <c r="Y63">
        <f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400.5</v>
      </c>
      <c r="Z63">
        <f t="shared" si="21"/>
        <v>400.5</v>
      </c>
      <c r="AA63">
        <f t="shared" si="22"/>
        <v>400.5</v>
      </c>
      <c r="AB63">
        <f>IF(I63&lt;&gt;0,(ABS(X63*Constants!$B$10)+50)/100,IF(X63=0,MAX((AB62-ABS(Z63*Constants!$B$4)),0),(ABS(X63*Constants!$B$4)+50)/100))</f>
        <v>0.54005</v>
      </c>
      <c r="AC63">
        <f>IF(J63&lt;&gt;0,(ABS(Y63*Constants!$B$10)+50)/100,IF(Y63=0,MAX((AC62-ABS(AA63*Constants!$B$4)),0),(ABS(Y63*Constants!$B$4)+50)/100))</f>
        <v>0.54005</v>
      </c>
      <c r="AD63">
        <f t="shared" si="23"/>
        <v>401</v>
      </c>
      <c r="AE63">
        <f t="shared" si="24"/>
        <v>400.5</v>
      </c>
      <c r="AF63">
        <f t="shared" si="25"/>
        <v>400.5</v>
      </c>
      <c r="AG63">
        <f>((Constants!$B$5*AG62)+Constants!$B$4*AD63+AH62)/(Constants!$B$5+Constants!$B$4)</f>
        <v>401</v>
      </c>
      <c r="AH63">
        <f>((Constants!$B$5*AG62)+Constants!$B$4*AD63+AH62)-(Constants!$B$5+Constants!$B$4)*AG63</f>
        <v>0</v>
      </c>
      <c r="AI63">
        <f>((Constants!$B$5*AI62)+Constants!$B$4*AE63+AJ62)/(Constants!$B$5+Constants!$B$4)</f>
        <v>400.5</v>
      </c>
      <c r="AJ63">
        <f>((Constants!$B$5*AI62)+Constants!$B$4*AE63+AJ62)-(Constants!$B$4+Constants!$B$5)*AI63</f>
        <v>0</v>
      </c>
      <c r="AK63">
        <f>((Constants!$B$5*AK62)+Constants!$B$4*AF63+AL62)/(Constants!$B$5+Constants!$B$4)</f>
        <v>400.5</v>
      </c>
      <c r="AL63">
        <f>((Constants!$B$5*AK62)+Constants!$B$4*AF63+AL62)-(Constants!$B$5+Constants!$B$4)*AK63</f>
        <v>0</v>
      </c>
      <c r="AM63">
        <f t="shared" si="26"/>
        <v>1</v>
      </c>
      <c r="AN63">
        <f t="shared" si="27"/>
        <v>1</v>
      </c>
      <c r="AO63">
        <f>(200000*(ABS(N63)-ABS(N61))+Constants!$B$7)/(2*Constants!$B$7)</f>
        <v>0.5</v>
      </c>
      <c r="AP63">
        <f>(200000*(ABS(O63)-ABS(O61))+Constants!$B$7)/(2*Constants!$B$7)</f>
        <v>0.5</v>
      </c>
      <c r="AQ63">
        <f t="shared" si="28"/>
        <v>1</v>
      </c>
      <c r="AR63">
        <f>(Constants!$B$3*Constants!$B$8*I63*K63+AS62)/(Constants!$B$9*Constants!$B$4)</f>
        <v>2.51327433628319</v>
      </c>
      <c r="AS63">
        <f>(Constants!$B$3*Constants!$B$8*I63*K63+AS62)-(AR63*Constants!$B$9*Constants!$B$4)</f>
        <v>0</v>
      </c>
      <c r="AT63">
        <f t="shared" si="29"/>
        <v>153.309734513274</v>
      </c>
      <c r="AU63">
        <f t="array" ref="AU63">IF(SUMPRODUCT(--(SIGN(AN30:AN62)=SIGN(K31:K63)))=0,2,IF(AV62&gt;0,1,0))</f>
        <v>0</v>
      </c>
      <c r="AV63">
        <f>IF(AU63=2,ROUND(5*1000/Constants!$B$11,0),IF(AV62&gt;0,AV62-1,0))</f>
        <v>0</v>
      </c>
      <c r="AW63">
        <f t="shared" si="30"/>
        <v>0</v>
      </c>
      <c r="AX63">
        <f ca="1" t="array" ref="AX63">IF(AW63&gt;Constants!$B$12,2,IF(SUMPRODUCT(--(AX44:AX63=2))=0,0,1))</f>
        <v>2</v>
      </c>
      <c r="AZ63">
        <f t="array" ref="AZ63">IF(ABS(AG63)&gt;Constants!$B$13,2,IF(SUMPRODUCT(--(AZ43:AZ62=2))=0,0,1))</f>
        <v>0</v>
      </c>
    </row>
    <row r="64" spans="1:52">
      <c r="A64" s="3">
        <v>62</v>
      </c>
      <c r="B64">
        <f>Signals!D63</f>
        <v>1</v>
      </c>
      <c r="C64">
        <f>Signals!E63</f>
        <v>1</v>
      </c>
      <c r="D64">
        <f>Signals!G63</f>
        <v>0</v>
      </c>
      <c r="E64">
        <f>Signals!J63</f>
        <v>0</v>
      </c>
      <c r="F64">
        <f>Signals!K63</f>
        <v>0</v>
      </c>
      <c r="G64">
        <f>IF(Constants!$B$2=2,-B64,B64)</f>
        <v>1</v>
      </c>
      <c r="H64">
        <f>IF(Constants!$C$2=2,-C64,C64)</f>
        <v>1</v>
      </c>
      <c r="I64">
        <f t="shared" si="14"/>
        <v>1</v>
      </c>
      <c r="J64">
        <f t="shared" si="15"/>
        <v>1</v>
      </c>
      <c r="K64">
        <f t="shared" si="16"/>
        <v>1</v>
      </c>
      <c r="L64">
        <f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400.5</v>
      </c>
      <c r="M64">
        <f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400.5</v>
      </c>
      <c r="N64">
        <f t="shared" si="17"/>
        <v>400.5</v>
      </c>
      <c r="O64">
        <f t="shared" si="18"/>
        <v>400.5</v>
      </c>
      <c r="P64">
        <f>IF(I64&lt;&gt;0,(ABS(L64*Constants!$B$10)+50)/100,MAX(P63-ABS(N64*Constants!$B$4),0))</f>
        <v>0.54005</v>
      </c>
      <c r="Q64">
        <f>IF(J64&lt;&gt;0,(ABS(M64*Constants!$B$10)+50)/100,MAX(Q63-ABS(O64*Constants!$B$4),0))</f>
        <v>0.54005</v>
      </c>
      <c r="R64">
        <f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400.5</v>
      </c>
      <c r="S64">
        <f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400.5</v>
      </c>
      <c r="T64">
        <f t="shared" si="19"/>
        <v>400.5</v>
      </c>
      <c r="U64">
        <f t="shared" si="20"/>
        <v>400.5</v>
      </c>
      <c r="V64">
        <f>IF(I64&lt;&gt;0,(ABS(R64*Constants!$B$4)+50)/100,IF(R64=0,MAX((0-ABS(T64*Constants!$B$4)),0),(ABS(R64*Constants!$B$4)+50)/100))</f>
        <v>501.125</v>
      </c>
      <c r="W64">
        <f>IF(J64&lt;&gt;0,(ABS(S64*Constants!$B$4)+50)/100,IF(S64=0,MAX((0-ABS(U64*Constants!$B$4)),0),(ABS(S64*Constants!$B$4)+50)/100))</f>
        <v>501.125</v>
      </c>
      <c r="X64">
        <f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400.5</v>
      </c>
      <c r="Y64">
        <f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400.5</v>
      </c>
      <c r="Z64">
        <f t="shared" si="21"/>
        <v>400.5</v>
      </c>
      <c r="AA64">
        <f t="shared" si="22"/>
        <v>400.5</v>
      </c>
      <c r="AB64">
        <f>IF(I64&lt;&gt;0,(ABS(X64*Constants!$B$10)+50)/100,IF(X64=0,MAX((AB63-ABS(Z64*Constants!$B$4)),0),(ABS(X64*Constants!$B$4)+50)/100))</f>
        <v>0.54005</v>
      </c>
      <c r="AC64">
        <f>IF(J64&lt;&gt;0,(ABS(Y64*Constants!$B$10)+50)/100,IF(Y64=0,MAX((AC63-ABS(AA64*Constants!$B$4)),0),(ABS(Y64*Constants!$B$4)+50)/100))</f>
        <v>0.54005</v>
      </c>
      <c r="AD64">
        <f t="shared" si="23"/>
        <v>401</v>
      </c>
      <c r="AE64">
        <f t="shared" si="24"/>
        <v>400.5</v>
      </c>
      <c r="AF64">
        <f t="shared" si="25"/>
        <v>400.5</v>
      </c>
      <c r="AG64">
        <f>((Constants!$B$5*AG63)+Constants!$B$4*AD64+AH63)/(Constants!$B$5+Constants!$B$4)</f>
        <v>401</v>
      </c>
      <c r="AH64">
        <f>((Constants!$B$5*AG63)+Constants!$B$4*AD64+AH63)-(Constants!$B$5+Constants!$B$4)*AG64</f>
        <v>0</v>
      </c>
      <c r="AI64">
        <f>((Constants!$B$5*AI63)+Constants!$B$4*AE64+AJ63)/(Constants!$B$5+Constants!$B$4)</f>
        <v>400.5</v>
      </c>
      <c r="AJ64">
        <f>((Constants!$B$5*AI63)+Constants!$B$4*AE64+AJ63)-(Constants!$B$4+Constants!$B$5)*AI64</f>
        <v>0</v>
      </c>
      <c r="AK64">
        <f>((Constants!$B$5*AK63)+Constants!$B$4*AF64+AL63)/(Constants!$B$5+Constants!$B$4)</f>
        <v>400.5</v>
      </c>
      <c r="AL64">
        <f>((Constants!$B$5*AK63)+Constants!$B$4*AF64+AL63)-(Constants!$B$5+Constants!$B$4)*AK64</f>
        <v>0</v>
      </c>
      <c r="AM64">
        <f t="shared" si="26"/>
        <v>1</v>
      </c>
      <c r="AN64">
        <f t="shared" si="27"/>
        <v>1</v>
      </c>
      <c r="AO64">
        <f>(200000*(ABS(N64)-ABS(N62))+Constants!$B$7)/(2*Constants!$B$7)</f>
        <v>0.5</v>
      </c>
      <c r="AP64">
        <f>(200000*(ABS(O64)-ABS(O62))+Constants!$B$7)/(2*Constants!$B$7)</f>
        <v>0.5</v>
      </c>
      <c r="AQ64">
        <f t="shared" si="28"/>
        <v>1</v>
      </c>
      <c r="AR64">
        <f>(Constants!$B$3*Constants!$B$8*I64*K64+AS63)/(Constants!$B$9*Constants!$B$4)</f>
        <v>2.51327433628319</v>
      </c>
      <c r="AS64">
        <f>(Constants!$B$3*Constants!$B$8*I64*K64+AS63)-(AR64*Constants!$B$9*Constants!$B$4)</f>
        <v>0</v>
      </c>
      <c r="AT64">
        <f t="shared" si="29"/>
        <v>155.823008849558</v>
      </c>
      <c r="AU64">
        <f t="array" ref="AU64">IF(SUMPRODUCT(--(SIGN(AN31:AN63)=SIGN(K32:K64)))=0,2,IF(AV63&gt;0,1,0))</f>
        <v>0</v>
      </c>
      <c r="AV64">
        <f>IF(AU64=2,ROUND(5*1000/Constants!$B$11,0),IF(AV63&gt;0,AV63-1,0))</f>
        <v>0</v>
      </c>
      <c r="AW64">
        <f t="shared" si="30"/>
        <v>0</v>
      </c>
      <c r="AX64">
        <f ca="1" t="array" ref="AX64">IF(AW64&gt;Constants!$B$12,2,IF(SUMPRODUCT(--(AX45:AX64=2))=0,0,1))</f>
        <v>2</v>
      </c>
      <c r="AZ64">
        <f t="array" ref="AZ64">IF(ABS(AG64)&gt;Constants!$B$13,2,IF(SUMPRODUCT(--(AZ44:AZ63=2))=0,0,1))</f>
        <v>0</v>
      </c>
    </row>
    <row r="65" spans="1:52">
      <c r="A65" s="3">
        <v>63</v>
      </c>
      <c r="B65">
        <f>Signals!D64</f>
        <v>1</v>
      </c>
      <c r="C65">
        <f>Signals!E64</f>
        <v>1</v>
      </c>
      <c r="D65">
        <f>Signals!G64</f>
        <v>0</v>
      </c>
      <c r="E65">
        <f>Signals!J64</f>
        <v>0</v>
      </c>
      <c r="F65">
        <f>Signals!K64</f>
        <v>0</v>
      </c>
      <c r="G65">
        <f>IF(Constants!$B$2=2,-B65,B65)</f>
        <v>1</v>
      </c>
      <c r="H65">
        <f>IF(Constants!$C$2=2,-C65,C65)</f>
        <v>1</v>
      </c>
      <c r="I65">
        <f t="shared" si="14"/>
        <v>1</v>
      </c>
      <c r="J65">
        <f t="shared" si="15"/>
        <v>1</v>
      </c>
      <c r="K65">
        <f t="shared" si="16"/>
        <v>1</v>
      </c>
      <c r="L65">
        <f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400.5</v>
      </c>
      <c r="M65">
        <f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400.5</v>
      </c>
      <c r="N65">
        <f t="shared" si="17"/>
        <v>400.5</v>
      </c>
      <c r="O65">
        <f t="shared" si="18"/>
        <v>400.5</v>
      </c>
      <c r="P65">
        <f>IF(I65&lt;&gt;0,(ABS(L65*Constants!$B$10)+50)/100,MAX(P64-ABS(N65*Constants!$B$4),0))</f>
        <v>0.54005</v>
      </c>
      <c r="Q65">
        <f>IF(J65&lt;&gt;0,(ABS(M65*Constants!$B$10)+50)/100,MAX(Q64-ABS(O65*Constants!$B$4),0))</f>
        <v>0.54005</v>
      </c>
      <c r="R65">
        <f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400.5</v>
      </c>
      <c r="S65">
        <f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400.5</v>
      </c>
      <c r="T65">
        <f t="shared" si="19"/>
        <v>400.5</v>
      </c>
      <c r="U65">
        <f t="shared" si="20"/>
        <v>400.5</v>
      </c>
      <c r="V65">
        <f>IF(I65&lt;&gt;0,(ABS(R65*Constants!$B$4)+50)/100,IF(R65=0,MAX((0-ABS(T65*Constants!$B$4)),0),(ABS(R65*Constants!$B$4)+50)/100))</f>
        <v>501.125</v>
      </c>
      <c r="W65">
        <f>IF(J65&lt;&gt;0,(ABS(S65*Constants!$B$4)+50)/100,IF(S65=0,MAX((0-ABS(U65*Constants!$B$4)),0),(ABS(S65*Constants!$B$4)+50)/100))</f>
        <v>501.125</v>
      </c>
      <c r="X65">
        <f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400.5</v>
      </c>
      <c r="Y65">
        <f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400.5</v>
      </c>
      <c r="Z65">
        <f t="shared" si="21"/>
        <v>400.5</v>
      </c>
      <c r="AA65">
        <f t="shared" si="22"/>
        <v>400.5</v>
      </c>
      <c r="AB65">
        <f>IF(I65&lt;&gt;0,(ABS(X65*Constants!$B$10)+50)/100,IF(X65=0,MAX((AB64-ABS(Z65*Constants!$B$4)),0),(ABS(X65*Constants!$B$4)+50)/100))</f>
        <v>0.54005</v>
      </c>
      <c r="AC65">
        <f>IF(J65&lt;&gt;0,(ABS(Y65*Constants!$B$10)+50)/100,IF(Y65=0,MAX((AC64-ABS(AA65*Constants!$B$4)),0),(ABS(Y65*Constants!$B$4)+50)/100))</f>
        <v>0.54005</v>
      </c>
      <c r="AD65">
        <f t="shared" si="23"/>
        <v>401</v>
      </c>
      <c r="AE65">
        <f t="shared" si="24"/>
        <v>400.5</v>
      </c>
      <c r="AF65">
        <f t="shared" si="25"/>
        <v>400.5</v>
      </c>
      <c r="AG65">
        <f>((Constants!$B$5*AG64)+Constants!$B$4*AD65+AH64)/(Constants!$B$5+Constants!$B$4)</f>
        <v>401</v>
      </c>
      <c r="AH65">
        <f>((Constants!$B$5*AG64)+Constants!$B$4*AD65+AH64)-(Constants!$B$5+Constants!$B$4)*AG65</f>
        <v>0</v>
      </c>
      <c r="AI65">
        <f>((Constants!$B$5*AI64)+Constants!$B$4*AE65+AJ64)/(Constants!$B$5+Constants!$B$4)</f>
        <v>400.5</v>
      </c>
      <c r="AJ65">
        <f>((Constants!$B$5*AI64)+Constants!$B$4*AE65+AJ64)-(Constants!$B$4+Constants!$B$5)*AI65</f>
        <v>0</v>
      </c>
      <c r="AK65">
        <f>((Constants!$B$5*AK64)+Constants!$B$4*AF65+AL64)/(Constants!$B$5+Constants!$B$4)</f>
        <v>400.5</v>
      </c>
      <c r="AL65">
        <f>((Constants!$B$5*AK64)+Constants!$B$4*AF65+AL64)-(Constants!$B$5+Constants!$B$4)*AK65</f>
        <v>0</v>
      </c>
      <c r="AM65">
        <f t="shared" si="26"/>
        <v>1</v>
      </c>
      <c r="AN65">
        <f t="shared" si="27"/>
        <v>1</v>
      </c>
      <c r="AO65">
        <f>(200000*(ABS(N65)-ABS(N63))+Constants!$B$7)/(2*Constants!$B$7)</f>
        <v>0.5</v>
      </c>
      <c r="AP65">
        <f>(200000*(ABS(O65)-ABS(O63))+Constants!$B$7)/(2*Constants!$B$7)</f>
        <v>0.5</v>
      </c>
      <c r="AQ65">
        <f t="shared" si="28"/>
        <v>1</v>
      </c>
      <c r="AR65">
        <f>(Constants!$B$3*Constants!$B$8*I65*K65+AS64)/(Constants!$B$9*Constants!$B$4)</f>
        <v>2.51327433628319</v>
      </c>
      <c r="AS65">
        <f>(Constants!$B$3*Constants!$B$8*I65*K65+AS64)-(AR65*Constants!$B$9*Constants!$B$4)</f>
        <v>0</v>
      </c>
      <c r="AT65">
        <f t="shared" si="29"/>
        <v>158.336283185841</v>
      </c>
      <c r="AU65">
        <f t="array" ref="AU65">IF(SUMPRODUCT(--(SIGN(AN32:AN64)=SIGN(K33:K65)))=0,2,IF(AV64&gt;0,1,0))</f>
        <v>0</v>
      </c>
      <c r="AV65">
        <f>IF(AU65=2,ROUND(5*1000/Constants!$B$11,0),IF(AV64&gt;0,AV64-1,0))</f>
        <v>0</v>
      </c>
      <c r="AW65">
        <f t="shared" si="30"/>
        <v>0</v>
      </c>
      <c r="AX65">
        <f ca="1" t="array" ref="AX65">IF(AW65&gt;Constants!$B$12,2,IF(SUMPRODUCT(--(AX46:AX65=2))=0,0,1))</f>
        <v>2</v>
      </c>
      <c r="AZ65">
        <f t="array" ref="AZ65">IF(ABS(AG65)&gt;Constants!$B$13,2,IF(SUMPRODUCT(--(AZ45:AZ64=2))=0,0,1))</f>
        <v>0</v>
      </c>
    </row>
    <row r="66" spans="1:52">
      <c r="A66" s="3">
        <v>64</v>
      </c>
      <c r="B66">
        <f>Signals!D65</f>
        <v>1</v>
      </c>
      <c r="C66">
        <f>Signals!E65</f>
        <v>1</v>
      </c>
      <c r="D66">
        <f>Signals!G65</f>
        <v>0</v>
      </c>
      <c r="E66">
        <f>Signals!J65</f>
        <v>0</v>
      </c>
      <c r="F66">
        <f>Signals!K65</f>
        <v>0</v>
      </c>
      <c r="G66">
        <f>IF(Constants!$B$2=2,-B66,B66)</f>
        <v>1</v>
      </c>
      <c r="H66">
        <f>IF(Constants!$C$2=2,-C66,C66)</f>
        <v>1</v>
      </c>
      <c r="I66">
        <f t="shared" si="14"/>
        <v>1</v>
      </c>
      <c r="J66">
        <f t="shared" si="15"/>
        <v>1</v>
      </c>
      <c r="K66">
        <f t="shared" si="16"/>
        <v>1</v>
      </c>
      <c r="L66">
        <f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400.5</v>
      </c>
      <c r="M66">
        <f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400.5</v>
      </c>
      <c r="N66">
        <f t="shared" si="17"/>
        <v>400.5</v>
      </c>
      <c r="O66">
        <f t="shared" si="18"/>
        <v>400.5</v>
      </c>
      <c r="P66">
        <f>IF(I66&lt;&gt;0,(ABS(L66*Constants!$B$10)+50)/100,MAX(P65-ABS(N66*Constants!$B$4),0))</f>
        <v>0.54005</v>
      </c>
      <c r="Q66">
        <f>IF(J66&lt;&gt;0,(ABS(M66*Constants!$B$10)+50)/100,MAX(Q65-ABS(O66*Constants!$B$4),0))</f>
        <v>0.54005</v>
      </c>
      <c r="R66">
        <f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400.5</v>
      </c>
      <c r="S66">
        <f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400.5</v>
      </c>
      <c r="T66">
        <f t="shared" si="19"/>
        <v>400.5</v>
      </c>
      <c r="U66">
        <f t="shared" si="20"/>
        <v>400.5</v>
      </c>
      <c r="V66">
        <f>IF(I66&lt;&gt;0,(ABS(R66*Constants!$B$4)+50)/100,IF(R66=0,MAX((0-ABS(T66*Constants!$B$4)),0),(ABS(R66*Constants!$B$4)+50)/100))</f>
        <v>501.125</v>
      </c>
      <c r="W66">
        <f>IF(J66&lt;&gt;0,(ABS(S66*Constants!$B$4)+50)/100,IF(S66=0,MAX((0-ABS(U66*Constants!$B$4)),0),(ABS(S66*Constants!$B$4)+50)/100))</f>
        <v>501.125</v>
      </c>
      <c r="X66">
        <f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400.5</v>
      </c>
      <c r="Y66">
        <f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400.5</v>
      </c>
      <c r="Z66">
        <f t="shared" si="21"/>
        <v>400.5</v>
      </c>
      <c r="AA66">
        <f t="shared" si="22"/>
        <v>400.5</v>
      </c>
      <c r="AB66">
        <f>IF(I66&lt;&gt;0,(ABS(X66*Constants!$B$10)+50)/100,IF(X66=0,MAX((AB65-ABS(Z66*Constants!$B$4)),0),(ABS(X66*Constants!$B$4)+50)/100))</f>
        <v>0.54005</v>
      </c>
      <c r="AC66">
        <f>IF(J66&lt;&gt;0,(ABS(Y66*Constants!$B$10)+50)/100,IF(Y66=0,MAX((AC65-ABS(AA66*Constants!$B$4)),0),(ABS(Y66*Constants!$B$4)+50)/100))</f>
        <v>0.54005</v>
      </c>
      <c r="AD66">
        <f t="shared" si="23"/>
        <v>401</v>
      </c>
      <c r="AE66">
        <f t="shared" si="24"/>
        <v>400.5</v>
      </c>
      <c r="AF66">
        <f t="shared" si="25"/>
        <v>400.5</v>
      </c>
      <c r="AG66">
        <f>((Constants!$B$5*AG65)+Constants!$B$4*AD66+AH65)/(Constants!$B$5+Constants!$B$4)</f>
        <v>401</v>
      </c>
      <c r="AH66">
        <f>((Constants!$B$5*AG65)+Constants!$B$4*AD66+AH65)-(Constants!$B$5+Constants!$B$4)*AG66</f>
        <v>0</v>
      </c>
      <c r="AI66">
        <f>((Constants!$B$5*AI65)+Constants!$B$4*AE66+AJ65)/(Constants!$B$5+Constants!$B$4)</f>
        <v>400.5</v>
      </c>
      <c r="AJ66">
        <f>((Constants!$B$5*AI65)+Constants!$B$4*AE66+AJ65)-(Constants!$B$4+Constants!$B$5)*AI66</f>
        <v>0</v>
      </c>
      <c r="AK66">
        <f>((Constants!$B$5*AK65)+Constants!$B$4*AF66+AL65)/(Constants!$B$5+Constants!$B$4)</f>
        <v>400.5</v>
      </c>
      <c r="AL66">
        <f>((Constants!$B$5*AK65)+Constants!$B$4*AF66+AL65)-(Constants!$B$5+Constants!$B$4)*AK66</f>
        <v>0</v>
      </c>
      <c r="AM66">
        <f t="shared" si="26"/>
        <v>1</v>
      </c>
      <c r="AN66">
        <f t="shared" si="27"/>
        <v>1</v>
      </c>
      <c r="AO66">
        <f>(200000*(ABS(N66)-ABS(N64))+Constants!$B$7)/(2*Constants!$B$7)</f>
        <v>0.5</v>
      </c>
      <c r="AP66">
        <f>(200000*(ABS(O66)-ABS(O64))+Constants!$B$7)/(2*Constants!$B$7)</f>
        <v>0.5</v>
      </c>
      <c r="AQ66">
        <f t="shared" si="28"/>
        <v>1</v>
      </c>
      <c r="AR66">
        <f>(Constants!$B$3*Constants!$B$8*I66*K66+AS65)/(Constants!$B$9*Constants!$B$4)</f>
        <v>2.51327433628319</v>
      </c>
      <c r="AS66">
        <f>(Constants!$B$3*Constants!$B$8*I66*K66+AS65)-(AR66*Constants!$B$9*Constants!$B$4)</f>
        <v>0</v>
      </c>
      <c r="AT66">
        <f t="shared" si="29"/>
        <v>160.849557522124</v>
      </c>
      <c r="AU66">
        <f t="array" ref="AU66">IF(SUMPRODUCT(--(SIGN(AN33:AN65)=SIGN(K34:K66)))=0,2,IF(AV65&gt;0,1,0))</f>
        <v>0</v>
      </c>
      <c r="AV66">
        <f>IF(AU66=2,ROUND(5*1000/Constants!$B$11,0),IF(AV65&gt;0,AV65-1,0))</f>
        <v>0</v>
      </c>
      <c r="AW66">
        <f t="shared" si="30"/>
        <v>0</v>
      </c>
      <c r="AX66">
        <f ca="1" t="array" ref="AX66">IF(AW66&gt;Constants!$B$12,2,IF(SUMPRODUCT(--(AX47:AX66=2))=0,0,1))</f>
        <v>2</v>
      </c>
      <c r="AZ66">
        <f t="array" ref="AZ66">IF(ABS(AG66)&gt;Constants!$B$13,2,IF(SUMPRODUCT(--(AZ46:AZ65=2))=0,0,1))</f>
        <v>0</v>
      </c>
    </row>
    <row r="67" spans="1:52">
      <c r="A67" s="3">
        <v>65</v>
      </c>
      <c r="B67">
        <f>Signals!D66</f>
        <v>1</v>
      </c>
      <c r="C67">
        <f>Signals!E66</f>
        <v>1</v>
      </c>
      <c r="D67">
        <f>Signals!G66</f>
        <v>0</v>
      </c>
      <c r="E67">
        <f>Signals!J66</f>
        <v>0</v>
      </c>
      <c r="F67">
        <f>Signals!K66</f>
        <v>0</v>
      </c>
      <c r="G67">
        <f>IF(Constants!$B$2=2,-B67,B67)</f>
        <v>1</v>
      </c>
      <c r="H67">
        <f>IF(Constants!$C$2=2,-C67,C67)</f>
        <v>1</v>
      </c>
      <c r="I67">
        <f t="shared" si="14"/>
        <v>1</v>
      </c>
      <c r="J67">
        <f t="shared" si="15"/>
        <v>1</v>
      </c>
      <c r="K67">
        <f t="shared" si="16"/>
        <v>1</v>
      </c>
      <c r="L67">
        <f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400.5</v>
      </c>
      <c r="M67">
        <f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400.5</v>
      </c>
      <c r="N67">
        <f t="shared" si="17"/>
        <v>400.5</v>
      </c>
      <c r="O67">
        <f t="shared" si="18"/>
        <v>400.5</v>
      </c>
      <c r="P67">
        <f>IF(I67&lt;&gt;0,(ABS(L67*Constants!$B$10)+50)/100,MAX(P66-ABS(N67*Constants!$B$4),0))</f>
        <v>0.54005</v>
      </c>
      <c r="Q67">
        <f>IF(J67&lt;&gt;0,(ABS(M67*Constants!$B$10)+50)/100,MAX(Q66-ABS(O67*Constants!$B$4),0))</f>
        <v>0.54005</v>
      </c>
      <c r="R67">
        <f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400.5</v>
      </c>
      <c r="S67">
        <f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400.5</v>
      </c>
      <c r="T67">
        <f t="shared" si="19"/>
        <v>400.5</v>
      </c>
      <c r="U67">
        <f t="shared" si="20"/>
        <v>400.5</v>
      </c>
      <c r="V67">
        <f>IF(I67&lt;&gt;0,(ABS(R67*Constants!$B$4)+50)/100,IF(R67=0,MAX((0-ABS(T67*Constants!$B$4)),0),(ABS(R67*Constants!$B$4)+50)/100))</f>
        <v>501.125</v>
      </c>
      <c r="W67">
        <f>IF(J67&lt;&gt;0,(ABS(S67*Constants!$B$4)+50)/100,IF(S67=0,MAX((0-ABS(U67*Constants!$B$4)),0),(ABS(S67*Constants!$B$4)+50)/100))</f>
        <v>501.125</v>
      </c>
      <c r="X67">
        <f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400.5</v>
      </c>
      <c r="Y67">
        <f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400.5</v>
      </c>
      <c r="Z67">
        <f t="shared" si="21"/>
        <v>400.5</v>
      </c>
      <c r="AA67">
        <f t="shared" si="22"/>
        <v>400.5</v>
      </c>
      <c r="AB67">
        <f>IF(I67&lt;&gt;0,(ABS(X67*Constants!$B$10)+50)/100,IF(X67=0,MAX((AB66-ABS(Z67*Constants!$B$4)),0),(ABS(X67*Constants!$B$4)+50)/100))</f>
        <v>0.54005</v>
      </c>
      <c r="AC67">
        <f>IF(J67&lt;&gt;0,(ABS(Y67*Constants!$B$10)+50)/100,IF(Y67=0,MAX((AC66-ABS(AA67*Constants!$B$4)),0),(ABS(Y67*Constants!$B$4)+50)/100))</f>
        <v>0.54005</v>
      </c>
      <c r="AD67">
        <f t="shared" si="23"/>
        <v>401</v>
      </c>
      <c r="AE67">
        <f t="shared" si="24"/>
        <v>400.5</v>
      </c>
      <c r="AF67">
        <f t="shared" si="25"/>
        <v>400.5</v>
      </c>
      <c r="AG67">
        <f>((Constants!$B$5*AG66)+Constants!$B$4*AD67+AH66)/(Constants!$B$5+Constants!$B$4)</f>
        <v>401</v>
      </c>
      <c r="AH67">
        <f>((Constants!$B$5*AG66)+Constants!$B$4*AD67+AH66)-(Constants!$B$5+Constants!$B$4)*AG67</f>
        <v>0</v>
      </c>
      <c r="AI67">
        <f>((Constants!$B$5*AI66)+Constants!$B$4*AE67+AJ66)/(Constants!$B$5+Constants!$B$4)</f>
        <v>400.5</v>
      </c>
      <c r="AJ67">
        <f>((Constants!$B$5*AI66)+Constants!$B$4*AE67+AJ66)-(Constants!$B$4+Constants!$B$5)*AI67</f>
        <v>0</v>
      </c>
      <c r="AK67">
        <f>((Constants!$B$5*AK66)+Constants!$B$4*AF67+AL66)/(Constants!$B$5+Constants!$B$4)</f>
        <v>400.5</v>
      </c>
      <c r="AL67">
        <f>((Constants!$B$5*AK66)+Constants!$B$4*AF67+AL66)-(Constants!$B$5+Constants!$B$4)*AK67</f>
        <v>0</v>
      </c>
      <c r="AM67">
        <f t="shared" si="26"/>
        <v>1</v>
      </c>
      <c r="AN67">
        <f t="shared" si="27"/>
        <v>1</v>
      </c>
      <c r="AO67">
        <f>(200000*(ABS(N67)-ABS(N65))+Constants!$B$7)/(2*Constants!$B$7)</f>
        <v>0.5</v>
      </c>
      <c r="AP67">
        <f>(200000*(ABS(O67)-ABS(O65))+Constants!$B$7)/(2*Constants!$B$7)</f>
        <v>0.5</v>
      </c>
      <c r="AQ67">
        <f t="shared" si="28"/>
        <v>1</v>
      </c>
      <c r="AR67">
        <f>(Constants!$B$3*Constants!$B$8*I67*K67+AS66)/(Constants!$B$9*Constants!$B$4)</f>
        <v>2.51327433628319</v>
      </c>
      <c r="AS67">
        <f>(Constants!$B$3*Constants!$B$8*I67*K67+AS66)-(AR67*Constants!$B$9*Constants!$B$4)</f>
        <v>0</v>
      </c>
      <c r="AT67">
        <f t="shared" si="29"/>
        <v>163.362831858407</v>
      </c>
      <c r="AU67">
        <f t="array" ref="AU67">IF(SUMPRODUCT(--(SIGN(AN34:AN66)=SIGN(K35:K67)))=0,2,IF(AV66&gt;0,1,0))</f>
        <v>0</v>
      </c>
      <c r="AV67">
        <f>IF(AU67=2,ROUND(5*1000/Constants!$B$11,0),IF(AV66&gt;0,AV66-1,0))</f>
        <v>0</v>
      </c>
      <c r="AW67">
        <f t="shared" si="30"/>
        <v>0</v>
      </c>
      <c r="AX67">
        <f ca="1" t="array" ref="AX67">IF(AW67&gt;Constants!$B$12,2,IF(SUMPRODUCT(--(AX48:AX67=2))=0,0,1))</f>
        <v>2</v>
      </c>
      <c r="AZ67">
        <f t="array" ref="AZ67">IF(ABS(AG67)&gt;Constants!$B$13,2,IF(SUMPRODUCT(--(AZ47:AZ66=2))=0,0,1))</f>
        <v>0</v>
      </c>
    </row>
    <row r="68" spans="1:52">
      <c r="A68" s="3">
        <v>66</v>
      </c>
      <c r="B68">
        <f>Signals!D67</f>
        <v>1</v>
      </c>
      <c r="C68">
        <f>Signals!E67</f>
        <v>1</v>
      </c>
      <c r="D68">
        <f>Signals!G67</f>
        <v>0</v>
      </c>
      <c r="E68">
        <f>Signals!J67</f>
        <v>0</v>
      </c>
      <c r="F68">
        <f>Signals!K67</f>
        <v>0</v>
      </c>
      <c r="G68">
        <f>IF(Constants!$B$2=2,-B68,B68)</f>
        <v>1</v>
      </c>
      <c r="H68">
        <f>IF(Constants!$C$2=2,-C68,C68)</f>
        <v>1</v>
      </c>
      <c r="I68">
        <f t="shared" si="14"/>
        <v>1</v>
      </c>
      <c r="J68">
        <f t="shared" si="15"/>
        <v>1</v>
      </c>
      <c r="K68">
        <f t="shared" si="16"/>
        <v>1</v>
      </c>
      <c r="L68">
        <f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400.5</v>
      </c>
      <c r="M68">
        <f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400.5</v>
      </c>
      <c r="N68">
        <f t="shared" si="17"/>
        <v>400.5</v>
      </c>
      <c r="O68">
        <f t="shared" si="18"/>
        <v>400.5</v>
      </c>
      <c r="P68">
        <f>IF(I68&lt;&gt;0,(ABS(L68*Constants!$B$10)+50)/100,MAX(P67-ABS(N68*Constants!$B$4),0))</f>
        <v>0.54005</v>
      </c>
      <c r="Q68">
        <f>IF(J68&lt;&gt;0,(ABS(M68*Constants!$B$10)+50)/100,MAX(Q67-ABS(O68*Constants!$B$4),0))</f>
        <v>0.54005</v>
      </c>
      <c r="R68">
        <f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400.5</v>
      </c>
      <c r="S68">
        <f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400.5</v>
      </c>
      <c r="T68">
        <f t="shared" si="19"/>
        <v>400.5</v>
      </c>
      <c r="U68">
        <f t="shared" si="20"/>
        <v>400.5</v>
      </c>
      <c r="V68">
        <f>IF(I68&lt;&gt;0,(ABS(R68*Constants!$B$4)+50)/100,IF(R68=0,MAX((0-ABS(T68*Constants!$B$4)),0),(ABS(R68*Constants!$B$4)+50)/100))</f>
        <v>501.125</v>
      </c>
      <c r="W68">
        <f>IF(J68&lt;&gt;0,(ABS(S68*Constants!$B$4)+50)/100,IF(S68=0,MAX((0-ABS(U68*Constants!$B$4)),0),(ABS(S68*Constants!$B$4)+50)/100))</f>
        <v>501.125</v>
      </c>
      <c r="X68">
        <f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400.5</v>
      </c>
      <c r="Y68">
        <f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400.5</v>
      </c>
      <c r="Z68">
        <f t="shared" si="21"/>
        <v>400.5</v>
      </c>
      <c r="AA68">
        <f t="shared" si="22"/>
        <v>400.5</v>
      </c>
      <c r="AB68">
        <f>IF(I68&lt;&gt;0,(ABS(X68*Constants!$B$10)+50)/100,IF(X68=0,MAX((AB67-ABS(Z68*Constants!$B$4)),0),(ABS(X68*Constants!$B$4)+50)/100))</f>
        <v>0.54005</v>
      </c>
      <c r="AC68">
        <f>IF(J68&lt;&gt;0,(ABS(Y68*Constants!$B$10)+50)/100,IF(Y68=0,MAX((AC67-ABS(AA68*Constants!$B$4)),0),(ABS(Y68*Constants!$B$4)+50)/100))</f>
        <v>0.54005</v>
      </c>
      <c r="AD68">
        <f t="shared" si="23"/>
        <v>401</v>
      </c>
      <c r="AE68">
        <f t="shared" si="24"/>
        <v>400.5</v>
      </c>
      <c r="AF68">
        <f t="shared" si="25"/>
        <v>400.5</v>
      </c>
      <c r="AG68">
        <f>((Constants!$B$5*AG67)+Constants!$B$4*AD68+AH67)/(Constants!$B$5+Constants!$B$4)</f>
        <v>401</v>
      </c>
      <c r="AH68">
        <f>((Constants!$B$5*AG67)+Constants!$B$4*AD68+AH67)-(Constants!$B$5+Constants!$B$4)*AG68</f>
        <v>0</v>
      </c>
      <c r="AI68">
        <f>((Constants!$B$5*AI67)+Constants!$B$4*AE68+AJ67)/(Constants!$B$5+Constants!$B$4)</f>
        <v>400.5</v>
      </c>
      <c r="AJ68">
        <f>((Constants!$B$5*AI67)+Constants!$B$4*AE68+AJ67)-(Constants!$B$4+Constants!$B$5)*AI68</f>
        <v>0</v>
      </c>
      <c r="AK68">
        <f>((Constants!$B$5*AK67)+Constants!$B$4*AF68+AL67)/(Constants!$B$5+Constants!$B$4)</f>
        <v>400.5</v>
      </c>
      <c r="AL68">
        <f>((Constants!$B$5*AK67)+Constants!$B$4*AF68+AL67)-(Constants!$B$5+Constants!$B$4)*AK68</f>
        <v>0</v>
      </c>
      <c r="AM68">
        <f t="shared" si="26"/>
        <v>1</v>
      </c>
      <c r="AN68">
        <f t="shared" si="27"/>
        <v>1</v>
      </c>
      <c r="AO68">
        <f>(200000*(ABS(N68)-ABS(N66))+Constants!$B$7)/(2*Constants!$B$7)</f>
        <v>0.5</v>
      </c>
      <c r="AP68">
        <f>(200000*(ABS(O68)-ABS(O66))+Constants!$B$7)/(2*Constants!$B$7)</f>
        <v>0.5</v>
      </c>
      <c r="AQ68">
        <f t="shared" si="28"/>
        <v>1</v>
      </c>
      <c r="AR68">
        <f>(Constants!$B$3*Constants!$B$8*I68*K68+AS67)/(Constants!$B$9*Constants!$B$4)</f>
        <v>2.51327433628319</v>
      </c>
      <c r="AS68">
        <f>(Constants!$B$3*Constants!$B$8*I68*K68+AS67)-(AR68*Constants!$B$9*Constants!$B$4)</f>
        <v>0</v>
      </c>
      <c r="AT68">
        <f t="shared" si="29"/>
        <v>165.87610619469</v>
      </c>
      <c r="AU68">
        <f t="array" ref="AU68">IF(SUMPRODUCT(--(SIGN(AN35:AN67)=SIGN(K36:K68)))=0,2,IF(AV67&gt;0,1,0))</f>
        <v>0</v>
      </c>
      <c r="AV68">
        <f>IF(AU68=2,ROUND(5*1000/Constants!$B$11,0),IF(AV67&gt;0,AV67-1,0))</f>
        <v>0</v>
      </c>
      <c r="AW68">
        <f t="shared" si="30"/>
        <v>0</v>
      </c>
      <c r="AX68">
        <f ca="1" t="array" ref="AX68">IF(AW68&gt;Constants!$B$12,2,IF(SUMPRODUCT(--(AX49:AX68=2))=0,0,1))</f>
        <v>2</v>
      </c>
      <c r="AZ68">
        <f t="array" ref="AZ68">IF(ABS(AG68)&gt;Constants!$B$13,2,IF(SUMPRODUCT(--(AZ48:AZ67=2))=0,0,1))</f>
        <v>0</v>
      </c>
    </row>
    <row r="69" spans="1:52">
      <c r="A69" s="3">
        <v>67</v>
      </c>
      <c r="B69">
        <f>Signals!D68</f>
        <v>1</v>
      </c>
      <c r="C69">
        <f>Signals!E68</f>
        <v>1</v>
      </c>
      <c r="D69">
        <f>Signals!G68</f>
        <v>0</v>
      </c>
      <c r="E69">
        <f>Signals!J68</f>
        <v>0</v>
      </c>
      <c r="F69">
        <f>Signals!K68</f>
        <v>0</v>
      </c>
      <c r="G69">
        <f>IF(Constants!$B$2=2,-B69,B69)</f>
        <v>1</v>
      </c>
      <c r="H69">
        <f>IF(Constants!$C$2=2,-C69,C69)</f>
        <v>1</v>
      </c>
      <c r="I69">
        <f t="shared" si="14"/>
        <v>1</v>
      </c>
      <c r="J69">
        <f t="shared" si="15"/>
        <v>1</v>
      </c>
      <c r="K69">
        <f t="shared" si="16"/>
        <v>1</v>
      </c>
      <c r="L69">
        <f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400.5</v>
      </c>
      <c r="M69">
        <f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400.5</v>
      </c>
      <c r="N69">
        <f t="shared" si="17"/>
        <v>400.5</v>
      </c>
      <c r="O69">
        <f t="shared" si="18"/>
        <v>400.5</v>
      </c>
      <c r="P69">
        <f>IF(I69&lt;&gt;0,(ABS(L69*Constants!$B$10)+50)/100,MAX(P68-ABS(N69*Constants!$B$4),0))</f>
        <v>0.54005</v>
      </c>
      <c r="Q69">
        <f>IF(J69&lt;&gt;0,(ABS(M69*Constants!$B$10)+50)/100,MAX(Q68-ABS(O69*Constants!$B$4),0))</f>
        <v>0.54005</v>
      </c>
      <c r="R69">
        <f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400.5</v>
      </c>
      <c r="S69">
        <f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400.5</v>
      </c>
      <c r="T69">
        <f t="shared" si="19"/>
        <v>400.5</v>
      </c>
      <c r="U69">
        <f t="shared" si="20"/>
        <v>400.5</v>
      </c>
      <c r="V69">
        <f>IF(I69&lt;&gt;0,(ABS(R69*Constants!$B$4)+50)/100,IF(R69=0,MAX((0-ABS(T69*Constants!$B$4)),0),(ABS(R69*Constants!$B$4)+50)/100))</f>
        <v>501.125</v>
      </c>
      <c r="W69">
        <f>IF(J69&lt;&gt;0,(ABS(S69*Constants!$B$4)+50)/100,IF(S69=0,MAX((0-ABS(U69*Constants!$B$4)),0),(ABS(S69*Constants!$B$4)+50)/100))</f>
        <v>501.125</v>
      </c>
      <c r="X69">
        <f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400.5</v>
      </c>
      <c r="Y69">
        <f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400.5</v>
      </c>
      <c r="Z69">
        <f t="shared" si="21"/>
        <v>400.5</v>
      </c>
      <c r="AA69">
        <f t="shared" si="22"/>
        <v>400.5</v>
      </c>
      <c r="AB69">
        <f>IF(I69&lt;&gt;0,(ABS(X69*Constants!$B$10)+50)/100,IF(X69=0,MAX((AB68-ABS(Z69*Constants!$B$4)),0),(ABS(X69*Constants!$B$4)+50)/100))</f>
        <v>0.54005</v>
      </c>
      <c r="AC69">
        <f>IF(J69&lt;&gt;0,(ABS(Y69*Constants!$B$10)+50)/100,IF(Y69=0,MAX((AC68-ABS(AA69*Constants!$B$4)),0),(ABS(Y69*Constants!$B$4)+50)/100))</f>
        <v>0.54005</v>
      </c>
      <c r="AD69">
        <f t="shared" si="23"/>
        <v>401</v>
      </c>
      <c r="AE69">
        <f t="shared" si="24"/>
        <v>400.5</v>
      </c>
      <c r="AF69">
        <f t="shared" si="25"/>
        <v>400.5</v>
      </c>
      <c r="AG69">
        <f>((Constants!$B$5*AG68)+Constants!$B$4*AD69+AH68)/(Constants!$B$5+Constants!$B$4)</f>
        <v>401</v>
      </c>
      <c r="AH69">
        <f>((Constants!$B$5*AG68)+Constants!$B$4*AD69+AH68)-(Constants!$B$5+Constants!$B$4)*AG69</f>
        <v>0</v>
      </c>
      <c r="AI69">
        <f>((Constants!$B$5*AI68)+Constants!$B$4*AE69+AJ68)/(Constants!$B$5+Constants!$B$4)</f>
        <v>400.5</v>
      </c>
      <c r="AJ69">
        <f>((Constants!$B$5*AI68)+Constants!$B$4*AE69+AJ68)-(Constants!$B$4+Constants!$B$5)*AI69</f>
        <v>0</v>
      </c>
      <c r="AK69">
        <f>((Constants!$B$5*AK68)+Constants!$B$4*AF69+AL68)/(Constants!$B$5+Constants!$B$4)</f>
        <v>400.5</v>
      </c>
      <c r="AL69">
        <f>((Constants!$B$5*AK68)+Constants!$B$4*AF69+AL68)-(Constants!$B$5+Constants!$B$4)*AK69</f>
        <v>0</v>
      </c>
      <c r="AM69">
        <f t="shared" si="26"/>
        <v>1</v>
      </c>
      <c r="AN69">
        <f t="shared" si="27"/>
        <v>1</v>
      </c>
      <c r="AO69">
        <f>(200000*(ABS(N69)-ABS(N67))+Constants!$B$7)/(2*Constants!$B$7)</f>
        <v>0.5</v>
      </c>
      <c r="AP69">
        <f>(200000*(ABS(O69)-ABS(O67))+Constants!$B$7)/(2*Constants!$B$7)</f>
        <v>0.5</v>
      </c>
      <c r="AQ69">
        <f t="shared" si="28"/>
        <v>1</v>
      </c>
      <c r="AR69">
        <f>(Constants!$B$3*Constants!$B$8*I69*K69+AS68)/(Constants!$B$9*Constants!$B$4)</f>
        <v>2.51327433628319</v>
      </c>
      <c r="AS69">
        <f>(Constants!$B$3*Constants!$B$8*I69*K69+AS68)-(AR69*Constants!$B$9*Constants!$B$4)</f>
        <v>0</v>
      </c>
      <c r="AT69">
        <f t="shared" si="29"/>
        <v>168.389380530974</v>
      </c>
      <c r="AU69">
        <f t="array" ref="AU69">IF(SUMPRODUCT(--(SIGN(AN36:AN68)=SIGN(K37:K69)))=0,2,IF(AV68&gt;0,1,0))</f>
        <v>0</v>
      </c>
      <c r="AV69">
        <f>IF(AU69=2,ROUND(5*1000/Constants!$B$11,0),IF(AV68&gt;0,AV68-1,0))</f>
        <v>0</v>
      </c>
      <c r="AW69">
        <f t="shared" si="30"/>
        <v>0</v>
      </c>
      <c r="AX69">
        <f ca="1" t="array" ref="AX69">IF(AW69&gt;Constants!$B$12,2,IF(SUMPRODUCT(--(AX50:AX69=2))=0,0,1))</f>
        <v>2</v>
      </c>
      <c r="AZ69">
        <f t="array" ref="AZ69">IF(ABS(AG69)&gt;Constants!$B$13,2,IF(SUMPRODUCT(--(AZ49:AZ68=2))=0,0,1))</f>
        <v>0</v>
      </c>
    </row>
    <row r="70" spans="1:52">
      <c r="A70" s="3">
        <v>68</v>
      </c>
      <c r="B70">
        <f>Signals!D69</f>
        <v>1</v>
      </c>
      <c r="C70">
        <f>Signals!E69</f>
        <v>1</v>
      </c>
      <c r="D70">
        <f>Signals!G69</f>
        <v>0</v>
      </c>
      <c r="E70">
        <f>Signals!J69</f>
        <v>0</v>
      </c>
      <c r="F70">
        <f>Signals!K69</f>
        <v>0</v>
      </c>
      <c r="G70">
        <f>IF(Constants!$B$2=2,-B70,B70)</f>
        <v>1</v>
      </c>
      <c r="H70">
        <f>IF(Constants!$C$2=2,-C70,C70)</f>
        <v>1</v>
      </c>
      <c r="I70">
        <f t="shared" si="14"/>
        <v>1</v>
      </c>
      <c r="J70">
        <f t="shared" si="15"/>
        <v>1</v>
      </c>
      <c r="K70">
        <f t="shared" si="16"/>
        <v>1</v>
      </c>
      <c r="L70">
        <f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400.5</v>
      </c>
      <c r="M70">
        <f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400.5</v>
      </c>
      <c r="N70">
        <f t="shared" si="17"/>
        <v>400.5</v>
      </c>
      <c r="O70">
        <f t="shared" si="18"/>
        <v>400.5</v>
      </c>
      <c r="P70">
        <f>IF(I70&lt;&gt;0,(ABS(L70*Constants!$B$10)+50)/100,MAX(P69-ABS(N70*Constants!$B$4),0))</f>
        <v>0.54005</v>
      </c>
      <c r="Q70">
        <f>IF(J70&lt;&gt;0,(ABS(M70*Constants!$B$10)+50)/100,MAX(Q69-ABS(O70*Constants!$B$4),0))</f>
        <v>0.54005</v>
      </c>
      <c r="R70">
        <f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400.5</v>
      </c>
      <c r="S70">
        <f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400.5</v>
      </c>
      <c r="T70">
        <f t="shared" si="19"/>
        <v>400.5</v>
      </c>
      <c r="U70">
        <f t="shared" si="20"/>
        <v>400.5</v>
      </c>
      <c r="V70">
        <f>IF(I70&lt;&gt;0,(ABS(R70*Constants!$B$4)+50)/100,IF(R70=0,MAX((0-ABS(T70*Constants!$B$4)),0),(ABS(R70*Constants!$B$4)+50)/100))</f>
        <v>501.125</v>
      </c>
      <c r="W70">
        <f>IF(J70&lt;&gt;0,(ABS(S70*Constants!$B$4)+50)/100,IF(S70=0,MAX((0-ABS(U70*Constants!$B$4)),0),(ABS(S70*Constants!$B$4)+50)/100))</f>
        <v>501.125</v>
      </c>
      <c r="X70">
        <f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400.5</v>
      </c>
      <c r="Y70">
        <f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400.5</v>
      </c>
      <c r="Z70">
        <f t="shared" si="21"/>
        <v>400.5</v>
      </c>
      <c r="AA70">
        <f t="shared" si="22"/>
        <v>400.5</v>
      </c>
      <c r="AB70">
        <f>IF(I70&lt;&gt;0,(ABS(X70*Constants!$B$10)+50)/100,IF(X70=0,MAX((AB69-ABS(Z70*Constants!$B$4)),0),(ABS(X70*Constants!$B$4)+50)/100))</f>
        <v>0.54005</v>
      </c>
      <c r="AC70">
        <f>IF(J70&lt;&gt;0,(ABS(Y70*Constants!$B$10)+50)/100,IF(Y70=0,MAX((AC69-ABS(AA70*Constants!$B$4)),0),(ABS(Y70*Constants!$B$4)+50)/100))</f>
        <v>0.54005</v>
      </c>
      <c r="AD70">
        <f t="shared" si="23"/>
        <v>401</v>
      </c>
      <c r="AE70">
        <f t="shared" si="24"/>
        <v>400.5</v>
      </c>
      <c r="AF70">
        <f t="shared" si="25"/>
        <v>400.5</v>
      </c>
      <c r="AG70">
        <f>((Constants!$B$5*AG69)+Constants!$B$4*AD70+AH69)/(Constants!$B$5+Constants!$B$4)</f>
        <v>401</v>
      </c>
      <c r="AH70">
        <f>((Constants!$B$5*AG69)+Constants!$B$4*AD70+AH69)-(Constants!$B$5+Constants!$B$4)*AG70</f>
        <v>0</v>
      </c>
      <c r="AI70">
        <f>((Constants!$B$5*AI69)+Constants!$B$4*AE70+AJ69)/(Constants!$B$5+Constants!$B$4)</f>
        <v>400.5</v>
      </c>
      <c r="AJ70">
        <f>((Constants!$B$5*AI69)+Constants!$B$4*AE70+AJ69)-(Constants!$B$4+Constants!$B$5)*AI70</f>
        <v>0</v>
      </c>
      <c r="AK70">
        <f>((Constants!$B$5*AK69)+Constants!$B$4*AF70+AL69)/(Constants!$B$5+Constants!$B$4)</f>
        <v>400.5</v>
      </c>
      <c r="AL70">
        <f>((Constants!$B$5*AK69)+Constants!$B$4*AF70+AL69)-(Constants!$B$5+Constants!$B$4)*AK70</f>
        <v>0</v>
      </c>
      <c r="AM70">
        <f t="shared" si="26"/>
        <v>1</v>
      </c>
      <c r="AN70">
        <f t="shared" si="27"/>
        <v>1</v>
      </c>
      <c r="AO70">
        <f>(200000*(ABS(N70)-ABS(N68))+Constants!$B$7)/(2*Constants!$B$7)</f>
        <v>0.5</v>
      </c>
      <c r="AP70">
        <f>(200000*(ABS(O70)-ABS(O68))+Constants!$B$7)/(2*Constants!$B$7)</f>
        <v>0.5</v>
      </c>
      <c r="AQ70">
        <f t="shared" si="28"/>
        <v>1</v>
      </c>
      <c r="AR70">
        <f>(Constants!$B$3*Constants!$B$8*I70*K70+AS69)/(Constants!$B$9*Constants!$B$4)</f>
        <v>2.51327433628319</v>
      </c>
      <c r="AS70">
        <f>(Constants!$B$3*Constants!$B$8*I70*K70+AS69)-(AR70*Constants!$B$9*Constants!$B$4)</f>
        <v>0</v>
      </c>
      <c r="AT70">
        <f t="shared" si="29"/>
        <v>170.902654867257</v>
      </c>
      <c r="AU70">
        <f t="array" ref="AU70">IF(SUMPRODUCT(--(SIGN(AN37:AN69)=SIGN(K38:K70)))=0,2,IF(AV69&gt;0,1,0))</f>
        <v>0</v>
      </c>
      <c r="AV70">
        <f>IF(AU70=2,ROUND(5*1000/Constants!$B$11,0),IF(AV69&gt;0,AV69-1,0))</f>
        <v>0</v>
      </c>
      <c r="AW70">
        <f t="shared" si="30"/>
        <v>0</v>
      </c>
      <c r="AX70">
        <f ca="1" t="array" ref="AX70">IF(AW70&gt;Constants!$B$12,2,IF(SUMPRODUCT(--(AX51:AX70=2))=0,0,1))</f>
        <v>2</v>
      </c>
      <c r="AZ70">
        <f t="array" ref="AZ70">IF(ABS(AG70)&gt;Constants!$B$13,2,IF(SUMPRODUCT(--(AZ50:AZ69=2))=0,0,1))</f>
        <v>0</v>
      </c>
    </row>
    <row r="71" spans="1:52">
      <c r="A71" s="3">
        <v>69</v>
      </c>
      <c r="B71">
        <f>Signals!D70</f>
        <v>1</v>
      </c>
      <c r="C71">
        <f>Signals!E70</f>
        <v>1</v>
      </c>
      <c r="D71">
        <f>Signals!G70</f>
        <v>0</v>
      </c>
      <c r="E71">
        <f>Signals!J70</f>
        <v>0</v>
      </c>
      <c r="F71">
        <f>Signals!K70</f>
        <v>0</v>
      </c>
      <c r="G71">
        <f>IF(Constants!$B$2=2,-B71,B71)</f>
        <v>1</v>
      </c>
      <c r="H71">
        <f>IF(Constants!$C$2=2,-C71,C71)</f>
        <v>1</v>
      </c>
      <c r="I71">
        <f t="shared" si="14"/>
        <v>1</v>
      </c>
      <c r="J71">
        <f t="shared" si="15"/>
        <v>1</v>
      </c>
      <c r="K71">
        <f t="shared" si="16"/>
        <v>1</v>
      </c>
      <c r="L71">
        <f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400.5</v>
      </c>
      <c r="M71">
        <f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400.5</v>
      </c>
      <c r="N71">
        <f t="shared" si="17"/>
        <v>400.5</v>
      </c>
      <c r="O71">
        <f t="shared" si="18"/>
        <v>400.5</v>
      </c>
      <c r="P71">
        <f>IF(I71&lt;&gt;0,(ABS(L71*Constants!$B$10)+50)/100,MAX(P70-ABS(N71*Constants!$B$4),0))</f>
        <v>0.54005</v>
      </c>
      <c r="Q71">
        <f>IF(J71&lt;&gt;0,(ABS(M71*Constants!$B$10)+50)/100,MAX(Q70-ABS(O71*Constants!$B$4),0))</f>
        <v>0.54005</v>
      </c>
      <c r="R71">
        <f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400.5</v>
      </c>
      <c r="S71">
        <f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400.5</v>
      </c>
      <c r="T71">
        <f t="shared" si="19"/>
        <v>400.5</v>
      </c>
      <c r="U71">
        <f t="shared" si="20"/>
        <v>400.5</v>
      </c>
      <c r="V71">
        <f>IF(I71&lt;&gt;0,(ABS(R71*Constants!$B$4)+50)/100,IF(R71=0,MAX((0-ABS(T71*Constants!$B$4)),0),(ABS(R71*Constants!$B$4)+50)/100))</f>
        <v>501.125</v>
      </c>
      <c r="W71">
        <f>IF(J71&lt;&gt;0,(ABS(S71*Constants!$B$4)+50)/100,IF(S71=0,MAX((0-ABS(U71*Constants!$B$4)),0),(ABS(S71*Constants!$B$4)+50)/100))</f>
        <v>501.125</v>
      </c>
      <c r="X71">
        <f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400.5</v>
      </c>
      <c r="Y71">
        <f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400.5</v>
      </c>
      <c r="Z71">
        <f t="shared" si="21"/>
        <v>400.5</v>
      </c>
      <c r="AA71">
        <f t="shared" si="22"/>
        <v>400.5</v>
      </c>
      <c r="AB71">
        <f>IF(I71&lt;&gt;0,(ABS(X71*Constants!$B$10)+50)/100,IF(X71=0,MAX((AB70-ABS(Z71*Constants!$B$4)),0),(ABS(X71*Constants!$B$4)+50)/100))</f>
        <v>0.54005</v>
      </c>
      <c r="AC71">
        <f>IF(J71&lt;&gt;0,(ABS(Y71*Constants!$B$10)+50)/100,IF(Y71=0,MAX((AC70-ABS(AA71*Constants!$B$4)),0),(ABS(Y71*Constants!$B$4)+50)/100))</f>
        <v>0.54005</v>
      </c>
      <c r="AD71">
        <f t="shared" si="23"/>
        <v>401</v>
      </c>
      <c r="AE71">
        <f t="shared" si="24"/>
        <v>400.5</v>
      </c>
      <c r="AF71">
        <f t="shared" si="25"/>
        <v>400.5</v>
      </c>
      <c r="AG71">
        <f>((Constants!$B$5*AG70)+Constants!$B$4*AD71+AH70)/(Constants!$B$5+Constants!$B$4)</f>
        <v>401</v>
      </c>
      <c r="AH71">
        <f>((Constants!$B$5*AG70)+Constants!$B$4*AD71+AH70)-(Constants!$B$5+Constants!$B$4)*AG71</f>
        <v>0</v>
      </c>
      <c r="AI71">
        <f>((Constants!$B$5*AI70)+Constants!$B$4*AE71+AJ70)/(Constants!$B$5+Constants!$B$4)</f>
        <v>400.5</v>
      </c>
      <c r="AJ71">
        <f>((Constants!$B$5*AI70)+Constants!$B$4*AE71+AJ70)-(Constants!$B$4+Constants!$B$5)*AI71</f>
        <v>0</v>
      </c>
      <c r="AK71">
        <f>((Constants!$B$5*AK70)+Constants!$B$4*AF71+AL70)/(Constants!$B$5+Constants!$B$4)</f>
        <v>400.5</v>
      </c>
      <c r="AL71">
        <f>((Constants!$B$5*AK70)+Constants!$B$4*AF71+AL70)-(Constants!$B$5+Constants!$B$4)*AK71</f>
        <v>0</v>
      </c>
      <c r="AM71">
        <f t="shared" si="26"/>
        <v>1</v>
      </c>
      <c r="AN71">
        <f t="shared" si="27"/>
        <v>1</v>
      </c>
      <c r="AO71">
        <f>(200000*(ABS(N71)-ABS(N69))+Constants!$B$7)/(2*Constants!$B$7)</f>
        <v>0.5</v>
      </c>
      <c r="AP71">
        <f>(200000*(ABS(O71)-ABS(O69))+Constants!$B$7)/(2*Constants!$B$7)</f>
        <v>0.5</v>
      </c>
      <c r="AQ71">
        <f t="shared" si="28"/>
        <v>1</v>
      </c>
      <c r="AR71">
        <f>(Constants!$B$3*Constants!$B$8*I71*K71+AS70)/(Constants!$B$9*Constants!$B$4)</f>
        <v>2.51327433628319</v>
      </c>
      <c r="AS71">
        <f>(Constants!$B$3*Constants!$B$8*I71*K71+AS70)-(AR71*Constants!$B$9*Constants!$B$4)</f>
        <v>0</v>
      </c>
      <c r="AT71">
        <f t="shared" si="29"/>
        <v>173.41592920354</v>
      </c>
      <c r="AU71">
        <f t="array" ref="AU71">IF(SUMPRODUCT(--(SIGN(AN38:AN70)=SIGN(K39:K71)))=0,2,IF(AV70&gt;0,1,0))</f>
        <v>0</v>
      </c>
      <c r="AV71">
        <f>IF(AU71=2,ROUND(5*1000/Constants!$B$11,0),IF(AV70&gt;0,AV70-1,0))</f>
        <v>0</v>
      </c>
      <c r="AW71">
        <f t="shared" si="30"/>
        <v>0</v>
      </c>
      <c r="AX71">
        <f ca="1" t="array" ref="AX71">IF(AW71&gt;Constants!$B$12,2,IF(SUMPRODUCT(--(AX52:AX71=2))=0,0,1))</f>
        <v>2</v>
      </c>
      <c r="AZ71">
        <f t="array" ref="AZ71">IF(ABS(AG71)&gt;Constants!$B$13,2,IF(SUMPRODUCT(--(AZ51:AZ70=2))=0,0,1))</f>
        <v>0</v>
      </c>
    </row>
    <row r="72" spans="1:52">
      <c r="A72" s="3">
        <v>70</v>
      </c>
      <c r="B72">
        <f>Signals!D71</f>
        <v>1</v>
      </c>
      <c r="C72">
        <f>Signals!E71</f>
        <v>1</v>
      </c>
      <c r="D72">
        <f>Signals!G71</f>
        <v>0</v>
      </c>
      <c r="E72">
        <f>Signals!J71</f>
        <v>0</v>
      </c>
      <c r="F72">
        <f>Signals!K71</f>
        <v>0</v>
      </c>
      <c r="G72">
        <f>IF(Constants!$B$2=2,-B72,B72)</f>
        <v>1</v>
      </c>
      <c r="H72">
        <f>IF(Constants!$C$2=2,-C72,C72)</f>
        <v>1</v>
      </c>
      <c r="I72">
        <f t="shared" si="14"/>
        <v>1</v>
      </c>
      <c r="J72">
        <f t="shared" si="15"/>
        <v>1</v>
      </c>
      <c r="K72">
        <f t="shared" si="16"/>
        <v>1</v>
      </c>
      <c r="L72">
        <f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400.5</v>
      </c>
      <c r="M72">
        <f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400.5</v>
      </c>
      <c r="N72">
        <f t="shared" si="17"/>
        <v>400.5</v>
      </c>
      <c r="O72">
        <f t="shared" si="18"/>
        <v>400.5</v>
      </c>
      <c r="P72">
        <f>IF(I72&lt;&gt;0,(ABS(L72*Constants!$B$10)+50)/100,MAX(P71-ABS(N72*Constants!$B$4),0))</f>
        <v>0.54005</v>
      </c>
      <c r="Q72">
        <f>IF(J72&lt;&gt;0,(ABS(M72*Constants!$B$10)+50)/100,MAX(Q71-ABS(O72*Constants!$B$4),0))</f>
        <v>0.54005</v>
      </c>
      <c r="R72">
        <f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400.5</v>
      </c>
      <c r="S72">
        <f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400.5</v>
      </c>
      <c r="T72">
        <f t="shared" si="19"/>
        <v>400.5</v>
      </c>
      <c r="U72">
        <f t="shared" si="20"/>
        <v>400.5</v>
      </c>
      <c r="V72">
        <f>IF(I72&lt;&gt;0,(ABS(R72*Constants!$B$4)+50)/100,IF(R72=0,MAX((0-ABS(T72*Constants!$B$4)),0),(ABS(R72*Constants!$B$4)+50)/100))</f>
        <v>501.125</v>
      </c>
      <c r="W72">
        <f>IF(J72&lt;&gt;0,(ABS(S72*Constants!$B$4)+50)/100,IF(S72=0,MAX((0-ABS(U72*Constants!$B$4)),0),(ABS(S72*Constants!$B$4)+50)/100))</f>
        <v>501.125</v>
      </c>
      <c r="X72">
        <f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400.5</v>
      </c>
      <c r="Y72">
        <f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400.5</v>
      </c>
      <c r="Z72">
        <f t="shared" si="21"/>
        <v>400.5</v>
      </c>
      <c r="AA72">
        <f t="shared" si="22"/>
        <v>400.5</v>
      </c>
      <c r="AB72">
        <f>IF(I72&lt;&gt;0,(ABS(X72*Constants!$B$10)+50)/100,IF(X72=0,MAX((AB71-ABS(Z72*Constants!$B$4)),0),(ABS(X72*Constants!$B$4)+50)/100))</f>
        <v>0.54005</v>
      </c>
      <c r="AC72">
        <f>IF(J72&lt;&gt;0,(ABS(Y72*Constants!$B$10)+50)/100,IF(Y72=0,MAX((AC71-ABS(AA72*Constants!$B$4)),0),(ABS(Y72*Constants!$B$4)+50)/100))</f>
        <v>0.54005</v>
      </c>
      <c r="AD72">
        <f t="shared" si="23"/>
        <v>401</v>
      </c>
      <c r="AE72">
        <f t="shared" si="24"/>
        <v>400.5</v>
      </c>
      <c r="AF72">
        <f t="shared" si="25"/>
        <v>400.5</v>
      </c>
      <c r="AG72">
        <f>((Constants!$B$5*AG71)+Constants!$B$4*AD72+AH71)/(Constants!$B$5+Constants!$B$4)</f>
        <v>401</v>
      </c>
      <c r="AH72">
        <f>((Constants!$B$5*AG71)+Constants!$B$4*AD72+AH71)-(Constants!$B$5+Constants!$B$4)*AG72</f>
        <v>0</v>
      </c>
      <c r="AI72">
        <f>((Constants!$B$5*AI71)+Constants!$B$4*AE72+AJ71)/(Constants!$B$5+Constants!$B$4)</f>
        <v>400.5</v>
      </c>
      <c r="AJ72">
        <f>((Constants!$B$5*AI71)+Constants!$B$4*AE72+AJ71)-(Constants!$B$4+Constants!$B$5)*AI72</f>
        <v>0</v>
      </c>
      <c r="AK72">
        <f>((Constants!$B$5*AK71)+Constants!$B$4*AF72+AL71)/(Constants!$B$5+Constants!$B$4)</f>
        <v>400.5</v>
      </c>
      <c r="AL72">
        <f>((Constants!$B$5*AK71)+Constants!$B$4*AF72+AL71)-(Constants!$B$5+Constants!$B$4)*AK72</f>
        <v>0</v>
      </c>
      <c r="AM72">
        <f t="shared" si="26"/>
        <v>1</v>
      </c>
      <c r="AN72">
        <f t="shared" si="27"/>
        <v>1</v>
      </c>
      <c r="AO72">
        <f>(200000*(ABS(N72)-ABS(N70))+Constants!$B$7)/(2*Constants!$B$7)</f>
        <v>0.5</v>
      </c>
      <c r="AP72">
        <f>(200000*(ABS(O72)-ABS(O70))+Constants!$B$7)/(2*Constants!$B$7)</f>
        <v>0.5</v>
      </c>
      <c r="AQ72">
        <f t="shared" si="28"/>
        <v>1</v>
      </c>
      <c r="AR72">
        <f>(Constants!$B$3*Constants!$B$8*I72*K72+AS71)/(Constants!$B$9*Constants!$B$4)</f>
        <v>2.51327433628319</v>
      </c>
      <c r="AS72">
        <f>(Constants!$B$3*Constants!$B$8*I72*K72+AS71)-(AR72*Constants!$B$9*Constants!$B$4)</f>
        <v>0</v>
      </c>
      <c r="AT72">
        <f t="shared" si="29"/>
        <v>175.929203539823</v>
      </c>
      <c r="AU72">
        <f t="array" ref="AU72">IF(SUMPRODUCT(--(SIGN(AN39:AN71)=SIGN(K40:K72)))=0,2,IF(AV71&gt;0,1,0))</f>
        <v>0</v>
      </c>
      <c r="AV72">
        <f>IF(AU72=2,ROUND(5*1000/Constants!$B$11,0),IF(AV71&gt;0,AV71-1,0))</f>
        <v>0</v>
      </c>
      <c r="AW72">
        <f t="shared" si="30"/>
        <v>0</v>
      </c>
      <c r="AX72">
        <f ca="1" t="array" ref="AX72">IF(AW72&gt;Constants!$B$12,2,IF(SUMPRODUCT(--(AX53:AX72=2))=0,0,1))</f>
        <v>2</v>
      </c>
      <c r="AZ72">
        <f t="array" ref="AZ72">IF(ABS(AG72)&gt;Constants!$B$13,2,IF(SUMPRODUCT(--(AZ52:AZ71=2))=0,0,1))</f>
        <v>0</v>
      </c>
    </row>
    <row r="73" spans="1:52">
      <c r="A73" s="3">
        <v>71</v>
      </c>
      <c r="B73">
        <f>Signals!D72</f>
        <v>1</v>
      </c>
      <c r="C73">
        <f>Signals!E72</f>
        <v>1</v>
      </c>
      <c r="D73">
        <f>Signals!G72</f>
        <v>0</v>
      </c>
      <c r="E73">
        <f>Signals!J72</f>
        <v>0</v>
      </c>
      <c r="F73">
        <f>Signals!K72</f>
        <v>0</v>
      </c>
      <c r="G73">
        <f>IF(Constants!$B$2=2,-B73,B73)</f>
        <v>1</v>
      </c>
      <c r="H73">
        <f>IF(Constants!$C$2=2,-C73,C73)</f>
        <v>1</v>
      </c>
      <c r="I73">
        <f t="shared" si="14"/>
        <v>1</v>
      </c>
      <c r="J73">
        <f t="shared" si="15"/>
        <v>1</v>
      </c>
      <c r="K73">
        <f t="shared" si="16"/>
        <v>1</v>
      </c>
      <c r="L73">
        <f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400.5</v>
      </c>
      <c r="M73">
        <f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400.5</v>
      </c>
      <c r="N73">
        <f t="shared" si="17"/>
        <v>400.5</v>
      </c>
      <c r="O73">
        <f t="shared" si="18"/>
        <v>400.5</v>
      </c>
      <c r="P73">
        <f>IF(I73&lt;&gt;0,(ABS(L73*Constants!$B$10)+50)/100,MAX(P72-ABS(N73*Constants!$B$4),0))</f>
        <v>0.54005</v>
      </c>
      <c r="Q73">
        <f>IF(J73&lt;&gt;0,(ABS(M73*Constants!$B$10)+50)/100,MAX(Q72-ABS(O73*Constants!$B$4),0))</f>
        <v>0.54005</v>
      </c>
      <c r="R73">
        <f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400.5</v>
      </c>
      <c r="S73">
        <f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400.5</v>
      </c>
      <c r="T73">
        <f t="shared" si="19"/>
        <v>400.5</v>
      </c>
      <c r="U73">
        <f t="shared" si="20"/>
        <v>400.5</v>
      </c>
      <c r="V73">
        <f>IF(I73&lt;&gt;0,(ABS(R73*Constants!$B$4)+50)/100,IF(R73=0,MAX((0-ABS(T73*Constants!$B$4)),0),(ABS(R73*Constants!$B$4)+50)/100))</f>
        <v>501.125</v>
      </c>
      <c r="W73">
        <f>IF(J73&lt;&gt;0,(ABS(S73*Constants!$B$4)+50)/100,IF(S73=0,MAX((0-ABS(U73*Constants!$B$4)),0),(ABS(S73*Constants!$B$4)+50)/100))</f>
        <v>501.125</v>
      </c>
      <c r="X73">
        <f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400.5</v>
      </c>
      <c r="Y73">
        <f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400.5</v>
      </c>
      <c r="Z73">
        <f t="shared" si="21"/>
        <v>400.5</v>
      </c>
      <c r="AA73">
        <f t="shared" si="22"/>
        <v>400.5</v>
      </c>
      <c r="AB73">
        <f>IF(I73&lt;&gt;0,(ABS(X73*Constants!$B$10)+50)/100,IF(X73=0,MAX((AB72-ABS(Z73*Constants!$B$4)),0),(ABS(X73*Constants!$B$4)+50)/100))</f>
        <v>0.54005</v>
      </c>
      <c r="AC73">
        <f>IF(J73&lt;&gt;0,(ABS(Y73*Constants!$B$10)+50)/100,IF(Y73=0,MAX((AC72-ABS(AA73*Constants!$B$4)),0),(ABS(Y73*Constants!$B$4)+50)/100))</f>
        <v>0.54005</v>
      </c>
      <c r="AD73">
        <f t="shared" si="23"/>
        <v>401</v>
      </c>
      <c r="AE73">
        <f t="shared" si="24"/>
        <v>400.5</v>
      </c>
      <c r="AF73">
        <f t="shared" si="25"/>
        <v>400.5</v>
      </c>
      <c r="AG73">
        <f>((Constants!$B$5*AG72)+Constants!$B$4*AD73+AH72)/(Constants!$B$5+Constants!$B$4)</f>
        <v>401</v>
      </c>
      <c r="AH73">
        <f>((Constants!$B$5*AG72)+Constants!$B$4*AD73+AH72)-(Constants!$B$5+Constants!$B$4)*AG73</f>
        <v>0</v>
      </c>
      <c r="AI73">
        <f>((Constants!$B$5*AI72)+Constants!$B$4*AE73+AJ72)/(Constants!$B$5+Constants!$B$4)</f>
        <v>400.5</v>
      </c>
      <c r="AJ73">
        <f>((Constants!$B$5*AI72)+Constants!$B$4*AE73+AJ72)-(Constants!$B$4+Constants!$B$5)*AI73</f>
        <v>0</v>
      </c>
      <c r="AK73">
        <f>((Constants!$B$5*AK72)+Constants!$B$4*AF73+AL72)/(Constants!$B$5+Constants!$B$4)</f>
        <v>400.5</v>
      </c>
      <c r="AL73">
        <f>((Constants!$B$5*AK72)+Constants!$B$4*AF73+AL72)-(Constants!$B$5+Constants!$B$4)*AK73</f>
        <v>0</v>
      </c>
      <c r="AM73">
        <f t="shared" si="26"/>
        <v>1</v>
      </c>
      <c r="AN73">
        <f t="shared" si="27"/>
        <v>1</v>
      </c>
      <c r="AO73">
        <f>(200000*(ABS(N73)-ABS(N71))+Constants!$B$7)/(2*Constants!$B$7)</f>
        <v>0.5</v>
      </c>
      <c r="AP73">
        <f>(200000*(ABS(O73)-ABS(O71))+Constants!$B$7)/(2*Constants!$B$7)</f>
        <v>0.5</v>
      </c>
      <c r="AQ73">
        <f t="shared" si="28"/>
        <v>1</v>
      </c>
      <c r="AR73">
        <f>(Constants!$B$3*Constants!$B$8*I73*K73+AS72)/(Constants!$B$9*Constants!$B$4)</f>
        <v>2.51327433628319</v>
      </c>
      <c r="AS73">
        <f>(Constants!$B$3*Constants!$B$8*I73*K73+AS72)-(AR73*Constants!$B$9*Constants!$B$4)</f>
        <v>0</v>
      </c>
      <c r="AT73">
        <f t="shared" si="29"/>
        <v>178.442477876106</v>
      </c>
      <c r="AU73">
        <f t="array" ref="AU73">IF(SUMPRODUCT(--(SIGN(AN40:AN72)=SIGN(K41:K73)))=0,2,IF(AV72&gt;0,1,0))</f>
        <v>0</v>
      </c>
      <c r="AV73">
        <f>IF(AU73=2,ROUND(5*1000/Constants!$B$11,0),IF(AV72&gt;0,AV72-1,0))</f>
        <v>0</v>
      </c>
      <c r="AW73">
        <f t="shared" si="30"/>
        <v>0</v>
      </c>
      <c r="AX73">
        <f ca="1" t="array" ref="AX73">IF(AW73&gt;Constants!$B$12,2,IF(SUMPRODUCT(--(AX54:AX73=2))=0,0,1))</f>
        <v>2</v>
      </c>
      <c r="AZ73">
        <f t="array" ref="AZ73">IF(ABS(AG73)&gt;Constants!$B$13,2,IF(SUMPRODUCT(--(AZ53:AZ72=2))=0,0,1))</f>
        <v>0</v>
      </c>
    </row>
    <row r="74" spans="1:52">
      <c r="A74" s="3">
        <v>72</v>
      </c>
      <c r="B74">
        <f>Signals!D73</f>
        <v>1</v>
      </c>
      <c r="C74">
        <f>Signals!E73</f>
        <v>1</v>
      </c>
      <c r="D74">
        <f>Signals!G73</f>
        <v>0</v>
      </c>
      <c r="E74">
        <f>Signals!J73</f>
        <v>0</v>
      </c>
      <c r="F74">
        <f>Signals!K73</f>
        <v>0</v>
      </c>
      <c r="G74">
        <f>IF(Constants!$B$2=2,-B74,B74)</f>
        <v>1</v>
      </c>
      <c r="H74">
        <f>IF(Constants!$C$2=2,-C74,C74)</f>
        <v>1</v>
      </c>
      <c r="I74">
        <f t="shared" si="14"/>
        <v>1</v>
      </c>
      <c r="J74">
        <f t="shared" si="15"/>
        <v>1</v>
      </c>
      <c r="K74">
        <f t="shared" si="16"/>
        <v>1</v>
      </c>
      <c r="L74">
        <f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400.5</v>
      </c>
      <c r="M74">
        <f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400.5</v>
      </c>
      <c r="N74">
        <f t="shared" si="17"/>
        <v>400.5</v>
      </c>
      <c r="O74">
        <f t="shared" si="18"/>
        <v>400.5</v>
      </c>
      <c r="P74">
        <f>IF(I74&lt;&gt;0,(ABS(L74*Constants!$B$10)+50)/100,MAX(P73-ABS(N74*Constants!$B$4),0))</f>
        <v>0.54005</v>
      </c>
      <c r="Q74">
        <f>IF(J74&lt;&gt;0,(ABS(M74*Constants!$B$10)+50)/100,MAX(Q73-ABS(O74*Constants!$B$4),0))</f>
        <v>0.54005</v>
      </c>
      <c r="R74">
        <f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400.5</v>
      </c>
      <c r="S74">
        <f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400.5</v>
      </c>
      <c r="T74">
        <f t="shared" si="19"/>
        <v>400.5</v>
      </c>
      <c r="U74">
        <f t="shared" si="20"/>
        <v>400.5</v>
      </c>
      <c r="V74">
        <f>IF(I74&lt;&gt;0,(ABS(R74*Constants!$B$4)+50)/100,IF(R74=0,MAX((0-ABS(T74*Constants!$B$4)),0),(ABS(R74*Constants!$B$4)+50)/100))</f>
        <v>501.125</v>
      </c>
      <c r="W74">
        <f>IF(J74&lt;&gt;0,(ABS(S74*Constants!$B$4)+50)/100,IF(S74=0,MAX((0-ABS(U74*Constants!$B$4)),0),(ABS(S74*Constants!$B$4)+50)/100))</f>
        <v>501.125</v>
      </c>
      <c r="X74">
        <f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400.5</v>
      </c>
      <c r="Y74">
        <f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400.5</v>
      </c>
      <c r="Z74">
        <f t="shared" si="21"/>
        <v>400.5</v>
      </c>
      <c r="AA74">
        <f t="shared" si="22"/>
        <v>400.5</v>
      </c>
      <c r="AB74">
        <f>IF(I74&lt;&gt;0,(ABS(X74*Constants!$B$10)+50)/100,IF(X74=0,MAX((AB73-ABS(Z74*Constants!$B$4)),0),(ABS(X74*Constants!$B$4)+50)/100))</f>
        <v>0.54005</v>
      </c>
      <c r="AC74">
        <f>IF(J74&lt;&gt;0,(ABS(Y74*Constants!$B$10)+50)/100,IF(Y74=0,MAX((AC73-ABS(AA74*Constants!$B$4)),0),(ABS(Y74*Constants!$B$4)+50)/100))</f>
        <v>0.54005</v>
      </c>
      <c r="AD74">
        <f t="shared" si="23"/>
        <v>401</v>
      </c>
      <c r="AE74">
        <f t="shared" si="24"/>
        <v>400.5</v>
      </c>
      <c r="AF74">
        <f t="shared" si="25"/>
        <v>400.5</v>
      </c>
      <c r="AG74">
        <f>((Constants!$B$5*AG73)+Constants!$B$4*AD74+AH73)/(Constants!$B$5+Constants!$B$4)</f>
        <v>401</v>
      </c>
      <c r="AH74">
        <f>((Constants!$B$5*AG73)+Constants!$B$4*AD74+AH73)-(Constants!$B$5+Constants!$B$4)*AG74</f>
        <v>0</v>
      </c>
      <c r="AI74">
        <f>((Constants!$B$5*AI73)+Constants!$B$4*AE74+AJ73)/(Constants!$B$5+Constants!$B$4)</f>
        <v>400.5</v>
      </c>
      <c r="AJ74">
        <f>((Constants!$B$5*AI73)+Constants!$B$4*AE74+AJ73)-(Constants!$B$4+Constants!$B$5)*AI74</f>
        <v>0</v>
      </c>
      <c r="AK74">
        <f>((Constants!$B$5*AK73)+Constants!$B$4*AF74+AL73)/(Constants!$B$5+Constants!$B$4)</f>
        <v>400.5</v>
      </c>
      <c r="AL74">
        <f>((Constants!$B$5*AK73)+Constants!$B$4*AF74+AL73)-(Constants!$B$5+Constants!$B$4)*AK74</f>
        <v>0</v>
      </c>
      <c r="AM74">
        <f t="shared" si="26"/>
        <v>1</v>
      </c>
      <c r="AN74">
        <f t="shared" si="27"/>
        <v>1</v>
      </c>
      <c r="AO74">
        <f>(200000*(ABS(N74)-ABS(N72))+Constants!$B$7)/(2*Constants!$B$7)</f>
        <v>0.5</v>
      </c>
      <c r="AP74">
        <f>(200000*(ABS(O74)-ABS(O72))+Constants!$B$7)/(2*Constants!$B$7)</f>
        <v>0.5</v>
      </c>
      <c r="AQ74">
        <f t="shared" si="28"/>
        <v>1</v>
      </c>
      <c r="AR74">
        <f>(Constants!$B$3*Constants!$B$8*I74*K74+AS73)/(Constants!$B$9*Constants!$B$4)</f>
        <v>2.51327433628319</v>
      </c>
      <c r="AS74">
        <f>(Constants!$B$3*Constants!$B$8*I74*K74+AS73)-(AR74*Constants!$B$9*Constants!$B$4)</f>
        <v>0</v>
      </c>
      <c r="AT74">
        <f t="shared" si="29"/>
        <v>180.95575221239</v>
      </c>
      <c r="AU74">
        <f t="array" ref="AU74">IF(SUMPRODUCT(--(SIGN(AN41:AN73)=SIGN(K42:K74)))=0,2,IF(AV73&gt;0,1,0))</f>
        <v>0</v>
      </c>
      <c r="AV74">
        <f>IF(AU74=2,ROUND(5*1000/Constants!$B$11,0),IF(AV73&gt;0,AV73-1,0))</f>
        <v>0</v>
      </c>
      <c r="AW74">
        <f t="shared" si="30"/>
        <v>0</v>
      </c>
      <c r="AX74">
        <f ca="1" t="array" ref="AX74">IF(AW74&gt;Constants!$B$12,2,IF(SUMPRODUCT(--(AX55:AX74=2))=0,0,1))</f>
        <v>2</v>
      </c>
      <c r="AZ74">
        <f t="array" ref="AZ74">IF(ABS(AG74)&gt;Constants!$B$13,2,IF(SUMPRODUCT(--(AZ54:AZ73=2))=0,0,1))</f>
        <v>0</v>
      </c>
    </row>
    <row r="75" spans="1:52">
      <c r="A75" s="3">
        <v>73</v>
      </c>
      <c r="B75">
        <f>Signals!D74</f>
        <v>1</v>
      </c>
      <c r="C75">
        <f>Signals!E74</f>
        <v>1</v>
      </c>
      <c r="D75">
        <f>Signals!G74</f>
        <v>0</v>
      </c>
      <c r="E75">
        <f>Signals!J74</f>
        <v>0</v>
      </c>
      <c r="F75">
        <f>Signals!K74</f>
        <v>0</v>
      </c>
      <c r="G75">
        <f>IF(Constants!$B$2=2,-B75,B75)</f>
        <v>1</v>
      </c>
      <c r="H75">
        <f>IF(Constants!$C$2=2,-C75,C75)</f>
        <v>1</v>
      </c>
      <c r="I75">
        <f t="shared" si="14"/>
        <v>1</v>
      </c>
      <c r="J75">
        <f t="shared" si="15"/>
        <v>1</v>
      </c>
      <c r="K75">
        <f t="shared" si="16"/>
        <v>1</v>
      </c>
      <c r="L75">
        <f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400.5</v>
      </c>
      <c r="M75">
        <f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400.5</v>
      </c>
      <c r="N75">
        <f t="shared" si="17"/>
        <v>400.5</v>
      </c>
      <c r="O75">
        <f t="shared" si="18"/>
        <v>400.5</v>
      </c>
      <c r="P75">
        <f>IF(I75&lt;&gt;0,(ABS(L75*Constants!$B$10)+50)/100,MAX(P74-ABS(N75*Constants!$B$4),0))</f>
        <v>0.54005</v>
      </c>
      <c r="Q75">
        <f>IF(J75&lt;&gt;0,(ABS(M75*Constants!$B$10)+50)/100,MAX(Q74-ABS(O75*Constants!$B$4),0))</f>
        <v>0.54005</v>
      </c>
      <c r="R75">
        <f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400.5</v>
      </c>
      <c r="S75">
        <f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400.5</v>
      </c>
      <c r="T75">
        <f t="shared" si="19"/>
        <v>400.5</v>
      </c>
      <c r="U75">
        <f t="shared" si="20"/>
        <v>400.5</v>
      </c>
      <c r="V75">
        <f>IF(I75&lt;&gt;0,(ABS(R75*Constants!$B$4)+50)/100,IF(R75=0,MAX((0-ABS(T75*Constants!$B$4)),0),(ABS(R75*Constants!$B$4)+50)/100))</f>
        <v>501.125</v>
      </c>
      <c r="W75">
        <f>IF(J75&lt;&gt;0,(ABS(S75*Constants!$B$4)+50)/100,IF(S75=0,MAX((0-ABS(U75*Constants!$B$4)),0),(ABS(S75*Constants!$B$4)+50)/100))</f>
        <v>501.125</v>
      </c>
      <c r="X75">
        <f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400.5</v>
      </c>
      <c r="Y75">
        <f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400.5</v>
      </c>
      <c r="Z75">
        <f t="shared" si="21"/>
        <v>400.5</v>
      </c>
      <c r="AA75">
        <f t="shared" si="22"/>
        <v>400.5</v>
      </c>
      <c r="AB75">
        <f>IF(I75&lt;&gt;0,(ABS(X75*Constants!$B$10)+50)/100,IF(X75=0,MAX((AB74-ABS(Z75*Constants!$B$4)),0),(ABS(X75*Constants!$B$4)+50)/100))</f>
        <v>0.54005</v>
      </c>
      <c r="AC75">
        <f>IF(J75&lt;&gt;0,(ABS(Y75*Constants!$B$10)+50)/100,IF(Y75=0,MAX((AC74-ABS(AA75*Constants!$B$4)),0),(ABS(Y75*Constants!$B$4)+50)/100))</f>
        <v>0.54005</v>
      </c>
      <c r="AD75">
        <f t="shared" si="23"/>
        <v>401</v>
      </c>
      <c r="AE75">
        <f t="shared" si="24"/>
        <v>400.5</v>
      </c>
      <c r="AF75">
        <f t="shared" si="25"/>
        <v>400.5</v>
      </c>
      <c r="AG75">
        <f>((Constants!$B$5*AG74)+Constants!$B$4*AD75+AH74)/(Constants!$B$5+Constants!$B$4)</f>
        <v>401</v>
      </c>
      <c r="AH75">
        <f>((Constants!$B$5*AG74)+Constants!$B$4*AD75+AH74)-(Constants!$B$5+Constants!$B$4)*AG75</f>
        <v>0</v>
      </c>
      <c r="AI75">
        <f>((Constants!$B$5*AI74)+Constants!$B$4*AE75+AJ74)/(Constants!$B$5+Constants!$B$4)</f>
        <v>400.5</v>
      </c>
      <c r="AJ75">
        <f>((Constants!$B$5*AI74)+Constants!$B$4*AE75+AJ74)-(Constants!$B$4+Constants!$B$5)*AI75</f>
        <v>0</v>
      </c>
      <c r="AK75">
        <f>((Constants!$B$5*AK74)+Constants!$B$4*AF75+AL74)/(Constants!$B$5+Constants!$B$4)</f>
        <v>400.5</v>
      </c>
      <c r="AL75">
        <f>((Constants!$B$5*AK74)+Constants!$B$4*AF75+AL74)-(Constants!$B$5+Constants!$B$4)*AK75</f>
        <v>0</v>
      </c>
      <c r="AM75">
        <f t="shared" si="26"/>
        <v>1</v>
      </c>
      <c r="AN75">
        <f t="shared" si="27"/>
        <v>1</v>
      </c>
      <c r="AO75">
        <f>(200000*(ABS(N75)-ABS(N73))+Constants!$B$7)/(2*Constants!$B$7)</f>
        <v>0.5</v>
      </c>
      <c r="AP75">
        <f>(200000*(ABS(O75)-ABS(O73))+Constants!$B$7)/(2*Constants!$B$7)</f>
        <v>0.5</v>
      </c>
      <c r="AQ75">
        <f t="shared" si="28"/>
        <v>1</v>
      </c>
      <c r="AR75">
        <f>(Constants!$B$3*Constants!$B$8*I75*K75+AS74)/(Constants!$B$9*Constants!$B$4)</f>
        <v>2.51327433628319</v>
      </c>
      <c r="AS75">
        <f>(Constants!$B$3*Constants!$B$8*I75*K75+AS74)-(AR75*Constants!$B$9*Constants!$B$4)</f>
        <v>0</v>
      </c>
      <c r="AT75">
        <f t="shared" si="29"/>
        <v>183.469026548673</v>
      </c>
      <c r="AU75">
        <f t="array" ref="AU75">IF(SUMPRODUCT(--(SIGN(AN42:AN74)=SIGN(K43:K75)))=0,2,IF(AV74&gt;0,1,0))</f>
        <v>0</v>
      </c>
      <c r="AV75">
        <f>IF(AU75=2,ROUND(5*1000/Constants!$B$11,0),IF(AV74&gt;0,AV74-1,0))</f>
        <v>0</v>
      </c>
      <c r="AW75">
        <f t="shared" si="30"/>
        <v>0</v>
      </c>
      <c r="AX75">
        <f ca="1" t="array" ref="AX75">IF(AW75&gt;Constants!$B$12,2,IF(SUMPRODUCT(--(AX56:AX75=2))=0,0,1))</f>
        <v>2</v>
      </c>
      <c r="AZ75">
        <f t="array" ref="AZ75">IF(ABS(AG75)&gt;Constants!$B$13,2,IF(SUMPRODUCT(--(AZ55:AZ74=2))=0,0,1))</f>
        <v>0</v>
      </c>
    </row>
    <row r="76" spans="1:52">
      <c r="A76" s="3">
        <v>74</v>
      </c>
      <c r="B76">
        <f>Signals!D75</f>
        <v>1</v>
      </c>
      <c r="C76">
        <f>Signals!E75</f>
        <v>1</v>
      </c>
      <c r="D76">
        <f>Signals!G75</f>
        <v>0</v>
      </c>
      <c r="E76">
        <f>Signals!J75</f>
        <v>0</v>
      </c>
      <c r="F76">
        <f>Signals!K75</f>
        <v>0</v>
      </c>
      <c r="G76">
        <f>IF(Constants!$B$2=2,-B76,B76)</f>
        <v>1</v>
      </c>
      <c r="H76">
        <f>IF(Constants!$C$2=2,-C76,C76)</f>
        <v>1</v>
      </c>
      <c r="I76">
        <f t="shared" si="14"/>
        <v>1</v>
      </c>
      <c r="J76">
        <f t="shared" si="15"/>
        <v>1</v>
      </c>
      <c r="K76">
        <f t="shared" si="16"/>
        <v>1</v>
      </c>
      <c r="L76">
        <f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400.5</v>
      </c>
      <c r="M76">
        <f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400.5</v>
      </c>
      <c r="N76">
        <f t="shared" si="17"/>
        <v>400.5</v>
      </c>
      <c r="O76">
        <f t="shared" si="18"/>
        <v>400.5</v>
      </c>
      <c r="P76">
        <f>IF(I76&lt;&gt;0,(ABS(L76*Constants!$B$10)+50)/100,MAX(P75-ABS(N76*Constants!$B$4),0))</f>
        <v>0.54005</v>
      </c>
      <c r="Q76">
        <f>IF(J76&lt;&gt;0,(ABS(M76*Constants!$B$10)+50)/100,MAX(Q75-ABS(O76*Constants!$B$4),0))</f>
        <v>0.54005</v>
      </c>
      <c r="R76">
        <f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400.5</v>
      </c>
      <c r="S76">
        <f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400.5</v>
      </c>
      <c r="T76">
        <f t="shared" si="19"/>
        <v>400.5</v>
      </c>
      <c r="U76">
        <f t="shared" si="20"/>
        <v>400.5</v>
      </c>
      <c r="V76">
        <f>IF(I76&lt;&gt;0,(ABS(R76*Constants!$B$4)+50)/100,IF(R76=0,MAX((0-ABS(T76*Constants!$B$4)),0),(ABS(R76*Constants!$B$4)+50)/100))</f>
        <v>501.125</v>
      </c>
      <c r="W76">
        <f>IF(J76&lt;&gt;0,(ABS(S76*Constants!$B$4)+50)/100,IF(S76=0,MAX((0-ABS(U76*Constants!$B$4)),0),(ABS(S76*Constants!$B$4)+50)/100))</f>
        <v>501.125</v>
      </c>
      <c r="X76">
        <f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400.5</v>
      </c>
      <c r="Y76">
        <f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400.5</v>
      </c>
      <c r="Z76">
        <f t="shared" si="21"/>
        <v>400.5</v>
      </c>
      <c r="AA76">
        <f t="shared" si="22"/>
        <v>400.5</v>
      </c>
      <c r="AB76">
        <f>IF(I76&lt;&gt;0,(ABS(X76*Constants!$B$10)+50)/100,IF(X76=0,MAX((AB75-ABS(Z76*Constants!$B$4)),0),(ABS(X76*Constants!$B$4)+50)/100))</f>
        <v>0.54005</v>
      </c>
      <c r="AC76">
        <f>IF(J76&lt;&gt;0,(ABS(Y76*Constants!$B$10)+50)/100,IF(Y76=0,MAX((AC75-ABS(AA76*Constants!$B$4)),0),(ABS(Y76*Constants!$B$4)+50)/100))</f>
        <v>0.54005</v>
      </c>
      <c r="AD76">
        <f t="shared" si="23"/>
        <v>401</v>
      </c>
      <c r="AE76">
        <f t="shared" si="24"/>
        <v>400.5</v>
      </c>
      <c r="AF76">
        <f t="shared" si="25"/>
        <v>400.5</v>
      </c>
      <c r="AG76">
        <f>((Constants!$B$5*AG75)+Constants!$B$4*AD76+AH75)/(Constants!$B$5+Constants!$B$4)</f>
        <v>401</v>
      </c>
      <c r="AH76">
        <f>((Constants!$B$5*AG75)+Constants!$B$4*AD76+AH75)-(Constants!$B$5+Constants!$B$4)*AG76</f>
        <v>0</v>
      </c>
      <c r="AI76">
        <f>((Constants!$B$5*AI75)+Constants!$B$4*AE76+AJ75)/(Constants!$B$5+Constants!$B$4)</f>
        <v>400.5</v>
      </c>
      <c r="AJ76">
        <f>((Constants!$B$5*AI75)+Constants!$B$4*AE76+AJ75)-(Constants!$B$4+Constants!$B$5)*AI76</f>
        <v>0</v>
      </c>
      <c r="AK76">
        <f>((Constants!$B$5*AK75)+Constants!$B$4*AF76+AL75)/(Constants!$B$5+Constants!$B$4)</f>
        <v>400.5</v>
      </c>
      <c r="AL76">
        <f>((Constants!$B$5*AK75)+Constants!$B$4*AF76+AL75)-(Constants!$B$5+Constants!$B$4)*AK76</f>
        <v>0</v>
      </c>
      <c r="AM76">
        <f t="shared" si="26"/>
        <v>1</v>
      </c>
      <c r="AN76">
        <f t="shared" si="27"/>
        <v>1</v>
      </c>
      <c r="AO76">
        <f>(200000*(ABS(N76)-ABS(N74))+Constants!$B$7)/(2*Constants!$B$7)</f>
        <v>0.5</v>
      </c>
      <c r="AP76">
        <f>(200000*(ABS(O76)-ABS(O74))+Constants!$B$7)/(2*Constants!$B$7)</f>
        <v>0.5</v>
      </c>
      <c r="AQ76">
        <f t="shared" si="28"/>
        <v>1</v>
      </c>
      <c r="AR76">
        <f>(Constants!$B$3*Constants!$B$8*I76*K76+AS75)/(Constants!$B$9*Constants!$B$4)</f>
        <v>2.51327433628319</v>
      </c>
      <c r="AS76">
        <f>(Constants!$B$3*Constants!$B$8*I76*K76+AS75)-(AR76*Constants!$B$9*Constants!$B$4)</f>
        <v>0</v>
      </c>
      <c r="AT76">
        <f t="shared" si="29"/>
        <v>185.982300884956</v>
      </c>
      <c r="AU76">
        <f t="array" ref="AU76">IF(SUMPRODUCT(--(SIGN(AN43:AN75)=SIGN(K44:K76)))=0,2,IF(AV75&gt;0,1,0))</f>
        <v>0</v>
      </c>
      <c r="AV76">
        <f>IF(AU76=2,ROUND(5*1000/Constants!$B$11,0),IF(AV75&gt;0,AV75-1,0))</f>
        <v>0</v>
      </c>
      <c r="AW76">
        <f t="shared" si="30"/>
        <v>0</v>
      </c>
      <c r="AX76">
        <f ca="1" t="array" ref="AX76">IF(AW76&gt;Constants!$B$12,2,IF(SUMPRODUCT(--(AX57:AX76=2))=0,0,1))</f>
        <v>2</v>
      </c>
      <c r="AZ76">
        <f t="array" ref="AZ76">IF(ABS(AG76)&gt;Constants!$B$13,2,IF(SUMPRODUCT(--(AZ56:AZ75=2))=0,0,1))</f>
        <v>0</v>
      </c>
    </row>
    <row r="77" spans="1:52">
      <c r="A77" s="3">
        <v>75</v>
      </c>
      <c r="B77">
        <f>Signals!D76</f>
        <v>1</v>
      </c>
      <c r="C77">
        <f>Signals!E76</f>
        <v>1</v>
      </c>
      <c r="D77">
        <f>Signals!G76</f>
        <v>0</v>
      </c>
      <c r="E77">
        <f>Signals!J76</f>
        <v>0</v>
      </c>
      <c r="F77">
        <f>Signals!K76</f>
        <v>0</v>
      </c>
      <c r="G77">
        <f>IF(Constants!$B$2=2,-B77,B77)</f>
        <v>1</v>
      </c>
      <c r="H77">
        <f>IF(Constants!$C$2=2,-C77,C77)</f>
        <v>1</v>
      </c>
      <c r="I77">
        <f t="shared" si="14"/>
        <v>1</v>
      </c>
      <c r="J77">
        <f t="shared" si="15"/>
        <v>1</v>
      </c>
      <c r="K77">
        <f t="shared" si="16"/>
        <v>1</v>
      </c>
      <c r="L77">
        <f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400.5</v>
      </c>
      <c r="M77">
        <f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400.5</v>
      </c>
      <c r="N77">
        <f t="shared" si="17"/>
        <v>400.5</v>
      </c>
      <c r="O77">
        <f t="shared" si="18"/>
        <v>400.5</v>
      </c>
      <c r="P77">
        <f>IF(I77&lt;&gt;0,(ABS(L77*Constants!$B$10)+50)/100,MAX(P76-ABS(N77*Constants!$B$4),0))</f>
        <v>0.54005</v>
      </c>
      <c r="Q77">
        <f>IF(J77&lt;&gt;0,(ABS(M77*Constants!$B$10)+50)/100,MAX(Q76-ABS(O77*Constants!$B$4),0))</f>
        <v>0.54005</v>
      </c>
      <c r="R77">
        <f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400.5</v>
      </c>
      <c r="S77">
        <f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400.5</v>
      </c>
      <c r="T77">
        <f t="shared" si="19"/>
        <v>400.5</v>
      </c>
      <c r="U77">
        <f t="shared" si="20"/>
        <v>400.5</v>
      </c>
      <c r="V77">
        <f>IF(I77&lt;&gt;0,(ABS(R77*Constants!$B$4)+50)/100,IF(R77=0,MAX((0-ABS(T77*Constants!$B$4)),0),(ABS(R77*Constants!$B$4)+50)/100))</f>
        <v>501.125</v>
      </c>
      <c r="W77">
        <f>IF(J77&lt;&gt;0,(ABS(S77*Constants!$B$4)+50)/100,IF(S77=0,MAX((0-ABS(U77*Constants!$B$4)),0),(ABS(S77*Constants!$B$4)+50)/100))</f>
        <v>501.125</v>
      </c>
      <c r="X77">
        <f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400.5</v>
      </c>
      <c r="Y77">
        <f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400.5</v>
      </c>
      <c r="Z77">
        <f t="shared" si="21"/>
        <v>400.5</v>
      </c>
      <c r="AA77">
        <f t="shared" si="22"/>
        <v>400.5</v>
      </c>
      <c r="AB77">
        <f>IF(I77&lt;&gt;0,(ABS(X77*Constants!$B$10)+50)/100,IF(X77=0,MAX((AB76-ABS(Z77*Constants!$B$4)),0),(ABS(X77*Constants!$B$4)+50)/100))</f>
        <v>0.54005</v>
      </c>
      <c r="AC77">
        <f>IF(J77&lt;&gt;0,(ABS(Y77*Constants!$B$10)+50)/100,IF(Y77=0,MAX((AC76-ABS(AA77*Constants!$B$4)),0),(ABS(Y77*Constants!$B$4)+50)/100))</f>
        <v>0.54005</v>
      </c>
      <c r="AD77">
        <f t="shared" si="23"/>
        <v>401</v>
      </c>
      <c r="AE77">
        <f t="shared" si="24"/>
        <v>400.5</v>
      </c>
      <c r="AF77">
        <f t="shared" si="25"/>
        <v>400.5</v>
      </c>
      <c r="AG77">
        <f>((Constants!$B$5*AG76)+Constants!$B$4*AD77+AH76)/(Constants!$B$5+Constants!$B$4)</f>
        <v>401</v>
      </c>
      <c r="AH77">
        <f>((Constants!$B$5*AG76)+Constants!$B$4*AD77+AH76)-(Constants!$B$5+Constants!$B$4)*AG77</f>
        <v>0</v>
      </c>
      <c r="AI77">
        <f>((Constants!$B$5*AI76)+Constants!$B$4*AE77+AJ76)/(Constants!$B$5+Constants!$B$4)</f>
        <v>400.5</v>
      </c>
      <c r="AJ77">
        <f>((Constants!$B$5*AI76)+Constants!$B$4*AE77+AJ76)-(Constants!$B$4+Constants!$B$5)*AI77</f>
        <v>0</v>
      </c>
      <c r="AK77">
        <f>((Constants!$B$5*AK76)+Constants!$B$4*AF77+AL76)/(Constants!$B$5+Constants!$B$4)</f>
        <v>400.5</v>
      </c>
      <c r="AL77">
        <f>((Constants!$B$5*AK76)+Constants!$B$4*AF77+AL76)-(Constants!$B$5+Constants!$B$4)*AK77</f>
        <v>0</v>
      </c>
      <c r="AM77">
        <f t="shared" si="26"/>
        <v>1</v>
      </c>
      <c r="AN77">
        <f t="shared" si="27"/>
        <v>1</v>
      </c>
      <c r="AO77">
        <f>(200000*(ABS(N77)-ABS(N75))+Constants!$B$7)/(2*Constants!$B$7)</f>
        <v>0.5</v>
      </c>
      <c r="AP77">
        <f>(200000*(ABS(O77)-ABS(O75))+Constants!$B$7)/(2*Constants!$B$7)</f>
        <v>0.5</v>
      </c>
      <c r="AQ77">
        <f t="shared" si="28"/>
        <v>1</v>
      </c>
      <c r="AR77">
        <f>(Constants!$B$3*Constants!$B$8*I77*K77+AS76)/(Constants!$B$9*Constants!$B$4)</f>
        <v>2.51327433628319</v>
      </c>
      <c r="AS77">
        <f>(Constants!$B$3*Constants!$B$8*I77*K77+AS76)-(AR77*Constants!$B$9*Constants!$B$4)</f>
        <v>0</v>
      </c>
      <c r="AT77">
        <f t="shared" si="29"/>
        <v>188.495575221239</v>
      </c>
      <c r="AU77">
        <f t="array" ref="AU77">IF(SUMPRODUCT(--(SIGN(AN44:AN76)=SIGN(K45:K77)))=0,2,IF(AV76&gt;0,1,0))</f>
        <v>0</v>
      </c>
      <c r="AV77">
        <f>IF(AU77=2,ROUND(5*1000/Constants!$B$11,0),IF(AV76&gt;0,AV76-1,0))</f>
        <v>0</v>
      </c>
      <c r="AW77">
        <f t="shared" si="30"/>
        <v>0</v>
      </c>
      <c r="AX77">
        <f ca="1" t="array" ref="AX77">IF(AW77&gt;Constants!$B$12,2,IF(SUMPRODUCT(--(AX58:AX77=2))=0,0,1))</f>
        <v>2</v>
      </c>
      <c r="AZ77">
        <f t="array" ref="AZ77">IF(ABS(AG77)&gt;Constants!$B$13,2,IF(SUMPRODUCT(--(AZ57:AZ76=2))=0,0,1))</f>
        <v>0</v>
      </c>
    </row>
    <row r="78" spans="1:52">
      <c r="A78" s="3">
        <v>76</v>
      </c>
      <c r="B78">
        <f>Signals!D77</f>
        <v>1</v>
      </c>
      <c r="C78">
        <f>Signals!E77</f>
        <v>1</v>
      </c>
      <c r="D78">
        <f>Signals!G77</f>
        <v>0</v>
      </c>
      <c r="E78">
        <f>Signals!J77</f>
        <v>0</v>
      </c>
      <c r="F78">
        <f>Signals!K77</f>
        <v>0</v>
      </c>
      <c r="G78">
        <f>IF(Constants!$B$2=2,-B78,B78)</f>
        <v>1</v>
      </c>
      <c r="H78">
        <f>IF(Constants!$C$2=2,-C78,C78)</f>
        <v>1</v>
      </c>
      <c r="I78">
        <f t="shared" si="14"/>
        <v>1</v>
      </c>
      <c r="J78">
        <f t="shared" si="15"/>
        <v>1</v>
      </c>
      <c r="K78">
        <f t="shared" si="16"/>
        <v>1</v>
      </c>
      <c r="L78">
        <f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400.5</v>
      </c>
      <c r="M78">
        <f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400.5</v>
      </c>
      <c r="N78">
        <f t="shared" si="17"/>
        <v>400.5</v>
      </c>
      <c r="O78">
        <f t="shared" si="18"/>
        <v>400.5</v>
      </c>
      <c r="P78">
        <f>IF(I78&lt;&gt;0,(ABS(L78*Constants!$B$10)+50)/100,MAX(P77-ABS(N78*Constants!$B$4),0))</f>
        <v>0.54005</v>
      </c>
      <c r="Q78">
        <f>IF(J78&lt;&gt;0,(ABS(M78*Constants!$B$10)+50)/100,MAX(Q77-ABS(O78*Constants!$B$4),0))</f>
        <v>0.54005</v>
      </c>
      <c r="R78">
        <f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400.5</v>
      </c>
      <c r="S78">
        <f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400.5</v>
      </c>
      <c r="T78">
        <f t="shared" si="19"/>
        <v>400.5</v>
      </c>
      <c r="U78">
        <f t="shared" si="20"/>
        <v>400.5</v>
      </c>
      <c r="V78">
        <f>IF(I78&lt;&gt;0,(ABS(R78*Constants!$B$4)+50)/100,IF(R78=0,MAX((0-ABS(T78*Constants!$B$4)),0),(ABS(R78*Constants!$B$4)+50)/100))</f>
        <v>501.125</v>
      </c>
      <c r="W78">
        <f>IF(J78&lt;&gt;0,(ABS(S78*Constants!$B$4)+50)/100,IF(S78=0,MAX((0-ABS(U78*Constants!$B$4)),0),(ABS(S78*Constants!$B$4)+50)/100))</f>
        <v>501.125</v>
      </c>
      <c r="X78">
        <f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400.5</v>
      </c>
      <c r="Y78">
        <f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400.5</v>
      </c>
      <c r="Z78">
        <f t="shared" si="21"/>
        <v>400.5</v>
      </c>
      <c r="AA78">
        <f t="shared" si="22"/>
        <v>400.5</v>
      </c>
      <c r="AB78">
        <f>IF(I78&lt;&gt;0,(ABS(X78*Constants!$B$10)+50)/100,IF(X78=0,MAX((AB77-ABS(Z78*Constants!$B$4)),0),(ABS(X78*Constants!$B$4)+50)/100))</f>
        <v>0.54005</v>
      </c>
      <c r="AC78">
        <f>IF(J78&lt;&gt;0,(ABS(Y78*Constants!$B$10)+50)/100,IF(Y78=0,MAX((AC77-ABS(AA78*Constants!$B$4)),0),(ABS(Y78*Constants!$B$4)+50)/100))</f>
        <v>0.54005</v>
      </c>
      <c r="AD78">
        <f t="shared" si="23"/>
        <v>401</v>
      </c>
      <c r="AE78">
        <f t="shared" si="24"/>
        <v>400.5</v>
      </c>
      <c r="AF78">
        <f t="shared" si="25"/>
        <v>400.5</v>
      </c>
      <c r="AG78">
        <f>((Constants!$B$5*AG77)+Constants!$B$4*AD78+AH77)/(Constants!$B$5+Constants!$B$4)</f>
        <v>401</v>
      </c>
      <c r="AH78">
        <f>((Constants!$B$5*AG77)+Constants!$B$4*AD78+AH77)-(Constants!$B$5+Constants!$B$4)*AG78</f>
        <v>0</v>
      </c>
      <c r="AI78">
        <f>((Constants!$B$5*AI77)+Constants!$B$4*AE78+AJ77)/(Constants!$B$5+Constants!$B$4)</f>
        <v>400.5</v>
      </c>
      <c r="AJ78">
        <f>((Constants!$B$5*AI77)+Constants!$B$4*AE78+AJ77)-(Constants!$B$4+Constants!$B$5)*AI78</f>
        <v>0</v>
      </c>
      <c r="AK78">
        <f>((Constants!$B$5*AK77)+Constants!$B$4*AF78+AL77)/(Constants!$B$5+Constants!$B$4)</f>
        <v>400.5</v>
      </c>
      <c r="AL78">
        <f>((Constants!$B$5*AK77)+Constants!$B$4*AF78+AL77)-(Constants!$B$5+Constants!$B$4)*AK78</f>
        <v>0</v>
      </c>
      <c r="AM78">
        <f t="shared" si="26"/>
        <v>1</v>
      </c>
      <c r="AN78">
        <f t="shared" si="27"/>
        <v>1</v>
      </c>
      <c r="AO78">
        <f>(200000*(ABS(N78)-ABS(N76))+Constants!$B$7)/(2*Constants!$B$7)</f>
        <v>0.5</v>
      </c>
      <c r="AP78">
        <f>(200000*(ABS(O78)-ABS(O76))+Constants!$B$7)/(2*Constants!$B$7)</f>
        <v>0.5</v>
      </c>
      <c r="AQ78">
        <f t="shared" si="28"/>
        <v>1</v>
      </c>
      <c r="AR78">
        <f>(Constants!$B$3*Constants!$B$8*I78*K78+AS77)/(Constants!$B$9*Constants!$B$4)</f>
        <v>2.51327433628319</v>
      </c>
      <c r="AS78">
        <f>(Constants!$B$3*Constants!$B$8*I78*K78+AS77)-(AR78*Constants!$B$9*Constants!$B$4)</f>
        <v>0</v>
      </c>
      <c r="AT78">
        <f t="shared" si="29"/>
        <v>191.008849557522</v>
      </c>
      <c r="AU78">
        <f t="array" ref="AU78">IF(SUMPRODUCT(--(SIGN(AN45:AN77)=SIGN(K46:K78)))=0,2,IF(AV77&gt;0,1,0))</f>
        <v>0</v>
      </c>
      <c r="AV78">
        <f>IF(AU78=2,ROUND(5*1000/Constants!$B$11,0),IF(AV77&gt;0,AV77-1,0))</f>
        <v>0</v>
      </c>
      <c r="AW78">
        <f t="shared" si="30"/>
        <v>0</v>
      </c>
      <c r="AX78">
        <f ca="1" t="array" ref="AX78">IF(AW78&gt;Constants!$B$12,2,IF(SUMPRODUCT(--(AX59:AX78=2))=0,0,1))</f>
        <v>2</v>
      </c>
      <c r="AZ78">
        <f t="array" ref="AZ78">IF(ABS(AG78)&gt;Constants!$B$13,2,IF(SUMPRODUCT(--(AZ58:AZ77=2))=0,0,1))</f>
        <v>0</v>
      </c>
    </row>
    <row r="79" spans="1:52">
      <c r="A79" s="3">
        <v>77</v>
      </c>
      <c r="B79">
        <f>Signals!D78</f>
        <v>1</v>
      </c>
      <c r="C79">
        <f>Signals!E78</f>
        <v>1</v>
      </c>
      <c r="D79">
        <f>Signals!G78</f>
        <v>0</v>
      </c>
      <c r="E79">
        <f>Signals!J78</f>
        <v>0</v>
      </c>
      <c r="F79">
        <f>Signals!K78</f>
        <v>0</v>
      </c>
      <c r="G79">
        <f>IF(Constants!$B$2=2,-B79,B79)</f>
        <v>1</v>
      </c>
      <c r="H79">
        <f>IF(Constants!$C$2=2,-C79,C79)</f>
        <v>1</v>
      </c>
      <c r="I79">
        <f t="shared" si="14"/>
        <v>1</v>
      </c>
      <c r="J79">
        <f t="shared" si="15"/>
        <v>1</v>
      </c>
      <c r="K79">
        <f t="shared" si="16"/>
        <v>1</v>
      </c>
      <c r="L79">
        <f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400.5</v>
      </c>
      <c r="M79">
        <f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400.5</v>
      </c>
      <c r="N79">
        <f t="shared" si="17"/>
        <v>400.5</v>
      </c>
      <c r="O79">
        <f t="shared" si="18"/>
        <v>400.5</v>
      </c>
      <c r="P79">
        <f>IF(I79&lt;&gt;0,(ABS(L79*Constants!$B$10)+50)/100,MAX(P78-ABS(N79*Constants!$B$4),0))</f>
        <v>0.54005</v>
      </c>
      <c r="Q79">
        <f>IF(J79&lt;&gt;0,(ABS(M79*Constants!$B$10)+50)/100,MAX(Q78-ABS(O79*Constants!$B$4),0))</f>
        <v>0.54005</v>
      </c>
      <c r="R79">
        <f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400.5</v>
      </c>
      <c r="S79">
        <f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400.5</v>
      </c>
      <c r="T79">
        <f t="shared" si="19"/>
        <v>400.5</v>
      </c>
      <c r="U79">
        <f t="shared" si="20"/>
        <v>400.5</v>
      </c>
      <c r="V79">
        <f>IF(I79&lt;&gt;0,(ABS(R79*Constants!$B$4)+50)/100,IF(R79=0,MAX((0-ABS(T79*Constants!$B$4)),0),(ABS(R79*Constants!$B$4)+50)/100))</f>
        <v>501.125</v>
      </c>
      <c r="W79">
        <f>IF(J79&lt;&gt;0,(ABS(S79*Constants!$B$4)+50)/100,IF(S79=0,MAX((0-ABS(U79*Constants!$B$4)),0),(ABS(S79*Constants!$B$4)+50)/100))</f>
        <v>501.125</v>
      </c>
      <c r="X79">
        <f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400.5</v>
      </c>
      <c r="Y79">
        <f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400.5</v>
      </c>
      <c r="Z79">
        <f t="shared" si="21"/>
        <v>400.5</v>
      </c>
      <c r="AA79">
        <f t="shared" si="22"/>
        <v>400.5</v>
      </c>
      <c r="AB79">
        <f>IF(I79&lt;&gt;0,(ABS(X79*Constants!$B$10)+50)/100,IF(X79=0,MAX((AB78-ABS(Z79*Constants!$B$4)),0),(ABS(X79*Constants!$B$4)+50)/100))</f>
        <v>0.54005</v>
      </c>
      <c r="AC79">
        <f>IF(J79&lt;&gt;0,(ABS(Y79*Constants!$B$10)+50)/100,IF(Y79=0,MAX((AC78-ABS(AA79*Constants!$B$4)),0),(ABS(Y79*Constants!$B$4)+50)/100))</f>
        <v>0.54005</v>
      </c>
      <c r="AD79">
        <f t="shared" si="23"/>
        <v>401</v>
      </c>
      <c r="AE79">
        <f t="shared" si="24"/>
        <v>400.5</v>
      </c>
      <c r="AF79">
        <f t="shared" si="25"/>
        <v>400.5</v>
      </c>
      <c r="AG79">
        <f>((Constants!$B$5*AG78)+Constants!$B$4*AD79+AH78)/(Constants!$B$5+Constants!$B$4)</f>
        <v>401</v>
      </c>
      <c r="AH79">
        <f>((Constants!$B$5*AG78)+Constants!$B$4*AD79+AH78)-(Constants!$B$5+Constants!$B$4)*AG79</f>
        <v>0</v>
      </c>
      <c r="AI79">
        <f>((Constants!$B$5*AI78)+Constants!$B$4*AE79+AJ78)/(Constants!$B$5+Constants!$B$4)</f>
        <v>400.5</v>
      </c>
      <c r="AJ79">
        <f>((Constants!$B$5*AI78)+Constants!$B$4*AE79+AJ78)-(Constants!$B$4+Constants!$B$5)*AI79</f>
        <v>0</v>
      </c>
      <c r="AK79">
        <f>((Constants!$B$5*AK78)+Constants!$B$4*AF79+AL78)/(Constants!$B$5+Constants!$B$4)</f>
        <v>400.5</v>
      </c>
      <c r="AL79">
        <f>((Constants!$B$5*AK78)+Constants!$B$4*AF79+AL78)-(Constants!$B$5+Constants!$B$4)*AK79</f>
        <v>0</v>
      </c>
      <c r="AM79">
        <f t="shared" si="26"/>
        <v>1</v>
      </c>
      <c r="AN79">
        <f t="shared" si="27"/>
        <v>1</v>
      </c>
      <c r="AO79">
        <f>(200000*(ABS(N79)-ABS(N77))+Constants!$B$7)/(2*Constants!$B$7)</f>
        <v>0.5</v>
      </c>
      <c r="AP79">
        <f>(200000*(ABS(O79)-ABS(O77))+Constants!$B$7)/(2*Constants!$B$7)</f>
        <v>0.5</v>
      </c>
      <c r="AQ79">
        <f t="shared" si="28"/>
        <v>1</v>
      </c>
      <c r="AR79">
        <f>(Constants!$B$3*Constants!$B$8*I79*K79+AS78)/(Constants!$B$9*Constants!$B$4)</f>
        <v>2.51327433628319</v>
      </c>
      <c r="AS79">
        <f>(Constants!$B$3*Constants!$B$8*I79*K79+AS78)-(AR79*Constants!$B$9*Constants!$B$4)</f>
        <v>0</v>
      </c>
      <c r="AT79">
        <f t="shared" si="29"/>
        <v>193.522123893805</v>
      </c>
      <c r="AU79">
        <f t="array" ref="AU79">IF(SUMPRODUCT(--(SIGN(AN46:AN78)=SIGN(K47:K79)))=0,2,IF(AV78&gt;0,1,0))</f>
        <v>0</v>
      </c>
      <c r="AV79">
        <f>IF(AU79=2,ROUND(5*1000/Constants!$B$11,0),IF(AV78&gt;0,AV78-1,0))</f>
        <v>0</v>
      </c>
      <c r="AW79">
        <f t="shared" si="30"/>
        <v>0</v>
      </c>
      <c r="AX79">
        <f ca="1" t="array" ref="AX79">IF(AW79&gt;Constants!$B$12,2,IF(SUMPRODUCT(--(AX60:AX79=2))=0,0,1))</f>
        <v>2</v>
      </c>
      <c r="AZ79">
        <f t="array" ref="AZ79">IF(ABS(AG79)&gt;Constants!$B$13,2,IF(SUMPRODUCT(--(AZ59:AZ78=2))=0,0,1))</f>
        <v>0</v>
      </c>
    </row>
    <row r="80" spans="1:52">
      <c r="A80" s="3">
        <v>78</v>
      </c>
      <c r="B80">
        <f>Signals!D79</f>
        <v>1</v>
      </c>
      <c r="C80">
        <f>Signals!E79</f>
        <v>1</v>
      </c>
      <c r="D80">
        <f>Signals!G79</f>
        <v>0</v>
      </c>
      <c r="E80">
        <f>Signals!J79</f>
        <v>0</v>
      </c>
      <c r="F80">
        <f>Signals!K79</f>
        <v>0</v>
      </c>
      <c r="G80">
        <f>IF(Constants!$B$2=2,-B80,B80)</f>
        <v>1</v>
      </c>
      <c r="H80">
        <f>IF(Constants!$C$2=2,-C80,C80)</f>
        <v>1</v>
      </c>
      <c r="I80">
        <f t="shared" si="14"/>
        <v>1</v>
      </c>
      <c r="J80">
        <f t="shared" si="15"/>
        <v>1</v>
      </c>
      <c r="K80">
        <f t="shared" si="16"/>
        <v>1</v>
      </c>
      <c r="L80">
        <f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400.5</v>
      </c>
      <c r="M80">
        <f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400.5</v>
      </c>
      <c r="N80">
        <f t="shared" si="17"/>
        <v>400.5</v>
      </c>
      <c r="O80">
        <f t="shared" si="18"/>
        <v>400.5</v>
      </c>
      <c r="P80">
        <f>IF(I80&lt;&gt;0,(ABS(L80*Constants!$B$10)+50)/100,MAX(P79-ABS(N80*Constants!$B$4),0))</f>
        <v>0.54005</v>
      </c>
      <c r="Q80">
        <f>IF(J80&lt;&gt;0,(ABS(M80*Constants!$B$10)+50)/100,MAX(Q79-ABS(O80*Constants!$B$4),0))</f>
        <v>0.54005</v>
      </c>
      <c r="R80">
        <f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400.5</v>
      </c>
      <c r="S80">
        <f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400.5</v>
      </c>
      <c r="T80">
        <f t="shared" si="19"/>
        <v>400.5</v>
      </c>
      <c r="U80">
        <f t="shared" si="20"/>
        <v>400.5</v>
      </c>
      <c r="V80">
        <f>IF(I80&lt;&gt;0,(ABS(R80*Constants!$B$4)+50)/100,IF(R80=0,MAX((0-ABS(T80*Constants!$B$4)),0),(ABS(R80*Constants!$B$4)+50)/100))</f>
        <v>501.125</v>
      </c>
      <c r="W80">
        <f>IF(J80&lt;&gt;0,(ABS(S80*Constants!$B$4)+50)/100,IF(S80=0,MAX((0-ABS(U80*Constants!$B$4)),0),(ABS(S80*Constants!$B$4)+50)/100))</f>
        <v>501.125</v>
      </c>
      <c r="X80">
        <f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400.5</v>
      </c>
      <c r="Y80">
        <f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400.5</v>
      </c>
      <c r="Z80">
        <f t="shared" si="21"/>
        <v>400.5</v>
      </c>
      <c r="AA80">
        <f t="shared" si="22"/>
        <v>400.5</v>
      </c>
      <c r="AB80">
        <f>IF(I80&lt;&gt;0,(ABS(X80*Constants!$B$10)+50)/100,IF(X80=0,MAX((AB79-ABS(Z80*Constants!$B$4)),0),(ABS(X80*Constants!$B$4)+50)/100))</f>
        <v>0.54005</v>
      </c>
      <c r="AC80">
        <f>IF(J80&lt;&gt;0,(ABS(Y80*Constants!$B$10)+50)/100,IF(Y80=0,MAX((AC79-ABS(AA80*Constants!$B$4)),0),(ABS(Y80*Constants!$B$4)+50)/100))</f>
        <v>0.54005</v>
      </c>
      <c r="AD80">
        <f t="shared" si="23"/>
        <v>401</v>
      </c>
      <c r="AE80">
        <f t="shared" si="24"/>
        <v>400.5</v>
      </c>
      <c r="AF80">
        <f t="shared" si="25"/>
        <v>400.5</v>
      </c>
      <c r="AG80">
        <f>((Constants!$B$5*AG79)+Constants!$B$4*AD80+AH79)/(Constants!$B$5+Constants!$B$4)</f>
        <v>401</v>
      </c>
      <c r="AH80">
        <f>((Constants!$B$5*AG79)+Constants!$B$4*AD80+AH79)-(Constants!$B$5+Constants!$B$4)*AG80</f>
        <v>0</v>
      </c>
      <c r="AI80">
        <f>((Constants!$B$5*AI79)+Constants!$B$4*AE80+AJ79)/(Constants!$B$5+Constants!$B$4)</f>
        <v>400.5</v>
      </c>
      <c r="AJ80">
        <f>((Constants!$B$5*AI79)+Constants!$B$4*AE80+AJ79)-(Constants!$B$4+Constants!$B$5)*AI80</f>
        <v>0</v>
      </c>
      <c r="AK80">
        <f>((Constants!$B$5*AK79)+Constants!$B$4*AF80+AL79)/(Constants!$B$5+Constants!$B$4)</f>
        <v>400.5</v>
      </c>
      <c r="AL80">
        <f>((Constants!$B$5*AK79)+Constants!$B$4*AF80+AL79)-(Constants!$B$5+Constants!$B$4)*AK80</f>
        <v>0</v>
      </c>
      <c r="AM80">
        <f t="shared" si="26"/>
        <v>1</v>
      </c>
      <c r="AN80">
        <f t="shared" si="27"/>
        <v>1</v>
      </c>
      <c r="AO80">
        <f>(200000*(ABS(N80)-ABS(N78))+Constants!$B$7)/(2*Constants!$B$7)</f>
        <v>0.5</v>
      </c>
      <c r="AP80">
        <f>(200000*(ABS(O80)-ABS(O78))+Constants!$B$7)/(2*Constants!$B$7)</f>
        <v>0.5</v>
      </c>
      <c r="AQ80">
        <f t="shared" si="28"/>
        <v>1</v>
      </c>
      <c r="AR80">
        <f>(Constants!$B$3*Constants!$B$8*I80*K80+AS79)/(Constants!$B$9*Constants!$B$4)</f>
        <v>2.51327433628319</v>
      </c>
      <c r="AS80">
        <f>(Constants!$B$3*Constants!$B$8*I80*K80+AS79)-(AR80*Constants!$B$9*Constants!$B$4)</f>
        <v>0</v>
      </c>
      <c r="AT80">
        <f t="shared" si="29"/>
        <v>196.035398230089</v>
      </c>
      <c r="AU80">
        <f t="array" ref="AU80">IF(SUMPRODUCT(--(SIGN(AN47:AN79)=SIGN(K48:K80)))=0,2,IF(AV79&gt;0,1,0))</f>
        <v>0</v>
      </c>
      <c r="AV80">
        <f>IF(AU80=2,ROUND(5*1000/Constants!$B$11,0),IF(AV79&gt;0,AV79-1,0))</f>
        <v>0</v>
      </c>
      <c r="AW80">
        <f t="shared" si="30"/>
        <v>0</v>
      </c>
      <c r="AX80">
        <f ca="1" t="array" ref="AX80">IF(AW80&gt;Constants!$B$12,2,IF(SUMPRODUCT(--(AX61:AX80=2))=0,0,1))</f>
        <v>2</v>
      </c>
      <c r="AZ80">
        <f t="array" ref="AZ80">IF(ABS(AG80)&gt;Constants!$B$13,2,IF(SUMPRODUCT(--(AZ60:AZ79=2))=0,0,1))</f>
        <v>0</v>
      </c>
    </row>
    <row r="81" spans="1:52">
      <c r="A81" s="3">
        <v>79</v>
      </c>
      <c r="B81">
        <f>Signals!D80</f>
        <v>1</v>
      </c>
      <c r="C81">
        <f>Signals!E80</f>
        <v>1</v>
      </c>
      <c r="D81">
        <f>Signals!G80</f>
        <v>0</v>
      </c>
      <c r="E81">
        <f>Signals!J80</f>
        <v>0</v>
      </c>
      <c r="F81">
        <f>Signals!K80</f>
        <v>0</v>
      </c>
      <c r="G81">
        <f>IF(Constants!$B$2=2,-B81,B81)</f>
        <v>1</v>
      </c>
      <c r="H81">
        <f>IF(Constants!$C$2=2,-C81,C81)</f>
        <v>1</v>
      </c>
      <c r="I81">
        <f t="shared" si="14"/>
        <v>1</v>
      </c>
      <c r="J81">
        <f t="shared" si="15"/>
        <v>1</v>
      </c>
      <c r="K81">
        <f t="shared" si="16"/>
        <v>1</v>
      </c>
      <c r="L81">
        <f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400.5</v>
      </c>
      <c r="M81">
        <f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400.5</v>
      </c>
      <c r="N81">
        <f t="shared" si="17"/>
        <v>400.5</v>
      </c>
      <c r="O81">
        <f t="shared" si="18"/>
        <v>400.5</v>
      </c>
      <c r="P81">
        <f>IF(I81&lt;&gt;0,(ABS(L81*Constants!$B$10)+50)/100,MAX(P80-ABS(N81*Constants!$B$4),0))</f>
        <v>0.54005</v>
      </c>
      <c r="Q81">
        <f>IF(J81&lt;&gt;0,(ABS(M81*Constants!$B$10)+50)/100,MAX(Q80-ABS(O81*Constants!$B$4),0))</f>
        <v>0.54005</v>
      </c>
      <c r="R81">
        <f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400.5</v>
      </c>
      <c r="S81">
        <f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400.5</v>
      </c>
      <c r="T81">
        <f t="shared" si="19"/>
        <v>400.5</v>
      </c>
      <c r="U81">
        <f t="shared" si="20"/>
        <v>400.5</v>
      </c>
      <c r="V81">
        <f>IF(I81&lt;&gt;0,(ABS(R81*Constants!$B$4)+50)/100,IF(R81=0,MAX((0-ABS(T81*Constants!$B$4)),0),(ABS(R81*Constants!$B$4)+50)/100))</f>
        <v>501.125</v>
      </c>
      <c r="W81">
        <f>IF(J81&lt;&gt;0,(ABS(S81*Constants!$B$4)+50)/100,IF(S81=0,MAX((0-ABS(U81*Constants!$B$4)),0),(ABS(S81*Constants!$B$4)+50)/100))</f>
        <v>501.125</v>
      </c>
      <c r="X81">
        <f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400.5</v>
      </c>
      <c r="Y81">
        <f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400.5</v>
      </c>
      <c r="Z81">
        <f t="shared" si="21"/>
        <v>400.5</v>
      </c>
      <c r="AA81">
        <f t="shared" si="22"/>
        <v>400.5</v>
      </c>
      <c r="AB81">
        <f>IF(I81&lt;&gt;0,(ABS(X81*Constants!$B$10)+50)/100,IF(X81=0,MAX((AB80-ABS(Z81*Constants!$B$4)),0),(ABS(X81*Constants!$B$4)+50)/100))</f>
        <v>0.54005</v>
      </c>
      <c r="AC81">
        <f>IF(J81&lt;&gt;0,(ABS(Y81*Constants!$B$10)+50)/100,IF(Y81=0,MAX((AC80-ABS(AA81*Constants!$B$4)),0),(ABS(Y81*Constants!$B$4)+50)/100))</f>
        <v>0.54005</v>
      </c>
      <c r="AD81">
        <f t="shared" si="23"/>
        <v>401</v>
      </c>
      <c r="AE81">
        <f t="shared" si="24"/>
        <v>400.5</v>
      </c>
      <c r="AF81">
        <f t="shared" si="25"/>
        <v>400.5</v>
      </c>
      <c r="AG81">
        <f>((Constants!$B$5*AG80)+Constants!$B$4*AD81+AH80)/(Constants!$B$5+Constants!$B$4)</f>
        <v>401</v>
      </c>
      <c r="AH81">
        <f>((Constants!$B$5*AG80)+Constants!$B$4*AD81+AH80)-(Constants!$B$5+Constants!$B$4)*AG81</f>
        <v>0</v>
      </c>
      <c r="AI81">
        <f>((Constants!$B$5*AI80)+Constants!$B$4*AE81+AJ80)/(Constants!$B$5+Constants!$B$4)</f>
        <v>400.5</v>
      </c>
      <c r="AJ81">
        <f>((Constants!$B$5*AI80)+Constants!$B$4*AE81+AJ80)-(Constants!$B$4+Constants!$B$5)*AI81</f>
        <v>0</v>
      </c>
      <c r="AK81">
        <f>((Constants!$B$5*AK80)+Constants!$B$4*AF81+AL80)/(Constants!$B$5+Constants!$B$4)</f>
        <v>400.5</v>
      </c>
      <c r="AL81">
        <f>((Constants!$B$5*AK80)+Constants!$B$4*AF81+AL80)-(Constants!$B$5+Constants!$B$4)*AK81</f>
        <v>0</v>
      </c>
      <c r="AM81">
        <f t="shared" si="26"/>
        <v>1</v>
      </c>
      <c r="AN81">
        <f t="shared" si="27"/>
        <v>1</v>
      </c>
      <c r="AO81">
        <f>(200000*(ABS(N81)-ABS(N79))+Constants!$B$7)/(2*Constants!$B$7)</f>
        <v>0.5</v>
      </c>
      <c r="AP81">
        <f>(200000*(ABS(O81)-ABS(O79))+Constants!$B$7)/(2*Constants!$B$7)</f>
        <v>0.5</v>
      </c>
      <c r="AQ81">
        <f t="shared" si="28"/>
        <v>1</v>
      </c>
      <c r="AR81">
        <f>(Constants!$B$3*Constants!$B$8*I81*K81+AS80)/(Constants!$B$9*Constants!$B$4)</f>
        <v>2.51327433628319</v>
      </c>
      <c r="AS81">
        <f>(Constants!$B$3*Constants!$B$8*I81*K81+AS80)-(AR81*Constants!$B$9*Constants!$B$4)</f>
        <v>0</v>
      </c>
      <c r="AT81">
        <f t="shared" si="29"/>
        <v>198.548672566372</v>
      </c>
      <c r="AU81">
        <f t="array" ref="AU81">IF(SUMPRODUCT(--(SIGN(AN48:AN80)=SIGN(K49:K81)))=0,2,IF(AV80&gt;0,1,0))</f>
        <v>0</v>
      </c>
      <c r="AV81">
        <f>IF(AU81=2,ROUND(5*1000/Constants!$B$11,0),IF(AV80&gt;0,AV80-1,0))</f>
        <v>0</v>
      </c>
      <c r="AW81">
        <f t="shared" si="30"/>
        <v>0</v>
      </c>
      <c r="AX81">
        <f ca="1" t="array" ref="AX81">IF(AW81&gt;Constants!$B$12,2,IF(SUMPRODUCT(--(AX62:AX81=2))=0,0,1))</f>
        <v>2</v>
      </c>
      <c r="AZ81">
        <f t="array" ref="AZ81">IF(ABS(AG81)&gt;Constants!$B$13,2,IF(SUMPRODUCT(--(AZ61:AZ80=2))=0,0,1))</f>
        <v>0</v>
      </c>
    </row>
    <row r="82" spans="1:52">
      <c r="A82" s="3">
        <v>80</v>
      </c>
      <c r="B82">
        <f>Signals!D81</f>
        <v>1</v>
      </c>
      <c r="C82">
        <f>Signals!E81</f>
        <v>1</v>
      </c>
      <c r="D82">
        <f>Signals!G81</f>
        <v>0</v>
      </c>
      <c r="E82">
        <f>Signals!J81</f>
        <v>0</v>
      </c>
      <c r="F82">
        <f>Signals!K81</f>
        <v>0</v>
      </c>
      <c r="G82">
        <f>IF(Constants!$B$2=2,-B82,B82)</f>
        <v>1</v>
      </c>
      <c r="H82">
        <f>IF(Constants!$C$2=2,-C82,C82)</f>
        <v>1</v>
      </c>
      <c r="I82">
        <f t="shared" si="14"/>
        <v>1</v>
      </c>
      <c r="J82">
        <f t="shared" si="15"/>
        <v>1</v>
      </c>
      <c r="K82">
        <f t="shared" si="16"/>
        <v>1</v>
      </c>
      <c r="L82">
        <f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400.5</v>
      </c>
      <c r="M82">
        <f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400.5</v>
      </c>
      <c r="N82">
        <f t="shared" si="17"/>
        <v>400.5</v>
      </c>
      <c r="O82">
        <f t="shared" si="18"/>
        <v>400.5</v>
      </c>
      <c r="P82">
        <f>IF(I82&lt;&gt;0,(ABS(L82*Constants!$B$10)+50)/100,MAX(P81-ABS(N82*Constants!$B$4),0))</f>
        <v>0.54005</v>
      </c>
      <c r="Q82">
        <f>IF(J82&lt;&gt;0,(ABS(M82*Constants!$B$10)+50)/100,MAX(Q81-ABS(O82*Constants!$B$4),0))</f>
        <v>0.54005</v>
      </c>
      <c r="R82">
        <f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400.5</v>
      </c>
      <c r="S82">
        <f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400.5</v>
      </c>
      <c r="T82">
        <f t="shared" si="19"/>
        <v>400.5</v>
      </c>
      <c r="U82">
        <f t="shared" si="20"/>
        <v>400.5</v>
      </c>
      <c r="V82">
        <f>IF(I82&lt;&gt;0,(ABS(R82*Constants!$B$4)+50)/100,IF(R82=0,MAX((0-ABS(T82*Constants!$B$4)),0),(ABS(R82*Constants!$B$4)+50)/100))</f>
        <v>501.125</v>
      </c>
      <c r="W82">
        <f>IF(J82&lt;&gt;0,(ABS(S82*Constants!$B$4)+50)/100,IF(S82=0,MAX((0-ABS(U82*Constants!$B$4)),0),(ABS(S82*Constants!$B$4)+50)/100))</f>
        <v>501.125</v>
      </c>
      <c r="X82">
        <f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400.5</v>
      </c>
      <c r="Y82">
        <f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400.5</v>
      </c>
      <c r="Z82">
        <f t="shared" si="21"/>
        <v>400.5</v>
      </c>
      <c r="AA82">
        <f t="shared" si="22"/>
        <v>400.5</v>
      </c>
      <c r="AB82">
        <f>IF(I82&lt;&gt;0,(ABS(X82*Constants!$B$10)+50)/100,IF(X82=0,MAX((AB81-ABS(Z82*Constants!$B$4)),0),(ABS(X82*Constants!$B$4)+50)/100))</f>
        <v>0.54005</v>
      </c>
      <c r="AC82">
        <f>IF(J82&lt;&gt;0,(ABS(Y82*Constants!$B$10)+50)/100,IF(Y82=0,MAX((AC81-ABS(AA82*Constants!$B$4)),0),(ABS(Y82*Constants!$B$4)+50)/100))</f>
        <v>0.54005</v>
      </c>
      <c r="AD82">
        <f t="shared" si="23"/>
        <v>401</v>
      </c>
      <c r="AE82">
        <f t="shared" si="24"/>
        <v>400.5</v>
      </c>
      <c r="AF82">
        <f t="shared" si="25"/>
        <v>400.5</v>
      </c>
      <c r="AG82">
        <f>((Constants!$B$5*AG81)+Constants!$B$4*AD82+AH81)/(Constants!$B$5+Constants!$B$4)</f>
        <v>401</v>
      </c>
      <c r="AH82">
        <f>((Constants!$B$5*AG81)+Constants!$B$4*AD82+AH81)-(Constants!$B$5+Constants!$B$4)*AG82</f>
        <v>0</v>
      </c>
      <c r="AI82">
        <f>((Constants!$B$5*AI81)+Constants!$B$4*AE82+AJ81)/(Constants!$B$5+Constants!$B$4)</f>
        <v>400.5</v>
      </c>
      <c r="AJ82">
        <f>((Constants!$B$5*AI81)+Constants!$B$4*AE82+AJ81)-(Constants!$B$4+Constants!$B$5)*AI82</f>
        <v>0</v>
      </c>
      <c r="AK82">
        <f>((Constants!$B$5*AK81)+Constants!$B$4*AF82+AL81)/(Constants!$B$5+Constants!$B$4)</f>
        <v>400.5</v>
      </c>
      <c r="AL82">
        <f>((Constants!$B$5*AK81)+Constants!$B$4*AF82+AL81)-(Constants!$B$5+Constants!$B$4)*AK82</f>
        <v>0</v>
      </c>
      <c r="AM82">
        <f t="shared" si="26"/>
        <v>1</v>
      </c>
      <c r="AN82">
        <f t="shared" si="27"/>
        <v>1</v>
      </c>
      <c r="AO82">
        <f>(200000*(ABS(N82)-ABS(N80))+Constants!$B$7)/(2*Constants!$B$7)</f>
        <v>0.5</v>
      </c>
      <c r="AP82">
        <f>(200000*(ABS(O82)-ABS(O80))+Constants!$B$7)/(2*Constants!$B$7)</f>
        <v>0.5</v>
      </c>
      <c r="AQ82">
        <f t="shared" si="28"/>
        <v>1</v>
      </c>
      <c r="AR82">
        <f>(Constants!$B$3*Constants!$B$8*I82*K82+AS81)/(Constants!$B$9*Constants!$B$4)</f>
        <v>2.51327433628319</v>
      </c>
      <c r="AS82">
        <f>(Constants!$B$3*Constants!$B$8*I82*K82+AS81)-(AR82*Constants!$B$9*Constants!$B$4)</f>
        <v>0</v>
      </c>
      <c r="AT82">
        <f t="shared" si="29"/>
        <v>201.061946902655</v>
      </c>
      <c r="AU82">
        <f t="array" ref="AU82">IF(SUMPRODUCT(--(SIGN(AN49:AN81)=SIGN(K50:K82)))=0,2,IF(AV81&gt;0,1,0))</f>
        <v>0</v>
      </c>
      <c r="AV82">
        <f>IF(AU82=2,ROUND(5*1000/Constants!$B$11,0),IF(AV81&gt;0,AV81-1,0))</f>
        <v>0</v>
      </c>
      <c r="AW82">
        <f t="shared" si="30"/>
        <v>0</v>
      </c>
      <c r="AX82">
        <f ca="1" t="array" ref="AX82">IF(AW82&gt;Constants!$B$12,2,IF(SUMPRODUCT(--(AX63:AX82=2))=0,0,1))</f>
        <v>2</v>
      </c>
      <c r="AZ82">
        <f t="array" ref="AZ82">IF(ABS(AG82)&gt;Constants!$B$13,2,IF(SUMPRODUCT(--(AZ62:AZ81=2))=0,0,1))</f>
        <v>0</v>
      </c>
    </row>
    <row r="83" spans="1:52">
      <c r="A83" s="3">
        <v>81</v>
      </c>
      <c r="B83">
        <f>Signals!D82</f>
        <v>1</v>
      </c>
      <c r="C83">
        <f>Signals!E82</f>
        <v>1</v>
      </c>
      <c r="D83">
        <f>Signals!G82</f>
        <v>0</v>
      </c>
      <c r="E83">
        <f>Signals!J82</f>
        <v>0</v>
      </c>
      <c r="F83">
        <f>Signals!K82</f>
        <v>0</v>
      </c>
      <c r="G83">
        <f>IF(Constants!$B$2=2,-B83,B83)</f>
        <v>1</v>
      </c>
      <c r="H83">
        <f>IF(Constants!$C$2=2,-C83,C83)</f>
        <v>1</v>
      </c>
      <c r="I83">
        <f t="shared" si="14"/>
        <v>1</v>
      </c>
      <c r="J83">
        <f t="shared" si="15"/>
        <v>1</v>
      </c>
      <c r="K83">
        <f t="shared" si="16"/>
        <v>1</v>
      </c>
      <c r="L83">
        <f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400.5</v>
      </c>
      <c r="M83">
        <f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400.5</v>
      </c>
      <c r="N83">
        <f t="shared" si="17"/>
        <v>400.5</v>
      </c>
      <c r="O83">
        <f t="shared" si="18"/>
        <v>400.5</v>
      </c>
      <c r="P83">
        <f>IF(I83&lt;&gt;0,(ABS(L83*Constants!$B$10)+50)/100,MAX(P82-ABS(N83*Constants!$B$4),0))</f>
        <v>0.54005</v>
      </c>
      <c r="Q83">
        <f>IF(J83&lt;&gt;0,(ABS(M83*Constants!$B$10)+50)/100,MAX(Q82-ABS(O83*Constants!$B$4),0))</f>
        <v>0.54005</v>
      </c>
      <c r="R83">
        <f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400.5</v>
      </c>
      <c r="S83">
        <f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400.5</v>
      </c>
      <c r="T83">
        <f t="shared" si="19"/>
        <v>400.5</v>
      </c>
      <c r="U83">
        <f t="shared" si="20"/>
        <v>400.5</v>
      </c>
      <c r="V83">
        <f>IF(I83&lt;&gt;0,(ABS(R83*Constants!$B$4)+50)/100,IF(R83=0,MAX((0-ABS(T83*Constants!$B$4)),0),(ABS(R83*Constants!$B$4)+50)/100))</f>
        <v>501.125</v>
      </c>
      <c r="W83">
        <f>IF(J83&lt;&gt;0,(ABS(S83*Constants!$B$4)+50)/100,IF(S83=0,MAX((0-ABS(U83*Constants!$B$4)),0),(ABS(S83*Constants!$B$4)+50)/100))</f>
        <v>501.125</v>
      </c>
      <c r="X83">
        <f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400.5</v>
      </c>
      <c r="Y83">
        <f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400.5</v>
      </c>
      <c r="Z83">
        <f t="shared" si="21"/>
        <v>400.5</v>
      </c>
      <c r="AA83">
        <f t="shared" si="22"/>
        <v>400.5</v>
      </c>
      <c r="AB83">
        <f>IF(I83&lt;&gt;0,(ABS(X83*Constants!$B$10)+50)/100,IF(X83=0,MAX((AB82-ABS(Z83*Constants!$B$4)),0),(ABS(X83*Constants!$B$4)+50)/100))</f>
        <v>0.54005</v>
      </c>
      <c r="AC83">
        <f>IF(J83&lt;&gt;0,(ABS(Y83*Constants!$B$10)+50)/100,IF(Y83=0,MAX((AC82-ABS(AA83*Constants!$B$4)),0),(ABS(Y83*Constants!$B$4)+50)/100))</f>
        <v>0.54005</v>
      </c>
      <c r="AD83">
        <f t="shared" si="23"/>
        <v>401</v>
      </c>
      <c r="AE83">
        <f t="shared" si="24"/>
        <v>400.5</v>
      </c>
      <c r="AF83">
        <f t="shared" si="25"/>
        <v>400.5</v>
      </c>
      <c r="AG83">
        <f>((Constants!$B$5*AG82)+Constants!$B$4*AD83+AH82)/(Constants!$B$5+Constants!$B$4)</f>
        <v>401</v>
      </c>
      <c r="AH83">
        <f>((Constants!$B$5*AG82)+Constants!$B$4*AD83+AH82)-(Constants!$B$5+Constants!$B$4)*AG83</f>
        <v>0</v>
      </c>
      <c r="AI83">
        <f>((Constants!$B$5*AI82)+Constants!$B$4*AE83+AJ82)/(Constants!$B$5+Constants!$B$4)</f>
        <v>400.5</v>
      </c>
      <c r="AJ83">
        <f>((Constants!$B$5*AI82)+Constants!$B$4*AE83+AJ82)-(Constants!$B$4+Constants!$B$5)*AI83</f>
        <v>0</v>
      </c>
      <c r="AK83">
        <f>((Constants!$B$5*AK82)+Constants!$B$4*AF83+AL82)/(Constants!$B$5+Constants!$B$4)</f>
        <v>400.5</v>
      </c>
      <c r="AL83">
        <f>((Constants!$B$5*AK82)+Constants!$B$4*AF83+AL82)-(Constants!$B$5+Constants!$B$4)*AK83</f>
        <v>0</v>
      </c>
      <c r="AM83">
        <f t="shared" si="26"/>
        <v>1</v>
      </c>
      <c r="AN83">
        <f t="shared" si="27"/>
        <v>1</v>
      </c>
      <c r="AO83">
        <f>(200000*(ABS(N83)-ABS(N81))+Constants!$B$7)/(2*Constants!$B$7)</f>
        <v>0.5</v>
      </c>
      <c r="AP83">
        <f>(200000*(ABS(O83)-ABS(O81))+Constants!$B$7)/(2*Constants!$B$7)</f>
        <v>0.5</v>
      </c>
      <c r="AQ83">
        <f t="shared" si="28"/>
        <v>1</v>
      </c>
      <c r="AR83">
        <f>(Constants!$B$3*Constants!$B$8*I83*K83+AS82)/(Constants!$B$9*Constants!$B$4)</f>
        <v>2.51327433628319</v>
      </c>
      <c r="AS83">
        <f>(Constants!$B$3*Constants!$B$8*I83*K83+AS82)-(AR83*Constants!$B$9*Constants!$B$4)</f>
        <v>0</v>
      </c>
      <c r="AT83">
        <f t="shared" si="29"/>
        <v>203.575221238938</v>
      </c>
      <c r="AU83">
        <f t="array" ref="AU83">IF(SUMPRODUCT(--(SIGN(AN50:AN82)=SIGN(K51:K83)))=0,2,IF(AV82&gt;0,1,0))</f>
        <v>0</v>
      </c>
      <c r="AV83">
        <f>IF(AU83=2,ROUND(5*1000/Constants!$B$11,0),IF(AV82&gt;0,AV82-1,0))</f>
        <v>0</v>
      </c>
      <c r="AW83">
        <f t="shared" si="30"/>
        <v>0</v>
      </c>
      <c r="AX83">
        <f ca="1" t="array" ref="AX83">IF(AW83&gt;Constants!$B$12,2,IF(SUMPRODUCT(--(AX64:AX83=2))=0,0,1))</f>
        <v>2</v>
      </c>
      <c r="AZ83">
        <f t="array" ref="AZ83">IF(ABS(AG83)&gt;Constants!$B$13,2,IF(SUMPRODUCT(--(AZ63:AZ82=2))=0,0,1))</f>
        <v>0</v>
      </c>
    </row>
    <row r="84" spans="1:52">
      <c r="A84" s="3">
        <v>82</v>
      </c>
      <c r="B84">
        <f>Signals!D83</f>
        <v>1</v>
      </c>
      <c r="C84">
        <f>Signals!E83</f>
        <v>1</v>
      </c>
      <c r="D84">
        <f>Signals!G83</f>
        <v>0</v>
      </c>
      <c r="E84">
        <f>Signals!J83</f>
        <v>0</v>
      </c>
      <c r="F84">
        <f>Signals!K83</f>
        <v>0</v>
      </c>
      <c r="G84">
        <f>IF(Constants!$B$2=2,-B84,B84)</f>
        <v>1</v>
      </c>
      <c r="H84">
        <f>IF(Constants!$C$2=2,-C84,C84)</f>
        <v>1</v>
      </c>
      <c r="I84">
        <f t="shared" si="14"/>
        <v>1</v>
      </c>
      <c r="J84">
        <f t="shared" si="15"/>
        <v>1</v>
      </c>
      <c r="K84">
        <f t="shared" si="16"/>
        <v>1</v>
      </c>
      <c r="L84">
        <f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400.5</v>
      </c>
      <c r="M84">
        <f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400.5</v>
      </c>
      <c r="N84">
        <f t="shared" si="17"/>
        <v>400.5</v>
      </c>
      <c r="O84">
        <f t="shared" si="18"/>
        <v>400.5</v>
      </c>
      <c r="P84">
        <f>IF(I84&lt;&gt;0,(ABS(L84*Constants!$B$10)+50)/100,MAX(P83-ABS(N84*Constants!$B$4),0))</f>
        <v>0.54005</v>
      </c>
      <c r="Q84">
        <f>IF(J84&lt;&gt;0,(ABS(M84*Constants!$B$10)+50)/100,MAX(Q83-ABS(O84*Constants!$B$4),0))</f>
        <v>0.54005</v>
      </c>
      <c r="R84">
        <f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400.5</v>
      </c>
      <c r="S84">
        <f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400.5</v>
      </c>
      <c r="T84">
        <f t="shared" si="19"/>
        <v>400.5</v>
      </c>
      <c r="U84">
        <f t="shared" si="20"/>
        <v>400.5</v>
      </c>
      <c r="V84">
        <f>IF(I84&lt;&gt;0,(ABS(R84*Constants!$B$4)+50)/100,IF(R84=0,MAX((0-ABS(T84*Constants!$B$4)),0),(ABS(R84*Constants!$B$4)+50)/100))</f>
        <v>501.125</v>
      </c>
      <c r="W84">
        <f>IF(J84&lt;&gt;0,(ABS(S84*Constants!$B$4)+50)/100,IF(S84=0,MAX((0-ABS(U84*Constants!$B$4)),0),(ABS(S84*Constants!$B$4)+50)/100))</f>
        <v>501.125</v>
      </c>
      <c r="X84">
        <f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400.5</v>
      </c>
      <c r="Y84">
        <f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400.5</v>
      </c>
      <c r="Z84">
        <f t="shared" si="21"/>
        <v>400.5</v>
      </c>
      <c r="AA84">
        <f t="shared" si="22"/>
        <v>400.5</v>
      </c>
      <c r="AB84">
        <f>IF(I84&lt;&gt;0,(ABS(X84*Constants!$B$10)+50)/100,IF(X84=0,MAX((AB83-ABS(Z84*Constants!$B$4)),0),(ABS(X84*Constants!$B$4)+50)/100))</f>
        <v>0.54005</v>
      </c>
      <c r="AC84">
        <f>IF(J84&lt;&gt;0,(ABS(Y84*Constants!$B$10)+50)/100,IF(Y84=0,MAX((AC83-ABS(AA84*Constants!$B$4)),0),(ABS(Y84*Constants!$B$4)+50)/100))</f>
        <v>0.54005</v>
      </c>
      <c r="AD84">
        <f t="shared" si="23"/>
        <v>401</v>
      </c>
      <c r="AE84">
        <f t="shared" si="24"/>
        <v>400.5</v>
      </c>
      <c r="AF84">
        <f t="shared" si="25"/>
        <v>400.5</v>
      </c>
      <c r="AG84">
        <f>((Constants!$B$5*AG83)+Constants!$B$4*AD84+AH83)/(Constants!$B$5+Constants!$B$4)</f>
        <v>401</v>
      </c>
      <c r="AH84">
        <f>((Constants!$B$5*AG83)+Constants!$B$4*AD84+AH83)-(Constants!$B$5+Constants!$B$4)*AG84</f>
        <v>0</v>
      </c>
      <c r="AI84">
        <f>((Constants!$B$5*AI83)+Constants!$B$4*AE84+AJ83)/(Constants!$B$5+Constants!$B$4)</f>
        <v>400.5</v>
      </c>
      <c r="AJ84">
        <f>((Constants!$B$5*AI83)+Constants!$B$4*AE84+AJ83)-(Constants!$B$4+Constants!$B$5)*AI84</f>
        <v>0</v>
      </c>
      <c r="AK84">
        <f>((Constants!$B$5*AK83)+Constants!$B$4*AF84+AL83)/(Constants!$B$5+Constants!$B$4)</f>
        <v>400.5</v>
      </c>
      <c r="AL84">
        <f>((Constants!$B$5*AK83)+Constants!$B$4*AF84+AL83)-(Constants!$B$5+Constants!$B$4)*AK84</f>
        <v>0</v>
      </c>
      <c r="AM84">
        <f t="shared" si="26"/>
        <v>1</v>
      </c>
      <c r="AN84">
        <f t="shared" si="27"/>
        <v>1</v>
      </c>
      <c r="AO84">
        <f>(200000*(ABS(N84)-ABS(N82))+Constants!$B$7)/(2*Constants!$B$7)</f>
        <v>0.5</v>
      </c>
      <c r="AP84">
        <f>(200000*(ABS(O84)-ABS(O82))+Constants!$B$7)/(2*Constants!$B$7)</f>
        <v>0.5</v>
      </c>
      <c r="AQ84">
        <f t="shared" si="28"/>
        <v>1</v>
      </c>
      <c r="AR84">
        <f>(Constants!$B$3*Constants!$B$8*I84*K84+AS83)/(Constants!$B$9*Constants!$B$4)</f>
        <v>2.51327433628319</v>
      </c>
      <c r="AS84">
        <f>(Constants!$B$3*Constants!$B$8*I84*K84+AS83)-(AR84*Constants!$B$9*Constants!$B$4)</f>
        <v>0</v>
      </c>
      <c r="AT84">
        <f t="shared" si="29"/>
        <v>206.088495575221</v>
      </c>
      <c r="AU84">
        <f t="array" ref="AU84">IF(SUMPRODUCT(--(SIGN(AN51:AN83)=SIGN(K52:K84)))=0,2,IF(AV83&gt;0,1,0))</f>
        <v>0</v>
      </c>
      <c r="AV84">
        <f>IF(AU84=2,ROUND(5*1000/Constants!$B$11,0),IF(AV83&gt;0,AV83-1,0))</f>
        <v>0</v>
      </c>
      <c r="AW84">
        <f t="shared" si="30"/>
        <v>0</v>
      </c>
      <c r="AX84">
        <f ca="1" t="array" ref="AX84">IF(AW84&gt;Constants!$B$12,2,IF(SUMPRODUCT(--(AX65:AX84=2))=0,0,1))</f>
        <v>2</v>
      </c>
      <c r="AZ84">
        <f t="array" ref="AZ84">IF(ABS(AG84)&gt;Constants!$B$13,2,IF(SUMPRODUCT(--(AZ64:AZ83=2))=0,0,1))</f>
        <v>0</v>
      </c>
    </row>
    <row r="85" spans="1:52">
      <c r="A85" s="3">
        <v>83</v>
      </c>
      <c r="B85">
        <f>Signals!D84</f>
        <v>1</v>
      </c>
      <c r="C85">
        <f>Signals!E84</f>
        <v>1</v>
      </c>
      <c r="D85">
        <f>Signals!G84</f>
        <v>0</v>
      </c>
      <c r="E85">
        <f>Signals!J84</f>
        <v>0</v>
      </c>
      <c r="F85">
        <f>Signals!K84</f>
        <v>0</v>
      </c>
      <c r="G85">
        <f>IF(Constants!$B$2=2,-B85,B85)</f>
        <v>1</v>
      </c>
      <c r="H85">
        <f>IF(Constants!$C$2=2,-C85,C85)</f>
        <v>1</v>
      </c>
      <c r="I85">
        <f t="shared" si="14"/>
        <v>1</v>
      </c>
      <c r="J85">
        <f t="shared" si="15"/>
        <v>1</v>
      </c>
      <c r="K85">
        <f t="shared" si="16"/>
        <v>1</v>
      </c>
      <c r="L85">
        <f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400.5</v>
      </c>
      <c r="M85">
        <f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400.5</v>
      </c>
      <c r="N85">
        <f t="shared" si="17"/>
        <v>400.5</v>
      </c>
      <c r="O85">
        <f t="shared" si="18"/>
        <v>400.5</v>
      </c>
      <c r="P85">
        <f>IF(I85&lt;&gt;0,(ABS(L85*Constants!$B$10)+50)/100,MAX(P84-ABS(N85*Constants!$B$4),0))</f>
        <v>0.54005</v>
      </c>
      <c r="Q85">
        <f>IF(J85&lt;&gt;0,(ABS(M85*Constants!$B$10)+50)/100,MAX(Q84-ABS(O85*Constants!$B$4),0))</f>
        <v>0.54005</v>
      </c>
      <c r="R85">
        <f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400.5</v>
      </c>
      <c r="S85">
        <f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400.5</v>
      </c>
      <c r="T85">
        <f t="shared" si="19"/>
        <v>400.5</v>
      </c>
      <c r="U85">
        <f t="shared" si="20"/>
        <v>400.5</v>
      </c>
      <c r="V85">
        <f>IF(I85&lt;&gt;0,(ABS(R85*Constants!$B$4)+50)/100,IF(R85=0,MAX((0-ABS(T85*Constants!$B$4)),0),(ABS(R85*Constants!$B$4)+50)/100))</f>
        <v>501.125</v>
      </c>
      <c r="W85">
        <f>IF(J85&lt;&gt;0,(ABS(S85*Constants!$B$4)+50)/100,IF(S85=0,MAX((0-ABS(U85*Constants!$B$4)),0),(ABS(S85*Constants!$B$4)+50)/100))</f>
        <v>501.125</v>
      </c>
      <c r="X85">
        <f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400.5</v>
      </c>
      <c r="Y85">
        <f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400.5</v>
      </c>
      <c r="Z85">
        <f t="shared" si="21"/>
        <v>400.5</v>
      </c>
      <c r="AA85">
        <f t="shared" si="22"/>
        <v>400.5</v>
      </c>
      <c r="AB85">
        <f>IF(I85&lt;&gt;0,(ABS(X85*Constants!$B$10)+50)/100,IF(X85=0,MAX((AB84-ABS(Z85*Constants!$B$4)),0),(ABS(X85*Constants!$B$4)+50)/100))</f>
        <v>0.54005</v>
      </c>
      <c r="AC85">
        <f>IF(J85&lt;&gt;0,(ABS(Y85*Constants!$B$10)+50)/100,IF(Y85=0,MAX((AC84-ABS(AA85*Constants!$B$4)),0),(ABS(Y85*Constants!$B$4)+50)/100))</f>
        <v>0.54005</v>
      </c>
      <c r="AD85">
        <f t="shared" si="23"/>
        <v>401</v>
      </c>
      <c r="AE85">
        <f t="shared" si="24"/>
        <v>400.5</v>
      </c>
      <c r="AF85">
        <f t="shared" si="25"/>
        <v>400.5</v>
      </c>
      <c r="AG85">
        <f>((Constants!$B$5*AG84)+Constants!$B$4*AD85+AH84)/(Constants!$B$5+Constants!$B$4)</f>
        <v>401</v>
      </c>
      <c r="AH85">
        <f>((Constants!$B$5*AG84)+Constants!$B$4*AD85+AH84)-(Constants!$B$5+Constants!$B$4)*AG85</f>
        <v>0</v>
      </c>
      <c r="AI85">
        <f>((Constants!$B$5*AI84)+Constants!$B$4*AE85+AJ84)/(Constants!$B$5+Constants!$B$4)</f>
        <v>400.5</v>
      </c>
      <c r="AJ85">
        <f>((Constants!$B$5*AI84)+Constants!$B$4*AE85+AJ84)-(Constants!$B$4+Constants!$B$5)*AI85</f>
        <v>0</v>
      </c>
      <c r="AK85">
        <f>((Constants!$B$5*AK84)+Constants!$B$4*AF85+AL84)/(Constants!$B$5+Constants!$B$4)</f>
        <v>400.5</v>
      </c>
      <c r="AL85">
        <f>((Constants!$B$5*AK84)+Constants!$B$4*AF85+AL84)-(Constants!$B$5+Constants!$B$4)*AK85</f>
        <v>0</v>
      </c>
      <c r="AM85">
        <f t="shared" si="26"/>
        <v>1</v>
      </c>
      <c r="AN85">
        <f t="shared" si="27"/>
        <v>1</v>
      </c>
      <c r="AO85">
        <f>(200000*(ABS(N85)-ABS(N83))+Constants!$B$7)/(2*Constants!$B$7)</f>
        <v>0.5</v>
      </c>
      <c r="AP85">
        <f>(200000*(ABS(O85)-ABS(O83))+Constants!$B$7)/(2*Constants!$B$7)</f>
        <v>0.5</v>
      </c>
      <c r="AQ85">
        <f t="shared" si="28"/>
        <v>1</v>
      </c>
      <c r="AR85">
        <f>(Constants!$B$3*Constants!$B$8*I85*K85+AS84)/(Constants!$B$9*Constants!$B$4)</f>
        <v>2.51327433628319</v>
      </c>
      <c r="AS85">
        <f>(Constants!$B$3*Constants!$B$8*I85*K85+AS84)-(AR85*Constants!$B$9*Constants!$B$4)</f>
        <v>0</v>
      </c>
      <c r="AT85">
        <f t="shared" si="29"/>
        <v>208.601769911505</v>
      </c>
      <c r="AU85">
        <f t="array" ref="AU85">IF(SUMPRODUCT(--(SIGN(AN52:AN84)=SIGN(K53:K85)))=0,2,IF(AV84&gt;0,1,0))</f>
        <v>0</v>
      </c>
      <c r="AV85">
        <f>IF(AU85=2,ROUND(5*1000/Constants!$B$11,0),IF(AV84&gt;0,AV84-1,0))</f>
        <v>0</v>
      </c>
      <c r="AW85">
        <f t="shared" si="30"/>
        <v>0</v>
      </c>
      <c r="AX85">
        <f ca="1" t="array" ref="AX85">IF(AW85&gt;Constants!$B$12,2,IF(SUMPRODUCT(--(AX66:AX85=2))=0,0,1))</f>
        <v>2</v>
      </c>
      <c r="AZ85">
        <f t="array" ref="AZ85">IF(ABS(AG85)&gt;Constants!$B$13,2,IF(SUMPRODUCT(--(AZ65:AZ84=2))=0,0,1))</f>
        <v>0</v>
      </c>
    </row>
    <row r="86" spans="1:52">
      <c r="A86" s="3">
        <v>84</v>
      </c>
      <c r="B86">
        <f>Signals!D85</f>
        <v>1</v>
      </c>
      <c r="C86">
        <f>Signals!E85</f>
        <v>1</v>
      </c>
      <c r="D86">
        <f>Signals!G85</f>
        <v>0</v>
      </c>
      <c r="E86">
        <f>Signals!J85</f>
        <v>0</v>
      </c>
      <c r="F86">
        <f>Signals!K85</f>
        <v>0</v>
      </c>
      <c r="G86">
        <f>IF(Constants!$B$2=2,-B86,B86)</f>
        <v>1</v>
      </c>
      <c r="H86">
        <f>IF(Constants!$C$2=2,-C86,C86)</f>
        <v>1</v>
      </c>
      <c r="I86">
        <f t="shared" si="14"/>
        <v>1</v>
      </c>
      <c r="J86">
        <f t="shared" si="15"/>
        <v>1</v>
      </c>
      <c r="K86">
        <f t="shared" si="16"/>
        <v>1</v>
      </c>
      <c r="L86">
        <f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400.5</v>
      </c>
      <c r="M86">
        <f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400.5</v>
      </c>
      <c r="N86">
        <f t="shared" si="17"/>
        <v>400.5</v>
      </c>
      <c r="O86">
        <f t="shared" si="18"/>
        <v>400.5</v>
      </c>
      <c r="P86">
        <f>IF(I86&lt;&gt;0,(ABS(L86*Constants!$B$10)+50)/100,MAX(P85-ABS(N86*Constants!$B$4),0))</f>
        <v>0.54005</v>
      </c>
      <c r="Q86">
        <f>IF(J86&lt;&gt;0,(ABS(M86*Constants!$B$10)+50)/100,MAX(Q85-ABS(O86*Constants!$B$4),0))</f>
        <v>0.54005</v>
      </c>
      <c r="R86">
        <f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400.5</v>
      </c>
      <c r="S86">
        <f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400.5</v>
      </c>
      <c r="T86">
        <f t="shared" si="19"/>
        <v>400.5</v>
      </c>
      <c r="U86">
        <f t="shared" si="20"/>
        <v>400.5</v>
      </c>
      <c r="V86">
        <f>IF(I86&lt;&gt;0,(ABS(R86*Constants!$B$4)+50)/100,IF(R86=0,MAX((0-ABS(T86*Constants!$B$4)),0),(ABS(R86*Constants!$B$4)+50)/100))</f>
        <v>501.125</v>
      </c>
      <c r="W86">
        <f>IF(J86&lt;&gt;0,(ABS(S86*Constants!$B$4)+50)/100,IF(S86=0,MAX((0-ABS(U86*Constants!$B$4)),0),(ABS(S86*Constants!$B$4)+50)/100))</f>
        <v>501.125</v>
      </c>
      <c r="X86">
        <f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400.5</v>
      </c>
      <c r="Y86">
        <f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400.5</v>
      </c>
      <c r="Z86">
        <f t="shared" si="21"/>
        <v>400.5</v>
      </c>
      <c r="AA86">
        <f t="shared" si="22"/>
        <v>400.5</v>
      </c>
      <c r="AB86">
        <f>IF(I86&lt;&gt;0,(ABS(X86*Constants!$B$10)+50)/100,IF(X86=0,MAX((AB85-ABS(Z86*Constants!$B$4)),0),(ABS(X86*Constants!$B$4)+50)/100))</f>
        <v>0.54005</v>
      </c>
      <c r="AC86">
        <f>IF(J86&lt;&gt;0,(ABS(Y86*Constants!$B$10)+50)/100,IF(Y86=0,MAX((AC85-ABS(AA86*Constants!$B$4)),0),(ABS(Y86*Constants!$B$4)+50)/100))</f>
        <v>0.54005</v>
      </c>
      <c r="AD86">
        <f t="shared" si="23"/>
        <v>401</v>
      </c>
      <c r="AE86">
        <f t="shared" si="24"/>
        <v>400.5</v>
      </c>
      <c r="AF86">
        <f t="shared" si="25"/>
        <v>400.5</v>
      </c>
      <c r="AG86">
        <f>((Constants!$B$5*AG85)+Constants!$B$4*AD86+AH85)/(Constants!$B$5+Constants!$B$4)</f>
        <v>401</v>
      </c>
      <c r="AH86">
        <f>((Constants!$B$5*AG85)+Constants!$B$4*AD86+AH85)-(Constants!$B$5+Constants!$B$4)*AG86</f>
        <v>0</v>
      </c>
      <c r="AI86">
        <f>((Constants!$B$5*AI85)+Constants!$B$4*AE86+AJ85)/(Constants!$B$5+Constants!$B$4)</f>
        <v>400.5</v>
      </c>
      <c r="AJ86">
        <f>((Constants!$B$5*AI85)+Constants!$B$4*AE86+AJ85)-(Constants!$B$4+Constants!$B$5)*AI86</f>
        <v>0</v>
      </c>
      <c r="AK86">
        <f>((Constants!$B$5*AK85)+Constants!$B$4*AF86+AL85)/(Constants!$B$5+Constants!$B$4)</f>
        <v>400.5</v>
      </c>
      <c r="AL86">
        <f>((Constants!$B$5*AK85)+Constants!$B$4*AF86+AL85)-(Constants!$B$5+Constants!$B$4)*AK86</f>
        <v>0</v>
      </c>
      <c r="AM86">
        <f t="shared" si="26"/>
        <v>1</v>
      </c>
      <c r="AN86">
        <f t="shared" si="27"/>
        <v>1</v>
      </c>
      <c r="AO86">
        <f>(200000*(ABS(N86)-ABS(N84))+Constants!$B$7)/(2*Constants!$B$7)</f>
        <v>0.5</v>
      </c>
      <c r="AP86">
        <f>(200000*(ABS(O86)-ABS(O84))+Constants!$B$7)/(2*Constants!$B$7)</f>
        <v>0.5</v>
      </c>
      <c r="AQ86">
        <f t="shared" si="28"/>
        <v>1</v>
      </c>
      <c r="AR86">
        <f>(Constants!$B$3*Constants!$B$8*I86*K86+AS85)/(Constants!$B$9*Constants!$B$4)</f>
        <v>2.51327433628319</v>
      </c>
      <c r="AS86">
        <f>(Constants!$B$3*Constants!$B$8*I86*K86+AS85)-(AR86*Constants!$B$9*Constants!$B$4)</f>
        <v>0</v>
      </c>
      <c r="AT86">
        <f t="shared" si="29"/>
        <v>211.115044247788</v>
      </c>
      <c r="AU86">
        <f t="array" ref="AU86">IF(SUMPRODUCT(--(SIGN(AN53:AN85)=SIGN(K54:K86)))=0,2,IF(AV85&gt;0,1,0))</f>
        <v>0</v>
      </c>
      <c r="AV86">
        <f>IF(AU86=2,ROUND(5*1000/Constants!$B$11,0),IF(AV85&gt;0,AV85-1,0))</f>
        <v>0</v>
      </c>
      <c r="AW86">
        <f t="shared" si="30"/>
        <v>0</v>
      </c>
      <c r="AX86">
        <f ca="1" t="array" ref="AX86">IF(AW86&gt;Constants!$B$12,2,IF(SUMPRODUCT(--(AX67:AX86=2))=0,0,1))</f>
        <v>2</v>
      </c>
      <c r="AZ86">
        <f t="array" ref="AZ86">IF(ABS(AG86)&gt;Constants!$B$13,2,IF(SUMPRODUCT(--(AZ66:AZ85=2))=0,0,1))</f>
        <v>0</v>
      </c>
    </row>
    <row r="87" spans="1:52">
      <c r="A87" s="3">
        <v>85</v>
      </c>
      <c r="B87">
        <f>Signals!D86</f>
        <v>1</v>
      </c>
      <c r="C87">
        <f>Signals!E86</f>
        <v>1</v>
      </c>
      <c r="D87">
        <f>Signals!G86</f>
        <v>0</v>
      </c>
      <c r="E87">
        <f>Signals!J86</f>
        <v>0</v>
      </c>
      <c r="F87">
        <f>Signals!K86</f>
        <v>0</v>
      </c>
      <c r="G87">
        <f>IF(Constants!$B$2=2,-B87,B87)</f>
        <v>1</v>
      </c>
      <c r="H87">
        <f>IF(Constants!$C$2=2,-C87,C87)</f>
        <v>1</v>
      </c>
      <c r="I87">
        <f t="shared" si="14"/>
        <v>1</v>
      </c>
      <c r="J87">
        <f t="shared" si="15"/>
        <v>1</v>
      </c>
      <c r="K87">
        <f t="shared" si="16"/>
        <v>1</v>
      </c>
      <c r="L87">
        <f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400.5</v>
      </c>
      <c r="M87">
        <f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400.5</v>
      </c>
      <c r="N87">
        <f t="shared" si="17"/>
        <v>400.5</v>
      </c>
      <c r="O87">
        <f t="shared" si="18"/>
        <v>400.5</v>
      </c>
      <c r="P87">
        <f>IF(I87&lt;&gt;0,(ABS(L87*Constants!$B$10)+50)/100,MAX(P86-ABS(N87*Constants!$B$4),0))</f>
        <v>0.54005</v>
      </c>
      <c r="Q87">
        <f>IF(J87&lt;&gt;0,(ABS(M87*Constants!$B$10)+50)/100,MAX(Q86-ABS(O87*Constants!$B$4),0))</f>
        <v>0.54005</v>
      </c>
      <c r="R87">
        <f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400.5</v>
      </c>
      <c r="S87">
        <f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400.5</v>
      </c>
      <c r="T87">
        <f t="shared" si="19"/>
        <v>400.5</v>
      </c>
      <c r="U87">
        <f t="shared" si="20"/>
        <v>400.5</v>
      </c>
      <c r="V87">
        <f>IF(I87&lt;&gt;0,(ABS(R87*Constants!$B$4)+50)/100,IF(R87=0,MAX((0-ABS(T87*Constants!$B$4)),0),(ABS(R87*Constants!$B$4)+50)/100))</f>
        <v>501.125</v>
      </c>
      <c r="W87">
        <f>IF(J87&lt;&gt;0,(ABS(S87*Constants!$B$4)+50)/100,IF(S87=0,MAX((0-ABS(U87*Constants!$B$4)),0),(ABS(S87*Constants!$B$4)+50)/100))</f>
        <v>501.125</v>
      </c>
      <c r="X87">
        <f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400.5</v>
      </c>
      <c r="Y87">
        <f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400.5</v>
      </c>
      <c r="Z87">
        <f t="shared" si="21"/>
        <v>400.5</v>
      </c>
      <c r="AA87">
        <f t="shared" si="22"/>
        <v>400.5</v>
      </c>
      <c r="AB87">
        <f>IF(I87&lt;&gt;0,(ABS(X87*Constants!$B$10)+50)/100,IF(X87=0,MAX((AB86-ABS(Z87*Constants!$B$4)),0),(ABS(X87*Constants!$B$4)+50)/100))</f>
        <v>0.54005</v>
      </c>
      <c r="AC87">
        <f>IF(J87&lt;&gt;0,(ABS(Y87*Constants!$B$10)+50)/100,IF(Y87=0,MAX((AC86-ABS(AA87*Constants!$B$4)),0),(ABS(Y87*Constants!$B$4)+50)/100))</f>
        <v>0.54005</v>
      </c>
      <c r="AD87">
        <f t="shared" si="23"/>
        <v>401</v>
      </c>
      <c r="AE87">
        <f t="shared" si="24"/>
        <v>400.5</v>
      </c>
      <c r="AF87">
        <f t="shared" si="25"/>
        <v>400.5</v>
      </c>
      <c r="AG87">
        <f>((Constants!$B$5*AG86)+Constants!$B$4*AD87+AH86)/(Constants!$B$5+Constants!$B$4)</f>
        <v>401</v>
      </c>
      <c r="AH87">
        <f>((Constants!$B$5*AG86)+Constants!$B$4*AD87+AH86)-(Constants!$B$5+Constants!$B$4)*AG87</f>
        <v>0</v>
      </c>
      <c r="AI87">
        <f>((Constants!$B$5*AI86)+Constants!$B$4*AE87+AJ86)/(Constants!$B$5+Constants!$B$4)</f>
        <v>400.5</v>
      </c>
      <c r="AJ87">
        <f>((Constants!$B$5*AI86)+Constants!$B$4*AE87+AJ86)-(Constants!$B$4+Constants!$B$5)*AI87</f>
        <v>0</v>
      </c>
      <c r="AK87">
        <f>((Constants!$B$5*AK86)+Constants!$B$4*AF87+AL86)/(Constants!$B$5+Constants!$B$4)</f>
        <v>400.5</v>
      </c>
      <c r="AL87">
        <f>((Constants!$B$5*AK86)+Constants!$B$4*AF87+AL86)-(Constants!$B$5+Constants!$B$4)*AK87</f>
        <v>0</v>
      </c>
      <c r="AM87">
        <f t="shared" si="26"/>
        <v>1</v>
      </c>
      <c r="AN87">
        <f t="shared" si="27"/>
        <v>1</v>
      </c>
      <c r="AO87">
        <f>(200000*(ABS(N87)-ABS(N85))+Constants!$B$7)/(2*Constants!$B$7)</f>
        <v>0.5</v>
      </c>
      <c r="AP87">
        <f>(200000*(ABS(O87)-ABS(O85))+Constants!$B$7)/(2*Constants!$B$7)</f>
        <v>0.5</v>
      </c>
      <c r="AQ87">
        <f t="shared" si="28"/>
        <v>1</v>
      </c>
      <c r="AR87">
        <f>(Constants!$B$3*Constants!$B$8*I87*K87+AS86)/(Constants!$B$9*Constants!$B$4)</f>
        <v>2.51327433628319</v>
      </c>
      <c r="AS87">
        <f>(Constants!$B$3*Constants!$B$8*I87*K87+AS86)-(AR87*Constants!$B$9*Constants!$B$4)</f>
        <v>0</v>
      </c>
      <c r="AT87">
        <f t="shared" si="29"/>
        <v>213.628318584071</v>
      </c>
      <c r="AU87">
        <f t="array" ref="AU87">IF(SUMPRODUCT(--(SIGN(AN54:AN86)=SIGN(K55:K87)))=0,2,IF(AV86&gt;0,1,0))</f>
        <v>0</v>
      </c>
      <c r="AV87">
        <f>IF(AU87=2,ROUND(5*1000/Constants!$B$11,0),IF(AV86&gt;0,AV86-1,0))</f>
        <v>0</v>
      </c>
      <c r="AW87">
        <f t="shared" si="30"/>
        <v>0</v>
      </c>
      <c r="AX87">
        <f ca="1" t="array" ref="AX87">IF(AW87&gt;Constants!$B$12,2,IF(SUMPRODUCT(--(AX68:AX87=2))=0,0,1))</f>
        <v>2</v>
      </c>
      <c r="AZ87">
        <f t="array" ref="AZ87">IF(ABS(AG87)&gt;Constants!$B$13,2,IF(SUMPRODUCT(--(AZ67:AZ86=2))=0,0,1))</f>
        <v>0</v>
      </c>
    </row>
    <row r="88" spans="1:52">
      <c r="A88" s="3">
        <v>86</v>
      </c>
      <c r="B88">
        <f>Signals!D87</f>
        <v>1</v>
      </c>
      <c r="C88">
        <f>Signals!E87</f>
        <v>1</v>
      </c>
      <c r="D88">
        <f>Signals!G87</f>
        <v>0</v>
      </c>
      <c r="E88">
        <f>Signals!J87</f>
        <v>0</v>
      </c>
      <c r="F88">
        <f>Signals!K87</f>
        <v>0</v>
      </c>
      <c r="G88">
        <f>IF(Constants!$B$2=2,-B88,B88)</f>
        <v>1</v>
      </c>
      <c r="H88">
        <f>IF(Constants!$C$2=2,-C88,C88)</f>
        <v>1</v>
      </c>
      <c r="I88">
        <f t="shared" si="14"/>
        <v>1</v>
      </c>
      <c r="J88">
        <f t="shared" si="15"/>
        <v>1</v>
      </c>
      <c r="K88">
        <f t="shared" si="16"/>
        <v>1</v>
      </c>
      <c r="L88">
        <f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400.5</v>
      </c>
      <c r="M88">
        <f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400.5</v>
      </c>
      <c r="N88">
        <f t="shared" si="17"/>
        <v>400.5</v>
      </c>
      <c r="O88">
        <f t="shared" si="18"/>
        <v>400.5</v>
      </c>
      <c r="P88">
        <f>IF(I88&lt;&gt;0,(ABS(L88*Constants!$B$10)+50)/100,MAX(P87-ABS(N88*Constants!$B$4),0))</f>
        <v>0.54005</v>
      </c>
      <c r="Q88">
        <f>IF(J88&lt;&gt;0,(ABS(M88*Constants!$B$10)+50)/100,MAX(Q87-ABS(O88*Constants!$B$4),0))</f>
        <v>0.54005</v>
      </c>
      <c r="R88">
        <f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400.5</v>
      </c>
      <c r="S88">
        <f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400.5</v>
      </c>
      <c r="T88">
        <f t="shared" si="19"/>
        <v>400.5</v>
      </c>
      <c r="U88">
        <f t="shared" si="20"/>
        <v>400.5</v>
      </c>
      <c r="V88">
        <f>IF(I88&lt;&gt;0,(ABS(R88*Constants!$B$4)+50)/100,IF(R88=0,MAX((0-ABS(T88*Constants!$B$4)),0),(ABS(R88*Constants!$B$4)+50)/100))</f>
        <v>501.125</v>
      </c>
      <c r="W88">
        <f>IF(J88&lt;&gt;0,(ABS(S88*Constants!$B$4)+50)/100,IF(S88=0,MAX((0-ABS(U88*Constants!$B$4)),0),(ABS(S88*Constants!$B$4)+50)/100))</f>
        <v>501.125</v>
      </c>
      <c r="X88">
        <f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400.5</v>
      </c>
      <c r="Y88">
        <f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400.5</v>
      </c>
      <c r="Z88">
        <f t="shared" si="21"/>
        <v>400.5</v>
      </c>
      <c r="AA88">
        <f t="shared" si="22"/>
        <v>400.5</v>
      </c>
      <c r="AB88">
        <f>IF(I88&lt;&gt;0,(ABS(X88*Constants!$B$10)+50)/100,IF(X88=0,MAX((AB87-ABS(Z88*Constants!$B$4)),0),(ABS(X88*Constants!$B$4)+50)/100))</f>
        <v>0.54005</v>
      </c>
      <c r="AC88">
        <f>IF(J88&lt;&gt;0,(ABS(Y88*Constants!$B$10)+50)/100,IF(Y88=0,MAX((AC87-ABS(AA88*Constants!$B$4)),0),(ABS(Y88*Constants!$B$4)+50)/100))</f>
        <v>0.54005</v>
      </c>
      <c r="AD88">
        <f t="shared" si="23"/>
        <v>401</v>
      </c>
      <c r="AE88">
        <f t="shared" si="24"/>
        <v>400.5</v>
      </c>
      <c r="AF88">
        <f t="shared" si="25"/>
        <v>400.5</v>
      </c>
      <c r="AG88">
        <f>((Constants!$B$5*AG87)+Constants!$B$4*AD88+AH87)/(Constants!$B$5+Constants!$B$4)</f>
        <v>401</v>
      </c>
      <c r="AH88">
        <f>((Constants!$B$5*AG87)+Constants!$B$4*AD88+AH87)-(Constants!$B$5+Constants!$B$4)*AG88</f>
        <v>0</v>
      </c>
      <c r="AI88">
        <f>((Constants!$B$5*AI87)+Constants!$B$4*AE88+AJ87)/(Constants!$B$5+Constants!$B$4)</f>
        <v>400.5</v>
      </c>
      <c r="AJ88">
        <f>((Constants!$B$5*AI87)+Constants!$B$4*AE88+AJ87)-(Constants!$B$4+Constants!$B$5)*AI88</f>
        <v>0</v>
      </c>
      <c r="AK88">
        <f>((Constants!$B$5*AK87)+Constants!$B$4*AF88+AL87)/(Constants!$B$5+Constants!$B$4)</f>
        <v>400.5</v>
      </c>
      <c r="AL88">
        <f>((Constants!$B$5*AK87)+Constants!$B$4*AF88+AL87)-(Constants!$B$5+Constants!$B$4)*AK88</f>
        <v>0</v>
      </c>
      <c r="AM88">
        <f t="shared" si="26"/>
        <v>1</v>
      </c>
      <c r="AN88">
        <f t="shared" si="27"/>
        <v>1</v>
      </c>
      <c r="AO88">
        <f>(200000*(ABS(N88)-ABS(N86))+Constants!$B$7)/(2*Constants!$B$7)</f>
        <v>0.5</v>
      </c>
      <c r="AP88">
        <f>(200000*(ABS(O88)-ABS(O86))+Constants!$B$7)/(2*Constants!$B$7)</f>
        <v>0.5</v>
      </c>
      <c r="AQ88">
        <f t="shared" si="28"/>
        <v>1</v>
      </c>
      <c r="AR88">
        <f>(Constants!$B$3*Constants!$B$8*I88*K88+AS87)/(Constants!$B$9*Constants!$B$4)</f>
        <v>2.51327433628319</v>
      </c>
      <c r="AS88">
        <f>(Constants!$B$3*Constants!$B$8*I88*K88+AS87)-(AR88*Constants!$B$9*Constants!$B$4)</f>
        <v>0</v>
      </c>
      <c r="AT88">
        <f t="shared" si="29"/>
        <v>216.141592920354</v>
      </c>
      <c r="AU88">
        <f t="array" ref="AU88">IF(SUMPRODUCT(--(SIGN(AN55:AN87)=SIGN(K56:K88)))=0,2,IF(AV87&gt;0,1,0))</f>
        <v>0</v>
      </c>
      <c r="AV88">
        <f>IF(AU88=2,ROUND(5*1000/Constants!$B$11,0),IF(AV87&gt;0,AV87-1,0))</f>
        <v>0</v>
      </c>
      <c r="AW88">
        <f t="shared" si="30"/>
        <v>0</v>
      </c>
      <c r="AX88">
        <f ca="1" t="array" ref="AX88">IF(AW88&gt;Constants!$B$12,2,IF(SUMPRODUCT(--(AX69:AX88=2))=0,0,1))</f>
        <v>2</v>
      </c>
      <c r="AZ88">
        <f t="array" ref="AZ88">IF(ABS(AG88)&gt;Constants!$B$13,2,IF(SUMPRODUCT(--(AZ68:AZ87=2))=0,0,1))</f>
        <v>0</v>
      </c>
    </row>
    <row r="89" spans="1:52">
      <c r="A89" s="3">
        <v>87</v>
      </c>
      <c r="B89">
        <f>Signals!D88</f>
        <v>1</v>
      </c>
      <c r="C89">
        <f>Signals!E88</f>
        <v>1</v>
      </c>
      <c r="D89">
        <f>Signals!G88</f>
        <v>0</v>
      </c>
      <c r="E89">
        <f>Signals!J88</f>
        <v>0</v>
      </c>
      <c r="F89">
        <f>Signals!K88</f>
        <v>0</v>
      </c>
      <c r="G89">
        <f>IF(Constants!$B$2=2,-B89,B89)</f>
        <v>1</v>
      </c>
      <c r="H89">
        <f>IF(Constants!$C$2=2,-C89,C89)</f>
        <v>1</v>
      </c>
      <c r="I89">
        <f t="shared" si="14"/>
        <v>1</v>
      </c>
      <c r="J89">
        <f t="shared" si="15"/>
        <v>1</v>
      </c>
      <c r="K89">
        <f t="shared" si="16"/>
        <v>1</v>
      </c>
      <c r="L89">
        <f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400.5</v>
      </c>
      <c r="M89">
        <f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400.5</v>
      </c>
      <c r="N89">
        <f t="shared" si="17"/>
        <v>400.5</v>
      </c>
      <c r="O89">
        <f t="shared" si="18"/>
        <v>400.5</v>
      </c>
      <c r="P89">
        <f>IF(I89&lt;&gt;0,(ABS(L89*Constants!$B$10)+50)/100,MAX(P88-ABS(N89*Constants!$B$4),0))</f>
        <v>0.54005</v>
      </c>
      <c r="Q89">
        <f>IF(J89&lt;&gt;0,(ABS(M89*Constants!$B$10)+50)/100,MAX(Q88-ABS(O89*Constants!$B$4),0))</f>
        <v>0.54005</v>
      </c>
      <c r="R89">
        <f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400.5</v>
      </c>
      <c r="S89">
        <f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400.5</v>
      </c>
      <c r="T89">
        <f t="shared" si="19"/>
        <v>400.5</v>
      </c>
      <c r="U89">
        <f t="shared" si="20"/>
        <v>400.5</v>
      </c>
      <c r="V89">
        <f>IF(I89&lt;&gt;0,(ABS(R89*Constants!$B$4)+50)/100,IF(R89=0,MAX((0-ABS(T89*Constants!$B$4)),0),(ABS(R89*Constants!$B$4)+50)/100))</f>
        <v>501.125</v>
      </c>
      <c r="W89">
        <f>IF(J89&lt;&gt;0,(ABS(S89*Constants!$B$4)+50)/100,IF(S89=0,MAX((0-ABS(U89*Constants!$B$4)),0),(ABS(S89*Constants!$B$4)+50)/100))</f>
        <v>501.125</v>
      </c>
      <c r="X89">
        <f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400.5</v>
      </c>
      <c r="Y89">
        <f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400.5</v>
      </c>
      <c r="Z89">
        <f t="shared" si="21"/>
        <v>400.5</v>
      </c>
      <c r="AA89">
        <f t="shared" si="22"/>
        <v>400.5</v>
      </c>
      <c r="AB89">
        <f>IF(I89&lt;&gt;0,(ABS(X89*Constants!$B$10)+50)/100,IF(X89=0,MAX((AB88-ABS(Z89*Constants!$B$4)),0),(ABS(X89*Constants!$B$4)+50)/100))</f>
        <v>0.54005</v>
      </c>
      <c r="AC89">
        <f>IF(J89&lt;&gt;0,(ABS(Y89*Constants!$B$10)+50)/100,IF(Y89=0,MAX((AC88-ABS(AA89*Constants!$B$4)),0),(ABS(Y89*Constants!$B$4)+50)/100))</f>
        <v>0.54005</v>
      </c>
      <c r="AD89">
        <f t="shared" si="23"/>
        <v>401</v>
      </c>
      <c r="AE89">
        <f t="shared" si="24"/>
        <v>400.5</v>
      </c>
      <c r="AF89">
        <f t="shared" si="25"/>
        <v>400.5</v>
      </c>
      <c r="AG89">
        <f>((Constants!$B$5*AG88)+Constants!$B$4*AD89+AH88)/(Constants!$B$5+Constants!$B$4)</f>
        <v>401</v>
      </c>
      <c r="AH89">
        <f>((Constants!$B$5*AG88)+Constants!$B$4*AD89+AH88)-(Constants!$B$5+Constants!$B$4)*AG89</f>
        <v>0</v>
      </c>
      <c r="AI89">
        <f>((Constants!$B$5*AI88)+Constants!$B$4*AE89+AJ88)/(Constants!$B$5+Constants!$B$4)</f>
        <v>400.5</v>
      </c>
      <c r="AJ89">
        <f>((Constants!$B$5*AI88)+Constants!$B$4*AE89+AJ88)-(Constants!$B$4+Constants!$B$5)*AI89</f>
        <v>0</v>
      </c>
      <c r="AK89">
        <f>((Constants!$B$5*AK88)+Constants!$B$4*AF89+AL88)/(Constants!$B$5+Constants!$B$4)</f>
        <v>400.5</v>
      </c>
      <c r="AL89">
        <f>((Constants!$B$5*AK88)+Constants!$B$4*AF89+AL88)-(Constants!$B$5+Constants!$B$4)*AK89</f>
        <v>0</v>
      </c>
      <c r="AM89">
        <f t="shared" si="26"/>
        <v>1</v>
      </c>
      <c r="AN89">
        <f t="shared" si="27"/>
        <v>1</v>
      </c>
      <c r="AO89">
        <f>(200000*(ABS(N89)-ABS(N87))+Constants!$B$7)/(2*Constants!$B$7)</f>
        <v>0.5</v>
      </c>
      <c r="AP89">
        <f>(200000*(ABS(O89)-ABS(O87))+Constants!$B$7)/(2*Constants!$B$7)</f>
        <v>0.5</v>
      </c>
      <c r="AQ89">
        <f t="shared" si="28"/>
        <v>1</v>
      </c>
      <c r="AR89">
        <f>(Constants!$B$3*Constants!$B$8*I89*K89+AS88)/(Constants!$B$9*Constants!$B$4)</f>
        <v>2.51327433628319</v>
      </c>
      <c r="AS89">
        <f>(Constants!$B$3*Constants!$B$8*I89*K89+AS88)-(AR89*Constants!$B$9*Constants!$B$4)</f>
        <v>0</v>
      </c>
      <c r="AT89">
        <f t="shared" si="29"/>
        <v>218.654867256637</v>
      </c>
      <c r="AU89">
        <f t="array" ref="AU89">IF(SUMPRODUCT(--(SIGN(AN56:AN88)=SIGN(K57:K89)))=0,2,IF(AV88&gt;0,1,0))</f>
        <v>0</v>
      </c>
      <c r="AV89">
        <f>IF(AU89=2,ROUND(5*1000/Constants!$B$11,0),IF(AV88&gt;0,AV88-1,0))</f>
        <v>0</v>
      </c>
      <c r="AW89">
        <f t="shared" si="30"/>
        <v>0</v>
      </c>
      <c r="AX89">
        <f ca="1" t="array" ref="AX89">IF(AW89&gt;Constants!$B$12,2,IF(SUMPRODUCT(--(AX70:AX89=2))=0,0,1))</f>
        <v>2</v>
      </c>
      <c r="AZ89">
        <f t="array" ref="AZ89">IF(ABS(AG89)&gt;Constants!$B$13,2,IF(SUMPRODUCT(--(AZ69:AZ88=2))=0,0,1))</f>
        <v>0</v>
      </c>
    </row>
    <row r="90" spans="1:52">
      <c r="A90" s="3">
        <v>88</v>
      </c>
      <c r="B90">
        <f>Signals!D89</f>
        <v>1</v>
      </c>
      <c r="C90">
        <f>Signals!E89</f>
        <v>1</v>
      </c>
      <c r="D90">
        <f>Signals!G89</f>
        <v>0</v>
      </c>
      <c r="E90">
        <f>Signals!J89</f>
        <v>0</v>
      </c>
      <c r="F90">
        <f>Signals!K89</f>
        <v>0</v>
      </c>
      <c r="G90">
        <f>IF(Constants!$B$2=2,-B90,B90)</f>
        <v>1</v>
      </c>
      <c r="H90">
        <f>IF(Constants!$C$2=2,-C90,C90)</f>
        <v>1</v>
      </c>
      <c r="I90">
        <f t="shared" si="14"/>
        <v>1</v>
      </c>
      <c r="J90">
        <f t="shared" si="15"/>
        <v>1</v>
      </c>
      <c r="K90">
        <f t="shared" si="16"/>
        <v>1</v>
      </c>
      <c r="L90">
        <f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400.5</v>
      </c>
      <c r="M90">
        <f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400.5</v>
      </c>
      <c r="N90">
        <f t="shared" si="17"/>
        <v>400.5</v>
      </c>
      <c r="O90">
        <f t="shared" si="18"/>
        <v>400.5</v>
      </c>
      <c r="P90">
        <f>IF(I90&lt;&gt;0,(ABS(L90*Constants!$B$10)+50)/100,MAX(P89-ABS(N90*Constants!$B$4),0))</f>
        <v>0.54005</v>
      </c>
      <c r="Q90">
        <f>IF(J90&lt;&gt;0,(ABS(M90*Constants!$B$10)+50)/100,MAX(Q89-ABS(O90*Constants!$B$4),0))</f>
        <v>0.54005</v>
      </c>
      <c r="R90">
        <f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400.5</v>
      </c>
      <c r="S90">
        <f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400.5</v>
      </c>
      <c r="T90">
        <f t="shared" si="19"/>
        <v>400.5</v>
      </c>
      <c r="U90">
        <f t="shared" si="20"/>
        <v>400.5</v>
      </c>
      <c r="V90">
        <f>IF(I90&lt;&gt;0,(ABS(R90*Constants!$B$4)+50)/100,IF(R90=0,MAX((0-ABS(T90*Constants!$B$4)),0),(ABS(R90*Constants!$B$4)+50)/100))</f>
        <v>501.125</v>
      </c>
      <c r="W90">
        <f>IF(J90&lt;&gt;0,(ABS(S90*Constants!$B$4)+50)/100,IF(S90=0,MAX((0-ABS(U90*Constants!$B$4)),0),(ABS(S90*Constants!$B$4)+50)/100))</f>
        <v>501.125</v>
      </c>
      <c r="X90">
        <f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400.5</v>
      </c>
      <c r="Y90">
        <f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400.5</v>
      </c>
      <c r="Z90">
        <f t="shared" si="21"/>
        <v>400.5</v>
      </c>
      <c r="AA90">
        <f t="shared" si="22"/>
        <v>400.5</v>
      </c>
      <c r="AB90">
        <f>IF(I90&lt;&gt;0,(ABS(X90*Constants!$B$10)+50)/100,IF(X90=0,MAX((AB89-ABS(Z90*Constants!$B$4)),0),(ABS(X90*Constants!$B$4)+50)/100))</f>
        <v>0.54005</v>
      </c>
      <c r="AC90">
        <f>IF(J90&lt;&gt;0,(ABS(Y90*Constants!$B$10)+50)/100,IF(Y90=0,MAX((AC89-ABS(AA90*Constants!$B$4)),0),(ABS(Y90*Constants!$B$4)+50)/100))</f>
        <v>0.54005</v>
      </c>
      <c r="AD90">
        <f t="shared" si="23"/>
        <v>401</v>
      </c>
      <c r="AE90">
        <f t="shared" si="24"/>
        <v>400.5</v>
      </c>
      <c r="AF90">
        <f t="shared" si="25"/>
        <v>400.5</v>
      </c>
      <c r="AG90">
        <f>((Constants!$B$5*AG89)+Constants!$B$4*AD90+AH89)/(Constants!$B$5+Constants!$B$4)</f>
        <v>401</v>
      </c>
      <c r="AH90">
        <f>((Constants!$B$5*AG89)+Constants!$B$4*AD90+AH89)-(Constants!$B$5+Constants!$B$4)*AG90</f>
        <v>0</v>
      </c>
      <c r="AI90">
        <f>((Constants!$B$5*AI89)+Constants!$B$4*AE90+AJ89)/(Constants!$B$5+Constants!$B$4)</f>
        <v>400.5</v>
      </c>
      <c r="AJ90">
        <f>((Constants!$B$5*AI89)+Constants!$B$4*AE90+AJ89)-(Constants!$B$4+Constants!$B$5)*AI90</f>
        <v>0</v>
      </c>
      <c r="AK90">
        <f>((Constants!$B$5*AK89)+Constants!$B$4*AF90+AL89)/(Constants!$B$5+Constants!$B$4)</f>
        <v>400.5</v>
      </c>
      <c r="AL90">
        <f>((Constants!$B$5*AK89)+Constants!$B$4*AF90+AL89)-(Constants!$B$5+Constants!$B$4)*AK90</f>
        <v>0</v>
      </c>
      <c r="AM90">
        <f t="shared" si="26"/>
        <v>1</v>
      </c>
      <c r="AN90">
        <f t="shared" si="27"/>
        <v>1</v>
      </c>
      <c r="AO90">
        <f>(200000*(ABS(N90)-ABS(N88))+Constants!$B$7)/(2*Constants!$B$7)</f>
        <v>0.5</v>
      </c>
      <c r="AP90">
        <f>(200000*(ABS(O90)-ABS(O88))+Constants!$B$7)/(2*Constants!$B$7)</f>
        <v>0.5</v>
      </c>
      <c r="AQ90">
        <f t="shared" si="28"/>
        <v>1</v>
      </c>
      <c r="AR90">
        <f>(Constants!$B$3*Constants!$B$8*I90*K90+AS89)/(Constants!$B$9*Constants!$B$4)</f>
        <v>2.51327433628319</v>
      </c>
      <c r="AS90">
        <f>(Constants!$B$3*Constants!$B$8*I90*K90+AS89)-(AR90*Constants!$B$9*Constants!$B$4)</f>
        <v>0</v>
      </c>
      <c r="AT90">
        <f t="shared" si="29"/>
        <v>221.168141592921</v>
      </c>
      <c r="AU90">
        <f t="array" ref="AU90">IF(SUMPRODUCT(--(SIGN(AN57:AN89)=SIGN(K58:K90)))=0,2,IF(AV89&gt;0,1,0))</f>
        <v>0</v>
      </c>
      <c r="AV90">
        <f>IF(AU90=2,ROUND(5*1000/Constants!$B$11,0),IF(AV89&gt;0,AV89-1,0))</f>
        <v>0</v>
      </c>
      <c r="AW90">
        <f t="shared" si="30"/>
        <v>0</v>
      </c>
      <c r="AX90">
        <f ca="1" t="array" ref="AX90">IF(AW90&gt;Constants!$B$12,2,IF(SUMPRODUCT(--(AX71:AX90=2))=0,0,1))</f>
        <v>2</v>
      </c>
      <c r="AZ90">
        <f t="array" ref="AZ90">IF(ABS(AG90)&gt;Constants!$B$13,2,IF(SUMPRODUCT(--(AZ70:AZ89=2))=0,0,1))</f>
        <v>0</v>
      </c>
    </row>
    <row r="91" spans="1:52">
      <c r="A91" s="3">
        <v>89</v>
      </c>
      <c r="B91">
        <f>Signals!D90</f>
        <v>1</v>
      </c>
      <c r="C91">
        <f>Signals!E90</f>
        <v>1</v>
      </c>
      <c r="D91">
        <f>Signals!G90</f>
        <v>0</v>
      </c>
      <c r="E91">
        <f>Signals!J90</f>
        <v>0</v>
      </c>
      <c r="F91">
        <f>Signals!K90</f>
        <v>0</v>
      </c>
      <c r="G91">
        <f>IF(Constants!$B$2=2,-B91,B91)</f>
        <v>1</v>
      </c>
      <c r="H91">
        <f>IF(Constants!$C$2=2,-C91,C91)</f>
        <v>1</v>
      </c>
      <c r="I91">
        <f t="shared" si="14"/>
        <v>1</v>
      </c>
      <c r="J91">
        <f t="shared" si="15"/>
        <v>1</v>
      </c>
      <c r="K91">
        <f t="shared" si="16"/>
        <v>1</v>
      </c>
      <c r="L91">
        <f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400.5</v>
      </c>
      <c r="M91">
        <f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400.5</v>
      </c>
      <c r="N91">
        <f t="shared" si="17"/>
        <v>400.5</v>
      </c>
      <c r="O91">
        <f t="shared" si="18"/>
        <v>400.5</v>
      </c>
      <c r="P91">
        <f>IF(I91&lt;&gt;0,(ABS(L91*Constants!$B$10)+50)/100,MAX(P90-ABS(N91*Constants!$B$4),0))</f>
        <v>0.54005</v>
      </c>
      <c r="Q91">
        <f>IF(J91&lt;&gt;0,(ABS(M91*Constants!$B$10)+50)/100,MAX(Q90-ABS(O91*Constants!$B$4),0))</f>
        <v>0.54005</v>
      </c>
      <c r="R91">
        <f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400.5</v>
      </c>
      <c r="S91">
        <f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400.5</v>
      </c>
      <c r="T91">
        <f t="shared" si="19"/>
        <v>400.5</v>
      </c>
      <c r="U91">
        <f t="shared" si="20"/>
        <v>400.5</v>
      </c>
      <c r="V91">
        <f>IF(I91&lt;&gt;0,(ABS(R91*Constants!$B$4)+50)/100,IF(R91=0,MAX((0-ABS(T91*Constants!$B$4)),0),(ABS(R91*Constants!$B$4)+50)/100))</f>
        <v>501.125</v>
      </c>
      <c r="W91">
        <f>IF(J91&lt;&gt;0,(ABS(S91*Constants!$B$4)+50)/100,IF(S91=0,MAX((0-ABS(U91*Constants!$B$4)),0),(ABS(S91*Constants!$B$4)+50)/100))</f>
        <v>501.125</v>
      </c>
      <c r="X91">
        <f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400.5</v>
      </c>
      <c r="Y91">
        <f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400.5</v>
      </c>
      <c r="Z91">
        <f t="shared" si="21"/>
        <v>400.5</v>
      </c>
      <c r="AA91">
        <f t="shared" si="22"/>
        <v>400.5</v>
      </c>
      <c r="AB91">
        <f>IF(I91&lt;&gt;0,(ABS(X91*Constants!$B$10)+50)/100,IF(X91=0,MAX((AB90-ABS(Z91*Constants!$B$4)),0),(ABS(X91*Constants!$B$4)+50)/100))</f>
        <v>0.54005</v>
      </c>
      <c r="AC91">
        <f>IF(J91&lt;&gt;0,(ABS(Y91*Constants!$B$10)+50)/100,IF(Y91=0,MAX((AC90-ABS(AA91*Constants!$B$4)),0),(ABS(Y91*Constants!$B$4)+50)/100))</f>
        <v>0.54005</v>
      </c>
      <c r="AD91">
        <f t="shared" si="23"/>
        <v>401</v>
      </c>
      <c r="AE91">
        <f t="shared" si="24"/>
        <v>400.5</v>
      </c>
      <c r="AF91">
        <f t="shared" si="25"/>
        <v>400.5</v>
      </c>
      <c r="AG91">
        <f>((Constants!$B$5*AG90)+Constants!$B$4*AD91+AH90)/(Constants!$B$5+Constants!$B$4)</f>
        <v>401</v>
      </c>
      <c r="AH91">
        <f>((Constants!$B$5*AG90)+Constants!$B$4*AD91+AH90)-(Constants!$B$5+Constants!$B$4)*AG91</f>
        <v>0</v>
      </c>
      <c r="AI91">
        <f>((Constants!$B$5*AI90)+Constants!$B$4*AE91+AJ90)/(Constants!$B$5+Constants!$B$4)</f>
        <v>400.5</v>
      </c>
      <c r="AJ91">
        <f>((Constants!$B$5*AI90)+Constants!$B$4*AE91+AJ90)-(Constants!$B$4+Constants!$B$5)*AI91</f>
        <v>0</v>
      </c>
      <c r="AK91">
        <f>((Constants!$B$5*AK90)+Constants!$B$4*AF91+AL90)/(Constants!$B$5+Constants!$B$4)</f>
        <v>400.5</v>
      </c>
      <c r="AL91">
        <f>((Constants!$B$5*AK90)+Constants!$B$4*AF91+AL90)-(Constants!$B$5+Constants!$B$4)*AK91</f>
        <v>0</v>
      </c>
      <c r="AM91">
        <f t="shared" si="26"/>
        <v>1</v>
      </c>
      <c r="AN91">
        <f t="shared" si="27"/>
        <v>1</v>
      </c>
      <c r="AO91">
        <f>(200000*(ABS(N91)-ABS(N89))+Constants!$B$7)/(2*Constants!$B$7)</f>
        <v>0.5</v>
      </c>
      <c r="AP91">
        <f>(200000*(ABS(O91)-ABS(O89))+Constants!$B$7)/(2*Constants!$B$7)</f>
        <v>0.5</v>
      </c>
      <c r="AQ91">
        <f t="shared" si="28"/>
        <v>1</v>
      </c>
      <c r="AR91">
        <f>(Constants!$B$3*Constants!$B$8*I91*K91+AS90)/(Constants!$B$9*Constants!$B$4)</f>
        <v>2.51327433628319</v>
      </c>
      <c r="AS91">
        <f>(Constants!$B$3*Constants!$B$8*I91*K91+AS90)-(AR91*Constants!$B$9*Constants!$B$4)</f>
        <v>0</v>
      </c>
      <c r="AT91">
        <f t="shared" si="29"/>
        <v>223.681415929204</v>
      </c>
      <c r="AU91">
        <f t="array" ref="AU91">IF(SUMPRODUCT(--(SIGN(AN58:AN90)=SIGN(K59:K91)))=0,2,IF(AV90&gt;0,1,0))</f>
        <v>0</v>
      </c>
      <c r="AV91">
        <f>IF(AU91=2,ROUND(5*1000/Constants!$B$11,0),IF(AV90&gt;0,AV90-1,0))</f>
        <v>0</v>
      </c>
      <c r="AW91">
        <f t="shared" si="30"/>
        <v>0</v>
      </c>
      <c r="AX91">
        <f ca="1" t="array" ref="AX91">IF(AW91&gt;Constants!$B$12,2,IF(SUMPRODUCT(--(AX72:AX91=2))=0,0,1))</f>
        <v>2</v>
      </c>
      <c r="AZ91">
        <f t="array" ref="AZ91">IF(ABS(AG91)&gt;Constants!$B$13,2,IF(SUMPRODUCT(--(AZ71:AZ90=2))=0,0,1))</f>
        <v>0</v>
      </c>
    </row>
    <row r="92" spans="1:52">
      <c r="A92" s="3">
        <v>90</v>
      </c>
      <c r="B92">
        <f>Signals!D91</f>
        <v>1</v>
      </c>
      <c r="C92">
        <f>Signals!E91</f>
        <v>1</v>
      </c>
      <c r="D92">
        <f>Signals!G91</f>
        <v>0</v>
      </c>
      <c r="E92">
        <f>Signals!J91</f>
        <v>0</v>
      </c>
      <c r="F92">
        <f>Signals!K91</f>
        <v>0</v>
      </c>
      <c r="G92">
        <f>IF(Constants!$B$2=2,-B92,B92)</f>
        <v>1</v>
      </c>
      <c r="H92">
        <f>IF(Constants!$C$2=2,-C92,C92)</f>
        <v>1</v>
      </c>
      <c r="I92">
        <f t="shared" si="14"/>
        <v>1</v>
      </c>
      <c r="J92">
        <f t="shared" si="15"/>
        <v>1</v>
      </c>
      <c r="K92">
        <f t="shared" si="16"/>
        <v>1</v>
      </c>
      <c r="L92">
        <f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400.5</v>
      </c>
      <c r="M92">
        <f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400.5</v>
      </c>
      <c r="N92">
        <f t="shared" si="17"/>
        <v>400.5</v>
      </c>
      <c r="O92">
        <f t="shared" si="18"/>
        <v>400.5</v>
      </c>
      <c r="P92">
        <f>IF(I92&lt;&gt;0,(ABS(L92*Constants!$B$10)+50)/100,MAX(P91-ABS(N92*Constants!$B$4),0))</f>
        <v>0.54005</v>
      </c>
      <c r="Q92">
        <f>IF(J92&lt;&gt;0,(ABS(M92*Constants!$B$10)+50)/100,MAX(Q91-ABS(O92*Constants!$B$4),0))</f>
        <v>0.54005</v>
      </c>
      <c r="R92">
        <f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400.5</v>
      </c>
      <c r="S92">
        <f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400.5</v>
      </c>
      <c r="T92">
        <f t="shared" si="19"/>
        <v>400.5</v>
      </c>
      <c r="U92">
        <f t="shared" si="20"/>
        <v>400.5</v>
      </c>
      <c r="V92">
        <f>IF(I92&lt;&gt;0,(ABS(R92*Constants!$B$4)+50)/100,IF(R92=0,MAX((0-ABS(T92*Constants!$B$4)),0),(ABS(R92*Constants!$B$4)+50)/100))</f>
        <v>501.125</v>
      </c>
      <c r="W92">
        <f>IF(J92&lt;&gt;0,(ABS(S92*Constants!$B$4)+50)/100,IF(S92=0,MAX((0-ABS(U92*Constants!$B$4)),0),(ABS(S92*Constants!$B$4)+50)/100))</f>
        <v>501.125</v>
      </c>
      <c r="X92">
        <f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400.5</v>
      </c>
      <c r="Y92">
        <f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400.5</v>
      </c>
      <c r="Z92">
        <f t="shared" si="21"/>
        <v>400.5</v>
      </c>
      <c r="AA92">
        <f t="shared" si="22"/>
        <v>400.5</v>
      </c>
      <c r="AB92">
        <f>IF(I92&lt;&gt;0,(ABS(X92*Constants!$B$10)+50)/100,IF(X92=0,MAX((AB91-ABS(Z92*Constants!$B$4)),0),(ABS(X92*Constants!$B$4)+50)/100))</f>
        <v>0.54005</v>
      </c>
      <c r="AC92">
        <f>IF(J92&lt;&gt;0,(ABS(Y92*Constants!$B$10)+50)/100,IF(Y92=0,MAX((AC91-ABS(AA92*Constants!$B$4)),0),(ABS(Y92*Constants!$B$4)+50)/100))</f>
        <v>0.54005</v>
      </c>
      <c r="AD92">
        <f t="shared" si="23"/>
        <v>401</v>
      </c>
      <c r="AE92">
        <f t="shared" si="24"/>
        <v>400.5</v>
      </c>
      <c r="AF92">
        <f t="shared" si="25"/>
        <v>400.5</v>
      </c>
      <c r="AG92">
        <f>((Constants!$B$5*AG91)+Constants!$B$4*AD92+AH91)/(Constants!$B$5+Constants!$B$4)</f>
        <v>401</v>
      </c>
      <c r="AH92">
        <f>((Constants!$B$5*AG91)+Constants!$B$4*AD92+AH91)-(Constants!$B$5+Constants!$B$4)*AG92</f>
        <v>0</v>
      </c>
      <c r="AI92">
        <f>((Constants!$B$5*AI91)+Constants!$B$4*AE92+AJ91)/(Constants!$B$5+Constants!$B$4)</f>
        <v>400.5</v>
      </c>
      <c r="AJ92">
        <f>((Constants!$B$5*AI91)+Constants!$B$4*AE92+AJ91)-(Constants!$B$4+Constants!$B$5)*AI92</f>
        <v>0</v>
      </c>
      <c r="AK92">
        <f>((Constants!$B$5*AK91)+Constants!$B$4*AF92+AL91)/(Constants!$B$5+Constants!$B$4)</f>
        <v>400.5</v>
      </c>
      <c r="AL92">
        <f>((Constants!$B$5*AK91)+Constants!$B$4*AF92+AL91)-(Constants!$B$5+Constants!$B$4)*AK92</f>
        <v>0</v>
      </c>
      <c r="AM92">
        <f t="shared" si="26"/>
        <v>1</v>
      </c>
      <c r="AN92">
        <f t="shared" si="27"/>
        <v>1</v>
      </c>
      <c r="AO92">
        <f>(200000*(ABS(N92)-ABS(N90))+Constants!$B$7)/(2*Constants!$B$7)</f>
        <v>0.5</v>
      </c>
      <c r="AP92">
        <f>(200000*(ABS(O92)-ABS(O90))+Constants!$B$7)/(2*Constants!$B$7)</f>
        <v>0.5</v>
      </c>
      <c r="AQ92">
        <f t="shared" si="28"/>
        <v>1</v>
      </c>
      <c r="AR92">
        <f>(Constants!$B$3*Constants!$B$8*I92*K92+AS91)/(Constants!$B$9*Constants!$B$4)</f>
        <v>2.51327433628319</v>
      </c>
      <c r="AS92">
        <f>(Constants!$B$3*Constants!$B$8*I92*K92+AS91)-(AR92*Constants!$B$9*Constants!$B$4)</f>
        <v>0</v>
      </c>
      <c r="AT92">
        <f t="shared" si="29"/>
        <v>226.194690265487</v>
      </c>
      <c r="AU92">
        <f t="array" ref="AU92">IF(SUMPRODUCT(--(SIGN(AN59:AN91)=SIGN(K60:K92)))=0,2,IF(AV91&gt;0,1,0))</f>
        <v>0</v>
      </c>
      <c r="AV92">
        <f>IF(AU92=2,ROUND(5*1000/Constants!$B$11,0),IF(AV91&gt;0,AV91-1,0))</f>
        <v>0</v>
      </c>
      <c r="AW92">
        <f t="shared" si="30"/>
        <v>0</v>
      </c>
      <c r="AX92">
        <f ca="1" t="array" ref="AX92">IF(AW92&gt;Constants!$B$12,2,IF(SUMPRODUCT(--(AX73:AX92=2))=0,0,1))</f>
        <v>2</v>
      </c>
      <c r="AZ92">
        <f t="array" ref="AZ92">IF(ABS(AG92)&gt;Constants!$B$13,2,IF(SUMPRODUCT(--(AZ72:AZ91=2))=0,0,1))</f>
        <v>0</v>
      </c>
    </row>
    <row r="93" spans="1:52">
      <c r="A93" s="3">
        <v>91</v>
      </c>
      <c r="B93">
        <f>Signals!D92</f>
        <v>1</v>
      </c>
      <c r="C93">
        <f>Signals!E92</f>
        <v>1</v>
      </c>
      <c r="D93">
        <f>Signals!G92</f>
        <v>0</v>
      </c>
      <c r="E93">
        <f>Signals!J92</f>
        <v>0</v>
      </c>
      <c r="F93">
        <f>Signals!K92</f>
        <v>0</v>
      </c>
      <c r="G93">
        <f>IF(Constants!$B$2=2,-B93,B93)</f>
        <v>1</v>
      </c>
      <c r="H93">
        <f>IF(Constants!$C$2=2,-C93,C93)</f>
        <v>1</v>
      </c>
      <c r="I93">
        <f t="shared" si="14"/>
        <v>1</v>
      </c>
      <c r="J93">
        <f t="shared" si="15"/>
        <v>1</v>
      </c>
      <c r="K93">
        <f t="shared" si="16"/>
        <v>1</v>
      </c>
      <c r="L93">
        <f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400.5</v>
      </c>
      <c r="M93">
        <f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400.5</v>
      </c>
      <c r="N93">
        <f t="shared" si="17"/>
        <v>400.5</v>
      </c>
      <c r="O93">
        <f t="shared" si="18"/>
        <v>400.5</v>
      </c>
      <c r="P93">
        <f>IF(I93&lt;&gt;0,(ABS(L93*Constants!$B$10)+50)/100,MAX(P92-ABS(N93*Constants!$B$4),0))</f>
        <v>0.54005</v>
      </c>
      <c r="Q93">
        <f>IF(J93&lt;&gt;0,(ABS(M93*Constants!$B$10)+50)/100,MAX(Q92-ABS(O93*Constants!$B$4),0))</f>
        <v>0.54005</v>
      </c>
      <c r="R93">
        <f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400.5</v>
      </c>
      <c r="S93">
        <f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400.5</v>
      </c>
      <c r="T93">
        <f t="shared" si="19"/>
        <v>400.5</v>
      </c>
      <c r="U93">
        <f t="shared" si="20"/>
        <v>400.5</v>
      </c>
      <c r="V93">
        <f>IF(I93&lt;&gt;0,(ABS(R93*Constants!$B$4)+50)/100,IF(R93=0,MAX((0-ABS(T93*Constants!$B$4)),0),(ABS(R93*Constants!$B$4)+50)/100))</f>
        <v>501.125</v>
      </c>
      <c r="W93">
        <f>IF(J93&lt;&gt;0,(ABS(S93*Constants!$B$4)+50)/100,IF(S93=0,MAX((0-ABS(U93*Constants!$B$4)),0),(ABS(S93*Constants!$B$4)+50)/100))</f>
        <v>501.125</v>
      </c>
      <c r="X93">
        <f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400.5</v>
      </c>
      <c r="Y93">
        <f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400.5</v>
      </c>
      <c r="Z93">
        <f t="shared" si="21"/>
        <v>400.5</v>
      </c>
      <c r="AA93">
        <f t="shared" si="22"/>
        <v>400.5</v>
      </c>
      <c r="AB93">
        <f>IF(I93&lt;&gt;0,(ABS(X93*Constants!$B$10)+50)/100,IF(X93=0,MAX((AB92-ABS(Z93*Constants!$B$4)),0),(ABS(X93*Constants!$B$4)+50)/100))</f>
        <v>0.54005</v>
      </c>
      <c r="AC93">
        <f>IF(J93&lt;&gt;0,(ABS(Y93*Constants!$B$10)+50)/100,IF(Y93=0,MAX((AC92-ABS(AA93*Constants!$B$4)),0),(ABS(Y93*Constants!$B$4)+50)/100))</f>
        <v>0.54005</v>
      </c>
      <c r="AD93">
        <f t="shared" si="23"/>
        <v>401</v>
      </c>
      <c r="AE93">
        <f t="shared" si="24"/>
        <v>400.5</v>
      </c>
      <c r="AF93">
        <f t="shared" si="25"/>
        <v>400.5</v>
      </c>
      <c r="AG93">
        <f>((Constants!$B$5*AG92)+Constants!$B$4*AD93+AH92)/(Constants!$B$5+Constants!$B$4)</f>
        <v>401</v>
      </c>
      <c r="AH93">
        <f>((Constants!$B$5*AG92)+Constants!$B$4*AD93+AH92)-(Constants!$B$5+Constants!$B$4)*AG93</f>
        <v>0</v>
      </c>
      <c r="AI93">
        <f>((Constants!$B$5*AI92)+Constants!$B$4*AE93+AJ92)/(Constants!$B$5+Constants!$B$4)</f>
        <v>400.5</v>
      </c>
      <c r="AJ93">
        <f>((Constants!$B$5*AI92)+Constants!$B$4*AE93+AJ92)-(Constants!$B$4+Constants!$B$5)*AI93</f>
        <v>0</v>
      </c>
      <c r="AK93">
        <f>((Constants!$B$5*AK92)+Constants!$B$4*AF93+AL92)/(Constants!$B$5+Constants!$B$4)</f>
        <v>400.5</v>
      </c>
      <c r="AL93">
        <f>((Constants!$B$5*AK92)+Constants!$B$4*AF93+AL92)-(Constants!$B$5+Constants!$B$4)*AK93</f>
        <v>0</v>
      </c>
      <c r="AM93">
        <f t="shared" si="26"/>
        <v>1</v>
      </c>
      <c r="AN93">
        <f t="shared" si="27"/>
        <v>1</v>
      </c>
      <c r="AO93">
        <f>(200000*(ABS(N93)-ABS(N91))+Constants!$B$7)/(2*Constants!$B$7)</f>
        <v>0.5</v>
      </c>
      <c r="AP93">
        <f>(200000*(ABS(O93)-ABS(O91))+Constants!$B$7)/(2*Constants!$B$7)</f>
        <v>0.5</v>
      </c>
      <c r="AQ93">
        <f t="shared" si="28"/>
        <v>1</v>
      </c>
      <c r="AR93">
        <f>(Constants!$B$3*Constants!$B$8*I93*K93+AS92)/(Constants!$B$9*Constants!$B$4)</f>
        <v>2.51327433628319</v>
      </c>
      <c r="AS93">
        <f>(Constants!$B$3*Constants!$B$8*I93*K93+AS92)-(AR93*Constants!$B$9*Constants!$B$4)</f>
        <v>0</v>
      </c>
      <c r="AT93">
        <f t="shared" si="29"/>
        <v>228.70796460177</v>
      </c>
      <c r="AU93">
        <f t="array" ref="AU93">IF(SUMPRODUCT(--(SIGN(AN60:AN92)=SIGN(K61:K93)))=0,2,IF(AV92&gt;0,1,0))</f>
        <v>0</v>
      </c>
      <c r="AV93">
        <f>IF(AU93=2,ROUND(5*1000/Constants!$B$11,0),IF(AV92&gt;0,AV92-1,0))</f>
        <v>0</v>
      </c>
      <c r="AW93">
        <f t="shared" si="30"/>
        <v>0</v>
      </c>
      <c r="AX93">
        <f ca="1" t="array" ref="AX93">IF(AW93&gt;Constants!$B$12,2,IF(SUMPRODUCT(--(AX74:AX93=2))=0,0,1))</f>
        <v>2</v>
      </c>
      <c r="AZ93">
        <f t="array" ref="AZ93">IF(ABS(AG93)&gt;Constants!$B$13,2,IF(SUMPRODUCT(--(AZ73:AZ92=2))=0,0,1))</f>
        <v>0</v>
      </c>
    </row>
    <row r="94" spans="1:52">
      <c r="A94" s="3">
        <v>92</v>
      </c>
      <c r="B94">
        <f>Signals!D93</f>
        <v>1</v>
      </c>
      <c r="C94">
        <f>Signals!E93</f>
        <v>1</v>
      </c>
      <c r="D94">
        <f>Signals!G93</f>
        <v>0</v>
      </c>
      <c r="E94">
        <f>Signals!J93</f>
        <v>0</v>
      </c>
      <c r="F94">
        <f>Signals!K93</f>
        <v>0</v>
      </c>
      <c r="G94">
        <f>IF(Constants!$B$2=2,-B94,B94)</f>
        <v>1</v>
      </c>
      <c r="H94">
        <f>IF(Constants!$C$2=2,-C94,C94)</f>
        <v>1</v>
      </c>
      <c r="I94">
        <f t="shared" si="14"/>
        <v>1</v>
      </c>
      <c r="J94">
        <f t="shared" si="15"/>
        <v>1</v>
      </c>
      <c r="K94">
        <f t="shared" si="16"/>
        <v>1</v>
      </c>
      <c r="L94">
        <f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400.5</v>
      </c>
      <c r="M94">
        <f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400.5</v>
      </c>
      <c r="N94">
        <f t="shared" si="17"/>
        <v>400.5</v>
      </c>
      <c r="O94">
        <f t="shared" si="18"/>
        <v>400.5</v>
      </c>
      <c r="P94">
        <f>IF(I94&lt;&gt;0,(ABS(L94*Constants!$B$10)+50)/100,MAX(P93-ABS(N94*Constants!$B$4),0))</f>
        <v>0.54005</v>
      </c>
      <c r="Q94">
        <f>IF(J94&lt;&gt;0,(ABS(M94*Constants!$B$10)+50)/100,MAX(Q93-ABS(O94*Constants!$B$4),0))</f>
        <v>0.54005</v>
      </c>
      <c r="R94">
        <f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400.5</v>
      </c>
      <c r="S94">
        <f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400.5</v>
      </c>
      <c r="T94">
        <f t="shared" si="19"/>
        <v>400.5</v>
      </c>
      <c r="U94">
        <f t="shared" si="20"/>
        <v>400.5</v>
      </c>
      <c r="V94">
        <f>IF(I94&lt;&gt;0,(ABS(R94*Constants!$B$4)+50)/100,IF(R94=0,MAX((0-ABS(T94*Constants!$B$4)),0),(ABS(R94*Constants!$B$4)+50)/100))</f>
        <v>501.125</v>
      </c>
      <c r="W94">
        <f>IF(J94&lt;&gt;0,(ABS(S94*Constants!$B$4)+50)/100,IF(S94=0,MAX((0-ABS(U94*Constants!$B$4)),0),(ABS(S94*Constants!$B$4)+50)/100))</f>
        <v>501.125</v>
      </c>
      <c r="X94">
        <f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400.5</v>
      </c>
      <c r="Y94">
        <f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400.5</v>
      </c>
      <c r="Z94">
        <f t="shared" si="21"/>
        <v>400.5</v>
      </c>
      <c r="AA94">
        <f t="shared" si="22"/>
        <v>400.5</v>
      </c>
      <c r="AB94">
        <f>IF(I94&lt;&gt;0,(ABS(X94*Constants!$B$10)+50)/100,IF(X94=0,MAX((AB93-ABS(Z94*Constants!$B$4)),0),(ABS(X94*Constants!$B$4)+50)/100))</f>
        <v>0.54005</v>
      </c>
      <c r="AC94">
        <f>IF(J94&lt;&gt;0,(ABS(Y94*Constants!$B$10)+50)/100,IF(Y94=0,MAX((AC93-ABS(AA94*Constants!$B$4)),0),(ABS(Y94*Constants!$B$4)+50)/100))</f>
        <v>0.54005</v>
      </c>
      <c r="AD94">
        <f t="shared" si="23"/>
        <v>401</v>
      </c>
      <c r="AE94">
        <f t="shared" si="24"/>
        <v>400.5</v>
      </c>
      <c r="AF94">
        <f t="shared" si="25"/>
        <v>400.5</v>
      </c>
      <c r="AG94">
        <f>((Constants!$B$5*AG93)+Constants!$B$4*AD94+AH93)/(Constants!$B$5+Constants!$B$4)</f>
        <v>401</v>
      </c>
      <c r="AH94">
        <f>((Constants!$B$5*AG93)+Constants!$B$4*AD94+AH93)-(Constants!$B$5+Constants!$B$4)*AG94</f>
        <v>0</v>
      </c>
      <c r="AI94">
        <f>((Constants!$B$5*AI93)+Constants!$B$4*AE94+AJ93)/(Constants!$B$5+Constants!$B$4)</f>
        <v>400.5</v>
      </c>
      <c r="AJ94">
        <f>((Constants!$B$5*AI93)+Constants!$B$4*AE94+AJ93)-(Constants!$B$4+Constants!$B$5)*AI94</f>
        <v>0</v>
      </c>
      <c r="AK94">
        <f>((Constants!$B$5*AK93)+Constants!$B$4*AF94+AL93)/(Constants!$B$5+Constants!$B$4)</f>
        <v>400.5</v>
      </c>
      <c r="AL94">
        <f>((Constants!$B$5*AK93)+Constants!$B$4*AF94+AL93)-(Constants!$B$5+Constants!$B$4)*AK94</f>
        <v>0</v>
      </c>
      <c r="AM94">
        <f t="shared" si="26"/>
        <v>1</v>
      </c>
      <c r="AN94">
        <f t="shared" si="27"/>
        <v>1</v>
      </c>
      <c r="AO94">
        <f>(200000*(ABS(N94)-ABS(N92))+Constants!$B$7)/(2*Constants!$B$7)</f>
        <v>0.5</v>
      </c>
      <c r="AP94">
        <f>(200000*(ABS(O94)-ABS(O92))+Constants!$B$7)/(2*Constants!$B$7)</f>
        <v>0.5</v>
      </c>
      <c r="AQ94">
        <f t="shared" si="28"/>
        <v>1</v>
      </c>
      <c r="AR94">
        <f>(Constants!$B$3*Constants!$B$8*I94*K94+AS93)/(Constants!$B$9*Constants!$B$4)</f>
        <v>2.51327433628319</v>
      </c>
      <c r="AS94">
        <f>(Constants!$B$3*Constants!$B$8*I94*K94+AS93)-(AR94*Constants!$B$9*Constants!$B$4)</f>
        <v>0</v>
      </c>
      <c r="AT94">
        <f t="shared" si="29"/>
        <v>231.221238938053</v>
      </c>
      <c r="AU94">
        <f t="array" ref="AU94">IF(SUMPRODUCT(--(SIGN(AN61:AN93)=SIGN(K62:K94)))=0,2,IF(AV93&gt;0,1,0))</f>
        <v>0</v>
      </c>
      <c r="AV94">
        <f>IF(AU94=2,ROUND(5*1000/Constants!$B$11,0),IF(AV93&gt;0,AV93-1,0))</f>
        <v>0</v>
      </c>
      <c r="AW94">
        <f t="shared" si="30"/>
        <v>0</v>
      </c>
      <c r="AX94">
        <f ca="1" t="array" ref="AX94">IF(AW94&gt;Constants!$B$12,2,IF(SUMPRODUCT(--(AX75:AX94=2))=0,0,1))</f>
        <v>2</v>
      </c>
      <c r="AZ94">
        <f t="array" ref="AZ94">IF(ABS(AG94)&gt;Constants!$B$13,2,IF(SUMPRODUCT(--(AZ74:AZ93=2))=0,0,1))</f>
        <v>0</v>
      </c>
    </row>
    <row r="95" spans="1:52">
      <c r="A95" s="3">
        <v>93</v>
      </c>
      <c r="B95">
        <f>Signals!D94</f>
        <v>1</v>
      </c>
      <c r="C95">
        <f>Signals!E94</f>
        <v>1</v>
      </c>
      <c r="D95">
        <f>Signals!G94</f>
        <v>0</v>
      </c>
      <c r="E95">
        <f>Signals!J94</f>
        <v>0</v>
      </c>
      <c r="F95">
        <f>Signals!K94</f>
        <v>0</v>
      </c>
      <c r="G95">
        <f>IF(Constants!$B$2=2,-B95,B95)</f>
        <v>1</v>
      </c>
      <c r="H95">
        <f>IF(Constants!$C$2=2,-C95,C95)</f>
        <v>1</v>
      </c>
      <c r="I95">
        <f t="shared" si="14"/>
        <v>1</v>
      </c>
      <c r="J95">
        <f t="shared" si="15"/>
        <v>1</v>
      </c>
      <c r="K95">
        <f t="shared" si="16"/>
        <v>1</v>
      </c>
      <c r="L95">
        <f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400.5</v>
      </c>
      <c r="M95">
        <f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400.5</v>
      </c>
      <c r="N95">
        <f t="shared" si="17"/>
        <v>400.5</v>
      </c>
      <c r="O95">
        <f t="shared" si="18"/>
        <v>400.5</v>
      </c>
      <c r="P95">
        <f>IF(I95&lt;&gt;0,(ABS(L95*Constants!$B$10)+50)/100,MAX(P94-ABS(N95*Constants!$B$4),0))</f>
        <v>0.54005</v>
      </c>
      <c r="Q95">
        <f>IF(J95&lt;&gt;0,(ABS(M95*Constants!$B$10)+50)/100,MAX(Q94-ABS(O95*Constants!$B$4),0))</f>
        <v>0.54005</v>
      </c>
      <c r="R95">
        <f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400.5</v>
      </c>
      <c r="S95">
        <f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400.5</v>
      </c>
      <c r="T95">
        <f t="shared" si="19"/>
        <v>400.5</v>
      </c>
      <c r="U95">
        <f t="shared" si="20"/>
        <v>400.5</v>
      </c>
      <c r="V95">
        <f>IF(I95&lt;&gt;0,(ABS(R95*Constants!$B$4)+50)/100,IF(R95=0,MAX((0-ABS(T95*Constants!$B$4)),0),(ABS(R95*Constants!$B$4)+50)/100))</f>
        <v>501.125</v>
      </c>
      <c r="W95">
        <f>IF(J95&lt;&gt;0,(ABS(S95*Constants!$B$4)+50)/100,IF(S95=0,MAX((0-ABS(U95*Constants!$B$4)),0),(ABS(S95*Constants!$B$4)+50)/100))</f>
        <v>501.125</v>
      </c>
      <c r="X95">
        <f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400.5</v>
      </c>
      <c r="Y95">
        <f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400.5</v>
      </c>
      <c r="Z95">
        <f t="shared" si="21"/>
        <v>400.5</v>
      </c>
      <c r="AA95">
        <f t="shared" si="22"/>
        <v>400.5</v>
      </c>
      <c r="AB95">
        <f>IF(I95&lt;&gt;0,(ABS(X95*Constants!$B$10)+50)/100,IF(X95=0,MAX((AB94-ABS(Z95*Constants!$B$4)),0),(ABS(X95*Constants!$B$4)+50)/100))</f>
        <v>0.54005</v>
      </c>
      <c r="AC95">
        <f>IF(J95&lt;&gt;0,(ABS(Y95*Constants!$B$10)+50)/100,IF(Y95=0,MAX((AC94-ABS(AA95*Constants!$B$4)),0),(ABS(Y95*Constants!$B$4)+50)/100))</f>
        <v>0.54005</v>
      </c>
      <c r="AD95">
        <f t="shared" si="23"/>
        <v>401</v>
      </c>
      <c r="AE95">
        <f t="shared" si="24"/>
        <v>400.5</v>
      </c>
      <c r="AF95">
        <f t="shared" si="25"/>
        <v>400.5</v>
      </c>
      <c r="AG95">
        <f>((Constants!$B$5*AG94)+Constants!$B$4*AD95+AH94)/(Constants!$B$5+Constants!$B$4)</f>
        <v>401</v>
      </c>
      <c r="AH95">
        <f>((Constants!$B$5*AG94)+Constants!$B$4*AD95+AH94)-(Constants!$B$5+Constants!$B$4)*AG95</f>
        <v>0</v>
      </c>
      <c r="AI95">
        <f>((Constants!$B$5*AI94)+Constants!$B$4*AE95+AJ94)/(Constants!$B$5+Constants!$B$4)</f>
        <v>400.5</v>
      </c>
      <c r="AJ95">
        <f>((Constants!$B$5*AI94)+Constants!$B$4*AE95+AJ94)-(Constants!$B$4+Constants!$B$5)*AI95</f>
        <v>0</v>
      </c>
      <c r="AK95">
        <f>((Constants!$B$5*AK94)+Constants!$B$4*AF95+AL94)/(Constants!$B$5+Constants!$B$4)</f>
        <v>400.5</v>
      </c>
      <c r="AL95">
        <f>((Constants!$B$5*AK94)+Constants!$B$4*AF95+AL94)-(Constants!$B$5+Constants!$B$4)*AK95</f>
        <v>0</v>
      </c>
      <c r="AM95">
        <f t="shared" si="26"/>
        <v>1</v>
      </c>
      <c r="AN95">
        <f t="shared" si="27"/>
        <v>1</v>
      </c>
      <c r="AO95">
        <f>(200000*(ABS(N95)-ABS(N93))+Constants!$B$7)/(2*Constants!$B$7)</f>
        <v>0.5</v>
      </c>
      <c r="AP95">
        <f>(200000*(ABS(O95)-ABS(O93))+Constants!$B$7)/(2*Constants!$B$7)</f>
        <v>0.5</v>
      </c>
      <c r="AQ95">
        <f t="shared" si="28"/>
        <v>1</v>
      </c>
      <c r="AR95">
        <f>(Constants!$B$3*Constants!$B$8*I95*K95+AS94)/(Constants!$B$9*Constants!$B$4)</f>
        <v>2.51327433628319</v>
      </c>
      <c r="AS95">
        <f>(Constants!$B$3*Constants!$B$8*I95*K95+AS94)-(AR95*Constants!$B$9*Constants!$B$4)</f>
        <v>0</v>
      </c>
      <c r="AT95">
        <f t="shared" si="29"/>
        <v>233.734513274337</v>
      </c>
      <c r="AU95">
        <f t="array" ref="AU95">IF(SUMPRODUCT(--(SIGN(AN62:AN94)=SIGN(K63:K95)))=0,2,IF(AV94&gt;0,1,0))</f>
        <v>0</v>
      </c>
      <c r="AV95">
        <f>IF(AU95=2,ROUND(5*1000/Constants!$B$11,0),IF(AV94&gt;0,AV94-1,0))</f>
        <v>0</v>
      </c>
      <c r="AW95">
        <f t="shared" si="30"/>
        <v>0</v>
      </c>
      <c r="AX95">
        <f ca="1" t="array" ref="AX95">IF(AW95&gt;Constants!$B$12,2,IF(SUMPRODUCT(--(AX76:AX95=2))=0,0,1))</f>
        <v>2</v>
      </c>
      <c r="AZ95">
        <f t="array" ref="AZ95">IF(ABS(AG95)&gt;Constants!$B$13,2,IF(SUMPRODUCT(--(AZ75:AZ94=2))=0,0,1))</f>
        <v>0</v>
      </c>
    </row>
    <row r="96" spans="1:52">
      <c r="A96" s="3">
        <v>94</v>
      </c>
      <c r="B96">
        <f>Signals!D95</f>
        <v>1</v>
      </c>
      <c r="C96">
        <f>Signals!E95</f>
        <v>1</v>
      </c>
      <c r="D96">
        <f>Signals!G95</f>
        <v>0</v>
      </c>
      <c r="E96">
        <f>Signals!J95</f>
        <v>0</v>
      </c>
      <c r="F96">
        <f>Signals!K95</f>
        <v>0</v>
      </c>
      <c r="G96">
        <f>IF(Constants!$B$2=2,-B96,B96)</f>
        <v>1</v>
      </c>
      <c r="H96">
        <f>IF(Constants!$C$2=2,-C96,C96)</f>
        <v>1</v>
      </c>
      <c r="I96">
        <f t="shared" si="14"/>
        <v>1</v>
      </c>
      <c r="J96">
        <f t="shared" si="15"/>
        <v>1</v>
      </c>
      <c r="K96">
        <f t="shared" si="16"/>
        <v>1</v>
      </c>
      <c r="L96">
        <f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400.5</v>
      </c>
      <c r="M96">
        <f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400.5</v>
      </c>
      <c r="N96">
        <f t="shared" si="17"/>
        <v>400.5</v>
      </c>
      <c r="O96">
        <f t="shared" si="18"/>
        <v>400.5</v>
      </c>
      <c r="P96">
        <f>IF(I96&lt;&gt;0,(ABS(L96*Constants!$B$10)+50)/100,MAX(P95-ABS(N96*Constants!$B$4),0))</f>
        <v>0.54005</v>
      </c>
      <c r="Q96">
        <f>IF(J96&lt;&gt;0,(ABS(M96*Constants!$B$10)+50)/100,MAX(Q95-ABS(O96*Constants!$B$4),0))</f>
        <v>0.54005</v>
      </c>
      <c r="R96">
        <f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400.5</v>
      </c>
      <c r="S96">
        <f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400.5</v>
      </c>
      <c r="T96">
        <f t="shared" si="19"/>
        <v>400.5</v>
      </c>
      <c r="U96">
        <f t="shared" si="20"/>
        <v>400.5</v>
      </c>
      <c r="V96">
        <f>IF(I96&lt;&gt;0,(ABS(R96*Constants!$B$4)+50)/100,IF(R96=0,MAX((0-ABS(T96*Constants!$B$4)),0),(ABS(R96*Constants!$B$4)+50)/100))</f>
        <v>501.125</v>
      </c>
      <c r="W96">
        <f>IF(J96&lt;&gt;0,(ABS(S96*Constants!$B$4)+50)/100,IF(S96=0,MAX((0-ABS(U96*Constants!$B$4)),0),(ABS(S96*Constants!$B$4)+50)/100))</f>
        <v>501.125</v>
      </c>
      <c r="X96">
        <f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400.5</v>
      </c>
      <c r="Y96">
        <f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400.5</v>
      </c>
      <c r="Z96">
        <f t="shared" si="21"/>
        <v>400.5</v>
      </c>
      <c r="AA96">
        <f t="shared" si="22"/>
        <v>400.5</v>
      </c>
      <c r="AB96">
        <f>IF(I96&lt;&gt;0,(ABS(X96*Constants!$B$10)+50)/100,IF(X96=0,MAX((AB95-ABS(Z96*Constants!$B$4)),0),(ABS(X96*Constants!$B$4)+50)/100))</f>
        <v>0.54005</v>
      </c>
      <c r="AC96">
        <f>IF(J96&lt;&gt;0,(ABS(Y96*Constants!$B$10)+50)/100,IF(Y96=0,MAX((AC95-ABS(AA96*Constants!$B$4)),0),(ABS(Y96*Constants!$B$4)+50)/100))</f>
        <v>0.54005</v>
      </c>
      <c r="AD96">
        <f t="shared" si="23"/>
        <v>401</v>
      </c>
      <c r="AE96">
        <f t="shared" si="24"/>
        <v>400.5</v>
      </c>
      <c r="AF96">
        <f t="shared" si="25"/>
        <v>400.5</v>
      </c>
      <c r="AG96">
        <f>((Constants!$B$5*AG95)+Constants!$B$4*AD96+AH95)/(Constants!$B$5+Constants!$B$4)</f>
        <v>401</v>
      </c>
      <c r="AH96">
        <f>((Constants!$B$5*AG95)+Constants!$B$4*AD96+AH95)-(Constants!$B$5+Constants!$B$4)*AG96</f>
        <v>0</v>
      </c>
      <c r="AI96">
        <f>((Constants!$B$5*AI95)+Constants!$B$4*AE96+AJ95)/(Constants!$B$5+Constants!$B$4)</f>
        <v>400.5</v>
      </c>
      <c r="AJ96">
        <f>((Constants!$B$5*AI95)+Constants!$B$4*AE96+AJ95)-(Constants!$B$4+Constants!$B$5)*AI96</f>
        <v>0</v>
      </c>
      <c r="AK96">
        <f>((Constants!$B$5*AK95)+Constants!$B$4*AF96+AL95)/(Constants!$B$5+Constants!$B$4)</f>
        <v>400.5</v>
      </c>
      <c r="AL96">
        <f>((Constants!$B$5*AK95)+Constants!$B$4*AF96+AL95)-(Constants!$B$5+Constants!$B$4)*AK96</f>
        <v>0</v>
      </c>
      <c r="AM96">
        <f t="shared" si="26"/>
        <v>1</v>
      </c>
      <c r="AN96">
        <f t="shared" si="27"/>
        <v>1</v>
      </c>
      <c r="AO96">
        <f>(200000*(ABS(N96)-ABS(N94))+Constants!$B$7)/(2*Constants!$B$7)</f>
        <v>0.5</v>
      </c>
      <c r="AP96">
        <f>(200000*(ABS(O96)-ABS(O94))+Constants!$B$7)/(2*Constants!$B$7)</f>
        <v>0.5</v>
      </c>
      <c r="AQ96">
        <f t="shared" si="28"/>
        <v>1</v>
      </c>
      <c r="AR96">
        <f>(Constants!$B$3*Constants!$B$8*I96*K96+AS95)/(Constants!$B$9*Constants!$B$4)</f>
        <v>2.51327433628319</v>
      </c>
      <c r="AS96">
        <f>(Constants!$B$3*Constants!$B$8*I96*K96+AS95)-(AR96*Constants!$B$9*Constants!$B$4)</f>
        <v>0</v>
      </c>
      <c r="AT96">
        <f t="shared" si="29"/>
        <v>236.24778761062</v>
      </c>
      <c r="AU96">
        <f t="array" ref="AU96">IF(SUMPRODUCT(--(SIGN(AN63:AN95)=SIGN(K64:K96)))=0,2,IF(AV95&gt;0,1,0))</f>
        <v>0</v>
      </c>
      <c r="AV96">
        <f>IF(AU96=2,ROUND(5*1000/Constants!$B$11,0),IF(AV95&gt;0,AV95-1,0))</f>
        <v>0</v>
      </c>
      <c r="AW96">
        <f t="shared" si="30"/>
        <v>0</v>
      </c>
      <c r="AX96">
        <f ca="1" t="array" ref="AX96">IF(AW96&gt;Constants!$B$12,2,IF(SUMPRODUCT(--(AX77:AX96=2))=0,0,1))</f>
        <v>2</v>
      </c>
      <c r="AZ96">
        <f t="array" ref="AZ96">IF(ABS(AG96)&gt;Constants!$B$13,2,IF(SUMPRODUCT(--(AZ76:AZ95=2))=0,0,1))</f>
        <v>0</v>
      </c>
    </row>
    <row r="97" spans="1:52">
      <c r="A97" s="3">
        <v>95</v>
      </c>
      <c r="B97">
        <f>Signals!D96</f>
        <v>1</v>
      </c>
      <c r="C97">
        <f>Signals!E96</f>
        <v>1</v>
      </c>
      <c r="D97">
        <f>Signals!G96</f>
        <v>0</v>
      </c>
      <c r="E97">
        <f>Signals!J96</f>
        <v>0</v>
      </c>
      <c r="F97">
        <f>Signals!K96</f>
        <v>0</v>
      </c>
      <c r="G97">
        <f>IF(Constants!$B$2=2,-B97,B97)</f>
        <v>1</v>
      </c>
      <c r="H97">
        <f>IF(Constants!$C$2=2,-C97,C97)</f>
        <v>1</v>
      </c>
      <c r="I97">
        <f t="shared" si="14"/>
        <v>1</v>
      </c>
      <c r="J97">
        <f t="shared" si="15"/>
        <v>1</v>
      </c>
      <c r="K97">
        <f t="shared" si="16"/>
        <v>1</v>
      </c>
      <c r="L97">
        <f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400.5</v>
      </c>
      <c r="M97">
        <f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400.5</v>
      </c>
      <c r="N97">
        <f t="shared" si="17"/>
        <v>400.5</v>
      </c>
      <c r="O97">
        <f t="shared" si="18"/>
        <v>400.5</v>
      </c>
      <c r="P97">
        <f>IF(I97&lt;&gt;0,(ABS(L97*Constants!$B$10)+50)/100,MAX(P96-ABS(N97*Constants!$B$4),0))</f>
        <v>0.54005</v>
      </c>
      <c r="Q97">
        <f>IF(J97&lt;&gt;0,(ABS(M97*Constants!$B$10)+50)/100,MAX(Q96-ABS(O97*Constants!$B$4),0))</f>
        <v>0.54005</v>
      </c>
      <c r="R97">
        <f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400.5</v>
      </c>
      <c r="S97">
        <f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400.5</v>
      </c>
      <c r="T97">
        <f t="shared" si="19"/>
        <v>400.5</v>
      </c>
      <c r="U97">
        <f t="shared" si="20"/>
        <v>400.5</v>
      </c>
      <c r="V97">
        <f>IF(I97&lt;&gt;0,(ABS(R97*Constants!$B$4)+50)/100,IF(R97=0,MAX((0-ABS(T97*Constants!$B$4)),0),(ABS(R97*Constants!$B$4)+50)/100))</f>
        <v>501.125</v>
      </c>
      <c r="W97">
        <f>IF(J97&lt;&gt;0,(ABS(S97*Constants!$B$4)+50)/100,IF(S97=0,MAX((0-ABS(U97*Constants!$B$4)),0),(ABS(S97*Constants!$B$4)+50)/100))</f>
        <v>501.125</v>
      </c>
      <c r="X97">
        <f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400.5</v>
      </c>
      <c r="Y97">
        <f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400.5</v>
      </c>
      <c r="Z97">
        <f t="shared" si="21"/>
        <v>400.5</v>
      </c>
      <c r="AA97">
        <f t="shared" si="22"/>
        <v>400.5</v>
      </c>
      <c r="AB97">
        <f>IF(I97&lt;&gt;0,(ABS(X97*Constants!$B$10)+50)/100,IF(X97=0,MAX((AB96-ABS(Z97*Constants!$B$4)),0),(ABS(X97*Constants!$B$4)+50)/100))</f>
        <v>0.54005</v>
      </c>
      <c r="AC97">
        <f>IF(J97&lt;&gt;0,(ABS(Y97*Constants!$B$10)+50)/100,IF(Y97=0,MAX((AC96-ABS(AA97*Constants!$B$4)),0),(ABS(Y97*Constants!$B$4)+50)/100))</f>
        <v>0.54005</v>
      </c>
      <c r="AD97">
        <f t="shared" si="23"/>
        <v>401</v>
      </c>
      <c r="AE97">
        <f t="shared" si="24"/>
        <v>400.5</v>
      </c>
      <c r="AF97">
        <f t="shared" si="25"/>
        <v>400.5</v>
      </c>
      <c r="AG97">
        <f>((Constants!$B$5*AG96)+Constants!$B$4*AD97+AH96)/(Constants!$B$5+Constants!$B$4)</f>
        <v>401</v>
      </c>
      <c r="AH97">
        <f>((Constants!$B$5*AG96)+Constants!$B$4*AD97+AH96)-(Constants!$B$5+Constants!$B$4)*AG97</f>
        <v>0</v>
      </c>
      <c r="AI97">
        <f>((Constants!$B$5*AI96)+Constants!$B$4*AE97+AJ96)/(Constants!$B$5+Constants!$B$4)</f>
        <v>400.5</v>
      </c>
      <c r="AJ97">
        <f>((Constants!$B$5*AI96)+Constants!$B$4*AE97+AJ96)-(Constants!$B$4+Constants!$B$5)*AI97</f>
        <v>0</v>
      </c>
      <c r="AK97">
        <f>((Constants!$B$5*AK96)+Constants!$B$4*AF97+AL96)/(Constants!$B$5+Constants!$B$4)</f>
        <v>400.5</v>
      </c>
      <c r="AL97">
        <f>((Constants!$B$5*AK96)+Constants!$B$4*AF97+AL96)-(Constants!$B$5+Constants!$B$4)*AK97</f>
        <v>0</v>
      </c>
      <c r="AM97">
        <f t="shared" si="26"/>
        <v>1</v>
      </c>
      <c r="AN97">
        <f t="shared" si="27"/>
        <v>1</v>
      </c>
      <c r="AO97">
        <f>(200000*(ABS(N97)-ABS(N95))+Constants!$B$7)/(2*Constants!$B$7)</f>
        <v>0.5</v>
      </c>
      <c r="AP97">
        <f>(200000*(ABS(O97)-ABS(O95))+Constants!$B$7)/(2*Constants!$B$7)</f>
        <v>0.5</v>
      </c>
      <c r="AQ97">
        <f t="shared" si="28"/>
        <v>1</v>
      </c>
      <c r="AR97">
        <f>(Constants!$B$3*Constants!$B$8*I97*K97+AS96)/(Constants!$B$9*Constants!$B$4)</f>
        <v>2.51327433628319</v>
      </c>
      <c r="AS97">
        <f>(Constants!$B$3*Constants!$B$8*I97*K97+AS96)-(AR97*Constants!$B$9*Constants!$B$4)</f>
        <v>0</v>
      </c>
      <c r="AT97">
        <f t="shared" si="29"/>
        <v>238.761061946903</v>
      </c>
      <c r="AU97">
        <f t="array" ref="AU97">IF(SUMPRODUCT(--(SIGN(AN64:AN96)=SIGN(K65:K97)))=0,2,IF(AV96&gt;0,1,0))</f>
        <v>0</v>
      </c>
      <c r="AV97">
        <f>IF(AU97=2,ROUND(5*1000/Constants!$B$11,0),IF(AV96&gt;0,AV96-1,0))</f>
        <v>0</v>
      </c>
      <c r="AW97">
        <f t="shared" si="30"/>
        <v>0</v>
      </c>
      <c r="AX97">
        <f ca="1" t="array" ref="AX97">IF(AW97&gt;Constants!$B$12,2,IF(SUMPRODUCT(--(AX78:AX97=2))=0,0,1))</f>
        <v>2</v>
      </c>
      <c r="AZ97">
        <f t="array" ref="AZ97">IF(ABS(AG97)&gt;Constants!$B$13,2,IF(SUMPRODUCT(--(AZ77:AZ96=2))=0,0,1))</f>
        <v>0</v>
      </c>
    </row>
    <row r="98" spans="1:52">
      <c r="A98" s="3">
        <v>96</v>
      </c>
      <c r="B98">
        <f>Signals!D97</f>
        <v>1</v>
      </c>
      <c r="C98">
        <f>Signals!E97</f>
        <v>1</v>
      </c>
      <c r="D98">
        <f>Signals!G97</f>
        <v>0</v>
      </c>
      <c r="E98">
        <f>Signals!J97</f>
        <v>0</v>
      </c>
      <c r="F98">
        <f>Signals!K97</f>
        <v>0</v>
      </c>
      <c r="G98">
        <f>IF(Constants!$B$2=2,-B98,B98)</f>
        <v>1</v>
      </c>
      <c r="H98">
        <f>IF(Constants!$C$2=2,-C98,C98)</f>
        <v>1</v>
      </c>
      <c r="I98">
        <f t="shared" si="14"/>
        <v>1</v>
      </c>
      <c r="J98">
        <f t="shared" si="15"/>
        <v>1</v>
      </c>
      <c r="K98">
        <f t="shared" si="16"/>
        <v>1</v>
      </c>
      <c r="L98">
        <f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400.5</v>
      </c>
      <c r="M98">
        <f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400.5</v>
      </c>
      <c r="N98">
        <f t="shared" si="17"/>
        <v>400.5</v>
      </c>
      <c r="O98">
        <f t="shared" si="18"/>
        <v>400.5</v>
      </c>
      <c r="P98">
        <f>IF(I98&lt;&gt;0,(ABS(L98*Constants!$B$10)+50)/100,MAX(P97-ABS(N98*Constants!$B$4),0))</f>
        <v>0.54005</v>
      </c>
      <c r="Q98">
        <f>IF(J98&lt;&gt;0,(ABS(M98*Constants!$B$10)+50)/100,MAX(Q97-ABS(O98*Constants!$B$4),0))</f>
        <v>0.54005</v>
      </c>
      <c r="R98">
        <f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400.5</v>
      </c>
      <c r="S98">
        <f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400.5</v>
      </c>
      <c r="T98">
        <f t="shared" si="19"/>
        <v>400.5</v>
      </c>
      <c r="U98">
        <f t="shared" si="20"/>
        <v>400.5</v>
      </c>
      <c r="V98">
        <f>IF(I98&lt;&gt;0,(ABS(R98*Constants!$B$4)+50)/100,IF(R98=0,MAX((0-ABS(T98*Constants!$B$4)),0),(ABS(R98*Constants!$B$4)+50)/100))</f>
        <v>501.125</v>
      </c>
      <c r="W98">
        <f>IF(J98&lt;&gt;0,(ABS(S98*Constants!$B$4)+50)/100,IF(S98=0,MAX((0-ABS(U98*Constants!$B$4)),0),(ABS(S98*Constants!$B$4)+50)/100))</f>
        <v>501.125</v>
      </c>
      <c r="X98">
        <f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400.5</v>
      </c>
      <c r="Y98">
        <f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400.5</v>
      </c>
      <c r="Z98">
        <f t="shared" si="21"/>
        <v>400.5</v>
      </c>
      <c r="AA98">
        <f t="shared" si="22"/>
        <v>400.5</v>
      </c>
      <c r="AB98">
        <f>IF(I98&lt;&gt;0,(ABS(X98*Constants!$B$10)+50)/100,IF(X98=0,MAX((AB97-ABS(Z98*Constants!$B$4)),0),(ABS(X98*Constants!$B$4)+50)/100))</f>
        <v>0.54005</v>
      </c>
      <c r="AC98">
        <f>IF(J98&lt;&gt;0,(ABS(Y98*Constants!$B$10)+50)/100,IF(Y98=0,MAX((AC97-ABS(AA98*Constants!$B$4)),0),(ABS(Y98*Constants!$B$4)+50)/100))</f>
        <v>0.54005</v>
      </c>
      <c r="AD98">
        <f t="shared" si="23"/>
        <v>401</v>
      </c>
      <c r="AE98">
        <f t="shared" si="24"/>
        <v>400.5</v>
      </c>
      <c r="AF98">
        <f t="shared" si="25"/>
        <v>400.5</v>
      </c>
      <c r="AG98">
        <f>((Constants!$B$5*AG97)+Constants!$B$4*AD98+AH97)/(Constants!$B$5+Constants!$B$4)</f>
        <v>401</v>
      </c>
      <c r="AH98">
        <f>((Constants!$B$5*AG97)+Constants!$B$4*AD98+AH97)-(Constants!$B$5+Constants!$B$4)*AG98</f>
        <v>0</v>
      </c>
      <c r="AI98">
        <f>((Constants!$B$5*AI97)+Constants!$B$4*AE98+AJ97)/(Constants!$B$5+Constants!$B$4)</f>
        <v>400.5</v>
      </c>
      <c r="AJ98">
        <f>((Constants!$B$5*AI97)+Constants!$B$4*AE98+AJ97)-(Constants!$B$4+Constants!$B$5)*AI98</f>
        <v>0</v>
      </c>
      <c r="AK98">
        <f>((Constants!$B$5*AK97)+Constants!$B$4*AF98+AL97)/(Constants!$B$5+Constants!$B$4)</f>
        <v>400.5</v>
      </c>
      <c r="AL98">
        <f>((Constants!$B$5*AK97)+Constants!$B$4*AF98+AL97)-(Constants!$B$5+Constants!$B$4)*AK98</f>
        <v>0</v>
      </c>
      <c r="AM98">
        <f t="shared" si="26"/>
        <v>1</v>
      </c>
      <c r="AN98">
        <f t="shared" si="27"/>
        <v>1</v>
      </c>
      <c r="AO98">
        <f>(200000*(ABS(N98)-ABS(N96))+Constants!$B$7)/(2*Constants!$B$7)</f>
        <v>0.5</v>
      </c>
      <c r="AP98">
        <f>(200000*(ABS(O98)-ABS(O96))+Constants!$B$7)/(2*Constants!$B$7)</f>
        <v>0.5</v>
      </c>
      <c r="AQ98">
        <f t="shared" si="28"/>
        <v>1</v>
      </c>
      <c r="AR98">
        <f>(Constants!$B$3*Constants!$B$8*I98*K98+AS97)/(Constants!$B$9*Constants!$B$4)</f>
        <v>2.51327433628319</v>
      </c>
      <c r="AS98">
        <f>(Constants!$B$3*Constants!$B$8*I98*K98+AS97)-(AR98*Constants!$B$9*Constants!$B$4)</f>
        <v>0</v>
      </c>
      <c r="AT98">
        <f t="shared" si="29"/>
        <v>241.274336283186</v>
      </c>
      <c r="AU98">
        <f t="array" ref="AU98">IF(SUMPRODUCT(--(SIGN(AN65:AN97)=SIGN(K66:K98)))=0,2,IF(AV97&gt;0,1,0))</f>
        <v>0</v>
      </c>
      <c r="AV98">
        <f>IF(AU98=2,ROUND(5*1000/Constants!$B$11,0),IF(AV97&gt;0,AV97-1,0))</f>
        <v>0</v>
      </c>
      <c r="AW98">
        <f t="shared" si="30"/>
        <v>0</v>
      </c>
      <c r="AX98">
        <f ca="1" t="array" ref="AX98">IF(AW98&gt;Constants!$B$12,2,IF(SUMPRODUCT(--(AX79:AX98=2))=0,0,1))</f>
        <v>2</v>
      </c>
      <c r="AZ98">
        <f t="array" ref="AZ98">IF(ABS(AG98)&gt;Constants!$B$13,2,IF(SUMPRODUCT(--(AZ78:AZ97=2))=0,0,1))</f>
        <v>0</v>
      </c>
    </row>
    <row r="99" spans="1:52">
      <c r="A99" s="3">
        <v>97</v>
      </c>
      <c r="B99">
        <f>Signals!D98</f>
        <v>1</v>
      </c>
      <c r="C99">
        <f>Signals!E98</f>
        <v>1</v>
      </c>
      <c r="D99">
        <f>Signals!G98</f>
        <v>0</v>
      </c>
      <c r="E99">
        <f>Signals!J98</f>
        <v>0</v>
      </c>
      <c r="F99">
        <f>Signals!K98</f>
        <v>0</v>
      </c>
      <c r="G99">
        <f>IF(Constants!$B$2=2,-B99,B99)</f>
        <v>1</v>
      </c>
      <c r="H99">
        <f>IF(Constants!$C$2=2,-C99,C99)</f>
        <v>1</v>
      </c>
      <c r="I99">
        <f t="shared" si="14"/>
        <v>1</v>
      </c>
      <c r="J99">
        <f t="shared" si="15"/>
        <v>1</v>
      </c>
      <c r="K99">
        <f t="shared" si="16"/>
        <v>1</v>
      </c>
      <c r="L99">
        <f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400.5</v>
      </c>
      <c r="M99">
        <f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400.5</v>
      </c>
      <c r="N99">
        <f t="shared" si="17"/>
        <v>400.5</v>
      </c>
      <c r="O99">
        <f t="shared" si="18"/>
        <v>400.5</v>
      </c>
      <c r="P99">
        <f>IF(I99&lt;&gt;0,(ABS(L99*Constants!$B$10)+50)/100,MAX(P98-ABS(N99*Constants!$B$4),0))</f>
        <v>0.54005</v>
      </c>
      <c r="Q99">
        <f>IF(J99&lt;&gt;0,(ABS(M99*Constants!$B$10)+50)/100,MAX(Q98-ABS(O99*Constants!$B$4),0))</f>
        <v>0.54005</v>
      </c>
      <c r="R99">
        <f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400.5</v>
      </c>
      <c r="S99">
        <f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400.5</v>
      </c>
      <c r="T99">
        <f t="shared" si="19"/>
        <v>400.5</v>
      </c>
      <c r="U99">
        <f t="shared" si="20"/>
        <v>400.5</v>
      </c>
      <c r="V99">
        <f>IF(I99&lt;&gt;0,(ABS(R99*Constants!$B$4)+50)/100,IF(R99=0,MAX((0-ABS(T99*Constants!$B$4)),0),(ABS(R99*Constants!$B$4)+50)/100))</f>
        <v>501.125</v>
      </c>
      <c r="W99">
        <f>IF(J99&lt;&gt;0,(ABS(S99*Constants!$B$4)+50)/100,IF(S99=0,MAX((0-ABS(U99*Constants!$B$4)),0),(ABS(S99*Constants!$B$4)+50)/100))</f>
        <v>501.125</v>
      </c>
      <c r="X99">
        <f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400.5</v>
      </c>
      <c r="Y99">
        <f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400.5</v>
      </c>
      <c r="Z99">
        <f t="shared" si="21"/>
        <v>400.5</v>
      </c>
      <c r="AA99">
        <f t="shared" si="22"/>
        <v>400.5</v>
      </c>
      <c r="AB99">
        <f>IF(I99&lt;&gt;0,(ABS(X99*Constants!$B$10)+50)/100,IF(X99=0,MAX((AB98-ABS(Z99*Constants!$B$4)),0),(ABS(X99*Constants!$B$4)+50)/100))</f>
        <v>0.54005</v>
      </c>
      <c r="AC99">
        <f>IF(J99&lt;&gt;0,(ABS(Y99*Constants!$B$10)+50)/100,IF(Y99=0,MAX((AC98-ABS(AA99*Constants!$B$4)),0),(ABS(Y99*Constants!$B$4)+50)/100))</f>
        <v>0.54005</v>
      </c>
      <c r="AD99">
        <f t="shared" si="23"/>
        <v>401</v>
      </c>
      <c r="AE99">
        <f t="shared" si="24"/>
        <v>400.5</v>
      </c>
      <c r="AF99">
        <f t="shared" si="25"/>
        <v>400.5</v>
      </c>
      <c r="AG99">
        <f>((Constants!$B$5*AG98)+Constants!$B$4*AD99+AH98)/(Constants!$B$5+Constants!$B$4)</f>
        <v>401</v>
      </c>
      <c r="AH99">
        <f>((Constants!$B$5*AG98)+Constants!$B$4*AD99+AH98)-(Constants!$B$5+Constants!$B$4)*AG99</f>
        <v>0</v>
      </c>
      <c r="AI99">
        <f>((Constants!$B$5*AI98)+Constants!$B$4*AE99+AJ98)/(Constants!$B$5+Constants!$B$4)</f>
        <v>400.5</v>
      </c>
      <c r="AJ99">
        <f>((Constants!$B$5*AI98)+Constants!$B$4*AE99+AJ98)-(Constants!$B$4+Constants!$B$5)*AI99</f>
        <v>0</v>
      </c>
      <c r="AK99">
        <f>((Constants!$B$5*AK98)+Constants!$B$4*AF99+AL98)/(Constants!$B$5+Constants!$B$4)</f>
        <v>400.5</v>
      </c>
      <c r="AL99">
        <f>((Constants!$B$5*AK98)+Constants!$B$4*AF99+AL98)-(Constants!$B$5+Constants!$B$4)*AK99</f>
        <v>0</v>
      </c>
      <c r="AM99">
        <f t="shared" si="26"/>
        <v>1</v>
      </c>
      <c r="AN99">
        <f t="shared" si="27"/>
        <v>1</v>
      </c>
      <c r="AO99">
        <f>(200000*(ABS(N99)-ABS(N97))+Constants!$B$7)/(2*Constants!$B$7)</f>
        <v>0.5</v>
      </c>
      <c r="AP99">
        <f>(200000*(ABS(O99)-ABS(O97))+Constants!$B$7)/(2*Constants!$B$7)</f>
        <v>0.5</v>
      </c>
      <c r="AQ99">
        <f t="shared" si="28"/>
        <v>1</v>
      </c>
      <c r="AR99">
        <f>(Constants!$B$3*Constants!$B$8*I99*K99+AS98)/(Constants!$B$9*Constants!$B$4)</f>
        <v>2.51327433628319</v>
      </c>
      <c r="AS99">
        <f>(Constants!$B$3*Constants!$B$8*I99*K99+AS98)-(AR99*Constants!$B$9*Constants!$B$4)</f>
        <v>0</v>
      </c>
      <c r="AT99">
        <f t="shared" si="29"/>
        <v>243.787610619469</v>
      </c>
      <c r="AU99">
        <f t="array" ref="AU99">IF(SUMPRODUCT(--(SIGN(AN66:AN98)=SIGN(K67:K99)))=0,2,IF(AV98&gt;0,1,0))</f>
        <v>0</v>
      </c>
      <c r="AV99">
        <f>IF(AU99=2,ROUND(5*1000/Constants!$B$11,0),IF(AV98&gt;0,AV98-1,0))</f>
        <v>0</v>
      </c>
      <c r="AW99">
        <f t="shared" si="30"/>
        <v>0</v>
      </c>
      <c r="AX99">
        <f ca="1" t="array" ref="AX99">IF(AW99&gt;Constants!$B$12,2,IF(SUMPRODUCT(--(AX80:AX99=2))=0,0,1))</f>
        <v>2</v>
      </c>
      <c r="AZ99">
        <f t="array" ref="AZ99">IF(ABS(AG99)&gt;Constants!$B$13,2,IF(SUMPRODUCT(--(AZ79:AZ98=2))=0,0,1))</f>
        <v>0</v>
      </c>
    </row>
    <row r="100" spans="1:52">
      <c r="A100" s="3">
        <v>98</v>
      </c>
      <c r="B100">
        <f>Signals!D99</f>
        <v>1</v>
      </c>
      <c r="C100">
        <f>Signals!E99</f>
        <v>1</v>
      </c>
      <c r="D100">
        <f>Signals!G99</f>
        <v>0</v>
      </c>
      <c r="E100">
        <f>Signals!J99</f>
        <v>0</v>
      </c>
      <c r="F100">
        <f>Signals!K99</f>
        <v>0</v>
      </c>
      <c r="G100">
        <f>IF(Constants!$B$2=2,-B100,B100)</f>
        <v>1</v>
      </c>
      <c r="H100">
        <f>IF(Constants!$C$2=2,-C100,C100)</f>
        <v>1</v>
      </c>
      <c r="I100">
        <f t="shared" si="14"/>
        <v>1</v>
      </c>
      <c r="J100">
        <f t="shared" si="15"/>
        <v>1</v>
      </c>
      <c r="K100">
        <f t="shared" si="16"/>
        <v>1</v>
      </c>
      <c r="L100">
        <f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400.5</v>
      </c>
      <c r="M100">
        <f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400.5</v>
      </c>
      <c r="N100">
        <f t="shared" si="17"/>
        <v>400.5</v>
      </c>
      <c r="O100">
        <f t="shared" si="18"/>
        <v>400.5</v>
      </c>
      <c r="P100">
        <f>IF(I100&lt;&gt;0,(ABS(L100*Constants!$B$10)+50)/100,MAX(P99-ABS(N100*Constants!$B$4),0))</f>
        <v>0.54005</v>
      </c>
      <c r="Q100">
        <f>IF(J100&lt;&gt;0,(ABS(M100*Constants!$B$10)+50)/100,MAX(Q99-ABS(O100*Constants!$B$4),0))</f>
        <v>0.54005</v>
      </c>
      <c r="R100">
        <f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400.5</v>
      </c>
      <c r="S100">
        <f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400.5</v>
      </c>
      <c r="T100">
        <f t="shared" si="19"/>
        <v>400.5</v>
      </c>
      <c r="U100">
        <f t="shared" si="20"/>
        <v>400.5</v>
      </c>
      <c r="V100">
        <f>IF(I100&lt;&gt;0,(ABS(R100*Constants!$B$4)+50)/100,IF(R100=0,MAX((0-ABS(T100*Constants!$B$4)),0),(ABS(R100*Constants!$B$4)+50)/100))</f>
        <v>501.125</v>
      </c>
      <c r="W100">
        <f>IF(J100&lt;&gt;0,(ABS(S100*Constants!$B$4)+50)/100,IF(S100=0,MAX((0-ABS(U100*Constants!$B$4)),0),(ABS(S100*Constants!$B$4)+50)/100))</f>
        <v>501.125</v>
      </c>
      <c r="X100">
        <f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400.5</v>
      </c>
      <c r="Y100">
        <f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400.5</v>
      </c>
      <c r="Z100">
        <f t="shared" si="21"/>
        <v>400.5</v>
      </c>
      <c r="AA100">
        <f t="shared" si="22"/>
        <v>400.5</v>
      </c>
      <c r="AB100">
        <f>IF(I100&lt;&gt;0,(ABS(X100*Constants!$B$10)+50)/100,IF(X100=0,MAX((AB99-ABS(Z100*Constants!$B$4)),0),(ABS(X100*Constants!$B$4)+50)/100))</f>
        <v>0.54005</v>
      </c>
      <c r="AC100">
        <f>IF(J100&lt;&gt;0,(ABS(Y100*Constants!$B$10)+50)/100,IF(Y100=0,MAX((AC99-ABS(AA100*Constants!$B$4)),0),(ABS(Y100*Constants!$B$4)+50)/100))</f>
        <v>0.54005</v>
      </c>
      <c r="AD100">
        <f t="shared" si="23"/>
        <v>401</v>
      </c>
      <c r="AE100">
        <f t="shared" si="24"/>
        <v>400.5</v>
      </c>
      <c r="AF100">
        <f t="shared" si="25"/>
        <v>400.5</v>
      </c>
      <c r="AG100">
        <f>((Constants!$B$5*AG99)+Constants!$B$4*AD100+AH99)/(Constants!$B$5+Constants!$B$4)</f>
        <v>401</v>
      </c>
      <c r="AH100">
        <f>((Constants!$B$5*AG99)+Constants!$B$4*AD100+AH99)-(Constants!$B$5+Constants!$B$4)*AG100</f>
        <v>0</v>
      </c>
      <c r="AI100">
        <f>((Constants!$B$5*AI99)+Constants!$B$4*AE100+AJ99)/(Constants!$B$5+Constants!$B$4)</f>
        <v>400.5</v>
      </c>
      <c r="AJ100">
        <f>((Constants!$B$5*AI99)+Constants!$B$4*AE100+AJ99)-(Constants!$B$4+Constants!$B$5)*AI100</f>
        <v>0</v>
      </c>
      <c r="AK100">
        <f>((Constants!$B$5*AK99)+Constants!$B$4*AF100+AL99)/(Constants!$B$5+Constants!$B$4)</f>
        <v>400.5</v>
      </c>
      <c r="AL100">
        <f>((Constants!$B$5*AK99)+Constants!$B$4*AF100+AL99)-(Constants!$B$5+Constants!$B$4)*AK100</f>
        <v>0</v>
      </c>
      <c r="AM100">
        <f t="shared" si="26"/>
        <v>1</v>
      </c>
      <c r="AN100">
        <f t="shared" si="27"/>
        <v>1</v>
      </c>
      <c r="AO100">
        <f>(200000*(ABS(N100)-ABS(N98))+Constants!$B$7)/(2*Constants!$B$7)</f>
        <v>0.5</v>
      </c>
      <c r="AP100">
        <f>(200000*(ABS(O100)-ABS(O98))+Constants!$B$7)/(2*Constants!$B$7)</f>
        <v>0.5</v>
      </c>
      <c r="AQ100">
        <f t="shared" si="28"/>
        <v>1</v>
      </c>
      <c r="AR100">
        <f>(Constants!$B$3*Constants!$B$8*I100*K100+AS99)/(Constants!$B$9*Constants!$B$4)</f>
        <v>2.51327433628319</v>
      </c>
      <c r="AS100">
        <f>(Constants!$B$3*Constants!$B$8*I100*K100+AS99)-(AR100*Constants!$B$9*Constants!$B$4)</f>
        <v>0</v>
      </c>
      <c r="AT100">
        <f t="shared" si="29"/>
        <v>246.300884955752</v>
      </c>
      <c r="AU100">
        <f t="array" ref="AU100">IF(SUMPRODUCT(--(SIGN(AN67:AN99)=SIGN(K68:K100)))=0,2,IF(AV99&gt;0,1,0))</f>
        <v>0</v>
      </c>
      <c r="AV100">
        <f>IF(AU100=2,ROUND(5*1000/Constants!$B$11,0),IF(AV99&gt;0,AV99-1,0))</f>
        <v>0</v>
      </c>
      <c r="AW100">
        <f t="shared" si="30"/>
        <v>0</v>
      </c>
      <c r="AX100">
        <f ca="1" t="array" ref="AX100">IF(AW100&gt;Constants!$B$12,2,IF(SUMPRODUCT(--(AX81:AX100=2))=0,0,1))</f>
        <v>2</v>
      </c>
      <c r="AZ100">
        <f t="array" ref="AZ100">IF(ABS(AG100)&gt;Constants!$B$13,2,IF(SUMPRODUCT(--(AZ80:AZ99=2))=0,0,1))</f>
        <v>0</v>
      </c>
    </row>
    <row r="101" spans="1:52">
      <c r="A101" s="3">
        <v>99</v>
      </c>
      <c r="B101">
        <f>Signals!D100</f>
        <v>1</v>
      </c>
      <c r="C101">
        <f>Signals!E100</f>
        <v>1</v>
      </c>
      <c r="D101">
        <f>Signals!G100</f>
        <v>0</v>
      </c>
      <c r="E101">
        <f>Signals!J100</f>
        <v>0</v>
      </c>
      <c r="F101">
        <f>Signals!K100</f>
        <v>0</v>
      </c>
      <c r="G101">
        <f>IF(Constants!$B$2=2,-B101,B101)</f>
        <v>1</v>
      </c>
      <c r="H101">
        <f>IF(Constants!$C$2=2,-C101,C101)</f>
        <v>1</v>
      </c>
      <c r="I101">
        <f t="shared" si="14"/>
        <v>1</v>
      </c>
      <c r="J101">
        <f t="shared" si="15"/>
        <v>1</v>
      </c>
      <c r="K101">
        <f t="shared" si="16"/>
        <v>1</v>
      </c>
      <c r="L101">
        <f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400.5</v>
      </c>
      <c r="M101">
        <f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400.5</v>
      </c>
      <c r="N101">
        <f t="shared" si="17"/>
        <v>400.5</v>
      </c>
      <c r="O101">
        <f t="shared" si="18"/>
        <v>400.5</v>
      </c>
      <c r="P101">
        <f>IF(I101&lt;&gt;0,(ABS(L101*Constants!$B$10)+50)/100,MAX(P100-ABS(N101*Constants!$B$4),0))</f>
        <v>0.54005</v>
      </c>
      <c r="Q101">
        <f>IF(J101&lt;&gt;0,(ABS(M101*Constants!$B$10)+50)/100,MAX(Q100-ABS(O101*Constants!$B$4),0))</f>
        <v>0.54005</v>
      </c>
      <c r="R101">
        <f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400.5</v>
      </c>
      <c r="S101">
        <f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400.5</v>
      </c>
      <c r="T101">
        <f t="shared" si="19"/>
        <v>400.5</v>
      </c>
      <c r="U101">
        <f t="shared" si="20"/>
        <v>400.5</v>
      </c>
      <c r="V101">
        <f>IF(I101&lt;&gt;0,(ABS(R101*Constants!$B$4)+50)/100,IF(R101=0,MAX((0-ABS(T101*Constants!$B$4)),0),(ABS(R101*Constants!$B$4)+50)/100))</f>
        <v>501.125</v>
      </c>
      <c r="W101">
        <f>IF(J101&lt;&gt;0,(ABS(S101*Constants!$B$4)+50)/100,IF(S101=0,MAX((0-ABS(U101*Constants!$B$4)),0),(ABS(S101*Constants!$B$4)+50)/100))</f>
        <v>501.125</v>
      </c>
      <c r="X101">
        <f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400.5</v>
      </c>
      <c r="Y101">
        <f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400.5</v>
      </c>
      <c r="Z101">
        <f t="shared" si="21"/>
        <v>400.5</v>
      </c>
      <c r="AA101">
        <f t="shared" si="22"/>
        <v>400.5</v>
      </c>
      <c r="AB101">
        <f>IF(I101&lt;&gt;0,(ABS(X101*Constants!$B$10)+50)/100,IF(X101=0,MAX((AB100-ABS(Z101*Constants!$B$4)),0),(ABS(X101*Constants!$B$4)+50)/100))</f>
        <v>0.54005</v>
      </c>
      <c r="AC101">
        <f>IF(J101&lt;&gt;0,(ABS(Y101*Constants!$B$10)+50)/100,IF(Y101=0,MAX((AC100-ABS(AA101*Constants!$B$4)),0),(ABS(Y101*Constants!$B$4)+50)/100))</f>
        <v>0.54005</v>
      </c>
      <c r="AD101">
        <f t="shared" si="23"/>
        <v>401</v>
      </c>
      <c r="AE101">
        <f t="shared" si="24"/>
        <v>400.5</v>
      </c>
      <c r="AF101">
        <f t="shared" si="25"/>
        <v>400.5</v>
      </c>
      <c r="AG101">
        <f>((Constants!$B$5*AG100)+Constants!$B$4*AD101+AH100)/(Constants!$B$5+Constants!$B$4)</f>
        <v>401</v>
      </c>
      <c r="AH101">
        <f>((Constants!$B$5*AG100)+Constants!$B$4*AD101+AH100)-(Constants!$B$5+Constants!$B$4)*AG101</f>
        <v>0</v>
      </c>
      <c r="AI101">
        <f>((Constants!$B$5*AI100)+Constants!$B$4*AE101+AJ100)/(Constants!$B$5+Constants!$B$4)</f>
        <v>400.5</v>
      </c>
      <c r="AJ101">
        <f>((Constants!$B$5*AI100)+Constants!$B$4*AE101+AJ100)-(Constants!$B$4+Constants!$B$5)*AI101</f>
        <v>0</v>
      </c>
      <c r="AK101">
        <f>((Constants!$B$5*AK100)+Constants!$B$4*AF101+AL100)/(Constants!$B$5+Constants!$B$4)</f>
        <v>400.5</v>
      </c>
      <c r="AL101">
        <f>((Constants!$B$5*AK100)+Constants!$B$4*AF101+AL100)-(Constants!$B$5+Constants!$B$4)*AK101</f>
        <v>0</v>
      </c>
      <c r="AM101">
        <f t="shared" si="26"/>
        <v>1</v>
      </c>
      <c r="AN101">
        <f t="shared" si="27"/>
        <v>1</v>
      </c>
      <c r="AO101">
        <f>(200000*(ABS(N101)-ABS(N99))+Constants!$B$7)/(2*Constants!$B$7)</f>
        <v>0.5</v>
      </c>
      <c r="AP101">
        <f>(200000*(ABS(O101)-ABS(O99))+Constants!$B$7)/(2*Constants!$B$7)</f>
        <v>0.5</v>
      </c>
      <c r="AQ101">
        <f t="shared" si="28"/>
        <v>1</v>
      </c>
      <c r="AR101">
        <f>(Constants!$B$3*Constants!$B$8*I101*K101+AS100)/(Constants!$B$9*Constants!$B$4)</f>
        <v>2.51327433628319</v>
      </c>
      <c r="AS101">
        <f>(Constants!$B$3*Constants!$B$8*I101*K101+AS100)-(AR101*Constants!$B$9*Constants!$B$4)</f>
        <v>0</v>
      </c>
      <c r="AT101">
        <f t="shared" si="29"/>
        <v>248.814159292036</v>
      </c>
      <c r="AU101">
        <f t="array" ref="AU101">IF(SUMPRODUCT(--(SIGN(AN68:AN100)=SIGN(K69:K101)))=0,2,IF(AV100&gt;0,1,0))</f>
        <v>0</v>
      </c>
      <c r="AV101">
        <f>IF(AU101=2,ROUND(5*1000/Constants!$B$11,0),IF(AV100&gt;0,AV100-1,0))</f>
        <v>0</v>
      </c>
      <c r="AW101">
        <f t="shared" si="30"/>
        <v>0</v>
      </c>
      <c r="AX101">
        <f ca="1" t="array" ref="AX101">IF(AW101&gt;Constants!$B$12,2,IF(SUMPRODUCT(--(AX82:AX101=2))=0,0,1))</f>
        <v>2</v>
      </c>
      <c r="AZ101">
        <f t="array" ref="AZ101">IF(ABS(AG101)&gt;Constants!$B$13,2,IF(SUMPRODUCT(--(AZ81:AZ100=2))=0,0,1))</f>
        <v>0</v>
      </c>
    </row>
    <row r="102" spans="1:52">
      <c r="A102" s="3">
        <v>100</v>
      </c>
      <c r="B102">
        <f>Signals!D101</f>
        <v>1</v>
      </c>
      <c r="C102">
        <f>Signals!E101</f>
        <v>1</v>
      </c>
      <c r="D102">
        <f>Signals!G101</f>
        <v>0</v>
      </c>
      <c r="E102">
        <f>Signals!J101</f>
        <v>0</v>
      </c>
      <c r="F102">
        <f>Signals!K101</f>
        <v>0</v>
      </c>
      <c r="G102">
        <f>IF(Constants!$B$2=2,-B102,B102)</f>
        <v>1</v>
      </c>
      <c r="H102">
        <f>IF(Constants!$C$2=2,-C102,C102)</f>
        <v>1</v>
      </c>
      <c r="I102">
        <f t="shared" si="14"/>
        <v>1</v>
      </c>
      <c r="J102">
        <f t="shared" si="15"/>
        <v>1</v>
      </c>
      <c r="K102">
        <f t="shared" si="16"/>
        <v>1</v>
      </c>
      <c r="L102">
        <f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400.5</v>
      </c>
      <c r="M102">
        <f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400.5</v>
      </c>
      <c r="N102">
        <f t="shared" si="17"/>
        <v>400.5</v>
      </c>
      <c r="O102">
        <f t="shared" si="18"/>
        <v>400.5</v>
      </c>
      <c r="P102">
        <f>IF(I102&lt;&gt;0,(ABS(L102*Constants!$B$10)+50)/100,MAX(P101-ABS(N102*Constants!$B$4),0))</f>
        <v>0.54005</v>
      </c>
      <c r="Q102">
        <f>IF(J102&lt;&gt;0,(ABS(M102*Constants!$B$10)+50)/100,MAX(Q101-ABS(O102*Constants!$B$4),0))</f>
        <v>0.54005</v>
      </c>
      <c r="R102">
        <f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400.5</v>
      </c>
      <c r="S102">
        <f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400.5</v>
      </c>
      <c r="T102">
        <f t="shared" si="19"/>
        <v>400.5</v>
      </c>
      <c r="U102">
        <f t="shared" si="20"/>
        <v>400.5</v>
      </c>
      <c r="V102">
        <f>IF(I102&lt;&gt;0,(ABS(R102*Constants!$B$4)+50)/100,IF(R102=0,MAX((0-ABS(T102*Constants!$B$4)),0),(ABS(R102*Constants!$B$4)+50)/100))</f>
        <v>501.125</v>
      </c>
      <c r="W102">
        <f>IF(J102&lt;&gt;0,(ABS(S102*Constants!$B$4)+50)/100,IF(S102=0,MAX((0-ABS(U102*Constants!$B$4)),0),(ABS(S102*Constants!$B$4)+50)/100))</f>
        <v>501.125</v>
      </c>
      <c r="X102">
        <f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400.5</v>
      </c>
      <c r="Y102">
        <f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400.5</v>
      </c>
      <c r="Z102">
        <f t="shared" si="21"/>
        <v>400.5</v>
      </c>
      <c r="AA102">
        <f t="shared" si="22"/>
        <v>400.5</v>
      </c>
      <c r="AB102">
        <f>IF(I102&lt;&gt;0,(ABS(X102*Constants!$B$10)+50)/100,IF(X102=0,MAX((AB101-ABS(Z102*Constants!$B$4)),0),(ABS(X102*Constants!$B$4)+50)/100))</f>
        <v>0.54005</v>
      </c>
      <c r="AC102">
        <f>IF(J102&lt;&gt;0,(ABS(Y102*Constants!$B$10)+50)/100,IF(Y102=0,MAX((AC101-ABS(AA102*Constants!$B$4)),0),(ABS(Y102*Constants!$B$4)+50)/100))</f>
        <v>0.54005</v>
      </c>
      <c r="AD102">
        <f t="shared" si="23"/>
        <v>401</v>
      </c>
      <c r="AE102">
        <f t="shared" si="24"/>
        <v>400.5</v>
      </c>
      <c r="AF102">
        <f t="shared" si="25"/>
        <v>400.5</v>
      </c>
      <c r="AG102">
        <f>((Constants!$B$5*AG101)+Constants!$B$4*AD102+AH101)/(Constants!$B$5+Constants!$B$4)</f>
        <v>401</v>
      </c>
      <c r="AH102">
        <f>((Constants!$B$5*AG101)+Constants!$B$4*AD102+AH101)-(Constants!$B$5+Constants!$B$4)*AG102</f>
        <v>0</v>
      </c>
      <c r="AI102">
        <f>((Constants!$B$5*AI101)+Constants!$B$4*AE102+AJ101)/(Constants!$B$5+Constants!$B$4)</f>
        <v>400.5</v>
      </c>
      <c r="AJ102">
        <f>((Constants!$B$5*AI101)+Constants!$B$4*AE102+AJ101)-(Constants!$B$4+Constants!$B$5)*AI102</f>
        <v>0</v>
      </c>
      <c r="AK102">
        <f>((Constants!$B$5*AK101)+Constants!$B$4*AF102+AL101)/(Constants!$B$5+Constants!$B$4)</f>
        <v>400.5</v>
      </c>
      <c r="AL102">
        <f>((Constants!$B$5*AK101)+Constants!$B$4*AF102+AL101)-(Constants!$B$5+Constants!$B$4)*AK102</f>
        <v>0</v>
      </c>
      <c r="AM102">
        <f t="shared" si="26"/>
        <v>1</v>
      </c>
      <c r="AN102">
        <f t="shared" si="27"/>
        <v>1</v>
      </c>
      <c r="AO102">
        <f>(200000*(ABS(N102)-ABS(N100))+Constants!$B$7)/(2*Constants!$B$7)</f>
        <v>0.5</v>
      </c>
      <c r="AP102">
        <f>(200000*(ABS(O102)-ABS(O100))+Constants!$B$7)/(2*Constants!$B$7)</f>
        <v>0.5</v>
      </c>
      <c r="AQ102">
        <f t="shared" si="28"/>
        <v>1</v>
      </c>
      <c r="AR102">
        <f>(Constants!$B$3*Constants!$B$8*I102*K102+AS101)/(Constants!$B$9*Constants!$B$4)</f>
        <v>2.51327433628319</v>
      </c>
      <c r="AS102">
        <f>(Constants!$B$3*Constants!$B$8*I102*K102+AS101)-(AR102*Constants!$B$9*Constants!$B$4)</f>
        <v>0</v>
      </c>
      <c r="AT102">
        <f t="shared" si="29"/>
        <v>251.327433628319</v>
      </c>
      <c r="AU102">
        <f t="array" ref="AU102">IF(SUMPRODUCT(--(SIGN(AN69:AN101)=SIGN(K70:K102)))=0,2,IF(AV101&gt;0,1,0))</f>
        <v>0</v>
      </c>
      <c r="AV102">
        <f>IF(AU102=2,ROUND(5*1000/Constants!$B$11,0),IF(AV101&gt;0,AV101-1,0))</f>
        <v>0</v>
      </c>
      <c r="AW102">
        <f t="shared" si="30"/>
        <v>0</v>
      </c>
      <c r="AX102">
        <f ca="1" t="array" ref="AX102">IF(AW102&gt;Constants!$B$12,2,IF(SUMPRODUCT(--(AX83:AX102=2))=0,0,1))</f>
        <v>2</v>
      </c>
      <c r="AZ102">
        <f t="array" ref="AZ102">IF(ABS(AG102)&gt;Constants!$B$13,2,IF(SUMPRODUCT(--(AZ82:AZ101=2))=0,0,1))</f>
        <v>0</v>
      </c>
    </row>
    <row r="103" spans="1:52">
      <c r="A103" s="3">
        <v>101</v>
      </c>
      <c r="B103">
        <f>Signals!D102</f>
        <v>1</v>
      </c>
      <c r="C103">
        <f>Signals!E102</f>
        <v>1</v>
      </c>
      <c r="D103">
        <f>Signals!G102</f>
        <v>0</v>
      </c>
      <c r="E103">
        <f>Signals!J102</f>
        <v>0</v>
      </c>
      <c r="F103">
        <f>Signals!K102</f>
        <v>0</v>
      </c>
      <c r="G103">
        <f>IF(Constants!$B$2=2,-B103,B103)</f>
        <v>1</v>
      </c>
      <c r="H103">
        <f>IF(Constants!$C$2=2,-C103,C103)</f>
        <v>1</v>
      </c>
      <c r="I103">
        <f t="shared" si="14"/>
        <v>1</v>
      </c>
      <c r="J103">
        <f t="shared" si="15"/>
        <v>1</v>
      </c>
      <c r="K103">
        <f t="shared" si="16"/>
        <v>1</v>
      </c>
      <c r="L103">
        <f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400.5</v>
      </c>
      <c r="M103">
        <f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400.5</v>
      </c>
      <c r="N103">
        <f t="shared" si="17"/>
        <v>400.5</v>
      </c>
      <c r="O103">
        <f t="shared" si="18"/>
        <v>400.5</v>
      </c>
      <c r="P103">
        <f>IF(I103&lt;&gt;0,(ABS(L103*Constants!$B$10)+50)/100,MAX(P102-ABS(N103*Constants!$B$4),0))</f>
        <v>0.54005</v>
      </c>
      <c r="Q103">
        <f>IF(J103&lt;&gt;0,(ABS(M103*Constants!$B$10)+50)/100,MAX(Q102-ABS(O103*Constants!$B$4),0))</f>
        <v>0.54005</v>
      </c>
      <c r="R103">
        <f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400.5</v>
      </c>
      <c r="S103">
        <f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400.5</v>
      </c>
      <c r="T103">
        <f t="shared" si="19"/>
        <v>400.5</v>
      </c>
      <c r="U103">
        <f t="shared" si="20"/>
        <v>400.5</v>
      </c>
      <c r="V103">
        <f>IF(I103&lt;&gt;0,(ABS(R103*Constants!$B$4)+50)/100,IF(R103=0,MAX((0-ABS(T103*Constants!$B$4)),0),(ABS(R103*Constants!$B$4)+50)/100))</f>
        <v>501.125</v>
      </c>
      <c r="W103">
        <f>IF(J103&lt;&gt;0,(ABS(S103*Constants!$B$4)+50)/100,IF(S103=0,MAX((0-ABS(U103*Constants!$B$4)),0),(ABS(S103*Constants!$B$4)+50)/100))</f>
        <v>501.125</v>
      </c>
      <c r="X103">
        <f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400.5</v>
      </c>
      <c r="Y103">
        <f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400.5</v>
      </c>
      <c r="Z103">
        <f t="shared" si="21"/>
        <v>400.5</v>
      </c>
      <c r="AA103">
        <f t="shared" si="22"/>
        <v>400.5</v>
      </c>
      <c r="AB103">
        <f>IF(I103&lt;&gt;0,(ABS(X103*Constants!$B$10)+50)/100,IF(X103=0,MAX((AB102-ABS(Z103*Constants!$B$4)),0),(ABS(X103*Constants!$B$4)+50)/100))</f>
        <v>0.54005</v>
      </c>
      <c r="AC103">
        <f>IF(J103&lt;&gt;0,(ABS(Y103*Constants!$B$10)+50)/100,IF(Y103=0,MAX((AC102-ABS(AA103*Constants!$B$4)),0),(ABS(Y103*Constants!$B$4)+50)/100))</f>
        <v>0.54005</v>
      </c>
      <c r="AD103">
        <f t="shared" si="23"/>
        <v>401</v>
      </c>
      <c r="AE103">
        <f t="shared" si="24"/>
        <v>400.5</v>
      </c>
      <c r="AF103">
        <f t="shared" si="25"/>
        <v>400.5</v>
      </c>
      <c r="AG103">
        <f>((Constants!$B$5*AG102)+Constants!$B$4*AD103+AH102)/(Constants!$B$5+Constants!$B$4)</f>
        <v>401</v>
      </c>
      <c r="AH103">
        <f>((Constants!$B$5*AG102)+Constants!$B$4*AD103+AH102)-(Constants!$B$5+Constants!$B$4)*AG103</f>
        <v>0</v>
      </c>
      <c r="AI103">
        <f>((Constants!$B$5*AI102)+Constants!$B$4*AE103+AJ102)/(Constants!$B$5+Constants!$B$4)</f>
        <v>400.5</v>
      </c>
      <c r="AJ103">
        <f>((Constants!$B$5*AI102)+Constants!$B$4*AE103+AJ102)-(Constants!$B$4+Constants!$B$5)*AI103</f>
        <v>0</v>
      </c>
      <c r="AK103">
        <f>((Constants!$B$5*AK102)+Constants!$B$4*AF103+AL102)/(Constants!$B$5+Constants!$B$4)</f>
        <v>400.5</v>
      </c>
      <c r="AL103">
        <f>((Constants!$B$5*AK102)+Constants!$B$4*AF103+AL102)-(Constants!$B$5+Constants!$B$4)*AK103</f>
        <v>0</v>
      </c>
      <c r="AM103">
        <f t="shared" si="26"/>
        <v>1</v>
      </c>
      <c r="AN103">
        <f t="shared" si="27"/>
        <v>1</v>
      </c>
      <c r="AO103">
        <f>(200000*(ABS(N103)-ABS(N101))+Constants!$B$7)/(2*Constants!$B$7)</f>
        <v>0.5</v>
      </c>
      <c r="AP103">
        <f>(200000*(ABS(O103)-ABS(O101))+Constants!$B$7)/(2*Constants!$B$7)</f>
        <v>0.5</v>
      </c>
      <c r="AQ103">
        <f t="shared" si="28"/>
        <v>1</v>
      </c>
      <c r="AR103">
        <f>(Constants!$B$3*Constants!$B$8*I103*K103+AS102)/(Constants!$B$9*Constants!$B$4)</f>
        <v>2.51327433628319</v>
      </c>
      <c r="AS103">
        <f>(Constants!$B$3*Constants!$B$8*I103*K103+AS102)-(AR103*Constants!$B$9*Constants!$B$4)</f>
        <v>0</v>
      </c>
      <c r="AT103">
        <f t="shared" si="29"/>
        <v>253.840707964602</v>
      </c>
      <c r="AU103">
        <f t="array" ref="AU103">IF(SUMPRODUCT(--(SIGN(AN70:AN102)=SIGN(K71:K103)))=0,2,IF(AV102&gt;0,1,0))</f>
        <v>0</v>
      </c>
      <c r="AV103">
        <f>IF(AU103=2,ROUND(5*1000/Constants!$B$11,0),IF(AV102&gt;0,AV102-1,0))</f>
        <v>0</v>
      </c>
      <c r="AW103">
        <f t="shared" si="30"/>
        <v>0</v>
      </c>
      <c r="AX103">
        <f ca="1" t="array" ref="AX103">IF(AW103&gt;Constants!$B$12,2,IF(SUMPRODUCT(--(AX84:AX103=2))=0,0,1))</f>
        <v>2</v>
      </c>
      <c r="AZ103">
        <f t="array" ref="AZ103">IF(ABS(AG103)&gt;Constants!$B$13,2,IF(SUMPRODUCT(--(AZ83:AZ102=2))=0,0,1))</f>
        <v>0</v>
      </c>
    </row>
    <row r="104" spans="1:52">
      <c r="A104" s="3">
        <v>102</v>
      </c>
      <c r="B104">
        <f>Signals!D103</f>
        <v>1</v>
      </c>
      <c r="C104">
        <f>Signals!E103</f>
        <v>1</v>
      </c>
      <c r="D104">
        <f>Signals!G103</f>
        <v>0</v>
      </c>
      <c r="E104">
        <f>Signals!J103</f>
        <v>0</v>
      </c>
      <c r="F104">
        <f>Signals!K103</f>
        <v>0</v>
      </c>
      <c r="G104">
        <f>IF(Constants!$B$2=2,-B104,B104)</f>
        <v>1</v>
      </c>
      <c r="H104">
        <f>IF(Constants!$C$2=2,-C104,C104)</f>
        <v>1</v>
      </c>
      <c r="I104">
        <f t="shared" si="14"/>
        <v>1</v>
      </c>
      <c r="J104">
        <f t="shared" si="15"/>
        <v>1</v>
      </c>
      <c r="K104">
        <f t="shared" si="16"/>
        <v>1</v>
      </c>
      <c r="L104">
        <f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400.5</v>
      </c>
      <c r="M104">
        <f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400.5</v>
      </c>
      <c r="N104">
        <f t="shared" si="17"/>
        <v>400.5</v>
      </c>
      <c r="O104">
        <f t="shared" si="18"/>
        <v>400.5</v>
      </c>
      <c r="P104">
        <f>IF(I104&lt;&gt;0,(ABS(L104*Constants!$B$10)+50)/100,MAX(P103-ABS(N104*Constants!$B$4),0))</f>
        <v>0.54005</v>
      </c>
      <c r="Q104">
        <f>IF(J104&lt;&gt;0,(ABS(M104*Constants!$B$10)+50)/100,MAX(Q103-ABS(O104*Constants!$B$4),0))</f>
        <v>0.54005</v>
      </c>
      <c r="R104">
        <f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400.5</v>
      </c>
      <c r="S104">
        <f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400.5</v>
      </c>
      <c r="T104">
        <f t="shared" si="19"/>
        <v>400.5</v>
      </c>
      <c r="U104">
        <f t="shared" si="20"/>
        <v>400.5</v>
      </c>
      <c r="V104">
        <f>IF(I104&lt;&gt;0,(ABS(R104*Constants!$B$4)+50)/100,IF(R104=0,MAX((0-ABS(T104*Constants!$B$4)),0),(ABS(R104*Constants!$B$4)+50)/100))</f>
        <v>501.125</v>
      </c>
      <c r="W104">
        <f>IF(J104&lt;&gt;0,(ABS(S104*Constants!$B$4)+50)/100,IF(S104=0,MAX((0-ABS(U104*Constants!$B$4)),0),(ABS(S104*Constants!$B$4)+50)/100))</f>
        <v>501.125</v>
      </c>
      <c r="X104">
        <f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400.5</v>
      </c>
      <c r="Y104">
        <f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400.5</v>
      </c>
      <c r="Z104">
        <f t="shared" si="21"/>
        <v>400.5</v>
      </c>
      <c r="AA104">
        <f t="shared" si="22"/>
        <v>400.5</v>
      </c>
      <c r="AB104">
        <f>IF(I104&lt;&gt;0,(ABS(X104*Constants!$B$10)+50)/100,IF(X104=0,MAX((AB103-ABS(Z104*Constants!$B$4)),0),(ABS(X104*Constants!$B$4)+50)/100))</f>
        <v>0.54005</v>
      </c>
      <c r="AC104">
        <f>IF(J104&lt;&gt;0,(ABS(Y104*Constants!$B$10)+50)/100,IF(Y104=0,MAX((AC103-ABS(AA104*Constants!$B$4)),0),(ABS(Y104*Constants!$B$4)+50)/100))</f>
        <v>0.54005</v>
      </c>
      <c r="AD104">
        <f t="shared" si="23"/>
        <v>401</v>
      </c>
      <c r="AE104">
        <f t="shared" si="24"/>
        <v>400.5</v>
      </c>
      <c r="AF104">
        <f t="shared" si="25"/>
        <v>400.5</v>
      </c>
      <c r="AG104">
        <f>((Constants!$B$5*AG103)+Constants!$B$4*AD104+AH103)/(Constants!$B$5+Constants!$B$4)</f>
        <v>401</v>
      </c>
      <c r="AH104">
        <f>((Constants!$B$5*AG103)+Constants!$B$4*AD104+AH103)-(Constants!$B$5+Constants!$B$4)*AG104</f>
        <v>0</v>
      </c>
      <c r="AI104">
        <f>((Constants!$B$5*AI103)+Constants!$B$4*AE104+AJ103)/(Constants!$B$5+Constants!$B$4)</f>
        <v>400.5</v>
      </c>
      <c r="AJ104">
        <f>((Constants!$B$5*AI103)+Constants!$B$4*AE104+AJ103)-(Constants!$B$4+Constants!$B$5)*AI104</f>
        <v>0</v>
      </c>
      <c r="AK104">
        <f>((Constants!$B$5*AK103)+Constants!$B$4*AF104+AL103)/(Constants!$B$5+Constants!$B$4)</f>
        <v>400.5</v>
      </c>
      <c r="AL104">
        <f>((Constants!$B$5*AK103)+Constants!$B$4*AF104+AL103)-(Constants!$B$5+Constants!$B$4)*AK104</f>
        <v>0</v>
      </c>
      <c r="AM104">
        <f t="shared" si="26"/>
        <v>1</v>
      </c>
      <c r="AN104">
        <f t="shared" si="27"/>
        <v>1</v>
      </c>
      <c r="AO104">
        <f>(200000*(ABS(N104)-ABS(N102))+Constants!$B$7)/(2*Constants!$B$7)</f>
        <v>0.5</v>
      </c>
      <c r="AP104">
        <f>(200000*(ABS(O104)-ABS(O102))+Constants!$B$7)/(2*Constants!$B$7)</f>
        <v>0.5</v>
      </c>
      <c r="AQ104">
        <f t="shared" si="28"/>
        <v>1</v>
      </c>
      <c r="AR104">
        <f>(Constants!$B$3*Constants!$B$8*I104*K104+AS103)/(Constants!$B$9*Constants!$B$4)</f>
        <v>2.51327433628319</v>
      </c>
      <c r="AS104">
        <f>(Constants!$B$3*Constants!$B$8*I104*K104+AS103)-(AR104*Constants!$B$9*Constants!$B$4)</f>
        <v>0</v>
      </c>
      <c r="AT104">
        <f t="shared" si="29"/>
        <v>256.353982300885</v>
      </c>
      <c r="AU104">
        <f t="array" ref="AU104">IF(SUMPRODUCT(--(SIGN(AN71:AN103)=SIGN(K72:K104)))=0,2,IF(AV103&gt;0,1,0))</f>
        <v>0</v>
      </c>
      <c r="AV104">
        <f>IF(AU104=2,ROUND(5*1000/Constants!$B$11,0),IF(AV103&gt;0,AV103-1,0))</f>
        <v>0</v>
      </c>
      <c r="AW104">
        <f t="shared" si="30"/>
        <v>0</v>
      </c>
      <c r="AX104">
        <f ca="1" t="array" ref="AX104">IF(AW104&gt;Constants!$B$12,2,IF(SUMPRODUCT(--(AX85:AX104=2))=0,0,1))</f>
        <v>2</v>
      </c>
      <c r="AZ104">
        <f t="array" ref="AZ104">IF(ABS(AG104)&gt;Constants!$B$13,2,IF(SUMPRODUCT(--(AZ84:AZ103=2))=0,0,1))</f>
        <v>0</v>
      </c>
    </row>
    <row r="105" spans="1:52">
      <c r="A105" s="3">
        <v>103</v>
      </c>
      <c r="B105">
        <f>Signals!D104</f>
        <v>1</v>
      </c>
      <c r="C105">
        <f>Signals!E104</f>
        <v>1</v>
      </c>
      <c r="D105">
        <f>Signals!G104</f>
        <v>0</v>
      </c>
      <c r="E105">
        <f>Signals!J104</f>
        <v>0</v>
      </c>
      <c r="F105">
        <f>Signals!K104</f>
        <v>0</v>
      </c>
      <c r="G105">
        <f>IF(Constants!$B$2=2,-B105,B105)</f>
        <v>1</v>
      </c>
      <c r="H105">
        <f>IF(Constants!$C$2=2,-C105,C105)</f>
        <v>1</v>
      </c>
      <c r="I105">
        <f t="shared" ref="I105:I168" si="31">IF(SIGN(G105+H105)=SIGN(AN104),G105,-G105)</f>
        <v>1</v>
      </c>
      <c r="J105">
        <f t="shared" ref="J105:J168" si="32">IF(SIGN(G105+H105)=SIGN(AN104),H105,-H105)</f>
        <v>1</v>
      </c>
      <c r="K105">
        <f t="shared" ref="K105:K168" si="33">IF(SIGN(G105+H105)=SIGN(AN104),1,-1)</f>
        <v>1</v>
      </c>
      <c r="L105">
        <f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400.5</v>
      </c>
      <c r="M105">
        <f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400.5</v>
      </c>
      <c r="N105">
        <f t="shared" ref="N105:N168" si="34">IF(I105&lt;&gt;0,L105,IF(P104&gt;0,N104,0))</f>
        <v>400.5</v>
      </c>
      <c r="O105">
        <f t="shared" ref="O105:O168" si="35">IF(J105&lt;&gt;0,M105,IF(Q104&gt;0,O104,0))</f>
        <v>400.5</v>
      </c>
      <c r="P105">
        <f>IF(I105&lt;&gt;0,(ABS(L105*Constants!$B$10)+50)/100,MAX(P104-ABS(N105*Constants!$B$4),0))</f>
        <v>0.54005</v>
      </c>
      <c r="Q105">
        <f>IF(J105&lt;&gt;0,(ABS(M105*Constants!$B$10)+50)/100,MAX(Q104-ABS(O105*Constants!$B$4),0))</f>
        <v>0.54005</v>
      </c>
      <c r="R105">
        <f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400.5</v>
      </c>
      <c r="S105">
        <f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400.5</v>
      </c>
      <c r="T105">
        <f t="shared" ref="T105:T168" si="36">IF(I105&lt;&gt;0,R105,IF(V104&gt;0,MAX(T104,R105),R105))</f>
        <v>400.5</v>
      </c>
      <c r="U105">
        <f t="shared" ref="U105:U168" si="37">IF(J105&lt;&gt;0,S105,IF(W104&gt;0,MAX(U104,S105),S105))</f>
        <v>400.5</v>
      </c>
      <c r="V105">
        <f>IF(I105&lt;&gt;0,(ABS(R105*Constants!$B$4)+50)/100,IF(R105=0,MAX((0-ABS(T105*Constants!$B$4)),0),(ABS(R105*Constants!$B$4)+50)/100))</f>
        <v>501.125</v>
      </c>
      <c r="W105">
        <f>IF(J105&lt;&gt;0,(ABS(S105*Constants!$B$4)+50)/100,IF(S105=0,MAX((0-ABS(U105*Constants!$B$4)),0),(ABS(S105*Constants!$B$4)+50)/100))</f>
        <v>501.125</v>
      </c>
      <c r="X105">
        <f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400.5</v>
      </c>
      <c r="Y105">
        <f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400.5</v>
      </c>
      <c r="Z105">
        <f t="shared" ref="Z105:Z168" si="38">IF(I105&lt;&gt;0,X105,IF(AB104&gt;0,MIN(Z104,X105),X105))</f>
        <v>400.5</v>
      </c>
      <c r="AA105">
        <f t="shared" ref="AA105:AA168" si="39">IF(J105&lt;&gt;0,Y105,IF(AC104&gt;0,MIN(AA104,Y105),Y105))</f>
        <v>400.5</v>
      </c>
      <c r="AB105">
        <f>IF(I105&lt;&gt;0,(ABS(X105*Constants!$B$10)+50)/100,IF(X105=0,MAX((AB104-ABS(Z105*Constants!$B$4)),0),(ABS(X105*Constants!$B$4)+50)/100))</f>
        <v>0.54005</v>
      </c>
      <c r="AC105">
        <f>IF(J105&lt;&gt;0,(ABS(Y105*Constants!$B$10)+50)/100,IF(Y105=0,MAX((AC104-ABS(AA105*Constants!$B$4)),0),(ABS(Y105*Constants!$B$4)+50)/100))</f>
        <v>0.54005</v>
      </c>
      <c r="AD105">
        <f t="shared" ref="AD105:AD168" si="40">IF(N105+O105&gt;=0,(1+N105+O105)/2,(N105+O105-1)/2)</f>
        <v>401</v>
      </c>
      <c r="AE105">
        <f t="shared" ref="AE105:AE168" si="41">MAX(T105,U105)</f>
        <v>400.5</v>
      </c>
      <c r="AF105">
        <f t="shared" ref="AF105:AF168" si="42">MIN(Z105,AA105)</f>
        <v>400.5</v>
      </c>
      <c r="AG105">
        <f>((Constants!$B$5*AG104)+Constants!$B$4*AD105+AH104)/(Constants!$B$5+Constants!$B$4)</f>
        <v>401</v>
      </c>
      <c r="AH105">
        <f>((Constants!$B$5*AG104)+Constants!$B$4*AD105+AH104)-(Constants!$B$5+Constants!$B$4)*AG105</f>
        <v>0</v>
      </c>
      <c r="AI105">
        <f>((Constants!$B$5*AI104)+Constants!$B$4*AE105+AJ104)/(Constants!$B$5+Constants!$B$4)</f>
        <v>400.5</v>
      </c>
      <c r="AJ105">
        <f>((Constants!$B$5*AI104)+Constants!$B$4*AE105+AJ104)-(Constants!$B$4+Constants!$B$5)*AI105</f>
        <v>0</v>
      </c>
      <c r="AK105">
        <f>((Constants!$B$5*AK104)+Constants!$B$4*AF105+AL104)/(Constants!$B$5+Constants!$B$4)</f>
        <v>400.5</v>
      </c>
      <c r="AL105">
        <f>((Constants!$B$5*AK104)+Constants!$B$4*AF105+AL104)-(Constants!$B$5+Constants!$B$4)*AK105</f>
        <v>0</v>
      </c>
      <c r="AM105">
        <f t="shared" ref="AM105:AM168" si="43">IF(AG105*K105&gt;0,1,IF(AG105*K105&lt;0,-1,0))</f>
        <v>1</v>
      </c>
      <c r="AN105">
        <f t="shared" ref="AN105:AN168" si="44">IF(SIGN(AI105)=SIGN(AK105),AM105,0)</f>
        <v>1</v>
      </c>
      <c r="AO105">
        <f>(200000*(ABS(N105)-ABS(N103))+Constants!$B$7)/(2*Constants!$B$7)</f>
        <v>0.5</v>
      </c>
      <c r="AP105">
        <f>(200000*(ABS(O105)-ABS(O103))+Constants!$B$7)/(2*Constants!$B$7)</f>
        <v>0.5</v>
      </c>
      <c r="AQ105">
        <f t="shared" ref="AQ105:AQ168" si="45">(1+AO105+AP105)/2</f>
        <v>1</v>
      </c>
      <c r="AR105">
        <f>(Constants!$B$3*Constants!$B$8*I105*K105+AS104)/(Constants!$B$9*Constants!$B$4)</f>
        <v>2.51327433628319</v>
      </c>
      <c r="AS105">
        <f>(Constants!$B$3*Constants!$B$8*I105*K105+AS104)-(AR105*Constants!$B$9*Constants!$B$4)</f>
        <v>0</v>
      </c>
      <c r="AT105">
        <f t="shared" ref="AT105:AT168" si="46">AR105+AT104</f>
        <v>258.867256637168</v>
      </c>
      <c r="AU105">
        <f t="array" ref="AU105">IF(SUMPRODUCT(--(SIGN(AN72:AN104)=SIGN(K73:K105)))=0,2,IF(AV104&gt;0,1,0))</f>
        <v>0</v>
      </c>
      <c r="AV105">
        <f>IF(AU105=2,ROUND(5*1000/Constants!$B$11,0),IF(AV104&gt;0,AV104-1,0))</f>
        <v>0</v>
      </c>
      <c r="AW105">
        <f t="shared" ref="AW105:AW168" si="47">IF(I105&lt;&gt;J105,AW104+ABS(I105-J105),0)</f>
        <v>0</v>
      </c>
      <c r="AX105">
        <f ca="1" t="array" ref="AX105">IF(AW105&gt;Constants!$B$12,2,IF(SUMPRODUCT(--(AX86:AX105=2))=0,0,1))</f>
        <v>2</v>
      </c>
      <c r="AZ105">
        <f t="array" ref="AZ105">IF(ABS(AG105)&gt;Constants!$B$13,2,IF(SUMPRODUCT(--(AZ85:AZ104=2))=0,0,1))</f>
        <v>0</v>
      </c>
    </row>
    <row r="106" spans="1:52">
      <c r="A106" s="3">
        <v>104</v>
      </c>
      <c r="B106">
        <f>Signals!D105</f>
        <v>1</v>
      </c>
      <c r="C106">
        <f>Signals!E105</f>
        <v>1</v>
      </c>
      <c r="D106">
        <f>Signals!G105</f>
        <v>0</v>
      </c>
      <c r="E106">
        <f>Signals!J105</f>
        <v>0</v>
      </c>
      <c r="F106">
        <f>Signals!K105</f>
        <v>0</v>
      </c>
      <c r="G106">
        <f>IF(Constants!$B$2=2,-B106,B106)</f>
        <v>1</v>
      </c>
      <c r="H106">
        <f>IF(Constants!$C$2=2,-C106,C106)</f>
        <v>1</v>
      </c>
      <c r="I106">
        <f t="shared" si="31"/>
        <v>1</v>
      </c>
      <c r="J106">
        <f t="shared" si="32"/>
        <v>1</v>
      </c>
      <c r="K106">
        <f t="shared" si="33"/>
        <v>1</v>
      </c>
      <c r="L106">
        <f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400.5</v>
      </c>
      <c r="M106">
        <f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400.5</v>
      </c>
      <c r="N106">
        <f t="shared" si="34"/>
        <v>400.5</v>
      </c>
      <c r="O106">
        <f t="shared" si="35"/>
        <v>400.5</v>
      </c>
      <c r="P106">
        <f>IF(I106&lt;&gt;0,(ABS(L106*Constants!$B$10)+50)/100,MAX(P105-ABS(N106*Constants!$B$4),0))</f>
        <v>0.54005</v>
      </c>
      <c r="Q106">
        <f>IF(J106&lt;&gt;0,(ABS(M106*Constants!$B$10)+50)/100,MAX(Q105-ABS(O106*Constants!$B$4),0))</f>
        <v>0.54005</v>
      </c>
      <c r="R106">
        <f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400.5</v>
      </c>
      <c r="S106">
        <f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400.5</v>
      </c>
      <c r="T106">
        <f t="shared" si="36"/>
        <v>400.5</v>
      </c>
      <c r="U106">
        <f t="shared" si="37"/>
        <v>400.5</v>
      </c>
      <c r="V106">
        <f>IF(I106&lt;&gt;0,(ABS(R106*Constants!$B$4)+50)/100,IF(R106=0,MAX((0-ABS(T106*Constants!$B$4)),0),(ABS(R106*Constants!$B$4)+50)/100))</f>
        <v>501.125</v>
      </c>
      <c r="W106">
        <f>IF(J106&lt;&gt;0,(ABS(S106*Constants!$B$4)+50)/100,IF(S106=0,MAX((0-ABS(U106*Constants!$B$4)),0),(ABS(S106*Constants!$B$4)+50)/100))</f>
        <v>501.125</v>
      </c>
      <c r="X106">
        <f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400.5</v>
      </c>
      <c r="Y106">
        <f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400.5</v>
      </c>
      <c r="Z106">
        <f t="shared" si="38"/>
        <v>400.5</v>
      </c>
      <c r="AA106">
        <f t="shared" si="39"/>
        <v>400.5</v>
      </c>
      <c r="AB106">
        <f>IF(I106&lt;&gt;0,(ABS(X106*Constants!$B$10)+50)/100,IF(X106=0,MAX((AB105-ABS(Z106*Constants!$B$4)),0),(ABS(X106*Constants!$B$4)+50)/100))</f>
        <v>0.54005</v>
      </c>
      <c r="AC106">
        <f>IF(J106&lt;&gt;0,(ABS(Y106*Constants!$B$10)+50)/100,IF(Y106=0,MAX((AC105-ABS(AA106*Constants!$B$4)),0),(ABS(Y106*Constants!$B$4)+50)/100))</f>
        <v>0.54005</v>
      </c>
      <c r="AD106">
        <f t="shared" si="40"/>
        <v>401</v>
      </c>
      <c r="AE106">
        <f t="shared" si="41"/>
        <v>400.5</v>
      </c>
      <c r="AF106">
        <f t="shared" si="42"/>
        <v>400.5</v>
      </c>
      <c r="AG106">
        <f>((Constants!$B$5*AG105)+Constants!$B$4*AD106+AH105)/(Constants!$B$5+Constants!$B$4)</f>
        <v>401</v>
      </c>
      <c r="AH106">
        <f>((Constants!$B$5*AG105)+Constants!$B$4*AD106+AH105)-(Constants!$B$5+Constants!$B$4)*AG106</f>
        <v>0</v>
      </c>
      <c r="AI106">
        <f>((Constants!$B$5*AI105)+Constants!$B$4*AE106+AJ105)/(Constants!$B$5+Constants!$B$4)</f>
        <v>400.5</v>
      </c>
      <c r="AJ106">
        <f>((Constants!$B$5*AI105)+Constants!$B$4*AE106+AJ105)-(Constants!$B$4+Constants!$B$5)*AI106</f>
        <v>0</v>
      </c>
      <c r="AK106">
        <f>((Constants!$B$5*AK105)+Constants!$B$4*AF106+AL105)/(Constants!$B$5+Constants!$B$4)</f>
        <v>400.5</v>
      </c>
      <c r="AL106">
        <f>((Constants!$B$5*AK105)+Constants!$B$4*AF106+AL105)-(Constants!$B$5+Constants!$B$4)*AK106</f>
        <v>0</v>
      </c>
      <c r="AM106">
        <f t="shared" si="43"/>
        <v>1</v>
      </c>
      <c r="AN106">
        <f t="shared" si="44"/>
        <v>1</v>
      </c>
      <c r="AO106">
        <f>(200000*(ABS(N106)-ABS(N104))+Constants!$B$7)/(2*Constants!$B$7)</f>
        <v>0.5</v>
      </c>
      <c r="AP106">
        <f>(200000*(ABS(O106)-ABS(O104))+Constants!$B$7)/(2*Constants!$B$7)</f>
        <v>0.5</v>
      </c>
      <c r="AQ106">
        <f t="shared" si="45"/>
        <v>1</v>
      </c>
      <c r="AR106">
        <f>(Constants!$B$3*Constants!$B$8*I106*K106+AS105)/(Constants!$B$9*Constants!$B$4)</f>
        <v>2.51327433628319</v>
      </c>
      <c r="AS106">
        <f>(Constants!$B$3*Constants!$B$8*I106*K106+AS105)-(AR106*Constants!$B$9*Constants!$B$4)</f>
        <v>0</v>
      </c>
      <c r="AT106">
        <f t="shared" si="46"/>
        <v>261.380530973452</v>
      </c>
      <c r="AU106">
        <f t="array" ref="AU106">IF(SUMPRODUCT(--(SIGN(AN73:AN105)=SIGN(K74:K106)))=0,2,IF(AV105&gt;0,1,0))</f>
        <v>0</v>
      </c>
      <c r="AV106">
        <f>IF(AU106=2,ROUND(5*1000/Constants!$B$11,0),IF(AV105&gt;0,AV105-1,0))</f>
        <v>0</v>
      </c>
      <c r="AW106">
        <f t="shared" si="47"/>
        <v>0</v>
      </c>
      <c r="AX106">
        <f ca="1" t="array" ref="AX106">IF(AW106&gt;Constants!$B$12,2,IF(SUMPRODUCT(--(AX87:AX106=2))=0,0,1))</f>
        <v>2</v>
      </c>
      <c r="AZ106">
        <f t="array" ref="AZ106">IF(ABS(AG106)&gt;Constants!$B$13,2,IF(SUMPRODUCT(--(AZ86:AZ105=2))=0,0,1))</f>
        <v>0</v>
      </c>
    </row>
    <row r="107" spans="1:52">
      <c r="A107" s="3">
        <v>105</v>
      </c>
      <c r="B107">
        <f>Signals!D106</f>
        <v>1</v>
      </c>
      <c r="C107">
        <f>Signals!E106</f>
        <v>1</v>
      </c>
      <c r="D107">
        <f>Signals!G106</f>
        <v>0</v>
      </c>
      <c r="E107">
        <f>Signals!J106</f>
        <v>0</v>
      </c>
      <c r="F107">
        <f>Signals!K106</f>
        <v>0</v>
      </c>
      <c r="G107">
        <f>IF(Constants!$B$2=2,-B107,B107)</f>
        <v>1</v>
      </c>
      <c r="H107">
        <f>IF(Constants!$C$2=2,-C107,C107)</f>
        <v>1</v>
      </c>
      <c r="I107">
        <f t="shared" si="31"/>
        <v>1</v>
      </c>
      <c r="J107">
        <f t="shared" si="32"/>
        <v>1</v>
      </c>
      <c r="K107">
        <f t="shared" si="33"/>
        <v>1</v>
      </c>
      <c r="L107">
        <f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400.5</v>
      </c>
      <c r="M107">
        <f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400.5</v>
      </c>
      <c r="N107">
        <f t="shared" si="34"/>
        <v>400.5</v>
      </c>
      <c r="O107">
        <f t="shared" si="35"/>
        <v>400.5</v>
      </c>
      <c r="P107">
        <f>IF(I107&lt;&gt;0,(ABS(L107*Constants!$B$10)+50)/100,MAX(P106-ABS(N107*Constants!$B$4),0))</f>
        <v>0.54005</v>
      </c>
      <c r="Q107">
        <f>IF(J107&lt;&gt;0,(ABS(M107*Constants!$B$10)+50)/100,MAX(Q106-ABS(O107*Constants!$B$4),0))</f>
        <v>0.54005</v>
      </c>
      <c r="R107">
        <f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400.5</v>
      </c>
      <c r="S107">
        <f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400.5</v>
      </c>
      <c r="T107">
        <f t="shared" si="36"/>
        <v>400.5</v>
      </c>
      <c r="U107">
        <f t="shared" si="37"/>
        <v>400.5</v>
      </c>
      <c r="V107">
        <f>IF(I107&lt;&gt;0,(ABS(R107*Constants!$B$4)+50)/100,IF(R107=0,MAX((0-ABS(T107*Constants!$B$4)),0),(ABS(R107*Constants!$B$4)+50)/100))</f>
        <v>501.125</v>
      </c>
      <c r="W107">
        <f>IF(J107&lt;&gt;0,(ABS(S107*Constants!$B$4)+50)/100,IF(S107=0,MAX((0-ABS(U107*Constants!$B$4)),0),(ABS(S107*Constants!$B$4)+50)/100))</f>
        <v>501.125</v>
      </c>
      <c r="X107">
        <f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400.5</v>
      </c>
      <c r="Y107">
        <f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400.5</v>
      </c>
      <c r="Z107">
        <f t="shared" si="38"/>
        <v>400.5</v>
      </c>
      <c r="AA107">
        <f t="shared" si="39"/>
        <v>400.5</v>
      </c>
      <c r="AB107">
        <f>IF(I107&lt;&gt;0,(ABS(X107*Constants!$B$10)+50)/100,IF(X107=0,MAX((AB106-ABS(Z107*Constants!$B$4)),0),(ABS(X107*Constants!$B$4)+50)/100))</f>
        <v>0.54005</v>
      </c>
      <c r="AC107">
        <f>IF(J107&lt;&gt;0,(ABS(Y107*Constants!$B$10)+50)/100,IF(Y107=0,MAX((AC106-ABS(AA107*Constants!$B$4)),0),(ABS(Y107*Constants!$B$4)+50)/100))</f>
        <v>0.54005</v>
      </c>
      <c r="AD107">
        <f t="shared" si="40"/>
        <v>401</v>
      </c>
      <c r="AE107">
        <f t="shared" si="41"/>
        <v>400.5</v>
      </c>
      <c r="AF107">
        <f t="shared" si="42"/>
        <v>400.5</v>
      </c>
      <c r="AG107">
        <f>((Constants!$B$5*AG106)+Constants!$B$4*AD107+AH106)/(Constants!$B$5+Constants!$B$4)</f>
        <v>401</v>
      </c>
      <c r="AH107">
        <f>((Constants!$B$5*AG106)+Constants!$B$4*AD107+AH106)-(Constants!$B$5+Constants!$B$4)*AG107</f>
        <v>0</v>
      </c>
      <c r="AI107">
        <f>((Constants!$B$5*AI106)+Constants!$B$4*AE107+AJ106)/(Constants!$B$5+Constants!$B$4)</f>
        <v>400.5</v>
      </c>
      <c r="AJ107">
        <f>((Constants!$B$5*AI106)+Constants!$B$4*AE107+AJ106)-(Constants!$B$4+Constants!$B$5)*AI107</f>
        <v>0</v>
      </c>
      <c r="AK107">
        <f>((Constants!$B$5*AK106)+Constants!$B$4*AF107+AL106)/(Constants!$B$5+Constants!$B$4)</f>
        <v>400.5</v>
      </c>
      <c r="AL107">
        <f>((Constants!$B$5*AK106)+Constants!$B$4*AF107+AL106)-(Constants!$B$5+Constants!$B$4)*AK107</f>
        <v>0</v>
      </c>
      <c r="AM107">
        <f t="shared" si="43"/>
        <v>1</v>
      </c>
      <c r="AN107">
        <f t="shared" si="44"/>
        <v>1</v>
      </c>
      <c r="AO107">
        <f>(200000*(ABS(N107)-ABS(N105))+Constants!$B$7)/(2*Constants!$B$7)</f>
        <v>0.5</v>
      </c>
      <c r="AP107">
        <f>(200000*(ABS(O107)-ABS(O105))+Constants!$B$7)/(2*Constants!$B$7)</f>
        <v>0.5</v>
      </c>
      <c r="AQ107">
        <f t="shared" si="45"/>
        <v>1</v>
      </c>
      <c r="AR107">
        <f>(Constants!$B$3*Constants!$B$8*I107*K107+AS106)/(Constants!$B$9*Constants!$B$4)</f>
        <v>2.51327433628319</v>
      </c>
      <c r="AS107">
        <f>(Constants!$B$3*Constants!$B$8*I107*K107+AS106)-(AR107*Constants!$B$9*Constants!$B$4)</f>
        <v>0</v>
      </c>
      <c r="AT107">
        <f t="shared" si="46"/>
        <v>263.893805309735</v>
      </c>
      <c r="AU107">
        <f t="array" ref="AU107">IF(SUMPRODUCT(--(SIGN(AN74:AN106)=SIGN(K75:K107)))=0,2,IF(AV106&gt;0,1,0))</f>
        <v>0</v>
      </c>
      <c r="AV107">
        <f>IF(AU107=2,ROUND(5*1000/Constants!$B$11,0),IF(AV106&gt;0,AV106-1,0))</f>
        <v>0</v>
      </c>
      <c r="AW107">
        <f t="shared" si="47"/>
        <v>0</v>
      </c>
      <c r="AX107">
        <f ca="1" t="array" ref="AX107">IF(AW107&gt;Constants!$B$12,2,IF(SUMPRODUCT(--(AX88:AX107=2))=0,0,1))</f>
        <v>2</v>
      </c>
      <c r="AZ107">
        <f t="array" ref="AZ107">IF(ABS(AG107)&gt;Constants!$B$13,2,IF(SUMPRODUCT(--(AZ87:AZ106=2))=0,0,1))</f>
        <v>0</v>
      </c>
    </row>
    <row r="108" spans="1:52">
      <c r="A108" s="3">
        <v>106</v>
      </c>
      <c r="B108">
        <f>Signals!D107</f>
        <v>1</v>
      </c>
      <c r="C108">
        <f>Signals!E107</f>
        <v>1</v>
      </c>
      <c r="D108">
        <f>Signals!G107</f>
        <v>0</v>
      </c>
      <c r="E108">
        <f>Signals!J107</f>
        <v>0</v>
      </c>
      <c r="F108">
        <f>Signals!K107</f>
        <v>0</v>
      </c>
      <c r="G108">
        <f>IF(Constants!$B$2=2,-B108,B108)</f>
        <v>1</v>
      </c>
      <c r="H108">
        <f>IF(Constants!$C$2=2,-C108,C108)</f>
        <v>1</v>
      </c>
      <c r="I108">
        <f t="shared" si="31"/>
        <v>1</v>
      </c>
      <c r="J108">
        <f t="shared" si="32"/>
        <v>1</v>
      </c>
      <c r="K108">
        <f t="shared" si="33"/>
        <v>1</v>
      </c>
      <c r="L108">
        <f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400.5</v>
      </c>
      <c r="M108">
        <f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400.5</v>
      </c>
      <c r="N108">
        <f t="shared" si="34"/>
        <v>400.5</v>
      </c>
      <c r="O108">
        <f t="shared" si="35"/>
        <v>400.5</v>
      </c>
      <c r="P108">
        <f>IF(I108&lt;&gt;0,(ABS(L108*Constants!$B$10)+50)/100,MAX(P107-ABS(N108*Constants!$B$4),0))</f>
        <v>0.54005</v>
      </c>
      <c r="Q108">
        <f>IF(J108&lt;&gt;0,(ABS(M108*Constants!$B$10)+50)/100,MAX(Q107-ABS(O108*Constants!$B$4),0))</f>
        <v>0.54005</v>
      </c>
      <c r="R108">
        <f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400.5</v>
      </c>
      <c r="S108">
        <f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400.5</v>
      </c>
      <c r="T108">
        <f t="shared" si="36"/>
        <v>400.5</v>
      </c>
      <c r="U108">
        <f t="shared" si="37"/>
        <v>400.5</v>
      </c>
      <c r="V108">
        <f>IF(I108&lt;&gt;0,(ABS(R108*Constants!$B$4)+50)/100,IF(R108=0,MAX((0-ABS(T108*Constants!$B$4)),0),(ABS(R108*Constants!$B$4)+50)/100))</f>
        <v>501.125</v>
      </c>
      <c r="W108">
        <f>IF(J108&lt;&gt;0,(ABS(S108*Constants!$B$4)+50)/100,IF(S108=0,MAX((0-ABS(U108*Constants!$B$4)),0),(ABS(S108*Constants!$B$4)+50)/100))</f>
        <v>501.125</v>
      </c>
      <c r="X108">
        <f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400.5</v>
      </c>
      <c r="Y108">
        <f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400.5</v>
      </c>
      <c r="Z108">
        <f t="shared" si="38"/>
        <v>400.5</v>
      </c>
      <c r="AA108">
        <f t="shared" si="39"/>
        <v>400.5</v>
      </c>
      <c r="AB108">
        <f>IF(I108&lt;&gt;0,(ABS(X108*Constants!$B$10)+50)/100,IF(X108=0,MAX((AB107-ABS(Z108*Constants!$B$4)),0),(ABS(X108*Constants!$B$4)+50)/100))</f>
        <v>0.54005</v>
      </c>
      <c r="AC108">
        <f>IF(J108&lt;&gt;0,(ABS(Y108*Constants!$B$10)+50)/100,IF(Y108=0,MAX((AC107-ABS(AA108*Constants!$B$4)),0),(ABS(Y108*Constants!$B$4)+50)/100))</f>
        <v>0.54005</v>
      </c>
      <c r="AD108">
        <f t="shared" si="40"/>
        <v>401</v>
      </c>
      <c r="AE108">
        <f t="shared" si="41"/>
        <v>400.5</v>
      </c>
      <c r="AF108">
        <f t="shared" si="42"/>
        <v>400.5</v>
      </c>
      <c r="AG108">
        <f>((Constants!$B$5*AG107)+Constants!$B$4*AD108+AH107)/(Constants!$B$5+Constants!$B$4)</f>
        <v>401</v>
      </c>
      <c r="AH108">
        <f>((Constants!$B$5*AG107)+Constants!$B$4*AD108+AH107)-(Constants!$B$5+Constants!$B$4)*AG108</f>
        <v>0</v>
      </c>
      <c r="AI108">
        <f>((Constants!$B$5*AI107)+Constants!$B$4*AE108+AJ107)/(Constants!$B$5+Constants!$B$4)</f>
        <v>400.5</v>
      </c>
      <c r="AJ108">
        <f>((Constants!$B$5*AI107)+Constants!$B$4*AE108+AJ107)-(Constants!$B$4+Constants!$B$5)*AI108</f>
        <v>0</v>
      </c>
      <c r="AK108">
        <f>((Constants!$B$5*AK107)+Constants!$B$4*AF108+AL107)/(Constants!$B$5+Constants!$B$4)</f>
        <v>400.5</v>
      </c>
      <c r="AL108">
        <f>((Constants!$B$5*AK107)+Constants!$B$4*AF108+AL107)-(Constants!$B$5+Constants!$B$4)*AK108</f>
        <v>0</v>
      </c>
      <c r="AM108">
        <f t="shared" si="43"/>
        <v>1</v>
      </c>
      <c r="AN108">
        <f t="shared" si="44"/>
        <v>1</v>
      </c>
      <c r="AO108">
        <f>(200000*(ABS(N108)-ABS(N106))+Constants!$B$7)/(2*Constants!$B$7)</f>
        <v>0.5</v>
      </c>
      <c r="AP108">
        <f>(200000*(ABS(O108)-ABS(O106))+Constants!$B$7)/(2*Constants!$B$7)</f>
        <v>0.5</v>
      </c>
      <c r="AQ108">
        <f t="shared" si="45"/>
        <v>1</v>
      </c>
      <c r="AR108">
        <f>(Constants!$B$3*Constants!$B$8*I108*K108+AS107)/(Constants!$B$9*Constants!$B$4)</f>
        <v>2.51327433628319</v>
      </c>
      <c r="AS108">
        <f>(Constants!$B$3*Constants!$B$8*I108*K108+AS107)-(AR108*Constants!$B$9*Constants!$B$4)</f>
        <v>0</v>
      </c>
      <c r="AT108">
        <f t="shared" si="46"/>
        <v>266.407079646018</v>
      </c>
      <c r="AU108">
        <f t="array" ref="AU108">IF(SUMPRODUCT(--(SIGN(AN75:AN107)=SIGN(K76:K108)))=0,2,IF(AV107&gt;0,1,0))</f>
        <v>0</v>
      </c>
      <c r="AV108">
        <f>IF(AU108=2,ROUND(5*1000/Constants!$B$11,0),IF(AV107&gt;0,AV107-1,0))</f>
        <v>0</v>
      </c>
      <c r="AW108">
        <f t="shared" si="47"/>
        <v>0</v>
      </c>
      <c r="AX108">
        <f ca="1" t="array" ref="AX108">IF(AW108&gt;Constants!$B$12,2,IF(SUMPRODUCT(--(AX89:AX108=2))=0,0,1))</f>
        <v>2</v>
      </c>
      <c r="AZ108">
        <f t="array" ref="AZ108">IF(ABS(AG108)&gt;Constants!$B$13,2,IF(SUMPRODUCT(--(AZ88:AZ107=2))=0,0,1))</f>
        <v>0</v>
      </c>
    </row>
    <row r="109" spans="1:52">
      <c r="A109" s="3">
        <v>107</v>
      </c>
      <c r="B109">
        <f>Signals!D108</f>
        <v>1</v>
      </c>
      <c r="C109">
        <f>Signals!E108</f>
        <v>1</v>
      </c>
      <c r="D109">
        <f>Signals!G108</f>
        <v>0</v>
      </c>
      <c r="E109">
        <f>Signals!J108</f>
        <v>0</v>
      </c>
      <c r="F109">
        <f>Signals!K108</f>
        <v>0</v>
      </c>
      <c r="G109">
        <f>IF(Constants!$B$2=2,-B109,B109)</f>
        <v>1</v>
      </c>
      <c r="H109">
        <f>IF(Constants!$C$2=2,-C109,C109)</f>
        <v>1</v>
      </c>
      <c r="I109">
        <f t="shared" si="31"/>
        <v>1</v>
      </c>
      <c r="J109">
        <f t="shared" si="32"/>
        <v>1</v>
      </c>
      <c r="K109">
        <f t="shared" si="33"/>
        <v>1</v>
      </c>
      <c r="L109">
        <f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400.5</v>
      </c>
      <c r="M109">
        <f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400.5</v>
      </c>
      <c r="N109">
        <f t="shared" si="34"/>
        <v>400.5</v>
      </c>
      <c r="O109">
        <f t="shared" si="35"/>
        <v>400.5</v>
      </c>
      <c r="P109">
        <f>IF(I109&lt;&gt;0,(ABS(L109*Constants!$B$10)+50)/100,MAX(P108-ABS(N109*Constants!$B$4),0))</f>
        <v>0.54005</v>
      </c>
      <c r="Q109">
        <f>IF(J109&lt;&gt;0,(ABS(M109*Constants!$B$10)+50)/100,MAX(Q108-ABS(O109*Constants!$B$4),0))</f>
        <v>0.54005</v>
      </c>
      <c r="R109">
        <f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400.5</v>
      </c>
      <c r="S109">
        <f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400.5</v>
      </c>
      <c r="T109">
        <f t="shared" si="36"/>
        <v>400.5</v>
      </c>
      <c r="U109">
        <f t="shared" si="37"/>
        <v>400.5</v>
      </c>
      <c r="V109">
        <f>IF(I109&lt;&gt;0,(ABS(R109*Constants!$B$4)+50)/100,IF(R109=0,MAX((0-ABS(T109*Constants!$B$4)),0),(ABS(R109*Constants!$B$4)+50)/100))</f>
        <v>501.125</v>
      </c>
      <c r="W109">
        <f>IF(J109&lt;&gt;0,(ABS(S109*Constants!$B$4)+50)/100,IF(S109=0,MAX((0-ABS(U109*Constants!$B$4)),0),(ABS(S109*Constants!$B$4)+50)/100))</f>
        <v>501.125</v>
      </c>
      <c r="X109">
        <f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400.5</v>
      </c>
      <c r="Y109">
        <f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400.5</v>
      </c>
      <c r="Z109">
        <f t="shared" si="38"/>
        <v>400.5</v>
      </c>
      <c r="AA109">
        <f t="shared" si="39"/>
        <v>400.5</v>
      </c>
      <c r="AB109">
        <f>IF(I109&lt;&gt;0,(ABS(X109*Constants!$B$10)+50)/100,IF(X109=0,MAX((AB108-ABS(Z109*Constants!$B$4)),0),(ABS(X109*Constants!$B$4)+50)/100))</f>
        <v>0.54005</v>
      </c>
      <c r="AC109">
        <f>IF(J109&lt;&gt;0,(ABS(Y109*Constants!$B$10)+50)/100,IF(Y109=0,MAX((AC108-ABS(AA109*Constants!$B$4)),0),(ABS(Y109*Constants!$B$4)+50)/100))</f>
        <v>0.54005</v>
      </c>
      <c r="AD109">
        <f t="shared" si="40"/>
        <v>401</v>
      </c>
      <c r="AE109">
        <f t="shared" si="41"/>
        <v>400.5</v>
      </c>
      <c r="AF109">
        <f t="shared" si="42"/>
        <v>400.5</v>
      </c>
      <c r="AG109">
        <f>((Constants!$B$5*AG108)+Constants!$B$4*AD109+AH108)/(Constants!$B$5+Constants!$B$4)</f>
        <v>401</v>
      </c>
      <c r="AH109">
        <f>((Constants!$B$5*AG108)+Constants!$B$4*AD109+AH108)-(Constants!$B$5+Constants!$B$4)*AG109</f>
        <v>0</v>
      </c>
      <c r="AI109">
        <f>((Constants!$B$5*AI108)+Constants!$B$4*AE109+AJ108)/(Constants!$B$5+Constants!$B$4)</f>
        <v>400.5</v>
      </c>
      <c r="AJ109">
        <f>((Constants!$B$5*AI108)+Constants!$B$4*AE109+AJ108)-(Constants!$B$4+Constants!$B$5)*AI109</f>
        <v>0</v>
      </c>
      <c r="AK109">
        <f>((Constants!$B$5*AK108)+Constants!$B$4*AF109+AL108)/(Constants!$B$5+Constants!$B$4)</f>
        <v>400.5</v>
      </c>
      <c r="AL109">
        <f>((Constants!$B$5*AK108)+Constants!$B$4*AF109+AL108)-(Constants!$B$5+Constants!$B$4)*AK109</f>
        <v>0</v>
      </c>
      <c r="AM109">
        <f t="shared" si="43"/>
        <v>1</v>
      </c>
      <c r="AN109">
        <f t="shared" si="44"/>
        <v>1</v>
      </c>
      <c r="AO109">
        <f>(200000*(ABS(N109)-ABS(N107))+Constants!$B$7)/(2*Constants!$B$7)</f>
        <v>0.5</v>
      </c>
      <c r="AP109">
        <f>(200000*(ABS(O109)-ABS(O107))+Constants!$B$7)/(2*Constants!$B$7)</f>
        <v>0.5</v>
      </c>
      <c r="AQ109">
        <f t="shared" si="45"/>
        <v>1</v>
      </c>
      <c r="AR109">
        <f>(Constants!$B$3*Constants!$B$8*I109*K109+AS108)/(Constants!$B$9*Constants!$B$4)</f>
        <v>2.51327433628319</v>
      </c>
      <c r="AS109">
        <f>(Constants!$B$3*Constants!$B$8*I109*K109+AS108)-(AR109*Constants!$B$9*Constants!$B$4)</f>
        <v>0</v>
      </c>
      <c r="AT109">
        <f t="shared" si="46"/>
        <v>268.920353982301</v>
      </c>
      <c r="AU109">
        <f t="array" ref="AU109">IF(SUMPRODUCT(--(SIGN(AN76:AN108)=SIGN(K77:K109)))=0,2,IF(AV108&gt;0,1,0))</f>
        <v>0</v>
      </c>
      <c r="AV109">
        <f>IF(AU109=2,ROUND(5*1000/Constants!$B$11,0),IF(AV108&gt;0,AV108-1,0))</f>
        <v>0</v>
      </c>
      <c r="AW109">
        <f t="shared" si="47"/>
        <v>0</v>
      </c>
      <c r="AX109">
        <f ca="1" t="array" ref="AX109">IF(AW109&gt;Constants!$B$12,2,IF(SUMPRODUCT(--(AX90:AX109=2))=0,0,1))</f>
        <v>2</v>
      </c>
      <c r="AZ109">
        <f t="array" ref="AZ109">IF(ABS(AG109)&gt;Constants!$B$13,2,IF(SUMPRODUCT(--(AZ89:AZ108=2))=0,0,1))</f>
        <v>0</v>
      </c>
    </row>
    <row r="110" spans="1:52">
      <c r="A110" s="3">
        <v>108</v>
      </c>
      <c r="B110">
        <f>Signals!D109</f>
        <v>1</v>
      </c>
      <c r="C110">
        <f>Signals!E109</f>
        <v>1</v>
      </c>
      <c r="D110">
        <f>Signals!G109</f>
        <v>0</v>
      </c>
      <c r="E110">
        <f>Signals!J109</f>
        <v>0</v>
      </c>
      <c r="F110">
        <f>Signals!K109</f>
        <v>0</v>
      </c>
      <c r="G110">
        <f>IF(Constants!$B$2=2,-B110,B110)</f>
        <v>1</v>
      </c>
      <c r="H110">
        <f>IF(Constants!$C$2=2,-C110,C110)</f>
        <v>1</v>
      </c>
      <c r="I110">
        <f t="shared" si="31"/>
        <v>1</v>
      </c>
      <c r="J110">
        <f t="shared" si="32"/>
        <v>1</v>
      </c>
      <c r="K110">
        <f t="shared" si="33"/>
        <v>1</v>
      </c>
      <c r="L110">
        <f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400.5</v>
      </c>
      <c r="M110">
        <f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400.5</v>
      </c>
      <c r="N110">
        <f t="shared" si="34"/>
        <v>400.5</v>
      </c>
      <c r="O110">
        <f t="shared" si="35"/>
        <v>400.5</v>
      </c>
      <c r="P110">
        <f>IF(I110&lt;&gt;0,(ABS(L110*Constants!$B$10)+50)/100,MAX(P109-ABS(N110*Constants!$B$4),0))</f>
        <v>0.54005</v>
      </c>
      <c r="Q110">
        <f>IF(J110&lt;&gt;0,(ABS(M110*Constants!$B$10)+50)/100,MAX(Q109-ABS(O110*Constants!$B$4),0))</f>
        <v>0.54005</v>
      </c>
      <c r="R110">
        <f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400.5</v>
      </c>
      <c r="S110">
        <f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400.5</v>
      </c>
      <c r="T110">
        <f t="shared" si="36"/>
        <v>400.5</v>
      </c>
      <c r="U110">
        <f t="shared" si="37"/>
        <v>400.5</v>
      </c>
      <c r="V110">
        <f>IF(I110&lt;&gt;0,(ABS(R110*Constants!$B$4)+50)/100,IF(R110=0,MAX((0-ABS(T110*Constants!$B$4)),0),(ABS(R110*Constants!$B$4)+50)/100))</f>
        <v>501.125</v>
      </c>
      <c r="W110">
        <f>IF(J110&lt;&gt;0,(ABS(S110*Constants!$B$4)+50)/100,IF(S110=0,MAX((0-ABS(U110*Constants!$B$4)),0),(ABS(S110*Constants!$B$4)+50)/100))</f>
        <v>501.125</v>
      </c>
      <c r="X110">
        <f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400.5</v>
      </c>
      <c r="Y110">
        <f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400.5</v>
      </c>
      <c r="Z110">
        <f t="shared" si="38"/>
        <v>400.5</v>
      </c>
      <c r="AA110">
        <f t="shared" si="39"/>
        <v>400.5</v>
      </c>
      <c r="AB110">
        <f>IF(I110&lt;&gt;0,(ABS(X110*Constants!$B$10)+50)/100,IF(X110=0,MAX((AB109-ABS(Z110*Constants!$B$4)),0),(ABS(X110*Constants!$B$4)+50)/100))</f>
        <v>0.54005</v>
      </c>
      <c r="AC110">
        <f>IF(J110&lt;&gt;0,(ABS(Y110*Constants!$B$10)+50)/100,IF(Y110=0,MAX((AC109-ABS(AA110*Constants!$B$4)),0),(ABS(Y110*Constants!$B$4)+50)/100))</f>
        <v>0.54005</v>
      </c>
      <c r="AD110">
        <f t="shared" si="40"/>
        <v>401</v>
      </c>
      <c r="AE110">
        <f t="shared" si="41"/>
        <v>400.5</v>
      </c>
      <c r="AF110">
        <f t="shared" si="42"/>
        <v>400.5</v>
      </c>
      <c r="AG110">
        <f>((Constants!$B$5*AG109)+Constants!$B$4*AD110+AH109)/(Constants!$B$5+Constants!$B$4)</f>
        <v>401</v>
      </c>
      <c r="AH110">
        <f>((Constants!$B$5*AG109)+Constants!$B$4*AD110+AH109)-(Constants!$B$5+Constants!$B$4)*AG110</f>
        <v>0</v>
      </c>
      <c r="AI110">
        <f>((Constants!$B$5*AI109)+Constants!$B$4*AE110+AJ109)/(Constants!$B$5+Constants!$B$4)</f>
        <v>400.5</v>
      </c>
      <c r="AJ110">
        <f>((Constants!$B$5*AI109)+Constants!$B$4*AE110+AJ109)-(Constants!$B$4+Constants!$B$5)*AI110</f>
        <v>0</v>
      </c>
      <c r="AK110">
        <f>((Constants!$B$5*AK109)+Constants!$B$4*AF110+AL109)/(Constants!$B$5+Constants!$B$4)</f>
        <v>400.5</v>
      </c>
      <c r="AL110">
        <f>((Constants!$B$5*AK109)+Constants!$B$4*AF110+AL109)-(Constants!$B$5+Constants!$B$4)*AK110</f>
        <v>0</v>
      </c>
      <c r="AM110">
        <f t="shared" si="43"/>
        <v>1</v>
      </c>
      <c r="AN110">
        <f t="shared" si="44"/>
        <v>1</v>
      </c>
      <c r="AO110">
        <f>(200000*(ABS(N110)-ABS(N108))+Constants!$B$7)/(2*Constants!$B$7)</f>
        <v>0.5</v>
      </c>
      <c r="AP110">
        <f>(200000*(ABS(O110)-ABS(O108))+Constants!$B$7)/(2*Constants!$B$7)</f>
        <v>0.5</v>
      </c>
      <c r="AQ110">
        <f t="shared" si="45"/>
        <v>1</v>
      </c>
      <c r="AR110">
        <f>(Constants!$B$3*Constants!$B$8*I110*K110+AS109)/(Constants!$B$9*Constants!$B$4)</f>
        <v>2.51327433628319</v>
      </c>
      <c r="AS110">
        <f>(Constants!$B$3*Constants!$B$8*I110*K110+AS109)-(AR110*Constants!$B$9*Constants!$B$4)</f>
        <v>0</v>
      </c>
      <c r="AT110">
        <f t="shared" si="46"/>
        <v>271.433628318584</v>
      </c>
      <c r="AU110">
        <f t="array" ref="AU110">IF(SUMPRODUCT(--(SIGN(AN77:AN109)=SIGN(K78:K110)))=0,2,IF(AV109&gt;0,1,0))</f>
        <v>0</v>
      </c>
      <c r="AV110">
        <f>IF(AU110=2,ROUND(5*1000/Constants!$B$11,0),IF(AV109&gt;0,AV109-1,0))</f>
        <v>0</v>
      </c>
      <c r="AW110">
        <f t="shared" si="47"/>
        <v>0</v>
      </c>
      <c r="AX110">
        <f ca="1" t="array" ref="AX110">IF(AW110&gt;Constants!$B$12,2,IF(SUMPRODUCT(--(AX91:AX110=2))=0,0,1))</f>
        <v>2</v>
      </c>
      <c r="AZ110">
        <f t="array" ref="AZ110">IF(ABS(AG110)&gt;Constants!$B$13,2,IF(SUMPRODUCT(--(AZ90:AZ109=2))=0,0,1))</f>
        <v>0</v>
      </c>
    </row>
    <row r="111" spans="1:52">
      <c r="A111" s="3">
        <v>109</v>
      </c>
      <c r="B111">
        <f>Signals!D110</f>
        <v>1</v>
      </c>
      <c r="C111">
        <f>Signals!E110</f>
        <v>1</v>
      </c>
      <c r="D111">
        <f>Signals!G110</f>
        <v>0</v>
      </c>
      <c r="E111">
        <f>Signals!J110</f>
        <v>0</v>
      </c>
      <c r="F111">
        <f>Signals!K110</f>
        <v>0</v>
      </c>
      <c r="G111">
        <f>IF(Constants!$B$2=2,-B111,B111)</f>
        <v>1</v>
      </c>
      <c r="H111">
        <f>IF(Constants!$C$2=2,-C111,C111)</f>
        <v>1</v>
      </c>
      <c r="I111">
        <f t="shared" si="31"/>
        <v>1</v>
      </c>
      <c r="J111">
        <f t="shared" si="32"/>
        <v>1</v>
      </c>
      <c r="K111">
        <f t="shared" si="33"/>
        <v>1</v>
      </c>
      <c r="L111">
        <f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400.5</v>
      </c>
      <c r="M111">
        <f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400.5</v>
      </c>
      <c r="N111">
        <f t="shared" si="34"/>
        <v>400.5</v>
      </c>
      <c r="O111">
        <f t="shared" si="35"/>
        <v>400.5</v>
      </c>
      <c r="P111">
        <f>IF(I111&lt;&gt;0,(ABS(L111*Constants!$B$10)+50)/100,MAX(P110-ABS(N111*Constants!$B$4),0))</f>
        <v>0.54005</v>
      </c>
      <c r="Q111">
        <f>IF(J111&lt;&gt;0,(ABS(M111*Constants!$B$10)+50)/100,MAX(Q110-ABS(O111*Constants!$B$4),0))</f>
        <v>0.54005</v>
      </c>
      <c r="R111">
        <f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400.5</v>
      </c>
      <c r="S111">
        <f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400.5</v>
      </c>
      <c r="T111">
        <f t="shared" si="36"/>
        <v>400.5</v>
      </c>
      <c r="U111">
        <f t="shared" si="37"/>
        <v>400.5</v>
      </c>
      <c r="V111">
        <f>IF(I111&lt;&gt;0,(ABS(R111*Constants!$B$4)+50)/100,IF(R111=0,MAX((0-ABS(T111*Constants!$B$4)),0),(ABS(R111*Constants!$B$4)+50)/100))</f>
        <v>501.125</v>
      </c>
      <c r="W111">
        <f>IF(J111&lt;&gt;0,(ABS(S111*Constants!$B$4)+50)/100,IF(S111=0,MAX((0-ABS(U111*Constants!$B$4)),0),(ABS(S111*Constants!$B$4)+50)/100))</f>
        <v>501.125</v>
      </c>
      <c r="X111">
        <f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400.5</v>
      </c>
      <c r="Y111">
        <f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400.5</v>
      </c>
      <c r="Z111">
        <f t="shared" si="38"/>
        <v>400.5</v>
      </c>
      <c r="AA111">
        <f t="shared" si="39"/>
        <v>400.5</v>
      </c>
      <c r="AB111">
        <f>IF(I111&lt;&gt;0,(ABS(X111*Constants!$B$10)+50)/100,IF(X111=0,MAX((AB110-ABS(Z111*Constants!$B$4)),0),(ABS(X111*Constants!$B$4)+50)/100))</f>
        <v>0.54005</v>
      </c>
      <c r="AC111">
        <f>IF(J111&lt;&gt;0,(ABS(Y111*Constants!$B$10)+50)/100,IF(Y111=0,MAX((AC110-ABS(AA111*Constants!$B$4)),0),(ABS(Y111*Constants!$B$4)+50)/100))</f>
        <v>0.54005</v>
      </c>
      <c r="AD111">
        <f t="shared" si="40"/>
        <v>401</v>
      </c>
      <c r="AE111">
        <f t="shared" si="41"/>
        <v>400.5</v>
      </c>
      <c r="AF111">
        <f t="shared" si="42"/>
        <v>400.5</v>
      </c>
      <c r="AG111">
        <f>((Constants!$B$5*AG110)+Constants!$B$4*AD111+AH110)/(Constants!$B$5+Constants!$B$4)</f>
        <v>401</v>
      </c>
      <c r="AH111">
        <f>((Constants!$B$5*AG110)+Constants!$B$4*AD111+AH110)-(Constants!$B$5+Constants!$B$4)*AG111</f>
        <v>0</v>
      </c>
      <c r="AI111">
        <f>((Constants!$B$5*AI110)+Constants!$B$4*AE111+AJ110)/(Constants!$B$5+Constants!$B$4)</f>
        <v>400.5</v>
      </c>
      <c r="AJ111">
        <f>((Constants!$B$5*AI110)+Constants!$B$4*AE111+AJ110)-(Constants!$B$4+Constants!$B$5)*AI111</f>
        <v>0</v>
      </c>
      <c r="AK111">
        <f>((Constants!$B$5*AK110)+Constants!$B$4*AF111+AL110)/(Constants!$B$5+Constants!$B$4)</f>
        <v>400.5</v>
      </c>
      <c r="AL111">
        <f>((Constants!$B$5*AK110)+Constants!$B$4*AF111+AL110)-(Constants!$B$5+Constants!$B$4)*AK111</f>
        <v>0</v>
      </c>
      <c r="AM111">
        <f t="shared" si="43"/>
        <v>1</v>
      </c>
      <c r="AN111">
        <f t="shared" si="44"/>
        <v>1</v>
      </c>
      <c r="AO111">
        <f>(200000*(ABS(N111)-ABS(N109))+Constants!$B$7)/(2*Constants!$B$7)</f>
        <v>0.5</v>
      </c>
      <c r="AP111">
        <f>(200000*(ABS(O111)-ABS(O109))+Constants!$B$7)/(2*Constants!$B$7)</f>
        <v>0.5</v>
      </c>
      <c r="AQ111">
        <f t="shared" si="45"/>
        <v>1</v>
      </c>
      <c r="AR111">
        <f>(Constants!$B$3*Constants!$B$8*I111*K111+AS110)/(Constants!$B$9*Constants!$B$4)</f>
        <v>2.51327433628319</v>
      </c>
      <c r="AS111">
        <f>(Constants!$B$3*Constants!$B$8*I111*K111+AS110)-(AR111*Constants!$B$9*Constants!$B$4)</f>
        <v>0</v>
      </c>
      <c r="AT111">
        <f t="shared" si="46"/>
        <v>273.946902654868</v>
      </c>
      <c r="AU111">
        <f t="array" ref="AU111">IF(SUMPRODUCT(--(SIGN(AN78:AN110)=SIGN(K79:K111)))=0,2,IF(AV110&gt;0,1,0))</f>
        <v>0</v>
      </c>
      <c r="AV111">
        <f>IF(AU111=2,ROUND(5*1000/Constants!$B$11,0),IF(AV110&gt;0,AV110-1,0))</f>
        <v>0</v>
      </c>
      <c r="AW111">
        <f t="shared" si="47"/>
        <v>0</v>
      </c>
      <c r="AX111">
        <f ca="1" t="array" ref="AX111">IF(AW111&gt;Constants!$B$12,2,IF(SUMPRODUCT(--(AX92:AX111=2))=0,0,1))</f>
        <v>2</v>
      </c>
      <c r="AZ111">
        <f t="array" ref="AZ111">IF(ABS(AG111)&gt;Constants!$B$13,2,IF(SUMPRODUCT(--(AZ91:AZ110=2))=0,0,1))</f>
        <v>0</v>
      </c>
    </row>
    <row r="112" spans="1:52">
      <c r="A112" s="3">
        <v>110</v>
      </c>
      <c r="B112">
        <f>Signals!D111</f>
        <v>1</v>
      </c>
      <c r="C112">
        <f>Signals!E111</f>
        <v>1</v>
      </c>
      <c r="D112">
        <f>Signals!G111</f>
        <v>0</v>
      </c>
      <c r="E112">
        <f>Signals!J111</f>
        <v>0</v>
      </c>
      <c r="F112">
        <f>Signals!K111</f>
        <v>0</v>
      </c>
      <c r="G112">
        <f>IF(Constants!$B$2=2,-B112,B112)</f>
        <v>1</v>
      </c>
      <c r="H112">
        <f>IF(Constants!$C$2=2,-C112,C112)</f>
        <v>1</v>
      </c>
      <c r="I112">
        <f t="shared" si="31"/>
        <v>1</v>
      </c>
      <c r="J112">
        <f t="shared" si="32"/>
        <v>1</v>
      </c>
      <c r="K112">
        <f t="shared" si="33"/>
        <v>1</v>
      </c>
      <c r="L112">
        <f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400.5</v>
      </c>
      <c r="M112">
        <f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400.5</v>
      </c>
      <c r="N112">
        <f t="shared" si="34"/>
        <v>400.5</v>
      </c>
      <c r="O112">
        <f t="shared" si="35"/>
        <v>400.5</v>
      </c>
      <c r="P112">
        <f>IF(I112&lt;&gt;0,(ABS(L112*Constants!$B$10)+50)/100,MAX(P111-ABS(N112*Constants!$B$4),0))</f>
        <v>0.54005</v>
      </c>
      <c r="Q112">
        <f>IF(J112&lt;&gt;0,(ABS(M112*Constants!$B$10)+50)/100,MAX(Q111-ABS(O112*Constants!$B$4),0))</f>
        <v>0.54005</v>
      </c>
      <c r="R112">
        <f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400.5</v>
      </c>
      <c r="S112">
        <f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400.5</v>
      </c>
      <c r="T112">
        <f t="shared" si="36"/>
        <v>400.5</v>
      </c>
      <c r="U112">
        <f t="shared" si="37"/>
        <v>400.5</v>
      </c>
      <c r="V112">
        <f>IF(I112&lt;&gt;0,(ABS(R112*Constants!$B$4)+50)/100,IF(R112=0,MAX((0-ABS(T112*Constants!$B$4)),0),(ABS(R112*Constants!$B$4)+50)/100))</f>
        <v>501.125</v>
      </c>
      <c r="W112">
        <f>IF(J112&lt;&gt;0,(ABS(S112*Constants!$B$4)+50)/100,IF(S112=0,MAX((0-ABS(U112*Constants!$B$4)),0),(ABS(S112*Constants!$B$4)+50)/100))</f>
        <v>501.125</v>
      </c>
      <c r="X112">
        <f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400.5</v>
      </c>
      <c r="Y112">
        <f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400.5</v>
      </c>
      <c r="Z112">
        <f t="shared" si="38"/>
        <v>400.5</v>
      </c>
      <c r="AA112">
        <f t="shared" si="39"/>
        <v>400.5</v>
      </c>
      <c r="AB112">
        <f>IF(I112&lt;&gt;0,(ABS(X112*Constants!$B$10)+50)/100,IF(X112=0,MAX((AB111-ABS(Z112*Constants!$B$4)),0),(ABS(X112*Constants!$B$4)+50)/100))</f>
        <v>0.54005</v>
      </c>
      <c r="AC112">
        <f>IF(J112&lt;&gt;0,(ABS(Y112*Constants!$B$10)+50)/100,IF(Y112=0,MAX((AC111-ABS(AA112*Constants!$B$4)),0),(ABS(Y112*Constants!$B$4)+50)/100))</f>
        <v>0.54005</v>
      </c>
      <c r="AD112">
        <f t="shared" si="40"/>
        <v>401</v>
      </c>
      <c r="AE112">
        <f t="shared" si="41"/>
        <v>400.5</v>
      </c>
      <c r="AF112">
        <f t="shared" si="42"/>
        <v>400.5</v>
      </c>
      <c r="AG112">
        <f>((Constants!$B$5*AG111)+Constants!$B$4*AD112+AH111)/(Constants!$B$5+Constants!$B$4)</f>
        <v>401</v>
      </c>
      <c r="AH112">
        <f>((Constants!$B$5*AG111)+Constants!$B$4*AD112+AH111)-(Constants!$B$5+Constants!$B$4)*AG112</f>
        <v>0</v>
      </c>
      <c r="AI112">
        <f>((Constants!$B$5*AI111)+Constants!$B$4*AE112+AJ111)/(Constants!$B$5+Constants!$B$4)</f>
        <v>400.5</v>
      </c>
      <c r="AJ112">
        <f>((Constants!$B$5*AI111)+Constants!$B$4*AE112+AJ111)-(Constants!$B$4+Constants!$B$5)*AI112</f>
        <v>0</v>
      </c>
      <c r="AK112">
        <f>((Constants!$B$5*AK111)+Constants!$B$4*AF112+AL111)/(Constants!$B$5+Constants!$B$4)</f>
        <v>400.5</v>
      </c>
      <c r="AL112">
        <f>((Constants!$B$5*AK111)+Constants!$B$4*AF112+AL111)-(Constants!$B$5+Constants!$B$4)*AK112</f>
        <v>0</v>
      </c>
      <c r="AM112">
        <f t="shared" si="43"/>
        <v>1</v>
      </c>
      <c r="AN112">
        <f t="shared" si="44"/>
        <v>1</v>
      </c>
      <c r="AO112">
        <f>(200000*(ABS(N112)-ABS(N110))+Constants!$B$7)/(2*Constants!$B$7)</f>
        <v>0.5</v>
      </c>
      <c r="AP112">
        <f>(200000*(ABS(O112)-ABS(O110))+Constants!$B$7)/(2*Constants!$B$7)</f>
        <v>0.5</v>
      </c>
      <c r="AQ112">
        <f t="shared" si="45"/>
        <v>1</v>
      </c>
      <c r="AR112">
        <f>(Constants!$B$3*Constants!$B$8*I112*K112+AS111)/(Constants!$B$9*Constants!$B$4)</f>
        <v>2.51327433628319</v>
      </c>
      <c r="AS112">
        <f>(Constants!$B$3*Constants!$B$8*I112*K112+AS111)-(AR112*Constants!$B$9*Constants!$B$4)</f>
        <v>0</v>
      </c>
      <c r="AT112">
        <f t="shared" si="46"/>
        <v>276.460176991151</v>
      </c>
      <c r="AU112">
        <f t="array" ref="AU112">IF(SUMPRODUCT(--(SIGN(AN79:AN111)=SIGN(K80:K112)))=0,2,IF(AV111&gt;0,1,0))</f>
        <v>0</v>
      </c>
      <c r="AV112">
        <f>IF(AU112=2,ROUND(5*1000/Constants!$B$11,0),IF(AV111&gt;0,AV111-1,0))</f>
        <v>0</v>
      </c>
      <c r="AW112">
        <f t="shared" si="47"/>
        <v>0</v>
      </c>
      <c r="AX112">
        <f ca="1" t="array" ref="AX112">IF(AW112&gt;Constants!$B$12,2,IF(SUMPRODUCT(--(AX93:AX112=2))=0,0,1))</f>
        <v>2</v>
      </c>
      <c r="AZ112">
        <f t="array" ref="AZ112">IF(ABS(AG112)&gt;Constants!$B$13,2,IF(SUMPRODUCT(--(AZ92:AZ111=2))=0,0,1))</f>
        <v>0</v>
      </c>
    </row>
    <row r="113" spans="1:52">
      <c r="A113" s="3">
        <v>111</v>
      </c>
      <c r="B113">
        <f>Signals!D112</f>
        <v>1</v>
      </c>
      <c r="C113">
        <f>Signals!E112</f>
        <v>1</v>
      </c>
      <c r="D113">
        <f>Signals!G112</f>
        <v>0</v>
      </c>
      <c r="E113">
        <f>Signals!J112</f>
        <v>0</v>
      </c>
      <c r="F113">
        <f>Signals!K112</f>
        <v>0</v>
      </c>
      <c r="G113">
        <f>IF(Constants!$B$2=2,-B113,B113)</f>
        <v>1</v>
      </c>
      <c r="H113">
        <f>IF(Constants!$C$2=2,-C113,C113)</f>
        <v>1</v>
      </c>
      <c r="I113">
        <f t="shared" si="31"/>
        <v>1</v>
      </c>
      <c r="J113">
        <f t="shared" si="32"/>
        <v>1</v>
      </c>
      <c r="K113">
        <f t="shared" si="33"/>
        <v>1</v>
      </c>
      <c r="L113">
        <f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400.5</v>
      </c>
      <c r="M113">
        <f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400.5</v>
      </c>
      <c r="N113">
        <f t="shared" si="34"/>
        <v>400.5</v>
      </c>
      <c r="O113">
        <f t="shared" si="35"/>
        <v>400.5</v>
      </c>
      <c r="P113">
        <f>IF(I113&lt;&gt;0,(ABS(L113*Constants!$B$10)+50)/100,MAX(P112-ABS(N113*Constants!$B$4),0))</f>
        <v>0.54005</v>
      </c>
      <c r="Q113">
        <f>IF(J113&lt;&gt;0,(ABS(M113*Constants!$B$10)+50)/100,MAX(Q112-ABS(O113*Constants!$B$4),0))</f>
        <v>0.54005</v>
      </c>
      <c r="R113">
        <f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400.5</v>
      </c>
      <c r="S113">
        <f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400.5</v>
      </c>
      <c r="T113">
        <f t="shared" si="36"/>
        <v>400.5</v>
      </c>
      <c r="U113">
        <f t="shared" si="37"/>
        <v>400.5</v>
      </c>
      <c r="V113">
        <f>IF(I113&lt;&gt;0,(ABS(R113*Constants!$B$4)+50)/100,IF(R113=0,MAX((0-ABS(T113*Constants!$B$4)),0),(ABS(R113*Constants!$B$4)+50)/100))</f>
        <v>501.125</v>
      </c>
      <c r="W113">
        <f>IF(J113&lt;&gt;0,(ABS(S113*Constants!$B$4)+50)/100,IF(S113=0,MAX((0-ABS(U113*Constants!$B$4)),0),(ABS(S113*Constants!$B$4)+50)/100))</f>
        <v>501.125</v>
      </c>
      <c r="X113">
        <f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400.5</v>
      </c>
      <c r="Y113">
        <f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400.5</v>
      </c>
      <c r="Z113">
        <f t="shared" si="38"/>
        <v>400.5</v>
      </c>
      <c r="AA113">
        <f t="shared" si="39"/>
        <v>400.5</v>
      </c>
      <c r="AB113">
        <f>IF(I113&lt;&gt;0,(ABS(X113*Constants!$B$10)+50)/100,IF(X113=0,MAX((AB112-ABS(Z113*Constants!$B$4)),0),(ABS(X113*Constants!$B$4)+50)/100))</f>
        <v>0.54005</v>
      </c>
      <c r="AC113">
        <f>IF(J113&lt;&gt;0,(ABS(Y113*Constants!$B$10)+50)/100,IF(Y113=0,MAX((AC112-ABS(AA113*Constants!$B$4)),0),(ABS(Y113*Constants!$B$4)+50)/100))</f>
        <v>0.54005</v>
      </c>
      <c r="AD113">
        <f t="shared" si="40"/>
        <v>401</v>
      </c>
      <c r="AE113">
        <f t="shared" si="41"/>
        <v>400.5</v>
      </c>
      <c r="AF113">
        <f t="shared" si="42"/>
        <v>400.5</v>
      </c>
      <c r="AG113">
        <f>((Constants!$B$5*AG112)+Constants!$B$4*AD113+AH112)/(Constants!$B$5+Constants!$B$4)</f>
        <v>401</v>
      </c>
      <c r="AH113">
        <f>((Constants!$B$5*AG112)+Constants!$B$4*AD113+AH112)-(Constants!$B$5+Constants!$B$4)*AG113</f>
        <v>0</v>
      </c>
      <c r="AI113">
        <f>((Constants!$B$5*AI112)+Constants!$B$4*AE113+AJ112)/(Constants!$B$5+Constants!$B$4)</f>
        <v>400.5</v>
      </c>
      <c r="AJ113">
        <f>((Constants!$B$5*AI112)+Constants!$B$4*AE113+AJ112)-(Constants!$B$4+Constants!$B$5)*AI113</f>
        <v>0</v>
      </c>
      <c r="AK113">
        <f>((Constants!$B$5*AK112)+Constants!$B$4*AF113+AL112)/(Constants!$B$5+Constants!$B$4)</f>
        <v>400.5</v>
      </c>
      <c r="AL113">
        <f>((Constants!$B$5*AK112)+Constants!$B$4*AF113+AL112)-(Constants!$B$5+Constants!$B$4)*AK113</f>
        <v>0</v>
      </c>
      <c r="AM113">
        <f t="shared" si="43"/>
        <v>1</v>
      </c>
      <c r="AN113">
        <f t="shared" si="44"/>
        <v>1</v>
      </c>
      <c r="AO113">
        <f>(200000*(ABS(N113)-ABS(N111))+Constants!$B$7)/(2*Constants!$B$7)</f>
        <v>0.5</v>
      </c>
      <c r="AP113">
        <f>(200000*(ABS(O113)-ABS(O111))+Constants!$B$7)/(2*Constants!$B$7)</f>
        <v>0.5</v>
      </c>
      <c r="AQ113">
        <f t="shared" si="45"/>
        <v>1</v>
      </c>
      <c r="AR113">
        <f>(Constants!$B$3*Constants!$B$8*I113*K113+AS112)/(Constants!$B$9*Constants!$B$4)</f>
        <v>2.51327433628319</v>
      </c>
      <c r="AS113">
        <f>(Constants!$B$3*Constants!$B$8*I113*K113+AS112)-(AR113*Constants!$B$9*Constants!$B$4)</f>
        <v>0</v>
      </c>
      <c r="AT113">
        <f t="shared" si="46"/>
        <v>278.973451327434</v>
      </c>
      <c r="AU113">
        <f t="array" ref="AU113">IF(SUMPRODUCT(--(SIGN(AN80:AN112)=SIGN(K81:K113)))=0,2,IF(AV112&gt;0,1,0))</f>
        <v>0</v>
      </c>
      <c r="AV113">
        <f>IF(AU113=2,ROUND(5*1000/Constants!$B$11,0),IF(AV112&gt;0,AV112-1,0))</f>
        <v>0</v>
      </c>
      <c r="AW113">
        <f t="shared" si="47"/>
        <v>0</v>
      </c>
      <c r="AX113">
        <f ca="1" t="array" ref="AX113">IF(AW113&gt;Constants!$B$12,2,IF(SUMPRODUCT(--(AX94:AX113=2))=0,0,1))</f>
        <v>2</v>
      </c>
      <c r="AZ113">
        <f t="array" ref="AZ113">IF(ABS(AG113)&gt;Constants!$B$13,2,IF(SUMPRODUCT(--(AZ93:AZ112=2))=0,0,1))</f>
        <v>0</v>
      </c>
    </row>
    <row r="114" spans="1:52">
      <c r="A114" s="3">
        <v>112</v>
      </c>
      <c r="B114">
        <f>Signals!D113</f>
        <v>1</v>
      </c>
      <c r="C114">
        <f>Signals!E113</f>
        <v>1</v>
      </c>
      <c r="D114">
        <f>Signals!G113</f>
        <v>0</v>
      </c>
      <c r="E114">
        <f>Signals!J113</f>
        <v>0</v>
      </c>
      <c r="F114">
        <f>Signals!K113</f>
        <v>0</v>
      </c>
      <c r="G114">
        <f>IF(Constants!$B$2=2,-B114,B114)</f>
        <v>1</v>
      </c>
      <c r="H114">
        <f>IF(Constants!$C$2=2,-C114,C114)</f>
        <v>1</v>
      </c>
      <c r="I114">
        <f t="shared" si="31"/>
        <v>1</v>
      </c>
      <c r="J114">
        <f t="shared" si="32"/>
        <v>1</v>
      </c>
      <c r="K114">
        <f t="shared" si="33"/>
        <v>1</v>
      </c>
      <c r="L114">
        <f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400.5</v>
      </c>
      <c r="M114">
        <f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400.5</v>
      </c>
      <c r="N114">
        <f t="shared" si="34"/>
        <v>400.5</v>
      </c>
      <c r="O114">
        <f t="shared" si="35"/>
        <v>400.5</v>
      </c>
      <c r="P114">
        <f>IF(I114&lt;&gt;0,(ABS(L114*Constants!$B$10)+50)/100,MAX(P113-ABS(N114*Constants!$B$4),0))</f>
        <v>0.54005</v>
      </c>
      <c r="Q114">
        <f>IF(J114&lt;&gt;0,(ABS(M114*Constants!$B$10)+50)/100,MAX(Q113-ABS(O114*Constants!$B$4),0))</f>
        <v>0.54005</v>
      </c>
      <c r="R114">
        <f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400.5</v>
      </c>
      <c r="S114">
        <f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400.5</v>
      </c>
      <c r="T114">
        <f t="shared" si="36"/>
        <v>400.5</v>
      </c>
      <c r="U114">
        <f t="shared" si="37"/>
        <v>400.5</v>
      </c>
      <c r="V114">
        <f>IF(I114&lt;&gt;0,(ABS(R114*Constants!$B$4)+50)/100,IF(R114=0,MAX((0-ABS(T114*Constants!$B$4)),0),(ABS(R114*Constants!$B$4)+50)/100))</f>
        <v>501.125</v>
      </c>
      <c r="W114">
        <f>IF(J114&lt;&gt;0,(ABS(S114*Constants!$B$4)+50)/100,IF(S114=0,MAX((0-ABS(U114*Constants!$B$4)),0),(ABS(S114*Constants!$B$4)+50)/100))</f>
        <v>501.125</v>
      </c>
      <c r="X114">
        <f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400.5</v>
      </c>
      <c r="Y114">
        <f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400.5</v>
      </c>
      <c r="Z114">
        <f t="shared" si="38"/>
        <v>400.5</v>
      </c>
      <c r="AA114">
        <f t="shared" si="39"/>
        <v>400.5</v>
      </c>
      <c r="AB114">
        <f>IF(I114&lt;&gt;0,(ABS(X114*Constants!$B$10)+50)/100,IF(X114=0,MAX((AB113-ABS(Z114*Constants!$B$4)),0),(ABS(X114*Constants!$B$4)+50)/100))</f>
        <v>0.54005</v>
      </c>
      <c r="AC114">
        <f>IF(J114&lt;&gt;0,(ABS(Y114*Constants!$B$10)+50)/100,IF(Y114=0,MAX((AC113-ABS(AA114*Constants!$B$4)),0),(ABS(Y114*Constants!$B$4)+50)/100))</f>
        <v>0.54005</v>
      </c>
      <c r="AD114">
        <f t="shared" si="40"/>
        <v>401</v>
      </c>
      <c r="AE114">
        <f t="shared" si="41"/>
        <v>400.5</v>
      </c>
      <c r="AF114">
        <f t="shared" si="42"/>
        <v>400.5</v>
      </c>
      <c r="AG114">
        <f>((Constants!$B$5*AG113)+Constants!$B$4*AD114+AH113)/(Constants!$B$5+Constants!$B$4)</f>
        <v>401</v>
      </c>
      <c r="AH114">
        <f>((Constants!$B$5*AG113)+Constants!$B$4*AD114+AH113)-(Constants!$B$5+Constants!$B$4)*AG114</f>
        <v>0</v>
      </c>
      <c r="AI114">
        <f>((Constants!$B$5*AI113)+Constants!$B$4*AE114+AJ113)/(Constants!$B$5+Constants!$B$4)</f>
        <v>400.5</v>
      </c>
      <c r="AJ114">
        <f>((Constants!$B$5*AI113)+Constants!$B$4*AE114+AJ113)-(Constants!$B$4+Constants!$B$5)*AI114</f>
        <v>0</v>
      </c>
      <c r="AK114">
        <f>((Constants!$B$5*AK113)+Constants!$B$4*AF114+AL113)/(Constants!$B$5+Constants!$B$4)</f>
        <v>400.5</v>
      </c>
      <c r="AL114">
        <f>((Constants!$B$5*AK113)+Constants!$B$4*AF114+AL113)-(Constants!$B$5+Constants!$B$4)*AK114</f>
        <v>0</v>
      </c>
      <c r="AM114">
        <f t="shared" si="43"/>
        <v>1</v>
      </c>
      <c r="AN114">
        <f t="shared" si="44"/>
        <v>1</v>
      </c>
      <c r="AO114">
        <f>(200000*(ABS(N114)-ABS(N112))+Constants!$B$7)/(2*Constants!$B$7)</f>
        <v>0.5</v>
      </c>
      <c r="AP114">
        <f>(200000*(ABS(O114)-ABS(O112))+Constants!$B$7)/(2*Constants!$B$7)</f>
        <v>0.5</v>
      </c>
      <c r="AQ114">
        <f t="shared" si="45"/>
        <v>1</v>
      </c>
      <c r="AR114">
        <f>(Constants!$B$3*Constants!$B$8*I114*K114+AS113)/(Constants!$B$9*Constants!$B$4)</f>
        <v>2.51327433628319</v>
      </c>
      <c r="AS114">
        <f>(Constants!$B$3*Constants!$B$8*I114*K114+AS113)-(AR114*Constants!$B$9*Constants!$B$4)</f>
        <v>0</v>
      </c>
      <c r="AT114">
        <f t="shared" si="46"/>
        <v>281.486725663717</v>
      </c>
      <c r="AU114">
        <f t="array" ref="AU114">IF(SUMPRODUCT(--(SIGN(AN81:AN113)=SIGN(K82:K114)))=0,2,IF(AV113&gt;0,1,0))</f>
        <v>0</v>
      </c>
      <c r="AV114">
        <f>IF(AU114=2,ROUND(5*1000/Constants!$B$11,0),IF(AV113&gt;0,AV113-1,0))</f>
        <v>0</v>
      </c>
      <c r="AW114">
        <f t="shared" si="47"/>
        <v>0</v>
      </c>
      <c r="AX114">
        <f ca="1" t="array" ref="AX114">IF(AW114&gt;Constants!$B$12,2,IF(SUMPRODUCT(--(AX95:AX114=2))=0,0,1))</f>
        <v>2</v>
      </c>
      <c r="AZ114">
        <f t="array" ref="AZ114">IF(ABS(AG114)&gt;Constants!$B$13,2,IF(SUMPRODUCT(--(AZ94:AZ113=2))=0,0,1))</f>
        <v>0</v>
      </c>
    </row>
    <row r="115" spans="1:52">
      <c r="A115" s="3">
        <v>113</v>
      </c>
      <c r="B115">
        <f>Signals!D114</f>
        <v>1</v>
      </c>
      <c r="C115">
        <f>Signals!E114</f>
        <v>1</v>
      </c>
      <c r="D115">
        <f>Signals!G114</f>
        <v>0</v>
      </c>
      <c r="E115">
        <f>Signals!J114</f>
        <v>0</v>
      </c>
      <c r="F115">
        <f>Signals!K114</f>
        <v>0</v>
      </c>
      <c r="G115">
        <f>IF(Constants!$B$2=2,-B115,B115)</f>
        <v>1</v>
      </c>
      <c r="H115">
        <f>IF(Constants!$C$2=2,-C115,C115)</f>
        <v>1</v>
      </c>
      <c r="I115">
        <f t="shared" si="31"/>
        <v>1</v>
      </c>
      <c r="J115">
        <f t="shared" si="32"/>
        <v>1</v>
      </c>
      <c r="K115">
        <f t="shared" si="33"/>
        <v>1</v>
      </c>
      <c r="L115">
        <f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400.5</v>
      </c>
      <c r="M115">
        <f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400.5</v>
      </c>
      <c r="N115">
        <f t="shared" si="34"/>
        <v>400.5</v>
      </c>
      <c r="O115">
        <f t="shared" si="35"/>
        <v>400.5</v>
      </c>
      <c r="P115">
        <f>IF(I115&lt;&gt;0,(ABS(L115*Constants!$B$10)+50)/100,MAX(P114-ABS(N115*Constants!$B$4),0))</f>
        <v>0.54005</v>
      </c>
      <c r="Q115">
        <f>IF(J115&lt;&gt;0,(ABS(M115*Constants!$B$10)+50)/100,MAX(Q114-ABS(O115*Constants!$B$4),0))</f>
        <v>0.54005</v>
      </c>
      <c r="R115">
        <f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400.5</v>
      </c>
      <c r="S115">
        <f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400.5</v>
      </c>
      <c r="T115">
        <f t="shared" si="36"/>
        <v>400.5</v>
      </c>
      <c r="U115">
        <f t="shared" si="37"/>
        <v>400.5</v>
      </c>
      <c r="V115">
        <f>IF(I115&lt;&gt;0,(ABS(R115*Constants!$B$4)+50)/100,IF(R115=0,MAX((0-ABS(T115*Constants!$B$4)),0),(ABS(R115*Constants!$B$4)+50)/100))</f>
        <v>501.125</v>
      </c>
      <c r="W115">
        <f>IF(J115&lt;&gt;0,(ABS(S115*Constants!$B$4)+50)/100,IF(S115=0,MAX((0-ABS(U115*Constants!$B$4)),0),(ABS(S115*Constants!$B$4)+50)/100))</f>
        <v>501.125</v>
      </c>
      <c r="X115">
        <f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400.5</v>
      </c>
      <c r="Y115">
        <f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400.5</v>
      </c>
      <c r="Z115">
        <f t="shared" si="38"/>
        <v>400.5</v>
      </c>
      <c r="AA115">
        <f t="shared" si="39"/>
        <v>400.5</v>
      </c>
      <c r="AB115">
        <f>IF(I115&lt;&gt;0,(ABS(X115*Constants!$B$10)+50)/100,IF(X115=0,MAX((AB114-ABS(Z115*Constants!$B$4)),0),(ABS(X115*Constants!$B$4)+50)/100))</f>
        <v>0.54005</v>
      </c>
      <c r="AC115">
        <f>IF(J115&lt;&gt;0,(ABS(Y115*Constants!$B$10)+50)/100,IF(Y115=0,MAX((AC114-ABS(AA115*Constants!$B$4)),0),(ABS(Y115*Constants!$B$4)+50)/100))</f>
        <v>0.54005</v>
      </c>
      <c r="AD115">
        <f t="shared" si="40"/>
        <v>401</v>
      </c>
      <c r="AE115">
        <f t="shared" si="41"/>
        <v>400.5</v>
      </c>
      <c r="AF115">
        <f t="shared" si="42"/>
        <v>400.5</v>
      </c>
      <c r="AG115">
        <f>((Constants!$B$5*AG114)+Constants!$B$4*AD115+AH114)/(Constants!$B$5+Constants!$B$4)</f>
        <v>401</v>
      </c>
      <c r="AH115">
        <f>((Constants!$B$5*AG114)+Constants!$B$4*AD115+AH114)-(Constants!$B$5+Constants!$B$4)*AG115</f>
        <v>0</v>
      </c>
      <c r="AI115">
        <f>((Constants!$B$5*AI114)+Constants!$B$4*AE115+AJ114)/(Constants!$B$5+Constants!$B$4)</f>
        <v>400.5</v>
      </c>
      <c r="AJ115">
        <f>((Constants!$B$5*AI114)+Constants!$B$4*AE115+AJ114)-(Constants!$B$4+Constants!$B$5)*AI115</f>
        <v>0</v>
      </c>
      <c r="AK115">
        <f>((Constants!$B$5*AK114)+Constants!$B$4*AF115+AL114)/(Constants!$B$5+Constants!$B$4)</f>
        <v>400.5</v>
      </c>
      <c r="AL115">
        <f>((Constants!$B$5*AK114)+Constants!$B$4*AF115+AL114)-(Constants!$B$5+Constants!$B$4)*AK115</f>
        <v>0</v>
      </c>
      <c r="AM115">
        <f t="shared" si="43"/>
        <v>1</v>
      </c>
      <c r="AN115">
        <f t="shared" si="44"/>
        <v>1</v>
      </c>
      <c r="AO115">
        <f>(200000*(ABS(N115)-ABS(N113))+Constants!$B$7)/(2*Constants!$B$7)</f>
        <v>0.5</v>
      </c>
      <c r="AP115">
        <f>(200000*(ABS(O115)-ABS(O113))+Constants!$B$7)/(2*Constants!$B$7)</f>
        <v>0.5</v>
      </c>
      <c r="AQ115">
        <f t="shared" si="45"/>
        <v>1</v>
      </c>
      <c r="AR115">
        <f>(Constants!$B$3*Constants!$B$8*I115*K115+AS114)/(Constants!$B$9*Constants!$B$4)</f>
        <v>2.51327433628319</v>
      </c>
      <c r="AS115">
        <f>(Constants!$B$3*Constants!$B$8*I115*K115+AS114)-(AR115*Constants!$B$9*Constants!$B$4)</f>
        <v>0</v>
      </c>
      <c r="AT115">
        <f t="shared" si="46"/>
        <v>284</v>
      </c>
      <c r="AU115">
        <f t="array" ref="AU115">IF(SUMPRODUCT(--(SIGN(AN82:AN114)=SIGN(K83:K115)))=0,2,IF(AV114&gt;0,1,0))</f>
        <v>0</v>
      </c>
      <c r="AV115">
        <f>IF(AU115=2,ROUND(5*1000/Constants!$B$11,0),IF(AV114&gt;0,AV114-1,0))</f>
        <v>0</v>
      </c>
      <c r="AW115">
        <f t="shared" si="47"/>
        <v>0</v>
      </c>
      <c r="AX115">
        <f ca="1" t="array" ref="AX115">IF(AW115&gt;Constants!$B$12,2,IF(SUMPRODUCT(--(AX96:AX115=2))=0,0,1))</f>
        <v>2</v>
      </c>
      <c r="AZ115">
        <f t="array" ref="AZ115">IF(ABS(AG115)&gt;Constants!$B$13,2,IF(SUMPRODUCT(--(AZ95:AZ114=2))=0,0,1))</f>
        <v>0</v>
      </c>
    </row>
    <row r="116" spans="1:52">
      <c r="A116" s="3">
        <v>114</v>
      </c>
      <c r="B116">
        <f>Signals!D115</f>
        <v>1</v>
      </c>
      <c r="C116">
        <f>Signals!E115</f>
        <v>1</v>
      </c>
      <c r="D116">
        <f>Signals!G115</f>
        <v>0</v>
      </c>
      <c r="E116">
        <f>Signals!J115</f>
        <v>0</v>
      </c>
      <c r="F116">
        <f>Signals!K115</f>
        <v>0</v>
      </c>
      <c r="G116">
        <f>IF(Constants!$B$2=2,-B116,B116)</f>
        <v>1</v>
      </c>
      <c r="H116">
        <f>IF(Constants!$C$2=2,-C116,C116)</f>
        <v>1</v>
      </c>
      <c r="I116">
        <f t="shared" si="31"/>
        <v>1</v>
      </c>
      <c r="J116">
        <f t="shared" si="32"/>
        <v>1</v>
      </c>
      <c r="K116">
        <f t="shared" si="33"/>
        <v>1</v>
      </c>
      <c r="L116">
        <f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400.5</v>
      </c>
      <c r="M116">
        <f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400.5</v>
      </c>
      <c r="N116">
        <f t="shared" si="34"/>
        <v>400.5</v>
      </c>
      <c r="O116">
        <f t="shared" si="35"/>
        <v>400.5</v>
      </c>
      <c r="P116">
        <f>IF(I116&lt;&gt;0,(ABS(L116*Constants!$B$10)+50)/100,MAX(P115-ABS(N116*Constants!$B$4),0))</f>
        <v>0.54005</v>
      </c>
      <c r="Q116">
        <f>IF(J116&lt;&gt;0,(ABS(M116*Constants!$B$10)+50)/100,MAX(Q115-ABS(O116*Constants!$B$4),0))</f>
        <v>0.54005</v>
      </c>
      <c r="R116">
        <f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400.5</v>
      </c>
      <c r="S116">
        <f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400.5</v>
      </c>
      <c r="T116">
        <f t="shared" si="36"/>
        <v>400.5</v>
      </c>
      <c r="U116">
        <f t="shared" si="37"/>
        <v>400.5</v>
      </c>
      <c r="V116">
        <f>IF(I116&lt;&gt;0,(ABS(R116*Constants!$B$4)+50)/100,IF(R116=0,MAX((0-ABS(T116*Constants!$B$4)),0),(ABS(R116*Constants!$B$4)+50)/100))</f>
        <v>501.125</v>
      </c>
      <c r="W116">
        <f>IF(J116&lt;&gt;0,(ABS(S116*Constants!$B$4)+50)/100,IF(S116=0,MAX((0-ABS(U116*Constants!$B$4)),0),(ABS(S116*Constants!$B$4)+50)/100))</f>
        <v>501.125</v>
      </c>
      <c r="X116">
        <f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400.5</v>
      </c>
      <c r="Y116">
        <f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400.5</v>
      </c>
      <c r="Z116">
        <f t="shared" si="38"/>
        <v>400.5</v>
      </c>
      <c r="AA116">
        <f t="shared" si="39"/>
        <v>400.5</v>
      </c>
      <c r="AB116">
        <f>IF(I116&lt;&gt;0,(ABS(X116*Constants!$B$10)+50)/100,IF(X116=0,MAX((AB115-ABS(Z116*Constants!$B$4)),0),(ABS(X116*Constants!$B$4)+50)/100))</f>
        <v>0.54005</v>
      </c>
      <c r="AC116">
        <f>IF(J116&lt;&gt;0,(ABS(Y116*Constants!$B$10)+50)/100,IF(Y116=0,MAX((AC115-ABS(AA116*Constants!$B$4)),0),(ABS(Y116*Constants!$B$4)+50)/100))</f>
        <v>0.54005</v>
      </c>
      <c r="AD116">
        <f t="shared" si="40"/>
        <v>401</v>
      </c>
      <c r="AE116">
        <f t="shared" si="41"/>
        <v>400.5</v>
      </c>
      <c r="AF116">
        <f t="shared" si="42"/>
        <v>400.5</v>
      </c>
      <c r="AG116">
        <f>((Constants!$B$5*AG115)+Constants!$B$4*AD116+AH115)/(Constants!$B$5+Constants!$B$4)</f>
        <v>401</v>
      </c>
      <c r="AH116">
        <f>((Constants!$B$5*AG115)+Constants!$B$4*AD116+AH115)-(Constants!$B$5+Constants!$B$4)*AG116</f>
        <v>0</v>
      </c>
      <c r="AI116">
        <f>((Constants!$B$5*AI115)+Constants!$B$4*AE116+AJ115)/(Constants!$B$5+Constants!$B$4)</f>
        <v>400.5</v>
      </c>
      <c r="AJ116">
        <f>((Constants!$B$5*AI115)+Constants!$B$4*AE116+AJ115)-(Constants!$B$4+Constants!$B$5)*AI116</f>
        <v>0</v>
      </c>
      <c r="AK116">
        <f>((Constants!$B$5*AK115)+Constants!$B$4*AF116+AL115)/(Constants!$B$5+Constants!$B$4)</f>
        <v>400.5</v>
      </c>
      <c r="AL116">
        <f>((Constants!$B$5*AK115)+Constants!$B$4*AF116+AL115)-(Constants!$B$5+Constants!$B$4)*AK116</f>
        <v>0</v>
      </c>
      <c r="AM116">
        <f t="shared" si="43"/>
        <v>1</v>
      </c>
      <c r="AN116">
        <f t="shared" si="44"/>
        <v>1</v>
      </c>
      <c r="AO116">
        <f>(200000*(ABS(N116)-ABS(N114))+Constants!$B$7)/(2*Constants!$B$7)</f>
        <v>0.5</v>
      </c>
      <c r="AP116">
        <f>(200000*(ABS(O116)-ABS(O114))+Constants!$B$7)/(2*Constants!$B$7)</f>
        <v>0.5</v>
      </c>
      <c r="AQ116">
        <f t="shared" si="45"/>
        <v>1</v>
      </c>
      <c r="AR116">
        <f>(Constants!$B$3*Constants!$B$8*I116*K116+AS115)/(Constants!$B$9*Constants!$B$4)</f>
        <v>2.51327433628319</v>
      </c>
      <c r="AS116">
        <f>(Constants!$B$3*Constants!$B$8*I116*K116+AS115)-(AR116*Constants!$B$9*Constants!$B$4)</f>
        <v>0</v>
      </c>
      <c r="AT116">
        <f t="shared" si="46"/>
        <v>286.513274336283</v>
      </c>
      <c r="AU116">
        <f t="array" ref="AU116">IF(SUMPRODUCT(--(SIGN(AN83:AN115)=SIGN(K84:K116)))=0,2,IF(AV115&gt;0,1,0))</f>
        <v>0</v>
      </c>
      <c r="AV116">
        <f>IF(AU116=2,ROUND(5*1000/Constants!$B$11,0),IF(AV115&gt;0,AV115-1,0))</f>
        <v>0</v>
      </c>
      <c r="AW116">
        <f t="shared" si="47"/>
        <v>0</v>
      </c>
      <c r="AX116">
        <f ca="1" t="array" ref="AX116">IF(AW116&gt;Constants!$B$12,2,IF(SUMPRODUCT(--(AX97:AX116=2))=0,0,1))</f>
        <v>2</v>
      </c>
      <c r="AZ116">
        <f t="array" ref="AZ116">IF(ABS(AG116)&gt;Constants!$B$13,2,IF(SUMPRODUCT(--(AZ96:AZ115=2))=0,0,1))</f>
        <v>0</v>
      </c>
    </row>
    <row r="117" spans="1:52">
      <c r="A117" s="3">
        <v>115</v>
      </c>
      <c r="B117">
        <f>Signals!D116</f>
        <v>1</v>
      </c>
      <c r="C117">
        <f>Signals!E116</f>
        <v>1</v>
      </c>
      <c r="D117">
        <f>Signals!G116</f>
        <v>0</v>
      </c>
      <c r="E117">
        <f>Signals!J116</f>
        <v>0</v>
      </c>
      <c r="F117">
        <f>Signals!K116</f>
        <v>0</v>
      </c>
      <c r="G117">
        <f>IF(Constants!$B$2=2,-B117,B117)</f>
        <v>1</v>
      </c>
      <c r="H117">
        <f>IF(Constants!$C$2=2,-C117,C117)</f>
        <v>1</v>
      </c>
      <c r="I117">
        <f t="shared" si="31"/>
        <v>1</v>
      </c>
      <c r="J117">
        <f t="shared" si="32"/>
        <v>1</v>
      </c>
      <c r="K117">
        <f t="shared" si="33"/>
        <v>1</v>
      </c>
      <c r="L117">
        <f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400.5</v>
      </c>
      <c r="M117">
        <f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400.5</v>
      </c>
      <c r="N117">
        <f t="shared" si="34"/>
        <v>400.5</v>
      </c>
      <c r="O117">
        <f t="shared" si="35"/>
        <v>400.5</v>
      </c>
      <c r="P117">
        <f>IF(I117&lt;&gt;0,(ABS(L117*Constants!$B$10)+50)/100,MAX(P116-ABS(N117*Constants!$B$4),0))</f>
        <v>0.54005</v>
      </c>
      <c r="Q117">
        <f>IF(J117&lt;&gt;0,(ABS(M117*Constants!$B$10)+50)/100,MAX(Q116-ABS(O117*Constants!$B$4),0))</f>
        <v>0.54005</v>
      </c>
      <c r="R117">
        <f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400.5</v>
      </c>
      <c r="S117">
        <f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400.5</v>
      </c>
      <c r="T117">
        <f t="shared" si="36"/>
        <v>400.5</v>
      </c>
      <c r="U117">
        <f t="shared" si="37"/>
        <v>400.5</v>
      </c>
      <c r="V117">
        <f>IF(I117&lt;&gt;0,(ABS(R117*Constants!$B$4)+50)/100,IF(R117=0,MAX((0-ABS(T117*Constants!$B$4)),0),(ABS(R117*Constants!$B$4)+50)/100))</f>
        <v>501.125</v>
      </c>
      <c r="W117">
        <f>IF(J117&lt;&gt;0,(ABS(S117*Constants!$B$4)+50)/100,IF(S117=0,MAX((0-ABS(U117*Constants!$B$4)),0),(ABS(S117*Constants!$B$4)+50)/100))</f>
        <v>501.125</v>
      </c>
      <c r="X117">
        <f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400.5</v>
      </c>
      <c r="Y117">
        <f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400.5</v>
      </c>
      <c r="Z117">
        <f t="shared" si="38"/>
        <v>400.5</v>
      </c>
      <c r="AA117">
        <f t="shared" si="39"/>
        <v>400.5</v>
      </c>
      <c r="AB117">
        <f>IF(I117&lt;&gt;0,(ABS(X117*Constants!$B$10)+50)/100,IF(X117=0,MAX((AB116-ABS(Z117*Constants!$B$4)),0),(ABS(X117*Constants!$B$4)+50)/100))</f>
        <v>0.54005</v>
      </c>
      <c r="AC117">
        <f>IF(J117&lt;&gt;0,(ABS(Y117*Constants!$B$10)+50)/100,IF(Y117=0,MAX((AC116-ABS(AA117*Constants!$B$4)),0),(ABS(Y117*Constants!$B$4)+50)/100))</f>
        <v>0.54005</v>
      </c>
      <c r="AD117">
        <f t="shared" si="40"/>
        <v>401</v>
      </c>
      <c r="AE117">
        <f t="shared" si="41"/>
        <v>400.5</v>
      </c>
      <c r="AF117">
        <f t="shared" si="42"/>
        <v>400.5</v>
      </c>
      <c r="AG117">
        <f>((Constants!$B$5*AG116)+Constants!$B$4*AD117+AH116)/(Constants!$B$5+Constants!$B$4)</f>
        <v>401</v>
      </c>
      <c r="AH117">
        <f>((Constants!$B$5*AG116)+Constants!$B$4*AD117+AH116)-(Constants!$B$5+Constants!$B$4)*AG117</f>
        <v>0</v>
      </c>
      <c r="AI117">
        <f>((Constants!$B$5*AI116)+Constants!$B$4*AE117+AJ116)/(Constants!$B$5+Constants!$B$4)</f>
        <v>400.5</v>
      </c>
      <c r="AJ117">
        <f>((Constants!$B$5*AI116)+Constants!$B$4*AE117+AJ116)-(Constants!$B$4+Constants!$B$5)*AI117</f>
        <v>0</v>
      </c>
      <c r="AK117">
        <f>((Constants!$B$5*AK116)+Constants!$B$4*AF117+AL116)/(Constants!$B$5+Constants!$B$4)</f>
        <v>400.5</v>
      </c>
      <c r="AL117">
        <f>((Constants!$B$5*AK116)+Constants!$B$4*AF117+AL116)-(Constants!$B$5+Constants!$B$4)*AK117</f>
        <v>0</v>
      </c>
      <c r="AM117">
        <f t="shared" si="43"/>
        <v>1</v>
      </c>
      <c r="AN117">
        <f t="shared" si="44"/>
        <v>1</v>
      </c>
      <c r="AO117">
        <f>(200000*(ABS(N117)-ABS(N115))+Constants!$B$7)/(2*Constants!$B$7)</f>
        <v>0.5</v>
      </c>
      <c r="AP117">
        <f>(200000*(ABS(O117)-ABS(O115))+Constants!$B$7)/(2*Constants!$B$7)</f>
        <v>0.5</v>
      </c>
      <c r="AQ117">
        <f t="shared" si="45"/>
        <v>1</v>
      </c>
      <c r="AR117">
        <f>(Constants!$B$3*Constants!$B$8*I117*K117+AS116)/(Constants!$B$9*Constants!$B$4)</f>
        <v>2.51327433628319</v>
      </c>
      <c r="AS117">
        <f>(Constants!$B$3*Constants!$B$8*I117*K117+AS116)-(AR117*Constants!$B$9*Constants!$B$4)</f>
        <v>0</v>
      </c>
      <c r="AT117">
        <f t="shared" si="46"/>
        <v>289.026548672567</v>
      </c>
      <c r="AU117">
        <f t="array" ref="AU117">IF(SUMPRODUCT(--(SIGN(AN84:AN116)=SIGN(K85:K117)))=0,2,IF(AV116&gt;0,1,0))</f>
        <v>0</v>
      </c>
      <c r="AV117">
        <f>IF(AU117=2,ROUND(5*1000/Constants!$B$11,0),IF(AV116&gt;0,AV116-1,0))</f>
        <v>0</v>
      </c>
      <c r="AW117">
        <f t="shared" si="47"/>
        <v>0</v>
      </c>
      <c r="AX117">
        <f ca="1" t="array" ref="AX117">IF(AW117&gt;Constants!$B$12,2,IF(SUMPRODUCT(--(AX98:AX117=2))=0,0,1))</f>
        <v>2</v>
      </c>
      <c r="AZ117">
        <f t="array" ref="AZ117">IF(ABS(AG117)&gt;Constants!$B$13,2,IF(SUMPRODUCT(--(AZ97:AZ116=2))=0,0,1))</f>
        <v>0</v>
      </c>
    </row>
    <row r="118" spans="1:52">
      <c r="A118" s="3">
        <v>116</v>
      </c>
      <c r="B118">
        <f>Signals!D117</f>
        <v>1</v>
      </c>
      <c r="C118">
        <f>Signals!E117</f>
        <v>1</v>
      </c>
      <c r="D118">
        <f>Signals!G117</f>
        <v>0</v>
      </c>
      <c r="E118">
        <f>Signals!J117</f>
        <v>0</v>
      </c>
      <c r="F118">
        <f>Signals!K117</f>
        <v>0</v>
      </c>
      <c r="G118">
        <f>IF(Constants!$B$2=2,-B118,B118)</f>
        <v>1</v>
      </c>
      <c r="H118">
        <f>IF(Constants!$C$2=2,-C118,C118)</f>
        <v>1</v>
      </c>
      <c r="I118">
        <f t="shared" si="31"/>
        <v>1</v>
      </c>
      <c r="J118">
        <f t="shared" si="32"/>
        <v>1</v>
      </c>
      <c r="K118">
        <f t="shared" si="33"/>
        <v>1</v>
      </c>
      <c r="L118">
        <f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400.5</v>
      </c>
      <c r="M118">
        <f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400.5</v>
      </c>
      <c r="N118">
        <f t="shared" si="34"/>
        <v>400.5</v>
      </c>
      <c r="O118">
        <f t="shared" si="35"/>
        <v>400.5</v>
      </c>
      <c r="P118">
        <f>IF(I118&lt;&gt;0,(ABS(L118*Constants!$B$10)+50)/100,MAX(P117-ABS(N118*Constants!$B$4),0))</f>
        <v>0.54005</v>
      </c>
      <c r="Q118">
        <f>IF(J118&lt;&gt;0,(ABS(M118*Constants!$B$10)+50)/100,MAX(Q117-ABS(O118*Constants!$B$4),0))</f>
        <v>0.54005</v>
      </c>
      <c r="R118">
        <f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400.5</v>
      </c>
      <c r="S118">
        <f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400.5</v>
      </c>
      <c r="T118">
        <f t="shared" si="36"/>
        <v>400.5</v>
      </c>
      <c r="U118">
        <f t="shared" si="37"/>
        <v>400.5</v>
      </c>
      <c r="V118">
        <f>IF(I118&lt;&gt;0,(ABS(R118*Constants!$B$4)+50)/100,IF(R118=0,MAX((0-ABS(T118*Constants!$B$4)),0),(ABS(R118*Constants!$B$4)+50)/100))</f>
        <v>501.125</v>
      </c>
      <c r="W118">
        <f>IF(J118&lt;&gt;0,(ABS(S118*Constants!$B$4)+50)/100,IF(S118=0,MAX((0-ABS(U118*Constants!$B$4)),0),(ABS(S118*Constants!$B$4)+50)/100))</f>
        <v>501.125</v>
      </c>
      <c r="X118">
        <f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400.5</v>
      </c>
      <c r="Y118">
        <f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400.5</v>
      </c>
      <c r="Z118">
        <f t="shared" si="38"/>
        <v>400.5</v>
      </c>
      <c r="AA118">
        <f t="shared" si="39"/>
        <v>400.5</v>
      </c>
      <c r="AB118">
        <f>IF(I118&lt;&gt;0,(ABS(X118*Constants!$B$10)+50)/100,IF(X118=0,MAX((AB117-ABS(Z118*Constants!$B$4)),0),(ABS(X118*Constants!$B$4)+50)/100))</f>
        <v>0.54005</v>
      </c>
      <c r="AC118">
        <f>IF(J118&lt;&gt;0,(ABS(Y118*Constants!$B$10)+50)/100,IF(Y118=0,MAX((AC117-ABS(AA118*Constants!$B$4)),0),(ABS(Y118*Constants!$B$4)+50)/100))</f>
        <v>0.54005</v>
      </c>
      <c r="AD118">
        <f t="shared" si="40"/>
        <v>401</v>
      </c>
      <c r="AE118">
        <f t="shared" si="41"/>
        <v>400.5</v>
      </c>
      <c r="AF118">
        <f t="shared" si="42"/>
        <v>400.5</v>
      </c>
      <c r="AG118">
        <f>((Constants!$B$5*AG117)+Constants!$B$4*AD118+AH117)/(Constants!$B$5+Constants!$B$4)</f>
        <v>401</v>
      </c>
      <c r="AH118">
        <f>((Constants!$B$5*AG117)+Constants!$B$4*AD118+AH117)-(Constants!$B$5+Constants!$B$4)*AG118</f>
        <v>0</v>
      </c>
      <c r="AI118">
        <f>((Constants!$B$5*AI117)+Constants!$B$4*AE118+AJ117)/(Constants!$B$5+Constants!$B$4)</f>
        <v>400.5</v>
      </c>
      <c r="AJ118">
        <f>((Constants!$B$5*AI117)+Constants!$B$4*AE118+AJ117)-(Constants!$B$4+Constants!$B$5)*AI118</f>
        <v>0</v>
      </c>
      <c r="AK118">
        <f>((Constants!$B$5*AK117)+Constants!$B$4*AF118+AL117)/(Constants!$B$5+Constants!$B$4)</f>
        <v>400.5</v>
      </c>
      <c r="AL118">
        <f>((Constants!$B$5*AK117)+Constants!$B$4*AF118+AL117)-(Constants!$B$5+Constants!$B$4)*AK118</f>
        <v>0</v>
      </c>
      <c r="AM118">
        <f t="shared" si="43"/>
        <v>1</v>
      </c>
      <c r="AN118">
        <f t="shared" si="44"/>
        <v>1</v>
      </c>
      <c r="AO118">
        <f>(200000*(ABS(N118)-ABS(N116))+Constants!$B$7)/(2*Constants!$B$7)</f>
        <v>0.5</v>
      </c>
      <c r="AP118">
        <f>(200000*(ABS(O118)-ABS(O116))+Constants!$B$7)/(2*Constants!$B$7)</f>
        <v>0.5</v>
      </c>
      <c r="AQ118">
        <f t="shared" si="45"/>
        <v>1</v>
      </c>
      <c r="AR118">
        <f>(Constants!$B$3*Constants!$B$8*I118*K118+AS117)/(Constants!$B$9*Constants!$B$4)</f>
        <v>2.51327433628319</v>
      </c>
      <c r="AS118">
        <f>(Constants!$B$3*Constants!$B$8*I118*K118+AS117)-(AR118*Constants!$B$9*Constants!$B$4)</f>
        <v>0</v>
      </c>
      <c r="AT118">
        <f t="shared" si="46"/>
        <v>291.53982300885</v>
      </c>
      <c r="AU118">
        <f t="array" ref="AU118">IF(SUMPRODUCT(--(SIGN(AN85:AN117)=SIGN(K86:K118)))=0,2,IF(AV117&gt;0,1,0))</f>
        <v>0</v>
      </c>
      <c r="AV118">
        <f>IF(AU118=2,ROUND(5*1000/Constants!$B$11,0),IF(AV117&gt;0,AV117-1,0))</f>
        <v>0</v>
      </c>
      <c r="AW118">
        <f t="shared" si="47"/>
        <v>0</v>
      </c>
      <c r="AX118">
        <f ca="1" t="array" ref="AX118">IF(AW118&gt;Constants!$B$12,2,IF(SUMPRODUCT(--(AX99:AX118=2))=0,0,1))</f>
        <v>2</v>
      </c>
      <c r="AZ118">
        <f t="array" ref="AZ118">IF(ABS(AG118)&gt;Constants!$B$13,2,IF(SUMPRODUCT(--(AZ98:AZ117=2))=0,0,1))</f>
        <v>0</v>
      </c>
    </row>
    <row r="119" spans="1:52">
      <c r="A119" s="3">
        <v>117</v>
      </c>
      <c r="B119">
        <f>Signals!D118</f>
        <v>1</v>
      </c>
      <c r="C119">
        <f>Signals!E118</f>
        <v>1</v>
      </c>
      <c r="D119">
        <f>Signals!G118</f>
        <v>0</v>
      </c>
      <c r="E119">
        <f>Signals!J118</f>
        <v>0</v>
      </c>
      <c r="F119">
        <f>Signals!K118</f>
        <v>0</v>
      </c>
      <c r="G119">
        <f>IF(Constants!$B$2=2,-B119,B119)</f>
        <v>1</v>
      </c>
      <c r="H119">
        <f>IF(Constants!$C$2=2,-C119,C119)</f>
        <v>1</v>
      </c>
      <c r="I119">
        <f t="shared" si="31"/>
        <v>1</v>
      </c>
      <c r="J119">
        <f t="shared" si="32"/>
        <v>1</v>
      </c>
      <c r="K119">
        <f t="shared" si="33"/>
        <v>1</v>
      </c>
      <c r="L119">
        <f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400.5</v>
      </c>
      <c r="M119">
        <f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400.5</v>
      </c>
      <c r="N119">
        <f t="shared" si="34"/>
        <v>400.5</v>
      </c>
      <c r="O119">
        <f t="shared" si="35"/>
        <v>400.5</v>
      </c>
      <c r="P119">
        <f>IF(I119&lt;&gt;0,(ABS(L119*Constants!$B$10)+50)/100,MAX(P118-ABS(N119*Constants!$B$4),0))</f>
        <v>0.54005</v>
      </c>
      <c r="Q119">
        <f>IF(J119&lt;&gt;0,(ABS(M119*Constants!$B$10)+50)/100,MAX(Q118-ABS(O119*Constants!$B$4),0))</f>
        <v>0.54005</v>
      </c>
      <c r="R119">
        <f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400.5</v>
      </c>
      <c r="S119">
        <f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400.5</v>
      </c>
      <c r="T119">
        <f t="shared" si="36"/>
        <v>400.5</v>
      </c>
      <c r="U119">
        <f t="shared" si="37"/>
        <v>400.5</v>
      </c>
      <c r="V119">
        <f>IF(I119&lt;&gt;0,(ABS(R119*Constants!$B$4)+50)/100,IF(R119=0,MAX((0-ABS(T119*Constants!$B$4)),0),(ABS(R119*Constants!$B$4)+50)/100))</f>
        <v>501.125</v>
      </c>
      <c r="W119">
        <f>IF(J119&lt;&gt;0,(ABS(S119*Constants!$B$4)+50)/100,IF(S119=0,MAX((0-ABS(U119*Constants!$B$4)),0),(ABS(S119*Constants!$B$4)+50)/100))</f>
        <v>501.125</v>
      </c>
      <c r="X119">
        <f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400.5</v>
      </c>
      <c r="Y119">
        <f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400.5</v>
      </c>
      <c r="Z119">
        <f t="shared" si="38"/>
        <v>400.5</v>
      </c>
      <c r="AA119">
        <f t="shared" si="39"/>
        <v>400.5</v>
      </c>
      <c r="AB119">
        <f>IF(I119&lt;&gt;0,(ABS(X119*Constants!$B$10)+50)/100,IF(X119=0,MAX((AB118-ABS(Z119*Constants!$B$4)),0),(ABS(X119*Constants!$B$4)+50)/100))</f>
        <v>0.54005</v>
      </c>
      <c r="AC119">
        <f>IF(J119&lt;&gt;0,(ABS(Y119*Constants!$B$10)+50)/100,IF(Y119=0,MAX((AC118-ABS(AA119*Constants!$B$4)),0),(ABS(Y119*Constants!$B$4)+50)/100))</f>
        <v>0.54005</v>
      </c>
      <c r="AD119">
        <f t="shared" si="40"/>
        <v>401</v>
      </c>
      <c r="AE119">
        <f t="shared" si="41"/>
        <v>400.5</v>
      </c>
      <c r="AF119">
        <f t="shared" si="42"/>
        <v>400.5</v>
      </c>
      <c r="AG119">
        <f>((Constants!$B$5*AG118)+Constants!$B$4*AD119+AH118)/(Constants!$B$5+Constants!$B$4)</f>
        <v>401</v>
      </c>
      <c r="AH119">
        <f>((Constants!$B$5*AG118)+Constants!$B$4*AD119+AH118)-(Constants!$B$5+Constants!$B$4)*AG119</f>
        <v>0</v>
      </c>
      <c r="AI119">
        <f>((Constants!$B$5*AI118)+Constants!$B$4*AE119+AJ118)/(Constants!$B$5+Constants!$B$4)</f>
        <v>400.5</v>
      </c>
      <c r="AJ119">
        <f>((Constants!$B$5*AI118)+Constants!$B$4*AE119+AJ118)-(Constants!$B$4+Constants!$B$5)*AI119</f>
        <v>0</v>
      </c>
      <c r="AK119">
        <f>((Constants!$B$5*AK118)+Constants!$B$4*AF119+AL118)/(Constants!$B$5+Constants!$B$4)</f>
        <v>400.5</v>
      </c>
      <c r="AL119">
        <f>((Constants!$B$5*AK118)+Constants!$B$4*AF119+AL118)-(Constants!$B$5+Constants!$B$4)*AK119</f>
        <v>0</v>
      </c>
      <c r="AM119">
        <f t="shared" si="43"/>
        <v>1</v>
      </c>
      <c r="AN119">
        <f t="shared" si="44"/>
        <v>1</v>
      </c>
      <c r="AO119">
        <f>(200000*(ABS(N119)-ABS(N117))+Constants!$B$7)/(2*Constants!$B$7)</f>
        <v>0.5</v>
      </c>
      <c r="AP119">
        <f>(200000*(ABS(O119)-ABS(O117))+Constants!$B$7)/(2*Constants!$B$7)</f>
        <v>0.5</v>
      </c>
      <c r="AQ119">
        <f t="shared" si="45"/>
        <v>1</v>
      </c>
      <c r="AR119">
        <f>(Constants!$B$3*Constants!$B$8*I119*K119+AS118)/(Constants!$B$9*Constants!$B$4)</f>
        <v>2.51327433628319</v>
      </c>
      <c r="AS119">
        <f>(Constants!$B$3*Constants!$B$8*I119*K119+AS118)-(AR119*Constants!$B$9*Constants!$B$4)</f>
        <v>0</v>
      </c>
      <c r="AT119">
        <f t="shared" si="46"/>
        <v>294.053097345133</v>
      </c>
      <c r="AU119">
        <f t="array" ref="AU119">IF(SUMPRODUCT(--(SIGN(AN86:AN118)=SIGN(K87:K119)))=0,2,IF(AV118&gt;0,1,0))</f>
        <v>0</v>
      </c>
      <c r="AV119">
        <f>IF(AU119=2,ROUND(5*1000/Constants!$B$11,0),IF(AV118&gt;0,AV118-1,0))</f>
        <v>0</v>
      </c>
      <c r="AW119">
        <f t="shared" si="47"/>
        <v>0</v>
      </c>
      <c r="AX119">
        <f ca="1" t="array" ref="AX119">IF(AW119&gt;Constants!$B$12,2,IF(SUMPRODUCT(--(AX100:AX119=2))=0,0,1))</f>
        <v>2</v>
      </c>
      <c r="AZ119">
        <f t="array" ref="AZ119">IF(ABS(AG119)&gt;Constants!$B$13,2,IF(SUMPRODUCT(--(AZ99:AZ118=2))=0,0,1))</f>
        <v>0</v>
      </c>
    </row>
    <row r="120" spans="1:52">
      <c r="A120" s="3">
        <v>118</v>
      </c>
      <c r="B120">
        <f>Signals!D119</f>
        <v>1</v>
      </c>
      <c r="C120">
        <f>Signals!E119</f>
        <v>1</v>
      </c>
      <c r="D120">
        <f>Signals!G119</f>
        <v>0</v>
      </c>
      <c r="E120">
        <f>Signals!J119</f>
        <v>0</v>
      </c>
      <c r="F120">
        <f>Signals!K119</f>
        <v>0</v>
      </c>
      <c r="G120">
        <f>IF(Constants!$B$2=2,-B120,B120)</f>
        <v>1</v>
      </c>
      <c r="H120">
        <f>IF(Constants!$C$2=2,-C120,C120)</f>
        <v>1</v>
      </c>
      <c r="I120">
        <f t="shared" si="31"/>
        <v>1</v>
      </c>
      <c r="J120">
        <f t="shared" si="32"/>
        <v>1</v>
      </c>
      <c r="K120">
        <f t="shared" si="33"/>
        <v>1</v>
      </c>
      <c r="L120">
        <f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400.5</v>
      </c>
      <c r="M120">
        <f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400.5</v>
      </c>
      <c r="N120">
        <f t="shared" si="34"/>
        <v>400.5</v>
      </c>
      <c r="O120">
        <f t="shared" si="35"/>
        <v>400.5</v>
      </c>
      <c r="P120">
        <f>IF(I120&lt;&gt;0,(ABS(L120*Constants!$B$10)+50)/100,MAX(P119-ABS(N120*Constants!$B$4),0))</f>
        <v>0.54005</v>
      </c>
      <c r="Q120">
        <f>IF(J120&lt;&gt;0,(ABS(M120*Constants!$B$10)+50)/100,MAX(Q119-ABS(O120*Constants!$B$4),0))</f>
        <v>0.54005</v>
      </c>
      <c r="R120">
        <f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400.5</v>
      </c>
      <c r="S120">
        <f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400.5</v>
      </c>
      <c r="T120">
        <f t="shared" si="36"/>
        <v>400.5</v>
      </c>
      <c r="U120">
        <f t="shared" si="37"/>
        <v>400.5</v>
      </c>
      <c r="V120">
        <f>IF(I120&lt;&gt;0,(ABS(R120*Constants!$B$4)+50)/100,IF(R120=0,MAX((0-ABS(T120*Constants!$B$4)),0),(ABS(R120*Constants!$B$4)+50)/100))</f>
        <v>501.125</v>
      </c>
      <c r="W120">
        <f>IF(J120&lt;&gt;0,(ABS(S120*Constants!$B$4)+50)/100,IF(S120=0,MAX((0-ABS(U120*Constants!$B$4)),0),(ABS(S120*Constants!$B$4)+50)/100))</f>
        <v>501.125</v>
      </c>
      <c r="X120">
        <f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400.5</v>
      </c>
      <c r="Y120">
        <f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400.5</v>
      </c>
      <c r="Z120">
        <f t="shared" si="38"/>
        <v>400.5</v>
      </c>
      <c r="AA120">
        <f t="shared" si="39"/>
        <v>400.5</v>
      </c>
      <c r="AB120">
        <f>IF(I120&lt;&gt;0,(ABS(X120*Constants!$B$10)+50)/100,IF(X120=0,MAX((AB119-ABS(Z120*Constants!$B$4)),0),(ABS(X120*Constants!$B$4)+50)/100))</f>
        <v>0.54005</v>
      </c>
      <c r="AC120">
        <f>IF(J120&lt;&gt;0,(ABS(Y120*Constants!$B$10)+50)/100,IF(Y120=0,MAX((AC119-ABS(AA120*Constants!$B$4)),0),(ABS(Y120*Constants!$B$4)+50)/100))</f>
        <v>0.54005</v>
      </c>
      <c r="AD120">
        <f t="shared" si="40"/>
        <v>401</v>
      </c>
      <c r="AE120">
        <f t="shared" si="41"/>
        <v>400.5</v>
      </c>
      <c r="AF120">
        <f t="shared" si="42"/>
        <v>400.5</v>
      </c>
      <c r="AG120">
        <f>((Constants!$B$5*AG119)+Constants!$B$4*AD120+AH119)/(Constants!$B$5+Constants!$B$4)</f>
        <v>401</v>
      </c>
      <c r="AH120">
        <f>((Constants!$B$5*AG119)+Constants!$B$4*AD120+AH119)-(Constants!$B$5+Constants!$B$4)*AG120</f>
        <v>0</v>
      </c>
      <c r="AI120">
        <f>((Constants!$B$5*AI119)+Constants!$B$4*AE120+AJ119)/(Constants!$B$5+Constants!$B$4)</f>
        <v>400.5</v>
      </c>
      <c r="AJ120">
        <f>((Constants!$B$5*AI119)+Constants!$B$4*AE120+AJ119)-(Constants!$B$4+Constants!$B$5)*AI120</f>
        <v>0</v>
      </c>
      <c r="AK120">
        <f>((Constants!$B$5*AK119)+Constants!$B$4*AF120+AL119)/(Constants!$B$5+Constants!$B$4)</f>
        <v>400.5</v>
      </c>
      <c r="AL120">
        <f>((Constants!$B$5*AK119)+Constants!$B$4*AF120+AL119)-(Constants!$B$5+Constants!$B$4)*AK120</f>
        <v>0</v>
      </c>
      <c r="AM120">
        <f t="shared" si="43"/>
        <v>1</v>
      </c>
      <c r="AN120">
        <f t="shared" si="44"/>
        <v>1</v>
      </c>
      <c r="AO120">
        <f>(200000*(ABS(N120)-ABS(N118))+Constants!$B$7)/(2*Constants!$B$7)</f>
        <v>0.5</v>
      </c>
      <c r="AP120">
        <f>(200000*(ABS(O120)-ABS(O118))+Constants!$B$7)/(2*Constants!$B$7)</f>
        <v>0.5</v>
      </c>
      <c r="AQ120">
        <f t="shared" si="45"/>
        <v>1</v>
      </c>
      <c r="AR120">
        <f>(Constants!$B$3*Constants!$B$8*I120*K120+AS119)/(Constants!$B$9*Constants!$B$4)</f>
        <v>2.51327433628319</v>
      </c>
      <c r="AS120">
        <f>(Constants!$B$3*Constants!$B$8*I120*K120+AS119)-(AR120*Constants!$B$9*Constants!$B$4)</f>
        <v>0</v>
      </c>
      <c r="AT120">
        <f t="shared" si="46"/>
        <v>296.566371681416</v>
      </c>
      <c r="AU120">
        <f t="array" ref="AU120">IF(SUMPRODUCT(--(SIGN(AN87:AN119)=SIGN(K88:K120)))=0,2,IF(AV119&gt;0,1,0))</f>
        <v>0</v>
      </c>
      <c r="AV120">
        <f>IF(AU120=2,ROUND(5*1000/Constants!$B$11,0),IF(AV119&gt;0,AV119-1,0))</f>
        <v>0</v>
      </c>
      <c r="AW120">
        <f t="shared" si="47"/>
        <v>0</v>
      </c>
      <c r="AX120">
        <f ca="1" t="array" ref="AX120">IF(AW120&gt;Constants!$B$12,2,IF(SUMPRODUCT(--(AX101:AX120=2))=0,0,1))</f>
        <v>2</v>
      </c>
      <c r="AZ120">
        <f t="array" ref="AZ120">IF(ABS(AG120)&gt;Constants!$B$13,2,IF(SUMPRODUCT(--(AZ100:AZ119=2))=0,0,1))</f>
        <v>0</v>
      </c>
    </row>
    <row r="121" spans="1:52">
      <c r="A121" s="3">
        <v>119</v>
      </c>
      <c r="B121">
        <f>Signals!D120</f>
        <v>1</v>
      </c>
      <c r="C121">
        <f>Signals!E120</f>
        <v>1</v>
      </c>
      <c r="D121">
        <f>Signals!G120</f>
        <v>0</v>
      </c>
      <c r="E121">
        <f>Signals!J120</f>
        <v>0</v>
      </c>
      <c r="F121">
        <f>Signals!K120</f>
        <v>0</v>
      </c>
      <c r="G121">
        <f>IF(Constants!$B$2=2,-B121,B121)</f>
        <v>1</v>
      </c>
      <c r="H121">
        <f>IF(Constants!$C$2=2,-C121,C121)</f>
        <v>1</v>
      </c>
      <c r="I121">
        <f t="shared" si="31"/>
        <v>1</v>
      </c>
      <c r="J121">
        <f t="shared" si="32"/>
        <v>1</v>
      </c>
      <c r="K121">
        <f t="shared" si="33"/>
        <v>1</v>
      </c>
      <c r="L121">
        <f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400.5</v>
      </c>
      <c r="M121">
        <f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400.5</v>
      </c>
      <c r="N121">
        <f t="shared" si="34"/>
        <v>400.5</v>
      </c>
      <c r="O121">
        <f t="shared" si="35"/>
        <v>400.5</v>
      </c>
      <c r="P121">
        <f>IF(I121&lt;&gt;0,(ABS(L121*Constants!$B$10)+50)/100,MAX(P120-ABS(N121*Constants!$B$4),0))</f>
        <v>0.54005</v>
      </c>
      <c r="Q121">
        <f>IF(J121&lt;&gt;0,(ABS(M121*Constants!$B$10)+50)/100,MAX(Q120-ABS(O121*Constants!$B$4),0))</f>
        <v>0.54005</v>
      </c>
      <c r="R121">
        <f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400.5</v>
      </c>
      <c r="S121">
        <f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400.5</v>
      </c>
      <c r="T121">
        <f t="shared" si="36"/>
        <v>400.5</v>
      </c>
      <c r="U121">
        <f t="shared" si="37"/>
        <v>400.5</v>
      </c>
      <c r="V121">
        <f>IF(I121&lt;&gt;0,(ABS(R121*Constants!$B$4)+50)/100,IF(R121=0,MAX((0-ABS(T121*Constants!$B$4)),0),(ABS(R121*Constants!$B$4)+50)/100))</f>
        <v>501.125</v>
      </c>
      <c r="W121">
        <f>IF(J121&lt;&gt;0,(ABS(S121*Constants!$B$4)+50)/100,IF(S121=0,MAX((0-ABS(U121*Constants!$B$4)),0),(ABS(S121*Constants!$B$4)+50)/100))</f>
        <v>501.125</v>
      </c>
      <c r="X121">
        <f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400.5</v>
      </c>
      <c r="Y121">
        <f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400.5</v>
      </c>
      <c r="Z121">
        <f t="shared" si="38"/>
        <v>400.5</v>
      </c>
      <c r="AA121">
        <f t="shared" si="39"/>
        <v>400.5</v>
      </c>
      <c r="AB121">
        <f>IF(I121&lt;&gt;0,(ABS(X121*Constants!$B$10)+50)/100,IF(X121=0,MAX((AB120-ABS(Z121*Constants!$B$4)),0),(ABS(X121*Constants!$B$4)+50)/100))</f>
        <v>0.54005</v>
      </c>
      <c r="AC121">
        <f>IF(J121&lt;&gt;0,(ABS(Y121*Constants!$B$10)+50)/100,IF(Y121=0,MAX((AC120-ABS(AA121*Constants!$B$4)),0),(ABS(Y121*Constants!$B$4)+50)/100))</f>
        <v>0.54005</v>
      </c>
      <c r="AD121">
        <f t="shared" si="40"/>
        <v>401</v>
      </c>
      <c r="AE121">
        <f t="shared" si="41"/>
        <v>400.5</v>
      </c>
      <c r="AF121">
        <f t="shared" si="42"/>
        <v>400.5</v>
      </c>
      <c r="AG121">
        <f>((Constants!$B$5*AG120)+Constants!$B$4*AD121+AH120)/(Constants!$B$5+Constants!$B$4)</f>
        <v>401</v>
      </c>
      <c r="AH121">
        <f>((Constants!$B$5*AG120)+Constants!$B$4*AD121+AH120)-(Constants!$B$5+Constants!$B$4)*AG121</f>
        <v>0</v>
      </c>
      <c r="AI121">
        <f>((Constants!$B$5*AI120)+Constants!$B$4*AE121+AJ120)/(Constants!$B$5+Constants!$B$4)</f>
        <v>400.5</v>
      </c>
      <c r="AJ121">
        <f>((Constants!$B$5*AI120)+Constants!$B$4*AE121+AJ120)-(Constants!$B$4+Constants!$B$5)*AI121</f>
        <v>0</v>
      </c>
      <c r="AK121">
        <f>((Constants!$B$5*AK120)+Constants!$B$4*AF121+AL120)/(Constants!$B$5+Constants!$B$4)</f>
        <v>400.5</v>
      </c>
      <c r="AL121">
        <f>((Constants!$B$5*AK120)+Constants!$B$4*AF121+AL120)-(Constants!$B$5+Constants!$B$4)*AK121</f>
        <v>0</v>
      </c>
      <c r="AM121">
        <f t="shared" si="43"/>
        <v>1</v>
      </c>
      <c r="AN121">
        <f t="shared" si="44"/>
        <v>1</v>
      </c>
      <c r="AO121">
        <f>(200000*(ABS(N121)-ABS(N119))+Constants!$B$7)/(2*Constants!$B$7)</f>
        <v>0.5</v>
      </c>
      <c r="AP121">
        <f>(200000*(ABS(O121)-ABS(O119))+Constants!$B$7)/(2*Constants!$B$7)</f>
        <v>0.5</v>
      </c>
      <c r="AQ121">
        <f t="shared" si="45"/>
        <v>1</v>
      </c>
      <c r="AR121">
        <f>(Constants!$B$3*Constants!$B$8*I121*K121+AS120)/(Constants!$B$9*Constants!$B$4)</f>
        <v>2.51327433628319</v>
      </c>
      <c r="AS121">
        <f>(Constants!$B$3*Constants!$B$8*I121*K121+AS120)-(AR121*Constants!$B$9*Constants!$B$4)</f>
        <v>0</v>
      </c>
      <c r="AT121">
        <f t="shared" si="46"/>
        <v>299.079646017699</v>
      </c>
      <c r="AU121">
        <f t="array" ref="AU121">IF(SUMPRODUCT(--(SIGN(AN88:AN120)=SIGN(K89:K121)))=0,2,IF(AV120&gt;0,1,0))</f>
        <v>0</v>
      </c>
      <c r="AV121">
        <f>IF(AU121=2,ROUND(5*1000/Constants!$B$11,0),IF(AV120&gt;0,AV120-1,0))</f>
        <v>0</v>
      </c>
      <c r="AW121">
        <f t="shared" si="47"/>
        <v>0</v>
      </c>
      <c r="AX121">
        <f ca="1" t="array" ref="AX121">IF(AW121&gt;Constants!$B$12,2,IF(SUMPRODUCT(--(AX102:AX121=2))=0,0,1))</f>
        <v>2</v>
      </c>
      <c r="AZ121">
        <f t="array" ref="AZ121">IF(ABS(AG121)&gt;Constants!$B$13,2,IF(SUMPRODUCT(--(AZ101:AZ120=2))=0,0,1))</f>
        <v>0</v>
      </c>
    </row>
    <row r="122" spans="1:52">
      <c r="A122" s="3">
        <v>120</v>
      </c>
      <c r="B122">
        <f>Signals!D121</f>
        <v>1</v>
      </c>
      <c r="C122">
        <f>Signals!E121</f>
        <v>1</v>
      </c>
      <c r="D122">
        <f>Signals!G121</f>
        <v>0</v>
      </c>
      <c r="E122">
        <f>Signals!J121</f>
        <v>0</v>
      </c>
      <c r="F122">
        <f>Signals!K121</f>
        <v>0</v>
      </c>
      <c r="G122">
        <f>IF(Constants!$B$2=2,-B122,B122)</f>
        <v>1</v>
      </c>
      <c r="H122">
        <f>IF(Constants!$C$2=2,-C122,C122)</f>
        <v>1</v>
      </c>
      <c r="I122">
        <f t="shared" si="31"/>
        <v>1</v>
      </c>
      <c r="J122">
        <f t="shared" si="32"/>
        <v>1</v>
      </c>
      <c r="K122">
        <f t="shared" si="33"/>
        <v>1</v>
      </c>
      <c r="L122">
        <f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400.5</v>
      </c>
      <c r="M122">
        <f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400.5</v>
      </c>
      <c r="N122">
        <f t="shared" si="34"/>
        <v>400.5</v>
      </c>
      <c r="O122">
        <f t="shared" si="35"/>
        <v>400.5</v>
      </c>
      <c r="P122">
        <f>IF(I122&lt;&gt;0,(ABS(L122*Constants!$B$10)+50)/100,MAX(P121-ABS(N122*Constants!$B$4),0))</f>
        <v>0.54005</v>
      </c>
      <c r="Q122">
        <f>IF(J122&lt;&gt;0,(ABS(M122*Constants!$B$10)+50)/100,MAX(Q121-ABS(O122*Constants!$B$4),0))</f>
        <v>0.54005</v>
      </c>
      <c r="R122">
        <f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400.5</v>
      </c>
      <c r="S122">
        <f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400.5</v>
      </c>
      <c r="T122">
        <f t="shared" si="36"/>
        <v>400.5</v>
      </c>
      <c r="U122">
        <f t="shared" si="37"/>
        <v>400.5</v>
      </c>
      <c r="V122">
        <f>IF(I122&lt;&gt;0,(ABS(R122*Constants!$B$4)+50)/100,IF(R122=0,MAX((0-ABS(T122*Constants!$B$4)),0),(ABS(R122*Constants!$B$4)+50)/100))</f>
        <v>501.125</v>
      </c>
      <c r="W122">
        <f>IF(J122&lt;&gt;0,(ABS(S122*Constants!$B$4)+50)/100,IF(S122=0,MAX((0-ABS(U122*Constants!$B$4)),0),(ABS(S122*Constants!$B$4)+50)/100))</f>
        <v>501.125</v>
      </c>
      <c r="X122">
        <f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400.5</v>
      </c>
      <c r="Y122">
        <f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400.5</v>
      </c>
      <c r="Z122">
        <f t="shared" si="38"/>
        <v>400.5</v>
      </c>
      <c r="AA122">
        <f t="shared" si="39"/>
        <v>400.5</v>
      </c>
      <c r="AB122">
        <f>IF(I122&lt;&gt;0,(ABS(X122*Constants!$B$10)+50)/100,IF(X122=0,MAX((AB121-ABS(Z122*Constants!$B$4)),0),(ABS(X122*Constants!$B$4)+50)/100))</f>
        <v>0.54005</v>
      </c>
      <c r="AC122">
        <f>IF(J122&lt;&gt;0,(ABS(Y122*Constants!$B$10)+50)/100,IF(Y122=0,MAX((AC121-ABS(AA122*Constants!$B$4)),0),(ABS(Y122*Constants!$B$4)+50)/100))</f>
        <v>0.54005</v>
      </c>
      <c r="AD122">
        <f t="shared" si="40"/>
        <v>401</v>
      </c>
      <c r="AE122">
        <f t="shared" si="41"/>
        <v>400.5</v>
      </c>
      <c r="AF122">
        <f t="shared" si="42"/>
        <v>400.5</v>
      </c>
      <c r="AG122">
        <f>((Constants!$B$5*AG121)+Constants!$B$4*AD122+AH121)/(Constants!$B$5+Constants!$B$4)</f>
        <v>401</v>
      </c>
      <c r="AH122">
        <f>((Constants!$B$5*AG121)+Constants!$B$4*AD122+AH121)-(Constants!$B$5+Constants!$B$4)*AG122</f>
        <v>0</v>
      </c>
      <c r="AI122">
        <f>((Constants!$B$5*AI121)+Constants!$B$4*AE122+AJ121)/(Constants!$B$5+Constants!$B$4)</f>
        <v>400.5</v>
      </c>
      <c r="AJ122">
        <f>((Constants!$B$5*AI121)+Constants!$B$4*AE122+AJ121)-(Constants!$B$4+Constants!$B$5)*AI122</f>
        <v>0</v>
      </c>
      <c r="AK122">
        <f>((Constants!$B$5*AK121)+Constants!$B$4*AF122+AL121)/(Constants!$B$5+Constants!$B$4)</f>
        <v>400.5</v>
      </c>
      <c r="AL122">
        <f>((Constants!$B$5*AK121)+Constants!$B$4*AF122+AL121)-(Constants!$B$5+Constants!$B$4)*AK122</f>
        <v>0</v>
      </c>
      <c r="AM122">
        <f t="shared" si="43"/>
        <v>1</v>
      </c>
      <c r="AN122">
        <f t="shared" si="44"/>
        <v>1</v>
      </c>
      <c r="AO122">
        <f>(200000*(ABS(N122)-ABS(N120))+Constants!$B$7)/(2*Constants!$B$7)</f>
        <v>0.5</v>
      </c>
      <c r="AP122">
        <f>(200000*(ABS(O122)-ABS(O120))+Constants!$B$7)/(2*Constants!$B$7)</f>
        <v>0.5</v>
      </c>
      <c r="AQ122">
        <f t="shared" si="45"/>
        <v>1</v>
      </c>
      <c r="AR122">
        <f>(Constants!$B$3*Constants!$B$8*I122*K122+AS121)/(Constants!$B$9*Constants!$B$4)</f>
        <v>2.51327433628319</v>
      </c>
      <c r="AS122">
        <f>(Constants!$B$3*Constants!$B$8*I122*K122+AS121)-(AR122*Constants!$B$9*Constants!$B$4)</f>
        <v>0</v>
      </c>
      <c r="AT122">
        <f t="shared" si="46"/>
        <v>301.592920353983</v>
      </c>
      <c r="AU122">
        <f t="array" ref="AU122">IF(SUMPRODUCT(--(SIGN(AN89:AN121)=SIGN(K90:K122)))=0,2,IF(AV121&gt;0,1,0))</f>
        <v>0</v>
      </c>
      <c r="AV122">
        <f>IF(AU122=2,ROUND(5*1000/Constants!$B$11,0),IF(AV121&gt;0,AV121-1,0))</f>
        <v>0</v>
      </c>
      <c r="AW122">
        <f t="shared" si="47"/>
        <v>0</v>
      </c>
      <c r="AX122">
        <f ca="1" t="array" ref="AX122">IF(AW122&gt;Constants!$B$12,2,IF(SUMPRODUCT(--(AX103:AX122=2))=0,0,1))</f>
        <v>2</v>
      </c>
      <c r="AZ122">
        <f t="array" ref="AZ122">IF(ABS(AG122)&gt;Constants!$B$13,2,IF(SUMPRODUCT(--(AZ102:AZ121=2))=0,0,1))</f>
        <v>0</v>
      </c>
    </row>
    <row r="123" spans="1:52">
      <c r="A123" s="3">
        <v>121</v>
      </c>
      <c r="B123">
        <f>Signals!D122</f>
        <v>1</v>
      </c>
      <c r="C123">
        <f>Signals!E122</f>
        <v>1</v>
      </c>
      <c r="D123">
        <f>Signals!G122</f>
        <v>0</v>
      </c>
      <c r="E123">
        <f>Signals!J122</f>
        <v>0</v>
      </c>
      <c r="F123">
        <f>Signals!K122</f>
        <v>0</v>
      </c>
      <c r="G123">
        <f>IF(Constants!$B$2=2,-B123,B123)</f>
        <v>1</v>
      </c>
      <c r="H123">
        <f>IF(Constants!$C$2=2,-C123,C123)</f>
        <v>1</v>
      </c>
      <c r="I123">
        <f t="shared" si="31"/>
        <v>1</v>
      </c>
      <c r="J123">
        <f t="shared" si="32"/>
        <v>1</v>
      </c>
      <c r="K123">
        <f t="shared" si="33"/>
        <v>1</v>
      </c>
      <c r="L123">
        <f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400.5</v>
      </c>
      <c r="M123">
        <f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400.5</v>
      </c>
      <c r="N123">
        <f t="shared" si="34"/>
        <v>400.5</v>
      </c>
      <c r="O123">
        <f t="shared" si="35"/>
        <v>400.5</v>
      </c>
      <c r="P123">
        <f>IF(I123&lt;&gt;0,(ABS(L123*Constants!$B$10)+50)/100,MAX(P122-ABS(N123*Constants!$B$4),0))</f>
        <v>0.54005</v>
      </c>
      <c r="Q123">
        <f>IF(J123&lt;&gt;0,(ABS(M123*Constants!$B$10)+50)/100,MAX(Q122-ABS(O123*Constants!$B$4),0))</f>
        <v>0.54005</v>
      </c>
      <c r="R123">
        <f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400.5</v>
      </c>
      <c r="S123">
        <f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400.5</v>
      </c>
      <c r="T123">
        <f t="shared" si="36"/>
        <v>400.5</v>
      </c>
      <c r="U123">
        <f t="shared" si="37"/>
        <v>400.5</v>
      </c>
      <c r="V123">
        <f>IF(I123&lt;&gt;0,(ABS(R123*Constants!$B$4)+50)/100,IF(R123=0,MAX((0-ABS(T123*Constants!$B$4)),0),(ABS(R123*Constants!$B$4)+50)/100))</f>
        <v>501.125</v>
      </c>
      <c r="W123">
        <f>IF(J123&lt;&gt;0,(ABS(S123*Constants!$B$4)+50)/100,IF(S123=0,MAX((0-ABS(U123*Constants!$B$4)),0),(ABS(S123*Constants!$B$4)+50)/100))</f>
        <v>501.125</v>
      </c>
      <c r="X123">
        <f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400.5</v>
      </c>
      <c r="Y123">
        <f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400.5</v>
      </c>
      <c r="Z123">
        <f t="shared" si="38"/>
        <v>400.5</v>
      </c>
      <c r="AA123">
        <f t="shared" si="39"/>
        <v>400.5</v>
      </c>
      <c r="AB123">
        <f>IF(I123&lt;&gt;0,(ABS(X123*Constants!$B$10)+50)/100,IF(X123=0,MAX((AB122-ABS(Z123*Constants!$B$4)),0),(ABS(X123*Constants!$B$4)+50)/100))</f>
        <v>0.54005</v>
      </c>
      <c r="AC123">
        <f>IF(J123&lt;&gt;0,(ABS(Y123*Constants!$B$10)+50)/100,IF(Y123=0,MAX((AC122-ABS(AA123*Constants!$B$4)),0),(ABS(Y123*Constants!$B$4)+50)/100))</f>
        <v>0.54005</v>
      </c>
      <c r="AD123">
        <f t="shared" si="40"/>
        <v>401</v>
      </c>
      <c r="AE123">
        <f t="shared" si="41"/>
        <v>400.5</v>
      </c>
      <c r="AF123">
        <f t="shared" si="42"/>
        <v>400.5</v>
      </c>
      <c r="AG123">
        <f>((Constants!$B$5*AG122)+Constants!$B$4*AD123+AH122)/(Constants!$B$5+Constants!$B$4)</f>
        <v>401</v>
      </c>
      <c r="AH123">
        <f>((Constants!$B$5*AG122)+Constants!$B$4*AD123+AH122)-(Constants!$B$5+Constants!$B$4)*AG123</f>
        <v>0</v>
      </c>
      <c r="AI123">
        <f>((Constants!$B$5*AI122)+Constants!$B$4*AE123+AJ122)/(Constants!$B$5+Constants!$B$4)</f>
        <v>400.5</v>
      </c>
      <c r="AJ123">
        <f>((Constants!$B$5*AI122)+Constants!$B$4*AE123+AJ122)-(Constants!$B$4+Constants!$B$5)*AI123</f>
        <v>0</v>
      </c>
      <c r="AK123">
        <f>((Constants!$B$5*AK122)+Constants!$B$4*AF123+AL122)/(Constants!$B$5+Constants!$B$4)</f>
        <v>400.5</v>
      </c>
      <c r="AL123">
        <f>((Constants!$B$5*AK122)+Constants!$B$4*AF123+AL122)-(Constants!$B$5+Constants!$B$4)*AK123</f>
        <v>0</v>
      </c>
      <c r="AM123">
        <f t="shared" si="43"/>
        <v>1</v>
      </c>
      <c r="AN123">
        <f t="shared" si="44"/>
        <v>1</v>
      </c>
      <c r="AO123">
        <f>(200000*(ABS(N123)-ABS(N121))+Constants!$B$7)/(2*Constants!$B$7)</f>
        <v>0.5</v>
      </c>
      <c r="AP123">
        <f>(200000*(ABS(O123)-ABS(O121))+Constants!$B$7)/(2*Constants!$B$7)</f>
        <v>0.5</v>
      </c>
      <c r="AQ123">
        <f t="shared" si="45"/>
        <v>1</v>
      </c>
      <c r="AR123">
        <f>(Constants!$B$3*Constants!$B$8*I123*K123+AS122)/(Constants!$B$9*Constants!$B$4)</f>
        <v>2.51327433628319</v>
      </c>
      <c r="AS123">
        <f>(Constants!$B$3*Constants!$B$8*I123*K123+AS122)-(AR123*Constants!$B$9*Constants!$B$4)</f>
        <v>0</v>
      </c>
      <c r="AT123">
        <f t="shared" si="46"/>
        <v>304.106194690266</v>
      </c>
      <c r="AU123">
        <f t="array" ref="AU123">IF(SUMPRODUCT(--(SIGN(AN90:AN122)=SIGN(K91:K123)))=0,2,IF(AV122&gt;0,1,0))</f>
        <v>0</v>
      </c>
      <c r="AV123">
        <f>IF(AU123=2,ROUND(5*1000/Constants!$B$11,0),IF(AV122&gt;0,AV122-1,0))</f>
        <v>0</v>
      </c>
      <c r="AW123">
        <f t="shared" si="47"/>
        <v>0</v>
      </c>
      <c r="AX123">
        <f ca="1" t="array" ref="AX123">IF(AW123&gt;Constants!$B$12,2,IF(SUMPRODUCT(--(AX104:AX123=2))=0,0,1))</f>
        <v>2</v>
      </c>
      <c r="AZ123">
        <f t="array" ref="AZ123">IF(ABS(AG123)&gt;Constants!$B$13,2,IF(SUMPRODUCT(--(AZ103:AZ122=2))=0,0,1))</f>
        <v>0</v>
      </c>
    </row>
    <row r="124" spans="1:52">
      <c r="A124" s="3">
        <v>122</v>
      </c>
      <c r="B124">
        <f>Signals!D123</f>
        <v>1</v>
      </c>
      <c r="C124">
        <f>Signals!E123</f>
        <v>1</v>
      </c>
      <c r="D124">
        <f>Signals!G123</f>
        <v>0</v>
      </c>
      <c r="E124">
        <f>Signals!J123</f>
        <v>0</v>
      </c>
      <c r="F124">
        <f>Signals!K123</f>
        <v>0</v>
      </c>
      <c r="G124">
        <f>IF(Constants!$B$2=2,-B124,B124)</f>
        <v>1</v>
      </c>
      <c r="H124">
        <f>IF(Constants!$C$2=2,-C124,C124)</f>
        <v>1</v>
      </c>
      <c r="I124">
        <f t="shared" si="31"/>
        <v>1</v>
      </c>
      <c r="J124">
        <f t="shared" si="32"/>
        <v>1</v>
      </c>
      <c r="K124">
        <f t="shared" si="33"/>
        <v>1</v>
      </c>
      <c r="L124">
        <f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400.5</v>
      </c>
      <c r="M124">
        <f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400.5</v>
      </c>
      <c r="N124">
        <f t="shared" si="34"/>
        <v>400.5</v>
      </c>
      <c r="O124">
        <f t="shared" si="35"/>
        <v>400.5</v>
      </c>
      <c r="P124">
        <f>IF(I124&lt;&gt;0,(ABS(L124*Constants!$B$10)+50)/100,MAX(P123-ABS(N124*Constants!$B$4),0))</f>
        <v>0.54005</v>
      </c>
      <c r="Q124">
        <f>IF(J124&lt;&gt;0,(ABS(M124*Constants!$B$10)+50)/100,MAX(Q123-ABS(O124*Constants!$B$4),0))</f>
        <v>0.54005</v>
      </c>
      <c r="R124">
        <f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400.5</v>
      </c>
      <c r="S124">
        <f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400.5</v>
      </c>
      <c r="T124">
        <f t="shared" si="36"/>
        <v>400.5</v>
      </c>
      <c r="U124">
        <f t="shared" si="37"/>
        <v>400.5</v>
      </c>
      <c r="V124">
        <f>IF(I124&lt;&gt;0,(ABS(R124*Constants!$B$4)+50)/100,IF(R124=0,MAX((0-ABS(T124*Constants!$B$4)),0),(ABS(R124*Constants!$B$4)+50)/100))</f>
        <v>501.125</v>
      </c>
      <c r="W124">
        <f>IF(J124&lt;&gt;0,(ABS(S124*Constants!$B$4)+50)/100,IF(S124=0,MAX((0-ABS(U124*Constants!$B$4)),0),(ABS(S124*Constants!$B$4)+50)/100))</f>
        <v>501.125</v>
      </c>
      <c r="X124">
        <f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400.5</v>
      </c>
      <c r="Y124">
        <f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400.5</v>
      </c>
      <c r="Z124">
        <f t="shared" si="38"/>
        <v>400.5</v>
      </c>
      <c r="AA124">
        <f t="shared" si="39"/>
        <v>400.5</v>
      </c>
      <c r="AB124">
        <f>IF(I124&lt;&gt;0,(ABS(X124*Constants!$B$10)+50)/100,IF(X124=0,MAX((AB123-ABS(Z124*Constants!$B$4)),0),(ABS(X124*Constants!$B$4)+50)/100))</f>
        <v>0.54005</v>
      </c>
      <c r="AC124">
        <f>IF(J124&lt;&gt;0,(ABS(Y124*Constants!$B$10)+50)/100,IF(Y124=0,MAX((AC123-ABS(AA124*Constants!$B$4)),0),(ABS(Y124*Constants!$B$4)+50)/100))</f>
        <v>0.54005</v>
      </c>
      <c r="AD124">
        <f t="shared" si="40"/>
        <v>401</v>
      </c>
      <c r="AE124">
        <f t="shared" si="41"/>
        <v>400.5</v>
      </c>
      <c r="AF124">
        <f t="shared" si="42"/>
        <v>400.5</v>
      </c>
      <c r="AG124">
        <f>((Constants!$B$5*AG123)+Constants!$B$4*AD124+AH123)/(Constants!$B$5+Constants!$B$4)</f>
        <v>401</v>
      </c>
      <c r="AH124">
        <f>((Constants!$B$5*AG123)+Constants!$B$4*AD124+AH123)-(Constants!$B$5+Constants!$B$4)*AG124</f>
        <v>0</v>
      </c>
      <c r="AI124">
        <f>((Constants!$B$5*AI123)+Constants!$B$4*AE124+AJ123)/(Constants!$B$5+Constants!$B$4)</f>
        <v>400.5</v>
      </c>
      <c r="AJ124">
        <f>((Constants!$B$5*AI123)+Constants!$B$4*AE124+AJ123)-(Constants!$B$4+Constants!$B$5)*AI124</f>
        <v>0</v>
      </c>
      <c r="AK124">
        <f>((Constants!$B$5*AK123)+Constants!$B$4*AF124+AL123)/(Constants!$B$5+Constants!$B$4)</f>
        <v>400.5</v>
      </c>
      <c r="AL124">
        <f>((Constants!$B$5*AK123)+Constants!$B$4*AF124+AL123)-(Constants!$B$5+Constants!$B$4)*AK124</f>
        <v>0</v>
      </c>
      <c r="AM124">
        <f t="shared" si="43"/>
        <v>1</v>
      </c>
      <c r="AN124">
        <f t="shared" si="44"/>
        <v>1</v>
      </c>
      <c r="AO124">
        <f>(200000*(ABS(N124)-ABS(N122))+Constants!$B$7)/(2*Constants!$B$7)</f>
        <v>0.5</v>
      </c>
      <c r="AP124">
        <f>(200000*(ABS(O124)-ABS(O122))+Constants!$B$7)/(2*Constants!$B$7)</f>
        <v>0.5</v>
      </c>
      <c r="AQ124">
        <f t="shared" si="45"/>
        <v>1</v>
      </c>
      <c r="AR124">
        <f>(Constants!$B$3*Constants!$B$8*I124*K124+AS123)/(Constants!$B$9*Constants!$B$4)</f>
        <v>2.51327433628319</v>
      </c>
      <c r="AS124">
        <f>(Constants!$B$3*Constants!$B$8*I124*K124+AS123)-(AR124*Constants!$B$9*Constants!$B$4)</f>
        <v>0</v>
      </c>
      <c r="AT124">
        <f t="shared" si="46"/>
        <v>306.619469026549</v>
      </c>
      <c r="AU124">
        <f t="array" ref="AU124">IF(SUMPRODUCT(--(SIGN(AN91:AN123)=SIGN(K92:K124)))=0,2,IF(AV123&gt;0,1,0))</f>
        <v>0</v>
      </c>
      <c r="AV124">
        <f>IF(AU124=2,ROUND(5*1000/Constants!$B$11,0),IF(AV123&gt;0,AV123-1,0))</f>
        <v>0</v>
      </c>
      <c r="AW124">
        <f t="shared" si="47"/>
        <v>0</v>
      </c>
      <c r="AX124">
        <f ca="1" t="array" ref="AX124">IF(AW124&gt;Constants!$B$12,2,IF(SUMPRODUCT(--(AX105:AX124=2))=0,0,1))</f>
        <v>2</v>
      </c>
      <c r="AZ124">
        <f t="array" ref="AZ124">IF(ABS(AG124)&gt;Constants!$B$13,2,IF(SUMPRODUCT(--(AZ104:AZ123=2))=0,0,1))</f>
        <v>0</v>
      </c>
    </row>
    <row r="125" spans="1:52">
      <c r="A125" s="3">
        <v>123</v>
      </c>
      <c r="B125">
        <f>Signals!D124</f>
        <v>1</v>
      </c>
      <c r="C125">
        <f>Signals!E124</f>
        <v>1</v>
      </c>
      <c r="D125">
        <f>Signals!G124</f>
        <v>0</v>
      </c>
      <c r="E125">
        <f>Signals!J124</f>
        <v>0</v>
      </c>
      <c r="F125">
        <f>Signals!K124</f>
        <v>0</v>
      </c>
      <c r="G125">
        <f>IF(Constants!$B$2=2,-B125,B125)</f>
        <v>1</v>
      </c>
      <c r="H125">
        <f>IF(Constants!$C$2=2,-C125,C125)</f>
        <v>1</v>
      </c>
      <c r="I125">
        <f t="shared" si="31"/>
        <v>1</v>
      </c>
      <c r="J125">
        <f t="shared" si="32"/>
        <v>1</v>
      </c>
      <c r="K125">
        <f t="shared" si="33"/>
        <v>1</v>
      </c>
      <c r="L125">
        <f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400.5</v>
      </c>
      <c r="M125">
        <f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400.5</v>
      </c>
      <c r="N125">
        <f t="shared" si="34"/>
        <v>400.5</v>
      </c>
      <c r="O125">
        <f t="shared" si="35"/>
        <v>400.5</v>
      </c>
      <c r="P125">
        <f>IF(I125&lt;&gt;0,(ABS(L125*Constants!$B$10)+50)/100,MAX(P124-ABS(N125*Constants!$B$4),0))</f>
        <v>0.54005</v>
      </c>
      <c r="Q125">
        <f>IF(J125&lt;&gt;0,(ABS(M125*Constants!$B$10)+50)/100,MAX(Q124-ABS(O125*Constants!$B$4),0))</f>
        <v>0.54005</v>
      </c>
      <c r="R125">
        <f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400.5</v>
      </c>
      <c r="S125">
        <f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400.5</v>
      </c>
      <c r="T125">
        <f t="shared" si="36"/>
        <v>400.5</v>
      </c>
      <c r="U125">
        <f t="shared" si="37"/>
        <v>400.5</v>
      </c>
      <c r="V125">
        <f>IF(I125&lt;&gt;0,(ABS(R125*Constants!$B$4)+50)/100,IF(R125=0,MAX((0-ABS(T125*Constants!$B$4)),0),(ABS(R125*Constants!$B$4)+50)/100))</f>
        <v>501.125</v>
      </c>
      <c r="W125">
        <f>IF(J125&lt;&gt;0,(ABS(S125*Constants!$B$4)+50)/100,IF(S125=0,MAX((0-ABS(U125*Constants!$B$4)),0),(ABS(S125*Constants!$B$4)+50)/100))</f>
        <v>501.125</v>
      </c>
      <c r="X125">
        <f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400.5</v>
      </c>
      <c r="Y125">
        <f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400.5</v>
      </c>
      <c r="Z125">
        <f t="shared" si="38"/>
        <v>400.5</v>
      </c>
      <c r="AA125">
        <f t="shared" si="39"/>
        <v>400.5</v>
      </c>
      <c r="AB125">
        <f>IF(I125&lt;&gt;0,(ABS(X125*Constants!$B$10)+50)/100,IF(X125=0,MAX((AB124-ABS(Z125*Constants!$B$4)),0),(ABS(X125*Constants!$B$4)+50)/100))</f>
        <v>0.54005</v>
      </c>
      <c r="AC125">
        <f>IF(J125&lt;&gt;0,(ABS(Y125*Constants!$B$10)+50)/100,IF(Y125=0,MAX((AC124-ABS(AA125*Constants!$B$4)),0),(ABS(Y125*Constants!$B$4)+50)/100))</f>
        <v>0.54005</v>
      </c>
      <c r="AD125">
        <f t="shared" si="40"/>
        <v>401</v>
      </c>
      <c r="AE125">
        <f t="shared" si="41"/>
        <v>400.5</v>
      </c>
      <c r="AF125">
        <f t="shared" si="42"/>
        <v>400.5</v>
      </c>
      <c r="AG125">
        <f>((Constants!$B$5*AG124)+Constants!$B$4*AD125+AH124)/(Constants!$B$5+Constants!$B$4)</f>
        <v>401</v>
      </c>
      <c r="AH125">
        <f>((Constants!$B$5*AG124)+Constants!$B$4*AD125+AH124)-(Constants!$B$5+Constants!$B$4)*AG125</f>
        <v>0</v>
      </c>
      <c r="AI125">
        <f>((Constants!$B$5*AI124)+Constants!$B$4*AE125+AJ124)/(Constants!$B$5+Constants!$B$4)</f>
        <v>400.5</v>
      </c>
      <c r="AJ125">
        <f>((Constants!$B$5*AI124)+Constants!$B$4*AE125+AJ124)-(Constants!$B$4+Constants!$B$5)*AI125</f>
        <v>0</v>
      </c>
      <c r="AK125">
        <f>((Constants!$B$5*AK124)+Constants!$B$4*AF125+AL124)/(Constants!$B$5+Constants!$B$4)</f>
        <v>400.5</v>
      </c>
      <c r="AL125">
        <f>((Constants!$B$5*AK124)+Constants!$B$4*AF125+AL124)-(Constants!$B$5+Constants!$B$4)*AK125</f>
        <v>0</v>
      </c>
      <c r="AM125">
        <f t="shared" si="43"/>
        <v>1</v>
      </c>
      <c r="AN125">
        <f t="shared" si="44"/>
        <v>1</v>
      </c>
      <c r="AO125">
        <f>(200000*(ABS(N125)-ABS(N123))+Constants!$B$7)/(2*Constants!$B$7)</f>
        <v>0.5</v>
      </c>
      <c r="AP125">
        <f>(200000*(ABS(O125)-ABS(O123))+Constants!$B$7)/(2*Constants!$B$7)</f>
        <v>0.5</v>
      </c>
      <c r="AQ125">
        <f t="shared" si="45"/>
        <v>1</v>
      </c>
      <c r="AR125">
        <f>(Constants!$B$3*Constants!$B$8*I125*K125+AS124)/(Constants!$B$9*Constants!$B$4)</f>
        <v>2.51327433628319</v>
      </c>
      <c r="AS125">
        <f>(Constants!$B$3*Constants!$B$8*I125*K125+AS124)-(AR125*Constants!$B$9*Constants!$B$4)</f>
        <v>0</v>
      </c>
      <c r="AT125">
        <f t="shared" si="46"/>
        <v>309.132743362832</v>
      </c>
      <c r="AU125">
        <f t="array" ref="AU125">IF(SUMPRODUCT(--(SIGN(AN92:AN124)=SIGN(K93:K125)))=0,2,IF(AV124&gt;0,1,0))</f>
        <v>0</v>
      </c>
      <c r="AV125">
        <f>IF(AU125=2,ROUND(5*1000/Constants!$B$11,0),IF(AV124&gt;0,AV124-1,0))</f>
        <v>0</v>
      </c>
      <c r="AW125">
        <f t="shared" si="47"/>
        <v>0</v>
      </c>
      <c r="AX125">
        <f ca="1" t="array" ref="AX125">IF(AW125&gt;Constants!$B$12,2,IF(SUMPRODUCT(--(AX106:AX125=2))=0,0,1))</f>
        <v>2</v>
      </c>
      <c r="AZ125">
        <f t="array" ref="AZ125">IF(ABS(AG125)&gt;Constants!$B$13,2,IF(SUMPRODUCT(--(AZ105:AZ124=2))=0,0,1))</f>
        <v>0</v>
      </c>
    </row>
    <row r="126" spans="1:52">
      <c r="A126" s="3">
        <v>124</v>
      </c>
      <c r="B126">
        <f>Signals!D125</f>
        <v>1</v>
      </c>
      <c r="C126">
        <f>Signals!E125</f>
        <v>1</v>
      </c>
      <c r="D126">
        <f>Signals!G125</f>
        <v>0</v>
      </c>
      <c r="E126">
        <f>Signals!J125</f>
        <v>0</v>
      </c>
      <c r="F126">
        <f>Signals!K125</f>
        <v>0</v>
      </c>
      <c r="G126">
        <f>IF(Constants!$B$2=2,-B126,B126)</f>
        <v>1</v>
      </c>
      <c r="H126">
        <f>IF(Constants!$C$2=2,-C126,C126)</f>
        <v>1</v>
      </c>
      <c r="I126">
        <f t="shared" si="31"/>
        <v>1</v>
      </c>
      <c r="J126">
        <f t="shared" si="32"/>
        <v>1</v>
      </c>
      <c r="K126">
        <f t="shared" si="33"/>
        <v>1</v>
      </c>
      <c r="L126">
        <f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400.5</v>
      </c>
      <c r="M126">
        <f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400.5</v>
      </c>
      <c r="N126">
        <f t="shared" si="34"/>
        <v>400.5</v>
      </c>
      <c r="O126">
        <f t="shared" si="35"/>
        <v>400.5</v>
      </c>
      <c r="P126">
        <f>IF(I126&lt;&gt;0,(ABS(L126*Constants!$B$10)+50)/100,MAX(P125-ABS(N126*Constants!$B$4),0))</f>
        <v>0.54005</v>
      </c>
      <c r="Q126">
        <f>IF(J126&lt;&gt;0,(ABS(M126*Constants!$B$10)+50)/100,MAX(Q125-ABS(O126*Constants!$B$4),0))</f>
        <v>0.54005</v>
      </c>
      <c r="R126">
        <f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400.5</v>
      </c>
      <c r="S126">
        <f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400.5</v>
      </c>
      <c r="T126">
        <f t="shared" si="36"/>
        <v>400.5</v>
      </c>
      <c r="U126">
        <f t="shared" si="37"/>
        <v>400.5</v>
      </c>
      <c r="V126">
        <f>IF(I126&lt;&gt;0,(ABS(R126*Constants!$B$4)+50)/100,IF(R126=0,MAX((0-ABS(T126*Constants!$B$4)),0),(ABS(R126*Constants!$B$4)+50)/100))</f>
        <v>501.125</v>
      </c>
      <c r="W126">
        <f>IF(J126&lt;&gt;0,(ABS(S126*Constants!$B$4)+50)/100,IF(S126=0,MAX((0-ABS(U126*Constants!$B$4)),0),(ABS(S126*Constants!$B$4)+50)/100))</f>
        <v>501.125</v>
      </c>
      <c r="X126">
        <f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400.5</v>
      </c>
      <c r="Y126">
        <f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400.5</v>
      </c>
      <c r="Z126">
        <f t="shared" si="38"/>
        <v>400.5</v>
      </c>
      <c r="AA126">
        <f t="shared" si="39"/>
        <v>400.5</v>
      </c>
      <c r="AB126">
        <f>IF(I126&lt;&gt;0,(ABS(X126*Constants!$B$10)+50)/100,IF(X126=0,MAX((AB125-ABS(Z126*Constants!$B$4)),0),(ABS(X126*Constants!$B$4)+50)/100))</f>
        <v>0.54005</v>
      </c>
      <c r="AC126">
        <f>IF(J126&lt;&gt;0,(ABS(Y126*Constants!$B$10)+50)/100,IF(Y126=0,MAX((AC125-ABS(AA126*Constants!$B$4)),0),(ABS(Y126*Constants!$B$4)+50)/100))</f>
        <v>0.54005</v>
      </c>
      <c r="AD126">
        <f t="shared" si="40"/>
        <v>401</v>
      </c>
      <c r="AE126">
        <f t="shared" si="41"/>
        <v>400.5</v>
      </c>
      <c r="AF126">
        <f t="shared" si="42"/>
        <v>400.5</v>
      </c>
      <c r="AG126">
        <f>((Constants!$B$5*AG125)+Constants!$B$4*AD126+AH125)/(Constants!$B$5+Constants!$B$4)</f>
        <v>401</v>
      </c>
      <c r="AH126">
        <f>((Constants!$B$5*AG125)+Constants!$B$4*AD126+AH125)-(Constants!$B$5+Constants!$B$4)*AG126</f>
        <v>0</v>
      </c>
      <c r="AI126">
        <f>((Constants!$B$5*AI125)+Constants!$B$4*AE126+AJ125)/(Constants!$B$5+Constants!$B$4)</f>
        <v>400.5</v>
      </c>
      <c r="AJ126">
        <f>((Constants!$B$5*AI125)+Constants!$B$4*AE126+AJ125)-(Constants!$B$4+Constants!$B$5)*AI126</f>
        <v>0</v>
      </c>
      <c r="AK126">
        <f>((Constants!$B$5*AK125)+Constants!$B$4*AF126+AL125)/(Constants!$B$5+Constants!$B$4)</f>
        <v>400.5</v>
      </c>
      <c r="AL126">
        <f>((Constants!$B$5*AK125)+Constants!$B$4*AF126+AL125)-(Constants!$B$5+Constants!$B$4)*AK126</f>
        <v>0</v>
      </c>
      <c r="AM126">
        <f t="shared" si="43"/>
        <v>1</v>
      </c>
      <c r="AN126">
        <f t="shared" si="44"/>
        <v>1</v>
      </c>
      <c r="AO126">
        <f>(200000*(ABS(N126)-ABS(N124))+Constants!$B$7)/(2*Constants!$B$7)</f>
        <v>0.5</v>
      </c>
      <c r="AP126">
        <f>(200000*(ABS(O126)-ABS(O124))+Constants!$B$7)/(2*Constants!$B$7)</f>
        <v>0.5</v>
      </c>
      <c r="AQ126">
        <f t="shared" si="45"/>
        <v>1</v>
      </c>
      <c r="AR126">
        <f>(Constants!$B$3*Constants!$B$8*I126*K126+AS125)/(Constants!$B$9*Constants!$B$4)</f>
        <v>2.51327433628319</v>
      </c>
      <c r="AS126">
        <f>(Constants!$B$3*Constants!$B$8*I126*K126+AS125)-(AR126*Constants!$B$9*Constants!$B$4)</f>
        <v>0</v>
      </c>
      <c r="AT126">
        <f t="shared" si="46"/>
        <v>311.646017699115</v>
      </c>
      <c r="AU126">
        <f t="array" ref="AU126">IF(SUMPRODUCT(--(SIGN(AN93:AN125)=SIGN(K94:K126)))=0,2,IF(AV125&gt;0,1,0))</f>
        <v>0</v>
      </c>
      <c r="AV126">
        <f>IF(AU126=2,ROUND(5*1000/Constants!$B$11,0),IF(AV125&gt;0,AV125-1,0))</f>
        <v>0</v>
      </c>
      <c r="AW126">
        <f t="shared" si="47"/>
        <v>0</v>
      </c>
      <c r="AX126">
        <f ca="1" t="array" ref="AX126">IF(AW126&gt;Constants!$B$12,2,IF(SUMPRODUCT(--(AX107:AX126=2))=0,0,1))</f>
        <v>2</v>
      </c>
      <c r="AZ126">
        <f t="array" ref="AZ126">IF(ABS(AG126)&gt;Constants!$B$13,2,IF(SUMPRODUCT(--(AZ106:AZ125=2))=0,0,1))</f>
        <v>0</v>
      </c>
    </row>
    <row r="127" spans="1:52">
      <c r="A127" s="3">
        <v>125</v>
      </c>
      <c r="B127">
        <f>Signals!D126</f>
        <v>1</v>
      </c>
      <c r="C127">
        <f>Signals!E126</f>
        <v>1</v>
      </c>
      <c r="D127">
        <f>Signals!G126</f>
        <v>0</v>
      </c>
      <c r="E127">
        <f>Signals!J126</f>
        <v>0</v>
      </c>
      <c r="F127">
        <f>Signals!K126</f>
        <v>0</v>
      </c>
      <c r="G127">
        <f>IF(Constants!$B$2=2,-B127,B127)</f>
        <v>1</v>
      </c>
      <c r="H127">
        <f>IF(Constants!$C$2=2,-C127,C127)</f>
        <v>1</v>
      </c>
      <c r="I127">
        <f t="shared" si="31"/>
        <v>1</v>
      </c>
      <c r="J127">
        <f t="shared" si="32"/>
        <v>1</v>
      </c>
      <c r="K127">
        <f t="shared" si="33"/>
        <v>1</v>
      </c>
      <c r="L127">
        <f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400.5</v>
      </c>
      <c r="M127">
        <f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400.5</v>
      </c>
      <c r="N127">
        <f t="shared" si="34"/>
        <v>400.5</v>
      </c>
      <c r="O127">
        <f t="shared" si="35"/>
        <v>400.5</v>
      </c>
      <c r="P127">
        <f>IF(I127&lt;&gt;0,(ABS(L127*Constants!$B$10)+50)/100,MAX(P126-ABS(N127*Constants!$B$4),0))</f>
        <v>0.54005</v>
      </c>
      <c r="Q127">
        <f>IF(J127&lt;&gt;0,(ABS(M127*Constants!$B$10)+50)/100,MAX(Q126-ABS(O127*Constants!$B$4),0))</f>
        <v>0.54005</v>
      </c>
      <c r="R127">
        <f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400.5</v>
      </c>
      <c r="S127">
        <f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400.5</v>
      </c>
      <c r="T127">
        <f t="shared" si="36"/>
        <v>400.5</v>
      </c>
      <c r="U127">
        <f t="shared" si="37"/>
        <v>400.5</v>
      </c>
      <c r="V127">
        <f>IF(I127&lt;&gt;0,(ABS(R127*Constants!$B$4)+50)/100,IF(R127=0,MAX((0-ABS(T127*Constants!$B$4)),0),(ABS(R127*Constants!$B$4)+50)/100))</f>
        <v>501.125</v>
      </c>
      <c r="W127">
        <f>IF(J127&lt;&gt;0,(ABS(S127*Constants!$B$4)+50)/100,IF(S127=0,MAX((0-ABS(U127*Constants!$B$4)),0),(ABS(S127*Constants!$B$4)+50)/100))</f>
        <v>501.125</v>
      </c>
      <c r="X127">
        <f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400.5</v>
      </c>
      <c r="Y127">
        <f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400.5</v>
      </c>
      <c r="Z127">
        <f t="shared" si="38"/>
        <v>400.5</v>
      </c>
      <c r="AA127">
        <f t="shared" si="39"/>
        <v>400.5</v>
      </c>
      <c r="AB127">
        <f>IF(I127&lt;&gt;0,(ABS(X127*Constants!$B$10)+50)/100,IF(X127=0,MAX((AB126-ABS(Z127*Constants!$B$4)),0),(ABS(X127*Constants!$B$4)+50)/100))</f>
        <v>0.54005</v>
      </c>
      <c r="AC127">
        <f>IF(J127&lt;&gt;0,(ABS(Y127*Constants!$B$10)+50)/100,IF(Y127=0,MAX((AC126-ABS(AA127*Constants!$B$4)),0),(ABS(Y127*Constants!$B$4)+50)/100))</f>
        <v>0.54005</v>
      </c>
      <c r="AD127">
        <f t="shared" si="40"/>
        <v>401</v>
      </c>
      <c r="AE127">
        <f t="shared" si="41"/>
        <v>400.5</v>
      </c>
      <c r="AF127">
        <f t="shared" si="42"/>
        <v>400.5</v>
      </c>
      <c r="AG127">
        <f>((Constants!$B$5*AG126)+Constants!$B$4*AD127+AH126)/(Constants!$B$5+Constants!$B$4)</f>
        <v>401</v>
      </c>
      <c r="AH127">
        <f>((Constants!$B$5*AG126)+Constants!$B$4*AD127+AH126)-(Constants!$B$5+Constants!$B$4)*AG127</f>
        <v>0</v>
      </c>
      <c r="AI127">
        <f>((Constants!$B$5*AI126)+Constants!$B$4*AE127+AJ126)/(Constants!$B$5+Constants!$B$4)</f>
        <v>400.5</v>
      </c>
      <c r="AJ127">
        <f>((Constants!$B$5*AI126)+Constants!$B$4*AE127+AJ126)-(Constants!$B$4+Constants!$B$5)*AI127</f>
        <v>0</v>
      </c>
      <c r="AK127">
        <f>((Constants!$B$5*AK126)+Constants!$B$4*AF127+AL126)/(Constants!$B$5+Constants!$B$4)</f>
        <v>400.5</v>
      </c>
      <c r="AL127">
        <f>((Constants!$B$5*AK126)+Constants!$B$4*AF127+AL126)-(Constants!$B$5+Constants!$B$4)*AK127</f>
        <v>0</v>
      </c>
      <c r="AM127">
        <f t="shared" si="43"/>
        <v>1</v>
      </c>
      <c r="AN127">
        <f t="shared" si="44"/>
        <v>1</v>
      </c>
      <c r="AO127">
        <f>(200000*(ABS(N127)-ABS(N125))+Constants!$B$7)/(2*Constants!$B$7)</f>
        <v>0.5</v>
      </c>
      <c r="AP127">
        <f>(200000*(ABS(O127)-ABS(O125))+Constants!$B$7)/(2*Constants!$B$7)</f>
        <v>0.5</v>
      </c>
      <c r="AQ127">
        <f t="shared" si="45"/>
        <v>1</v>
      </c>
      <c r="AR127">
        <f>(Constants!$B$3*Constants!$B$8*I127*K127+AS126)/(Constants!$B$9*Constants!$B$4)</f>
        <v>2.51327433628319</v>
      </c>
      <c r="AS127">
        <f>(Constants!$B$3*Constants!$B$8*I127*K127+AS126)-(AR127*Constants!$B$9*Constants!$B$4)</f>
        <v>0</v>
      </c>
      <c r="AT127">
        <f t="shared" si="46"/>
        <v>314.159292035399</v>
      </c>
      <c r="AU127">
        <f t="array" ref="AU127">IF(SUMPRODUCT(--(SIGN(AN94:AN126)=SIGN(K95:K127)))=0,2,IF(AV126&gt;0,1,0))</f>
        <v>0</v>
      </c>
      <c r="AV127">
        <f>IF(AU127=2,ROUND(5*1000/Constants!$B$11,0),IF(AV126&gt;0,AV126-1,0))</f>
        <v>0</v>
      </c>
      <c r="AW127">
        <f t="shared" si="47"/>
        <v>0</v>
      </c>
      <c r="AX127">
        <f ca="1" t="array" ref="AX127">IF(AW127&gt;Constants!$B$12,2,IF(SUMPRODUCT(--(AX108:AX127=2))=0,0,1))</f>
        <v>2</v>
      </c>
      <c r="AZ127">
        <f t="array" ref="AZ127">IF(ABS(AG127)&gt;Constants!$B$13,2,IF(SUMPRODUCT(--(AZ107:AZ126=2))=0,0,1))</f>
        <v>0</v>
      </c>
    </row>
    <row r="128" spans="1:52">
      <c r="A128" s="3">
        <v>126</v>
      </c>
      <c r="B128">
        <f>Signals!D127</f>
        <v>1</v>
      </c>
      <c r="C128">
        <f>Signals!E127</f>
        <v>1</v>
      </c>
      <c r="D128">
        <f>Signals!G127</f>
        <v>0</v>
      </c>
      <c r="E128">
        <f>Signals!J127</f>
        <v>0</v>
      </c>
      <c r="F128">
        <f>Signals!K127</f>
        <v>0</v>
      </c>
      <c r="G128">
        <f>IF(Constants!$B$2=2,-B128,B128)</f>
        <v>1</v>
      </c>
      <c r="H128">
        <f>IF(Constants!$C$2=2,-C128,C128)</f>
        <v>1</v>
      </c>
      <c r="I128">
        <f t="shared" si="31"/>
        <v>1</v>
      </c>
      <c r="J128">
        <f t="shared" si="32"/>
        <v>1</v>
      </c>
      <c r="K128">
        <f t="shared" si="33"/>
        <v>1</v>
      </c>
      <c r="L128">
        <f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400.5</v>
      </c>
      <c r="M128">
        <f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400.5</v>
      </c>
      <c r="N128">
        <f t="shared" si="34"/>
        <v>400.5</v>
      </c>
      <c r="O128">
        <f t="shared" si="35"/>
        <v>400.5</v>
      </c>
      <c r="P128">
        <f>IF(I128&lt;&gt;0,(ABS(L128*Constants!$B$10)+50)/100,MAX(P127-ABS(N128*Constants!$B$4),0))</f>
        <v>0.54005</v>
      </c>
      <c r="Q128">
        <f>IF(J128&lt;&gt;0,(ABS(M128*Constants!$B$10)+50)/100,MAX(Q127-ABS(O128*Constants!$B$4),0))</f>
        <v>0.54005</v>
      </c>
      <c r="R128">
        <f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400.5</v>
      </c>
      <c r="S128">
        <f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400.5</v>
      </c>
      <c r="T128">
        <f t="shared" si="36"/>
        <v>400.5</v>
      </c>
      <c r="U128">
        <f t="shared" si="37"/>
        <v>400.5</v>
      </c>
      <c r="V128">
        <f>IF(I128&lt;&gt;0,(ABS(R128*Constants!$B$4)+50)/100,IF(R128=0,MAX((0-ABS(T128*Constants!$B$4)),0),(ABS(R128*Constants!$B$4)+50)/100))</f>
        <v>501.125</v>
      </c>
      <c r="W128">
        <f>IF(J128&lt;&gt;0,(ABS(S128*Constants!$B$4)+50)/100,IF(S128=0,MAX((0-ABS(U128*Constants!$B$4)),0),(ABS(S128*Constants!$B$4)+50)/100))</f>
        <v>501.125</v>
      </c>
      <c r="X128">
        <f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400.5</v>
      </c>
      <c r="Y128">
        <f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400.5</v>
      </c>
      <c r="Z128">
        <f t="shared" si="38"/>
        <v>400.5</v>
      </c>
      <c r="AA128">
        <f t="shared" si="39"/>
        <v>400.5</v>
      </c>
      <c r="AB128">
        <f>IF(I128&lt;&gt;0,(ABS(X128*Constants!$B$10)+50)/100,IF(X128=0,MAX((AB127-ABS(Z128*Constants!$B$4)),0),(ABS(X128*Constants!$B$4)+50)/100))</f>
        <v>0.54005</v>
      </c>
      <c r="AC128">
        <f>IF(J128&lt;&gt;0,(ABS(Y128*Constants!$B$10)+50)/100,IF(Y128=0,MAX((AC127-ABS(AA128*Constants!$B$4)),0),(ABS(Y128*Constants!$B$4)+50)/100))</f>
        <v>0.54005</v>
      </c>
      <c r="AD128">
        <f t="shared" si="40"/>
        <v>401</v>
      </c>
      <c r="AE128">
        <f t="shared" si="41"/>
        <v>400.5</v>
      </c>
      <c r="AF128">
        <f t="shared" si="42"/>
        <v>400.5</v>
      </c>
      <c r="AG128">
        <f>((Constants!$B$5*AG127)+Constants!$B$4*AD128+AH127)/(Constants!$B$5+Constants!$B$4)</f>
        <v>401</v>
      </c>
      <c r="AH128">
        <f>((Constants!$B$5*AG127)+Constants!$B$4*AD128+AH127)-(Constants!$B$5+Constants!$B$4)*AG128</f>
        <v>0</v>
      </c>
      <c r="AI128">
        <f>((Constants!$B$5*AI127)+Constants!$B$4*AE128+AJ127)/(Constants!$B$5+Constants!$B$4)</f>
        <v>400.5</v>
      </c>
      <c r="AJ128">
        <f>((Constants!$B$5*AI127)+Constants!$B$4*AE128+AJ127)-(Constants!$B$4+Constants!$B$5)*AI128</f>
        <v>0</v>
      </c>
      <c r="AK128">
        <f>((Constants!$B$5*AK127)+Constants!$B$4*AF128+AL127)/(Constants!$B$5+Constants!$B$4)</f>
        <v>400.5</v>
      </c>
      <c r="AL128">
        <f>((Constants!$B$5*AK127)+Constants!$B$4*AF128+AL127)-(Constants!$B$5+Constants!$B$4)*AK128</f>
        <v>0</v>
      </c>
      <c r="AM128">
        <f t="shared" si="43"/>
        <v>1</v>
      </c>
      <c r="AN128">
        <f t="shared" si="44"/>
        <v>1</v>
      </c>
      <c r="AO128">
        <f>(200000*(ABS(N128)-ABS(N126))+Constants!$B$7)/(2*Constants!$B$7)</f>
        <v>0.5</v>
      </c>
      <c r="AP128">
        <f>(200000*(ABS(O128)-ABS(O126))+Constants!$B$7)/(2*Constants!$B$7)</f>
        <v>0.5</v>
      </c>
      <c r="AQ128">
        <f t="shared" si="45"/>
        <v>1</v>
      </c>
      <c r="AR128">
        <f>(Constants!$B$3*Constants!$B$8*I128*K128+AS127)/(Constants!$B$9*Constants!$B$4)</f>
        <v>2.51327433628319</v>
      </c>
      <c r="AS128">
        <f>(Constants!$B$3*Constants!$B$8*I128*K128+AS127)-(AR128*Constants!$B$9*Constants!$B$4)</f>
        <v>0</v>
      </c>
      <c r="AT128">
        <f t="shared" si="46"/>
        <v>316.672566371682</v>
      </c>
      <c r="AU128">
        <f t="array" ref="AU128">IF(SUMPRODUCT(--(SIGN(AN95:AN127)=SIGN(K96:K128)))=0,2,IF(AV127&gt;0,1,0))</f>
        <v>0</v>
      </c>
      <c r="AV128">
        <f>IF(AU128=2,ROUND(5*1000/Constants!$B$11,0),IF(AV127&gt;0,AV127-1,0))</f>
        <v>0</v>
      </c>
      <c r="AW128">
        <f t="shared" si="47"/>
        <v>0</v>
      </c>
      <c r="AX128">
        <f ca="1" t="array" ref="AX128">IF(AW128&gt;Constants!$B$12,2,IF(SUMPRODUCT(--(AX109:AX128=2))=0,0,1))</f>
        <v>2</v>
      </c>
      <c r="AZ128">
        <f t="array" ref="AZ128">IF(ABS(AG128)&gt;Constants!$B$13,2,IF(SUMPRODUCT(--(AZ108:AZ127=2))=0,0,1))</f>
        <v>0</v>
      </c>
    </row>
    <row r="129" spans="1:52">
      <c r="A129" s="3">
        <v>127</v>
      </c>
      <c r="B129">
        <f>Signals!D128</f>
        <v>1</v>
      </c>
      <c r="C129">
        <f>Signals!E128</f>
        <v>1</v>
      </c>
      <c r="D129">
        <f>Signals!G128</f>
        <v>0</v>
      </c>
      <c r="E129">
        <f>Signals!J128</f>
        <v>0</v>
      </c>
      <c r="F129">
        <f>Signals!K128</f>
        <v>0</v>
      </c>
      <c r="G129">
        <f>IF(Constants!$B$2=2,-B129,B129)</f>
        <v>1</v>
      </c>
      <c r="H129">
        <f>IF(Constants!$C$2=2,-C129,C129)</f>
        <v>1</v>
      </c>
      <c r="I129">
        <f t="shared" si="31"/>
        <v>1</v>
      </c>
      <c r="J129">
        <f t="shared" si="32"/>
        <v>1</v>
      </c>
      <c r="K129">
        <f t="shared" si="33"/>
        <v>1</v>
      </c>
      <c r="L129">
        <f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400.5</v>
      </c>
      <c r="M129">
        <f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400.5</v>
      </c>
      <c r="N129">
        <f t="shared" si="34"/>
        <v>400.5</v>
      </c>
      <c r="O129">
        <f t="shared" si="35"/>
        <v>400.5</v>
      </c>
      <c r="P129">
        <f>IF(I129&lt;&gt;0,(ABS(L129*Constants!$B$10)+50)/100,MAX(P128-ABS(N129*Constants!$B$4),0))</f>
        <v>0.54005</v>
      </c>
      <c r="Q129">
        <f>IF(J129&lt;&gt;0,(ABS(M129*Constants!$B$10)+50)/100,MAX(Q128-ABS(O129*Constants!$B$4),0))</f>
        <v>0.54005</v>
      </c>
      <c r="R129">
        <f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400.5</v>
      </c>
      <c r="S129">
        <f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400.5</v>
      </c>
      <c r="T129">
        <f t="shared" si="36"/>
        <v>400.5</v>
      </c>
      <c r="U129">
        <f t="shared" si="37"/>
        <v>400.5</v>
      </c>
      <c r="V129">
        <f>IF(I129&lt;&gt;0,(ABS(R129*Constants!$B$4)+50)/100,IF(R129=0,MAX((0-ABS(T129*Constants!$B$4)),0),(ABS(R129*Constants!$B$4)+50)/100))</f>
        <v>501.125</v>
      </c>
      <c r="W129">
        <f>IF(J129&lt;&gt;0,(ABS(S129*Constants!$B$4)+50)/100,IF(S129=0,MAX((0-ABS(U129*Constants!$B$4)),0),(ABS(S129*Constants!$B$4)+50)/100))</f>
        <v>501.125</v>
      </c>
      <c r="X129">
        <f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400.5</v>
      </c>
      <c r="Y129">
        <f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400.5</v>
      </c>
      <c r="Z129">
        <f t="shared" si="38"/>
        <v>400.5</v>
      </c>
      <c r="AA129">
        <f t="shared" si="39"/>
        <v>400.5</v>
      </c>
      <c r="AB129">
        <f>IF(I129&lt;&gt;0,(ABS(X129*Constants!$B$10)+50)/100,IF(X129=0,MAX((AB128-ABS(Z129*Constants!$B$4)),0),(ABS(X129*Constants!$B$4)+50)/100))</f>
        <v>0.54005</v>
      </c>
      <c r="AC129">
        <f>IF(J129&lt;&gt;0,(ABS(Y129*Constants!$B$10)+50)/100,IF(Y129=0,MAX((AC128-ABS(AA129*Constants!$B$4)),0),(ABS(Y129*Constants!$B$4)+50)/100))</f>
        <v>0.54005</v>
      </c>
      <c r="AD129">
        <f t="shared" si="40"/>
        <v>401</v>
      </c>
      <c r="AE129">
        <f t="shared" si="41"/>
        <v>400.5</v>
      </c>
      <c r="AF129">
        <f t="shared" si="42"/>
        <v>400.5</v>
      </c>
      <c r="AG129">
        <f>((Constants!$B$5*AG128)+Constants!$B$4*AD129+AH128)/(Constants!$B$5+Constants!$B$4)</f>
        <v>401</v>
      </c>
      <c r="AH129">
        <f>((Constants!$B$5*AG128)+Constants!$B$4*AD129+AH128)-(Constants!$B$5+Constants!$B$4)*AG129</f>
        <v>0</v>
      </c>
      <c r="AI129">
        <f>((Constants!$B$5*AI128)+Constants!$B$4*AE129+AJ128)/(Constants!$B$5+Constants!$B$4)</f>
        <v>400.5</v>
      </c>
      <c r="AJ129">
        <f>((Constants!$B$5*AI128)+Constants!$B$4*AE129+AJ128)-(Constants!$B$4+Constants!$B$5)*AI129</f>
        <v>0</v>
      </c>
      <c r="AK129">
        <f>((Constants!$B$5*AK128)+Constants!$B$4*AF129+AL128)/(Constants!$B$5+Constants!$B$4)</f>
        <v>400.5</v>
      </c>
      <c r="AL129">
        <f>((Constants!$B$5*AK128)+Constants!$B$4*AF129+AL128)-(Constants!$B$5+Constants!$B$4)*AK129</f>
        <v>0</v>
      </c>
      <c r="AM129">
        <f t="shared" si="43"/>
        <v>1</v>
      </c>
      <c r="AN129">
        <f t="shared" si="44"/>
        <v>1</v>
      </c>
      <c r="AO129">
        <f>(200000*(ABS(N129)-ABS(N127))+Constants!$B$7)/(2*Constants!$B$7)</f>
        <v>0.5</v>
      </c>
      <c r="AP129">
        <f>(200000*(ABS(O129)-ABS(O127))+Constants!$B$7)/(2*Constants!$B$7)</f>
        <v>0.5</v>
      </c>
      <c r="AQ129">
        <f t="shared" si="45"/>
        <v>1</v>
      </c>
      <c r="AR129">
        <f>(Constants!$B$3*Constants!$B$8*I129*K129+AS128)/(Constants!$B$9*Constants!$B$4)</f>
        <v>2.51327433628319</v>
      </c>
      <c r="AS129">
        <f>(Constants!$B$3*Constants!$B$8*I129*K129+AS128)-(AR129*Constants!$B$9*Constants!$B$4)</f>
        <v>0</v>
      </c>
      <c r="AT129">
        <f t="shared" si="46"/>
        <v>319.185840707965</v>
      </c>
      <c r="AU129">
        <f t="array" ref="AU129">IF(SUMPRODUCT(--(SIGN(AN96:AN128)=SIGN(K97:K129)))=0,2,IF(AV128&gt;0,1,0))</f>
        <v>0</v>
      </c>
      <c r="AV129">
        <f>IF(AU129=2,ROUND(5*1000/Constants!$B$11,0),IF(AV128&gt;0,AV128-1,0))</f>
        <v>0</v>
      </c>
      <c r="AW129">
        <f t="shared" si="47"/>
        <v>0</v>
      </c>
      <c r="AX129">
        <f ca="1" t="array" ref="AX129">IF(AW129&gt;Constants!$B$12,2,IF(SUMPRODUCT(--(AX110:AX129=2))=0,0,1))</f>
        <v>2</v>
      </c>
      <c r="AZ129">
        <f t="array" ref="AZ129">IF(ABS(AG129)&gt;Constants!$B$13,2,IF(SUMPRODUCT(--(AZ109:AZ128=2))=0,0,1))</f>
        <v>0</v>
      </c>
    </row>
    <row r="130" spans="1:52">
      <c r="A130" s="3">
        <v>128</v>
      </c>
      <c r="B130">
        <f>Signals!D129</f>
        <v>1</v>
      </c>
      <c r="C130">
        <f>Signals!E129</f>
        <v>1</v>
      </c>
      <c r="D130">
        <f>Signals!G129</f>
        <v>0</v>
      </c>
      <c r="E130">
        <f>Signals!J129</f>
        <v>0</v>
      </c>
      <c r="F130">
        <f>Signals!K129</f>
        <v>0</v>
      </c>
      <c r="G130">
        <f>IF(Constants!$B$2=2,-B130,B130)</f>
        <v>1</v>
      </c>
      <c r="H130">
        <f>IF(Constants!$C$2=2,-C130,C130)</f>
        <v>1</v>
      </c>
      <c r="I130">
        <f t="shared" si="31"/>
        <v>1</v>
      </c>
      <c r="J130">
        <f t="shared" si="32"/>
        <v>1</v>
      </c>
      <c r="K130">
        <f t="shared" si="33"/>
        <v>1</v>
      </c>
      <c r="L130">
        <f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400.5</v>
      </c>
      <c r="M130">
        <f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400.5</v>
      </c>
      <c r="N130">
        <f t="shared" si="34"/>
        <v>400.5</v>
      </c>
      <c r="O130">
        <f t="shared" si="35"/>
        <v>400.5</v>
      </c>
      <c r="P130">
        <f>IF(I130&lt;&gt;0,(ABS(L130*Constants!$B$10)+50)/100,MAX(P129-ABS(N130*Constants!$B$4),0))</f>
        <v>0.54005</v>
      </c>
      <c r="Q130">
        <f>IF(J130&lt;&gt;0,(ABS(M130*Constants!$B$10)+50)/100,MAX(Q129-ABS(O130*Constants!$B$4),0))</f>
        <v>0.54005</v>
      </c>
      <c r="R130">
        <f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400.5</v>
      </c>
      <c r="S130">
        <f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400.5</v>
      </c>
      <c r="T130">
        <f t="shared" si="36"/>
        <v>400.5</v>
      </c>
      <c r="U130">
        <f t="shared" si="37"/>
        <v>400.5</v>
      </c>
      <c r="V130">
        <f>IF(I130&lt;&gt;0,(ABS(R130*Constants!$B$4)+50)/100,IF(R130=0,MAX((0-ABS(T130*Constants!$B$4)),0),(ABS(R130*Constants!$B$4)+50)/100))</f>
        <v>501.125</v>
      </c>
      <c r="W130">
        <f>IF(J130&lt;&gt;0,(ABS(S130*Constants!$B$4)+50)/100,IF(S130=0,MAX((0-ABS(U130*Constants!$B$4)),0),(ABS(S130*Constants!$B$4)+50)/100))</f>
        <v>501.125</v>
      </c>
      <c r="X130">
        <f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400.5</v>
      </c>
      <c r="Y130">
        <f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400.5</v>
      </c>
      <c r="Z130">
        <f t="shared" si="38"/>
        <v>400.5</v>
      </c>
      <c r="AA130">
        <f t="shared" si="39"/>
        <v>400.5</v>
      </c>
      <c r="AB130">
        <f>IF(I130&lt;&gt;0,(ABS(X130*Constants!$B$10)+50)/100,IF(X130=0,MAX((AB129-ABS(Z130*Constants!$B$4)),0),(ABS(X130*Constants!$B$4)+50)/100))</f>
        <v>0.54005</v>
      </c>
      <c r="AC130">
        <f>IF(J130&lt;&gt;0,(ABS(Y130*Constants!$B$10)+50)/100,IF(Y130=0,MAX((AC129-ABS(AA130*Constants!$B$4)),0),(ABS(Y130*Constants!$B$4)+50)/100))</f>
        <v>0.54005</v>
      </c>
      <c r="AD130">
        <f t="shared" si="40"/>
        <v>401</v>
      </c>
      <c r="AE130">
        <f t="shared" si="41"/>
        <v>400.5</v>
      </c>
      <c r="AF130">
        <f t="shared" si="42"/>
        <v>400.5</v>
      </c>
      <c r="AG130">
        <f>((Constants!$B$5*AG129)+Constants!$B$4*AD130+AH129)/(Constants!$B$5+Constants!$B$4)</f>
        <v>401</v>
      </c>
      <c r="AH130">
        <f>((Constants!$B$5*AG129)+Constants!$B$4*AD130+AH129)-(Constants!$B$5+Constants!$B$4)*AG130</f>
        <v>0</v>
      </c>
      <c r="AI130">
        <f>((Constants!$B$5*AI129)+Constants!$B$4*AE130+AJ129)/(Constants!$B$5+Constants!$B$4)</f>
        <v>400.5</v>
      </c>
      <c r="AJ130">
        <f>((Constants!$B$5*AI129)+Constants!$B$4*AE130+AJ129)-(Constants!$B$4+Constants!$B$5)*AI130</f>
        <v>0</v>
      </c>
      <c r="AK130">
        <f>((Constants!$B$5*AK129)+Constants!$B$4*AF130+AL129)/(Constants!$B$5+Constants!$B$4)</f>
        <v>400.5</v>
      </c>
      <c r="AL130">
        <f>((Constants!$B$5*AK129)+Constants!$B$4*AF130+AL129)-(Constants!$B$5+Constants!$B$4)*AK130</f>
        <v>0</v>
      </c>
      <c r="AM130">
        <f t="shared" si="43"/>
        <v>1</v>
      </c>
      <c r="AN130">
        <f t="shared" si="44"/>
        <v>1</v>
      </c>
      <c r="AO130">
        <f>(200000*(ABS(N130)-ABS(N128))+Constants!$B$7)/(2*Constants!$B$7)</f>
        <v>0.5</v>
      </c>
      <c r="AP130">
        <f>(200000*(ABS(O130)-ABS(O128))+Constants!$B$7)/(2*Constants!$B$7)</f>
        <v>0.5</v>
      </c>
      <c r="AQ130">
        <f t="shared" si="45"/>
        <v>1</v>
      </c>
      <c r="AR130">
        <f>(Constants!$B$3*Constants!$B$8*I130*K130+AS129)/(Constants!$B$9*Constants!$B$4)</f>
        <v>2.51327433628319</v>
      </c>
      <c r="AS130">
        <f>(Constants!$B$3*Constants!$B$8*I130*K130+AS129)-(AR130*Constants!$B$9*Constants!$B$4)</f>
        <v>0</v>
      </c>
      <c r="AT130">
        <f t="shared" si="46"/>
        <v>321.699115044248</v>
      </c>
      <c r="AU130">
        <f t="array" ref="AU130">IF(SUMPRODUCT(--(SIGN(AN97:AN129)=SIGN(K98:K130)))=0,2,IF(AV129&gt;0,1,0))</f>
        <v>0</v>
      </c>
      <c r="AV130">
        <f>IF(AU130=2,ROUND(5*1000/Constants!$B$11,0),IF(AV129&gt;0,AV129-1,0))</f>
        <v>0</v>
      </c>
      <c r="AW130">
        <f t="shared" si="47"/>
        <v>0</v>
      </c>
      <c r="AX130">
        <f ca="1" t="array" ref="AX130">IF(AW130&gt;Constants!$B$12,2,IF(SUMPRODUCT(--(AX111:AX130=2))=0,0,1))</f>
        <v>2</v>
      </c>
      <c r="AZ130">
        <f t="array" ref="AZ130">IF(ABS(AG130)&gt;Constants!$B$13,2,IF(SUMPRODUCT(--(AZ110:AZ129=2))=0,0,1))</f>
        <v>0</v>
      </c>
    </row>
    <row r="131" spans="1:52">
      <c r="A131" s="3">
        <v>129</v>
      </c>
      <c r="B131">
        <f>Signals!D130</f>
        <v>1</v>
      </c>
      <c r="C131">
        <f>Signals!E130</f>
        <v>1</v>
      </c>
      <c r="D131">
        <f>Signals!G130</f>
        <v>0</v>
      </c>
      <c r="E131">
        <f>Signals!J130</f>
        <v>0</v>
      </c>
      <c r="F131">
        <f>Signals!K130</f>
        <v>0</v>
      </c>
      <c r="G131">
        <f>IF(Constants!$B$2=2,-B131,B131)</f>
        <v>1</v>
      </c>
      <c r="H131">
        <f>IF(Constants!$C$2=2,-C131,C131)</f>
        <v>1</v>
      </c>
      <c r="I131">
        <f t="shared" si="31"/>
        <v>1</v>
      </c>
      <c r="J131">
        <f t="shared" si="32"/>
        <v>1</v>
      </c>
      <c r="K131">
        <f t="shared" si="33"/>
        <v>1</v>
      </c>
      <c r="L131">
        <f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400.5</v>
      </c>
      <c r="M131">
        <f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400.5</v>
      </c>
      <c r="N131">
        <f t="shared" si="34"/>
        <v>400.5</v>
      </c>
      <c r="O131">
        <f t="shared" si="35"/>
        <v>400.5</v>
      </c>
      <c r="P131">
        <f>IF(I131&lt;&gt;0,(ABS(L131*Constants!$B$10)+50)/100,MAX(P130-ABS(N131*Constants!$B$4),0))</f>
        <v>0.54005</v>
      </c>
      <c r="Q131">
        <f>IF(J131&lt;&gt;0,(ABS(M131*Constants!$B$10)+50)/100,MAX(Q130-ABS(O131*Constants!$B$4),0))</f>
        <v>0.54005</v>
      </c>
      <c r="R131">
        <f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400.5</v>
      </c>
      <c r="S131">
        <f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400.5</v>
      </c>
      <c r="T131">
        <f t="shared" si="36"/>
        <v>400.5</v>
      </c>
      <c r="U131">
        <f t="shared" si="37"/>
        <v>400.5</v>
      </c>
      <c r="V131">
        <f>IF(I131&lt;&gt;0,(ABS(R131*Constants!$B$4)+50)/100,IF(R131=0,MAX((0-ABS(T131*Constants!$B$4)),0),(ABS(R131*Constants!$B$4)+50)/100))</f>
        <v>501.125</v>
      </c>
      <c r="W131">
        <f>IF(J131&lt;&gt;0,(ABS(S131*Constants!$B$4)+50)/100,IF(S131=0,MAX((0-ABS(U131*Constants!$B$4)),0),(ABS(S131*Constants!$B$4)+50)/100))</f>
        <v>501.125</v>
      </c>
      <c r="X131">
        <f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400.5</v>
      </c>
      <c r="Y131">
        <f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400.5</v>
      </c>
      <c r="Z131">
        <f t="shared" si="38"/>
        <v>400.5</v>
      </c>
      <c r="AA131">
        <f t="shared" si="39"/>
        <v>400.5</v>
      </c>
      <c r="AB131">
        <f>IF(I131&lt;&gt;0,(ABS(X131*Constants!$B$10)+50)/100,IF(X131=0,MAX((AB130-ABS(Z131*Constants!$B$4)),0),(ABS(X131*Constants!$B$4)+50)/100))</f>
        <v>0.54005</v>
      </c>
      <c r="AC131">
        <f>IF(J131&lt;&gt;0,(ABS(Y131*Constants!$B$10)+50)/100,IF(Y131=0,MAX((AC130-ABS(AA131*Constants!$B$4)),0),(ABS(Y131*Constants!$B$4)+50)/100))</f>
        <v>0.54005</v>
      </c>
      <c r="AD131">
        <f t="shared" si="40"/>
        <v>401</v>
      </c>
      <c r="AE131">
        <f t="shared" si="41"/>
        <v>400.5</v>
      </c>
      <c r="AF131">
        <f t="shared" si="42"/>
        <v>400.5</v>
      </c>
      <c r="AG131">
        <f>((Constants!$B$5*AG130)+Constants!$B$4*AD131+AH130)/(Constants!$B$5+Constants!$B$4)</f>
        <v>401</v>
      </c>
      <c r="AH131">
        <f>((Constants!$B$5*AG130)+Constants!$B$4*AD131+AH130)-(Constants!$B$5+Constants!$B$4)*AG131</f>
        <v>0</v>
      </c>
      <c r="AI131">
        <f>((Constants!$B$5*AI130)+Constants!$B$4*AE131+AJ130)/(Constants!$B$5+Constants!$B$4)</f>
        <v>400.5</v>
      </c>
      <c r="AJ131">
        <f>((Constants!$B$5*AI130)+Constants!$B$4*AE131+AJ130)-(Constants!$B$4+Constants!$B$5)*AI131</f>
        <v>0</v>
      </c>
      <c r="AK131">
        <f>((Constants!$B$5*AK130)+Constants!$B$4*AF131+AL130)/(Constants!$B$5+Constants!$B$4)</f>
        <v>400.5</v>
      </c>
      <c r="AL131">
        <f>((Constants!$B$5*AK130)+Constants!$B$4*AF131+AL130)-(Constants!$B$5+Constants!$B$4)*AK131</f>
        <v>0</v>
      </c>
      <c r="AM131">
        <f t="shared" si="43"/>
        <v>1</v>
      </c>
      <c r="AN131">
        <f t="shared" si="44"/>
        <v>1</v>
      </c>
      <c r="AO131">
        <f>(200000*(ABS(N131)-ABS(N129))+Constants!$B$7)/(2*Constants!$B$7)</f>
        <v>0.5</v>
      </c>
      <c r="AP131">
        <f>(200000*(ABS(O131)-ABS(O129))+Constants!$B$7)/(2*Constants!$B$7)</f>
        <v>0.5</v>
      </c>
      <c r="AQ131">
        <f t="shared" si="45"/>
        <v>1</v>
      </c>
      <c r="AR131">
        <f>(Constants!$B$3*Constants!$B$8*I131*K131+AS130)/(Constants!$B$9*Constants!$B$4)</f>
        <v>2.51327433628319</v>
      </c>
      <c r="AS131">
        <f>(Constants!$B$3*Constants!$B$8*I131*K131+AS130)-(AR131*Constants!$B$9*Constants!$B$4)</f>
        <v>0</v>
      </c>
      <c r="AT131">
        <f t="shared" si="46"/>
        <v>324.212389380531</v>
      </c>
      <c r="AU131">
        <f t="array" ref="AU131">IF(SUMPRODUCT(--(SIGN(AN98:AN130)=SIGN(K99:K131)))=0,2,IF(AV130&gt;0,1,0))</f>
        <v>0</v>
      </c>
      <c r="AV131">
        <f>IF(AU131=2,ROUND(5*1000/Constants!$B$11,0),IF(AV130&gt;0,AV130-1,0))</f>
        <v>0</v>
      </c>
      <c r="AW131">
        <f t="shared" si="47"/>
        <v>0</v>
      </c>
      <c r="AX131">
        <f ca="1" t="array" ref="AX131">IF(AW131&gt;Constants!$B$12,2,IF(SUMPRODUCT(--(AX112:AX131=2))=0,0,1))</f>
        <v>2</v>
      </c>
      <c r="AZ131">
        <f t="array" ref="AZ131">IF(ABS(AG131)&gt;Constants!$B$13,2,IF(SUMPRODUCT(--(AZ111:AZ130=2))=0,0,1))</f>
        <v>0</v>
      </c>
    </row>
    <row r="132" spans="1:52">
      <c r="A132" s="3">
        <v>130</v>
      </c>
      <c r="B132">
        <f>Signals!D131</f>
        <v>1</v>
      </c>
      <c r="C132">
        <f>Signals!E131</f>
        <v>1</v>
      </c>
      <c r="D132">
        <f>Signals!G131</f>
        <v>0</v>
      </c>
      <c r="E132">
        <f>Signals!J131</f>
        <v>0</v>
      </c>
      <c r="F132">
        <f>Signals!K131</f>
        <v>0</v>
      </c>
      <c r="G132">
        <f>IF(Constants!$B$2=2,-B132,B132)</f>
        <v>1</v>
      </c>
      <c r="H132">
        <f>IF(Constants!$C$2=2,-C132,C132)</f>
        <v>1</v>
      </c>
      <c r="I132">
        <f t="shared" si="31"/>
        <v>1</v>
      </c>
      <c r="J132">
        <f t="shared" si="32"/>
        <v>1</v>
      </c>
      <c r="K132">
        <f t="shared" si="33"/>
        <v>1</v>
      </c>
      <c r="L132">
        <f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400.5</v>
      </c>
      <c r="M132">
        <f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400.5</v>
      </c>
      <c r="N132">
        <f t="shared" si="34"/>
        <v>400.5</v>
      </c>
      <c r="O132">
        <f t="shared" si="35"/>
        <v>400.5</v>
      </c>
      <c r="P132">
        <f>IF(I132&lt;&gt;0,(ABS(L132*Constants!$B$10)+50)/100,MAX(P131-ABS(N132*Constants!$B$4),0))</f>
        <v>0.54005</v>
      </c>
      <c r="Q132">
        <f>IF(J132&lt;&gt;0,(ABS(M132*Constants!$B$10)+50)/100,MAX(Q131-ABS(O132*Constants!$B$4),0))</f>
        <v>0.54005</v>
      </c>
      <c r="R132">
        <f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400.5</v>
      </c>
      <c r="S132">
        <f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400.5</v>
      </c>
      <c r="T132">
        <f t="shared" si="36"/>
        <v>400.5</v>
      </c>
      <c r="U132">
        <f t="shared" si="37"/>
        <v>400.5</v>
      </c>
      <c r="V132">
        <f>IF(I132&lt;&gt;0,(ABS(R132*Constants!$B$4)+50)/100,IF(R132=0,MAX((0-ABS(T132*Constants!$B$4)),0),(ABS(R132*Constants!$B$4)+50)/100))</f>
        <v>501.125</v>
      </c>
      <c r="W132">
        <f>IF(J132&lt;&gt;0,(ABS(S132*Constants!$B$4)+50)/100,IF(S132=0,MAX((0-ABS(U132*Constants!$B$4)),0),(ABS(S132*Constants!$B$4)+50)/100))</f>
        <v>501.125</v>
      </c>
      <c r="X132">
        <f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400.5</v>
      </c>
      <c r="Y132">
        <f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400.5</v>
      </c>
      <c r="Z132">
        <f t="shared" si="38"/>
        <v>400.5</v>
      </c>
      <c r="AA132">
        <f t="shared" si="39"/>
        <v>400.5</v>
      </c>
      <c r="AB132">
        <f>IF(I132&lt;&gt;0,(ABS(X132*Constants!$B$10)+50)/100,IF(X132=0,MAX((AB131-ABS(Z132*Constants!$B$4)),0),(ABS(X132*Constants!$B$4)+50)/100))</f>
        <v>0.54005</v>
      </c>
      <c r="AC132">
        <f>IF(J132&lt;&gt;0,(ABS(Y132*Constants!$B$10)+50)/100,IF(Y132=0,MAX((AC131-ABS(AA132*Constants!$B$4)),0),(ABS(Y132*Constants!$B$4)+50)/100))</f>
        <v>0.54005</v>
      </c>
      <c r="AD132">
        <f t="shared" si="40"/>
        <v>401</v>
      </c>
      <c r="AE132">
        <f t="shared" si="41"/>
        <v>400.5</v>
      </c>
      <c r="AF132">
        <f t="shared" si="42"/>
        <v>400.5</v>
      </c>
      <c r="AG132">
        <f>((Constants!$B$5*AG131)+Constants!$B$4*AD132+AH131)/(Constants!$B$5+Constants!$B$4)</f>
        <v>401</v>
      </c>
      <c r="AH132">
        <f>((Constants!$B$5*AG131)+Constants!$B$4*AD132+AH131)-(Constants!$B$5+Constants!$B$4)*AG132</f>
        <v>0</v>
      </c>
      <c r="AI132">
        <f>((Constants!$B$5*AI131)+Constants!$B$4*AE132+AJ131)/(Constants!$B$5+Constants!$B$4)</f>
        <v>400.5</v>
      </c>
      <c r="AJ132">
        <f>((Constants!$B$5*AI131)+Constants!$B$4*AE132+AJ131)-(Constants!$B$4+Constants!$B$5)*AI132</f>
        <v>0</v>
      </c>
      <c r="AK132">
        <f>((Constants!$B$5*AK131)+Constants!$B$4*AF132+AL131)/(Constants!$B$5+Constants!$B$4)</f>
        <v>400.5</v>
      </c>
      <c r="AL132">
        <f>((Constants!$B$5*AK131)+Constants!$B$4*AF132+AL131)-(Constants!$B$5+Constants!$B$4)*AK132</f>
        <v>0</v>
      </c>
      <c r="AM132">
        <f t="shared" si="43"/>
        <v>1</v>
      </c>
      <c r="AN132">
        <f t="shared" si="44"/>
        <v>1</v>
      </c>
      <c r="AO132">
        <f>(200000*(ABS(N132)-ABS(N130))+Constants!$B$7)/(2*Constants!$B$7)</f>
        <v>0.5</v>
      </c>
      <c r="AP132">
        <f>(200000*(ABS(O132)-ABS(O130))+Constants!$B$7)/(2*Constants!$B$7)</f>
        <v>0.5</v>
      </c>
      <c r="AQ132">
        <f t="shared" si="45"/>
        <v>1</v>
      </c>
      <c r="AR132">
        <f>(Constants!$B$3*Constants!$B$8*I132*K132+AS131)/(Constants!$B$9*Constants!$B$4)</f>
        <v>2.51327433628319</v>
      </c>
      <c r="AS132">
        <f>(Constants!$B$3*Constants!$B$8*I132*K132+AS131)-(AR132*Constants!$B$9*Constants!$B$4)</f>
        <v>0</v>
      </c>
      <c r="AT132">
        <f t="shared" si="46"/>
        <v>326.725663716814</v>
      </c>
      <c r="AU132">
        <f t="array" ref="AU132">IF(SUMPRODUCT(--(SIGN(AN99:AN131)=SIGN(K100:K132)))=0,2,IF(AV131&gt;0,1,0))</f>
        <v>0</v>
      </c>
      <c r="AV132">
        <f>IF(AU132=2,ROUND(5*1000/Constants!$B$11,0),IF(AV131&gt;0,AV131-1,0))</f>
        <v>0</v>
      </c>
      <c r="AW132">
        <f t="shared" si="47"/>
        <v>0</v>
      </c>
      <c r="AX132">
        <f ca="1" t="array" ref="AX132">IF(AW132&gt;Constants!$B$12,2,IF(SUMPRODUCT(--(AX113:AX132=2))=0,0,1))</f>
        <v>2</v>
      </c>
      <c r="AZ132">
        <f t="array" ref="AZ132">IF(ABS(AG132)&gt;Constants!$B$13,2,IF(SUMPRODUCT(--(AZ112:AZ131=2))=0,0,1))</f>
        <v>0</v>
      </c>
    </row>
    <row r="133" spans="1:52">
      <c r="A133" s="3">
        <v>131</v>
      </c>
      <c r="B133">
        <f>Signals!D132</f>
        <v>1</v>
      </c>
      <c r="C133">
        <f>Signals!E132</f>
        <v>1</v>
      </c>
      <c r="D133">
        <f>Signals!G132</f>
        <v>0</v>
      </c>
      <c r="E133">
        <f>Signals!J132</f>
        <v>0</v>
      </c>
      <c r="F133">
        <f>Signals!K132</f>
        <v>0</v>
      </c>
      <c r="G133">
        <f>IF(Constants!$B$2=2,-B133,B133)</f>
        <v>1</v>
      </c>
      <c r="H133">
        <f>IF(Constants!$C$2=2,-C133,C133)</f>
        <v>1</v>
      </c>
      <c r="I133">
        <f t="shared" si="31"/>
        <v>1</v>
      </c>
      <c r="J133">
        <f t="shared" si="32"/>
        <v>1</v>
      </c>
      <c r="K133">
        <f t="shared" si="33"/>
        <v>1</v>
      </c>
      <c r="L133">
        <f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400.5</v>
      </c>
      <c r="M133">
        <f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400.5</v>
      </c>
      <c r="N133">
        <f t="shared" si="34"/>
        <v>400.5</v>
      </c>
      <c r="O133">
        <f t="shared" si="35"/>
        <v>400.5</v>
      </c>
      <c r="P133">
        <f>IF(I133&lt;&gt;0,(ABS(L133*Constants!$B$10)+50)/100,MAX(P132-ABS(N133*Constants!$B$4),0))</f>
        <v>0.54005</v>
      </c>
      <c r="Q133">
        <f>IF(J133&lt;&gt;0,(ABS(M133*Constants!$B$10)+50)/100,MAX(Q132-ABS(O133*Constants!$B$4),0))</f>
        <v>0.54005</v>
      </c>
      <c r="R133">
        <f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400.5</v>
      </c>
      <c r="S133">
        <f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400.5</v>
      </c>
      <c r="T133">
        <f t="shared" si="36"/>
        <v>400.5</v>
      </c>
      <c r="U133">
        <f t="shared" si="37"/>
        <v>400.5</v>
      </c>
      <c r="V133">
        <f>IF(I133&lt;&gt;0,(ABS(R133*Constants!$B$4)+50)/100,IF(R133=0,MAX((0-ABS(T133*Constants!$B$4)),0),(ABS(R133*Constants!$B$4)+50)/100))</f>
        <v>501.125</v>
      </c>
      <c r="W133">
        <f>IF(J133&lt;&gt;0,(ABS(S133*Constants!$B$4)+50)/100,IF(S133=0,MAX((0-ABS(U133*Constants!$B$4)),0),(ABS(S133*Constants!$B$4)+50)/100))</f>
        <v>501.125</v>
      </c>
      <c r="X133">
        <f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400.5</v>
      </c>
      <c r="Y133">
        <f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400.5</v>
      </c>
      <c r="Z133">
        <f t="shared" si="38"/>
        <v>400.5</v>
      </c>
      <c r="AA133">
        <f t="shared" si="39"/>
        <v>400.5</v>
      </c>
      <c r="AB133">
        <f>IF(I133&lt;&gt;0,(ABS(X133*Constants!$B$10)+50)/100,IF(X133=0,MAX((AB132-ABS(Z133*Constants!$B$4)),0),(ABS(X133*Constants!$B$4)+50)/100))</f>
        <v>0.54005</v>
      </c>
      <c r="AC133">
        <f>IF(J133&lt;&gt;0,(ABS(Y133*Constants!$B$10)+50)/100,IF(Y133=0,MAX((AC132-ABS(AA133*Constants!$B$4)),0),(ABS(Y133*Constants!$B$4)+50)/100))</f>
        <v>0.54005</v>
      </c>
      <c r="AD133">
        <f t="shared" si="40"/>
        <v>401</v>
      </c>
      <c r="AE133">
        <f t="shared" si="41"/>
        <v>400.5</v>
      </c>
      <c r="AF133">
        <f t="shared" si="42"/>
        <v>400.5</v>
      </c>
      <c r="AG133">
        <f>((Constants!$B$5*AG132)+Constants!$B$4*AD133+AH132)/(Constants!$B$5+Constants!$B$4)</f>
        <v>401</v>
      </c>
      <c r="AH133">
        <f>((Constants!$B$5*AG132)+Constants!$B$4*AD133+AH132)-(Constants!$B$5+Constants!$B$4)*AG133</f>
        <v>0</v>
      </c>
      <c r="AI133">
        <f>((Constants!$B$5*AI132)+Constants!$B$4*AE133+AJ132)/(Constants!$B$5+Constants!$B$4)</f>
        <v>400.5</v>
      </c>
      <c r="AJ133">
        <f>((Constants!$B$5*AI132)+Constants!$B$4*AE133+AJ132)-(Constants!$B$4+Constants!$B$5)*AI133</f>
        <v>0</v>
      </c>
      <c r="AK133">
        <f>((Constants!$B$5*AK132)+Constants!$B$4*AF133+AL132)/(Constants!$B$5+Constants!$B$4)</f>
        <v>400.5</v>
      </c>
      <c r="AL133">
        <f>((Constants!$B$5*AK132)+Constants!$B$4*AF133+AL132)-(Constants!$B$5+Constants!$B$4)*AK133</f>
        <v>0</v>
      </c>
      <c r="AM133">
        <f t="shared" si="43"/>
        <v>1</v>
      </c>
      <c r="AN133">
        <f t="shared" si="44"/>
        <v>1</v>
      </c>
      <c r="AO133">
        <f>(200000*(ABS(N133)-ABS(N131))+Constants!$B$7)/(2*Constants!$B$7)</f>
        <v>0.5</v>
      </c>
      <c r="AP133">
        <f>(200000*(ABS(O133)-ABS(O131))+Constants!$B$7)/(2*Constants!$B$7)</f>
        <v>0.5</v>
      </c>
      <c r="AQ133">
        <f t="shared" si="45"/>
        <v>1</v>
      </c>
      <c r="AR133">
        <f>(Constants!$B$3*Constants!$B$8*I133*K133+AS132)/(Constants!$B$9*Constants!$B$4)</f>
        <v>2.51327433628319</v>
      </c>
      <c r="AS133">
        <f>(Constants!$B$3*Constants!$B$8*I133*K133+AS132)-(AR133*Constants!$B$9*Constants!$B$4)</f>
        <v>0</v>
      </c>
      <c r="AT133">
        <f t="shared" si="46"/>
        <v>329.238938053098</v>
      </c>
      <c r="AU133">
        <f t="array" ref="AU133">IF(SUMPRODUCT(--(SIGN(AN100:AN132)=SIGN(K101:K133)))=0,2,IF(AV132&gt;0,1,0))</f>
        <v>0</v>
      </c>
      <c r="AV133">
        <f>IF(AU133=2,ROUND(5*1000/Constants!$B$11,0),IF(AV132&gt;0,AV132-1,0))</f>
        <v>0</v>
      </c>
      <c r="AW133">
        <f t="shared" si="47"/>
        <v>0</v>
      </c>
      <c r="AX133">
        <f ca="1" t="array" ref="AX133">IF(AW133&gt;Constants!$B$12,2,IF(SUMPRODUCT(--(AX114:AX133=2))=0,0,1))</f>
        <v>2</v>
      </c>
      <c r="AZ133">
        <f t="array" ref="AZ133">IF(ABS(AG133)&gt;Constants!$B$13,2,IF(SUMPRODUCT(--(AZ113:AZ132=2))=0,0,1))</f>
        <v>0</v>
      </c>
    </row>
    <row r="134" spans="1:52">
      <c r="A134" s="3">
        <v>132</v>
      </c>
      <c r="B134">
        <f>Signals!D133</f>
        <v>1</v>
      </c>
      <c r="C134">
        <f>Signals!E133</f>
        <v>1</v>
      </c>
      <c r="D134">
        <f>Signals!G133</f>
        <v>0</v>
      </c>
      <c r="E134">
        <f>Signals!J133</f>
        <v>0</v>
      </c>
      <c r="F134">
        <f>Signals!K133</f>
        <v>0</v>
      </c>
      <c r="G134">
        <f>IF(Constants!$B$2=2,-B134,B134)</f>
        <v>1</v>
      </c>
      <c r="H134">
        <f>IF(Constants!$C$2=2,-C134,C134)</f>
        <v>1</v>
      </c>
      <c r="I134">
        <f t="shared" si="31"/>
        <v>1</v>
      </c>
      <c r="J134">
        <f t="shared" si="32"/>
        <v>1</v>
      </c>
      <c r="K134">
        <f t="shared" si="33"/>
        <v>1</v>
      </c>
      <c r="L134">
        <f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400.5</v>
      </c>
      <c r="M134">
        <f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400.5</v>
      </c>
      <c r="N134">
        <f t="shared" si="34"/>
        <v>400.5</v>
      </c>
      <c r="O134">
        <f t="shared" si="35"/>
        <v>400.5</v>
      </c>
      <c r="P134">
        <f>IF(I134&lt;&gt;0,(ABS(L134*Constants!$B$10)+50)/100,MAX(P133-ABS(N134*Constants!$B$4),0))</f>
        <v>0.54005</v>
      </c>
      <c r="Q134">
        <f>IF(J134&lt;&gt;0,(ABS(M134*Constants!$B$10)+50)/100,MAX(Q133-ABS(O134*Constants!$B$4),0))</f>
        <v>0.54005</v>
      </c>
      <c r="R134">
        <f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400.5</v>
      </c>
      <c r="S134">
        <f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400.5</v>
      </c>
      <c r="T134">
        <f t="shared" si="36"/>
        <v>400.5</v>
      </c>
      <c r="U134">
        <f t="shared" si="37"/>
        <v>400.5</v>
      </c>
      <c r="V134">
        <f>IF(I134&lt;&gt;0,(ABS(R134*Constants!$B$4)+50)/100,IF(R134=0,MAX((0-ABS(T134*Constants!$B$4)),0),(ABS(R134*Constants!$B$4)+50)/100))</f>
        <v>501.125</v>
      </c>
      <c r="W134">
        <f>IF(J134&lt;&gt;0,(ABS(S134*Constants!$B$4)+50)/100,IF(S134=0,MAX((0-ABS(U134*Constants!$B$4)),0),(ABS(S134*Constants!$B$4)+50)/100))</f>
        <v>501.125</v>
      </c>
      <c r="X134">
        <f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400.5</v>
      </c>
      <c r="Y134">
        <f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400.5</v>
      </c>
      <c r="Z134">
        <f t="shared" si="38"/>
        <v>400.5</v>
      </c>
      <c r="AA134">
        <f t="shared" si="39"/>
        <v>400.5</v>
      </c>
      <c r="AB134">
        <f>IF(I134&lt;&gt;0,(ABS(X134*Constants!$B$10)+50)/100,IF(X134=0,MAX((AB133-ABS(Z134*Constants!$B$4)),0),(ABS(X134*Constants!$B$4)+50)/100))</f>
        <v>0.54005</v>
      </c>
      <c r="AC134">
        <f>IF(J134&lt;&gt;0,(ABS(Y134*Constants!$B$10)+50)/100,IF(Y134=0,MAX((AC133-ABS(AA134*Constants!$B$4)),0),(ABS(Y134*Constants!$B$4)+50)/100))</f>
        <v>0.54005</v>
      </c>
      <c r="AD134">
        <f t="shared" si="40"/>
        <v>401</v>
      </c>
      <c r="AE134">
        <f t="shared" si="41"/>
        <v>400.5</v>
      </c>
      <c r="AF134">
        <f t="shared" si="42"/>
        <v>400.5</v>
      </c>
      <c r="AG134">
        <f>((Constants!$B$5*AG133)+Constants!$B$4*AD134+AH133)/(Constants!$B$5+Constants!$B$4)</f>
        <v>401</v>
      </c>
      <c r="AH134">
        <f>((Constants!$B$5*AG133)+Constants!$B$4*AD134+AH133)-(Constants!$B$5+Constants!$B$4)*AG134</f>
        <v>0</v>
      </c>
      <c r="AI134">
        <f>((Constants!$B$5*AI133)+Constants!$B$4*AE134+AJ133)/(Constants!$B$5+Constants!$B$4)</f>
        <v>400.5</v>
      </c>
      <c r="AJ134">
        <f>((Constants!$B$5*AI133)+Constants!$B$4*AE134+AJ133)-(Constants!$B$4+Constants!$B$5)*AI134</f>
        <v>0</v>
      </c>
      <c r="AK134">
        <f>((Constants!$B$5*AK133)+Constants!$B$4*AF134+AL133)/(Constants!$B$5+Constants!$B$4)</f>
        <v>400.5</v>
      </c>
      <c r="AL134">
        <f>((Constants!$B$5*AK133)+Constants!$B$4*AF134+AL133)-(Constants!$B$5+Constants!$B$4)*AK134</f>
        <v>0</v>
      </c>
      <c r="AM134">
        <f t="shared" si="43"/>
        <v>1</v>
      </c>
      <c r="AN134">
        <f t="shared" si="44"/>
        <v>1</v>
      </c>
      <c r="AO134">
        <f>(200000*(ABS(N134)-ABS(N132))+Constants!$B$7)/(2*Constants!$B$7)</f>
        <v>0.5</v>
      </c>
      <c r="AP134">
        <f>(200000*(ABS(O134)-ABS(O132))+Constants!$B$7)/(2*Constants!$B$7)</f>
        <v>0.5</v>
      </c>
      <c r="AQ134">
        <f t="shared" si="45"/>
        <v>1</v>
      </c>
      <c r="AR134">
        <f>(Constants!$B$3*Constants!$B$8*I134*K134+AS133)/(Constants!$B$9*Constants!$B$4)</f>
        <v>2.51327433628319</v>
      </c>
      <c r="AS134">
        <f>(Constants!$B$3*Constants!$B$8*I134*K134+AS133)-(AR134*Constants!$B$9*Constants!$B$4)</f>
        <v>0</v>
      </c>
      <c r="AT134">
        <f t="shared" si="46"/>
        <v>331.752212389381</v>
      </c>
      <c r="AU134">
        <f t="array" ref="AU134">IF(SUMPRODUCT(--(SIGN(AN101:AN133)=SIGN(K102:K134)))=0,2,IF(AV133&gt;0,1,0))</f>
        <v>0</v>
      </c>
      <c r="AV134">
        <f>IF(AU134=2,ROUND(5*1000/Constants!$B$11,0),IF(AV133&gt;0,AV133-1,0))</f>
        <v>0</v>
      </c>
      <c r="AW134">
        <f t="shared" si="47"/>
        <v>0</v>
      </c>
      <c r="AX134">
        <f ca="1" t="array" ref="AX134">IF(AW134&gt;Constants!$B$12,2,IF(SUMPRODUCT(--(AX115:AX134=2))=0,0,1))</f>
        <v>2</v>
      </c>
      <c r="AZ134">
        <f t="array" ref="AZ134">IF(ABS(AG134)&gt;Constants!$B$13,2,IF(SUMPRODUCT(--(AZ114:AZ133=2))=0,0,1))</f>
        <v>0</v>
      </c>
    </row>
    <row r="135" spans="1:52">
      <c r="A135" s="3">
        <v>133</v>
      </c>
      <c r="B135">
        <f>Signals!D134</f>
        <v>1</v>
      </c>
      <c r="C135">
        <f>Signals!E134</f>
        <v>1</v>
      </c>
      <c r="D135">
        <f>Signals!G134</f>
        <v>0</v>
      </c>
      <c r="E135">
        <f>Signals!J134</f>
        <v>0</v>
      </c>
      <c r="F135">
        <f>Signals!K134</f>
        <v>0</v>
      </c>
      <c r="G135">
        <f>IF(Constants!$B$2=2,-B135,B135)</f>
        <v>1</v>
      </c>
      <c r="H135">
        <f>IF(Constants!$C$2=2,-C135,C135)</f>
        <v>1</v>
      </c>
      <c r="I135">
        <f t="shared" si="31"/>
        <v>1</v>
      </c>
      <c r="J135">
        <f t="shared" si="32"/>
        <v>1</v>
      </c>
      <c r="K135">
        <f t="shared" si="33"/>
        <v>1</v>
      </c>
      <c r="L135">
        <f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400.5</v>
      </c>
      <c r="M135">
        <f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400.5</v>
      </c>
      <c r="N135">
        <f t="shared" si="34"/>
        <v>400.5</v>
      </c>
      <c r="O135">
        <f t="shared" si="35"/>
        <v>400.5</v>
      </c>
      <c r="P135">
        <f>IF(I135&lt;&gt;0,(ABS(L135*Constants!$B$10)+50)/100,MAX(P134-ABS(N135*Constants!$B$4),0))</f>
        <v>0.54005</v>
      </c>
      <c r="Q135">
        <f>IF(J135&lt;&gt;0,(ABS(M135*Constants!$B$10)+50)/100,MAX(Q134-ABS(O135*Constants!$B$4),0))</f>
        <v>0.54005</v>
      </c>
      <c r="R135">
        <f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400.5</v>
      </c>
      <c r="S135">
        <f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400.5</v>
      </c>
      <c r="T135">
        <f t="shared" si="36"/>
        <v>400.5</v>
      </c>
      <c r="U135">
        <f t="shared" si="37"/>
        <v>400.5</v>
      </c>
      <c r="V135">
        <f>IF(I135&lt;&gt;0,(ABS(R135*Constants!$B$4)+50)/100,IF(R135=0,MAX((0-ABS(T135*Constants!$B$4)),0),(ABS(R135*Constants!$B$4)+50)/100))</f>
        <v>501.125</v>
      </c>
      <c r="W135">
        <f>IF(J135&lt;&gt;0,(ABS(S135*Constants!$B$4)+50)/100,IF(S135=0,MAX((0-ABS(U135*Constants!$B$4)),0),(ABS(S135*Constants!$B$4)+50)/100))</f>
        <v>501.125</v>
      </c>
      <c r="X135">
        <f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400.5</v>
      </c>
      <c r="Y135">
        <f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400.5</v>
      </c>
      <c r="Z135">
        <f t="shared" si="38"/>
        <v>400.5</v>
      </c>
      <c r="AA135">
        <f t="shared" si="39"/>
        <v>400.5</v>
      </c>
      <c r="AB135">
        <f>IF(I135&lt;&gt;0,(ABS(X135*Constants!$B$10)+50)/100,IF(X135=0,MAX((AB134-ABS(Z135*Constants!$B$4)),0),(ABS(X135*Constants!$B$4)+50)/100))</f>
        <v>0.54005</v>
      </c>
      <c r="AC135">
        <f>IF(J135&lt;&gt;0,(ABS(Y135*Constants!$B$10)+50)/100,IF(Y135=0,MAX((AC134-ABS(AA135*Constants!$B$4)),0),(ABS(Y135*Constants!$B$4)+50)/100))</f>
        <v>0.54005</v>
      </c>
      <c r="AD135">
        <f t="shared" si="40"/>
        <v>401</v>
      </c>
      <c r="AE135">
        <f t="shared" si="41"/>
        <v>400.5</v>
      </c>
      <c r="AF135">
        <f t="shared" si="42"/>
        <v>400.5</v>
      </c>
      <c r="AG135">
        <f>((Constants!$B$5*AG134)+Constants!$B$4*AD135+AH134)/(Constants!$B$5+Constants!$B$4)</f>
        <v>401</v>
      </c>
      <c r="AH135">
        <f>((Constants!$B$5*AG134)+Constants!$B$4*AD135+AH134)-(Constants!$B$5+Constants!$B$4)*AG135</f>
        <v>0</v>
      </c>
      <c r="AI135">
        <f>((Constants!$B$5*AI134)+Constants!$B$4*AE135+AJ134)/(Constants!$B$5+Constants!$B$4)</f>
        <v>400.5</v>
      </c>
      <c r="AJ135">
        <f>((Constants!$B$5*AI134)+Constants!$B$4*AE135+AJ134)-(Constants!$B$4+Constants!$B$5)*AI135</f>
        <v>0</v>
      </c>
      <c r="AK135">
        <f>((Constants!$B$5*AK134)+Constants!$B$4*AF135+AL134)/(Constants!$B$5+Constants!$B$4)</f>
        <v>400.5</v>
      </c>
      <c r="AL135">
        <f>((Constants!$B$5*AK134)+Constants!$B$4*AF135+AL134)-(Constants!$B$5+Constants!$B$4)*AK135</f>
        <v>0</v>
      </c>
      <c r="AM135">
        <f t="shared" si="43"/>
        <v>1</v>
      </c>
      <c r="AN135">
        <f t="shared" si="44"/>
        <v>1</v>
      </c>
      <c r="AO135">
        <f>(200000*(ABS(N135)-ABS(N133))+Constants!$B$7)/(2*Constants!$B$7)</f>
        <v>0.5</v>
      </c>
      <c r="AP135">
        <f>(200000*(ABS(O135)-ABS(O133))+Constants!$B$7)/(2*Constants!$B$7)</f>
        <v>0.5</v>
      </c>
      <c r="AQ135">
        <f t="shared" si="45"/>
        <v>1</v>
      </c>
      <c r="AR135">
        <f>(Constants!$B$3*Constants!$B$8*I135*K135+AS134)/(Constants!$B$9*Constants!$B$4)</f>
        <v>2.51327433628319</v>
      </c>
      <c r="AS135">
        <f>(Constants!$B$3*Constants!$B$8*I135*K135+AS134)-(AR135*Constants!$B$9*Constants!$B$4)</f>
        <v>0</v>
      </c>
      <c r="AT135">
        <f t="shared" si="46"/>
        <v>334.265486725664</v>
      </c>
      <c r="AU135">
        <f t="array" ref="AU135">IF(SUMPRODUCT(--(SIGN(AN102:AN134)=SIGN(K103:K135)))=0,2,IF(AV134&gt;0,1,0))</f>
        <v>0</v>
      </c>
      <c r="AV135">
        <f>IF(AU135=2,ROUND(5*1000/Constants!$B$11,0),IF(AV134&gt;0,AV134-1,0))</f>
        <v>0</v>
      </c>
      <c r="AW135">
        <f t="shared" si="47"/>
        <v>0</v>
      </c>
      <c r="AX135">
        <f ca="1" t="array" ref="AX135">IF(AW135&gt;Constants!$B$12,2,IF(SUMPRODUCT(--(AX116:AX135=2))=0,0,1))</f>
        <v>2</v>
      </c>
      <c r="AZ135">
        <f t="array" ref="AZ135">IF(ABS(AG135)&gt;Constants!$B$13,2,IF(SUMPRODUCT(--(AZ115:AZ134=2))=0,0,1))</f>
        <v>0</v>
      </c>
    </row>
    <row r="136" spans="1:52">
      <c r="A136" s="3">
        <v>134</v>
      </c>
      <c r="B136">
        <f>Signals!D135</f>
        <v>1</v>
      </c>
      <c r="C136">
        <f>Signals!E135</f>
        <v>1</v>
      </c>
      <c r="D136">
        <f>Signals!G135</f>
        <v>0</v>
      </c>
      <c r="E136">
        <f>Signals!J135</f>
        <v>0</v>
      </c>
      <c r="F136">
        <f>Signals!K135</f>
        <v>0</v>
      </c>
      <c r="G136">
        <f>IF(Constants!$B$2=2,-B136,B136)</f>
        <v>1</v>
      </c>
      <c r="H136">
        <f>IF(Constants!$C$2=2,-C136,C136)</f>
        <v>1</v>
      </c>
      <c r="I136">
        <f t="shared" si="31"/>
        <v>1</v>
      </c>
      <c r="J136">
        <f t="shared" si="32"/>
        <v>1</v>
      </c>
      <c r="K136">
        <f t="shared" si="33"/>
        <v>1</v>
      </c>
      <c r="L136">
        <f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400.5</v>
      </c>
      <c r="M136">
        <f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400.5</v>
      </c>
      <c r="N136">
        <f t="shared" si="34"/>
        <v>400.5</v>
      </c>
      <c r="O136">
        <f t="shared" si="35"/>
        <v>400.5</v>
      </c>
      <c r="P136">
        <f>IF(I136&lt;&gt;0,(ABS(L136*Constants!$B$10)+50)/100,MAX(P135-ABS(N136*Constants!$B$4),0))</f>
        <v>0.54005</v>
      </c>
      <c r="Q136">
        <f>IF(J136&lt;&gt;0,(ABS(M136*Constants!$B$10)+50)/100,MAX(Q135-ABS(O136*Constants!$B$4),0))</f>
        <v>0.54005</v>
      </c>
      <c r="R136">
        <f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400.5</v>
      </c>
      <c r="S136">
        <f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400.5</v>
      </c>
      <c r="T136">
        <f t="shared" si="36"/>
        <v>400.5</v>
      </c>
      <c r="U136">
        <f t="shared" si="37"/>
        <v>400.5</v>
      </c>
      <c r="V136">
        <f>IF(I136&lt;&gt;0,(ABS(R136*Constants!$B$4)+50)/100,IF(R136=0,MAX((0-ABS(T136*Constants!$B$4)),0),(ABS(R136*Constants!$B$4)+50)/100))</f>
        <v>501.125</v>
      </c>
      <c r="W136">
        <f>IF(J136&lt;&gt;0,(ABS(S136*Constants!$B$4)+50)/100,IF(S136=0,MAX((0-ABS(U136*Constants!$B$4)),0),(ABS(S136*Constants!$B$4)+50)/100))</f>
        <v>501.125</v>
      </c>
      <c r="X136">
        <f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400.5</v>
      </c>
      <c r="Y136">
        <f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400.5</v>
      </c>
      <c r="Z136">
        <f t="shared" si="38"/>
        <v>400.5</v>
      </c>
      <c r="AA136">
        <f t="shared" si="39"/>
        <v>400.5</v>
      </c>
      <c r="AB136">
        <f>IF(I136&lt;&gt;0,(ABS(X136*Constants!$B$10)+50)/100,IF(X136=0,MAX((AB135-ABS(Z136*Constants!$B$4)),0),(ABS(X136*Constants!$B$4)+50)/100))</f>
        <v>0.54005</v>
      </c>
      <c r="AC136">
        <f>IF(J136&lt;&gt;0,(ABS(Y136*Constants!$B$10)+50)/100,IF(Y136=0,MAX((AC135-ABS(AA136*Constants!$B$4)),0),(ABS(Y136*Constants!$B$4)+50)/100))</f>
        <v>0.54005</v>
      </c>
      <c r="AD136">
        <f t="shared" si="40"/>
        <v>401</v>
      </c>
      <c r="AE136">
        <f t="shared" si="41"/>
        <v>400.5</v>
      </c>
      <c r="AF136">
        <f t="shared" si="42"/>
        <v>400.5</v>
      </c>
      <c r="AG136">
        <f>((Constants!$B$5*AG135)+Constants!$B$4*AD136+AH135)/(Constants!$B$5+Constants!$B$4)</f>
        <v>401</v>
      </c>
      <c r="AH136">
        <f>((Constants!$B$5*AG135)+Constants!$B$4*AD136+AH135)-(Constants!$B$5+Constants!$B$4)*AG136</f>
        <v>0</v>
      </c>
      <c r="AI136">
        <f>((Constants!$B$5*AI135)+Constants!$B$4*AE136+AJ135)/(Constants!$B$5+Constants!$B$4)</f>
        <v>400.5</v>
      </c>
      <c r="AJ136">
        <f>((Constants!$B$5*AI135)+Constants!$B$4*AE136+AJ135)-(Constants!$B$4+Constants!$B$5)*AI136</f>
        <v>0</v>
      </c>
      <c r="AK136">
        <f>((Constants!$B$5*AK135)+Constants!$B$4*AF136+AL135)/(Constants!$B$5+Constants!$B$4)</f>
        <v>400.5</v>
      </c>
      <c r="AL136">
        <f>((Constants!$B$5*AK135)+Constants!$B$4*AF136+AL135)-(Constants!$B$5+Constants!$B$4)*AK136</f>
        <v>0</v>
      </c>
      <c r="AM136">
        <f t="shared" si="43"/>
        <v>1</v>
      </c>
      <c r="AN136">
        <f t="shared" si="44"/>
        <v>1</v>
      </c>
      <c r="AO136">
        <f>(200000*(ABS(N136)-ABS(N134))+Constants!$B$7)/(2*Constants!$B$7)</f>
        <v>0.5</v>
      </c>
      <c r="AP136">
        <f>(200000*(ABS(O136)-ABS(O134))+Constants!$B$7)/(2*Constants!$B$7)</f>
        <v>0.5</v>
      </c>
      <c r="AQ136">
        <f t="shared" si="45"/>
        <v>1</v>
      </c>
      <c r="AR136">
        <f>(Constants!$B$3*Constants!$B$8*I136*K136+AS135)/(Constants!$B$9*Constants!$B$4)</f>
        <v>2.51327433628319</v>
      </c>
      <c r="AS136">
        <f>(Constants!$B$3*Constants!$B$8*I136*K136+AS135)-(AR136*Constants!$B$9*Constants!$B$4)</f>
        <v>0</v>
      </c>
      <c r="AT136">
        <f t="shared" si="46"/>
        <v>336.778761061947</v>
      </c>
      <c r="AU136">
        <f t="array" ref="AU136">IF(SUMPRODUCT(--(SIGN(AN103:AN135)=SIGN(K104:K136)))=0,2,IF(AV135&gt;0,1,0))</f>
        <v>0</v>
      </c>
      <c r="AV136">
        <f>IF(AU136=2,ROUND(5*1000/Constants!$B$11,0),IF(AV135&gt;0,AV135-1,0))</f>
        <v>0</v>
      </c>
      <c r="AW136">
        <f t="shared" si="47"/>
        <v>0</v>
      </c>
      <c r="AX136">
        <f ca="1" t="array" ref="AX136">IF(AW136&gt;Constants!$B$12,2,IF(SUMPRODUCT(--(AX117:AX136=2))=0,0,1))</f>
        <v>2</v>
      </c>
      <c r="AZ136">
        <f t="array" ref="AZ136">IF(ABS(AG136)&gt;Constants!$B$13,2,IF(SUMPRODUCT(--(AZ116:AZ135=2))=0,0,1))</f>
        <v>0</v>
      </c>
    </row>
    <row r="137" spans="1:52">
      <c r="A137" s="3">
        <v>135</v>
      </c>
      <c r="B137">
        <f>Signals!D136</f>
        <v>1</v>
      </c>
      <c r="C137">
        <f>Signals!E136</f>
        <v>1</v>
      </c>
      <c r="D137">
        <f>Signals!G136</f>
        <v>0</v>
      </c>
      <c r="E137">
        <f>Signals!J136</f>
        <v>0</v>
      </c>
      <c r="F137">
        <f>Signals!K136</f>
        <v>0</v>
      </c>
      <c r="G137">
        <f>IF(Constants!$B$2=2,-B137,B137)</f>
        <v>1</v>
      </c>
      <c r="H137">
        <f>IF(Constants!$C$2=2,-C137,C137)</f>
        <v>1</v>
      </c>
      <c r="I137">
        <f t="shared" si="31"/>
        <v>1</v>
      </c>
      <c r="J137">
        <f t="shared" si="32"/>
        <v>1</v>
      </c>
      <c r="K137">
        <f t="shared" si="33"/>
        <v>1</v>
      </c>
      <c r="L137">
        <f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400.5</v>
      </c>
      <c r="M137">
        <f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400.5</v>
      </c>
      <c r="N137">
        <f t="shared" si="34"/>
        <v>400.5</v>
      </c>
      <c r="O137">
        <f t="shared" si="35"/>
        <v>400.5</v>
      </c>
      <c r="P137">
        <f>IF(I137&lt;&gt;0,(ABS(L137*Constants!$B$10)+50)/100,MAX(P136-ABS(N137*Constants!$B$4),0))</f>
        <v>0.54005</v>
      </c>
      <c r="Q137">
        <f>IF(J137&lt;&gt;0,(ABS(M137*Constants!$B$10)+50)/100,MAX(Q136-ABS(O137*Constants!$B$4),0))</f>
        <v>0.54005</v>
      </c>
      <c r="R137">
        <f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400.5</v>
      </c>
      <c r="S137">
        <f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400.5</v>
      </c>
      <c r="T137">
        <f t="shared" si="36"/>
        <v>400.5</v>
      </c>
      <c r="U137">
        <f t="shared" si="37"/>
        <v>400.5</v>
      </c>
      <c r="V137">
        <f>IF(I137&lt;&gt;0,(ABS(R137*Constants!$B$4)+50)/100,IF(R137=0,MAX((0-ABS(T137*Constants!$B$4)),0),(ABS(R137*Constants!$B$4)+50)/100))</f>
        <v>501.125</v>
      </c>
      <c r="W137">
        <f>IF(J137&lt;&gt;0,(ABS(S137*Constants!$B$4)+50)/100,IF(S137=0,MAX((0-ABS(U137*Constants!$B$4)),0),(ABS(S137*Constants!$B$4)+50)/100))</f>
        <v>501.125</v>
      </c>
      <c r="X137">
        <f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400.5</v>
      </c>
      <c r="Y137">
        <f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400.5</v>
      </c>
      <c r="Z137">
        <f t="shared" si="38"/>
        <v>400.5</v>
      </c>
      <c r="AA137">
        <f t="shared" si="39"/>
        <v>400.5</v>
      </c>
      <c r="AB137">
        <f>IF(I137&lt;&gt;0,(ABS(X137*Constants!$B$10)+50)/100,IF(X137=0,MAX((AB136-ABS(Z137*Constants!$B$4)),0),(ABS(X137*Constants!$B$4)+50)/100))</f>
        <v>0.54005</v>
      </c>
      <c r="AC137">
        <f>IF(J137&lt;&gt;0,(ABS(Y137*Constants!$B$10)+50)/100,IF(Y137=0,MAX((AC136-ABS(AA137*Constants!$B$4)),0),(ABS(Y137*Constants!$B$4)+50)/100))</f>
        <v>0.54005</v>
      </c>
      <c r="AD137">
        <f t="shared" si="40"/>
        <v>401</v>
      </c>
      <c r="AE137">
        <f t="shared" si="41"/>
        <v>400.5</v>
      </c>
      <c r="AF137">
        <f t="shared" si="42"/>
        <v>400.5</v>
      </c>
      <c r="AG137">
        <f>((Constants!$B$5*AG136)+Constants!$B$4*AD137+AH136)/(Constants!$B$5+Constants!$B$4)</f>
        <v>401</v>
      </c>
      <c r="AH137">
        <f>((Constants!$B$5*AG136)+Constants!$B$4*AD137+AH136)-(Constants!$B$5+Constants!$B$4)*AG137</f>
        <v>0</v>
      </c>
      <c r="AI137">
        <f>((Constants!$B$5*AI136)+Constants!$B$4*AE137+AJ136)/(Constants!$B$5+Constants!$B$4)</f>
        <v>400.5</v>
      </c>
      <c r="AJ137">
        <f>((Constants!$B$5*AI136)+Constants!$B$4*AE137+AJ136)-(Constants!$B$4+Constants!$B$5)*AI137</f>
        <v>0</v>
      </c>
      <c r="AK137">
        <f>((Constants!$B$5*AK136)+Constants!$B$4*AF137+AL136)/(Constants!$B$5+Constants!$B$4)</f>
        <v>400.5</v>
      </c>
      <c r="AL137">
        <f>((Constants!$B$5*AK136)+Constants!$B$4*AF137+AL136)-(Constants!$B$5+Constants!$B$4)*AK137</f>
        <v>0</v>
      </c>
      <c r="AM137">
        <f t="shared" si="43"/>
        <v>1</v>
      </c>
      <c r="AN137">
        <f t="shared" si="44"/>
        <v>1</v>
      </c>
      <c r="AO137">
        <f>(200000*(ABS(N137)-ABS(N135))+Constants!$B$7)/(2*Constants!$B$7)</f>
        <v>0.5</v>
      </c>
      <c r="AP137">
        <f>(200000*(ABS(O137)-ABS(O135))+Constants!$B$7)/(2*Constants!$B$7)</f>
        <v>0.5</v>
      </c>
      <c r="AQ137">
        <f t="shared" si="45"/>
        <v>1</v>
      </c>
      <c r="AR137">
        <f>(Constants!$B$3*Constants!$B$8*I137*K137+AS136)/(Constants!$B$9*Constants!$B$4)</f>
        <v>2.51327433628319</v>
      </c>
      <c r="AS137">
        <f>(Constants!$B$3*Constants!$B$8*I137*K137+AS136)-(AR137*Constants!$B$9*Constants!$B$4)</f>
        <v>0</v>
      </c>
      <c r="AT137">
        <f t="shared" si="46"/>
        <v>339.29203539823</v>
      </c>
      <c r="AU137">
        <f t="array" ref="AU137">IF(SUMPRODUCT(--(SIGN(AN104:AN136)=SIGN(K105:K137)))=0,2,IF(AV136&gt;0,1,0))</f>
        <v>0</v>
      </c>
      <c r="AV137">
        <f>IF(AU137=2,ROUND(5*1000/Constants!$B$11,0),IF(AV136&gt;0,AV136-1,0))</f>
        <v>0</v>
      </c>
      <c r="AW137">
        <f t="shared" si="47"/>
        <v>0</v>
      </c>
      <c r="AX137">
        <f ca="1" t="array" ref="AX137">IF(AW137&gt;Constants!$B$12,2,IF(SUMPRODUCT(--(AX118:AX137=2))=0,0,1))</f>
        <v>2</v>
      </c>
      <c r="AZ137">
        <f t="array" ref="AZ137">IF(ABS(AG137)&gt;Constants!$B$13,2,IF(SUMPRODUCT(--(AZ117:AZ136=2))=0,0,1))</f>
        <v>0</v>
      </c>
    </row>
    <row r="138" spans="1:52">
      <c r="A138" s="3">
        <v>136</v>
      </c>
      <c r="B138">
        <f>Signals!D137</f>
        <v>1</v>
      </c>
      <c r="C138">
        <f>Signals!E137</f>
        <v>1</v>
      </c>
      <c r="D138">
        <f>Signals!G137</f>
        <v>0</v>
      </c>
      <c r="E138">
        <f>Signals!J137</f>
        <v>0</v>
      </c>
      <c r="F138">
        <f>Signals!K137</f>
        <v>0</v>
      </c>
      <c r="G138">
        <f>IF(Constants!$B$2=2,-B138,B138)</f>
        <v>1</v>
      </c>
      <c r="H138">
        <f>IF(Constants!$C$2=2,-C138,C138)</f>
        <v>1</v>
      </c>
      <c r="I138">
        <f t="shared" si="31"/>
        <v>1</v>
      </c>
      <c r="J138">
        <f t="shared" si="32"/>
        <v>1</v>
      </c>
      <c r="K138">
        <f t="shared" si="33"/>
        <v>1</v>
      </c>
      <c r="L138">
        <f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400.5</v>
      </c>
      <c r="M138">
        <f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400.5</v>
      </c>
      <c r="N138">
        <f t="shared" si="34"/>
        <v>400.5</v>
      </c>
      <c r="O138">
        <f t="shared" si="35"/>
        <v>400.5</v>
      </c>
      <c r="P138">
        <f>IF(I138&lt;&gt;0,(ABS(L138*Constants!$B$10)+50)/100,MAX(P137-ABS(N138*Constants!$B$4),0))</f>
        <v>0.54005</v>
      </c>
      <c r="Q138">
        <f>IF(J138&lt;&gt;0,(ABS(M138*Constants!$B$10)+50)/100,MAX(Q137-ABS(O138*Constants!$B$4),0))</f>
        <v>0.54005</v>
      </c>
      <c r="R138">
        <f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400.5</v>
      </c>
      <c r="S138">
        <f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400.5</v>
      </c>
      <c r="T138">
        <f t="shared" si="36"/>
        <v>400.5</v>
      </c>
      <c r="U138">
        <f t="shared" si="37"/>
        <v>400.5</v>
      </c>
      <c r="V138">
        <f>IF(I138&lt;&gt;0,(ABS(R138*Constants!$B$4)+50)/100,IF(R138=0,MAX((0-ABS(T138*Constants!$B$4)),0),(ABS(R138*Constants!$B$4)+50)/100))</f>
        <v>501.125</v>
      </c>
      <c r="W138">
        <f>IF(J138&lt;&gt;0,(ABS(S138*Constants!$B$4)+50)/100,IF(S138=0,MAX((0-ABS(U138*Constants!$B$4)),0),(ABS(S138*Constants!$B$4)+50)/100))</f>
        <v>501.125</v>
      </c>
      <c r="X138">
        <f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400.5</v>
      </c>
      <c r="Y138">
        <f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400.5</v>
      </c>
      <c r="Z138">
        <f t="shared" si="38"/>
        <v>400.5</v>
      </c>
      <c r="AA138">
        <f t="shared" si="39"/>
        <v>400.5</v>
      </c>
      <c r="AB138">
        <f>IF(I138&lt;&gt;0,(ABS(X138*Constants!$B$10)+50)/100,IF(X138=0,MAX((AB137-ABS(Z138*Constants!$B$4)),0),(ABS(X138*Constants!$B$4)+50)/100))</f>
        <v>0.54005</v>
      </c>
      <c r="AC138">
        <f>IF(J138&lt;&gt;0,(ABS(Y138*Constants!$B$10)+50)/100,IF(Y138=0,MAX((AC137-ABS(AA138*Constants!$B$4)),0),(ABS(Y138*Constants!$B$4)+50)/100))</f>
        <v>0.54005</v>
      </c>
      <c r="AD138">
        <f t="shared" si="40"/>
        <v>401</v>
      </c>
      <c r="AE138">
        <f t="shared" si="41"/>
        <v>400.5</v>
      </c>
      <c r="AF138">
        <f t="shared" si="42"/>
        <v>400.5</v>
      </c>
      <c r="AG138">
        <f>((Constants!$B$5*AG137)+Constants!$B$4*AD138+AH137)/(Constants!$B$5+Constants!$B$4)</f>
        <v>401</v>
      </c>
      <c r="AH138">
        <f>((Constants!$B$5*AG137)+Constants!$B$4*AD138+AH137)-(Constants!$B$5+Constants!$B$4)*AG138</f>
        <v>0</v>
      </c>
      <c r="AI138">
        <f>((Constants!$B$5*AI137)+Constants!$B$4*AE138+AJ137)/(Constants!$B$5+Constants!$B$4)</f>
        <v>400.5</v>
      </c>
      <c r="AJ138">
        <f>((Constants!$B$5*AI137)+Constants!$B$4*AE138+AJ137)-(Constants!$B$4+Constants!$B$5)*AI138</f>
        <v>0</v>
      </c>
      <c r="AK138">
        <f>((Constants!$B$5*AK137)+Constants!$B$4*AF138+AL137)/(Constants!$B$5+Constants!$B$4)</f>
        <v>400.5</v>
      </c>
      <c r="AL138">
        <f>((Constants!$B$5*AK137)+Constants!$B$4*AF138+AL137)-(Constants!$B$5+Constants!$B$4)*AK138</f>
        <v>0</v>
      </c>
      <c r="AM138">
        <f t="shared" si="43"/>
        <v>1</v>
      </c>
      <c r="AN138">
        <f t="shared" si="44"/>
        <v>1</v>
      </c>
      <c r="AO138">
        <f>(200000*(ABS(N138)-ABS(N136))+Constants!$B$7)/(2*Constants!$B$7)</f>
        <v>0.5</v>
      </c>
      <c r="AP138">
        <f>(200000*(ABS(O138)-ABS(O136))+Constants!$B$7)/(2*Constants!$B$7)</f>
        <v>0.5</v>
      </c>
      <c r="AQ138">
        <f t="shared" si="45"/>
        <v>1</v>
      </c>
      <c r="AR138">
        <f>(Constants!$B$3*Constants!$B$8*I138*K138+AS137)/(Constants!$B$9*Constants!$B$4)</f>
        <v>2.51327433628319</v>
      </c>
      <c r="AS138">
        <f>(Constants!$B$3*Constants!$B$8*I138*K138+AS137)-(AR138*Constants!$B$9*Constants!$B$4)</f>
        <v>0</v>
      </c>
      <c r="AT138">
        <f t="shared" si="46"/>
        <v>341.805309734514</v>
      </c>
      <c r="AU138">
        <f t="array" ref="AU138">IF(SUMPRODUCT(--(SIGN(AN105:AN137)=SIGN(K106:K138)))=0,2,IF(AV137&gt;0,1,0))</f>
        <v>0</v>
      </c>
      <c r="AV138">
        <f>IF(AU138=2,ROUND(5*1000/Constants!$B$11,0),IF(AV137&gt;0,AV137-1,0))</f>
        <v>0</v>
      </c>
      <c r="AW138">
        <f t="shared" si="47"/>
        <v>0</v>
      </c>
      <c r="AX138">
        <f ca="1" t="array" ref="AX138">IF(AW138&gt;Constants!$B$12,2,IF(SUMPRODUCT(--(AX119:AX138=2))=0,0,1))</f>
        <v>2</v>
      </c>
      <c r="AZ138">
        <f t="array" ref="AZ138">IF(ABS(AG138)&gt;Constants!$B$13,2,IF(SUMPRODUCT(--(AZ118:AZ137=2))=0,0,1))</f>
        <v>0</v>
      </c>
    </row>
    <row r="139" spans="1:52">
      <c r="A139" s="3">
        <v>137</v>
      </c>
      <c r="B139">
        <f>Signals!D138</f>
        <v>1</v>
      </c>
      <c r="C139">
        <f>Signals!E138</f>
        <v>1</v>
      </c>
      <c r="D139">
        <f>Signals!G138</f>
        <v>0</v>
      </c>
      <c r="E139">
        <f>Signals!J138</f>
        <v>0</v>
      </c>
      <c r="F139">
        <f>Signals!K138</f>
        <v>0</v>
      </c>
      <c r="G139">
        <f>IF(Constants!$B$2=2,-B139,B139)</f>
        <v>1</v>
      </c>
      <c r="H139">
        <f>IF(Constants!$C$2=2,-C139,C139)</f>
        <v>1</v>
      </c>
      <c r="I139">
        <f t="shared" si="31"/>
        <v>1</v>
      </c>
      <c r="J139">
        <f t="shared" si="32"/>
        <v>1</v>
      </c>
      <c r="K139">
        <f t="shared" si="33"/>
        <v>1</v>
      </c>
      <c r="L139">
        <f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400.5</v>
      </c>
      <c r="M139">
        <f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400.5</v>
      </c>
      <c r="N139">
        <f t="shared" si="34"/>
        <v>400.5</v>
      </c>
      <c r="O139">
        <f t="shared" si="35"/>
        <v>400.5</v>
      </c>
      <c r="P139">
        <f>IF(I139&lt;&gt;0,(ABS(L139*Constants!$B$10)+50)/100,MAX(P138-ABS(N139*Constants!$B$4),0))</f>
        <v>0.54005</v>
      </c>
      <c r="Q139">
        <f>IF(J139&lt;&gt;0,(ABS(M139*Constants!$B$10)+50)/100,MAX(Q138-ABS(O139*Constants!$B$4),0))</f>
        <v>0.54005</v>
      </c>
      <c r="R139">
        <f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400.5</v>
      </c>
      <c r="S139">
        <f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400.5</v>
      </c>
      <c r="T139">
        <f t="shared" si="36"/>
        <v>400.5</v>
      </c>
      <c r="U139">
        <f t="shared" si="37"/>
        <v>400.5</v>
      </c>
      <c r="V139">
        <f>IF(I139&lt;&gt;0,(ABS(R139*Constants!$B$4)+50)/100,IF(R139=0,MAX((0-ABS(T139*Constants!$B$4)),0),(ABS(R139*Constants!$B$4)+50)/100))</f>
        <v>501.125</v>
      </c>
      <c r="W139">
        <f>IF(J139&lt;&gt;0,(ABS(S139*Constants!$B$4)+50)/100,IF(S139=0,MAX((0-ABS(U139*Constants!$B$4)),0),(ABS(S139*Constants!$B$4)+50)/100))</f>
        <v>501.125</v>
      </c>
      <c r="X139">
        <f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400.5</v>
      </c>
      <c r="Y139">
        <f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400.5</v>
      </c>
      <c r="Z139">
        <f t="shared" si="38"/>
        <v>400.5</v>
      </c>
      <c r="AA139">
        <f t="shared" si="39"/>
        <v>400.5</v>
      </c>
      <c r="AB139">
        <f>IF(I139&lt;&gt;0,(ABS(X139*Constants!$B$10)+50)/100,IF(X139=0,MAX((AB138-ABS(Z139*Constants!$B$4)),0),(ABS(X139*Constants!$B$4)+50)/100))</f>
        <v>0.54005</v>
      </c>
      <c r="AC139">
        <f>IF(J139&lt;&gt;0,(ABS(Y139*Constants!$B$10)+50)/100,IF(Y139=0,MAX((AC138-ABS(AA139*Constants!$B$4)),0),(ABS(Y139*Constants!$B$4)+50)/100))</f>
        <v>0.54005</v>
      </c>
      <c r="AD139">
        <f t="shared" si="40"/>
        <v>401</v>
      </c>
      <c r="AE139">
        <f t="shared" si="41"/>
        <v>400.5</v>
      </c>
      <c r="AF139">
        <f t="shared" si="42"/>
        <v>400.5</v>
      </c>
      <c r="AG139">
        <f>((Constants!$B$5*AG138)+Constants!$B$4*AD139+AH138)/(Constants!$B$5+Constants!$B$4)</f>
        <v>401</v>
      </c>
      <c r="AH139">
        <f>((Constants!$B$5*AG138)+Constants!$B$4*AD139+AH138)-(Constants!$B$5+Constants!$B$4)*AG139</f>
        <v>0</v>
      </c>
      <c r="AI139">
        <f>((Constants!$B$5*AI138)+Constants!$B$4*AE139+AJ138)/(Constants!$B$5+Constants!$B$4)</f>
        <v>400.5</v>
      </c>
      <c r="AJ139">
        <f>((Constants!$B$5*AI138)+Constants!$B$4*AE139+AJ138)-(Constants!$B$4+Constants!$B$5)*AI139</f>
        <v>0</v>
      </c>
      <c r="AK139">
        <f>((Constants!$B$5*AK138)+Constants!$B$4*AF139+AL138)/(Constants!$B$5+Constants!$B$4)</f>
        <v>400.5</v>
      </c>
      <c r="AL139">
        <f>((Constants!$B$5*AK138)+Constants!$B$4*AF139+AL138)-(Constants!$B$5+Constants!$B$4)*AK139</f>
        <v>0</v>
      </c>
      <c r="AM139">
        <f t="shared" si="43"/>
        <v>1</v>
      </c>
      <c r="AN139">
        <f t="shared" si="44"/>
        <v>1</v>
      </c>
      <c r="AO139">
        <f>(200000*(ABS(N139)-ABS(N137))+Constants!$B$7)/(2*Constants!$B$7)</f>
        <v>0.5</v>
      </c>
      <c r="AP139">
        <f>(200000*(ABS(O139)-ABS(O137))+Constants!$B$7)/(2*Constants!$B$7)</f>
        <v>0.5</v>
      </c>
      <c r="AQ139">
        <f t="shared" si="45"/>
        <v>1</v>
      </c>
      <c r="AR139">
        <f>(Constants!$B$3*Constants!$B$8*I139*K139+AS138)/(Constants!$B$9*Constants!$B$4)</f>
        <v>2.51327433628319</v>
      </c>
      <c r="AS139">
        <f>(Constants!$B$3*Constants!$B$8*I139*K139+AS138)-(AR139*Constants!$B$9*Constants!$B$4)</f>
        <v>0</v>
      </c>
      <c r="AT139">
        <f t="shared" si="46"/>
        <v>344.318584070797</v>
      </c>
      <c r="AU139">
        <f t="array" ref="AU139">IF(SUMPRODUCT(--(SIGN(AN106:AN138)=SIGN(K107:K139)))=0,2,IF(AV138&gt;0,1,0))</f>
        <v>0</v>
      </c>
      <c r="AV139">
        <f>IF(AU139=2,ROUND(5*1000/Constants!$B$11,0),IF(AV138&gt;0,AV138-1,0))</f>
        <v>0</v>
      </c>
      <c r="AW139">
        <f t="shared" si="47"/>
        <v>0</v>
      </c>
      <c r="AX139">
        <f ca="1" t="array" ref="AX139">IF(AW139&gt;Constants!$B$12,2,IF(SUMPRODUCT(--(AX120:AX139=2))=0,0,1))</f>
        <v>2</v>
      </c>
      <c r="AZ139">
        <f t="array" ref="AZ139">IF(ABS(AG139)&gt;Constants!$B$13,2,IF(SUMPRODUCT(--(AZ119:AZ138=2))=0,0,1))</f>
        <v>0</v>
      </c>
    </row>
    <row r="140" spans="1:52">
      <c r="A140" s="3">
        <v>138</v>
      </c>
      <c r="B140">
        <f>Signals!D139</f>
        <v>1</v>
      </c>
      <c r="C140">
        <f>Signals!E139</f>
        <v>1</v>
      </c>
      <c r="D140">
        <f>Signals!G139</f>
        <v>0</v>
      </c>
      <c r="E140">
        <f>Signals!J139</f>
        <v>0</v>
      </c>
      <c r="F140">
        <f>Signals!K139</f>
        <v>0</v>
      </c>
      <c r="G140">
        <f>IF(Constants!$B$2=2,-B140,B140)</f>
        <v>1</v>
      </c>
      <c r="H140">
        <f>IF(Constants!$C$2=2,-C140,C140)</f>
        <v>1</v>
      </c>
      <c r="I140">
        <f t="shared" si="31"/>
        <v>1</v>
      </c>
      <c r="J140">
        <f t="shared" si="32"/>
        <v>1</v>
      </c>
      <c r="K140">
        <f t="shared" si="33"/>
        <v>1</v>
      </c>
      <c r="L140">
        <f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400.5</v>
      </c>
      <c r="M140">
        <f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400.5</v>
      </c>
      <c r="N140">
        <f t="shared" si="34"/>
        <v>400.5</v>
      </c>
      <c r="O140">
        <f t="shared" si="35"/>
        <v>400.5</v>
      </c>
      <c r="P140">
        <f>IF(I140&lt;&gt;0,(ABS(L140*Constants!$B$10)+50)/100,MAX(P139-ABS(N140*Constants!$B$4),0))</f>
        <v>0.54005</v>
      </c>
      <c r="Q140">
        <f>IF(J140&lt;&gt;0,(ABS(M140*Constants!$B$10)+50)/100,MAX(Q139-ABS(O140*Constants!$B$4),0))</f>
        <v>0.54005</v>
      </c>
      <c r="R140">
        <f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400.5</v>
      </c>
      <c r="S140">
        <f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400.5</v>
      </c>
      <c r="T140">
        <f t="shared" si="36"/>
        <v>400.5</v>
      </c>
      <c r="U140">
        <f t="shared" si="37"/>
        <v>400.5</v>
      </c>
      <c r="V140">
        <f>IF(I140&lt;&gt;0,(ABS(R140*Constants!$B$4)+50)/100,IF(R140=0,MAX((0-ABS(T140*Constants!$B$4)),0),(ABS(R140*Constants!$B$4)+50)/100))</f>
        <v>501.125</v>
      </c>
      <c r="W140">
        <f>IF(J140&lt;&gt;0,(ABS(S140*Constants!$B$4)+50)/100,IF(S140=0,MAX((0-ABS(U140*Constants!$B$4)),0),(ABS(S140*Constants!$B$4)+50)/100))</f>
        <v>501.125</v>
      </c>
      <c r="X140">
        <f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400.5</v>
      </c>
      <c r="Y140">
        <f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400.5</v>
      </c>
      <c r="Z140">
        <f t="shared" si="38"/>
        <v>400.5</v>
      </c>
      <c r="AA140">
        <f t="shared" si="39"/>
        <v>400.5</v>
      </c>
      <c r="AB140">
        <f>IF(I140&lt;&gt;0,(ABS(X140*Constants!$B$10)+50)/100,IF(X140=0,MAX((AB139-ABS(Z140*Constants!$B$4)),0),(ABS(X140*Constants!$B$4)+50)/100))</f>
        <v>0.54005</v>
      </c>
      <c r="AC140">
        <f>IF(J140&lt;&gt;0,(ABS(Y140*Constants!$B$10)+50)/100,IF(Y140=0,MAX((AC139-ABS(AA140*Constants!$B$4)),0),(ABS(Y140*Constants!$B$4)+50)/100))</f>
        <v>0.54005</v>
      </c>
      <c r="AD140">
        <f t="shared" si="40"/>
        <v>401</v>
      </c>
      <c r="AE140">
        <f t="shared" si="41"/>
        <v>400.5</v>
      </c>
      <c r="AF140">
        <f t="shared" si="42"/>
        <v>400.5</v>
      </c>
      <c r="AG140">
        <f>((Constants!$B$5*AG139)+Constants!$B$4*AD140+AH139)/(Constants!$B$5+Constants!$B$4)</f>
        <v>401</v>
      </c>
      <c r="AH140">
        <f>((Constants!$B$5*AG139)+Constants!$B$4*AD140+AH139)-(Constants!$B$5+Constants!$B$4)*AG140</f>
        <v>0</v>
      </c>
      <c r="AI140">
        <f>((Constants!$B$5*AI139)+Constants!$B$4*AE140+AJ139)/(Constants!$B$5+Constants!$B$4)</f>
        <v>400.5</v>
      </c>
      <c r="AJ140">
        <f>((Constants!$B$5*AI139)+Constants!$B$4*AE140+AJ139)-(Constants!$B$4+Constants!$B$5)*AI140</f>
        <v>0</v>
      </c>
      <c r="AK140">
        <f>((Constants!$B$5*AK139)+Constants!$B$4*AF140+AL139)/(Constants!$B$5+Constants!$B$4)</f>
        <v>400.5</v>
      </c>
      <c r="AL140">
        <f>((Constants!$B$5*AK139)+Constants!$B$4*AF140+AL139)-(Constants!$B$5+Constants!$B$4)*AK140</f>
        <v>0</v>
      </c>
      <c r="AM140">
        <f t="shared" si="43"/>
        <v>1</v>
      </c>
      <c r="AN140">
        <f t="shared" si="44"/>
        <v>1</v>
      </c>
      <c r="AO140">
        <f>(200000*(ABS(N140)-ABS(N138))+Constants!$B$7)/(2*Constants!$B$7)</f>
        <v>0.5</v>
      </c>
      <c r="AP140">
        <f>(200000*(ABS(O140)-ABS(O138))+Constants!$B$7)/(2*Constants!$B$7)</f>
        <v>0.5</v>
      </c>
      <c r="AQ140">
        <f t="shared" si="45"/>
        <v>1</v>
      </c>
      <c r="AR140">
        <f>(Constants!$B$3*Constants!$B$8*I140*K140+AS139)/(Constants!$B$9*Constants!$B$4)</f>
        <v>2.51327433628319</v>
      </c>
      <c r="AS140">
        <f>(Constants!$B$3*Constants!$B$8*I140*K140+AS139)-(AR140*Constants!$B$9*Constants!$B$4)</f>
        <v>0</v>
      </c>
      <c r="AT140">
        <f t="shared" si="46"/>
        <v>346.83185840708</v>
      </c>
      <c r="AU140">
        <f t="array" ref="AU140">IF(SUMPRODUCT(--(SIGN(AN107:AN139)=SIGN(K108:K140)))=0,2,IF(AV139&gt;0,1,0))</f>
        <v>0</v>
      </c>
      <c r="AV140">
        <f>IF(AU140=2,ROUND(5*1000/Constants!$B$11,0),IF(AV139&gt;0,AV139-1,0))</f>
        <v>0</v>
      </c>
      <c r="AW140">
        <f t="shared" si="47"/>
        <v>0</v>
      </c>
      <c r="AX140">
        <f ca="1" t="array" ref="AX140">IF(AW140&gt;Constants!$B$12,2,IF(SUMPRODUCT(--(AX121:AX140=2))=0,0,1))</f>
        <v>2</v>
      </c>
      <c r="AZ140">
        <f t="array" ref="AZ140">IF(ABS(AG140)&gt;Constants!$B$13,2,IF(SUMPRODUCT(--(AZ120:AZ139=2))=0,0,1))</f>
        <v>0</v>
      </c>
    </row>
    <row r="141" spans="1:52">
      <c r="A141" s="3">
        <v>139</v>
      </c>
      <c r="B141">
        <f>Signals!D140</f>
        <v>1</v>
      </c>
      <c r="C141">
        <f>Signals!E140</f>
        <v>1</v>
      </c>
      <c r="D141">
        <f>Signals!G140</f>
        <v>0</v>
      </c>
      <c r="E141">
        <f>Signals!J140</f>
        <v>0</v>
      </c>
      <c r="F141">
        <f>Signals!K140</f>
        <v>0</v>
      </c>
      <c r="G141">
        <f>IF(Constants!$B$2=2,-B141,B141)</f>
        <v>1</v>
      </c>
      <c r="H141">
        <f>IF(Constants!$C$2=2,-C141,C141)</f>
        <v>1</v>
      </c>
      <c r="I141">
        <f t="shared" si="31"/>
        <v>1</v>
      </c>
      <c r="J141">
        <f t="shared" si="32"/>
        <v>1</v>
      </c>
      <c r="K141">
        <f t="shared" si="33"/>
        <v>1</v>
      </c>
      <c r="L141">
        <f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400.5</v>
      </c>
      <c r="M141">
        <f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400.5</v>
      </c>
      <c r="N141">
        <f t="shared" si="34"/>
        <v>400.5</v>
      </c>
      <c r="O141">
        <f t="shared" si="35"/>
        <v>400.5</v>
      </c>
      <c r="P141">
        <f>IF(I141&lt;&gt;0,(ABS(L141*Constants!$B$10)+50)/100,MAX(P140-ABS(N141*Constants!$B$4),0))</f>
        <v>0.54005</v>
      </c>
      <c r="Q141">
        <f>IF(J141&lt;&gt;0,(ABS(M141*Constants!$B$10)+50)/100,MAX(Q140-ABS(O141*Constants!$B$4),0))</f>
        <v>0.54005</v>
      </c>
      <c r="R141">
        <f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400.5</v>
      </c>
      <c r="S141">
        <f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400.5</v>
      </c>
      <c r="T141">
        <f t="shared" si="36"/>
        <v>400.5</v>
      </c>
      <c r="U141">
        <f t="shared" si="37"/>
        <v>400.5</v>
      </c>
      <c r="V141">
        <f>IF(I141&lt;&gt;0,(ABS(R141*Constants!$B$4)+50)/100,IF(R141=0,MAX((0-ABS(T141*Constants!$B$4)),0),(ABS(R141*Constants!$B$4)+50)/100))</f>
        <v>501.125</v>
      </c>
      <c r="W141">
        <f>IF(J141&lt;&gt;0,(ABS(S141*Constants!$B$4)+50)/100,IF(S141=0,MAX((0-ABS(U141*Constants!$B$4)),0),(ABS(S141*Constants!$B$4)+50)/100))</f>
        <v>501.125</v>
      </c>
      <c r="X141">
        <f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400.5</v>
      </c>
      <c r="Y141">
        <f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400.5</v>
      </c>
      <c r="Z141">
        <f t="shared" si="38"/>
        <v>400.5</v>
      </c>
      <c r="AA141">
        <f t="shared" si="39"/>
        <v>400.5</v>
      </c>
      <c r="AB141">
        <f>IF(I141&lt;&gt;0,(ABS(X141*Constants!$B$10)+50)/100,IF(X141=0,MAX((AB140-ABS(Z141*Constants!$B$4)),0),(ABS(X141*Constants!$B$4)+50)/100))</f>
        <v>0.54005</v>
      </c>
      <c r="AC141">
        <f>IF(J141&lt;&gt;0,(ABS(Y141*Constants!$B$10)+50)/100,IF(Y141=0,MAX((AC140-ABS(AA141*Constants!$B$4)),0),(ABS(Y141*Constants!$B$4)+50)/100))</f>
        <v>0.54005</v>
      </c>
      <c r="AD141">
        <f t="shared" si="40"/>
        <v>401</v>
      </c>
      <c r="AE141">
        <f t="shared" si="41"/>
        <v>400.5</v>
      </c>
      <c r="AF141">
        <f t="shared" si="42"/>
        <v>400.5</v>
      </c>
      <c r="AG141">
        <f>((Constants!$B$5*AG140)+Constants!$B$4*AD141+AH140)/(Constants!$B$5+Constants!$B$4)</f>
        <v>401</v>
      </c>
      <c r="AH141">
        <f>((Constants!$B$5*AG140)+Constants!$B$4*AD141+AH140)-(Constants!$B$5+Constants!$B$4)*AG141</f>
        <v>0</v>
      </c>
      <c r="AI141">
        <f>((Constants!$B$5*AI140)+Constants!$B$4*AE141+AJ140)/(Constants!$B$5+Constants!$B$4)</f>
        <v>400.5</v>
      </c>
      <c r="AJ141">
        <f>((Constants!$B$5*AI140)+Constants!$B$4*AE141+AJ140)-(Constants!$B$4+Constants!$B$5)*AI141</f>
        <v>0</v>
      </c>
      <c r="AK141">
        <f>((Constants!$B$5*AK140)+Constants!$B$4*AF141+AL140)/(Constants!$B$5+Constants!$B$4)</f>
        <v>400.5</v>
      </c>
      <c r="AL141">
        <f>((Constants!$B$5*AK140)+Constants!$B$4*AF141+AL140)-(Constants!$B$5+Constants!$B$4)*AK141</f>
        <v>0</v>
      </c>
      <c r="AM141">
        <f t="shared" si="43"/>
        <v>1</v>
      </c>
      <c r="AN141">
        <f t="shared" si="44"/>
        <v>1</v>
      </c>
      <c r="AO141">
        <f>(200000*(ABS(N141)-ABS(N139))+Constants!$B$7)/(2*Constants!$B$7)</f>
        <v>0.5</v>
      </c>
      <c r="AP141">
        <f>(200000*(ABS(O141)-ABS(O139))+Constants!$B$7)/(2*Constants!$B$7)</f>
        <v>0.5</v>
      </c>
      <c r="AQ141">
        <f t="shared" si="45"/>
        <v>1</v>
      </c>
      <c r="AR141">
        <f>(Constants!$B$3*Constants!$B$8*I141*K141+AS140)/(Constants!$B$9*Constants!$B$4)</f>
        <v>2.51327433628319</v>
      </c>
      <c r="AS141">
        <f>(Constants!$B$3*Constants!$B$8*I141*K141+AS140)-(AR141*Constants!$B$9*Constants!$B$4)</f>
        <v>0</v>
      </c>
      <c r="AT141">
        <f t="shared" si="46"/>
        <v>349.345132743363</v>
      </c>
      <c r="AU141">
        <f t="array" ref="AU141">IF(SUMPRODUCT(--(SIGN(AN108:AN140)=SIGN(K109:K141)))=0,2,IF(AV140&gt;0,1,0))</f>
        <v>0</v>
      </c>
      <c r="AV141">
        <f>IF(AU141=2,ROUND(5*1000/Constants!$B$11,0),IF(AV140&gt;0,AV140-1,0))</f>
        <v>0</v>
      </c>
      <c r="AW141">
        <f t="shared" si="47"/>
        <v>0</v>
      </c>
      <c r="AX141">
        <f ca="1" t="array" ref="AX141">IF(AW141&gt;Constants!$B$12,2,IF(SUMPRODUCT(--(AX122:AX141=2))=0,0,1))</f>
        <v>2</v>
      </c>
      <c r="AZ141">
        <f t="array" ref="AZ141">IF(ABS(AG141)&gt;Constants!$B$13,2,IF(SUMPRODUCT(--(AZ121:AZ140=2))=0,0,1))</f>
        <v>0</v>
      </c>
    </row>
    <row r="142" spans="1:52">
      <c r="A142" s="3">
        <v>140</v>
      </c>
      <c r="B142">
        <f>Signals!D141</f>
        <v>1</v>
      </c>
      <c r="C142">
        <f>Signals!E141</f>
        <v>1</v>
      </c>
      <c r="D142">
        <f>Signals!G141</f>
        <v>0</v>
      </c>
      <c r="E142">
        <f>Signals!J141</f>
        <v>0</v>
      </c>
      <c r="F142">
        <f>Signals!K141</f>
        <v>0</v>
      </c>
      <c r="G142">
        <f>IF(Constants!$B$2=2,-B142,B142)</f>
        <v>1</v>
      </c>
      <c r="H142">
        <f>IF(Constants!$C$2=2,-C142,C142)</f>
        <v>1</v>
      </c>
      <c r="I142">
        <f t="shared" si="31"/>
        <v>1</v>
      </c>
      <c r="J142">
        <f t="shared" si="32"/>
        <v>1</v>
      </c>
      <c r="K142">
        <f t="shared" si="33"/>
        <v>1</v>
      </c>
      <c r="L142">
        <f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400.5</v>
      </c>
      <c r="M142">
        <f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400.5</v>
      </c>
      <c r="N142">
        <f t="shared" si="34"/>
        <v>400.5</v>
      </c>
      <c r="O142">
        <f t="shared" si="35"/>
        <v>400.5</v>
      </c>
      <c r="P142">
        <f>IF(I142&lt;&gt;0,(ABS(L142*Constants!$B$10)+50)/100,MAX(P141-ABS(N142*Constants!$B$4),0))</f>
        <v>0.54005</v>
      </c>
      <c r="Q142">
        <f>IF(J142&lt;&gt;0,(ABS(M142*Constants!$B$10)+50)/100,MAX(Q141-ABS(O142*Constants!$B$4),0))</f>
        <v>0.54005</v>
      </c>
      <c r="R142">
        <f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400.5</v>
      </c>
      <c r="S142">
        <f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400.5</v>
      </c>
      <c r="T142">
        <f t="shared" si="36"/>
        <v>400.5</v>
      </c>
      <c r="U142">
        <f t="shared" si="37"/>
        <v>400.5</v>
      </c>
      <c r="V142">
        <f>IF(I142&lt;&gt;0,(ABS(R142*Constants!$B$4)+50)/100,IF(R142=0,MAX((0-ABS(T142*Constants!$B$4)),0),(ABS(R142*Constants!$B$4)+50)/100))</f>
        <v>501.125</v>
      </c>
      <c r="W142">
        <f>IF(J142&lt;&gt;0,(ABS(S142*Constants!$B$4)+50)/100,IF(S142=0,MAX((0-ABS(U142*Constants!$B$4)),0),(ABS(S142*Constants!$B$4)+50)/100))</f>
        <v>501.125</v>
      </c>
      <c r="X142">
        <f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400.5</v>
      </c>
      <c r="Y142">
        <f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400.5</v>
      </c>
      <c r="Z142">
        <f t="shared" si="38"/>
        <v>400.5</v>
      </c>
      <c r="AA142">
        <f t="shared" si="39"/>
        <v>400.5</v>
      </c>
      <c r="AB142">
        <f>IF(I142&lt;&gt;0,(ABS(X142*Constants!$B$10)+50)/100,IF(X142=0,MAX((AB141-ABS(Z142*Constants!$B$4)),0),(ABS(X142*Constants!$B$4)+50)/100))</f>
        <v>0.54005</v>
      </c>
      <c r="AC142">
        <f>IF(J142&lt;&gt;0,(ABS(Y142*Constants!$B$10)+50)/100,IF(Y142=0,MAX((AC141-ABS(AA142*Constants!$B$4)),0),(ABS(Y142*Constants!$B$4)+50)/100))</f>
        <v>0.54005</v>
      </c>
      <c r="AD142">
        <f t="shared" si="40"/>
        <v>401</v>
      </c>
      <c r="AE142">
        <f t="shared" si="41"/>
        <v>400.5</v>
      </c>
      <c r="AF142">
        <f t="shared" si="42"/>
        <v>400.5</v>
      </c>
      <c r="AG142">
        <f>((Constants!$B$5*AG141)+Constants!$B$4*AD142+AH141)/(Constants!$B$5+Constants!$B$4)</f>
        <v>401</v>
      </c>
      <c r="AH142">
        <f>((Constants!$B$5*AG141)+Constants!$B$4*AD142+AH141)-(Constants!$B$5+Constants!$B$4)*AG142</f>
        <v>0</v>
      </c>
      <c r="AI142">
        <f>((Constants!$B$5*AI141)+Constants!$B$4*AE142+AJ141)/(Constants!$B$5+Constants!$B$4)</f>
        <v>400.5</v>
      </c>
      <c r="AJ142">
        <f>((Constants!$B$5*AI141)+Constants!$B$4*AE142+AJ141)-(Constants!$B$4+Constants!$B$5)*AI142</f>
        <v>0</v>
      </c>
      <c r="AK142">
        <f>((Constants!$B$5*AK141)+Constants!$B$4*AF142+AL141)/(Constants!$B$5+Constants!$B$4)</f>
        <v>400.5</v>
      </c>
      <c r="AL142">
        <f>((Constants!$B$5*AK141)+Constants!$B$4*AF142+AL141)-(Constants!$B$5+Constants!$B$4)*AK142</f>
        <v>0</v>
      </c>
      <c r="AM142">
        <f t="shared" si="43"/>
        <v>1</v>
      </c>
      <c r="AN142">
        <f t="shared" si="44"/>
        <v>1</v>
      </c>
      <c r="AO142">
        <f>(200000*(ABS(N142)-ABS(N140))+Constants!$B$7)/(2*Constants!$B$7)</f>
        <v>0.5</v>
      </c>
      <c r="AP142">
        <f>(200000*(ABS(O142)-ABS(O140))+Constants!$B$7)/(2*Constants!$B$7)</f>
        <v>0.5</v>
      </c>
      <c r="AQ142">
        <f t="shared" si="45"/>
        <v>1</v>
      </c>
      <c r="AR142">
        <f>(Constants!$B$3*Constants!$B$8*I142*K142+AS141)/(Constants!$B$9*Constants!$B$4)</f>
        <v>2.51327433628319</v>
      </c>
      <c r="AS142">
        <f>(Constants!$B$3*Constants!$B$8*I142*K142+AS141)-(AR142*Constants!$B$9*Constants!$B$4)</f>
        <v>0</v>
      </c>
      <c r="AT142">
        <f t="shared" si="46"/>
        <v>351.858407079646</v>
      </c>
      <c r="AU142">
        <f t="array" ref="AU142">IF(SUMPRODUCT(--(SIGN(AN109:AN141)=SIGN(K110:K142)))=0,2,IF(AV141&gt;0,1,0))</f>
        <v>0</v>
      </c>
      <c r="AV142">
        <f>IF(AU142=2,ROUND(5*1000/Constants!$B$11,0),IF(AV141&gt;0,AV141-1,0))</f>
        <v>0</v>
      </c>
      <c r="AW142">
        <f t="shared" si="47"/>
        <v>0</v>
      </c>
      <c r="AX142">
        <f ca="1" t="array" ref="AX142">IF(AW142&gt;Constants!$B$12,2,IF(SUMPRODUCT(--(AX123:AX142=2))=0,0,1))</f>
        <v>2</v>
      </c>
      <c r="AZ142">
        <f t="array" ref="AZ142">IF(ABS(AG142)&gt;Constants!$B$13,2,IF(SUMPRODUCT(--(AZ122:AZ141=2))=0,0,1))</f>
        <v>0</v>
      </c>
    </row>
    <row r="143" spans="1:52">
      <c r="A143" s="3">
        <v>141</v>
      </c>
      <c r="B143">
        <f>Signals!D142</f>
        <v>1</v>
      </c>
      <c r="C143">
        <f>Signals!E142</f>
        <v>1</v>
      </c>
      <c r="D143">
        <f>Signals!G142</f>
        <v>0</v>
      </c>
      <c r="E143">
        <f>Signals!J142</f>
        <v>0</v>
      </c>
      <c r="F143">
        <f>Signals!K142</f>
        <v>0</v>
      </c>
      <c r="G143">
        <f>IF(Constants!$B$2=2,-B143,B143)</f>
        <v>1</v>
      </c>
      <c r="H143">
        <f>IF(Constants!$C$2=2,-C143,C143)</f>
        <v>1</v>
      </c>
      <c r="I143">
        <f t="shared" si="31"/>
        <v>1</v>
      </c>
      <c r="J143">
        <f t="shared" si="32"/>
        <v>1</v>
      </c>
      <c r="K143">
        <f t="shared" si="33"/>
        <v>1</v>
      </c>
      <c r="L143">
        <f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400.5</v>
      </c>
      <c r="M143">
        <f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400.5</v>
      </c>
      <c r="N143">
        <f t="shared" si="34"/>
        <v>400.5</v>
      </c>
      <c r="O143">
        <f t="shared" si="35"/>
        <v>400.5</v>
      </c>
      <c r="P143">
        <f>IF(I143&lt;&gt;0,(ABS(L143*Constants!$B$10)+50)/100,MAX(P142-ABS(N143*Constants!$B$4),0))</f>
        <v>0.54005</v>
      </c>
      <c r="Q143">
        <f>IF(J143&lt;&gt;0,(ABS(M143*Constants!$B$10)+50)/100,MAX(Q142-ABS(O143*Constants!$B$4),0))</f>
        <v>0.54005</v>
      </c>
      <c r="R143">
        <f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400.5</v>
      </c>
      <c r="S143">
        <f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400.5</v>
      </c>
      <c r="T143">
        <f t="shared" si="36"/>
        <v>400.5</v>
      </c>
      <c r="U143">
        <f t="shared" si="37"/>
        <v>400.5</v>
      </c>
      <c r="V143">
        <f>IF(I143&lt;&gt;0,(ABS(R143*Constants!$B$4)+50)/100,IF(R143=0,MAX((0-ABS(T143*Constants!$B$4)),0),(ABS(R143*Constants!$B$4)+50)/100))</f>
        <v>501.125</v>
      </c>
      <c r="W143">
        <f>IF(J143&lt;&gt;0,(ABS(S143*Constants!$B$4)+50)/100,IF(S143=0,MAX((0-ABS(U143*Constants!$B$4)),0),(ABS(S143*Constants!$B$4)+50)/100))</f>
        <v>501.125</v>
      </c>
      <c r="X143">
        <f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400.5</v>
      </c>
      <c r="Y143">
        <f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400.5</v>
      </c>
      <c r="Z143">
        <f t="shared" si="38"/>
        <v>400.5</v>
      </c>
      <c r="AA143">
        <f t="shared" si="39"/>
        <v>400.5</v>
      </c>
      <c r="AB143">
        <f>IF(I143&lt;&gt;0,(ABS(X143*Constants!$B$10)+50)/100,IF(X143=0,MAX((AB142-ABS(Z143*Constants!$B$4)),0),(ABS(X143*Constants!$B$4)+50)/100))</f>
        <v>0.54005</v>
      </c>
      <c r="AC143">
        <f>IF(J143&lt;&gt;0,(ABS(Y143*Constants!$B$10)+50)/100,IF(Y143=0,MAX((AC142-ABS(AA143*Constants!$B$4)),0),(ABS(Y143*Constants!$B$4)+50)/100))</f>
        <v>0.54005</v>
      </c>
      <c r="AD143">
        <f t="shared" si="40"/>
        <v>401</v>
      </c>
      <c r="AE143">
        <f t="shared" si="41"/>
        <v>400.5</v>
      </c>
      <c r="AF143">
        <f t="shared" si="42"/>
        <v>400.5</v>
      </c>
      <c r="AG143">
        <f>((Constants!$B$5*AG142)+Constants!$B$4*AD143+AH142)/(Constants!$B$5+Constants!$B$4)</f>
        <v>401</v>
      </c>
      <c r="AH143">
        <f>((Constants!$B$5*AG142)+Constants!$B$4*AD143+AH142)-(Constants!$B$5+Constants!$B$4)*AG143</f>
        <v>0</v>
      </c>
      <c r="AI143">
        <f>((Constants!$B$5*AI142)+Constants!$B$4*AE143+AJ142)/(Constants!$B$5+Constants!$B$4)</f>
        <v>400.5</v>
      </c>
      <c r="AJ143">
        <f>((Constants!$B$5*AI142)+Constants!$B$4*AE143+AJ142)-(Constants!$B$4+Constants!$B$5)*AI143</f>
        <v>0</v>
      </c>
      <c r="AK143">
        <f>((Constants!$B$5*AK142)+Constants!$B$4*AF143+AL142)/(Constants!$B$5+Constants!$B$4)</f>
        <v>400.5</v>
      </c>
      <c r="AL143">
        <f>((Constants!$B$5*AK142)+Constants!$B$4*AF143+AL142)-(Constants!$B$5+Constants!$B$4)*AK143</f>
        <v>0</v>
      </c>
      <c r="AM143">
        <f t="shared" si="43"/>
        <v>1</v>
      </c>
      <c r="AN143">
        <f t="shared" si="44"/>
        <v>1</v>
      </c>
      <c r="AO143">
        <f>(200000*(ABS(N143)-ABS(N141))+Constants!$B$7)/(2*Constants!$B$7)</f>
        <v>0.5</v>
      </c>
      <c r="AP143">
        <f>(200000*(ABS(O143)-ABS(O141))+Constants!$B$7)/(2*Constants!$B$7)</f>
        <v>0.5</v>
      </c>
      <c r="AQ143">
        <f t="shared" si="45"/>
        <v>1</v>
      </c>
      <c r="AR143">
        <f>(Constants!$B$3*Constants!$B$8*I143*K143+AS142)/(Constants!$B$9*Constants!$B$4)</f>
        <v>2.51327433628319</v>
      </c>
      <c r="AS143">
        <f>(Constants!$B$3*Constants!$B$8*I143*K143+AS142)-(AR143*Constants!$B$9*Constants!$B$4)</f>
        <v>0</v>
      </c>
      <c r="AT143">
        <f t="shared" si="46"/>
        <v>354.37168141593</v>
      </c>
      <c r="AU143">
        <f t="array" ref="AU143">IF(SUMPRODUCT(--(SIGN(AN110:AN142)=SIGN(K111:K143)))=0,2,IF(AV142&gt;0,1,0))</f>
        <v>0</v>
      </c>
      <c r="AV143">
        <f>IF(AU143=2,ROUND(5*1000/Constants!$B$11,0),IF(AV142&gt;0,AV142-1,0))</f>
        <v>0</v>
      </c>
      <c r="AW143">
        <f t="shared" si="47"/>
        <v>0</v>
      </c>
      <c r="AX143">
        <f ca="1" t="array" ref="AX143">IF(AW143&gt;Constants!$B$12,2,IF(SUMPRODUCT(--(AX124:AX143=2))=0,0,1))</f>
        <v>2</v>
      </c>
      <c r="AZ143">
        <f t="array" ref="AZ143">IF(ABS(AG143)&gt;Constants!$B$13,2,IF(SUMPRODUCT(--(AZ123:AZ142=2))=0,0,1))</f>
        <v>0</v>
      </c>
    </row>
    <row r="144" spans="1:52">
      <c r="A144" s="3">
        <v>142</v>
      </c>
      <c r="B144">
        <f>Signals!D143</f>
        <v>1</v>
      </c>
      <c r="C144">
        <f>Signals!E143</f>
        <v>1</v>
      </c>
      <c r="D144">
        <f>Signals!G143</f>
        <v>0</v>
      </c>
      <c r="E144">
        <f>Signals!J143</f>
        <v>0</v>
      </c>
      <c r="F144">
        <f>Signals!K143</f>
        <v>0</v>
      </c>
      <c r="G144">
        <f>IF(Constants!$B$2=2,-B144,B144)</f>
        <v>1</v>
      </c>
      <c r="H144">
        <f>IF(Constants!$C$2=2,-C144,C144)</f>
        <v>1</v>
      </c>
      <c r="I144">
        <f t="shared" si="31"/>
        <v>1</v>
      </c>
      <c r="J144">
        <f t="shared" si="32"/>
        <v>1</v>
      </c>
      <c r="K144">
        <f t="shared" si="33"/>
        <v>1</v>
      </c>
      <c r="L144">
        <f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400.5</v>
      </c>
      <c r="M144">
        <f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400.5</v>
      </c>
      <c r="N144">
        <f t="shared" si="34"/>
        <v>400.5</v>
      </c>
      <c r="O144">
        <f t="shared" si="35"/>
        <v>400.5</v>
      </c>
      <c r="P144">
        <f>IF(I144&lt;&gt;0,(ABS(L144*Constants!$B$10)+50)/100,MAX(P143-ABS(N144*Constants!$B$4),0))</f>
        <v>0.54005</v>
      </c>
      <c r="Q144">
        <f>IF(J144&lt;&gt;0,(ABS(M144*Constants!$B$10)+50)/100,MAX(Q143-ABS(O144*Constants!$B$4),0))</f>
        <v>0.54005</v>
      </c>
      <c r="R144">
        <f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400.5</v>
      </c>
      <c r="S144">
        <f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400.5</v>
      </c>
      <c r="T144">
        <f t="shared" si="36"/>
        <v>400.5</v>
      </c>
      <c r="U144">
        <f t="shared" si="37"/>
        <v>400.5</v>
      </c>
      <c r="V144">
        <f>IF(I144&lt;&gt;0,(ABS(R144*Constants!$B$4)+50)/100,IF(R144=0,MAX((0-ABS(T144*Constants!$B$4)),0),(ABS(R144*Constants!$B$4)+50)/100))</f>
        <v>501.125</v>
      </c>
      <c r="W144">
        <f>IF(J144&lt;&gt;0,(ABS(S144*Constants!$B$4)+50)/100,IF(S144=0,MAX((0-ABS(U144*Constants!$B$4)),0),(ABS(S144*Constants!$B$4)+50)/100))</f>
        <v>501.125</v>
      </c>
      <c r="X144">
        <f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400.5</v>
      </c>
      <c r="Y144">
        <f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400.5</v>
      </c>
      <c r="Z144">
        <f t="shared" si="38"/>
        <v>400.5</v>
      </c>
      <c r="AA144">
        <f t="shared" si="39"/>
        <v>400.5</v>
      </c>
      <c r="AB144">
        <f>IF(I144&lt;&gt;0,(ABS(X144*Constants!$B$10)+50)/100,IF(X144=0,MAX((AB143-ABS(Z144*Constants!$B$4)),0),(ABS(X144*Constants!$B$4)+50)/100))</f>
        <v>0.54005</v>
      </c>
      <c r="AC144">
        <f>IF(J144&lt;&gt;0,(ABS(Y144*Constants!$B$10)+50)/100,IF(Y144=0,MAX((AC143-ABS(AA144*Constants!$B$4)),0),(ABS(Y144*Constants!$B$4)+50)/100))</f>
        <v>0.54005</v>
      </c>
      <c r="AD144">
        <f t="shared" si="40"/>
        <v>401</v>
      </c>
      <c r="AE144">
        <f t="shared" si="41"/>
        <v>400.5</v>
      </c>
      <c r="AF144">
        <f t="shared" si="42"/>
        <v>400.5</v>
      </c>
      <c r="AG144">
        <f>((Constants!$B$5*AG143)+Constants!$B$4*AD144+AH143)/(Constants!$B$5+Constants!$B$4)</f>
        <v>401</v>
      </c>
      <c r="AH144">
        <f>((Constants!$B$5*AG143)+Constants!$B$4*AD144+AH143)-(Constants!$B$5+Constants!$B$4)*AG144</f>
        <v>0</v>
      </c>
      <c r="AI144">
        <f>((Constants!$B$5*AI143)+Constants!$B$4*AE144+AJ143)/(Constants!$B$5+Constants!$B$4)</f>
        <v>400.5</v>
      </c>
      <c r="AJ144">
        <f>((Constants!$B$5*AI143)+Constants!$B$4*AE144+AJ143)-(Constants!$B$4+Constants!$B$5)*AI144</f>
        <v>0</v>
      </c>
      <c r="AK144">
        <f>((Constants!$B$5*AK143)+Constants!$B$4*AF144+AL143)/(Constants!$B$5+Constants!$B$4)</f>
        <v>400.5</v>
      </c>
      <c r="AL144">
        <f>((Constants!$B$5*AK143)+Constants!$B$4*AF144+AL143)-(Constants!$B$5+Constants!$B$4)*AK144</f>
        <v>0</v>
      </c>
      <c r="AM144">
        <f t="shared" si="43"/>
        <v>1</v>
      </c>
      <c r="AN144">
        <f t="shared" si="44"/>
        <v>1</v>
      </c>
      <c r="AO144">
        <f>(200000*(ABS(N144)-ABS(N142))+Constants!$B$7)/(2*Constants!$B$7)</f>
        <v>0.5</v>
      </c>
      <c r="AP144">
        <f>(200000*(ABS(O144)-ABS(O142))+Constants!$B$7)/(2*Constants!$B$7)</f>
        <v>0.5</v>
      </c>
      <c r="AQ144">
        <f t="shared" si="45"/>
        <v>1</v>
      </c>
      <c r="AR144">
        <f>(Constants!$B$3*Constants!$B$8*I144*K144+AS143)/(Constants!$B$9*Constants!$B$4)</f>
        <v>2.51327433628319</v>
      </c>
      <c r="AS144">
        <f>(Constants!$B$3*Constants!$B$8*I144*K144+AS143)-(AR144*Constants!$B$9*Constants!$B$4)</f>
        <v>0</v>
      </c>
      <c r="AT144">
        <f t="shared" si="46"/>
        <v>356.884955752213</v>
      </c>
      <c r="AU144">
        <f t="array" ref="AU144">IF(SUMPRODUCT(--(SIGN(AN111:AN143)=SIGN(K112:K144)))=0,2,IF(AV143&gt;0,1,0))</f>
        <v>0</v>
      </c>
      <c r="AV144">
        <f>IF(AU144=2,ROUND(5*1000/Constants!$B$11,0),IF(AV143&gt;0,AV143-1,0))</f>
        <v>0</v>
      </c>
      <c r="AW144">
        <f t="shared" si="47"/>
        <v>0</v>
      </c>
      <c r="AX144">
        <f ca="1" t="array" ref="AX144">IF(AW144&gt;Constants!$B$12,2,IF(SUMPRODUCT(--(AX125:AX144=2))=0,0,1))</f>
        <v>2</v>
      </c>
      <c r="AZ144">
        <f t="array" ref="AZ144">IF(ABS(AG144)&gt;Constants!$B$13,2,IF(SUMPRODUCT(--(AZ124:AZ143=2))=0,0,1))</f>
        <v>0</v>
      </c>
    </row>
    <row r="145" spans="1:52">
      <c r="A145" s="3">
        <v>143</v>
      </c>
      <c r="B145">
        <f>Signals!D144</f>
        <v>1</v>
      </c>
      <c r="C145">
        <f>Signals!E144</f>
        <v>1</v>
      </c>
      <c r="D145">
        <f>Signals!G144</f>
        <v>0</v>
      </c>
      <c r="E145">
        <f>Signals!J144</f>
        <v>0</v>
      </c>
      <c r="F145">
        <f>Signals!K144</f>
        <v>0</v>
      </c>
      <c r="G145">
        <f>IF(Constants!$B$2=2,-B145,B145)</f>
        <v>1</v>
      </c>
      <c r="H145">
        <f>IF(Constants!$C$2=2,-C145,C145)</f>
        <v>1</v>
      </c>
      <c r="I145">
        <f t="shared" si="31"/>
        <v>1</v>
      </c>
      <c r="J145">
        <f t="shared" si="32"/>
        <v>1</v>
      </c>
      <c r="K145">
        <f t="shared" si="33"/>
        <v>1</v>
      </c>
      <c r="L145">
        <f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400.5</v>
      </c>
      <c r="M145">
        <f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400.5</v>
      </c>
      <c r="N145">
        <f t="shared" si="34"/>
        <v>400.5</v>
      </c>
      <c r="O145">
        <f t="shared" si="35"/>
        <v>400.5</v>
      </c>
      <c r="P145">
        <f>IF(I145&lt;&gt;0,(ABS(L145*Constants!$B$10)+50)/100,MAX(P144-ABS(N145*Constants!$B$4),0))</f>
        <v>0.54005</v>
      </c>
      <c r="Q145">
        <f>IF(J145&lt;&gt;0,(ABS(M145*Constants!$B$10)+50)/100,MAX(Q144-ABS(O145*Constants!$B$4),0))</f>
        <v>0.54005</v>
      </c>
      <c r="R145">
        <f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400.5</v>
      </c>
      <c r="S145">
        <f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400.5</v>
      </c>
      <c r="T145">
        <f t="shared" si="36"/>
        <v>400.5</v>
      </c>
      <c r="U145">
        <f t="shared" si="37"/>
        <v>400.5</v>
      </c>
      <c r="V145">
        <f>IF(I145&lt;&gt;0,(ABS(R145*Constants!$B$4)+50)/100,IF(R145=0,MAX((0-ABS(T145*Constants!$B$4)),0),(ABS(R145*Constants!$B$4)+50)/100))</f>
        <v>501.125</v>
      </c>
      <c r="W145">
        <f>IF(J145&lt;&gt;0,(ABS(S145*Constants!$B$4)+50)/100,IF(S145=0,MAX((0-ABS(U145*Constants!$B$4)),0),(ABS(S145*Constants!$B$4)+50)/100))</f>
        <v>501.125</v>
      </c>
      <c r="X145">
        <f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400.5</v>
      </c>
      <c r="Y145">
        <f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400.5</v>
      </c>
      <c r="Z145">
        <f t="shared" si="38"/>
        <v>400.5</v>
      </c>
      <c r="AA145">
        <f t="shared" si="39"/>
        <v>400.5</v>
      </c>
      <c r="AB145">
        <f>IF(I145&lt;&gt;0,(ABS(X145*Constants!$B$10)+50)/100,IF(X145=0,MAX((AB144-ABS(Z145*Constants!$B$4)),0),(ABS(X145*Constants!$B$4)+50)/100))</f>
        <v>0.54005</v>
      </c>
      <c r="AC145">
        <f>IF(J145&lt;&gt;0,(ABS(Y145*Constants!$B$10)+50)/100,IF(Y145=0,MAX((AC144-ABS(AA145*Constants!$B$4)),0),(ABS(Y145*Constants!$B$4)+50)/100))</f>
        <v>0.54005</v>
      </c>
      <c r="AD145">
        <f t="shared" si="40"/>
        <v>401</v>
      </c>
      <c r="AE145">
        <f t="shared" si="41"/>
        <v>400.5</v>
      </c>
      <c r="AF145">
        <f t="shared" si="42"/>
        <v>400.5</v>
      </c>
      <c r="AG145">
        <f>((Constants!$B$5*AG144)+Constants!$B$4*AD145+AH144)/(Constants!$B$5+Constants!$B$4)</f>
        <v>401</v>
      </c>
      <c r="AH145">
        <f>((Constants!$B$5*AG144)+Constants!$B$4*AD145+AH144)-(Constants!$B$5+Constants!$B$4)*AG145</f>
        <v>0</v>
      </c>
      <c r="AI145">
        <f>((Constants!$B$5*AI144)+Constants!$B$4*AE145+AJ144)/(Constants!$B$5+Constants!$B$4)</f>
        <v>400.5</v>
      </c>
      <c r="AJ145">
        <f>((Constants!$B$5*AI144)+Constants!$B$4*AE145+AJ144)-(Constants!$B$4+Constants!$B$5)*AI145</f>
        <v>0</v>
      </c>
      <c r="AK145">
        <f>((Constants!$B$5*AK144)+Constants!$B$4*AF145+AL144)/(Constants!$B$5+Constants!$B$4)</f>
        <v>400.5</v>
      </c>
      <c r="AL145">
        <f>((Constants!$B$5*AK144)+Constants!$B$4*AF145+AL144)-(Constants!$B$5+Constants!$B$4)*AK145</f>
        <v>0</v>
      </c>
      <c r="AM145">
        <f t="shared" si="43"/>
        <v>1</v>
      </c>
      <c r="AN145">
        <f t="shared" si="44"/>
        <v>1</v>
      </c>
      <c r="AO145">
        <f>(200000*(ABS(N145)-ABS(N143))+Constants!$B$7)/(2*Constants!$B$7)</f>
        <v>0.5</v>
      </c>
      <c r="AP145">
        <f>(200000*(ABS(O145)-ABS(O143))+Constants!$B$7)/(2*Constants!$B$7)</f>
        <v>0.5</v>
      </c>
      <c r="AQ145">
        <f t="shared" si="45"/>
        <v>1</v>
      </c>
      <c r="AR145">
        <f>(Constants!$B$3*Constants!$B$8*I145*K145+AS144)/(Constants!$B$9*Constants!$B$4)</f>
        <v>2.51327433628319</v>
      </c>
      <c r="AS145">
        <f>(Constants!$B$3*Constants!$B$8*I145*K145+AS144)-(AR145*Constants!$B$9*Constants!$B$4)</f>
        <v>0</v>
      </c>
      <c r="AT145">
        <f t="shared" si="46"/>
        <v>359.398230088496</v>
      </c>
      <c r="AU145">
        <f t="array" ref="AU145">IF(SUMPRODUCT(--(SIGN(AN112:AN144)=SIGN(K113:K145)))=0,2,IF(AV144&gt;0,1,0))</f>
        <v>0</v>
      </c>
      <c r="AV145">
        <f>IF(AU145=2,ROUND(5*1000/Constants!$B$11,0),IF(AV144&gt;0,AV144-1,0))</f>
        <v>0</v>
      </c>
      <c r="AW145">
        <f t="shared" si="47"/>
        <v>0</v>
      </c>
      <c r="AX145">
        <f ca="1" t="array" ref="AX145">IF(AW145&gt;Constants!$B$12,2,IF(SUMPRODUCT(--(AX126:AX145=2))=0,0,1))</f>
        <v>2</v>
      </c>
      <c r="AZ145">
        <f t="array" ref="AZ145">IF(ABS(AG145)&gt;Constants!$B$13,2,IF(SUMPRODUCT(--(AZ125:AZ144=2))=0,0,1))</f>
        <v>0</v>
      </c>
    </row>
    <row r="146" spans="1:52">
      <c r="A146" s="3">
        <v>144</v>
      </c>
      <c r="B146">
        <f>Signals!D145</f>
        <v>1</v>
      </c>
      <c r="C146">
        <f>Signals!E145</f>
        <v>1</v>
      </c>
      <c r="D146">
        <f>Signals!G145</f>
        <v>0</v>
      </c>
      <c r="E146">
        <f>Signals!J145</f>
        <v>0</v>
      </c>
      <c r="F146">
        <f>Signals!K145</f>
        <v>0</v>
      </c>
      <c r="G146">
        <f>IF(Constants!$B$2=2,-B146,B146)</f>
        <v>1</v>
      </c>
      <c r="H146">
        <f>IF(Constants!$C$2=2,-C146,C146)</f>
        <v>1</v>
      </c>
      <c r="I146">
        <f t="shared" si="31"/>
        <v>1</v>
      </c>
      <c r="J146">
        <f t="shared" si="32"/>
        <v>1</v>
      </c>
      <c r="K146">
        <f t="shared" si="33"/>
        <v>1</v>
      </c>
      <c r="L146">
        <f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400.5</v>
      </c>
      <c r="M146">
        <f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400.5</v>
      </c>
      <c r="N146">
        <f t="shared" si="34"/>
        <v>400.5</v>
      </c>
      <c r="O146">
        <f t="shared" si="35"/>
        <v>400.5</v>
      </c>
      <c r="P146">
        <f>IF(I146&lt;&gt;0,(ABS(L146*Constants!$B$10)+50)/100,MAX(P145-ABS(N146*Constants!$B$4),0))</f>
        <v>0.54005</v>
      </c>
      <c r="Q146">
        <f>IF(J146&lt;&gt;0,(ABS(M146*Constants!$B$10)+50)/100,MAX(Q145-ABS(O146*Constants!$B$4),0))</f>
        <v>0.54005</v>
      </c>
      <c r="R146">
        <f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400.5</v>
      </c>
      <c r="S146">
        <f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400.5</v>
      </c>
      <c r="T146">
        <f t="shared" si="36"/>
        <v>400.5</v>
      </c>
      <c r="U146">
        <f t="shared" si="37"/>
        <v>400.5</v>
      </c>
      <c r="V146">
        <f>IF(I146&lt;&gt;0,(ABS(R146*Constants!$B$4)+50)/100,IF(R146=0,MAX((0-ABS(T146*Constants!$B$4)),0),(ABS(R146*Constants!$B$4)+50)/100))</f>
        <v>501.125</v>
      </c>
      <c r="W146">
        <f>IF(J146&lt;&gt;0,(ABS(S146*Constants!$B$4)+50)/100,IF(S146=0,MAX((0-ABS(U146*Constants!$B$4)),0),(ABS(S146*Constants!$B$4)+50)/100))</f>
        <v>501.125</v>
      </c>
      <c r="X146">
        <f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400.5</v>
      </c>
      <c r="Y146">
        <f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400.5</v>
      </c>
      <c r="Z146">
        <f t="shared" si="38"/>
        <v>400.5</v>
      </c>
      <c r="AA146">
        <f t="shared" si="39"/>
        <v>400.5</v>
      </c>
      <c r="AB146">
        <f>IF(I146&lt;&gt;0,(ABS(X146*Constants!$B$10)+50)/100,IF(X146=0,MAX((AB145-ABS(Z146*Constants!$B$4)),0),(ABS(X146*Constants!$B$4)+50)/100))</f>
        <v>0.54005</v>
      </c>
      <c r="AC146">
        <f>IF(J146&lt;&gt;0,(ABS(Y146*Constants!$B$10)+50)/100,IF(Y146=0,MAX((AC145-ABS(AA146*Constants!$B$4)),0),(ABS(Y146*Constants!$B$4)+50)/100))</f>
        <v>0.54005</v>
      </c>
      <c r="AD146">
        <f t="shared" si="40"/>
        <v>401</v>
      </c>
      <c r="AE146">
        <f t="shared" si="41"/>
        <v>400.5</v>
      </c>
      <c r="AF146">
        <f t="shared" si="42"/>
        <v>400.5</v>
      </c>
      <c r="AG146">
        <f>((Constants!$B$5*AG145)+Constants!$B$4*AD146+AH145)/(Constants!$B$5+Constants!$B$4)</f>
        <v>401</v>
      </c>
      <c r="AH146">
        <f>((Constants!$B$5*AG145)+Constants!$B$4*AD146+AH145)-(Constants!$B$5+Constants!$B$4)*AG146</f>
        <v>0</v>
      </c>
      <c r="AI146">
        <f>((Constants!$B$5*AI145)+Constants!$B$4*AE146+AJ145)/(Constants!$B$5+Constants!$B$4)</f>
        <v>400.5</v>
      </c>
      <c r="AJ146">
        <f>((Constants!$B$5*AI145)+Constants!$B$4*AE146+AJ145)-(Constants!$B$4+Constants!$B$5)*AI146</f>
        <v>0</v>
      </c>
      <c r="AK146">
        <f>((Constants!$B$5*AK145)+Constants!$B$4*AF146+AL145)/(Constants!$B$5+Constants!$B$4)</f>
        <v>400.5</v>
      </c>
      <c r="AL146">
        <f>((Constants!$B$5*AK145)+Constants!$B$4*AF146+AL145)-(Constants!$B$5+Constants!$B$4)*AK146</f>
        <v>0</v>
      </c>
      <c r="AM146">
        <f t="shared" si="43"/>
        <v>1</v>
      </c>
      <c r="AN146">
        <f t="shared" si="44"/>
        <v>1</v>
      </c>
      <c r="AO146">
        <f>(200000*(ABS(N146)-ABS(N144))+Constants!$B$7)/(2*Constants!$B$7)</f>
        <v>0.5</v>
      </c>
      <c r="AP146">
        <f>(200000*(ABS(O146)-ABS(O144))+Constants!$B$7)/(2*Constants!$B$7)</f>
        <v>0.5</v>
      </c>
      <c r="AQ146">
        <f t="shared" si="45"/>
        <v>1</v>
      </c>
      <c r="AR146">
        <f>(Constants!$B$3*Constants!$B$8*I146*K146+AS145)/(Constants!$B$9*Constants!$B$4)</f>
        <v>2.51327433628319</v>
      </c>
      <c r="AS146">
        <f>(Constants!$B$3*Constants!$B$8*I146*K146+AS145)-(AR146*Constants!$B$9*Constants!$B$4)</f>
        <v>0</v>
      </c>
      <c r="AT146">
        <f t="shared" si="46"/>
        <v>361.911504424779</v>
      </c>
      <c r="AU146">
        <f t="array" ref="AU146">IF(SUMPRODUCT(--(SIGN(AN113:AN145)=SIGN(K114:K146)))=0,2,IF(AV145&gt;0,1,0))</f>
        <v>0</v>
      </c>
      <c r="AV146">
        <f>IF(AU146=2,ROUND(5*1000/Constants!$B$11,0),IF(AV145&gt;0,AV145-1,0))</f>
        <v>0</v>
      </c>
      <c r="AW146">
        <f t="shared" si="47"/>
        <v>0</v>
      </c>
      <c r="AX146">
        <f ca="1" t="array" ref="AX146">IF(AW146&gt;Constants!$B$12,2,IF(SUMPRODUCT(--(AX127:AX146=2))=0,0,1))</f>
        <v>2</v>
      </c>
      <c r="AZ146">
        <f t="array" ref="AZ146">IF(ABS(AG146)&gt;Constants!$B$13,2,IF(SUMPRODUCT(--(AZ126:AZ145=2))=0,0,1))</f>
        <v>0</v>
      </c>
    </row>
    <row r="147" spans="1:52">
      <c r="A147" s="3">
        <v>145</v>
      </c>
      <c r="B147">
        <f>Signals!D146</f>
        <v>1</v>
      </c>
      <c r="C147">
        <f>Signals!E146</f>
        <v>1</v>
      </c>
      <c r="D147">
        <f>Signals!G146</f>
        <v>0</v>
      </c>
      <c r="E147">
        <f>Signals!J146</f>
        <v>0</v>
      </c>
      <c r="F147">
        <f>Signals!K146</f>
        <v>0</v>
      </c>
      <c r="G147">
        <f>IF(Constants!$B$2=2,-B147,B147)</f>
        <v>1</v>
      </c>
      <c r="H147">
        <f>IF(Constants!$C$2=2,-C147,C147)</f>
        <v>1</v>
      </c>
      <c r="I147">
        <f t="shared" si="31"/>
        <v>1</v>
      </c>
      <c r="J147">
        <f t="shared" si="32"/>
        <v>1</v>
      </c>
      <c r="K147">
        <f t="shared" si="33"/>
        <v>1</v>
      </c>
      <c r="L147">
        <f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400.5</v>
      </c>
      <c r="M147">
        <f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400.5</v>
      </c>
      <c r="N147">
        <f t="shared" si="34"/>
        <v>400.5</v>
      </c>
      <c r="O147">
        <f t="shared" si="35"/>
        <v>400.5</v>
      </c>
      <c r="P147">
        <f>IF(I147&lt;&gt;0,(ABS(L147*Constants!$B$10)+50)/100,MAX(P146-ABS(N147*Constants!$B$4),0))</f>
        <v>0.54005</v>
      </c>
      <c r="Q147">
        <f>IF(J147&lt;&gt;0,(ABS(M147*Constants!$B$10)+50)/100,MAX(Q146-ABS(O147*Constants!$B$4),0))</f>
        <v>0.54005</v>
      </c>
      <c r="R147">
        <f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400.5</v>
      </c>
      <c r="S147">
        <f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400.5</v>
      </c>
      <c r="T147">
        <f t="shared" si="36"/>
        <v>400.5</v>
      </c>
      <c r="U147">
        <f t="shared" si="37"/>
        <v>400.5</v>
      </c>
      <c r="V147">
        <f>IF(I147&lt;&gt;0,(ABS(R147*Constants!$B$4)+50)/100,IF(R147=0,MAX((0-ABS(T147*Constants!$B$4)),0),(ABS(R147*Constants!$B$4)+50)/100))</f>
        <v>501.125</v>
      </c>
      <c r="W147">
        <f>IF(J147&lt;&gt;0,(ABS(S147*Constants!$B$4)+50)/100,IF(S147=0,MAX((0-ABS(U147*Constants!$B$4)),0),(ABS(S147*Constants!$B$4)+50)/100))</f>
        <v>501.125</v>
      </c>
      <c r="X147">
        <f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400.5</v>
      </c>
      <c r="Y147">
        <f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400.5</v>
      </c>
      <c r="Z147">
        <f t="shared" si="38"/>
        <v>400.5</v>
      </c>
      <c r="AA147">
        <f t="shared" si="39"/>
        <v>400.5</v>
      </c>
      <c r="AB147">
        <f>IF(I147&lt;&gt;0,(ABS(X147*Constants!$B$10)+50)/100,IF(X147=0,MAX((AB146-ABS(Z147*Constants!$B$4)),0),(ABS(X147*Constants!$B$4)+50)/100))</f>
        <v>0.54005</v>
      </c>
      <c r="AC147">
        <f>IF(J147&lt;&gt;0,(ABS(Y147*Constants!$B$10)+50)/100,IF(Y147=0,MAX((AC146-ABS(AA147*Constants!$B$4)),0),(ABS(Y147*Constants!$B$4)+50)/100))</f>
        <v>0.54005</v>
      </c>
      <c r="AD147">
        <f t="shared" si="40"/>
        <v>401</v>
      </c>
      <c r="AE147">
        <f t="shared" si="41"/>
        <v>400.5</v>
      </c>
      <c r="AF147">
        <f t="shared" si="42"/>
        <v>400.5</v>
      </c>
      <c r="AG147">
        <f>((Constants!$B$5*AG146)+Constants!$B$4*AD147+AH146)/(Constants!$B$5+Constants!$B$4)</f>
        <v>401</v>
      </c>
      <c r="AH147">
        <f>((Constants!$B$5*AG146)+Constants!$B$4*AD147+AH146)-(Constants!$B$5+Constants!$B$4)*AG147</f>
        <v>0</v>
      </c>
      <c r="AI147">
        <f>((Constants!$B$5*AI146)+Constants!$B$4*AE147+AJ146)/(Constants!$B$5+Constants!$B$4)</f>
        <v>400.5</v>
      </c>
      <c r="AJ147">
        <f>((Constants!$B$5*AI146)+Constants!$B$4*AE147+AJ146)-(Constants!$B$4+Constants!$B$5)*AI147</f>
        <v>0</v>
      </c>
      <c r="AK147">
        <f>((Constants!$B$5*AK146)+Constants!$B$4*AF147+AL146)/(Constants!$B$5+Constants!$B$4)</f>
        <v>400.5</v>
      </c>
      <c r="AL147">
        <f>((Constants!$B$5*AK146)+Constants!$B$4*AF147+AL146)-(Constants!$B$5+Constants!$B$4)*AK147</f>
        <v>0</v>
      </c>
      <c r="AM147">
        <f t="shared" si="43"/>
        <v>1</v>
      </c>
      <c r="AN147">
        <f t="shared" si="44"/>
        <v>1</v>
      </c>
      <c r="AO147">
        <f>(200000*(ABS(N147)-ABS(N145))+Constants!$B$7)/(2*Constants!$B$7)</f>
        <v>0.5</v>
      </c>
      <c r="AP147">
        <f>(200000*(ABS(O147)-ABS(O145))+Constants!$B$7)/(2*Constants!$B$7)</f>
        <v>0.5</v>
      </c>
      <c r="AQ147">
        <f t="shared" si="45"/>
        <v>1</v>
      </c>
      <c r="AR147">
        <f>(Constants!$B$3*Constants!$B$8*I147*K147+AS146)/(Constants!$B$9*Constants!$B$4)</f>
        <v>2.51327433628319</v>
      </c>
      <c r="AS147">
        <f>(Constants!$B$3*Constants!$B$8*I147*K147+AS146)-(AR147*Constants!$B$9*Constants!$B$4)</f>
        <v>0</v>
      </c>
      <c r="AT147">
        <f t="shared" si="46"/>
        <v>364.424778761062</v>
      </c>
      <c r="AU147">
        <f t="array" ref="AU147">IF(SUMPRODUCT(--(SIGN(AN114:AN146)=SIGN(K115:K147)))=0,2,IF(AV146&gt;0,1,0))</f>
        <v>0</v>
      </c>
      <c r="AV147">
        <f>IF(AU147=2,ROUND(5*1000/Constants!$B$11,0),IF(AV146&gt;0,AV146-1,0))</f>
        <v>0</v>
      </c>
      <c r="AW147">
        <f t="shared" si="47"/>
        <v>0</v>
      </c>
      <c r="AX147">
        <f ca="1" t="array" ref="AX147">IF(AW147&gt;Constants!$B$12,2,IF(SUMPRODUCT(--(AX128:AX147=2))=0,0,1))</f>
        <v>2</v>
      </c>
      <c r="AZ147">
        <f t="array" ref="AZ147">IF(ABS(AG147)&gt;Constants!$B$13,2,IF(SUMPRODUCT(--(AZ127:AZ146=2))=0,0,1))</f>
        <v>0</v>
      </c>
    </row>
    <row r="148" spans="1:52">
      <c r="A148" s="3">
        <v>146</v>
      </c>
      <c r="B148">
        <f>Signals!D147</f>
        <v>1</v>
      </c>
      <c r="C148">
        <f>Signals!E147</f>
        <v>1</v>
      </c>
      <c r="D148">
        <f>Signals!G147</f>
        <v>0</v>
      </c>
      <c r="E148">
        <f>Signals!J147</f>
        <v>0</v>
      </c>
      <c r="F148">
        <f>Signals!K147</f>
        <v>0</v>
      </c>
      <c r="G148">
        <f>IF(Constants!$B$2=2,-B148,B148)</f>
        <v>1</v>
      </c>
      <c r="H148">
        <f>IF(Constants!$C$2=2,-C148,C148)</f>
        <v>1</v>
      </c>
      <c r="I148">
        <f t="shared" si="31"/>
        <v>1</v>
      </c>
      <c r="J148">
        <f t="shared" si="32"/>
        <v>1</v>
      </c>
      <c r="K148">
        <f t="shared" si="33"/>
        <v>1</v>
      </c>
      <c r="L148">
        <f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400.5</v>
      </c>
      <c r="M148">
        <f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400.5</v>
      </c>
      <c r="N148">
        <f t="shared" si="34"/>
        <v>400.5</v>
      </c>
      <c r="O148">
        <f t="shared" si="35"/>
        <v>400.5</v>
      </c>
      <c r="P148">
        <f>IF(I148&lt;&gt;0,(ABS(L148*Constants!$B$10)+50)/100,MAX(P147-ABS(N148*Constants!$B$4),0))</f>
        <v>0.54005</v>
      </c>
      <c r="Q148">
        <f>IF(J148&lt;&gt;0,(ABS(M148*Constants!$B$10)+50)/100,MAX(Q147-ABS(O148*Constants!$B$4),0))</f>
        <v>0.54005</v>
      </c>
      <c r="R148">
        <f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400.5</v>
      </c>
      <c r="S148">
        <f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400.5</v>
      </c>
      <c r="T148">
        <f t="shared" si="36"/>
        <v>400.5</v>
      </c>
      <c r="U148">
        <f t="shared" si="37"/>
        <v>400.5</v>
      </c>
      <c r="V148">
        <f>IF(I148&lt;&gt;0,(ABS(R148*Constants!$B$4)+50)/100,IF(R148=0,MAX((0-ABS(T148*Constants!$B$4)),0),(ABS(R148*Constants!$B$4)+50)/100))</f>
        <v>501.125</v>
      </c>
      <c r="W148">
        <f>IF(J148&lt;&gt;0,(ABS(S148*Constants!$B$4)+50)/100,IF(S148=0,MAX((0-ABS(U148*Constants!$B$4)),0),(ABS(S148*Constants!$B$4)+50)/100))</f>
        <v>501.125</v>
      </c>
      <c r="X148">
        <f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400.5</v>
      </c>
      <c r="Y148">
        <f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400.5</v>
      </c>
      <c r="Z148">
        <f t="shared" si="38"/>
        <v>400.5</v>
      </c>
      <c r="AA148">
        <f t="shared" si="39"/>
        <v>400.5</v>
      </c>
      <c r="AB148">
        <f>IF(I148&lt;&gt;0,(ABS(X148*Constants!$B$10)+50)/100,IF(X148=0,MAX((AB147-ABS(Z148*Constants!$B$4)),0),(ABS(X148*Constants!$B$4)+50)/100))</f>
        <v>0.54005</v>
      </c>
      <c r="AC148">
        <f>IF(J148&lt;&gt;0,(ABS(Y148*Constants!$B$10)+50)/100,IF(Y148=0,MAX((AC147-ABS(AA148*Constants!$B$4)),0),(ABS(Y148*Constants!$B$4)+50)/100))</f>
        <v>0.54005</v>
      </c>
      <c r="AD148">
        <f t="shared" si="40"/>
        <v>401</v>
      </c>
      <c r="AE148">
        <f t="shared" si="41"/>
        <v>400.5</v>
      </c>
      <c r="AF148">
        <f t="shared" si="42"/>
        <v>400.5</v>
      </c>
      <c r="AG148">
        <f>((Constants!$B$5*AG147)+Constants!$B$4*AD148+AH147)/(Constants!$B$5+Constants!$B$4)</f>
        <v>401</v>
      </c>
      <c r="AH148">
        <f>((Constants!$B$5*AG147)+Constants!$B$4*AD148+AH147)-(Constants!$B$5+Constants!$B$4)*AG148</f>
        <v>0</v>
      </c>
      <c r="AI148">
        <f>((Constants!$B$5*AI147)+Constants!$B$4*AE148+AJ147)/(Constants!$B$5+Constants!$B$4)</f>
        <v>400.5</v>
      </c>
      <c r="AJ148">
        <f>((Constants!$B$5*AI147)+Constants!$B$4*AE148+AJ147)-(Constants!$B$4+Constants!$B$5)*AI148</f>
        <v>0</v>
      </c>
      <c r="AK148">
        <f>((Constants!$B$5*AK147)+Constants!$B$4*AF148+AL147)/(Constants!$B$5+Constants!$B$4)</f>
        <v>400.5</v>
      </c>
      <c r="AL148">
        <f>((Constants!$B$5*AK147)+Constants!$B$4*AF148+AL147)-(Constants!$B$5+Constants!$B$4)*AK148</f>
        <v>0</v>
      </c>
      <c r="AM148">
        <f t="shared" si="43"/>
        <v>1</v>
      </c>
      <c r="AN148">
        <f t="shared" si="44"/>
        <v>1</v>
      </c>
      <c r="AO148">
        <f>(200000*(ABS(N148)-ABS(N146))+Constants!$B$7)/(2*Constants!$B$7)</f>
        <v>0.5</v>
      </c>
      <c r="AP148">
        <f>(200000*(ABS(O148)-ABS(O146))+Constants!$B$7)/(2*Constants!$B$7)</f>
        <v>0.5</v>
      </c>
      <c r="AQ148">
        <f t="shared" si="45"/>
        <v>1</v>
      </c>
      <c r="AR148">
        <f>(Constants!$B$3*Constants!$B$8*I148*K148+AS147)/(Constants!$B$9*Constants!$B$4)</f>
        <v>2.51327433628319</v>
      </c>
      <c r="AS148">
        <f>(Constants!$B$3*Constants!$B$8*I148*K148+AS147)-(AR148*Constants!$B$9*Constants!$B$4)</f>
        <v>0</v>
      </c>
      <c r="AT148">
        <f t="shared" si="46"/>
        <v>366.938053097346</v>
      </c>
      <c r="AU148">
        <f t="array" ref="AU148">IF(SUMPRODUCT(--(SIGN(AN115:AN147)=SIGN(K116:K148)))=0,2,IF(AV147&gt;0,1,0))</f>
        <v>0</v>
      </c>
      <c r="AV148">
        <f>IF(AU148=2,ROUND(5*1000/Constants!$B$11,0),IF(AV147&gt;0,AV147-1,0))</f>
        <v>0</v>
      </c>
      <c r="AW148">
        <f t="shared" si="47"/>
        <v>0</v>
      </c>
      <c r="AX148">
        <f ca="1" t="array" ref="AX148">IF(AW148&gt;Constants!$B$12,2,IF(SUMPRODUCT(--(AX129:AX148=2))=0,0,1))</f>
        <v>2</v>
      </c>
      <c r="AZ148">
        <f t="array" ref="AZ148">IF(ABS(AG148)&gt;Constants!$B$13,2,IF(SUMPRODUCT(--(AZ128:AZ147=2))=0,0,1))</f>
        <v>0</v>
      </c>
    </row>
    <row r="149" spans="1:52">
      <c r="A149" s="3">
        <v>147</v>
      </c>
      <c r="B149">
        <f>Signals!D148</f>
        <v>1</v>
      </c>
      <c r="C149">
        <f>Signals!E148</f>
        <v>1</v>
      </c>
      <c r="D149">
        <f>Signals!G148</f>
        <v>0</v>
      </c>
      <c r="E149">
        <f>Signals!J148</f>
        <v>0</v>
      </c>
      <c r="F149">
        <f>Signals!K148</f>
        <v>0</v>
      </c>
      <c r="G149">
        <f>IF(Constants!$B$2=2,-B149,B149)</f>
        <v>1</v>
      </c>
      <c r="H149">
        <f>IF(Constants!$C$2=2,-C149,C149)</f>
        <v>1</v>
      </c>
      <c r="I149">
        <f t="shared" si="31"/>
        <v>1</v>
      </c>
      <c r="J149">
        <f t="shared" si="32"/>
        <v>1</v>
      </c>
      <c r="K149">
        <f t="shared" si="33"/>
        <v>1</v>
      </c>
      <c r="L149">
        <f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400.5</v>
      </c>
      <c r="M149">
        <f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400.5</v>
      </c>
      <c r="N149">
        <f t="shared" si="34"/>
        <v>400.5</v>
      </c>
      <c r="O149">
        <f t="shared" si="35"/>
        <v>400.5</v>
      </c>
      <c r="P149">
        <f>IF(I149&lt;&gt;0,(ABS(L149*Constants!$B$10)+50)/100,MAX(P148-ABS(N149*Constants!$B$4),0))</f>
        <v>0.54005</v>
      </c>
      <c r="Q149">
        <f>IF(J149&lt;&gt;0,(ABS(M149*Constants!$B$10)+50)/100,MAX(Q148-ABS(O149*Constants!$B$4),0))</f>
        <v>0.54005</v>
      </c>
      <c r="R149">
        <f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400.5</v>
      </c>
      <c r="S149">
        <f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400.5</v>
      </c>
      <c r="T149">
        <f t="shared" si="36"/>
        <v>400.5</v>
      </c>
      <c r="U149">
        <f t="shared" si="37"/>
        <v>400.5</v>
      </c>
      <c r="V149">
        <f>IF(I149&lt;&gt;0,(ABS(R149*Constants!$B$4)+50)/100,IF(R149=0,MAX((0-ABS(T149*Constants!$B$4)),0),(ABS(R149*Constants!$B$4)+50)/100))</f>
        <v>501.125</v>
      </c>
      <c r="W149">
        <f>IF(J149&lt;&gt;0,(ABS(S149*Constants!$B$4)+50)/100,IF(S149=0,MAX((0-ABS(U149*Constants!$B$4)),0),(ABS(S149*Constants!$B$4)+50)/100))</f>
        <v>501.125</v>
      </c>
      <c r="X149">
        <f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400.5</v>
      </c>
      <c r="Y149">
        <f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400.5</v>
      </c>
      <c r="Z149">
        <f t="shared" si="38"/>
        <v>400.5</v>
      </c>
      <c r="AA149">
        <f t="shared" si="39"/>
        <v>400.5</v>
      </c>
      <c r="AB149">
        <f>IF(I149&lt;&gt;0,(ABS(X149*Constants!$B$10)+50)/100,IF(X149=0,MAX((AB148-ABS(Z149*Constants!$B$4)),0),(ABS(X149*Constants!$B$4)+50)/100))</f>
        <v>0.54005</v>
      </c>
      <c r="AC149">
        <f>IF(J149&lt;&gt;0,(ABS(Y149*Constants!$B$10)+50)/100,IF(Y149=0,MAX((AC148-ABS(AA149*Constants!$B$4)),0),(ABS(Y149*Constants!$B$4)+50)/100))</f>
        <v>0.54005</v>
      </c>
      <c r="AD149">
        <f t="shared" si="40"/>
        <v>401</v>
      </c>
      <c r="AE149">
        <f t="shared" si="41"/>
        <v>400.5</v>
      </c>
      <c r="AF149">
        <f t="shared" si="42"/>
        <v>400.5</v>
      </c>
      <c r="AG149">
        <f>((Constants!$B$5*AG148)+Constants!$B$4*AD149+AH148)/(Constants!$B$5+Constants!$B$4)</f>
        <v>401</v>
      </c>
      <c r="AH149">
        <f>((Constants!$B$5*AG148)+Constants!$B$4*AD149+AH148)-(Constants!$B$5+Constants!$B$4)*AG149</f>
        <v>0</v>
      </c>
      <c r="AI149">
        <f>((Constants!$B$5*AI148)+Constants!$B$4*AE149+AJ148)/(Constants!$B$5+Constants!$B$4)</f>
        <v>400.5</v>
      </c>
      <c r="AJ149">
        <f>((Constants!$B$5*AI148)+Constants!$B$4*AE149+AJ148)-(Constants!$B$4+Constants!$B$5)*AI149</f>
        <v>0</v>
      </c>
      <c r="AK149">
        <f>((Constants!$B$5*AK148)+Constants!$B$4*AF149+AL148)/(Constants!$B$5+Constants!$B$4)</f>
        <v>400.5</v>
      </c>
      <c r="AL149">
        <f>((Constants!$B$5*AK148)+Constants!$B$4*AF149+AL148)-(Constants!$B$5+Constants!$B$4)*AK149</f>
        <v>0</v>
      </c>
      <c r="AM149">
        <f t="shared" si="43"/>
        <v>1</v>
      </c>
      <c r="AN149">
        <f t="shared" si="44"/>
        <v>1</v>
      </c>
      <c r="AO149">
        <f>(200000*(ABS(N149)-ABS(N147))+Constants!$B$7)/(2*Constants!$B$7)</f>
        <v>0.5</v>
      </c>
      <c r="AP149">
        <f>(200000*(ABS(O149)-ABS(O147))+Constants!$B$7)/(2*Constants!$B$7)</f>
        <v>0.5</v>
      </c>
      <c r="AQ149">
        <f t="shared" si="45"/>
        <v>1</v>
      </c>
      <c r="AR149">
        <f>(Constants!$B$3*Constants!$B$8*I149*K149+AS148)/(Constants!$B$9*Constants!$B$4)</f>
        <v>2.51327433628319</v>
      </c>
      <c r="AS149">
        <f>(Constants!$B$3*Constants!$B$8*I149*K149+AS148)-(AR149*Constants!$B$9*Constants!$B$4)</f>
        <v>0</v>
      </c>
      <c r="AT149">
        <f t="shared" si="46"/>
        <v>369.451327433629</v>
      </c>
      <c r="AU149">
        <f t="array" ref="AU149">IF(SUMPRODUCT(--(SIGN(AN116:AN148)=SIGN(K117:K149)))=0,2,IF(AV148&gt;0,1,0))</f>
        <v>0</v>
      </c>
      <c r="AV149">
        <f>IF(AU149=2,ROUND(5*1000/Constants!$B$11,0),IF(AV148&gt;0,AV148-1,0))</f>
        <v>0</v>
      </c>
      <c r="AW149">
        <f t="shared" si="47"/>
        <v>0</v>
      </c>
      <c r="AX149">
        <f ca="1" t="array" ref="AX149">IF(AW149&gt;Constants!$B$12,2,IF(SUMPRODUCT(--(AX130:AX149=2))=0,0,1))</f>
        <v>2</v>
      </c>
      <c r="AZ149">
        <f t="array" ref="AZ149">IF(ABS(AG149)&gt;Constants!$B$13,2,IF(SUMPRODUCT(--(AZ129:AZ148=2))=0,0,1))</f>
        <v>0</v>
      </c>
    </row>
    <row r="150" spans="1:52">
      <c r="A150" s="3">
        <v>148</v>
      </c>
      <c r="B150">
        <f>Signals!D149</f>
        <v>1</v>
      </c>
      <c r="C150">
        <f>Signals!E149</f>
        <v>1</v>
      </c>
      <c r="D150">
        <f>Signals!G149</f>
        <v>0</v>
      </c>
      <c r="E150">
        <f>Signals!J149</f>
        <v>0</v>
      </c>
      <c r="F150">
        <f>Signals!K149</f>
        <v>0</v>
      </c>
      <c r="G150">
        <f>IF(Constants!$B$2=2,-B150,B150)</f>
        <v>1</v>
      </c>
      <c r="H150">
        <f>IF(Constants!$C$2=2,-C150,C150)</f>
        <v>1</v>
      </c>
      <c r="I150">
        <f t="shared" si="31"/>
        <v>1</v>
      </c>
      <c r="J150">
        <f t="shared" si="32"/>
        <v>1</v>
      </c>
      <c r="K150">
        <f t="shared" si="33"/>
        <v>1</v>
      </c>
      <c r="L150">
        <f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400.5</v>
      </c>
      <c r="M150">
        <f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400.5</v>
      </c>
      <c r="N150">
        <f t="shared" si="34"/>
        <v>400.5</v>
      </c>
      <c r="O150">
        <f t="shared" si="35"/>
        <v>400.5</v>
      </c>
      <c r="P150">
        <f>IF(I150&lt;&gt;0,(ABS(L150*Constants!$B$10)+50)/100,MAX(P149-ABS(N150*Constants!$B$4),0))</f>
        <v>0.54005</v>
      </c>
      <c r="Q150">
        <f>IF(J150&lt;&gt;0,(ABS(M150*Constants!$B$10)+50)/100,MAX(Q149-ABS(O150*Constants!$B$4),0))</f>
        <v>0.54005</v>
      </c>
      <c r="R150">
        <f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400.5</v>
      </c>
      <c r="S150">
        <f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400.5</v>
      </c>
      <c r="T150">
        <f t="shared" si="36"/>
        <v>400.5</v>
      </c>
      <c r="U150">
        <f t="shared" si="37"/>
        <v>400.5</v>
      </c>
      <c r="V150">
        <f>IF(I150&lt;&gt;0,(ABS(R150*Constants!$B$4)+50)/100,IF(R150=0,MAX((0-ABS(T150*Constants!$B$4)),0),(ABS(R150*Constants!$B$4)+50)/100))</f>
        <v>501.125</v>
      </c>
      <c r="W150">
        <f>IF(J150&lt;&gt;0,(ABS(S150*Constants!$B$4)+50)/100,IF(S150=0,MAX((0-ABS(U150*Constants!$B$4)),0),(ABS(S150*Constants!$B$4)+50)/100))</f>
        <v>501.125</v>
      </c>
      <c r="X150">
        <f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400.5</v>
      </c>
      <c r="Y150">
        <f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400.5</v>
      </c>
      <c r="Z150">
        <f t="shared" si="38"/>
        <v>400.5</v>
      </c>
      <c r="AA150">
        <f t="shared" si="39"/>
        <v>400.5</v>
      </c>
      <c r="AB150">
        <f>IF(I150&lt;&gt;0,(ABS(X150*Constants!$B$10)+50)/100,IF(X150=0,MAX((AB149-ABS(Z150*Constants!$B$4)),0),(ABS(X150*Constants!$B$4)+50)/100))</f>
        <v>0.54005</v>
      </c>
      <c r="AC150">
        <f>IF(J150&lt;&gt;0,(ABS(Y150*Constants!$B$10)+50)/100,IF(Y150=0,MAX((AC149-ABS(AA150*Constants!$B$4)),0),(ABS(Y150*Constants!$B$4)+50)/100))</f>
        <v>0.54005</v>
      </c>
      <c r="AD150">
        <f t="shared" si="40"/>
        <v>401</v>
      </c>
      <c r="AE150">
        <f t="shared" si="41"/>
        <v>400.5</v>
      </c>
      <c r="AF150">
        <f t="shared" si="42"/>
        <v>400.5</v>
      </c>
      <c r="AG150">
        <f>((Constants!$B$5*AG149)+Constants!$B$4*AD150+AH149)/(Constants!$B$5+Constants!$B$4)</f>
        <v>401</v>
      </c>
      <c r="AH150">
        <f>((Constants!$B$5*AG149)+Constants!$B$4*AD150+AH149)-(Constants!$B$5+Constants!$B$4)*AG150</f>
        <v>0</v>
      </c>
      <c r="AI150">
        <f>((Constants!$B$5*AI149)+Constants!$B$4*AE150+AJ149)/(Constants!$B$5+Constants!$B$4)</f>
        <v>400.5</v>
      </c>
      <c r="AJ150">
        <f>((Constants!$B$5*AI149)+Constants!$B$4*AE150+AJ149)-(Constants!$B$4+Constants!$B$5)*AI150</f>
        <v>0</v>
      </c>
      <c r="AK150">
        <f>((Constants!$B$5*AK149)+Constants!$B$4*AF150+AL149)/(Constants!$B$5+Constants!$B$4)</f>
        <v>400.5</v>
      </c>
      <c r="AL150">
        <f>((Constants!$B$5*AK149)+Constants!$B$4*AF150+AL149)-(Constants!$B$5+Constants!$B$4)*AK150</f>
        <v>0</v>
      </c>
      <c r="AM150">
        <f t="shared" si="43"/>
        <v>1</v>
      </c>
      <c r="AN150">
        <f t="shared" si="44"/>
        <v>1</v>
      </c>
      <c r="AO150">
        <f>(200000*(ABS(N150)-ABS(N148))+Constants!$B$7)/(2*Constants!$B$7)</f>
        <v>0.5</v>
      </c>
      <c r="AP150">
        <f>(200000*(ABS(O150)-ABS(O148))+Constants!$B$7)/(2*Constants!$B$7)</f>
        <v>0.5</v>
      </c>
      <c r="AQ150">
        <f t="shared" si="45"/>
        <v>1</v>
      </c>
      <c r="AR150">
        <f>(Constants!$B$3*Constants!$B$8*I150*K150+AS149)/(Constants!$B$9*Constants!$B$4)</f>
        <v>2.51327433628319</v>
      </c>
      <c r="AS150">
        <f>(Constants!$B$3*Constants!$B$8*I150*K150+AS149)-(AR150*Constants!$B$9*Constants!$B$4)</f>
        <v>0</v>
      </c>
      <c r="AT150">
        <f t="shared" si="46"/>
        <v>371.964601769912</v>
      </c>
      <c r="AU150">
        <f t="array" ref="AU150">IF(SUMPRODUCT(--(SIGN(AN117:AN149)=SIGN(K118:K150)))=0,2,IF(AV149&gt;0,1,0))</f>
        <v>0</v>
      </c>
      <c r="AV150">
        <f>IF(AU150=2,ROUND(5*1000/Constants!$B$11,0),IF(AV149&gt;0,AV149-1,0))</f>
        <v>0</v>
      </c>
      <c r="AW150">
        <f t="shared" si="47"/>
        <v>0</v>
      </c>
      <c r="AX150">
        <f ca="1" t="array" ref="AX150">IF(AW150&gt;Constants!$B$12,2,IF(SUMPRODUCT(--(AX131:AX150=2))=0,0,1))</f>
        <v>2</v>
      </c>
      <c r="AZ150">
        <f t="array" ref="AZ150">IF(ABS(AG150)&gt;Constants!$B$13,2,IF(SUMPRODUCT(--(AZ130:AZ149=2))=0,0,1))</f>
        <v>0</v>
      </c>
    </row>
    <row r="151" spans="1:52">
      <c r="A151" s="3">
        <v>149</v>
      </c>
      <c r="B151">
        <f>Signals!D150</f>
        <v>1</v>
      </c>
      <c r="C151">
        <f>Signals!E150</f>
        <v>1</v>
      </c>
      <c r="D151">
        <f>Signals!G150</f>
        <v>0</v>
      </c>
      <c r="E151">
        <f>Signals!J150</f>
        <v>0</v>
      </c>
      <c r="F151">
        <f>Signals!K150</f>
        <v>0</v>
      </c>
      <c r="G151">
        <f>IF(Constants!$B$2=2,-B151,B151)</f>
        <v>1</v>
      </c>
      <c r="H151">
        <f>IF(Constants!$C$2=2,-C151,C151)</f>
        <v>1</v>
      </c>
      <c r="I151">
        <f t="shared" si="31"/>
        <v>1</v>
      </c>
      <c r="J151">
        <f t="shared" si="32"/>
        <v>1</v>
      </c>
      <c r="K151">
        <f t="shared" si="33"/>
        <v>1</v>
      </c>
      <c r="L151">
        <f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400.5</v>
      </c>
      <c r="M151">
        <f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400.5</v>
      </c>
      <c r="N151">
        <f t="shared" si="34"/>
        <v>400.5</v>
      </c>
      <c r="O151">
        <f t="shared" si="35"/>
        <v>400.5</v>
      </c>
      <c r="P151">
        <f>IF(I151&lt;&gt;0,(ABS(L151*Constants!$B$10)+50)/100,MAX(P150-ABS(N151*Constants!$B$4),0))</f>
        <v>0.54005</v>
      </c>
      <c r="Q151">
        <f>IF(J151&lt;&gt;0,(ABS(M151*Constants!$B$10)+50)/100,MAX(Q150-ABS(O151*Constants!$B$4),0))</f>
        <v>0.54005</v>
      </c>
      <c r="R151">
        <f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400.5</v>
      </c>
      <c r="S151">
        <f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400.5</v>
      </c>
      <c r="T151">
        <f t="shared" si="36"/>
        <v>400.5</v>
      </c>
      <c r="U151">
        <f t="shared" si="37"/>
        <v>400.5</v>
      </c>
      <c r="V151">
        <f>IF(I151&lt;&gt;0,(ABS(R151*Constants!$B$4)+50)/100,IF(R151=0,MAX((0-ABS(T151*Constants!$B$4)),0),(ABS(R151*Constants!$B$4)+50)/100))</f>
        <v>501.125</v>
      </c>
      <c r="W151">
        <f>IF(J151&lt;&gt;0,(ABS(S151*Constants!$B$4)+50)/100,IF(S151=0,MAX((0-ABS(U151*Constants!$B$4)),0),(ABS(S151*Constants!$B$4)+50)/100))</f>
        <v>501.125</v>
      </c>
      <c r="X151">
        <f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400.5</v>
      </c>
      <c r="Y151">
        <f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400.5</v>
      </c>
      <c r="Z151">
        <f t="shared" si="38"/>
        <v>400.5</v>
      </c>
      <c r="AA151">
        <f t="shared" si="39"/>
        <v>400.5</v>
      </c>
      <c r="AB151">
        <f>IF(I151&lt;&gt;0,(ABS(X151*Constants!$B$10)+50)/100,IF(X151=0,MAX((AB150-ABS(Z151*Constants!$B$4)),0),(ABS(X151*Constants!$B$4)+50)/100))</f>
        <v>0.54005</v>
      </c>
      <c r="AC151">
        <f>IF(J151&lt;&gt;0,(ABS(Y151*Constants!$B$10)+50)/100,IF(Y151=0,MAX((AC150-ABS(AA151*Constants!$B$4)),0),(ABS(Y151*Constants!$B$4)+50)/100))</f>
        <v>0.54005</v>
      </c>
      <c r="AD151">
        <f t="shared" si="40"/>
        <v>401</v>
      </c>
      <c r="AE151">
        <f t="shared" si="41"/>
        <v>400.5</v>
      </c>
      <c r="AF151">
        <f t="shared" si="42"/>
        <v>400.5</v>
      </c>
      <c r="AG151">
        <f>((Constants!$B$5*AG150)+Constants!$B$4*AD151+AH150)/(Constants!$B$5+Constants!$B$4)</f>
        <v>401</v>
      </c>
      <c r="AH151">
        <f>((Constants!$B$5*AG150)+Constants!$B$4*AD151+AH150)-(Constants!$B$5+Constants!$B$4)*AG151</f>
        <v>0</v>
      </c>
      <c r="AI151">
        <f>((Constants!$B$5*AI150)+Constants!$B$4*AE151+AJ150)/(Constants!$B$5+Constants!$B$4)</f>
        <v>400.5</v>
      </c>
      <c r="AJ151">
        <f>((Constants!$B$5*AI150)+Constants!$B$4*AE151+AJ150)-(Constants!$B$4+Constants!$B$5)*AI151</f>
        <v>0</v>
      </c>
      <c r="AK151">
        <f>((Constants!$B$5*AK150)+Constants!$B$4*AF151+AL150)/(Constants!$B$5+Constants!$B$4)</f>
        <v>400.5</v>
      </c>
      <c r="AL151">
        <f>((Constants!$B$5*AK150)+Constants!$B$4*AF151+AL150)-(Constants!$B$5+Constants!$B$4)*AK151</f>
        <v>0</v>
      </c>
      <c r="AM151">
        <f t="shared" si="43"/>
        <v>1</v>
      </c>
      <c r="AN151">
        <f t="shared" si="44"/>
        <v>1</v>
      </c>
      <c r="AO151">
        <f>(200000*(ABS(N151)-ABS(N149))+Constants!$B$7)/(2*Constants!$B$7)</f>
        <v>0.5</v>
      </c>
      <c r="AP151">
        <f>(200000*(ABS(O151)-ABS(O149))+Constants!$B$7)/(2*Constants!$B$7)</f>
        <v>0.5</v>
      </c>
      <c r="AQ151">
        <f t="shared" si="45"/>
        <v>1</v>
      </c>
      <c r="AR151">
        <f>(Constants!$B$3*Constants!$B$8*I151*K151+AS150)/(Constants!$B$9*Constants!$B$4)</f>
        <v>2.51327433628319</v>
      </c>
      <c r="AS151">
        <f>(Constants!$B$3*Constants!$B$8*I151*K151+AS150)-(AR151*Constants!$B$9*Constants!$B$4)</f>
        <v>0</v>
      </c>
      <c r="AT151">
        <f t="shared" si="46"/>
        <v>374.477876106195</v>
      </c>
      <c r="AU151">
        <f t="array" ref="AU151">IF(SUMPRODUCT(--(SIGN(AN118:AN150)=SIGN(K119:K151)))=0,2,IF(AV150&gt;0,1,0))</f>
        <v>0</v>
      </c>
      <c r="AV151">
        <f>IF(AU151=2,ROUND(5*1000/Constants!$B$11,0),IF(AV150&gt;0,AV150-1,0))</f>
        <v>0</v>
      </c>
      <c r="AW151">
        <f t="shared" si="47"/>
        <v>0</v>
      </c>
      <c r="AX151">
        <f ca="1" t="array" ref="AX151">IF(AW151&gt;Constants!$B$12,2,IF(SUMPRODUCT(--(AX132:AX151=2))=0,0,1))</f>
        <v>2</v>
      </c>
      <c r="AZ151">
        <f t="array" ref="AZ151">IF(ABS(AG151)&gt;Constants!$B$13,2,IF(SUMPRODUCT(--(AZ131:AZ150=2))=0,0,1))</f>
        <v>0</v>
      </c>
    </row>
    <row r="152" spans="1:52">
      <c r="A152" s="3">
        <v>150</v>
      </c>
      <c r="B152">
        <f>Signals!D151</f>
        <v>1</v>
      </c>
      <c r="C152">
        <f>Signals!E151</f>
        <v>1</v>
      </c>
      <c r="D152">
        <f>Signals!G151</f>
        <v>0</v>
      </c>
      <c r="E152">
        <f>Signals!J151</f>
        <v>0</v>
      </c>
      <c r="F152">
        <f>Signals!K151</f>
        <v>0</v>
      </c>
      <c r="G152">
        <f>IF(Constants!$B$2=2,-B152,B152)</f>
        <v>1</v>
      </c>
      <c r="H152">
        <f>IF(Constants!$C$2=2,-C152,C152)</f>
        <v>1</v>
      </c>
      <c r="I152">
        <f t="shared" si="31"/>
        <v>1</v>
      </c>
      <c r="J152">
        <f t="shared" si="32"/>
        <v>1</v>
      </c>
      <c r="K152">
        <f t="shared" si="33"/>
        <v>1</v>
      </c>
      <c r="L152">
        <f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400.5</v>
      </c>
      <c r="M152">
        <f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400.5</v>
      </c>
      <c r="N152">
        <f t="shared" si="34"/>
        <v>400.5</v>
      </c>
      <c r="O152">
        <f t="shared" si="35"/>
        <v>400.5</v>
      </c>
      <c r="P152">
        <f>IF(I152&lt;&gt;0,(ABS(L152*Constants!$B$10)+50)/100,MAX(P151-ABS(N152*Constants!$B$4),0))</f>
        <v>0.54005</v>
      </c>
      <c r="Q152">
        <f>IF(J152&lt;&gt;0,(ABS(M152*Constants!$B$10)+50)/100,MAX(Q151-ABS(O152*Constants!$B$4),0))</f>
        <v>0.54005</v>
      </c>
      <c r="R152">
        <f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400.5</v>
      </c>
      <c r="S152">
        <f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400.5</v>
      </c>
      <c r="T152">
        <f t="shared" si="36"/>
        <v>400.5</v>
      </c>
      <c r="U152">
        <f t="shared" si="37"/>
        <v>400.5</v>
      </c>
      <c r="V152">
        <f>IF(I152&lt;&gt;0,(ABS(R152*Constants!$B$4)+50)/100,IF(R152=0,MAX((0-ABS(T152*Constants!$B$4)),0),(ABS(R152*Constants!$B$4)+50)/100))</f>
        <v>501.125</v>
      </c>
      <c r="W152">
        <f>IF(J152&lt;&gt;0,(ABS(S152*Constants!$B$4)+50)/100,IF(S152=0,MAX((0-ABS(U152*Constants!$B$4)),0),(ABS(S152*Constants!$B$4)+50)/100))</f>
        <v>501.125</v>
      </c>
      <c r="X152">
        <f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400.5</v>
      </c>
      <c r="Y152">
        <f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400.5</v>
      </c>
      <c r="Z152">
        <f t="shared" si="38"/>
        <v>400.5</v>
      </c>
      <c r="AA152">
        <f t="shared" si="39"/>
        <v>400.5</v>
      </c>
      <c r="AB152">
        <f>IF(I152&lt;&gt;0,(ABS(X152*Constants!$B$10)+50)/100,IF(X152=0,MAX((AB151-ABS(Z152*Constants!$B$4)),0),(ABS(X152*Constants!$B$4)+50)/100))</f>
        <v>0.54005</v>
      </c>
      <c r="AC152">
        <f>IF(J152&lt;&gt;0,(ABS(Y152*Constants!$B$10)+50)/100,IF(Y152=0,MAX((AC151-ABS(AA152*Constants!$B$4)),0),(ABS(Y152*Constants!$B$4)+50)/100))</f>
        <v>0.54005</v>
      </c>
      <c r="AD152">
        <f t="shared" si="40"/>
        <v>401</v>
      </c>
      <c r="AE152">
        <f t="shared" si="41"/>
        <v>400.5</v>
      </c>
      <c r="AF152">
        <f t="shared" si="42"/>
        <v>400.5</v>
      </c>
      <c r="AG152">
        <f>((Constants!$B$5*AG151)+Constants!$B$4*AD152+AH151)/(Constants!$B$5+Constants!$B$4)</f>
        <v>401</v>
      </c>
      <c r="AH152">
        <f>((Constants!$B$5*AG151)+Constants!$B$4*AD152+AH151)-(Constants!$B$5+Constants!$B$4)*AG152</f>
        <v>0</v>
      </c>
      <c r="AI152">
        <f>((Constants!$B$5*AI151)+Constants!$B$4*AE152+AJ151)/(Constants!$B$5+Constants!$B$4)</f>
        <v>400.5</v>
      </c>
      <c r="AJ152">
        <f>((Constants!$B$5*AI151)+Constants!$B$4*AE152+AJ151)-(Constants!$B$4+Constants!$B$5)*AI152</f>
        <v>0</v>
      </c>
      <c r="AK152">
        <f>((Constants!$B$5*AK151)+Constants!$B$4*AF152+AL151)/(Constants!$B$5+Constants!$B$4)</f>
        <v>400.5</v>
      </c>
      <c r="AL152">
        <f>((Constants!$B$5*AK151)+Constants!$B$4*AF152+AL151)-(Constants!$B$5+Constants!$B$4)*AK152</f>
        <v>0</v>
      </c>
      <c r="AM152">
        <f t="shared" si="43"/>
        <v>1</v>
      </c>
      <c r="AN152">
        <f t="shared" si="44"/>
        <v>1</v>
      </c>
      <c r="AO152">
        <f>(200000*(ABS(N152)-ABS(N150))+Constants!$B$7)/(2*Constants!$B$7)</f>
        <v>0.5</v>
      </c>
      <c r="AP152">
        <f>(200000*(ABS(O152)-ABS(O150))+Constants!$B$7)/(2*Constants!$B$7)</f>
        <v>0.5</v>
      </c>
      <c r="AQ152">
        <f t="shared" si="45"/>
        <v>1</v>
      </c>
      <c r="AR152">
        <f>(Constants!$B$3*Constants!$B$8*I152*K152+AS151)/(Constants!$B$9*Constants!$B$4)</f>
        <v>2.51327433628319</v>
      </c>
      <c r="AS152">
        <f>(Constants!$B$3*Constants!$B$8*I152*K152+AS151)-(AR152*Constants!$B$9*Constants!$B$4)</f>
        <v>0</v>
      </c>
      <c r="AT152">
        <f t="shared" si="46"/>
        <v>376.991150442478</v>
      </c>
      <c r="AU152">
        <f t="array" ref="AU152">IF(SUMPRODUCT(--(SIGN(AN119:AN151)=SIGN(K120:K152)))=0,2,IF(AV151&gt;0,1,0))</f>
        <v>0</v>
      </c>
      <c r="AV152">
        <f>IF(AU152=2,ROUND(5*1000/Constants!$B$11,0),IF(AV151&gt;0,AV151-1,0))</f>
        <v>0</v>
      </c>
      <c r="AW152">
        <f t="shared" si="47"/>
        <v>0</v>
      </c>
      <c r="AX152">
        <f ca="1" t="array" ref="AX152">IF(AW152&gt;Constants!$B$12,2,IF(SUMPRODUCT(--(AX133:AX152=2))=0,0,1))</f>
        <v>2</v>
      </c>
      <c r="AZ152">
        <f t="array" ref="AZ152">IF(ABS(AG152)&gt;Constants!$B$13,2,IF(SUMPRODUCT(--(AZ132:AZ151=2))=0,0,1))</f>
        <v>0</v>
      </c>
    </row>
    <row r="153" spans="1:52">
      <c r="A153" s="3">
        <v>151</v>
      </c>
      <c r="B153">
        <f>Signals!D152</f>
        <v>1</v>
      </c>
      <c r="C153">
        <f>Signals!E152</f>
        <v>1</v>
      </c>
      <c r="D153">
        <f>Signals!G152</f>
        <v>0</v>
      </c>
      <c r="E153">
        <f>Signals!J152</f>
        <v>0</v>
      </c>
      <c r="F153">
        <f>Signals!K152</f>
        <v>0</v>
      </c>
      <c r="G153">
        <f>IF(Constants!$B$2=2,-B153,B153)</f>
        <v>1</v>
      </c>
      <c r="H153">
        <f>IF(Constants!$C$2=2,-C153,C153)</f>
        <v>1</v>
      </c>
      <c r="I153">
        <f t="shared" si="31"/>
        <v>1</v>
      </c>
      <c r="J153">
        <f t="shared" si="32"/>
        <v>1</v>
      </c>
      <c r="K153">
        <f t="shared" si="33"/>
        <v>1</v>
      </c>
      <c r="L153">
        <f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400.5</v>
      </c>
      <c r="M153">
        <f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400.5</v>
      </c>
      <c r="N153">
        <f t="shared" si="34"/>
        <v>400.5</v>
      </c>
      <c r="O153">
        <f t="shared" si="35"/>
        <v>400.5</v>
      </c>
      <c r="P153">
        <f>IF(I153&lt;&gt;0,(ABS(L153*Constants!$B$10)+50)/100,MAX(P152-ABS(N153*Constants!$B$4),0))</f>
        <v>0.54005</v>
      </c>
      <c r="Q153">
        <f>IF(J153&lt;&gt;0,(ABS(M153*Constants!$B$10)+50)/100,MAX(Q152-ABS(O153*Constants!$B$4),0))</f>
        <v>0.54005</v>
      </c>
      <c r="R153">
        <f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400.5</v>
      </c>
      <c r="S153">
        <f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400.5</v>
      </c>
      <c r="T153">
        <f t="shared" si="36"/>
        <v>400.5</v>
      </c>
      <c r="U153">
        <f t="shared" si="37"/>
        <v>400.5</v>
      </c>
      <c r="V153">
        <f>IF(I153&lt;&gt;0,(ABS(R153*Constants!$B$4)+50)/100,IF(R153=0,MAX((0-ABS(T153*Constants!$B$4)),0),(ABS(R153*Constants!$B$4)+50)/100))</f>
        <v>501.125</v>
      </c>
      <c r="W153">
        <f>IF(J153&lt;&gt;0,(ABS(S153*Constants!$B$4)+50)/100,IF(S153=0,MAX((0-ABS(U153*Constants!$B$4)),0),(ABS(S153*Constants!$B$4)+50)/100))</f>
        <v>501.125</v>
      </c>
      <c r="X153">
        <f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400.5</v>
      </c>
      <c r="Y153">
        <f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400.5</v>
      </c>
      <c r="Z153">
        <f t="shared" si="38"/>
        <v>400.5</v>
      </c>
      <c r="AA153">
        <f t="shared" si="39"/>
        <v>400.5</v>
      </c>
      <c r="AB153">
        <f>IF(I153&lt;&gt;0,(ABS(X153*Constants!$B$10)+50)/100,IF(X153=0,MAX((AB152-ABS(Z153*Constants!$B$4)),0),(ABS(X153*Constants!$B$4)+50)/100))</f>
        <v>0.54005</v>
      </c>
      <c r="AC153">
        <f>IF(J153&lt;&gt;0,(ABS(Y153*Constants!$B$10)+50)/100,IF(Y153=0,MAX((AC152-ABS(AA153*Constants!$B$4)),0),(ABS(Y153*Constants!$B$4)+50)/100))</f>
        <v>0.54005</v>
      </c>
      <c r="AD153">
        <f t="shared" si="40"/>
        <v>401</v>
      </c>
      <c r="AE153">
        <f t="shared" si="41"/>
        <v>400.5</v>
      </c>
      <c r="AF153">
        <f t="shared" si="42"/>
        <v>400.5</v>
      </c>
      <c r="AG153">
        <f>((Constants!$B$5*AG152)+Constants!$B$4*AD153+AH152)/(Constants!$B$5+Constants!$B$4)</f>
        <v>401</v>
      </c>
      <c r="AH153">
        <f>((Constants!$B$5*AG152)+Constants!$B$4*AD153+AH152)-(Constants!$B$5+Constants!$B$4)*AG153</f>
        <v>0</v>
      </c>
      <c r="AI153">
        <f>((Constants!$B$5*AI152)+Constants!$B$4*AE153+AJ152)/(Constants!$B$5+Constants!$B$4)</f>
        <v>400.5</v>
      </c>
      <c r="AJ153">
        <f>((Constants!$B$5*AI152)+Constants!$B$4*AE153+AJ152)-(Constants!$B$4+Constants!$B$5)*AI153</f>
        <v>0</v>
      </c>
      <c r="AK153">
        <f>((Constants!$B$5*AK152)+Constants!$B$4*AF153+AL152)/(Constants!$B$5+Constants!$B$4)</f>
        <v>400.5</v>
      </c>
      <c r="AL153">
        <f>((Constants!$B$5*AK152)+Constants!$B$4*AF153+AL152)-(Constants!$B$5+Constants!$B$4)*AK153</f>
        <v>0</v>
      </c>
      <c r="AM153">
        <f t="shared" si="43"/>
        <v>1</v>
      </c>
      <c r="AN153">
        <f t="shared" si="44"/>
        <v>1</v>
      </c>
      <c r="AO153">
        <f>(200000*(ABS(N153)-ABS(N151))+Constants!$B$7)/(2*Constants!$B$7)</f>
        <v>0.5</v>
      </c>
      <c r="AP153">
        <f>(200000*(ABS(O153)-ABS(O151))+Constants!$B$7)/(2*Constants!$B$7)</f>
        <v>0.5</v>
      </c>
      <c r="AQ153">
        <f t="shared" si="45"/>
        <v>1</v>
      </c>
      <c r="AR153">
        <f>(Constants!$B$3*Constants!$B$8*I153*K153+AS152)/(Constants!$B$9*Constants!$B$4)</f>
        <v>2.51327433628319</v>
      </c>
      <c r="AS153">
        <f>(Constants!$B$3*Constants!$B$8*I153*K153+AS152)-(AR153*Constants!$B$9*Constants!$B$4)</f>
        <v>0</v>
      </c>
      <c r="AT153">
        <f t="shared" si="46"/>
        <v>379.504424778761</v>
      </c>
      <c r="AU153">
        <f t="array" ref="AU153">IF(SUMPRODUCT(--(SIGN(AN120:AN152)=SIGN(K121:K153)))=0,2,IF(AV152&gt;0,1,0))</f>
        <v>0</v>
      </c>
      <c r="AV153">
        <f>IF(AU153=2,ROUND(5*1000/Constants!$B$11,0),IF(AV152&gt;0,AV152-1,0))</f>
        <v>0</v>
      </c>
      <c r="AW153">
        <f t="shared" si="47"/>
        <v>0</v>
      </c>
      <c r="AX153">
        <f ca="1" t="array" ref="AX153">IF(AW153&gt;Constants!$B$12,2,IF(SUMPRODUCT(--(AX134:AX153=2))=0,0,1))</f>
        <v>2</v>
      </c>
      <c r="AZ153">
        <f t="array" ref="AZ153">IF(ABS(AG153)&gt;Constants!$B$13,2,IF(SUMPRODUCT(--(AZ133:AZ152=2))=0,0,1))</f>
        <v>0</v>
      </c>
    </row>
    <row r="154" spans="1:52">
      <c r="A154" s="3">
        <v>152</v>
      </c>
      <c r="B154">
        <f>Signals!D153</f>
        <v>1</v>
      </c>
      <c r="C154">
        <f>Signals!E153</f>
        <v>1</v>
      </c>
      <c r="D154">
        <f>Signals!G153</f>
        <v>0</v>
      </c>
      <c r="E154">
        <f>Signals!J153</f>
        <v>0</v>
      </c>
      <c r="F154">
        <f>Signals!K153</f>
        <v>0</v>
      </c>
      <c r="G154">
        <f>IF(Constants!$B$2=2,-B154,B154)</f>
        <v>1</v>
      </c>
      <c r="H154">
        <f>IF(Constants!$C$2=2,-C154,C154)</f>
        <v>1</v>
      </c>
      <c r="I154">
        <f t="shared" si="31"/>
        <v>1</v>
      </c>
      <c r="J154">
        <f t="shared" si="32"/>
        <v>1</v>
      </c>
      <c r="K154">
        <f t="shared" si="33"/>
        <v>1</v>
      </c>
      <c r="L154">
        <f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400.5</v>
      </c>
      <c r="M154">
        <f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400.5</v>
      </c>
      <c r="N154">
        <f t="shared" si="34"/>
        <v>400.5</v>
      </c>
      <c r="O154">
        <f t="shared" si="35"/>
        <v>400.5</v>
      </c>
      <c r="P154">
        <f>IF(I154&lt;&gt;0,(ABS(L154*Constants!$B$10)+50)/100,MAX(P153-ABS(N154*Constants!$B$4),0))</f>
        <v>0.54005</v>
      </c>
      <c r="Q154">
        <f>IF(J154&lt;&gt;0,(ABS(M154*Constants!$B$10)+50)/100,MAX(Q153-ABS(O154*Constants!$B$4),0))</f>
        <v>0.54005</v>
      </c>
      <c r="R154">
        <f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400.5</v>
      </c>
      <c r="S154">
        <f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400.5</v>
      </c>
      <c r="T154">
        <f t="shared" si="36"/>
        <v>400.5</v>
      </c>
      <c r="U154">
        <f t="shared" si="37"/>
        <v>400.5</v>
      </c>
      <c r="V154">
        <f>IF(I154&lt;&gt;0,(ABS(R154*Constants!$B$4)+50)/100,IF(R154=0,MAX((0-ABS(T154*Constants!$B$4)),0),(ABS(R154*Constants!$B$4)+50)/100))</f>
        <v>501.125</v>
      </c>
      <c r="W154">
        <f>IF(J154&lt;&gt;0,(ABS(S154*Constants!$B$4)+50)/100,IF(S154=0,MAX((0-ABS(U154*Constants!$B$4)),0),(ABS(S154*Constants!$B$4)+50)/100))</f>
        <v>501.125</v>
      </c>
      <c r="X154">
        <f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400.5</v>
      </c>
      <c r="Y154">
        <f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400.5</v>
      </c>
      <c r="Z154">
        <f t="shared" si="38"/>
        <v>400.5</v>
      </c>
      <c r="AA154">
        <f t="shared" si="39"/>
        <v>400.5</v>
      </c>
      <c r="AB154">
        <f>IF(I154&lt;&gt;0,(ABS(X154*Constants!$B$10)+50)/100,IF(X154=0,MAX((AB153-ABS(Z154*Constants!$B$4)),0),(ABS(X154*Constants!$B$4)+50)/100))</f>
        <v>0.54005</v>
      </c>
      <c r="AC154">
        <f>IF(J154&lt;&gt;0,(ABS(Y154*Constants!$B$10)+50)/100,IF(Y154=0,MAX((AC153-ABS(AA154*Constants!$B$4)),0),(ABS(Y154*Constants!$B$4)+50)/100))</f>
        <v>0.54005</v>
      </c>
      <c r="AD154">
        <f t="shared" si="40"/>
        <v>401</v>
      </c>
      <c r="AE154">
        <f t="shared" si="41"/>
        <v>400.5</v>
      </c>
      <c r="AF154">
        <f t="shared" si="42"/>
        <v>400.5</v>
      </c>
      <c r="AG154">
        <f>((Constants!$B$5*AG153)+Constants!$B$4*AD154+AH153)/(Constants!$B$5+Constants!$B$4)</f>
        <v>401</v>
      </c>
      <c r="AH154">
        <f>((Constants!$B$5*AG153)+Constants!$B$4*AD154+AH153)-(Constants!$B$5+Constants!$B$4)*AG154</f>
        <v>0</v>
      </c>
      <c r="AI154">
        <f>((Constants!$B$5*AI153)+Constants!$B$4*AE154+AJ153)/(Constants!$B$5+Constants!$B$4)</f>
        <v>400.5</v>
      </c>
      <c r="AJ154">
        <f>((Constants!$B$5*AI153)+Constants!$B$4*AE154+AJ153)-(Constants!$B$4+Constants!$B$5)*AI154</f>
        <v>0</v>
      </c>
      <c r="AK154">
        <f>((Constants!$B$5*AK153)+Constants!$B$4*AF154+AL153)/(Constants!$B$5+Constants!$B$4)</f>
        <v>400.5</v>
      </c>
      <c r="AL154">
        <f>((Constants!$B$5*AK153)+Constants!$B$4*AF154+AL153)-(Constants!$B$5+Constants!$B$4)*AK154</f>
        <v>0</v>
      </c>
      <c r="AM154">
        <f t="shared" si="43"/>
        <v>1</v>
      </c>
      <c r="AN154">
        <f t="shared" si="44"/>
        <v>1</v>
      </c>
      <c r="AO154">
        <f>(200000*(ABS(N154)-ABS(N152))+Constants!$B$7)/(2*Constants!$B$7)</f>
        <v>0.5</v>
      </c>
      <c r="AP154">
        <f>(200000*(ABS(O154)-ABS(O152))+Constants!$B$7)/(2*Constants!$B$7)</f>
        <v>0.5</v>
      </c>
      <c r="AQ154">
        <f t="shared" si="45"/>
        <v>1</v>
      </c>
      <c r="AR154">
        <f>(Constants!$B$3*Constants!$B$8*I154*K154+AS153)/(Constants!$B$9*Constants!$B$4)</f>
        <v>2.51327433628319</v>
      </c>
      <c r="AS154">
        <f>(Constants!$B$3*Constants!$B$8*I154*K154+AS153)-(AR154*Constants!$B$9*Constants!$B$4)</f>
        <v>0</v>
      </c>
      <c r="AT154">
        <f t="shared" si="46"/>
        <v>382.017699115045</v>
      </c>
      <c r="AU154">
        <f t="array" ref="AU154">IF(SUMPRODUCT(--(SIGN(AN121:AN153)=SIGN(K122:K154)))=0,2,IF(AV153&gt;0,1,0))</f>
        <v>0</v>
      </c>
      <c r="AV154">
        <f>IF(AU154=2,ROUND(5*1000/Constants!$B$11,0),IF(AV153&gt;0,AV153-1,0))</f>
        <v>0</v>
      </c>
      <c r="AW154">
        <f t="shared" si="47"/>
        <v>0</v>
      </c>
      <c r="AX154">
        <f ca="1" t="array" ref="AX154">IF(AW154&gt;Constants!$B$12,2,IF(SUMPRODUCT(--(AX135:AX154=2))=0,0,1))</f>
        <v>2</v>
      </c>
      <c r="AZ154">
        <f t="array" ref="AZ154">IF(ABS(AG154)&gt;Constants!$B$13,2,IF(SUMPRODUCT(--(AZ134:AZ153=2))=0,0,1))</f>
        <v>0</v>
      </c>
    </row>
    <row r="155" spans="1:52">
      <c r="A155" s="3">
        <v>153</v>
      </c>
      <c r="B155">
        <f>Signals!D154</f>
        <v>1</v>
      </c>
      <c r="C155">
        <f>Signals!E154</f>
        <v>1</v>
      </c>
      <c r="D155">
        <f>Signals!G154</f>
        <v>0</v>
      </c>
      <c r="E155">
        <f>Signals!J154</f>
        <v>0</v>
      </c>
      <c r="F155">
        <f>Signals!K154</f>
        <v>0</v>
      </c>
      <c r="G155">
        <f>IF(Constants!$B$2=2,-B155,B155)</f>
        <v>1</v>
      </c>
      <c r="H155">
        <f>IF(Constants!$C$2=2,-C155,C155)</f>
        <v>1</v>
      </c>
      <c r="I155">
        <f t="shared" si="31"/>
        <v>1</v>
      </c>
      <c r="J155">
        <f t="shared" si="32"/>
        <v>1</v>
      </c>
      <c r="K155">
        <f t="shared" si="33"/>
        <v>1</v>
      </c>
      <c r="L155">
        <f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400.5</v>
      </c>
      <c r="M155">
        <f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400.5</v>
      </c>
      <c r="N155">
        <f t="shared" si="34"/>
        <v>400.5</v>
      </c>
      <c r="O155">
        <f t="shared" si="35"/>
        <v>400.5</v>
      </c>
      <c r="P155">
        <f>IF(I155&lt;&gt;0,(ABS(L155*Constants!$B$10)+50)/100,MAX(P154-ABS(N155*Constants!$B$4),0))</f>
        <v>0.54005</v>
      </c>
      <c r="Q155">
        <f>IF(J155&lt;&gt;0,(ABS(M155*Constants!$B$10)+50)/100,MAX(Q154-ABS(O155*Constants!$B$4),0))</f>
        <v>0.54005</v>
      </c>
      <c r="R155">
        <f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400.5</v>
      </c>
      <c r="S155">
        <f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400.5</v>
      </c>
      <c r="T155">
        <f t="shared" si="36"/>
        <v>400.5</v>
      </c>
      <c r="U155">
        <f t="shared" si="37"/>
        <v>400.5</v>
      </c>
      <c r="V155">
        <f>IF(I155&lt;&gt;0,(ABS(R155*Constants!$B$4)+50)/100,IF(R155=0,MAX((0-ABS(T155*Constants!$B$4)),0),(ABS(R155*Constants!$B$4)+50)/100))</f>
        <v>501.125</v>
      </c>
      <c r="W155">
        <f>IF(J155&lt;&gt;0,(ABS(S155*Constants!$B$4)+50)/100,IF(S155=0,MAX((0-ABS(U155*Constants!$B$4)),0),(ABS(S155*Constants!$B$4)+50)/100))</f>
        <v>501.125</v>
      </c>
      <c r="X155">
        <f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400.5</v>
      </c>
      <c r="Y155">
        <f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400.5</v>
      </c>
      <c r="Z155">
        <f t="shared" si="38"/>
        <v>400.5</v>
      </c>
      <c r="AA155">
        <f t="shared" si="39"/>
        <v>400.5</v>
      </c>
      <c r="AB155">
        <f>IF(I155&lt;&gt;0,(ABS(X155*Constants!$B$10)+50)/100,IF(X155=0,MAX((AB154-ABS(Z155*Constants!$B$4)),0),(ABS(X155*Constants!$B$4)+50)/100))</f>
        <v>0.54005</v>
      </c>
      <c r="AC155">
        <f>IF(J155&lt;&gt;0,(ABS(Y155*Constants!$B$10)+50)/100,IF(Y155=0,MAX((AC154-ABS(AA155*Constants!$B$4)),0),(ABS(Y155*Constants!$B$4)+50)/100))</f>
        <v>0.54005</v>
      </c>
      <c r="AD155">
        <f t="shared" si="40"/>
        <v>401</v>
      </c>
      <c r="AE155">
        <f t="shared" si="41"/>
        <v>400.5</v>
      </c>
      <c r="AF155">
        <f t="shared" si="42"/>
        <v>400.5</v>
      </c>
      <c r="AG155">
        <f>((Constants!$B$5*AG154)+Constants!$B$4*AD155+AH154)/(Constants!$B$5+Constants!$B$4)</f>
        <v>401</v>
      </c>
      <c r="AH155">
        <f>((Constants!$B$5*AG154)+Constants!$B$4*AD155+AH154)-(Constants!$B$5+Constants!$B$4)*AG155</f>
        <v>0</v>
      </c>
      <c r="AI155">
        <f>((Constants!$B$5*AI154)+Constants!$B$4*AE155+AJ154)/(Constants!$B$5+Constants!$B$4)</f>
        <v>400.5</v>
      </c>
      <c r="AJ155">
        <f>((Constants!$B$5*AI154)+Constants!$B$4*AE155+AJ154)-(Constants!$B$4+Constants!$B$5)*AI155</f>
        <v>0</v>
      </c>
      <c r="AK155">
        <f>((Constants!$B$5*AK154)+Constants!$B$4*AF155+AL154)/(Constants!$B$5+Constants!$B$4)</f>
        <v>400.5</v>
      </c>
      <c r="AL155">
        <f>((Constants!$B$5*AK154)+Constants!$B$4*AF155+AL154)-(Constants!$B$5+Constants!$B$4)*AK155</f>
        <v>0</v>
      </c>
      <c r="AM155">
        <f t="shared" si="43"/>
        <v>1</v>
      </c>
      <c r="AN155">
        <f t="shared" si="44"/>
        <v>1</v>
      </c>
      <c r="AO155">
        <f>(200000*(ABS(N155)-ABS(N153))+Constants!$B$7)/(2*Constants!$B$7)</f>
        <v>0.5</v>
      </c>
      <c r="AP155">
        <f>(200000*(ABS(O155)-ABS(O153))+Constants!$B$7)/(2*Constants!$B$7)</f>
        <v>0.5</v>
      </c>
      <c r="AQ155">
        <f t="shared" si="45"/>
        <v>1</v>
      </c>
      <c r="AR155">
        <f>(Constants!$B$3*Constants!$B$8*I155*K155+AS154)/(Constants!$B$9*Constants!$B$4)</f>
        <v>2.51327433628319</v>
      </c>
      <c r="AS155">
        <f>(Constants!$B$3*Constants!$B$8*I155*K155+AS154)-(AR155*Constants!$B$9*Constants!$B$4)</f>
        <v>0</v>
      </c>
      <c r="AT155">
        <f t="shared" si="46"/>
        <v>384.530973451328</v>
      </c>
      <c r="AU155">
        <f t="array" ref="AU155">IF(SUMPRODUCT(--(SIGN(AN122:AN154)=SIGN(K123:K155)))=0,2,IF(AV154&gt;0,1,0))</f>
        <v>0</v>
      </c>
      <c r="AV155">
        <f>IF(AU155=2,ROUND(5*1000/Constants!$B$11,0),IF(AV154&gt;0,AV154-1,0))</f>
        <v>0</v>
      </c>
      <c r="AW155">
        <f t="shared" si="47"/>
        <v>0</v>
      </c>
      <c r="AX155">
        <f ca="1" t="array" ref="AX155">IF(AW155&gt;Constants!$B$12,2,IF(SUMPRODUCT(--(AX136:AX155=2))=0,0,1))</f>
        <v>2</v>
      </c>
      <c r="AZ155">
        <f t="array" ref="AZ155">IF(ABS(AG155)&gt;Constants!$B$13,2,IF(SUMPRODUCT(--(AZ135:AZ154=2))=0,0,1))</f>
        <v>0</v>
      </c>
    </row>
    <row r="156" spans="1:52">
      <c r="A156" s="3">
        <v>154</v>
      </c>
      <c r="B156">
        <f>Signals!D155</f>
        <v>1</v>
      </c>
      <c r="C156">
        <f>Signals!E155</f>
        <v>1</v>
      </c>
      <c r="D156">
        <f>Signals!G155</f>
        <v>0</v>
      </c>
      <c r="E156">
        <f>Signals!J155</f>
        <v>0</v>
      </c>
      <c r="F156">
        <f>Signals!K155</f>
        <v>0</v>
      </c>
      <c r="G156">
        <f>IF(Constants!$B$2=2,-B156,B156)</f>
        <v>1</v>
      </c>
      <c r="H156">
        <f>IF(Constants!$C$2=2,-C156,C156)</f>
        <v>1</v>
      </c>
      <c r="I156">
        <f t="shared" si="31"/>
        <v>1</v>
      </c>
      <c r="J156">
        <f t="shared" si="32"/>
        <v>1</v>
      </c>
      <c r="K156">
        <f t="shared" si="33"/>
        <v>1</v>
      </c>
      <c r="L156">
        <f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400.5</v>
      </c>
      <c r="M156">
        <f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400.5</v>
      </c>
      <c r="N156">
        <f t="shared" si="34"/>
        <v>400.5</v>
      </c>
      <c r="O156">
        <f t="shared" si="35"/>
        <v>400.5</v>
      </c>
      <c r="P156">
        <f>IF(I156&lt;&gt;0,(ABS(L156*Constants!$B$10)+50)/100,MAX(P155-ABS(N156*Constants!$B$4),0))</f>
        <v>0.54005</v>
      </c>
      <c r="Q156">
        <f>IF(J156&lt;&gt;0,(ABS(M156*Constants!$B$10)+50)/100,MAX(Q155-ABS(O156*Constants!$B$4),0))</f>
        <v>0.54005</v>
      </c>
      <c r="R156">
        <f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400.5</v>
      </c>
      <c r="S156">
        <f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400.5</v>
      </c>
      <c r="T156">
        <f t="shared" si="36"/>
        <v>400.5</v>
      </c>
      <c r="U156">
        <f t="shared" si="37"/>
        <v>400.5</v>
      </c>
      <c r="V156">
        <f>IF(I156&lt;&gt;0,(ABS(R156*Constants!$B$4)+50)/100,IF(R156=0,MAX((0-ABS(T156*Constants!$B$4)),0),(ABS(R156*Constants!$B$4)+50)/100))</f>
        <v>501.125</v>
      </c>
      <c r="W156">
        <f>IF(J156&lt;&gt;0,(ABS(S156*Constants!$B$4)+50)/100,IF(S156=0,MAX((0-ABS(U156*Constants!$B$4)),0),(ABS(S156*Constants!$B$4)+50)/100))</f>
        <v>501.125</v>
      </c>
      <c r="X156">
        <f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400.5</v>
      </c>
      <c r="Y156">
        <f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400.5</v>
      </c>
      <c r="Z156">
        <f t="shared" si="38"/>
        <v>400.5</v>
      </c>
      <c r="AA156">
        <f t="shared" si="39"/>
        <v>400.5</v>
      </c>
      <c r="AB156">
        <f>IF(I156&lt;&gt;0,(ABS(X156*Constants!$B$10)+50)/100,IF(X156=0,MAX((AB155-ABS(Z156*Constants!$B$4)),0),(ABS(X156*Constants!$B$4)+50)/100))</f>
        <v>0.54005</v>
      </c>
      <c r="AC156">
        <f>IF(J156&lt;&gt;0,(ABS(Y156*Constants!$B$10)+50)/100,IF(Y156=0,MAX((AC155-ABS(AA156*Constants!$B$4)),0),(ABS(Y156*Constants!$B$4)+50)/100))</f>
        <v>0.54005</v>
      </c>
      <c r="AD156">
        <f t="shared" si="40"/>
        <v>401</v>
      </c>
      <c r="AE156">
        <f t="shared" si="41"/>
        <v>400.5</v>
      </c>
      <c r="AF156">
        <f t="shared" si="42"/>
        <v>400.5</v>
      </c>
      <c r="AG156">
        <f>((Constants!$B$5*AG155)+Constants!$B$4*AD156+AH155)/(Constants!$B$5+Constants!$B$4)</f>
        <v>401</v>
      </c>
      <c r="AH156">
        <f>((Constants!$B$5*AG155)+Constants!$B$4*AD156+AH155)-(Constants!$B$5+Constants!$B$4)*AG156</f>
        <v>0</v>
      </c>
      <c r="AI156">
        <f>((Constants!$B$5*AI155)+Constants!$B$4*AE156+AJ155)/(Constants!$B$5+Constants!$B$4)</f>
        <v>400.5</v>
      </c>
      <c r="AJ156">
        <f>((Constants!$B$5*AI155)+Constants!$B$4*AE156+AJ155)-(Constants!$B$4+Constants!$B$5)*AI156</f>
        <v>0</v>
      </c>
      <c r="AK156">
        <f>((Constants!$B$5*AK155)+Constants!$B$4*AF156+AL155)/(Constants!$B$5+Constants!$B$4)</f>
        <v>400.5</v>
      </c>
      <c r="AL156">
        <f>((Constants!$B$5*AK155)+Constants!$B$4*AF156+AL155)-(Constants!$B$5+Constants!$B$4)*AK156</f>
        <v>0</v>
      </c>
      <c r="AM156">
        <f t="shared" si="43"/>
        <v>1</v>
      </c>
      <c r="AN156">
        <f t="shared" si="44"/>
        <v>1</v>
      </c>
      <c r="AO156">
        <f>(200000*(ABS(N156)-ABS(N154))+Constants!$B$7)/(2*Constants!$B$7)</f>
        <v>0.5</v>
      </c>
      <c r="AP156">
        <f>(200000*(ABS(O156)-ABS(O154))+Constants!$B$7)/(2*Constants!$B$7)</f>
        <v>0.5</v>
      </c>
      <c r="AQ156">
        <f t="shared" si="45"/>
        <v>1</v>
      </c>
      <c r="AR156">
        <f>(Constants!$B$3*Constants!$B$8*I156*K156+AS155)/(Constants!$B$9*Constants!$B$4)</f>
        <v>2.51327433628319</v>
      </c>
      <c r="AS156">
        <f>(Constants!$B$3*Constants!$B$8*I156*K156+AS155)-(AR156*Constants!$B$9*Constants!$B$4)</f>
        <v>0</v>
      </c>
      <c r="AT156">
        <f t="shared" si="46"/>
        <v>387.044247787611</v>
      </c>
      <c r="AU156">
        <f t="array" ref="AU156">IF(SUMPRODUCT(--(SIGN(AN123:AN155)=SIGN(K124:K156)))=0,2,IF(AV155&gt;0,1,0))</f>
        <v>0</v>
      </c>
      <c r="AV156">
        <f>IF(AU156=2,ROUND(5*1000/Constants!$B$11,0),IF(AV155&gt;0,AV155-1,0))</f>
        <v>0</v>
      </c>
      <c r="AW156">
        <f t="shared" si="47"/>
        <v>0</v>
      </c>
      <c r="AX156">
        <f ca="1" t="array" ref="AX156">IF(AW156&gt;Constants!$B$12,2,IF(SUMPRODUCT(--(AX137:AX156=2))=0,0,1))</f>
        <v>2</v>
      </c>
      <c r="AZ156">
        <f t="array" ref="AZ156">IF(ABS(AG156)&gt;Constants!$B$13,2,IF(SUMPRODUCT(--(AZ136:AZ155=2))=0,0,1))</f>
        <v>0</v>
      </c>
    </row>
    <row r="157" spans="1:52">
      <c r="A157" s="3">
        <v>155</v>
      </c>
      <c r="B157">
        <f>Signals!D156</f>
        <v>1</v>
      </c>
      <c r="C157">
        <f>Signals!E156</f>
        <v>1</v>
      </c>
      <c r="D157">
        <f>Signals!G156</f>
        <v>0</v>
      </c>
      <c r="E157">
        <f>Signals!J156</f>
        <v>0</v>
      </c>
      <c r="F157">
        <f>Signals!K156</f>
        <v>0</v>
      </c>
      <c r="G157">
        <f>IF(Constants!$B$2=2,-B157,B157)</f>
        <v>1</v>
      </c>
      <c r="H157">
        <f>IF(Constants!$C$2=2,-C157,C157)</f>
        <v>1</v>
      </c>
      <c r="I157">
        <f t="shared" si="31"/>
        <v>1</v>
      </c>
      <c r="J157">
        <f t="shared" si="32"/>
        <v>1</v>
      </c>
      <c r="K157">
        <f t="shared" si="33"/>
        <v>1</v>
      </c>
      <c r="L157">
        <f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400.5</v>
      </c>
      <c r="M157">
        <f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400.5</v>
      </c>
      <c r="N157">
        <f t="shared" si="34"/>
        <v>400.5</v>
      </c>
      <c r="O157">
        <f t="shared" si="35"/>
        <v>400.5</v>
      </c>
      <c r="P157">
        <f>IF(I157&lt;&gt;0,(ABS(L157*Constants!$B$10)+50)/100,MAX(P156-ABS(N157*Constants!$B$4),0))</f>
        <v>0.54005</v>
      </c>
      <c r="Q157">
        <f>IF(J157&lt;&gt;0,(ABS(M157*Constants!$B$10)+50)/100,MAX(Q156-ABS(O157*Constants!$B$4),0))</f>
        <v>0.54005</v>
      </c>
      <c r="R157">
        <f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400.5</v>
      </c>
      <c r="S157">
        <f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400.5</v>
      </c>
      <c r="T157">
        <f t="shared" si="36"/>
        <v>400.5</v>
      </c>
      <c r="U157">
        <f t="shared" si="37"/>
        <v>400.5</v>
      </c>
      <c r="V157">
        <f>IF(I157&lt;&gt;0,(ABS(R157*Constants!$B$4)+50)/100,IF(R157=0,MAX((0-ABS(T157*Constants!$B$4)),0),(ABS(R157*Constants!$B$4)+50)/100))</f>
        <v>501.125</v>
      </c>
      <c r="W157">
        <f>IF(J157&lt;&gt;0,(ABS(S157*Constants!$B$4)+50)/100,IF(S157=0,MAX((0-ABS(U157*Constants!$B$4)),0),(ABS(S157*Constants!$B$4)+50)/100))</f>
        <v>501.125</v>
      </c>
      <c r="X157">
        <f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400.5</v>
      </c>
      <c r="Y157">
        <f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400.5</v>
      </c>
      <c r="Z157">
        <f t="shared" si="38"/>
        <v>400.5</v>
      </c>
      <c r="AA157">
        <f t="shared" si="39"/>
        <v>400.5</v>
      </c>
      <c r="AB157">
        <f>IF(I157&lt;&gt;0,(ABS(X157*Constants!$B$10)+50)/100,IF(X157=0,MAX((AB156-ABS(Z157*Constants!$B$4)),0),(ABS(X157*Constants!$B$4)+50)/100))</f>
        <v>0.54005</v>
      </c>
      <c r="AC157">
        <f>IF(J157&lt;&gt;0,(ABS(Y157*Constants!$B$10)+50)/100,IF(Y157=0,MAX((AC156-ABS(AA157*Constants!$B$4)),0),(ABS(Y157*Constants!$B$4)+50)/100))</f>
        <v>0.54005</v>
      </c>
      <c r="AD157">
        <f t="shared" si="40"/>
        <v>401</v>
      </c>
      <c r="AE157">
        <f t="shared" si="41"/>
        <v>400.5</v>
      </c>
      <c r="AF157">
        <f t="shared" si="42"/>
        <v>400.5</v>
      </c>
      <c r="AG157">
        <f>((Constants!$B$5*AG156)+Constants!$B$4*AD157+AH156)/(Constants!$B$5+Constants!$B$4)</f>
        <v>401</v>
      </c>
      <c r="AH157">
        <f>((Constants!$B$5*AG156)+Constants!$B$4*AD157+AH156)-(Constants!$B$5+Constants!$B$4)*AG157</f>
        <v>0</v>
      </c>
      <c r="AI157">
        <f>((Constants!$B$5*AI156)+Constants!$B$4*AE157+AJ156)/(Constants!$B$5+Constants!$B$4)</f>
        <v>400.5</v>
      </c>
      <c r="AJ157">
        <f>((Constants!$B$5*AI156)+Constants!$B$4*AE157+AJ156)-(Constants!$B$4+Constants!$B$5)*AI157</f>
        <v>0</v>
      </c>
      <c r="AK157">
        <f>((Constants!$B$5*AK156)+Constants!$B$4*AF157+AL156)/(Constants!$B$5+Constants!$B$4)</f>
        <v>400.5</v>
      </c>
      <c r="AL157">
        <f>((Constants!$B$5*AK156)+Constants!$B$4*AF157+AL156)-(Constants!$B$5+Constants!$B$4)*AK157</f>
        <v>0</v>
      </c>
      <c r="AM157">
        <f t="shared" si="43"/>
        <v>1</v>
      </c>
      <c r="AN157">
        <f t="shared" si="44"/>
        <v>1</v>
      </c>
      <c r="AO157">
        <f>(200000*(ABS(N157)-ABS(N155))+Constants!$B$7)/(2*Constants!$B$7)</f>
        <v>0.5</v>
      </c>
      <c r="AP157">
        <f>(200000*(ABS(O157)-ABS(O155))+Constants!$B$7)/(2*Constants!$B$7)</f>
        <v>0.5</v>
      </c>
      <c r="AQ157">
        <f t="shared" si="45"/>
        <v>1</v>
      </c>
      <c r="AR157">
        <f>(Constants!$B$3*Constants!$B$8*I157*K157+AS156)/(Constants!$B$9*Constants!$B$4)</f>
        <v>2.51327433628319</v>
      </c>
      <c r="AS157">
        <f>(Constants!$B$3*Constants!$B$8*I157*K157+AS156)-(AR157*Constants!$B$9*Constants!$B$4)</f>
        <v>0</v>
      </c>
      <c r="AT157">
        <f t="shared" si="46"/>
        <v>389.557522123894</v>
      </c>
      <c r="AU157">
        <f t="array" ref="AU157">IF(SUMPRODUCT(--(SIGN(AN124:AN156)=SIGN(K125:K157)))=0,2,IF(AV156&gt;0,1,0))</f>
        <v>0</v>
      </c>
      <c r="AV157">
        <f>IF(AU157=2,ROUND(5*1000/Constants!$B$11,0),IF(AV156&gt;0,AV156-1,0))</f>
        <v>0</v>
      </c>
      <c r="AW157">
        <f t="shared" si="47"/>
        <v>0</v>
      </c>
      <c r="AX157">
        <f ca="1" t="array" ref="AX157">IF(AW157&gt;Constants!$B$12,2,IF(SUMPRODUCT(--(AX138:AX157=2))=0,0,1))</f>
        <v>2</v>
      </c>
      <c r="AZ157">
        <f t="array" ref="AZ157">IF(ABS(AG157)&gt;Constants!$B$13,2,IF(SUMPRODUCT(--(AZ137:AZ156=2))=0,0,1))</f>
        <v>0</v>
      </c>
    </row>
    <row r="158" spans="1:52">
      <c r="A158" s="3">
        <v>156</v>
      </c>
      <c r="B158">
        <f>Signals!D157</f>
        <v>1</v>
      </c>
      <c r="C158">
        <f>Signals!E157</f>
        <v>1</v>
      </c>
      <c r="D158">
        <f>Signals!G157</f>
        <v>0</v>
      </c>
      <c r="E158">
        <f>Signals!J157</f>
        <v>0</v>
      </c>
      <c r="F158">
        <f>Signals!K157</f>
        <v>0</v>
      </c>
      <c r="G158">
        <f>IF(Constants!$B$2=2,-B158,B158)</f>
        <v>1</v>
      </c>
      <c r="H158">
        <f>IF(Constants!$C$2=2,-C158,C158)</f>
        <v>1</v>
      </c>
      <c r="I158">
        <f t="shared" si="31"/>
        <v>1</v>
      </c>
      <c r="J158">
        <f t="shared" si="32"/>
        <v>1</v>
      </c>
      <c r="K158">
        <f t="shared" si="33"/>
        <v>1</v>
      </c>
      <c r="L158">
        <f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400.5</v>
      </c>
      <c r="M158">
        <f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400.5</v>
      </c>
      <c r="N158">
        <f t="shared" si="34"/>
        <v>400.5</v>
      </c>
      <c r="O158">
        <f t="shared" si="35"/>
        <v>400.5</v>
      </c>
      <c r="P158">
        <f>IF(I158&lt;&gt;0,(ABS(L158*Constants!$B$10)+50)/100,MAX(P157-ABS(N158*Constants!$B$4),0))</f>
        <v>0.54005</v>
      </c>
      <c r="Q158">
        <f>IF(J158&lt;&gt;0,(ABS(M158*Constants!$B$10)+50)/100,MAX(Q157-ABS(O158*Constants!$B$4),0))</f>
        <v>0.54005</v>
      </c>
      <c r="R158">
        <f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400.5</v>
      </c>
      <c r="S158">
        <f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400.5</v>
      </c>
      <c r="T158">
        <f t="shared" si="36"/>
        <v>400.5</v>
      </c>
      <c r="U158">
        <f t="shared" si="37"/>
        <v>400.5</v>
      </c>
      <c r="V158">
        <f>IF(I158&lt;&gt;0,(ABS(R158*Constants!$B$4)+50)/100,IF(R158=0,MAX((0-ABS(T158*Constants!$B$4)),0),(ABS(R158*Constants!$B$4)+50)/100))</f>
        <v>501.125</v>
      </c>
      <c r="W158">
        <f>IF(J158&lt;&gt;0,(ABS(S158*Constants!$B$4)+50)/100,IF(S158=0,MAX((0-ABS(U158*Constants!$B$4)),0),(ABS(S158*Constants!$B$4)+50)/100))</f>
        <v>501.125</v>
      </c>
      <c r="X158">
        <f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400.5</v>
      </c>
      <c r="Y158">
        <f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400.5</v>
      </c>
      <c r="Z158">
        <f t="shared" si="38"/>
        <v>400.5</v>
      </c>
      <c r="AA158">
        <f t="shared" si="39"/>
        <v>400.5</v>
      </c>
      <c r="AB158">
        <f>IF(I158&lt;&gt;0,(ABS(X158*Constants!$B$10)+50)/100,IF(X158=0,MAX((AB157-ABS(Z158*Constants!$B$4)),0),(ABS(X158*Constants!$B$4)+50)/100))</f>
        <v>0.54005</v>
      </c>
      <c r="AC158">
        <f>IF(J158&lt;&gt;0,(ABS(Y158*Constants!$B$10)+50)/100,IF(Y158=0,MAX((AC157-ABS(AA158*Constants!$B$4)),0),(ABS(Y158*Constants!$B$4)+50)/100))</f>
        <v>0.54005</v>
      </c>
      <c r="AD158">
        <f t="shared" si="40"/>
        <v>401</v>
      </c>
      <c r="AE158">
        <f t="shared" si="41"/>
        <v>400.5</v>
      </c>
      <c r="AF158">
        <f t="shared" si="42"/>
        <v>400.5</v>
      </c>
      <c r="AG158">
        <f>((Constants!$B$5*AG157)+Constants!$B$4*AD158+AH157)/(Constants!$B$5+Constants!$B$4)</f>
        <v>401</v>
      </c>
      <c r="AH158">
        <f>((Constants!$B$5*AG157)+Constants!$B$4*AD158+AH157)-(Constants!$B$5+Constants!$B$4)*AG158</f>
        <v>0</v>
      </c>
      <c r="AI158">
        <f>((Constants!$B$5*AI157)+Constants!$B$4*AE158+AJ157)/(Constants!$B$5+Constants!$B$4)</f>
        <v>400.5</v>
      </c>
      <c r="AJ158">
        <f>((Constants!$B$5*AI157)+Constants!$B$4*AE158+AJ157)-(Constants!$B$4+Constants!$B$5)*AI158</f>
        <v>0</v>
      </c>
      <c r="AK158">
        <f>((Constants!$B$5*AK157)+Constants!$B$4*AF158+AL157)/(Constants!$B$5+Constants!$B$4)</f>
        <v>400.5</v>
      </c>
      <c r="AL158">
        <f>((Constants!$B$5*AK157)+Constants!$B$4*AF158+AL157)-(Constants!$B$5+Constants!$B$4)*AK158</f>
        <v>0</v>
      </c>
      <c r="AM158">
        <f t="shared" si="43"/>
        <v>1</v>
      </c>
      <c r="AN158">
        <f t="shared" si="44"/>
        <v>1</v>
      </c>
      <c r="AO158">
        <f>(200000*(ABS(N158)-ABS(N156))+Constants!$B$7)/(2*Constants!$B$7)</f>
        <v>0.5</v>
      </c>
      <c r="AP158">
        <f>(200000*(ABS(O158)-ABS(O156))+Constants!$B$7)/(2*Constants!$B$7)</f>
        <v>0.5</v>
      </c>
      <c r="AQ158">
        <f t="shared" si="45"/>
        <v>1</v>
      </c>
      <c r="AR158">
        <f>(Constants!$B$3*Constants!$B$8*I158*K158+AS157)/(Constants!$B$9*Constants!$B$4)</f>
        <v>2.51327433628319</v>
      </c>
      <c r="AS158">
        <f>(Constants!$B$3*Constants!$B$8*I158*K158+AS157)-(AR158*Constants!$B$9*Constants!$B$4)</f>
        <v>0</v>
      </c>
      <c r="AT158">
        <f t="shared" si="46"/>
        <v>392.070796460177</v>
      </c>
      <c r="AU158">
        <f t="array" ref="AU158">IF(SUMPRODUCT(--(SIGN(AN125:AN157)=SIGN(K126:K158)))=0,2,IF(AV157&gt;0,1,0))</f>
        <v>0</v>
      </c>
      <c r="AV158">
        <f>IF(AU158=2,ROUND(5*1000/Constants!$B$11,0),IF(AV157&gt;0,AV157-1,0))</f>
        <v>0</v>
      </c>
      <c r="AW158">
        <f t="shared" si="47"/>
        <v>0</v>
      </c>
      <c r="AX158">
        <f ca="1" t="array" ref="AX158">IF(AW158&gt;Constants!$B$12,2,IF(SUMPRODUCT(--(AX139:AX158=2))=0,0,1))</f>
        <v>2</v>
      </c>
      <c r="AZ158">
        <f t="array" ref="AZ158">IF(ABS(AG158)&gt;Constants!$B$13,2,IF(SUMPRODUCT(--(AZ138:AZ157=2))=0,0,1))</f>
        <v>0</v>
      </c>
    </row>
    <row r="159" spans="1:52">
      <c r="A159" s="3">
        <v>157</v>
      </c>
      <c r="B159">
        <f>Signals!D158</f>
        <v>1</v>
      </c>
      <c r="C159">
        <f>Signals!E158</f>
        <v>1</v>
      </c>
      <c r="D159">
        <f>Signals!G158</f>
        <v>0</v>
      </c>
      <c r="E159">
        <f>Signals!J158</f>
        <v>0</v>
      </c>
      <c r="F159">
        <f>Signals!K158</f>
        <v>0</v>
      </c>
      <c r="G159">
        <f>IF(Constants!$B$2=2,-B159,B159)</f>
        <v>1</v>
      </c>
      <c r="H159">
        <f>IF(Constants!$C$2=2,-C159,C159)</f>
        <v>1</v>
      </c>
      <c r="I159">
        <f t="shared" si="31"/>
        <v>1</v>
      </c>
      <c r="J159">
        <f t="shared" si="32"/>
        <v>1</v>
      </c>
      <c r="K159">
        <f t="shared" si="33"/>
        <v>1</v>
      </c>
      <c r="L159">
        <f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400.5</v>
      </c>
      <c r="M159">
        <f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400.5</v>
      </c>
      <c r="N159">
        <f t="shared" si="34"/>
        <v>400.5</v>
      </c>
      <c r="O159">
        <f t="shared" si="35"/>
        <v>400.5</v>
      </c>
      <c r="P159">
        <f>IF(I159&lt;&gt;0,(ABS(L159*Constants!$B$10)+50)/100,MAX(P158-ABS(N159*Constants!$B$4),0))</f>
        <v>0.54005</v>
      </c>
      <c r="Q159">
        <f>IF(J159&lt;&gt;0,(ABS(M159*Constants!$B$10)+50)/100,MAX(Q158-ABS(O159*Constants!$B$4),0))</f>
        <v>0.54005</v>
      </c>
      <c r="R159">
        <f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400.5</v>
      </c>
      <c r="S159">
        <f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400.5</v>
      </c>
      <c r="T159">
        <f t="shared" si="36"/>
        <v>400.5</v>
      </c>
      <c r="U159">
        <f t="shared" si="37"/>
        <v>400.5</v>
      </c>
      <c r="V159">
        <f>IF(I159&lt;&gt;0,(ABS(R159*Constants!$B$4)+50)/100,IF(R159=0,MAX((0-ABS(T159*Constants!$B$4)),0),(ABS(R159*Constants!$B$4)+50)/100))</f>
        <v>501.125</v>
      </c>
      <c r="W159">
        <f>IF(J159&lt;&gt;0,(ABS(S159*Constants!$B$4)+50)/100,IF(S159=0,MAX((0-ABS(U159*Constants!$B$4)),0),(ABS(S159*Constants!$B$4)+50)/100))</f>
        <v>501.125</v>
      </c>
      <c r="X159">
        <f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400.5</v>
      </c>
      <c r="Y159">
        <f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400.5</v>
      </c>
      <c r="Z159">
        <f t="shared" si="38"/>
        <v>400.5</v>
      </c>
      <c r="AA159">
        <f t="shared" si="39"/>
        <v>400.5</v>
      </c>
      <c r="AB159">
        <f>IF(I159&lt;&gt;0,(ABS(X159*Constants!$B$10)+50)/100,IF(X159=0,MAX((AB158-ABS(Z159*Constants!$B$4)),0),(ABS(X159*Constants!$B$4)+50)/100))</f>
        <v>0.54005</v>
      </c>
      <c r="AC159">
        <f>IF(J159&lt;&gt;0,(ABS(Y159*Constants!$B$10)+50)/100,IF(Y159=0,MAX((AC158-ABS(AA159*Constants!$B$4)),0),(ABS(Y159*Constants!$B$4)+50)/100))</f>
        <v>0.54005</v>
      </c>
      <c r="AD159">
        <f t="shared" si="40"/>
        <v>401</v>
      </c>
      <c r="AE159">
        <f t="shared" si="41"/>
        <v>400.5</v>
      </c>
      <c r="AF159">
        <f t="shared" si="42"/>
        <v>400.5</v>
      </c>
      <c r="AG159">
        <f>((Constants!$B$5*AG158)+Constants!$B$4*AD159+AH158)/(Constants!$B$5+Constants!$B$4)</f>
        <v>401</v>
      </c>
      <c r="AH159">
        <f>((Constants!$B$5*AG158)+Constants!$B$4*AD159+AH158)-(Constants!$B$5+Constants!$B$4)*AG159</f>
        <v>0</v>
      </c>
      <c r="AI159">
        <f>((Constants!$B$5*AI158)+Constants!$B$4*AE159+AJ158)/(Constants!$B$5+Constants!$B$4)</f>
        <v>400.5</v>
      </c>
      <c r="AJ159">
        <f>((Constants!$B$5*AI158)+Constants!$B$4*AE159+AJ158)-(Constants!$B$4+Constants!$B$5)*AI159</f>
        <v>0</v>
      </c>
      <c r="AK159">
        <f>((Constants!$B$5*AK158)+Constants!$B$4*AF159+AL158)/(Constants!$B$5+Constants!$B$4)</f>
        <v>400.5</v>
      </c>
      <c r="AL159">
        <f>((Constants!$B$5*AK158)+Constants!$B$4*AF159+AL158)-(Constants!$B$5+Constants!$B$4)*AK159</f>
        <v>0</v>
      </c>
      <c r="AM159">
        <f t="shared" si="43"/>
        <v>1</v>
      </c>
      <c r="AN159">
        <f t="shared" si="44"/>
        <v>1</v>
      </c>
      <c r="AO159">
        <f>(200000*(ABS(N159)-ABS(N157))+Constants!$B$7)/(2*Constants!$B$7)</f>
        <v>0.5</v>
      </c>
      <c r="AP159">
        <f>(200000*(ABS(O159)-ABS(O157))+Constants!$B$7)/(2*Constants!$B$7)</f>
        <v>0.5</v>
      </c>
      <c r="AQ159">
        <f t="shared" si="45"/>
        <v>1</v>
      </c>
      <c r="AR159">
        <f>(Constants!$B$3*Constants!$B$8*I159*K159+AS158)/(Constants!$B$9*Constants!$B$4)</f>
        <v>2.51327433628319</v>
      </c>
      <c r="AS159">
        <f>(Constants!$B$3*Constants!$B$8*I159*K159+AS158)-(AR159*Constants!$B$9*Constants!$B$4)</f>
        <v>0</v>
      </c>
      <c r="AT159">
        <f t="shared" si="46"/>
        <v>394.584070796461</v>
      </c>
      <c r="AU159">
        <f t="array" ref="AU159">IF(SUMPRODUCT(--(SIGN(AN126:AN158)=SIGN(K127:K159)))=0,2,IF(AV158&gt;0,1,0))</f>
        <v>0</v>
      </c>
      <c r="AV159">
        <f>IF(AU159=2,ROUND(5*1000/Constants!$B$11,0),IF(AV158&gt;0,AV158-1,0))</f>
        <v>0</v>
      </c>
      <c r="AW159">
        <f t="shared" si="47"/>
        <v>0</v>
      </c>
      <c r="AX159">
        <f ca="1" t="array" ref="AX159">IF(AW159&gt;Constants!$B$12,2,IF(SUMPRODUCT(--(AX140:AX159=2))=0,0,1))</f>
        <v>2</v>
      </c>
      <c r="AZ159">
        <f t="array" ref="AZ159">IF(ABS(AG159)&gt;Constants!$B$13,2,IF(SUMPRODUCT(--(AZ139:AZ158=2))=0,0,1))</f>
        <v>0</v>
      </c>
    </row>
    <row r="160" spans="1:52">
      <c r="A160" s="3">
        <v>158</v>
      </c>
      <c r="B160">
        <f>Signals!D159</f>
        <v>1</v>
      </c>
      <c r="C160">
        <f>Signals!E159</f>
        <v>1</v>
      </c>
      <c r="D160">
        <f>Signals!G159</f>
        <v>0</v>
      </c>
      <c r="E160">
        <f>Signals!J159</f>
        <v>0</v>
      </c>
      <c r="F160">
        <f>Signals!K159</f>
        <v>0</v>
      </c>
      <c r="G160">
        <f>IF(Constants!$B$2=2,-B160,B160)</f>
        <v>1</v>
      </c>
      <c r="H160">
        <f>IF(Constants!$C$2=2,-C160,C160)</f>
        <v>1</v>
      </c>
      <c r="I160">
        <f t="shared" si="31"/>
        <v>1</v>
      </c>
      <c r="J160">
        <f t="shared" si="32"/>
        <v>1</v>
      </c>
      <c r="K160">
        <f t="shared" si="33"/>
        <v>1</v>
      </c>
      <c r="L160">
        <f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400.5</v>
      </c>
      <c r="M160">
        <f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400.5</v>
      </c>
      <c r="N160">
        <f t="shared" si="34"/>
        <v>400.5</v>
      </c>
      <c r="O160">
        <f t="shared" si="35"/>
        <v>400.5</v>
      </c>
      <c r="P160">
        <f>IF(I160&lt;&gt;0,(ABS(L160*Constants!$B$10)+50)/100,MAX(P159-ABS(N160*Constants!$B$4),0))</f>
        <v>0.54005</v>
      </c>
      <c r="Q160">
        <f>IF(J160&lt;&gt;0,(ABS(M160*Constants!$B$10)+50)/100,MAX(Q159-ABS(O160*Constants!$B$4),0))</f>
        <v>0.54005</v>
      </c>
      <c r="R160">
        <f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400.5</v>
      </c>
      <c r="S160">
        <f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400.5</v>
      </c>
      <c r="T160">
        <f t="shared" si="36"/>
        <v>400.5</v>
      </c>
      <c r="U160">
        <f t="shared" si="37"/>
        <v>400.5</v>
      </c>
      <c r="V160">
        <f>IF(I160&lt;&gt;0,(ABS(R160*Constants!$B$4)+50)/100,IF(R160=0,MAX((0-ABS(T160*Constants!$B$4)),0),(ABS(R160*Constants!$B$4)+50)/100))</f>
        <v>501.125</v>
      </c>
      <c r="W160">
        <f>IF(J160&lt;&gt;0,(ABS(S160*Constants!$B$4)+50)/100,IF(S160=0,MAX((0-ABS(U160*Constants!$B$4)),0),(ABS(S160*Constants!$B$4)+50)/100))</f>
        <v>501.125</v>
      </c>
      <c r="X160">
        <f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400.5</v>
      </c>
      <c r="Y160">
        <f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400.5</v>
      </c>
      <c r="Z160">
        <f t="shared" si="38"/>
        <v>400.5</v>
      </c>
      <c r="AA160">
        <f t="shared" si="39"/>
        <v>400.5</v>
      </c>
      <c r="AB160">
        <f>IF(I160&lt;&gt;0,(ABS(X160*Constants!$B$10)+50)/100,IF(X160=0,MAX((AB159-ABS(Z160*Constants!$B$4)),0),(ABS(X160*Constants!$B$4)+50)/100))</f>
        <v>0.54005</v>
      </c>
      <c r="AC160">
        <f>IF(J160&lt;&gt;0,(ABS(Y160*Constants!$B$10)+50)/100,IF(Y160=0,MAX((AC159-ABS(AA160*Constants!$B$4)),0),(ABS(Y160*Constants!$B$4)+50)/100))</f>
        <v>0.54005</v>
      </c>
      <c r="AD160">
        <f t="shared" si="40"/>
        <v>401</v>
      </c>
      <c r="AE160">
        <f t="shared" si="41"/>
        <v>400.5</v>
      </c>
      <c r="AF160">
        <f t="shared" si="42"/>
        <v>400.5</v>
      </c>
      <c r="AG160">
        <f>((Constants!$B$5*AG159)+Constants!$B$4*AD160+AH159)/(Constants!$B$5+Constants!$B$4)</f>
        <v>401</v>
      </c>
      <c r="AH160">
        <f>((Constants!$B$5*AG159)+Constants!$B$4*AD160+AH159)-(Constants!$B$5+Constants!$B$4)*AG160</f>
        <v>0</v>
      </c>
      <c r="AI160">
        <f>((Constants!$B$5*AI159)+Constants!$B$4*AE160+AJ159)/(Constants!$B$5+Constants!$B$4)</f>
        <v>400.5</v>
      </c>
      <c r="AJ160">
        <f>((Constants!$B$5*AI159)+Constants!$B$4*AE160+AJ159)-(Constants!$B$4+Constants!$B$5)*AI160</f>
        <v>0</v>
      </c>
      <c r="AK160">
        <f>((Constants!$B$5*AK159)+Constants!$B$4*AF160+AL159)/(Constants!$B$5+Constants!$B$4)</f>
        <v>400.5</v>
      </c>
      <c r="AL160">
        <f>((Constants!$B$5*AK159)+Constants!$B$4*AF160+AL159)-(Constants!$B$5+Constants!$B$4)*AK160</f>
        <v>0</v>
      </c>
      <c r="AM160">
        <f t="shared" si="43"/>
        <v>1</v>
      </c>
      <c r="AN160">
        <f t="shared" si="44"/>
        <v>1</v>
      </c>
      <c r="AO160">
        <f>(200000*(ABS(N160)-ABS(N158))+Constants!$B$7)/(2*Constants!$B$7)</f>
        <v>0.5</v>
      </c>
      <c r="AP160">
        <f>(200000*(ABS(O160)-ABS(O158))+Constants!$B$7)/(2*Constants!$B$7)</f>
        <v>0.5</v>
      </c>
      <c r="AQ160">
        <f t="shared" si="45"/>
        <v>1</v>
      </c>
      <c r="AR160">
        <f>(Constants!$B$3*Constants!$B$8*I160*K160+AS159)/(Constants!$B$9*Constants!$B$4)</f>
        <v>2.51327433628319</v>
      </c>
      <c r="AS160">
        <f>(Constants!$B$3*Constants!$B$8*I160*K160+AS159)-(AR160*Constants!$B$9*Constants!$B$4)</f>
        <v>0</v>
      </c>
      <c r="AT160">
        <f t="shared" si="46"/>
        <v>397.097345132744</v>
      </c>
      <c r="AU160">
        <f t="array" ref="AU160">IF(SUMPRODUCT(--(SIGN(AN127:AN159)=SIGN(K128:K160)))=0,2,IF(AV159&gt;0,1,0))</f>
        <v>0</v>
      </c>
      <c r="AV160">
        <f>IF(AU160=2,ROUND(5*1000/Constants!$B$11,0),IF(AV159&gt;0,AV159-1,0))</f>
        <v>0</v>
      </c>
      <c r="AW160">
        <f t="shared" si="47"/>
        <v>0</v>
      </c>
      <c r="AX160">
        <f ca="1" t="array" ref="AX160">IF(AW160&gt;Constants!$B$12,2,IF(SUMPRODUCT(--(AX141:AX160=2))=0,0,1))</f>
        <v>2</v>
      </c>
      <c r="AZ160">
        <f t="array" ref="AZ160">IF(ABS(AG160)&gt;Constants!$B$13,2,IF(SUMPRODUCT(--(AZ140:AZ159=2))=0,0,1))</f>
        <v>0</v>
      </c>
    </row>
    <row r="161" spans="1:52">
      <c r="A161" s="3">
        <v>159</v>
      </c>
      <c r="B161">
        <f>Signals!D160</f>
        <v>1</v>
      </c>
      <c r="C161">
        <f>Signals!E160</f>
        <v>1</v>
      </c>
      <c r="D161">
        <f>Signals!G160</f>
        <v>0</v>
      </c>
      <c r="E161">
        <f>Signals!J160</f>
        <v>0</v>
      </c>
      <c r="F161">
        <f>Signals!K160</f>
        <v>0</v>
      </c>
      <c r="G161">
        <f>IF(Constants!$B$2=2,-B161,B161)</f>
        <v>1</v>
      </c>
      <c r="H161">
        <f>IF(Constants!$C$2=2,-C161,C161)</f>
        <v>1</v>
      </c>
      <c r="I161">
        <f t="shared" si="31"/>
        <v>1</v>
      </c>
      <c r="J161">
        <f t="shared" si="32"/>
        <v>1</v>
      </c>
      <c r="K161">
        <f t="shared" si="33"/>
        <v>1</v>
      </c>
      <c r="L161">
        <f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400.5</v>
      </c>
      <c r="M161">
        <f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400.5</v>
      </c>
      <c r="N161">
        <f t="shared" si="34"/>
        <v>400.5</v>
      </c>
      <c r="O161">
        <f t="shared" si="35"/>
        <v>400.5</v>
      </c>
      <c r="P161">
        <f>IF(I161&lt;&gt;0,(ABS(L161*Constants!$B$10)+50)/100,MAX(P160-ABS(N161*Constants!$B$4),0))</f>
        <v>0.54005</v>
      </c>
      <c r="Q161">
        <f>IF(J161&lt;&gt;0,(ABS(M161*Constants!$B$10)+50)/100,MAX(Q160-ABS(O161*Constants!$B$4),0))</f>
        <v>0.54005</v>
      </c>
      <c r="R161">
        <f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400.5</v>
      </c>
      <c r="S161">
        <f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400.5</v>
      </c>
      <c r="T161">
        <f t="shared" si="36"/>
        <v>400.5</v>
      </c>
      <c r="U161">
        <f t="shared" si="37"/>
        <v>400.5</v>
      </c>
      <c r="V161">
        <f>IF(I161&lt;&gt;0,(ABS(R161*Constants!$B$4)+50)/100,IF(R161=0,MAX((0-ABS(T161*Constants!$B$4)),0),(ABS(R161*Constants!$B$4)+50)/100))</f>
        <v>501.125</v>
      </c>
      <c r="W161">
        <f>IF(J161&lt;&gt;0,(ABS(S161*Constants!$B$4)+50)/100,IF(S161=0,MAX((0-ABS(U161*Constants!$B$4)),0),(ABS(S161*Constants!$B$4)+50)/100))</f>
        <v>501.125</v>
      </c>
      <c r="X161">
        <f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400.5</v>
      </c>
      <c r="Y161">
        <f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400.5</v>
      </c>
      <c r="Z161">
        <f t="shared" si="38"/>
        <v>400.5</v>
      </c>
      <c r="AA161">
        <f t="shared" si="39"/>
        <v>400.5</v>
      </c>
      <c r="AB161">
        <f>IF(I161&lt;&gt;0,(ABS(X161*Constants!$B$10)+50)/100,IF(X161=0,MAX((AB160-ABS(Z161*Constants!$B$4)),0),(ABS(X161*Constants!$B$4)+50)/100))</f>
        <v>0.54005</v>
      </c>
      <c r="AC161">
        <f>IF(J161&lt;&gt;0,(ABS(Y161*Constants!$B$10)+50)/100,IF(Y161=0,MAX((AC160-ABS(AA161*Constants!$B$4)),0),(ABS(Y161*Constants!$B$4)+50)/100))</f>
        <v>0.54005</v>
      </c>
      <c r="AD161">
        <f t="shared" si="40"/>
        <v>401</v>
      </c>
      <c r="AE161">
        <f t="shared" si="41"/>
        <v>400.5</v>
      </c>
      <c r="AF161">
        <f t="shared" si="42"/>
        <v>400.5</v>
      </c>
      <c r="AG161">
        <f>((Constants!$B$5*AG160)+Constants!$B$4*AD161+AH160)/(Constants!$B$5+Constants!$B$4)</f>
        <v>401</v>
      </c>
      <c r="AH161">
        <f>((Constants!$B$5*AG160)+Constants!$B$4*AD161+AH160)-(Constants!$B$5+Constants!$B$4)*AG161</f>
        <v>0</v>
      </c>
      <c r="AI161">
        <f>((Constants!$B$5*AI160)+Constants!$B$4*AE161+AJ160)/(Constants!$B$5+Constants!$B$4)</f>
        <v>400.5</v>
      </c>
      <c r="AJ161">
        <f>((Constants!$B$5*AI160)+Constants!$B$4*AE161+AJ160)-(Constants!$B$4+Constants!$B$5)*AI161</f>
        <v>0</v>
      </c>
      <c r="AK161">
        <f>((Constants!$B$5*AK160)+Constants!$B$4*AF161+AL160)/(Constants!$B$5+Constants!$B$4)</f>
        <v>400.5</v>
      </c>
      <c r="AL161">
        <f>((Constants!$B$5*AK160)+Constants!$B$4*AF161+AL160)-(Constants!$B$5+Constants!$B$4)*AK161</f>
        <v>0</v>
      </c>
      <c r="AM161">
        <f t="shared" si="43"/>
        <v>1</v>
      </c>
      <c r="AN161">
        <f t="shared" si="44"/>
        <v>1</v>
      </c>
      <c r="AO161">
        <f>(200000*(ABS(N161)-ABS(N159))+Constants!$B$7)/(2*Constants!$B$7)</f>
        <v>0.5</v>
      </c>
      <c r="AP161">
        <f>(200000*(ABS(O161)-ABS(O159))+Constants!$B$7)/(2*Constants!$B$7)</f>
        <v>0.5</v>
      </c>
      <c r="AQ161">
        <f t="shared" si="45"/>
        <v>1</v>
      </c>
      <c r="AR161">
        <f>(Constants!$B$3*Constants!$B$8*I161*K161+AS160)/(Constants!$B$9*Constants!$B$4)</f>
        <v>2.51327433628319</v>
      </c>
      <c r="AS161">
        <f>(Constants!$B$3*Constants!$B$8*I161*K161+AS160)-(AR161*Constants!$B$9*Constants!$B$4)</f>
        <v>0</v>
      </c>
      <c r="AT161">
        <f t="shared" si="46"/>
        <v>399.610619469027</v>
      </c>
      <c r="AU161">
        <f t="array" ref="AU161">IF(SUMPRODUCT(--(SIGN(AN128:AN160)=SIGN(K129:K161)))=0,2,IF(AV160&gt;0,1,0))</f>
        <v>0</v>
      </c>
      <c r="AV161">
        <f>IF(AU161=2,ROUND(5*1000/Constants!$B$11,0),IF(AV160&gt;0,AV160-1,0))</f>
        <v>0</v>
      </c>
      <c r="AW161">
        <f t="shared" si="47"/>
        <v>0</v>
      </c>
      <c r="AX161">
        <f ca="1" t="array" ref="AX161">IF(AW161&gt;Constants!$B$12,2,IF(SUMPRODUCT(--(AX142:AX161=2))=0,0,1))</f>
        <v>2</v>
      </c>
      <c r="AZ161">
        <f t="array" ref="AZ161">IF(ABS(AG161)&gt;Constants!$B$13,2,IF(SUMPRODUCT(--(AZ141:AZ160=2))=0,0,1))</f>
        <v>0</v>
      </c>
    </row>
    <row r="162" spans="1:52">
      <c r="A162" s="3">
        <v>160</v>
      </c>
      <c r="B162">
        <f>Signals!D161</f>
        <v>1</v>
      </c>
      <c r="C162">
        <f>Signals!E161</f>
        <v>1</v>
      </c>
      <c r="D162">
        <f>Signals!G161</f>
        <v>0</v>
      </c>
      <c r="E162">
        <f>Signals!J161</f>
        <v>0</v>
      </c>
      <c r="F162">
        <f>Signals!K161</f>
        <v>0</v>
      </c>
      <c r="G162">
        <f>IF(Constants!$B$2=2,-B162,B162)</f>
        <v>1</v>
      </c>
      <c r="H162">
        <f>IF(Constants!$C$2=2,-C162,C162)</f>
        <v>1</v>
      </c>
      <c r="I162">
        <f t="shared" si="31"/>
        <v>1</v>
      </c>
      <c r="J162">
        <f t="shared" si="32"/>
        <v>1</v>
      </c>
      <c r="K162">
        <f t="shared" si="33"/>
        <v>1</v>
      </c>
      <c r="L162">
        <f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400.5</v>
      </c>
      <c r="M162">
        <f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400.5</v>
      </c>
      <c r="N162">
        <f t="shared" si="34"/>
        <v>400.5</v>
      </c>
      <c r="O162">
        <f t="shared" si="35"/>
        <v>400.5</v>
      </c>
      <c r="P162">
        <f>IF(I162&lt;&gt;0,(ABS(L162*Constants!$B$10)+50)/100,MAX(P161-ABS(N162*Constants!$B$4),0))</f>
        <v>0.54005</v>
      </c>
      <c r="Q162">
        <f>IF(J162&lt;&gt;0,(ABS(M162*Constants!$B$10)+50)/100,MAX(Q161-ABS(O162*Constants!$B$4),0))</f>
        <v>0.54005</v>
      </c>
      <c r="R162">
        <f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400.5</v>
      </c>
      <c r="S162">
        <f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400.5</v>
      </c>
      <c r="T162">
        <f t="shared" si="36"/>
        <v>400.5</v>
      </c>
      <c r="U162">
        <f t="shared" si="37"/>
        <v>400.5</v>
      </c>
      <c r="V162">
        <f>IF(I162&lt;&gt;0,(ABS(R162*Constants!$B$4)+50)/100,IF(R162=0,MAX((0-ABS(T162*Constants!$B$4)),0),(ABS(R162*Constants!$B$4)+50)/100))</f>
        <v>501.125</v>
      </c>
      <c r="W162">
        <f>IF(J162&lt;&gt;0,(ABS(S162*Constants!$B$4)+50)/100,IF(S162=0,MAX((0-ABS(U162*Constants!$B$4)),0),(ABS(S162*Constants!$B$4)+50)/100))</f>
        <v>501.125</v>
      </c>
      <c r="X162">
        <f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400.5</v>
      </c>
      <c r="Y162">
        <f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400.5</v>
      </c>
      <c r="Z162">
        <f t="shared" si="38"/>
        <v>400.5</v>
      </c>
      <c r="AA162">
        <f t="shared" si="39"/>
        <v>400.5</v>
      </c>
      <c r="AB162">
        <f>IF(I162&lt;&gt;0,(ABS(X162*Constants!$B$10)+50)/100,IF(X162=0,MAX((AB161-ABS(Z162*Constants!$B$4)),0),(ABS(X162*Constants!$B$4)+50)/100))</f>
        <v>0.54005</v>
      </c>
      <c r="AC162">
        <f>IF(J162&lt;&gt;0,(ABS(Y162*Constants!$B$10)+50)/100,IF(Y162=0,MAX((AC161-ABS(AA162*Constants!$B$4)),0),(ABS(Y162*Constants!$B$4)+50)/100))</f>
        <v>0.54005</v>
      </c>
      <c r="AD162">
        <f t="shared" si="40"/>
        <v>401</v>
      </c>
      <c r="AE162">
        <f t="shared" si="41"/>
        <v>400.5</v>
      </c>
      <c r="AF162">
        <f t="shared" si="42"/>
        <v>400.5</v>
      </c>
      <c r="AG162">
        <f>((Constants!$B$5*AG161)+Constants!$B$4*AD162+AH161)/(Constants!$B$5+Constants!$B$4)</f>
        <v>401</v>
      </c>
      <c r="AH162">
        <f>((Constants!$B$5*AG161)+Constants!$B$4*AD162+AH161)-(Constants!$B$5+Constants!$B$4)*AG162</f>
        <v>0</v>
      </c>
      <c r="AI162">
        <f>((Constants!$B$5*AI161)+Constants!$B$4*AE162+AJ161)/(Constants!$B$5+Constants!$B$4)</f>
        <v>400.5</v>
      </c>
      <c r="AJ162">
        <f>((Constants!$B$5*AI161)+Constants!$B$4*AE162+AJ161)-(Constants!$B$4+Constants!$B$5)*AI162</f>
        <v>0</v>
      </c>
      <c r="AK162">
        <f>((Constants!$B$5*AK161)+Constants!$B$4*AF162+AL161)/(Constants!$B$5+Constants!$B$4)</f>
        <v>400.5</v>
      </c>
      <c r="AL162">
        <f>((Constants!$B$5*AK161)+Constants!$B$4*AF162+AL161)-(Constants!$B$5+Constants!$B$4)*AK162</f>
        <v>0</v>
      </c>
      <c r="AM162">
        <f t="shared" si="43"/>
        <v>1</v>
      </c>
      <c r="AN162">
        <f t="shared" si="44"/>
        <v>1</v>
      </c>
      <c r="AO162">
        <f>(200000*(ABS(N162)-ABS(N160))+Constants!$B$7)/(2*Constants!$B$7)</f>
        <v>0.5</v>
      </c>
      <c r="AP162">
        <f>(200000*(ABS(O162)-ABS(O160))+Constants!$B$7)/(2*Constants!$B$7)</f>
        <v>0.5</v>
      </c>
      <c r="AQ162">
        <f t="shared" si="45"/>
        <v>1</v>
      </c>
      <c r="AR162">
        <f>(Constants!$B$3*Constants!$B$8*I162*K162+AS161)/(Constants!$B$9*Constants!$B$4)</f>
        <v>2.51327433628319</v>
      </c>
      <c r="AS162">
        <f>(Constants!$B$3*Constants!$B$8*I162*K162+AS161)-(AR162*Constants!$B$9*Constants!$B$4)</f>
        <v>0</v>
      </c>
      <c r="AT162">
        <f t="shared" si="46"/>
        <v>402.12389380531</v>
      </c>
      <c r="AU162">
        <f t="array" ref="AU162">IF(SUMPRODUCT(--(SIGN(AN129:AN161)=SIGN(K130:K162)))=0,2,IF(AV161&gt;0,1,0))</f>
        <v>0</v>
      </c>
      <c r="AV162">
        <f>IF(AU162=2,ROUND(5*1000/Constants!$B$11,0),IF(AV161&gt;0,AV161-1,0))</f>
        <v>0</v>
      </c>
      <c r="AW162">
        <f t="shared" si="47"/>
        <v>0</v>
      </c>
      <c r="AX162">
        <f ca="1" t="array" ref="AX162">IF(AW162&gt;Constants!$B$12,2,IF(SUMPRODUCT(--(AX143:AX162=2))=0,0,1))</f>
        <v>2</v>
      </c>
      <c r="AZ162">
        <f t="array" ref="AZ162">IF(ABS(AG162)&gt;Constants!$B$13,2,IF(SUMPRODUCT(--(AZ142:AZ161=2))=0,0,1))</f>
        <v>0</v>
      </c>
    </row>
    <row r="163" spans="1:52">
      <c r="A163" s="3">
        <v>161</v>
      </c>
      <c r="B163">
        <f>Signals!D162</f>
        <v>1</v>
      </c>
      <c r="C163">
        <f>Signals!E162</f>
        <v>1</v>
      </c>
      <c r="D163">
        <f>Signals!G162</f>
        <v>0</v>
      </c>
      <c r="E163">
        <f>Signals!J162</f>
        <v>0</v>
      </c>
      <c r="F163">
        <f>Signals!K162</f>
        <v>0</v>
      </c>
      <c r="G163">
        <f>IF(Constants!$B$2=2,-B163,B163)</f>
        <v>1</v>
      </c>
      <c r="H163">
        <f>IF(Constants!$C$2=2,-C163,C163)</f>
        <v>1</v>
      </c>
      <c r="I163">
        <f t="shared" si="31"/>
        <v>1</v>
      </c>
      <c r="J163">
        <f t="shared" si="32"/>
        <v>1</v>
      </c>
      <c r="K163">
        <f t="shared" si="33"/>
        <v>1</v>
      </c>
      <c r="L163">
        <f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400.5</v>
      </c>
      <c r="M163">
        <f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400.5</v>
      </c>
      <c r="N163">
        <f t="shared" si="34"/>
        <v>400.5</v>
      </c>
      <c r="O163">
        <f t="shared" si="35"/>
        <v>400.5</v>
      </c>
      <c r="P163">
        <f>IF(I163&lt;&gt;0,(ABS(L163*Constants!$B$10)+50)/100,MAX(P162-ABS(N163*Constants!$B$4),0))</f>
        <v>0.54005</v>
      </c>
      <c r="Q163">
        <f>IF(J163&lt;&gt;0,(ABS(M163*Constants!$B$10)+50)/100,MAX(Q162-ABS(O163*Constants!$B$4),0))</f>
        <v>0.54005</v>
      </c>
      <c r="R163">
        <f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400.5</v>
      </c>
      <c r="S163">
        <f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400.5</v>
      </c>
      <c r="T163">
        <f t="shared" si="36"/>
        <v>400.5</v>
      </c>
      <c r="U163">
        <f t="shared" si="37"/>
        <v>400.5</v>
      </c>
      <c r="V163">
        <f>IF(I163&lt;&gt;0,(ABS(R163*Constants!$B$4)+50)/100,IF(R163=0,MAX((0-ABS(T163*Constants!$B$4)),0),(ABS(R163*Constants!$B$4)+50)/100))</f>
        <v>501.125</v>
      </c>
      <c r="W163">
        <f>IF(J163&lt;&gt;0,(ABS(S163*Constants!$B$4)+50)/100,IF(S163=0,MAX((0-ABS(U163*Constants!$B$4)),0),(ABS(S163*Constants!$B$4)+50)/100))</f>
        <v>501.125</v>
      </c>
      <c r="X163">
        <f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400.5</v>
      </c>
      <c r="Y163">
        <f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400.5</v>
      </c>
      <c r="Z163">
        <f t="shared" si="38"/>
        <v>400.5</v>
      </c>
      <c r="AA163">
        <f t="shared" si="39"/>
        <v>400.5</v>
      </c>
      <c r="AB163">
        <f>IF(I163&lt;&gt;0,(ABS(X163*Constants!$B$10)+50)/100,IF(X163=0,MAX((AB162-ABS(Z163*Constants!$B$4)),0),(ABS(X163*Constants!$B$4)+50)/100))</f>
        <v>0.54005</v>
      </c>
      <c r="AC163">
        <f>IF(J163&lt;&gt;0,(ABS(Y163*Constants!$B$10)+50)/100,IF(Y163=0,MAX((AC162-ABS(AA163*Constants!$B$4)),0),(ABS(Y163*Constants!$B$4)+50)/100))</f>
        <v>0.54005</v>
      </c>
      <c r="AD163">
        <f t="shared" si="40"/>
        <v>401</v>
      </c>
      <c r="AE163">
        <f t="shared" si="41"/>
        <v>400.5</v>
      </c>
      <c r="AF163">
        <f t="shared" si="42"/>
        <v>400.5</v>
      </c>
      <c r="AG163">
        <f>((Constants!$B$5*AG162)+Constants!$B$4*AD163+AH162)/(Constants!$B$5+Constants!$B$4)</f>
        <v>401</v>
      </c>
      <c r="AH163">
        <f>((Constants!$B$5*AG162)+Constants!$B$4*AD163+AH162)-(Constants!$B$5+Constants!$B$4)*AG163</f>
        <v>0</v>
      </c>
      <c r="AI163">
        <f>((Constants!$B$5*AI162)+Constants!$B$4*AE163+AJ162)/(Constants!$B$5+Constants!$B$4)</f>
        <v>400.5</v>
      </c>
      <c r="AJ163">
        <f>((Constants!$B$5*AI162)+Constants!$B$4*AE163+AJ162)-(Constants!$B$4+Constants!$B$5)*AI163</f>
        <v>0</v>
      </c>
      <c r="AK163">
        <f>((Constants!$B$5*AK162)+Constants!$B$4*AF163+AL162)/(Constants!$B$5+Constants!$B$4)</f>
        <v>400.5</v>
      </c>
      <c r="AL163">
        <f>((Constants!$B$5*AK162)+Constants!$B$4*AF163+AL162)-(Constants!$B$5+Constants!$B$4)*AK163</f>
        <v>0</v>
      </c>
      <c r="AM163">
        <f t="shared" si="43"/>
        <v>1</v>
      </c>
      <c r="AN163">
        <f t="shared" si="44"/>
        <v>1</v>
      </c>
      <c r="AO163">
        <f>(200000*(ABS(N163)-ABS(N161))+Constants!$B$7)/(2*Constants!$B$7)</f>
        <v>0.5</v>
      </c>
      <c r="AP163">
        <f>(200000*(ABS(O163)-ABS(O161))+Constants!$B$7)/(2*Constants!$B$7)</f>
        <v>0.5</v>
      </c>
      <c r="AQ163">
        <f t="shared" si="45"/>
        <v>1</v>
      </c>
      <c r="AR163">
        <f>(Constants!$B$3*Constants!$B$8*I163*K163+AS162)/(Constants!$B$9*Constants!$B$4)</f>
        <v>2.51327433628319</v>
      </c>
      <c r="AS163">
        <f>(Constants!$B$3*Constants!$B$8*I163*K163+AS162)-(AR163*Constants!$B$9*Constants!$B$4)</f>
        <v>0</v>
      </c>
      <c r="AT163">
        <f t="shared" si="46"/>
        <v>404.637168141593</v>
      </c>
      <c r="AU163">
        <f t="array" ref="AU163">IF(SUMPRODUCT(--(SIGN(AN130:AN162)=SIGN(K131:K163)))=0,2,IF(AV162&gt;0,1,0))</f>
        <v>0</v>
      </c>
      <c r="AV163">
        <f>IF(AU163=2,ROUND(5*1000/Constants!$B$11,0),IF(AV162&gt;0,AV162-1,0))</f>
        <v>0</v>
      </c>
      <c r="AW163">
        <f t="shared" si="47"/>
        <v>0</v>
      </c>
      <c r="AX163">
        <f ca="1" t="array" ref="AX163">IF(AW163&gt;Constants!$B$12,2,IF(SUMPRODUCT(--(AX144:AX163=2))=0,0,1))</f>
        <v>2</v>
      </c>
      <c r="AZ163">
        <f t="array" ref="AZ163">IF(ABS(AG163)&gt;Constants!$B$13,2,IF(SUMPRODUCT(--(AZ143:AZ162=2))=0,0,1))</f>
        <v>0</v>
      </c>
    </row>
    <row r="164" spans="1:52">
      <c r="A164" s="3">
        <v>162</v>
      </c>
      <c r="B164">
        <f>Signals!D163</f>
        <v>1</v>
      </c>
      <c r="C164">
        <f>Signals!E163</f>
        <v>1</v>
      </c>
      <c r="D164">
        <f>Signals!G163</f>
        <v>0</v>
      </c>
      <c r="E164">
        <f>Signals!J163</f>
        <v>0</v>
      </c>
      <c r="F164">
        <f>Signals!K163</f>
        <v>0</v>
      </c>
      <c r="G164">
        <f>IF(Constants!$B$2=2,-B164,B164)</f>
        <v>1</v>
      </c>
      <c r="H164">
        <f>IF(Constants!$C$2=2,-C164,C164)</f>
        <v>1</v>
      </c>
      <c r="I164">
        <f t="shared" si="31"/>
        <v>1</v>
      </c>
      <c r="J164">
        <f t="shared" si="32"/>
        <v>1</v>
      </c>
      <c r="K164">
        <f t="shared" si="33"/>
        <v>1</v>
      </c>
      <c r="L164">
        <f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400.5</v>
      </c>
      <c r="M164">
        <f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400.5</v>
      </c>
      <c r="N164">
        <f t="shared" si="34"/>
        <v>400.5</v>
      </c>
      <c r="O164">
        <f t="shared" si="35"/>
        <v>400.5</v>
      </c>
      <c r="P164">
        <f>IF(I164&lt;&gt;0,(ABS(L164*Constants!$B$10)+50)/100,MAX(P163-ABS(N164*Constants!$B$4),0))</f>
        <v>0.54005</v>
      </c>
      <c r="Q164">
        <f>IF(J164&lt;&gt;0,(ABS(M164*Constants!$B$10)+50)/100,MAX(Q163-ABS(O164*Constants!$B$4),0))</f>
        <v>0.54005</v>
      </c>
      <c r="R164">
        <f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400.5</v>
      </c>
      <c r="S164">
        <f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400.5</v>
      </c>
      <c r="T164">
        <f t="shared" si="36"/>
        <v>400.5</v>
      </c>
      <c r="U164">
        <f t="shared" si="37"/>
        <v>400.5</v>
      </c>
      <c r="V164">
        <f>IF(I164&lt;&gt;0,(ABS(R164*Constants!$B$4)+50)/100,IF(R164=0,MAX((0-ABS(T164*Constants!$B$4)),0),(ABS(R164*Constants!$B$4)+50)/100))</f>
        <v>501.125</v>
      </c>
      <c r="W164">
        <f>IF(J164&lt;&gt;0,(ABS(S164*Constants!$B$4)+50)/100,IF(S164=0,MAX((0-ABS(U164*Constants!$B$4)),0),(ABS(S164*Constants!$B$4)+50)/100))</f>
        <v>501.125</v>
      </c>
      <c r="X164">
        <f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400.5</v>
      </c>
      <c r="Y164">
        <f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400.5</v>
      </c>
      <c r="Z164">
        <f t="shared" si="38"/>
        <v>400.5</v>
      </c>
      <c r="AA164">
        <f t="shared" si="39"/>
        <v>400.5</v>
      </c>
      <c r="AB164">
        <f>IF(I164&lt;&gt;0,(ABS(X164*Constants!$B$10)+50)/100,IF(X164=0,MAX((AB163-ABS(Z164*Constants!$B$4)),0),(ABS(X164*Constants!$B$4)+50)/100))</f>
        <v>0.54005</v>
      </c>
      <c r="AC164">
        <f>IF(J164&lt;&gt;0,(ABS(Y164*Constants!$B$10)+50)/100,IF(Y164=0,MAX((AC163-ABS(AA164*Constants!$B$4)),0),(ABS(Y164*Constants!$B$4)+50)/100))</f>
        <v>0.54005</v>
      </c>
      <c r="AD164">
        <f t="shared" si="40"/>
        <v>401</v>
      </c>
      <c r="AE164">
        <f t="shared" si="41"/>
        <v>400.5</v>
      </c>
      <c r="AF164">
        <f t="shared" si="42"/>
        <v>400.5</v>
      </c>
      <c r="AG164">
        <f>((Constants!$B$5*AG163)+Constants!$B$4*AD164+AH163)/(Constants!$B$5+Constants!$B$4)</f>
        <v>401</v>
      </c>
      <c r="AH164">
        <f>((Constants!$B$5*AG163)+Constants!$B$4*AD164+AH163)-(Constants!$B$5+Constants!$B$4)*AG164</f>
        <v>0</v>
      </c>
      <c r="AI164">
        <f>((Constants!$B$5*AI163)+Constants!$B$4*AE164+AJ163)/(Constants!$B$5+Constants!$B$4)</f>
        <v>400.5</v>
      </c>
      <c r="AJ164">
        <f>((Constants!$B$5*AI163)+Constants!$B$4*AE164+AJ163)-(Constants!$B$4+Constants!$B$5)*AI164</f>
        <v>0</v>
      </c>
      <c r="AK164">
        <f>((Constants!$B$5*AK163)+Constants!$B$4*AF164+AL163)/(Constants!$B$5+Constants!$B$4)</f>
        <v>400.5</v>
      </c>
      <c r="AL164">
        <f>((Constants!$B$5*AK163)+Constants!$B$4*AF164+AL163)-(Constants!$B$5+Constants!$B$4)*AK164</f>
        <v>0</v>
      </c>
      <c r="AM164">
        <f t="shared" si="43"/>
        <v>1</v>
      </c>
      <c r="AN164">
        <f t="shared" si="44"/>
        <v>1</v>
      </c>
      <c r="AO164">
        <f>(200000*(ABS(N164)-ABS(N162))+Constants!$B$7)/(2*Constants!$B$7)</f>
        <v>0.5</v>
      </c>
      <c r="AP164">
        <f>(200000*(ABS(O164)-ABS(O162))+Constants!$B$7)/(2*Constants!$B$7)</f>
        <v>0.5</v>
      </c>
      <c r="AQ164">
        <f t="shared" si="45"/>
        <v>1</v>
      </c>
      <c r="AR164">
        <f>(Constants!$B$3*Constants!$B$8*I164*K164+AS163)/(Constants!$B$9*Constants!$B$4)</f>
        <v>2.51327433628319</v>
      </c>
      <c r="AS164">
        <f>(Constants!$B$3*Constants!$B$8*I164*K164+AS163)-(AR164*Constants!$B$9*Constants!$B$4)</f>
        <v>0</v>
      </c>
      <c r="AT164">
        <f t="shared" si="46"/>
        <v>407.150442477877</v>
      </c>
      <c r="AU164">
        <f t="array" ref="AU164">IF(SUMPRODUCT(--(SIGN(AN131:AN163)=SIGN(K132:K164)))=0,2,IF(AV163&gt;0,1,0))</f>
        <v>0</v>
      </c>
      <c r="AV164">
        <f>IF(AU164=2,ROUND(5*1000/Constants!$B$11,0),IF(AV163&gt;0,AV163-1,0))</f>
        <v>0</v>
      </c>
      <c r="AW164">
        <f t="shared" si="47"/>
        <v>0</v>
      </c>
      <c r="AX164">
        <f ca="1" t="array" ref="AX164">IF(AW164&gt;Constants!$B$12,2,IF(SUMPRODUCT(--(AX145:AX164=2))=0,0,1))</f>
        <v>2</v>
      </c>
      <c r="AZ164">
        <f t="array" ref="AZ164">IF(ABS(AG164)&gt;Constants!$B$13,2,IF(SUMPRODUCT(--(AZ144:AZ163=2))=0,0,1))</f>
        <v>0</v>
      </c>
    </row>
    <row r="165" spans="1:52">
      <c r="A165" s="3">
        <v>163</v>
      </c>
      <c r="B165">
        <f>Signals!D164</f>
        <v>1</v>
      </c>
      <c r="C165">
        <f>Signals!E164</f>
        <v>1</v>
      </c>
      <c r="D165">
        <f>Signals!G164</f>
        <v>0</v>
      </c>
      <c r="E165">
        <f>Signals!J164</f>
        <v>0</v>
      </c>
      <c r="F165">
        <f>Signals!K164</f>
        <v>0</v>
      </c>
      <c r="G165">
        <f>IF(Constants!$B$2=2,-B165,B165)</f>
        <v>1</v>
      </c>
      <c r="H165">
        <f>IF(Constants!$C$2=2,-C165,C165)</f>
        <v>1</v>
      </c>
      <c r="I165">
        <f t="shared" si="31"/>
        <v>1</v>
      </c>
      <c r="J165">
        <f t="shared" si="32"/>
        <v>1</v>
      </c>
      <c r="K165">
        <f t="shared" si="33"/>
        <v>1</v>
      </c>
      <c r="L165">
        <f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400.5</v>
      </c>
      <c r="M165">
        <f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400.5</v>
      </c>
      <c r="N165">
        <f t="shared" si="34"/>
        <v>400.5</v>
      </c>
      <c r="O165">
        <f t="shared" si="35"/>
        <v>400.5</v>
      </c>
      <c r="P165">
        <f>IF(I165&lt;&gt;0,(ABS(L165*Constants!$B$10)+50)/100,MAX(P164-ABS(N165*Constants!$B$4),0))</f>
        <v>0.54005</v>
      </c>
      <c r="Q165">
        <f>IF(J165&lt;&gt;0,(ABS(M165*Constants!$B$10)+50)/100,MAX(Q164-ABS(O165*Constants!$B$4),0))</f>
        <v>0.54005</v>
      </c>
      <c r="R165">
        <f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400.5</v>
      </c>
      <c r="S165">
        <f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400.5</v>
      </c>
      <c r="T165">
        <f t="shared" si="36"/>
        <v>400.5</v>
      </c>
      <c r="U165">
        <f t="shared" si="37"/>
        <v>400.5</v>
      </c>
      <c r="V165">
        <f>IF(I165&lt;&gt;0,(ABS(R165*Constants!$B$4)+50)/100,IF(R165=0,MAX((0-ABS(T165*Constants!$B$4)),0),(ABS(R165*Constants!$B$4)+50)/100))</f>
        <v>501.125</v>
      </c>
      <c r="W165">
        <f>IF(J165&lt;&gt;0,(ABS(S165*Constants!$B$4)+50)/100,IF(S165=0,MAX((0-ABS(U165*Constants!$B$4)),0),(ABS(S165*Constants!$B$4)+50)/100))</f>
        <v>501.125</v>
      </c>
      <c r="X165">
        <f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400.5</v>
      </c>
      <c r="Y165">
        <f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400.5</v>
      </c>
      <c r="Z165">
        <f t="shared" si="38"/>
        <v>400.5</v>
      </c>
      <c r="AA165">
        <f t="shared" si="39"/>
        <v>400.5</v>
      </c>
      <c r="AB165">
        <f>IF(I165&lt;&gt;0,(ABS(X165*Constants!$B$10)+50)/100,IF(X165=0,MAX((AB164-ABS(Z165*Constants!$B$4)),0),(ABS(X165*Constants!$B$4)+50)/100))</f>
        <v>0.54005</v>
      </c>
      <c r="AC165">
        <f>IF(J165&lt;&gt;0,(ABS(Y165*Constants!$B$10)+50)/100,IF(Y165=0,MAX((AC164-ABS(AA165*Constants!$B$4)),0),(ABS(Y165*Constants!$B$4)+50)/100))</f>
        <v>0.54005</v>
      </c>
      <c r="AD165">
        <f t="shared" si="40"/>
        <v>401</v>
      </c>
      <c r="AE165">
        <f t="shared" si="41"/>
        <v>400.5</v>
      </c>
      <c r="AF165">
        <f t="shared" si="42"/>
        <v>400.5</v>
      </c>
      <c r="AG165">
        <f>((Constants!$B$5*AG164)+Constants!$B$4*AD165+AH164)/(Constants!$B$5+Constants!$B$4)</f>
        <v>401</v>
      </c>
      <c r="AH165">
        <f>((Constants!$B$5*AG164)+Constants!$B$4*AD165+AH164)-(Constants!$B$5+Constants!$B$4)*AG165</f>
        <v>0</v>
      </c>
      <c r="AI165">
        <f>((Constants!$B$5*AI164)+Constants!$B$4*AE165+AJ164)/(Constants!$B$5+Constants!$B$4)</f>
        <v>400.5</v>
      </c>
      <c r="AJ165">
        <f>((Constants!$B$5*AI164)+Constants!$B$4*AE165+AJ164)-(Constants!$B$4+Constants!$B$5)*AI165</f>
        <v>0</v>
      </c>
      <c r="AK165">
        <f>((Constants!$B$5*AK164)+Constants!$B$4*AF165+AL164)/(Constants!$B$5+Constants!$B$4)</f>
        <v>400.5</v>
      </c>
      <c r="AL165">
        <f>((Constants!$B$5*AK164)+Constants!$B$4*AF165+AL164)-(Constants!$B$5+Constants!$B$4)*AK165</f>
        <v>0</v>
      </c>
      <c r="AM165">
        <f t="shared" si="43"/>
        <v>1</v>
      </c>
      <c r="AN165">
        <f t="shared" si="44"/>
        <v>1</v>
      </c>
      <c r="AO165">
        <f>(200000*(ABS(N165)-ABS(N163))+Constants!$B$7)/(2*Constants!$B$7)</f>
        <v>0.5</v>
      </c>
      <c r="AP165">
        <f>(200000*(ABS(O165)-ABS(O163))+Constants!$B$7)/(2*Constants!$B$7)</f>
        <v>0.5</v>
      </c>
      <c r="AQ165">
        <f t="shared" si="45"/>
        <v>1</v>
      </c>
      <c r="AR165">
        <f>(Constants!$B$3*Constants!$B$8*I165*K165+AS164)/(Constants!$B$9*Constants!$B$4)</f>
        <v>2.51327433628319</v>
      </c>
      <c r="AS165">
        <f>(Constants!$B$3*Constants!$B$8*I165*K165+AS164)-(AR165*Constants!$B$9*Constants!$B$4)</f>
        <v>0</v>
      </c>
      <c r="AT165">
        <f t="shared" si="46"/>
        <v>409.66371681416</v>
      </c>
      <c r="AU165">
        <f t="array" ref="AU165">IF(SUMPRODUCT(--(SIGN(AN132:AN164)=SIGN(K133:K165)))=0,2,IF(AV164&gt;0,1,0))</f>
        <v>0</v>
      </c>
      <c r="AV165">
        <f>IF(AU165=2,ROUND(5*1000/Constants!$B$11,0),IF(AV164&gt;0,AV164-1,0))</f>
        <v>0</v>
      </c>
      <c r="AW165">
        <f t="shared" si="47"/>
        <v>0</v>
      </c>
      <c r="AX165">
        <f ca="1" t="array" ref="AX165">IF(AW165&gt;Constants!$B$12,2,IF(SUMPRODUCT(--(AX146:AX165=2))=0,0,1))</f>
        <v>2</v>
      </c>
      <c r="AZ165">
        <f t="array" ref="AZ165">IF(ABS(AG165)&gt;Constants!$B$13,2,IF(SUMPRODUCT(--(AZ145:AZ164=2))=0,0,1))</f>
        <v>0</v>
      </c>
    </row>
    <row r="166" spans="1:52">
      <c r="A166" s="3">
        <v>164</v>
      </c>
      <c r="B166">
        <f>Signals!D165</f>
        <v>1</v>
      </c>
      <c r="C166">
        <f>Signals!E165</f>
        <v>1</v>
      </c>
      <c r="D166">
        <f>Signals!G165</f>
        <v>0</v>
      </c>
      <c r="E166">
        <f>Signals!J165</f>
        <v>0</v>
      </c>
      <c r="F166">
        <f>Signals!K165</f>
        <v>0</v>
      </c>
      <c r="G166">
        <f>IF(Constants!$B$2=2,-B166,B166)</f>
        <v>1</v>
      </c>
      <c r="H166">
        <f>IF(Constants!$C$2=2,-C166,C166)</f>
        <v>1</v>
      </c>
      <c r="I166">
        <f t="shared" si="31"/>
        <v>1</v>
      </c>
      <c r="J166">
        <f t="shared" si="32"/>
        <v>1</v>
      </c>
      <c r="K166">
        <f t="shared" si="33"/>
        <v>1</v>
      </c>
      <c r="L166">
        <f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400.5</v>
      </c>
      <c r="M166">
        <f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400.5</v>
      </c>
      <c r="N166">
        <f t="shared" si="34"/>
        <v>400.5</v>
      </c>
      <c r="O166">
        <f t="shared" si="35"/>
        <v>400.5</v>
      </c>
      <c r="P166">
        <f>IF(I166&lt;&gt;0,(ABS(L166*Constants!$B$10)+50)/100,MAX(P165-ABS(N166*Constants!$B$4),0))</f>
        <v>0.54005</v>
      </c>
      <c r="Q166">
        <f>IF(J166&lt;&gt;0,(ABS(M166*Constants!$B$10)+50)/100,MAX(Q165-ABS(O166*Constants!$B$4),0))</f>
        <v>0.54005</v>
      </c>
      <c r="R166">
        <f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400.5</v>
      </c>
      <c r="S166">
        <f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400.5</v>
      </c>
      <c r="T166">
        <f t="shared" si="36"/>
        <v>400.5</v>
      </c>
      <c r="U166">
        <f t="shared" si="37"/>
        <v>400.5</v>
      </c>
      <c r="V166">
        <f>IF(I166&lt;&gt;0,(ABS(R166*Constants!$B$4)+50)/100,IF(R166=0,MAX((0-ABS(T166*Constants!$B$4)),0),(ABS(R166*Constants!$B$4)+50)/100))</f>
        <v>501.125</v>
      </c>
      <c r="W166">
        <f>IF(J166&lt;&gt;0,(ABS(S166*Constants!$B$4)+50)/100,IF(S166=0,MAX((0-ABS(U166*Constants!$B$4)),0),(ABS(S166*Constants!$B$4)+50)/100))</f>
        <v>501.125</v>
      </c>
      <c r="X166">
        <f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400.5</v>
      </c>
      <c r="Y166">
        <f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400.5</v>
      </c>
      <c r="Z166">
        <f t="shared" si="38"/>
        <v>400.5</v>
      </c>
      <c r="AA166">
        <f t="shared" si="39"/>
        <v>400.5</v>
      </c>
      <c r="AB166">
        <f>IF(I166&lt;&gt;0,(ABS(X166*Constants!$B$10)+50)/100,IF(X166=0,MAX((AB165-ABS(Z166*Constants!$B$4)),0),(ABS(X166*Constants!$B$4)+50)/100))</f>
        <v>0.54005</v>
      </c>
      <c r="AC166">
        <f>IF(J166&lt;&gt;0,(ABS(Y166*Constants!$B$10)+50)/100,IF(Y166=0,MAX((AC165-ABS(AA166*Constants!$B$4)),0),(ABS(Y166*Constants!$B$4)+50)/100))</f>
        <v>0.54005</v>
      </c>
      <c r="AD166">
        <f t="shared" si="40"/>
        <v>401</v>
      </c>
      <c r="AE166">
        <f t="shared" si="41"/>
        <v>400.5</v>
      </c>
      <c r="AF166">
        <f t="shared" si="42"/>
        <v>400.5</v>
      </c>
      <c r="AG166">
        <f>((Constants!$B$5*AG165)+Constants!$B$4*AD166+AH165)/(Constants!$B$5+Constants!$B$4)</f>
        <v>401</v>
      </c>
      <c r="AH166">
        <f>((Constants!$B$5*AG165)+Constants!$B$4*AD166+AH165)-(Constants!$B$5+Constants!$B$4)*AG166</f>
        <v>0</v>
      </c>
      <c r="AI166">
        <f>((Constants!$B$5*AI165)+Constants!$B$4*AE166+AJ165)/(Constants!$B$5+Constants!$B$4)</f>
        <v>400.5</v>
      </c>
      <c r="AJ166">
        <f>((Constants!$B$5*AI165)+Constants!$B$4*AE166+AJ165)-(Constants!$B$4+Constants!$B$5)*AI166</f>
        <v>0</v>
      </c>
      <c r="AK166">
        <f>((Constants!$B$5*AK165)+Constants!$B$4*AF166+AL165)/(Constants!$B$5+Constants!$B$4)</f>
        <v>400.5</v>
      </c>
      <c r="AL166">
        <f>((Constants!$B$5*AK165)+Constants!$B$4*AF166+AL165)-(Constants!$B$5+Constants!$B$4)*AK166</f>
        <v>0</v>
      </c>
      <c r="AM166">
        <f t="shared" si="43"/>
        <v>1</v>
      </c>
      <c r="AN166">
        <f t="shared" si="44"/>
        <v>1</v>
      </c>
      <c r="AO166">
        <f>(200000*(ABS(N166)-ABS(N164))+Constants!$B$7)/(2*Constants!$B$7)</f>
        <v>0.5</v>
      </c>
      <c r="AP166">
        <f>(200000*(ABS(O166)-ABS(O164))+Constants!$B$7)/(2*Constants!$B$7)</f>
        <v>0.5</v>
      </c>
      <c r="AQ166">
        <f t="shared" si="45"/>
        <v>1</v>
      </c>
      <c r="AR166">
        <f>(Constants!$B$3*Constants!$B$8*I166*K166+AS165)/(Constants!$B$9*Constants!$B$4)</f>
        <v>2.51327433628319</v>
      </c>
      <c r="AS166">
        <f>(Constants!$B$3*Constants!$B$8*I166*K166+AS165)-(AR166*Constants!$B$9*Constants!$B$4)</f>
        <v>0</v>
      </c>
      <c r="AT166">
        <f t="shared" si="46"/>
        <v>412.176991150443</v>
      </c>
      <c r="AU166">
        <f t="array" ref="AU166">IF(SUMPRODUCT(--(SIGN(AN133:AN165)=SIGN(K134:K166)))=0,2,IF(AV165&gt;0,1,0))</f>
        <v>0</v>
      </c>
      <c r="AV166">
        <f>IF(AU166=2,ROUND(5*1000/Constants!$B$11,0),IF(AV165&gt;0,AV165-1,0))</f>
        <v>0</v>
      </c>
      <c r="AW166">
        <f t="shared" si="47"/>
        <v>0</v>
      </c>
      <c r="AX166">
        <f ca="1" t="array" ref="AX166">IF(AW166&gt;Constants!$B$12,2,IF(SUMPRODUCT(--(AX147:AX166=2))=0,0,1))</f>
        <v>2</v>
      </c>
      <c r="AZ166">
        <f t="array" ref="AZ166">IF(ABS(AG166)&gt;Constants!$B$13,2,IF(SUMPRODUCT(--(AZ146:AZ165=2))=0,0,1))</f>
        <v>0</v>
      </c>
    </row>
    <row r="167" spans="1:52">
      <c r="A167" s="3">
        <v>165</v>
      </c>
      <c r="B167">
        <f>Signals!D166</f>
        <v>1</v>
      </c>
      <c r="C167">
        <f>Signals!E166</f>
        <v>1</v>
      </c>
      <c r="D167">
        <f>Signals!G166</f>
        <v>0</v>
      </c>
      <c r="E167">
        <f>Signals!J166</f>
        <v>0</v>
      </c>
      <c r="F167">
        <f>Signals!K166</f>
        <v>0</v>
      </c>
      <c r="G167">
        <f>IF(Constants!$B$2=2,-B167,B167)</f>
        <v>1</v>
      </c>
      <c r="H167">
        <f>IF(Constants!$C$2=2,-C167,C167)</f>
        <v>1</v>
      </c>
      <c r="I167">
        <f t="shared" si="31"/>
        <v>1</v>
      </c>
      <c r="J167">
        <f t="shared" si="32"/>
        <v>1</v>
      </c>
      <c r="K167">
        <f t="shared" si="33"/>
        <v>1</v>
      </c>
      <c r="L167">
        <f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400.5</v>
      </c>
      <c r="M167">
        <f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400.5</v>
      </c>
      <c r="N167">
        <f t="shared" si="34"/>
        <v>400.5</v>
      </c>
      <c r="O167">
        <f t="shared" si="35"/>
        <v>400.5</v>
      </c>
      <c r="P167">
        <f>IF(I167&lt;&gt;0,(ABS(L167*Constants!$B$10)+50)/100,MAX(P166-ABS(N167*Constants!$B$4),0))</f>
        <v>0.54005</v>
      </c>
      <c r="Q167">
        <f>IF(J167&lt;&gt;0,(ABS(M167*Constants!$B$10)+50)/100,MAX(Q166-ABS(O167*Constants!$B$4),0))</f>
        <v>0.54005</v>
      </c>
      <c r="R167">
        <f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400.5</v>
      </c>
      <c r="S167">
        <f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400.5</v>
      </c>
      <c r="T167">
        <f t="shared" si="36"/>
        <v>400.5</v>
      </c>
      <c r="U167">
        <f t="shared" si="37"/>
        <v>400.5</v>
      </c>
      <c r="V167">
        <f>IF(I167&lt;&gt;0,(ABS(R167*Constants!$B$4)+50)/100,IF(R167=0,MAX((0-ABS(T167*Constants!$B$4)),0),(ABS(R167*Constants!$B$4)+50)/100))</f>
        <v>501.125</v>
      </c>
      <c r="W167">
        <f>IF(J167&lt;&gt;0,(ABS(S167*Constants!$B$4)+50)/100,IF(S167=0,MAX((0-ABS(U167*Constants!$B$4)),0),(ABS(S167*Constants!$B$4)+50)/100))</f>
        <v>501.125</v>
      </c>
      <c r="X167">
        <f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400.5</v>
      </c>
      <c r="Y167">
        <f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400.5</v>
      </c>
      <c r="Z167">
        <f t="shared" si="38"/>
        <v>400.5</v>
      </c>
      <c r="AA167">
        <f t="shared" si="39"/>
        <v>400.5</v>
      </c>
      <c r="AB167">
        <f>IF(I167&lt;&gt;0,(ABS(X167*Constants!$B$10)+50)/100,IF(X167=0,MAX((AB166-ABS(Z167*Constants!$B$4)),0),(ABS(X167*Constants!$B$4)+50)/100))</f>
        <v>0.54005</v>
      </c>
      <c r="AC167">
        <f>IF(J167&lt;&gt;0,(ABS(Y167*Constants!$B$10)+50)/100,IF(Y167=0,MAX((AC166-ABS(AA167*Constants!$B$4)),0),(ABS(Y167*Constants!$B$4)+50)/100))</f>
        <v>0.54005</v>
      </c>
      <c r="AD167">
        <f t="shared" si="40"/>
        <v>401</v>
      </c>
      <c r="AE167">
        <f t="shared" si="41"/>
        <v>400.5</v>
      </c>
      <c r="AF167">
        <f t="shared" si="42"/>
        <v>400.5</v>
      </c>
      <c r="AG167">
        <f>((Constants!$B$5*AG166)+Constants!$B$4*AD167+AH166)/(Constants!$B$5+Constants!$B$4)</f>
        <v>401</v>
      </c>
      <c r="AH167">
        <f>((Constants!$B$5*AG166)+Constants!$B$4*AD167+AH166)-(Constants!$B$5+Constants!$B$4)*AG167</f>
        <v>0</v>
      </c>
      <c r="AI167">
        <f>((Constants!$B$5*AI166)+Constants!$B$4*AE167+AJ166)/(Constants!$B$5+Constants!$B$4)</f>
        <v>400.5</v>
      </c>
      <c r="AJ167">
        <f>((Constants!$B$5*AI166)+Constants!$B$4*AE167+AJ166)-(Constants!$B$4+Constants!$B$5)*AI167</f>
        <v>0</v>
      </c>
      <c r="AK167">
        <f>((Constants!$B$5*AK166)+Constants!$B$4*AF167+AL166)/(Constants!$B$5+Constants!$B$4)</f>
        <v>400.5</v>
      </c>
      <c r="AL167">
        <f>((Constants!$B$5*AK166)+Constants!$B$4*AF167+AL166)-(Constants!$B$5+Constants!$B$4)*AK167</f>
        <v>0</v>
      </c>
      <c r="AM167">
        <f t="shared" si="43"/>
        <v>1</v>
      </c>
      <c r="AN167">
        <f t="shared" si="44"/>
        <v>1</v>
      </c>
      <c r="AO167">
        <f>(200000*(ABS(N167)-ABS(N165))+Constants!$B$7)/(2*Constants!$B$7)</f>
        <v>0.5</v>
      </c>
      <c r="AP167">
        <f>(200000*(ABS(O167)-ABS(O165))+Constants!$B$7)/(2*Constants!$B$7)</f>
        <v>0.5</v>
      </c>
      <c r="AQ167">
        <f t="shared" si="45"/>
        <v>1</v>
      </c>
      <c r="AR167">
        <f>(Constants!$B$3*Constants!$B$8*I167*K167+AS166)/(Constants!$B$9*Constants!$B$4)</f>
        <v>2.51327433628319</v>
      </c>
      <c r="AS167">
        <f>(Constants!$B$3*Constants!$B$8*I167*K167+AS166)-(AR167*Constants!$B$9*Constants!$B$4)</f>
        <v>0</v>
      </c>
      <c r="AT167">
        <f t="shared" si="46"/>
        <v>414.690265486726</v>
      </c>
      <c r="AU167">
        <f t="array" ref="AU167">IF(SUMPRODUCT(--(SIGN(AN134:AN166)=SIGN(K135:K167)))=0,2,IF(AV166&gt;0,1,0))</f>
        <v>0</v>
      </c>
      <c r="AV167">
        <f>IF(AU167=2,ROUND(5*1000/Constants!$B$11,0),IF(AV166&gt;0,AV166-1,0))</f>
        <v>0</v>
      </c>
      <c r="AW167">
        <f t="shared" si="47"/>
        <v>0</v>
      </c>
      <c r="AX167">
        <f ca="1" t="array" ref="AX167">IF(AW167&gt;Constants!$B$12,2,IF(SUMPRODUCT(--(AX148:AX167=2))=0,0,1))</f>
        <v>2</v>
      </c>
      <c r="AZ167">
        <f t="array" ref="AZ167">IF(ABS(AG167)&gt;Constants!$B$13,2,IF(SUMPRODUCT(--(AZ147:AZ166=2))=0,0,1))</f>
        <v>0</v>
      </c>
    </row>
    <row r="168" spans="1:52">
      <c r="A168" s="3">
        <v>166</v>
      </c>
      <c r="B168">
        <f>Signals!D167</f>
        <v>1</v>
      </c>
      <c r="C168">
        <f>Signals!E167</f>
        <v>1</v>
      </c>
      <c r="D168">
        <f>Signals!G167</f>
        <v>0</v>
      </c>
      <c r="E168">
        <f>Signals!J167</f>
        <v>0</v>
      </c>
      <c r="F168">
        <f>Signals!K167</f>
        <v>0</v>
      </c>
      <c r="G168">
        <f>IF(Constants!$B$2=2,-B168,B168)</f>
        <v>1</v>
      </c>
      <c r="H168">
        <f>IF(Constants!$C$2=2,-C168,C168)</f>
        <v>1</v>
      </c>
      <c r="I168">
        <f t="shared" si="31"/>
        <v>1</v>
      </c>
      <c r="J168">
        <f t="shared" si="32"/>
        <v>1</v>
      </c>
      <c r="K168">
        <f t="shared" si="33"/>
        <v>1</v>
      </c>
      <c r="L168">
        <f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400.5</v>
      </c>
      <c r="M168">
        <f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400.5</v>
      </c>
      <c r="N168">
        <f t="shared" si="34"/>
        <v>400.5</v>
      </c>
      <c r="O168">
        <f t="shared" si="35"/>
        <v>400.5</v>
      </c>
      <c r="P168">
        <f>IF(I168&lt;&gt;0,(ABS(L168*Constants!$B$10)+50)/100,MAX(P167-ABS(N168*Constants!$B$4),0))</f>
        <v>0.54005</v>
      </c>
      <c r="Q168">
        <f>IF(J168&lt;&gt;0,(ABS(M168*Constants!$B$10)+50)/100,MAX(Q167-ABS(O168*Constants!$B$4),0))</f>
        <v>0.54005</v>
      </c>
      <c r="R168">
        <f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400.5</v>
      </c>
      <c r="S168">
        <f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400.5</v>
      </c>
      <c r="T168">
        <f t="shared" si="36"/>
        <v>400.5</v>
      </c>
      <c r="U168">
        <f t="shared" si="37"/>
        <v>400.5</v>
      </c>
      <c r="V168">
        <f>IF(I168&lt;&gt;0,(ABS(R168*Constants!$B$4)+50)/100,IF(R168=0,MAX((0-ABS(T168*Constants!$B$4)),0),(ABS(R168*Constants!$B$4)+50)/100))</f>
        <v>501.125</v>
      </c>
      <c r="W168">
        <f>IF(J168&lt;&gt;0,(ABS(S168*Constants!$B$4)+50)/100,IF(S168=0,MAX((0-ABS(U168*Constants!$B$4)),0),(ABS(S168*Constants!$B$4)+50)/100))</f>
        <v>501.125</v>
      </c>
      <c r="X168">
        <f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400.5</v>
      </c>
      <c r="Y168">
        <f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400.5</v>
      </c>
      <c r="Z168">
        <f t="shared" si="38"/>
        <v>400.5</v>
      </c>
      <c r="AA168">
        <f t="shared" si="39"/>
        <v>400.5</v>
      </c>
      <c r="AB168">
        <f>IF(I168&lt;&gt;0,(ABS(X168*Constants!$B$10)+50)/100,IF(X168=0,MAX((AB167-ABS(Z168*Constants!$B$4)),0),(ABS(X168*Constants!$B$4)+50)/100))</f>
        <v>0.54005</v>
      </c>
      <c r="AC168">
        <f>IF(J168&lt;&gt;0,(ABS(Y168*Constants!$B$10)+50)/100,IF(Y168=0,MAX((AC167-ABS(AA168*Constants!$B$4)),0),(ABS(Y168*Constants!$B$4)+50)/100))</f>
        <v>0.54005</v>
      </c>
      <c r="AD168">
        <f t="shared" si="40"/>
        <v>401</v>
      </c>
      <c r="AE168">
        <f t="shared" si="41"/>
        <v>400.5</v>
      </c>
      <c r="AF168">
        <f t="shared" si="42"/>
        <v>400.5</v>
      </c>
      <c r="AG168">
        <f>((Constants!$B$5*AG167)+Constants!$B$4*AD168+AH167)/(Constants!$B$5+Constants!$B$4)</f>
        <v>401</v>
      </c>
      <c r="AH168">
        <f>((Constants!$B$5*AG167)+Constants!$B$4*AD168+AH167)-(Constants!$B$5+Constants!$B$4)*AG168</f>
        <v>0</v>
      </c>
      <c r="AI168">
        <f>((Constants!$B$5*AI167)+Constants!$B$4*AE168+AJ167)/(Constants!$B$5+Constants!$B$4)</f>
        <v>400.5</v>
      </c>
      <c r="AJ168">
        <f>((Constants!$B$5*AI167)+Constants!$B$4*AE168+AJ167)-(Constants!$B$4+Constants!$B$5)*AI168</f>
        <v>0</v>
      </c>
      <c r="AK168">
        <f>((Constants!$B$5*AK167)+Constants!$B$4*AF168+AL167)/(Constants!$B$5+Constants!$B$4)</f>
        <v>400.5</v>
      </c>
      <c r="AL168">
        <f>((Constants!$B$5*AK167)+Constants!$B$4*AF168+AL167)-(Constants!$B$5+Constants!$B$4)*AK168</f>
        <v>0</v>
      </c>
      <c r="AM168">
        <f t="shared" si="43"/>
        <v>1</v>
      </c>
      <c r="AN168">
        <f t="shared" si="44"/>
        <v>1</v>
      </c>
      <c r="AO168">
        <f>(200000*(ABS(N168)-ABS(N166))+Constants!$B$7)/(2*Constants!$B$7)</f>
        <v>0.5</v>
      </c>
      <c r="AP168">
        <f>(200000*(ABS(O168)-ABS(O166))+Constants!$B$7)/(2*Constants!$B$7)</f>
        <v>0.5</v>
      </c>
      <c r="AQ168">
        <f t="shared" si="45"/>
        <v>1</v>
      </c>
      <c r="AR168">
        <f>(Constants!$B$3*Constants!$B$8*I168*K168+AS167)/(Constants!$B$9*Constants!$B$4)</f>
        <v>2.51327433628319</v>
      </c>
      <c r="AS168">
        <f>(Constants!$B$3*Constants!$B$8*I168*K168+AS167)-(AR168*Constants!$B$9*Constants!$B$4)</f>
        <v>0</v>
      </c>
      <c r="AT168">
        <f t="shared" si="46"/>
        <v>417.203539823009</v>
      </c>
      <c r="AU168">
        <f t="array" ref="AU168">IF(SUMPRODUCT(--(SIGN(AN135:AN167)=SIGN(K136:K168)))=0,2,IF(AV167&gt;0,1,0))</f>
        <v>0</v>
      </c>
      <c r="AV168">
        <f>IF(AU168=2,ROUND(5*1000/Constants!$B$11,0),IF(AV167&gt;0,AV167-1,0))</f>
        <v>0</v>
      </c>
      <c r="AW168">
        <f t="shared" si="47"/>
        <v>0</v>
      </c>
      <c r="AX168">
        <f ca="1" t="array" ref="AX168">IF(AW168&gt;Constants!$B$12,2,IF(SUMPRODUCT(--(AX149:AX168=2))=0,0,1))</f>
        <v>2</v>
      </c>
      <c r="AZ168">
        <f t="array" ref="AZ168">IF(ABS(AG168)&gt;Constants!$B$13,2,IF(SUMPRODUCT(--(AZ148:AZ167=2))=0,0,1))</f>
        <v>0</v>
      </c>
    </row>
    <row r="169" spans="1:52">
      <c r="A169" s="3">
        <v>167</v>
      </c>
      <c r="B169">
        <f>Signals!D168</f>
        <v>1</v>
      </c>
      <c r="C169">
        <f>Signals!E168</f>
        <v>1</v>
      </c>
      <c r="D169">
        <f>Signals!G168</f>
        <v>0</v>
      </c>
      <c r="E169">
        <f>Signals!J168</f>
        <v>0</v>
      </c>
      <c r="F169">
        <f>Signals!K168</f>
        <v>0</v>
      </c>
      <c r="G169">
        <f>IF(Constants!$B$2=2,-B169,B169)</f>
        <v>1</v>
      </c>
      <c r="H169">
        <f>IF(Constants!$C$2=2,-C169,C169)</f>
        <v>1</v>
      </c>
      <c r="I169">
        <f t="shared" ref="I169:I232" si="48">IF(SIGN(G169+H169)=SIGN(AN168),G169,-G169)</f>
        <v>1</v>
      </c>
      <c r="J169">
        <f t="shared" ref="J169:J232" si="49">IF(SIGN(G169+H169)=SIGN(AN168),H169,-H169)</f>
        <v>1</v>
      </c>
      <c r="K169">
        <f t="shared" ref="K169:K232" si="50">IF(SIGN(G169+H169)=SIGN(AN168),1,-1)</f>
        <v>1</v>
      </c>
      <c r="L169">
        <f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400.5</v>
      </c>
      <c r="M169">
        <f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400.5</v>
      </c>
      <c r="N169">
        <f t="shared" ref="N169:N232" si="51">IF(I169&lt;&gt;0,L169,IF(P168&gt;0,N168,0))</f>
        <v>400.5</v>
      </c>
      <c r="O169">
        <f t="shared" ref="O169:O232" si="52">IF(J169&lt;&gt;0,M169,IF(Q168&gt;0,O168,0))</f>
        <v>400.5</v>
      </c>
      <c r="P169">
        <f>IF(I169&lt;&gt;0,(ABS(L169*Constants!$B$10)+50)/100,MAX(P168-ABS(N169*Constants!$B$4),0))</f>
        <v>0.54005</v>
      </c>
      <c r="Q169">
        <f>IF(J169&lt;&gt;0,(ABS(M169*Constants!$B$10)+50)/100,MAX(Q168-ABS(O169*Constants!$B$4),0))</f>
        <v>0.54005</v>
      </c>
      <c r="R169">
        <f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400.5</v>
      </c>
      <c r="S169">
        <f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400.5</v>
      </c>
      <c r="T169">
        <f t="shared" ref="T169:T232" si="53">IF(I169&lt;&gt;0,R169,IF(V168&gt;0,MAX(T168,R169),R169))</f>
        <v>400.5</v>
      </c>
      <c r="U169">
        <f t="shared" ref="U169:U232" si="54">IF(J169&lt;&gt;0,S169,IF(W168&gt;0,MAX(U168,S169),S169))</f>
        <v>400.5</v>
      </c>
      <c r="V169">
        <f>IF(I169&lt;&gt;0,(ABS(R169*Constants!$B$4)+50)/100,IF(R169=0,MAX((0-ABS(T169*Constants!$B$4)),0),(ABS(R169*Constants!$B$4)+50)/100))</f>
        <v>501.125</v>
      </c>
      <c r="W169">
        <f>IF(J169&lt;&gt;0,(ABS(S169*Constants!$B$4)+50)/100,IF(S169=0,MAX((0-ABS(U169*Constants!$B$4)),0),(ABS(S169*Constants!$B$4)+50)/100))</f>
        <v>501.125</v>
      </c>
      <c r="X169">
        <f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400.5</v>
      </c>
      <c r="Y169">
        <f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400.5</v>
      </c>
      <c r="Z169">
        <f t="shared" ref="Z169:Z232" si="55">IF(I169&lt;&gt;0,X169,IF(AB168&gt;0,MIN(Z168,X169),X169))</f>
        <v>400.5</v>
      </c>
      <c r="AA169">
        <f t="shared" ref="AA169:AA232" si="56">IF(J169&lt;&gt;0,Y169,IF(AC168&gt;0,MIN(AA168,Y169),Y169))</f>
        <v>400.5</v>
      </c>
      <c r="AB169">
        <f>IF(I169&lt;&gt;0,(ABS(X169*Constants!$B$10)+50)/100,IF(X169=0,MAX((AB168-ABS(Z169*Constants!$B$4)),0),(ABS(X169*Constants!$B$4)+50)/100))</f>
        <v>0.54005</v>
      </c>
      <c r="AC169">
        <f>IF(J169&lt;&gt;0,(ABS(Y169*Constants!$B$10)+50)/100,IF(Y169=0,MAX((AC168-ABS(AA169*Constants!$B$4)),0),(ABS(Y169*Constants!$B$4)+50)/100))</f>
        <v>0.54005</v>
      </c>
      <c r="AD169">
        <f t="shared" ref="AD169:AD232" si="57">IF(N169+O169&gt;=0,(1+N169+O169)/2,(N169+O169-1)/2)</f>
        <v>401</v>
      </c>
      <c r="AE169">
        <f t="shared" ref="AE169:AE232" si="58">MAX(T169,U169)</f>
        <v>400.5</v>
      </c>
      <c r="AF169">
        <f t="shared" ref="AF169:AF232" si="59">MIN(Z169,AA169)</f>
        <v>400.5</v>
      </c>
      <c r="AG169">
        <f>((Constants!$B$5*AG168)+Constants!$B$4*AD169+AH168)/(Constants!$B$5+Constants!$B$4)</f>
        <v>401</v>
      </c>
      <c r="AH169">
        <f>((Constants!$B$5*AG168)+Constants!$B$4*AD169+AH168)-(Constants!$B$5+Constants!$B$4)*AG169</f>
        <v>0</v>
      </c>
      <c r="AI169">
        <f>((Constants!$B$5*AI168)+Constants!$B$4*AE169+AJ168)/(Constants!$B$5+Constants!$B$4)</f>
        <v>400.5</v>
      </c>
      <c r="AJ169">
        <f>((Constants!$B$5*AI168)+Constants!$B$4*AE169+AJ168)-(Constants!$B$4+Constants!$B$5)*AI169</f>
        <v>0</v>
      </c>
      <c r="AK169">
        <f>((Constants!$B$5*AK168)+Constants!$B$4*AF169+AL168)/(Constants!$B$5+Constants!$B$4)</f>
        <v>400.5</v>
      </c>
      <c r="AL169">
        <f>((Constants!$B$5*AK168)+Constants!$B$4*AF169+AL168)-(Constants!$B$5+Constants!$B$4)*AK169</f>
        <v>0</v>
      </c>
      <c r="AM169">
        <f t="shared" ref="AM169:AM232" si="60">IF(AG169*K169&gt;0,1,IF(AG169*K169&lt;0,-1,0))</f>
        <v>1</v>
      </c>
      <c r="AN169">
        <f t="shared" ref="AN169:AN232" si="61">IF(SIGN(AI169)=SIGN(AK169),AM169,0)</f>
        <v>1</v>
      </c>
      <c r="AO169">
        <f>(200000*(ABS(N169)-ABS(N167))+Constants!$B$7)/(2*Constants!$B$7)</f>
        <v>0.5</v>
      </c>
      <c r="AP169">
        <f>(200000*(ABS(O169)-ABS(O167))+Constants!$B$7)/(2*Constants!$B$7)</f>
        <v>0.5</v>
      </c>
      <c r="AQ169">
        <f t="shared" ref="AQ169:AQ232" si="62">(1+AO169+AP169)/2</f>
        <v>1</v>
      </c>
      <c r="AR169">
        <f>(Constants!$B$3*Constants!$B$8*I169*K169+AS168)/(Constants!$B$9*Constants!$B$4)</f>
        <v>2.51327433628319</v>
      </c>
      <c r="AS169">
        <f>(Constants!$B$3*Constants!$B$8*I169*K169+AS168)-(AR169*Constants!$B$9*Constants!$B$4)</f>
        <v>0</v>
      </c>
      <c r="AT169">
        <f t="shared" ref="AT169:AT232" si="63">AR169+AT168</f>
        <v>419.716814159292</v>
      </c>
      <c r="AU169">
        <f t="array" ref="AU169">IF(SUMPRODUCT(--(SIGN(AN136:AN168)=SIGN(K137:K169)))=0,2,IF(AV168&gt;0,1,0))</f>
        <v>0</v>
      </c>
      <c r="AV169">
        <f>IF(AU169=2,ROUND(5*1000/Constants!$B$11,0),IF(AV168&gt;0,AV168-1,0))</f>
        <v>0</v>
      </c>
      <c r="AW169">
        <f t="shared" ref="AW169:AW232" si="64">IF(I169&lt;&gt;J169,AW168+ABS(I169-J169),0)</f>
        <v>0</v>
      </c>
      <c r="AX169">
        <f ca="1" t="array" ref="AX169">IF(AW169&gt;Constants!$B$12,2,IF(SUMPRODUCT(--(AX150:AX169=2))=0,0,1))</f>
        <v>2</v>
      </c>
      <c r="AZ169">
        <f t="array" ref="AZ169">IF(ABS(AG169)&gt;Constants!$B$13,2,IF(SUMPRODUCT(--(AZ149:AZ168=2))=0,0,1))</f>
        <v>0</v>
      </c>
    </row>
    <row r="170" spans="1:52">
      <c r="A170" s="3">
        <v>168</v>
      </c>
      <c r="B170">
        <f>Signals!D169</f>
        <v>1</v>
      </c>
      <c r="C170">
        <f>Signals!E169</f>
        <v>1</v>
      </c>
      <c r="D170">
        <f>Signals!G169</f>
        <v>0</v>
      </c>
      <c r="E170">
        <f>Signals!J169</f>
        <v>0</v>
      </c>
      <c r="F170">
        <f>Signals!K169</f>
        <v>0</v>
      </c>
      <c r="G170">
        <f>IF(Constants!$B$2=2,-B170,B170)</f>
        <v>1</v>
      </c>
      <c r="H170">
        <f>IF(Constants!$C$2=2,-C170,C170)</f>
        <v>1</v>
      </c>
      <c r="I170">
        <f t="shared" si="48"/>
        <v>1</v>
      </c>
      <c r="J170">
        <f t="shared" si="49"/>
        <v>1</v>
      </c>
      <c r="K170">
        <f t="shared" si="50"/>
        <v>1</v>
      </c>
      <c r="L170">
        <f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400.5</v>
      </c>
      <c r="M170">
        <f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400.5</v>
      </c>
      <c r="N170">
        <f t="shared" si="51"/>
        <v>400.5</v>
      </c>
      <c r="O170">
        <f t="shared" si="52"/>
        <v>400.5</v>
      </c>
      <c r="P170">
        <f>IF(I170&lt;&gt;0,(ABS(L170*Constants!$B$10)+50)/100,MAX(P169-ABS(N170*Constants!$B$4),0))</f>
        <v>0.54005</v>
      </c>
      <c r="Q170">
        <f>IF(J170&lt;&gt;0,(ABS(M170*Constants!$B$10)+50)/100,MAX(Q169-ABS(O170*Constants!$B$4),0))</f>
        <v>0.54005</v>
      </c>
      <c r="R170">
        <f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400.5</v>
      </c>
      <c r="S170">
        <f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400.5</v>
      </c>
      <c r="T170">
        <f t="shared" si="53"/>
        <v>400.5</v>
      </c>
      <c r="U170">
        <f t="shared" si="54"/>
        <v>400.5</v>
      </c>
      <c r="V170">
        <f>IF(I170&lt;&gt;0,(ABS(R170*Constants!$B$4)+50)/100,IF(R170=0,MAX((0-ABS(T170*Constants!$B$4)),0),(ABS(R170*Constants!$B$4)+50)/100))</f>
        <v>501.125</v>
      </c>
      <c r="W170">
        <f>IF(J170&lt;&gt;0,(ABS(S170*Constants!$B$4)+50)/100,IF(S170=0,MAX((0-ABS(U170*Constants!$B$4)),0),(ABS(S170*Constants!$B$4)+50)/100))</f>
        <v>501.125</v>
      </c>
      <c r="X170">
        <f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400.5</v>
      </c>
      <c r="Y170">
        <f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400.5</v>
      </c>
      <c r="Z170">
        <f t="shared" si="55"/>
        <v>400.5</v>
      </c>
      <c r="AA170">
        <f t="shared" si="56"/>
        <v>400.5</v>
      </c>
      <c r="AB170">
        <f>IF(I170&lt;&gt;0,(ABS(X170*Constants!$B$10)+50)/100,IF(X170=0,MAX((AB169-ABS(Z170*Constants!$B$4)),0),(ABS(X170*Constants!$B$4)+50)/100))</f>
        <v>0.54005</v>
      </c>
      <c r="AC170">
        <f>IF(J170&lt;&gt;0,(ABS(Y170*Constants!$B$10)+50)/100,IF(Y170=0,MAX((AC169-ABS(AA170*Constants!$B$4)),0),(ABS(Y170*Constants!$B$4)+50)/100))</f>
        <v>0.54005</v>
      </c>
      <c r="AD170">
        <f t="shared" si="57"/>
        <v>401</v>
      </c>
      <c r="AE170">
        <f t="shared" si="58"/>
        <v>400.5</v>
      </c>
      <c r="AF170">
        <f t="shared" si="59"/>
        <v>400.5</v>
      </c>
      <c r="AG170">
        <f>((Constants!$B$5*AG169)+Constants!$B$4*AD170+AH169)/(Constants!$B$5+Constants!$B$4)</f>
        <v>401</v>
      </c>
      <c r="AH170">
        <f>((Constants!$B$5*AG169)+Constants!$B$4*AD170+AH169)-(Constants!$B$5+Constants!$B$4)*AG170</f>
        <v>0</v>
      </c>
      <c r="AI170">
        <f>((Constants!$B$5*AI169)+Constants!$B$4*AE170+AJ169)/(Constants!$B$5+Constants!$B$4)</f>
        <v>400.5</v>
      </c>
      <c r="AJ170">
        <f>((Constants!$B$5*AI169)+Constants!$B$4*AE170+AJ169)-(Constants!$B$4+Constants!$B$5)*AI170</f>
        <v>0</v>
      </c>
      <c r="AK170">
        <f>((Constants!$B$5*AK169)+Constants!$B$4*AF170+AL169)/(Constants!$B$5+Constants!$B$4)</f>
        <v>400.5</v>
      </c>
      <c r="AL170">
        <f>((Constants!$B$5*AK169)+Constants!$B$4*AF170+AL169)-(Constants!$B$5+Constants!$B$4)*AK170</f>
        <v>0</v>
      </c>
      <c r="AM170">
        <f t="shared" si="60"/>
        <v>1</v>
      </c>
      <c r="AN170">
        <f t="shared" si="61"/>
        <v>1</v>
      </c>
      <c r="AO170">
        <f>(200000*(ABS(N170)-ABS(N168))+Constants!$B$7)/(2*Constants!$B$7)</f>
        <v>0.5</v>
      </c>
      <c r="AP170">
        <f>(200000*(ABS(O170)-ABS(O168))+Constants!$B$7)/(2*Constants!$B$7)</f>
        <v>0.5</v>
      </c>
      <c r="AQ170">
        <f t="shared" si="62"/>
        <v>1</v>
      </c>
      <c r="AR170">
        <f>(Constants!$B$3*Constants!$B$8*I170*K170+AS169)/(Constants!$B$9*Constants!$B$4)</f>
        <v>2.51327433628319</v>
      </c>
      <c r="AS170">
        <f>(Constants!$B$3*Constants!$B$8*I170*K170+AS169)-(AR170*Constants!$B$9*Constants!$B$4)</f>
        <v>0</v>
      </c>
      <c r="AT170">
        <f t="shared" si="63"/>
        <v>422.230088495576</v>
      </c>
      <c r="AU170">
        <f t="array" ref="AU170">IF(SUMPRODUCT(--(SIGN(AN137:AN169)=SIGN(K138:K170)))=0,2,IF(AV169&gt;0,1,0))</f>
        <v>0</v>
      </c>
      <c r="AV170">
        <f>IF(AU170=2,ROUND(5*1000/Constants!$B$11,0),IF(AV169&gt;0,AV169-1,0))</f>
        <v>0</v>
      </c>
      <c r="AW170">
        <f t="shared" si="64"/>
        <v>0</v>
      </c>
      <c r="AX170">
        <f ca="1" t="array" ref="AX170">IF(AW170&gt;Constants!$B$12,2,IF(SUMPRODUCT(--(AX151:AX170=2))=0,0,1))</f>
        <v>2</v>
      </c>
      <c r="AZ170">
        <f t="array" ref="AZ170">IF(ABS(AG170)&gt;Constants!$B$13,2,IF(SUMPRODUCT(--(AZ150:AZ169=2))=0,0,1))</f>
        <v>0</v>
      </c>
    </row>
    <row r="171" spans="1:52">
      <c r="A171" s="3">
        <v>169</v>
      </c>
      <c r="B171">
        <f>Signals!D170</f>
        <v>1</v>
      </c>
      <c r="C171">
        <f>Signals!E170</f>
        <v>1</v>
      </c>
      <c r="D171">
        <f>Signals!G170</f>
        <v>0</v>
      </c>
      <c r="E171">
        <f>Signals!J170</f>
        <v>0</v>
      </c>
      <c r="F171">
        <f>Signals!K170</f>
        <v>0</v>
      </c>
      <c r="G171">
        <f>IF(Constants!$B$2=2,-B171,B171)</f>
        <v>1</v>
      </c>
      <c r="H171">
        <f>IF(Constants!$C$2=2,-C171,C171)</f>
        <v>1</v>
      </c>
      <c r="I171">
        <f t="shared" si="48"/>
        <v>1</v>
      </c>
      <c r="J171">
        <f t="shared" si="49"/>
        <v>1</v>
      </c>
      <c r="K171">
        <f t="shared" si="50"/>
        <v>1</v>
      </c>
      <c r="L171">
        <f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400.5</v>
      </c>
      <c r="M171">
        <f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400.5</v>
      </c>
      <c r="N171">
        <f t="shared" si="51"/>
        <v>400.5</v>
      </c>
      <c r="O171">
        <f t="shared" si="52"/>
        <v>400.5</v>
      </c>
      <c r="P171">
        <f>IF(I171&lt;&gt;0,(ABS(L171*Constants!$B$10)+50)/100,MAX(P170-ABS(N171*Constants!$B$4),0))</f>
        <v>0.54005</v>
      </c>
      <c r="Q171">
        <f>IF(J171&lt;&gt;0,(ABS(M171*Constants!$B$10)+50)/100,MAX(Q170-ABS(O171*Constants!$B$4),0))</f>
        <v>0.54005</v>
      </c>
      <c r="R171">
        <f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400.5</v>
      </c>
      <c r="S171">
        <f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400.5</v>
      </c>
      <c r="T171">
        <f t="shared" si="53"/>
        <v>400.5</v>
      </c>
      <c r="U171">
        <f t="shared" si="54"/>
        <v>400.5</v>
      </c>
      <c r="V171">
        <f>IF(I171&lt;&gt;0,(ABS(R171*Constants!$B$4)+50)/100,IF(R171=0,MAX((0-ABS(T171*Constants!$B$4)),0),(ABS(R171*Constants!$B$4)+50)/100))</f>
        <v>501.125</v>
      </c>
      <c r="W171">
        <f>IF(J171&lt;&gt;0,(ABS(S171*Constants!$B$4)+50)/100,IF(S171=0,MAX((0-ABS(U171*Constants!$B$4)),0),(ABS(S171*Constants!$B$4)+50)/100))</f>
        <v>501.125</v>
      </c>
      <c r="X171">
        <f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400.5</v>
      </c>
      <c r="Y171">
        <f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400.5</v>
      </c>
      <c r="Z171">
        <f t="shared" si="55"/>
        <v>400.5</v>
      </c>
      <c r="AA171">
        <f t="shared" si="56"/>
        <v>400.5</v>
      </c>
      <c r="AB171">
        <f>IF(I171&lt;&gt;0,(ABS(X171*Constants!$B$10)+50)/100,IF(X171=0,MAX((AB170-ABS(Z171*Constants!$B$4)),0),(ABS(X171*Constants!$B$4)+50)/100))</f>
        <v>0.54005</v>
      </c>
      <c r="AC171">
        <f>IF(J171&lt;&gt;0,(ABS(Y171*Constants!$B$10)+50)/100,IF(Y171=0,MAX((AC170-ABS(AA171*Constants!$B$4)),0),(ABS(Y171*Constants!$B$4)+50)/100))</f>
        <v>0.54005</v>
      </c>
      <c r="AD171">
        <f t="shared" si="57"/>
        <v>401</v>
      </c>
      <c r="AE171">
        <f t="shared" si="58"/>
        <v>400.5</v>
      </c>
      <c r="AF171">
        <f t="shared" si="59"/>
        <v>400.5</v>
      </c>
      <c r="AG171">
        <f>((Constants!$B$5*AG170)+Constants!$B$4*AD171+AH170)/(Constants!$B$5+Constants!$B$4)</f>
        <v>401</v>
      </c>
      <c r="AH171">
        <f>((Constants!$B$5*AG170)+Constants!$B$4*AD171+AH170)-(Constants!$B$5+Constants!$B$4)*AG171</f>
        <v>0</v>
      </c>
      <c r="AI171">
        <f>((Constants!$B$5*AI170)+Constants!$B$4*AE171+AJ170)/(Constants!$B$5+Constants!$B$4)</f>
        <v>400.5</v>
      </c>
      <c r="AJ171">
        <f>((Constants!$B$5*AI170)+Constants!$B$4*AE171+AJ170)-(Constants!$B$4+Constants!$B$5)*AI171</f>
        <v>0</v>
      </c>
      <c r="AK171">
        <f>((Constants!$B$5*AK170)+Constants!$B$4*AF171+AL170)/(Constants!$B$5+Constants!$B$4)</f>
        <v>400.5</v>
      </c>
      <c r="AL171">
        <f>((Constants!$B$5*AK170)+Constants!$B$4*AF171+AL170)-(Constants!$B$5+Constants!$B$4)*AK171</f>
        <v>0</v>
      </c>
      <c r="AM171">
        <f t="shared" si="60"/>
        <v>1</v>
      </c>
      <c r="AN171">
        <f t="shared" si="61"/>
        <v>1</v>
      </c>
      <c r="AO171">
        <f>(200000*(ABS(N171)-ABS(N169))+Constants!$B$7)/(2*Constants!$B$7)</f>
        <v>0.5</v>
      </c>
      <c r="AP171">
        <f>(200000*(ABS(O171)-ABS(O169))+Constants!$B$7)/(2*Constants!$B$7)</f>
        <v>0.5</v>
      </c>
      <c r="AQ171">
        <f t="shared" si="62"/>
        <v>1</v>
      </c>
      <c r="AR171">
        <f>(Constants!$B$3*Constants!$B$8*I171*K171+AS170)/(Constants!$B$9*Constants!$B$4)</f>
        <v>2.51327433628319</v>
      </c>
      <c r="AS171">
        <f>(Constants!$B$3*Constants!$B$8*I171*K171+AS170)-(AR171*Constants!$B$9*Constants!$B$4)</f>
        <v>0</v>
      </c>
      <c r="AT171">
        <f t="shared" si="63"/>
        <v>424.743362831859</v>
      </c>
      <c r="AU171">
        <f t="array" ref="AU171">IF(SUMPRODUCT(--(SIGN(AN138:AN170)=SIGN(K139:K171)))=0,2,IF(AV170&gt;0,1,0))</f>
        <v>0</v>
      </c>
      <c r="AV171">
        <f>IF(AU171=2,ROUND(5*1000/Constants!$B$11,0),IF(AV170&gt;0,AV170-1,0))</f>
        <v>0</v>
      </c>
      <c r="AW171">
        <f t="shared" si="64"/>
        <v>0</v>
      </c>
      <c r="AX171">
        <f ca="1" t="array" ref="AX171">IF(AW171&gt;Constants!$B$12,2,IF(SUMPRODUCT(--(AX152:AX171=2))=0,0,1))</f>
        <v>2</v>
      </c>
      <c r="AZ171">
        <f t="array" ref="AZ171">IF(ABS(AG171)&gt;Constants!$B$13,2,IF(SUMPRODUCT(--(AZ151:AZ170=2))=0,0,1))</f>
        <v>0</v>
      </c>
    </row>
    <row r="172" spans="1:52">
      <c r="A172" s="3">
        <v>170</v>
      </c>
      <c r="B172">
        <f>Signals!D171</f>
        <v>1</v>
      </c>
      <c r="C172">
        <f>Signals!E171</f>
        <v>1</v>
      </c>
      <c r="D172">
        <f>Signals!G171</f>
        <v>0</v>
      </c>
      <c r="E172">
        <f>Signals!J171</f>
        <v>0</v>
      </c>
      <c r="F172">
        <f>Signals!K171</f>
        <v>0</v>
      </c>
      <c r="G172">
        <f>IF(Constants!$B$2=2,-B172,B172)</f>
        <v>1</v>
      </c>
      <c r="H172">
        <f>IF(Constants!$C$2=2,-C172,C172)</f>
        <v>1</v>
      </c>
      <c r="I172">
        <f t="shared" si="48"/>
        <v>1</v>
      </c>
      <c r="J172">
        <f t="shared" si="49"/>
        <v>1</v>
      </c>
      <c r="K172">
        <f t="shared" si="50"/>
        <v>1</v>
      </c>
      <c r="L172">
        <f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400.5</v>
      </c>
      <c r="M172">
        <f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400.5</v>
      </c>
      <c r="N172">
        <f t="shared" si="51"/>
        <v>400.5</v>
      </c>
      <c r="O172">
        <f t="shared" si="52"/>
        <v>400.5</v>
      </c>
      <c r="P172">
        <f>IF(I172&lt;&gt;0,(ABS(L172*Constants!$B$10)+50)/100,MAX(P171-ABS(N172*Constants!$B$4),0))</f>
        <v>0.54005</v>
      </c>
      <c r="Q172">
        <f>IF(J172&lt;&gt;0,(ABS(M172*Constants!$B$10)+50)/100,MAX(Q171-ABS(O172*Constants!$B$4),0))</f>
        <v>0.54005</v>
      </c>
      <c r="R172">
        <f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400.5</v>
      </c>
      <c r="S172">
        <f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400.5</v>
      </c>
      <c r="T172">
        <f t="shared" si="53"/>
        <v>400.5</v>
      </c>
      <c r="U172">
        <f t="shared" si="54"/>
        <v>400.5</v>
      </c>
      <c r="V172">
        <f>IF(I172&lt;&gt;0,(ABS(R172*Constants!$B$4)+50)/100,IF(R172=0,MAX((0-ABS(T172*Constants!$B$4)),0),(ABS(R172*Constants!$B$4)+50)/100))</f>
        <v>501.125</v>
      </c>
      <c r="W172">
        <f>IF(J172&lt;&gt;0,(ABS(S172*Constants!$B$4)+50)/100,IF(S172=0,MAX((0-ABS(U172*Constants!$B$4)),0),(ABS(S172*Constants!$B$4)+50)/100))</f>
        <v>501.125</v>
      </c>
      <c r="X172">
        <f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400.5</v>
      </c>
      <c r="Y172">
        <f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400.5</v>
      </c>
      <c r="Z172">
        <f t="shared" si="55"/>
        <v>400.5</v>
      </c>
      <c r="AA172">
        <f t="shared" si="56"/>
        <v>400.5</v>
      </c>
      <c r="AB172">
        <f>IF(I172&lt;&gt;0,(ABS(X172*Constants!$B$10)+50)/100,IF(X172=0,MAX((AB171-ABS(Z172*Constants!$B$4)),0),(ABS(X172*Constants!$B$4)+50)/100))</f>
        <v>0.54005</v>
      </c>
      <c r="AC172">
        <f>IF(J172&lt;&gt;0,(ABS(Y172*Constants!$B$10)+50)/100,IF(Y172=0,MAX((AC171-ABS(AA172*Constants!$B$4)),0),(ABS(Y172*Constants!$B$4)+50)/100))</f>
        <v>0.54005</v>
      </c>
      <c r="AD172">
        <f t="shared" si="57"/>
        <v>401</v>
      </c>
      <c r="AE172">
        <f t="shared" si="58"/>
        <v>400.5</v>
      </c>
      <c r="AF172">
        <f t="shared" si="59"/>
        <v>400.5</v>
      </c>
      <c r="AG172">
        <f>((Constants!$B$5*AG171)+Constants!$B$4*AD172+AH171)/(Constants!$B$5+Constants!$B$4)</f>
        <v>401</v>
      </c>
      <c r="AH172">
        <f>((Constants!$B$5*AG171)+Constants!$B$4*AD172+AH171)-(Constants!$B$5+Constants!$B$4)*AG172</f>
        <v>0</v>
      </c>
      <c r="AI172">
        <f>((Constants!$B$5*AI171)+Constants!$B$4*AE172+AJ171)/(Constants!$B$5+Constants!$B$4)</f>
        <v>400.5</v>
      </c>
      <c r="AJ172">
        <f>((Constants!$B$5*AI171)+Constants!$B$4*AE172+AJ171)-(Constants!$B$4+Constants!$B$5)*AI172</f>
        <v>0</v>
      </c>
      <c r="AK172">
        <f>((Constants!$B$5*AK171)+Constants!$B$4*AF172+AL171)/(Constants!$B$5+Constants!$B$4)</f>
        <v>400.5</v>
      </c>
      <c r="AL172">
        <f>((Constants!$B$5*AK171)+Constants!$B$4*AF172+AL171)-(Constants!$B$5+Constants!$B$4)*AK172</f>
        <v>0</v>
      </c>
      <c r="AM172">
        <f t="shared" si="60"/>
        <v>1</v>
      </c>
      <c r="AN172">
        <f t="shared" si="61"/>
        <v>1</v>
      </c>
      <c r="AO172">
        <f>(200000*(ABS(N172)-ABS(N170))+Constants!$B$7)/(2*Constants!$B$7)</f>
        <v>0.5</v>
      </c>
      <c r="AP172">
        <f>(200000*(ABS(O172)-ABS(O170))+Constants!$B$7)/(2*Constants!$B$7)</f>
        <v>0.5</v>
      </c>
      <c r="AQ172">
        <f t="shared" si="62"/>
        <v>1</v>
      </c>
      <c r="AR172">
        <f>(Constants!$B$3*Constants!$B$8*I172*K172+AS171)/(Constants!$B$9*Constants!$B$4)</f>
        <v>2.51327433628319</v>
      </c>
      <c r="AS172">
        <f>(Constants!$B$3*Constants!$B$8*I172*K172+AS171)-(AR172*Constants!$B$9*Constants!$B$4)</f>
        <v>0</v>
      </c>
      <c r="AT172">
        <f t="shared" si="63"/>
        <v>427.256637168142</v>
      </c>
      <c r="AU172">
        <f t="array" ref="AU172">IF(SUMPRODUCT(--(SIGN(AN139:AN171)=SIGN(K140:K172)))=0,2,IF(AV171&gt;0,1,0))</f>
        <v>0</v>
      </c>
      <c r="AV172">
        <f>IF(AU172=2,ROUND(5*1000/Constants!$B$11,0),IF(AV171&gt;0,AV171-1,0))</f>
        <v>0</v>
      </c>
      <c r="AW172">
        <f t="shared" si="64"/>
        <v>0</v>
      </c>
      <c r="AX172">
        <f ca="1" t="array" ref="AX172">IF(AW172&gt;Constants!$B$12,2,IF(SUMPRODUCT(--(AX153:AX172=2))=0,0,1))</f>
        <v>2</v>
      </c>
      <c r="AZ172">
        <f t="array" ref="AZ172">IF(ABS(AG172)&gt;Constants!$B$13,2,IF(SUMPRODUCT(--(AZ152:AZ171=2))=0,0,1))</f>
        <v>0</v>
      </c>
    </row>
    <row r="173" spans="1:52">
      <c r="A173" s="3">
        <v>171</v>
      </c>
      <c r="B173">
        <f>Signals!D172</f>
        <v>1</v>
      </c>
      <c r="C173">
        <f>Signals!E172</f>
        <v>1</v>
      </c>
      <c r="D173">
        <f>Signals!G172</f>
        <v>0</v>
      </c>
      <c r="E173">
        <f>Signals!J172</f>
        <v>0</v>
      </c>
      <c r="F173">
        <f>Signals!K172</f>
        <v>0</v>
      </c>
      <c r="G173">
        <f>IF(Constants!$B$2=2,-B173,B173)</f>
        <v>1</v>
      </c>
      <c r="H173">
        <f>IF(Constants!$C$2=2,-C173,C173)</f>
        <v>1</v>
      </c>
      <c r="I173">
        <f t="shared" si="48"/>
        <v>1</v>
      </c>
      <c r="J173">
        <f t="shared" si="49"/>
        <v>1</v>
      </c>
      <c r="K173">
        <f t="shared" si="50"/>
        <v>1</v>
      </c>
      <c r="L173">
        <f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400.5</v>
      </c>
      <c r="M173">
        <f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400.5</v>
      </c>
      <c r="N173">
        <f t="shared" si="51"/>
        <v>400.5</v>
      </c>
      <c r="O173">
        <f t="shared" si="52"/>
        <v>400.5</v>
      </c>
      <c r="P173">
        <f>IF(I173&lt;&gt;0,(ABS(L173*Constants!$B$10)+50)/100,MAX(P172-ABS(N173*Constants!$B$4),0))</f>
        <v>0.54005</v>
      </c>
      <c r="Q173">
        <f>IF(J173&lt;&gt;0,(ABS(M173*Constants!$B$10)+50)/100,MAX(Q172-ABS(O173*Constants!$B$4),0))</f>
        <v>0.54005</v>
      </c>
      <c r="R173">
        <f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400.5</v>
      </c>
      <c r="S173">
        <f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400.5</v>
      </c>
      <c r="T173">
        <f t="shared" si="53"/>
        <v>400.5</v>
      </c>
      <c r="U173">
        <f t="shared" si="54"/>
        <v>400.5</v>
      </c>
      <c r="V173">
        <f>IF(I173&lt;&gt;0,(ABS(R173*Constants!$B$4)+50)/100,IF(R173=0,MAX((0-ABS(T173*Constants!$B$4)),0),(ABS(R173*Constants!$B$4)+50)/100))</f>
        <v>501.125</v>
      </c>
      <c r="W173">
        <f>IF(J173&lt;&gt;0,(ABS(S173*Constants!$B$4)+50)/100,IF(S173=0,MAX((0-ABS(U173*Constants!$B$4)),0),(ABS(S173*Constants!$B$4)+50)/100))</f>
        <v>501.125</v>
      </c>
      <c r="X173">
        <f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400.5</v>
      </c>
      <c r="Y173">
        <f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400.5</v>
      </c>
      <c r="Z173">
        <f t="shared" si="55"/>
        <v>400.5</v>
      </c>
      <c r="AA173">
        <f t="shared" si="56"/>
        <v>400.5</v>
      </c>
      <c r="AB173">
        <f>IF(I173&lt;&gt;0,(ABS(X173*Constants!$B$10)+50)/100,IF(X173=0,MAX((AB172-ABS(Z173*Constants!$B$4)),0),(ABS(X173*Constants!$B$4)+50)/100))</f>
        <v>0.54005</v>
      </c>
      <c r="AC173">
        <f>IF(J173&lt;&gt;0,(ABS(Y173*Constants!$B$10)+50)/100,IF(Y173=0,MAX((AC172-ABS(AA173*Constants!$B$4)),0),(ABS(Y173*Constants!$B$4)+50)/100))</f>
        <v>0.54005</v>
      </c>
      <c r="AD173">
        <f t="shared" si="57"/>
        <v>401</v>
      </c>
      <c r="AE173">
        <f t="shared" si="58"/>
        <v>400.5</v>
      </c>
      <c r="AF173">
        <f t="shared" si="59"/>
        <v>400.5</v>
      </c>
      <c r="AG173">
        <f>((Constants!$B$5*AG172)+Constants!$B$4*AD173+AH172)/(Constants!$B$5+Constants!$B$4)</f>
        <v>401</v>
      </c>
      <c r="AH173">
        <f>((Constants!$B$5*AG172)+Constants!$B$4*AD173+AH172)-(Constants!$B$5+Constants!$B$4)*AG173</f>
        <v>0</v>
      </c>
      <c r="AI173">
        <f>((Constants!$B$5*AI172)+Constants!$B$4*AE173+AJ172)/(Constants!$B$5+Constants!$B$4)</f>
        <v>400.5</v>
      </c>
      <c r="AJ173">
        <f>((Constants!$B$5*AI172)+Constants!$B$4*AE173+AJ172)-(Constants!$B$4+Constants!$B$5)*AI173</f>
        <v>0</v>
      </c>
      <c r="AK173">
        <f>((Constants!$B$5*AK172)+Constants!$B$4*AF173+AL172)/(Constants!$B$5+Constants!$B$4)</f>
        <v>400.5</v>
      </c>
      <c r="AL173">
        <f>((Constants!$B$5*AK172)+Constants!$B$4*AF173+AL172)-(Constants!$B$5+Constants!$B$4)*AK173</f>
        <v>0</v>
      </c>
      <c r="AM173">
        <f t="shared" si="60"/>
        <v>1</v>
      </c>
      <c r="AN173">
        <f t="shared" si="61"/>
        <v>1</v>
      </c>
      <c r="AO173">
        <f>(200000*(ABS(N173)-ABS(N171))+Constants!$B$7)/(2*Constants!$B$7)</f>
        <v>0.5</v>
      </c>
      <c r="AP173">
        <f>(200000*(ABS(O173)-ABS(O171))+Constants!$B$7)/(2*Constants!$B$7)</f>
        <v>0.5</v>
      </c>
      <c r="AQ173">
        <f t="shared" si="62"/>
        <v>1</v>
      </c>
      <c r="AR173">
        <f>(Constants!$B$3*Constants!$B$8*I173*K173+AS172)/(Constants!$B$9*Constants!$B$4)</f>
        <v>2.51327433628319</v>
      </c>
      <c r="AS173">
        <f>(Constants!$B$3*Constants!$B$8*I173*K173+AS172)-(AR173*Constants!$B$9*Constants!$B$4)</f>
        <v>0</v>
      </c>
      <c r="AT173">
        <f t="shared" si="63"/>
        <v>429.769911504425</v>
      </c>
      <c r="AU173">
        <f t="array" ref="AU173">IF(SUMPRODUCT(--(SIGN(AN140:AN172)=SIGN(K141:K173)))=0,2,IF(AV172&gt;0,1,0))</f>
        <v>0</v>
      </c>
      <c r="AV173">
        <f>IF(AU173=2,ROUND(5*1000/Constants!$B$11,0),IF(AV172&gt;0,AV172-1,0))</f>
        <v>0</v>
      </c>
      <c r="AW173">
        <f t="shared" si="64"/>
        <v>0</v>
      </c>
      <c r="AX173">
        <f ca="1" t="array" ref="AX173">IF(AW173&gt;Constants!$B$12,2,IF(SUMPRODUCT(--(AX154:AX173=2))=0,0,1))</f>
        <v>2</v>
      </c>
      <c r="AZ173">
        <f t="array" ref="AZ173">IF(ABS(AG173)&gt;Constants!$B$13,2,IF(SUMPRODUCT(--(AZ153:AZ172=2))=0,0,1))</f>
        <v>0</v>
      </c>
    </row>
    <row r="174" spans="1:52">
      <c r="A174" s="3">
        <v>172</v>
      </c>
      <c r="B174">
        <f>Signals!D173</f>
        <v>1</v>
      </c>
      <c r="C174">
        <f>Signals!E173</f>
        <v>1</v>
      </c>
      <c r="D174">
        <f>Signals!G173</f>
        <v>0</v>
      </c>
      <c r="E174">
        <f>Signals!J173</f>
        <v>0</v>
      </c>
      <c r="F174">
        <f>Signals!K173</f>
        <v>0</v>
      </c>
      <c r="G174">
        <f>IF(Constants!$B$2=2,-B174,B174)</f>
        <v>1</v>
      </c>
      <c r="H174">
        <f>IF(Constants!$C$2=2,-C174,C174)</f>
        <v>1</v>
      </c>
      <c r="I174">
        <f t="shared" si="48"/>
        <v>1</v>
      </c>
      <c r="J174">
        <f t="shared" si="49"/>
        <v>1</v>
      </c>
      <c r="K174">
        <f t="shared" si="50"/>
        <v>1</v>
      </c>
      <c r="L174">
        <f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400.5</v>
      </c>
      <c r="M174">
        <f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400.5</v>
      </c>
      <c r="N174">
        <f t="shared" si="51"/>
        <v>400.5</v>
      </c>
      <c r="O174">
        <f t="shared" si="52"/>
        <v>400.5</v>
      </c>
      <c r="P174">
        <f>IF(I174&lt;&gt;0,(ABS(L174*Constants!$B$10)+50)/100,MAX(P173-ABS(N174*Constants!$B$4),0))</f>
        <v>0.54005</v>
      </c>
      <c r="Q174">
        <f>IF(J174&lt;&gt;0,(ABS(M174*Constants!$B$10)+50)/100,MAX(Q173-ABS(O174*Constants!$B$4),0))</f>
        <v>0.54005</v>
      </c>
      <c r="R174">
        <f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400.5</v>
      </c>
      <c r="S174">
        <f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400.5</v>
      </c>
      <c r="T174">
        <f t="shared" si="53"/>
        <v>400.5</v>
      </c>
      <c r="U174">
        <f t="shared" si="54"/>
        <v>400.5</v>
      </c>
      <c r="V174">
        <f>IF(I174&lt;&gt;0,(ABS(R174*Constants!$B$4)+50)/100,IF(R174=0,MAX((0-ABS(T174*Constants!$B$4)),0),(ABS(R174*Constants!$B$4)+50)/100))</f>
        <v>501.125</v>
      </c>
      <c r="W174">
        <f>IF(J174&lt;&gt;0,(ABS(S174*Constants!$B$4)+50)/100,IF(S174=0,MAX((0-ABS(U174*Constants!$B$4)),0),(ABS(S174*Constants!$B$4)+50)/100))</f>
        <v>501.125</v>
      </c>
      <c r="X174">
        <f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400.5</v>
      </c>
      <c r="Y174">
        <f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400.5</v>
      </c>
      <c r="Z174">
        <f t="shared" si="55"/>
        <v>400.5</v>
      </c>
      <c r="AA174">
        <f t="shared" si="56"/>
        <v>400.5</v>
      </c>
      <c r="AB174">
        <f>IF(I174&lt;&gt;0,(ABS(X174*Constants!$B$10)+50)/100,IF(X174=0,MAX((AB173-ABS(Z174*Constants!$B$4)),0),(ABS(X174*Constants!$B$4)+50)/100))</f>
        <v>0.54005</v>
      </c>
      <c r="AC174">
        <f>IF(J174&lt;&gt;0,(ABS(Y174*Constants!$B$10)+50)/100,IF(Y174=0,MAX((AC173-ABS(AA174*Constants!$B$4)),0),(ABS(Y174*Constants!$B$4)+50)/100))</f>
        <v>0.54005</v>
      </c>
      <c r="AD174">
        <f t="shared" si="57"/>
        <v>401</v>
      </c>
      <c r="AE174">
        <f t="shared" si="58"/>
        <v>400.5</v>
      </c>
      <c r="AF174">
        <f t="shared" si="59"/>
        <v>400.5</v>
      </c>
      <c r="AG174">
        <f>((Constants!$B$5*AG173)+Constants!$B$4*AD174+AH173)/(Constants!$B$5+Constants!$B$4)</f>
        <v>401</v>
      </c>
      <c r="AH174">
        <f>((Constants!$B$5*AG173)+Constants!$B$4*AD174+AH173)-(Constants!$B$5+Constants!$B$4)*AG174</f>
        <v>0</v>
      </c>
      <c r="AI174">
        <f>((Constants!$B$5*AI173)+Constants!$B$4*AE174+AJ173)/(Constants!$B$5+Constants!$B$4)</f>
        <v>400.5</v>
      </c>
      <c r="AJ174">
        <f>((Constants!$B$5*AI173)+Constants!$B$4*AE174+AJ173)-(Constants!$B$4+Constants!$B$5)*AI174</f>
        <v>0</v>
      </c>
      <c r="AK174">
        <f>((Constants!$B$5*AK173)+Constants!$B$4*AF174+AL173)/(Constants!$B$5+Constants!$B$4)</f>
        <v>400.5</v>
      </c>
      <c r="AL174">
        <f>((Constants!$B$5*AK173)+Constants!$B$4*AF174+AL173)-(Constants!$B$5+Constants!$B$4)*AK174</f>
        <v>0</v>
      </c>
      <c r="AM174">
        <f t="shared" si="60"/>
        <v>1</v>
      </c>
      <c r="AN174">
        <f t="shared" si="61"/>
        <v>1</v>
      </c>
      <c r="AO174">
        <f>(200000*(ABS(N174)-ABS(N172))+Constants!$B$7)/(2*Constants!$B$7)</f>
        <v>0.5</v>
      </c>
      <c r="AP174">
        <f>(200000*(ABS(O174)-ABS(O172))+Constants!$B$7)/(2*Constants!$B$7)</f>
        <v>0.5</v>
      </c>
      <c r="AQ174">
        <f t="shared" si="62"/>
        <v>1</v>
      </c>
      <c r="AR174">
        <f>(Constants!$B$3*Constants!$B$8*I174*K174+AS173)/(Constants!$B$9*Constants!$B$4)</f>
        <v>2.51327433628319</v>
      </c>
      <c r="AS174">
        <f>(Constants!$B$3*Constants!$B$8*I174*K174+AS173)-(AR174*Constants!$B$9*Constants!$B$4)</f>
        <v>0</v>
      </c>
      <c r="AT174">
        <f t="shared" si="63"/>
        <v>432.283185840708</v>
      </c>
      <c r="AU174">
        <f t="array" ref="AU174">IF(SUMPRODUCT(--(SIGN(AN141:AN173)=SIGN(K142:K174)))=0,2,IF(AV173&gt;0,1,0))</f>
        <v>0</v>
      </c>
      <c r="AV174">
        <f>IF(AU174=2,ROUND(5*1000/Constants!$B$11,0),IF(AV173&gt;0,AV173-1,0))</f>
        <v>0</v>
      </c>
      <c r="AW174">
        <f t="shared" si="64"/>
        <v>0</v>
      </c>
      <c r="AX174">
        <f ca="1" t="array" ref="AX174">IF(AW174&gt;Constants!$B$12,2,IF(SUMPRODUCT(--(AX155:AX174=2))=0,0,1))</f>
        <v>2</v>
      </c>
      <c r="AZ174">
        <f t="array" ref="AZ174">IF(ABS(AG174)&gt;Constants!$B$13,2,IF(SUMPRODUCT(--(AZ154:AZ173=2))=0,0,1))</f>
        <v>0</v>
      </c>
    </row>
    <row r="175" spans="1:52">
      <c r="A175" s="3">
        <v>173</v>
      </c>
      <c r="B175">
        <f>Signals!D174</f>
        <v>1</v>
      </c>
      <c r="C175">
        <f>Signals!E174</f>
        <v>1</v>
      </c>
      <c r="D175">
        <f>Signals!G174</f>
        <v>0</v>
      </c>
      <c r="E175">
        <f>Signals!J174</f>
        <v>0</v>
      </c>
      <c r="F175">
        <f>Signals!K174</f>
        <v>0</v>
      </c>
      <c r="G175">
        <f>IF(Constants!$B$2=2,-B175,B175)</f>
        <v>1</v>
      </c>
      <c r="H175">
        <f>IF(Constants!$C$2=2,-C175,C175)</f>
        <v>1</v>
      </c>
      <c r="I175">
        <f t="shared" si="48"/>
        <v>1</v>
      </c>
      <c r="J175">
        <f t="shared" si="49"/>
        <v>1</v>
      </c>
      <c r="K175">
        <f t="shared" si="50"/>
        <v>1</v>
      </c>
      <c r="L175">
        <f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400.5</v>
      </c>
      <c r="M175">
        <f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400.5</v>
      </c>
      <c r="N175">
        <f t="shared" si="51"/>
        <v>400.5</v>
      </c>
      <c r="O175">
        <f t="shared" si="52"/>
        <v>400.5</v>
      </c>
      <c r="P175">
        <f>IF(I175&lt;&gt;0,(ABS(L175*Constants!$B$10)+50)/100,MAX(P174-ABS(N175*Constants!$B$4),0))</f>
        <v>0.54005</v>
      </c>
      <c r="Q175">
        <f>IF(J175&lt;&gt;0,(ABS(M175*Constants!$B$10)+50)/100,MAX(Q174-ABS(O175*Constants!$B$4),0))</f>
        <v>0.54005</v>
      </c>
      <c r="R175">
        <f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400.5</v>
      </c>
      <c r="S175">
        <f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400.5</v>
      </c>
      <c r="T175">
        <f t="shared" si="53"/>
        <v>400.5</v>
      </c>
      <c r="U175">
        <f t="shared" si="54"/>
        <v>400.5</v>
      </c>
      <c r="V175">
        <f>IF(I175&lt;&gt;0,(ABS(R175*Constants!$B$4)+50)/100,IF(R175=0,MAX((0-ABS(T175*Constants!$B$4)),0),(ABS(R175*Constants!$B$4)+50)/100))</f>
        <v>501.125</v>
      </c>
      <c r="W175">
        <f>IF(J175&lt;&gt;0,(ABS(S175*Constants!$B$4)+50)/100,IF(S175=0,MAX((0-ABS(U175*Constants!$B$4)),0),(ABS(S175*Constants!$B$4)+50)/100))</f>
        <v>501.125</v>
      </c>
      <c r="X175">
        <f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400.5</v>
      </c>
      <c r="Y175">
        <f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400.5</v>
      </c>
      <c r="Z175">
        <f t="shared" si="55"/>
        <v>400.5</v>
      </c>
      <c r="AA175">
        <f t="shared" si="56"/>
        <v>400.5</v>
      </c>
      <c r="AB175">
        <f>IF(I175&lt;&gt;0,(ABS(X175*Constants!$B$10)+50)/100,IF(X175=0,MAX((AB174-ABS(Z175*Constants!$B$4)),0),(ABS(X175*Constants!$B$4)+50)/100))</f>
        <v>0.54005</v>
      </c>
      <c r="AC175">
        <f>IF(J175&lt;&gt;0,(ABS(Y175*Constants!$B$10)+50)/100,IF(Y175=0,MAX((AC174-ABS(AA175*Constants!$B$4)),0),(ABS(Y175*Constants!$B$4)+50)/100))</f>
        <v>0.54005</v>
      </c>
      <c r="AD175">
        <f t="shared" si="57"/>
        <v>401</v>
      </c>
      <c r="AE175">
        <f t="shared" si="58"/>
        <v>400.5</v>
      </c>
      <c r="AF175">
        <f t="shared" si="59"/>
        <v>400.5</v>
      </c>
      <c r="AG175">
        <f>((Constants!$B$5*AG174)+Constants!$B$4*AD175+AH174)/(Constants!$B$5+Constants!$B$4)</f>
        <v>401</v>
      </c>
      <c r="AH175">
        <f>((Constants!$B$5*AG174)+Constants!$B$4*AD175+AH174)-(Constants!$B$5+Constants!$B$4)*AG175</f>
        <v>0</v>
      </c>
      <c r="AI175">
        <f>((Constants!$B$5*AI174)+Constants!$B$4*AE175+AJ174)/(Constants!$B$5+Constants!$B$4)</f>
        <v>400.5</v>
      </c>
      <c r="AJ175">
        <f>((Constants!$B$5*AI174)+Constants!$B$4*AE175+AJ174)-(Constants!$B$4+Constants!$B$5)*AI175</f>
        <v>0</v>
      </c>
      <c r="AK175">
        <f>((Constants!$B$5*AK174)+Constants!$B$4*AF175+AL174)/(Constants!$B$5+Constants!$B$4)</f>
        <v>400.5</v>
      </c>
      <c r="AL175">
        <f>((Constants!$B$5*AK174)+Constants!$B$4*AF175+AL174)-(Constants!$B$5+Constants!$B$4)*AK175</f>
        <v>0</v>
      </c>
      <c r="AM175">
        <f t="shared" si="60"/>
        <v>1</v>
      </c>
      <c r="AN175">
        <f t="shared" si="61"/>
        <v>1</v>
      </c>
      <c r="AO175">
        <f>(200000*(ABS(N175)-ABS(N173))+Constants!$B$7)/(2*Constants!$B$7)</f>
        <v>0.5</v>
      </c>
      <c r="AP175">
        <f>(200000*(ABS(O175)-ABS(O173))+Constants!$B$7)/(2*Constants!$B$7)</f>
        <v>0.5</v>
      </c>
      <c r="AQ175">
        <f t="shared" si="62"/>
        <v>1</v>
      </c>
      <c r="AR175">
        <f>(Constants!$B$3*Constants!$B$8*I175*K175+AS174)/(Constants!$B$9*Constants!$B$4)</f>
        <v>2.51327433628319</v>
      </c>
      <c r="AS175">
        <f>(Constants!$B$3*Constants!$B$8*I175*K175+AS174)-(AR175*Constants!$B$9*Constants!$B$4)</f>
        <v>0</v>
      </c>
      <c r="AT175">
        <f t="shared" si="63"/>
        <v>434.796460176992</v>
      </c>
      <c r="AU175">
        <f t="array" ref="AU175">IF(SUMPRODUCT(--(SIGN(AN142:AN174)=SIGN(K143:K175)))=0,2,IF(AV174&gt;0,1,0))</f>
        <v>0</v>
      </c>
      <c r="AV175">
        <f>IF(AU175=2,ROUND(5*1000/Constants!$B$11,0),IF(AV174&gt;0,AV174-1,0))</f>
        <v>0</v>
      </c>
      <c r="AW175">
        <f t="shared" si="64"/>
        <v>0</v>
      </c>
      <c r="AX175">
        <f ca="1" t="array" ref="AX175">IF(AW175&gt;Constants!$B$12,2,IF(SUMPRODUCT(--(AX156:AX175=2))=0,0,1))</f>
        <v>2</v>
      </c>
      <c r="AZ175">
        <f t="array" ref="AZ175">IF(ABS(AG175)&gt;Constants!$B$13,2,IF(SUMPRODUCT(--(AZ155:AZ174=2))=0,0,1))</f>
        <v>0</v>
      </c>
    </row>
    <row r="176" spans="1:52">
      <c r="A176" s="3">
        <v>174</v>
      </c>
      <c r="B176">
        <f>Signals!D175</f>
        <v>1</v>
      </c>
      <c r="C176">
        <f>Signals!E175</f>
        <v>1</v>
      </c>
      <c r="D176">
        <f>Signals!G175</f>
        <v>0</v>
      </c>
      <c r="E176">
        <f>Signals!J175</f>
        <v>0</v>
      </c>
      <c r="F176">
        <f>Signals!K175</f>
        <v>0</v>
      </c>
      <c r="G176">
        <f>IF(Constants!$B$2=2,-B176,B176)</f>
        <v>1</v>
      </c>
      <c r="H176">
        <f>IF(Constants!$C$2=2,-C176,C176)</f>
        <v>1</v>
      </c>
      <c r="I176">
        <f t="shared" si="48"/>
        <v>1</v>
      </c>
      <c r="J176">
        <f t="shared" si="49"/>
        <v>1</v>
      </c>
      <c r="K176">
        <f t="shared" si="50"/>
        <v>1</v>
      </c>
      <c r="L176">
        <f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400.5</v>
      </c>
      <c r="M176">
        <f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400.5</v>
      </c>
      <c r="N176">
        <f t="shared" si="51"/>
        <v>400.5</v>
      </c>
      <c r="O176">
        <f t="shared" si="52"/>
        <v>400.5</v>
      </c>
      <c r="P176">
        <f>IF(I176&lt;&gt;0,(ABS(L176*Constants!$B$10)+50)/100,MAX(P175-ABS(N176*Constants!$B$4),0))</f>
        <v>0.54005</v>
      </c>
      <c r="Q176">
        <f>IF(J176&lt;&gt;0,(ABS(M176*Constants!$B$10)+50)/100,MAX(Q175-ABS(O176*Constants!$B$4),0))</f>
        <v>0.54005</v>
      </c>
      <c r="R176">
        <f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400.5</v>
      </c>
      <c r="S176">
        <f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400.5</v>
      </c>
      <c r="T176">
        <f t="shared" si="53"/>
        <v>400.5</v>
      </c>
      <c r="U176">
        <f t="shared" si="54"/>
        <v>400.5</v>
      </c>
      <c r="V176">
        <f>IF(I176&lt;&gt;0,(ABS(R176*Constants!$B$4)+50)/100,IF(R176=0,MAX((0-ABS(T176*Constants!$B$4)),0),(ABS(R176*Constants!$B$4)+50)/100))</f>
        <v>501.125</v>
      </c>
      <c r="W176">
        <f>IF(J176&lt;&gt;0,(ABS(S176*Constants!$B$4)+50)/100,IF(S176=0,MAX((0-ABS(U176*Constants!$B$4)),0),(ABS(S176*Constants!$B$4)+50)/100))</f>
        <v>501.125</v>
      </c>
      <c r="X176">
        <f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400.5</v>
      </c>
      <c r="Y176">
        <f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400.5</v>
      </c>
      <c r="Z176">
        <f t="shared" si="55"/>
        <v>400.5</v>
      </c>
      <c r="AA176">
        <f t="shared" si="56"/>
        <v>400.5</v>
      </c>
      <c r="AB176">
        <f>IF(I176&lt;&gt;0,(ABS(X176*Constants!$B$10)+50)/100,IF(X176=0,MAX((AB175-ABS(Z176*Constants!$B$4)),0),(ABS(X176*Constants!$B$4)+50)/100))</f>
        <v>0.54005</v>
      </c>
      <c r="AC176">
        <f>IF(J176&lt;&gt;0,(ABS(Y176*Constants!$B$10)+50)/100,IF(Y176=0,MAX((AC175-ABS(AA176*Constants!$B$4)),0),(ABS(Y176*Constants!$B$4)+50)/100))</f>
        <v>0.54005</v>
      </c>
      <c r="AD176">
        <f t="shared" si="57"/>
        <v>401</v>
      </c>
      <c r="AE176">
        <f t="shared" si="58"/>
        <v>400.5</v>
      </c>
      <c r="AF176">
        <f t="shared" si="59"/>
        <v>400.5</v>
      </c>
      <c r="AG176">
        <f>((Constants!$B$5*AG175)+Constants!$B$4*AD176+AH175)/(Constants!$B$5+Constants!$B$4)</f>
        <v>401</v>
      </c>
      <c r="AH176">
        <f>((Constants!$B$5*AG175)+Constants!$B$4*AD176+AH175)-(Constants!$B$5+Constants!$B$4)*AG176</f>
        <v>0</v>
      </c>
      <c r="AI176">
        <f>((Constants!$B$5*AI175)+Constants!$B$4*AE176+AJ175)/(Constants!$B$5+Constants!$B$4)</f>
        <v>400.5</v>
      </c>
      <c r="AJ176">
        <f>((Constants!$B$5*AI175)+Constants!$B$4*AE176+AJ175)-(Constants!$B$4+Constants!$B$5)*AI176</f>
        <v>0</v>
      </c>
      <c r="AK176">
        <f>((Constants!$B$5*AK175)+Constants!$B$4*AF176+AL175)/(Constants!$B$5+Constants!$B$4)</f>
        <v>400.5</v>
      </c>
      <c r="AL176">
        <f>((Constants!$B$5*AK175)+Constants!$B$4*AF176+AL175)-(Constants!$B$5+Constants!$B$4)*AK176</f>
        <v>0</v>
      </c>
      <c r="AM176">
        <f t="shared" si="60"/>
        <v>1</v>
      </c>
      <c r="AN176">
        <f t="shared" si="61"/>
        <v>1</v>
      </c>
      <c r="AO176">
        <f>(200000*(ABS(N176)-ABS(N174))+Constants!$B$7)/(2*Constants!$B$7)</f>
        <v>0.5</v>
      </c>
      <c r="AP176">
        <f>(200000*(ABS(O176)-ABS(O174))+Constants!$B$7)/(2*Constants!$B$7)</f>
        <v>0.5</v>
      </c>
      <c r="AQ176">
        <f t="shared" si="62"/>
        <v>1</v>
      </c>
      <c r="AR176">
        <f>(Constants!$B$3*Constants!$B$8*I176*K176+AS175)/(Constants!$B$9*Constants!$B$4)</f>
        <v>2.51327433628319</v>
      </c>
      <c r="AS176">
        <f>(Constants!$B$3*Constants!$B$8*I176*K176+AS175)-(AR176*Constants!$B$9*Constants!$B$4)</f>
        <v>0</v>
      </c>
      <c r="AT176">
        <f t="shared" si="63"/>
        <v>437.309734513275</v>
      </c>
      <c r="AU176">
        <f t="array" ref="AU176">IF(SUMPRODUCT(--(SIGN(AN143:AN175)=SIGN(K144:K176)))=0,2,IF(AV175&gt;0,1,0))</f>
        <v>0</v>
      </c>
      <c r="AV176">
        <f>IF(AU176=2,ROUND(5*1000/Constants!$B$11,0),IF(AV175&gt;0,AV175-1,0))</f>
        <v>0</v>
      </c>
      <c r="AW176">
        <f t="shared" si="64"/>
        <v>0</v>
      </c>
      <c r="AX176">
        <f ca="1" t="array" ref="AX176">IF(AW176&gt;Constants!$B$12,2,IF(SUMPRODUCT(--(AX157:AX176=2))=0,0,1))</f>
        <v>2</v>
      </c>
      <c r="AZ176">
        <f t="array" ref="AZ176">IF(ABS(AG176)&gt;Constants!$B$13,2,IF(SUMPRODUCT(--(AZ156:AZ175=2))=0,0,1))</f>
        <v>0</v>
      </c>
    </row>
    <row r="177" spans="1:52">
      <c r="A177" s="3">
        <v>175</v>
      </c>
      <c r="B177">
        <f>Signals!D176</f>
        <v>1</v>
      </c>
      <c r="C177">
        <f>Signals!E176</f>
        <v>1</v>
      </c>
      <c r="D177">
        <f>Signals!G176</f>
        <v>0</v>
      </c>
      <c r="E177">
        <f>Signals!J176</f>
        <v>0</v>
      </c>
      <c r="F177">
        <f>Signals!K176</f>
        <v>0</v>
      </c>
      <c r="G177">
        <f>IF(Constants!$B$2=2,-B177,B177)</f>
        <v>1</v>
      </c>
      <c r="H177">
        <f>IF(Constants!$C$2=2,-C177,C177)</f>
        <v>1</v>
      </c>
      <c r="I177">
        <f t="shared" si="48"/>
        <v>1</v>
      </c>
      <c r="J177">
        <f t="shared" si="49"/>
        <v>1</v>
      </c>
      <c r="K177">
        <f t="shared" si="50"/>
        <v>1</v>
      </c>
      <c r="L177">
        <f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400.5</v>
      </c>
      <c r="M177">
        <f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400.5</v>
      </c>
      <c r="N177">
        <f t="shared" si="51"/>
        <v>400.5</v>
      </c>
      <c r="O177">
        <f t="shared" si="52"/>
        <v>400.5</v>
      </c>
      <c r="P177">
        <f>IF(I177&lt;&gt;0,(ABS(L177*Constants!$B$10)+50)/100,MAX(P176-ABS(N177*Constants!$B$4),0))</f>
        <v>0.54005</v>
      </c>
      <c r="Q177">
        <f>IF(J177&lt;&gt;0,(ABS(M177*Constants!$B$10)+50)/100,MAX(Q176-ABS(O177*Constants!$B$4),0))</f>
        <v>0.54005</v>
      </c>
      <c r="R177">
        <f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400.5</v>
      </c>
      <c r="S177">
        <f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400.5</v>
      </c>
      <c r="T177">
        <f t="shared" si="53"/>
        <v>400.5</v>
      </c>
      <c r="U177">
        <f t="shared" si="54"/>
        <v>400.5</v>
      </c>
      <c r="V177">
        <f>IF(I177&lt;&gt;0,(ABS(R177*Constants!$B$4)+50)/100,IF(R177=0,MAX((0-ABS(T177*Constants!$B$4)),0),(ABS(R177*Constants!$B$4)+50)/100))</f>
        <v>501.125</v>
      </c>
      <c r="W177">
        <f>IF(J177&lt;&gt;0,(ABS(S177*Constants!$B$4)+50)/100,IF(S177=0,MAX((0-ABS(U177*Constants!$B$4)),0),(ABS(S177*Constants!$B$4)+50)/100))</f>
        <v>501.125</v>
      </c>
      <c r="X177">
        <f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400.5</v>
      </c>
      <c r="Y177">
        <f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400.5</v>
      </c>
      <c r="Z177">
        <f t="shared" si="55"/>
        <v>400.5</v>
      </c>
      <c r="AA177">
        <f t="shared" si="56"/>
        <v>400.5</v>
      </c>
      <c r="AB177">
        <f>IF(I177&lt;&gt;0,(ABS(X177*Constants!$B$10)+50)/100,IF(X177=0,MAX((AB176-ABS(Z177*Constants!$B$4)),0),(ABS(X177*Constants!$B$4)+50)/100))</f>
        <v>0.54005</v>
      </c>
      <c r="AC177">
        <f>IF(J177&lt;&gt;0,(ABS(Y177*Constants!$B$10)+50)/100,IF(Y177=0,MAX((AC176-ABS(AA177*Constants!$B$4)),0),(ABS(Y177*Constants!$B$4)+50)/100))</f>
        <v>0.54005</v>
      </c>
      <c r="AD177">
        <f t="shared" si="57"/>
        <v>401</v>
      </c>
      <c r="AE177">
        <f t="shared" si="58"/>
        <v>400.5</v>
      </c>
      <c r="AF177">
        <f t="shared" si="59"/>
        <v>400.5</v>
      </c>
      <c r="AG177">
        <f>((Constants!$B$5*AG176)+Constants!$B$4*AD177+AH176)/(Constants!$B$5+Constants!$B$4)</f>
        <v>401</v>
      </c>
      <c r="AH177">
        <f>((Constants!$B$5*AG176)+Constants!$B$4*AD177+AH176)-(Constants!$B$5+Constants!$B$4)*AG177</f>
        <v>0</v>
      </c>
      <c r="AI177">
        <f>((Constants!$B$5*AI176)+Constants!$B$4*AE177+AJ176)/(Constants!$B$5+Constants!$B$4)</f>
        <v>400.5</v>
      </c>
      <c r="AJ177">
        <f>((Constants!$B$5*AI176)+Constants!$B$4*AE177+AJ176)-(Constants!$B$4+Constants!$B$5)*AI177</f>
        <v>0</v>
      </c>
      <c r="AK177">
        <f>((Constants!$B$5*AK176)+Constants!$B$4*AF177+AL176)/(Constants!$B$5+Constants!$B$4)</f>
        <v>400.5</v>
      </c>
      <c r="AL177">
        <f>((Constants!$B$5*AK176)+Constants!$B$4*AF177+AL176)-(Constants!$B$5+Constants!$B$4)*AK177</f>
        <v>0</v>
      </c>
      <c r="AM177">
        <f t="shared" si="60"/>
        <v>1</v>
      </c>
      <c r="AN177">
        <f t="shared" si="61"/>
        <v>1</v>
      </c>
      <c r="AO177">
        <f>(200000*(ABS(N177)-ABS(N175))+Constants!$B$7)/(2*Constants!$B$7)</f>
        <v>0.5</v>
      </c>
      <c r="AP177">
        <f>(200000*(ABS(O177)-ABS(O175))+Constants!$B$7)/(2*Constants!$B$7)</f>
        <v>0.5</v>
      </c>
      <c r="AQ177">
        <f t="shared" si="62"/>
        <v>1</v>
      </c>
      <c r="AR177">
        <f>(Constants!$B$3*Constants!$B$8*I177*K177+AS176)/(Constants!$B$9*Constants!$B$4)</f>
        <v>2.51327433628319</v>
      </c>
      <c r="AS177">
        <f>(Constants!$B$3*Constants!$B$8*I177*K177+AS176)-(AR177*Constants!$B$9*Constants!$B$4)</f>
        <v>0</v>
      </c>
      <c r="AT177">
        <f t="shared" si="63"/>
        <v>439.823008849558</v>
      </c>
      <c r="AU177">
        <f t="array" ref="AU177">IF(SUMPRODUCT(--(SIGN(AN144:AN176)=SIGN(K145:K177)))=0,2,IF(AV176&gt;0,1,0))</f>
        <v>0</v>
      </c>
      <c r="AV177">
        <f>IF(AU177=2,ROUND(5*1000/Constants!$B$11,0),IF(AV176&gt;0,AV176-1,0))</f>
        <v>0</v>
      </c>
      <c r="AW177">
        <f t="shared" si="64"/>
        <v>0</v>
      </c>
      <c r="AX177">
        <f ca="1" t="array" ref="AX177">IF(AW177&gt;Constants!$B$12,2,IF(SUMPRODUCT(--(AX158:AX177=2))=0,0,1))</f>
        <v>2</v>
      </c>
      <c r="AZ177">
        <f t="array" ref="AZ177">IF(ABS(AG177)&gt;Constants!$B$13,2,IF(SUMPRODUCT(--(AZ157:AZ176=2))=0,0,1))</f>
        <v>0</v>
      </c>
    </row>
    <row r="178" spans="1:52">
      <c r="A178" s="3">
        <v>176</v>
      </c>
      <c r="B178">
        <f>Signals!D177</f>
        <v>1</v>
      </c>
      <c r="C178">
        <f>Signals!E177</f>
        <v>1</v>
      </c>
      <c r="D178">
        <f>Signals!G177</f>
        <v>0</v>
      </c>
      <c r="E178">
        <f>Signals!J177</f>
        <v>0</v>
      </c>
      <c r="F178">
        <f>Signals!K177</f>
        <v>0</v>
      </c>
      <c r="G178">
        <f>IF(Constants!$B$2=2,-B178,B178)</f>
        <v>1</v>
      </c>
      <c r="H178">
        <f>IF(Constants!$C$2=2,-C178,C178)</f>
        <v>1</v>
      </c>
      <c r="I178">
        <f t="shared" si="48"/>
        <v>1</v>
      </c>
      <c r="J178">
        <f t="shared" si="49"/>
        <v>1</v>
      </c>
      <c r="K178">
        <f t="shared" si="50"/>
        <v>1</v>
      </c>
      <c r="L178">
        <f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400.5</v>
      </c>
      <c r="M178">
        <f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400.5</v>
      </c>
      <c r="N178">
        <f t="shared" si="51"/>
        <v>400.5</v>
      </c>
      <c r="O178">
        <f t="shared" si="52"/>
        <v>400.5</v>
      </c>
      <c r="P178">
        <f>IF(I178&lt;&gt;0,(ABS(L178*Constants!$B$10)+50)/100,MAX(P177-ABS(N178*Constants!$B$4),0))</f>
        <v>0.54005</v>
      </c>
      <c r="Q178">
        <f>IF(J178&lt;&gt;0,(ABS(M178*Constants!$B$10)+50)/100,MAX(Q177-ABS(O178*Constants!$B$4),0))</f>
        <v>0.54005</v>
      </c>
      <c r="R178">
        <f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400.5</v>
      </c>
      <c r="S178">
        <f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400.5</v>
      </c>
      <c r="T178">
        <f t="shared" si="53"/>
        <v>400.5</v>
      </c>
      <c r="U178">
        <f t="shared" si="54"/>
        <v>400.5</v>
      </c>
      <c r="V178">
        <f>IF(I178&lt;&gt;0,(ABS(R178*Constants!$B$4)+50)/100,IF(R178=0,MAX((0-ABS(T178*Constants!$B$4)),0),(ABS(R178*Constants!$B$4)+50)/100))</f>
        <v>501.125</v>
      </c>
      <c r="W178">
        <f>IF(J178&lt;&gt;0,(ABS(S178*Constants!$B$4)+50)/100,IF(S178=0,MAX((0-ABS(U178*Constants!$B$4)),0),(ABS(S178*Constants!$B$4)+50)/100))</f>
        <v>501.125</v>
      </c>
      <c r="X178">
        <f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400.5</v>
      </c>
      <c r="Y178">
        <f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400.5</v>
      </c>
      <c r="Z178">
        <f t="shared" si="55"/>
        <v>400.5</v>
      </c>
      <c r="AA178">
        <f t="shared" si="56"/>
        <v>400.5</v>
      </c>
      <c r="AB178">
        <f>IF(I178&lt;&gt;0,(ABS(X178*Constants!$B$10)+50)/100,IF(X178=0,MAX((AB177-ABS(Z178*Constants!$B$4)),0),(ABS(X178*Constants!$B$4)+50)/100))</f>
        <v>0.54005</v>
      </c>
      <c r="AC178">
        <f>IF(J178&lt;&gt;0,(ABS(Y178*Constants!$B$10)+50)/100,IF(Y178=0,MAX((AC177-ABS(AA178*Constants!$B$4)),0),(ABS(Y178*Constants!$B$4)+50)/100))</f>
        <v>0.54005</v>
      </c>
      <c r="AD178">
        <f t="shared" si="57"/>
        <v>401</v>
      </c>
      <c r="AE178">
        <f t="shared" si="58"/>
        <v>400.5</v>
      </c>
      <c r="AF178">
        <f t="shared" si="59"/>
        <v>400.5</v>
      </c>
      <c r="AG178">
        <f>((Constants!$B$5*AG177)+Constants!$B$4*AD178+AH177)/(Constants!$B$5+Constants!$B$4)</f>
        <v>401</v>
      </c>
      <c r="AH178">
        <f>((Constants!$B$5*AG177)+Constants!$B$4*AD178+AH177)-(Constants!$B$5+Constants!$B$4)*AG178</f>
        <v>0</v>
      </c>
      <c r="AI178">
        <f>((Constants!$B$5*AI177)+Constants!$B$4*AE178+AJ177)/(Constants!$B$5+Constants!$B$4)</f>
        <v>400.5</v>
      </c>
      <c r="AJ178">
        <f>((Constants!$B$5*AI177)+Constants!$B$4*AE178+AJ177)-(Constants!$B$4+Constants!$B$5)*AI178</f>
        <v>0</v>
      </c>
      <c r="AK178">
        <f>((Constants!$B$5*AK177)+Constants!$B$4*AF178+AL177)/(Constants!$B$5+Constants!$B$4)</f>
        <v>400.5</v>
      </c>
      <c r="AL178">
        <f>((Constants!$B$5*AK177)+Constants!$B$4*AF178+AL177)-(Constants!$B$5+Constants!$B$4)*AK178</f>
        <v>0</v>
      </c>
      <c r="AM178">
        <f t="shared" si="60"/>
        <v>1</v>
      </c>
      <c r="AN178">
        <f t="shared" si="61"/>
        <v>1</v>
      </c>
      <c r="AO178">
        <f>(200000*(ABS(N178)-ABS(N176))+Constants!$B$7)/(2*Constants!$B$7)</f>
        <v>0.5</v>
      </c>
      <c r="AP178">
        <f>(200000*(ABS(O178)-ABS(O176))+Constants!$B$7)/(2*Constants!$B$7)</f>
        <v>0.5</v>
      </c>
      <c r="AQ178">
        <f t="shared" si="62"/>
        <v>1</v>
      </c>
      <c r="AR178">
        <f>(Constants!$B$3*Constants!$B$8*I178*K178+AS177)/(Constants!$B$9*Constants!$B$4)</f>
        <v>2.51327433628319</v>
      </c>
      <c r="AS178">
        <f>(Constants!$B$3*Constants!$B$8*I178*K178+AS177)-(AR178*Constants!$B$9*Constants!$B$4)</f>
        <v>0</v>
      </c>
      <c r="AT178">
        <f t="shared" si="63"/>
        <v>442.336283185841</v>
      </c>
      <c r="AU178">
        <f t="array" ref="AU178">IF(SUMPRODUCT(--(SIGN(AN145:AN177)=SIGN(K146:K178)))=0,2,IF(AV177&gt;0,1,0))</f>
        <v>0</v>
      </c>
      <c r="AV178">
        <f>IF(AU178=2,ROUND(5*1000/Constants!$B$11,0),IF(AV177&gt;0,AV177-1,0))</f>
        <v>0</v>
      </c>
      <c r="AW178">
        <f t="shared" si="64"/>
        <v>0</v>
      </c>
      <c r="AX178">
        <f ca="1" t="array" ref="AX178">IF(AW178&gt;Constants!$B$12,2,IF(SUMPRODUCT(--(AX159:AX178=2))=0,0,1))</f>
        <v>2</v>
      </c>
      <c r="AZ178">
        <f t="array" ref="AZ178">IF(ABS(AG178)&gt;Constants!$B$13,2,IF(SUMPRODUCT(--(AZ158:AZ177=2))=0,0,1))</f>
        <v>0</v>
      </c>
    </row>
    <row r="179" spans="1:52">
      <c r="A179" s="3">
        <v>177</v>
      </c>
      <c r="B179">
        <f>Signals!D178</f>
        <v>1</v>
      </c>
      <c r="C179">
        <f>Signals!E178</f>
        <v>1</v>
      </c>
      <c r="D179">
        <f>Signals!G178</f>
        <v>0</v>
      </c>
      <c r="E179">
        <f>Signals!J178</f>
        <v>0</v>
      </c>
      <c r="F179">
        <f>Signals!K178</f>
        <v>0</v>
      </c>
      <c r="G179">
        <f>IF(Constants!$B$2=2,-B179,B179)</f>
        <v>1</v>
      </c>
      <c r="H179">
        <f>IF(Constants!$C$2=2,-C179,C179)</f>
        <v>1</v>
      </c>
      <c r="I179">
        <f t="shared" si="48"/>
        <v>1</v>
      </c>
      <c r="J179">
        <f t="shared" si="49"/>
        <v>1</v>
      </c>
      <c r="K179">
        <f t="shared" si="50"/>
        <v>1</v>
      </c>
      <c r="L179">
        <f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400.5</v>
      </c>
      <c r="M179">
        <f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400.5</v>
      </c>
      <c r="N179">
        <f t="shared" si="51"/>
        <v>400.5</v>
      </c>
      <c r="O179">
        <f t="shared" si="52"/>
        <v>400.5</v>
      </c>
      <c r="P179">
        <f>IF(I179&lt;&gt;0,(ABS(L179*Constants!$B$10)+50)/100,MAX(P178-ABS(N179*Constants!$B$4),0))</f>
        <v>0.54005</v>
      </c>
      <c r="Q179">
        <f>IF(J179&lt;&gt;0,(ABS(M179*Constants!$B$10)+50)/100,MAX(Q178-ABS(O179*Constants!$B$4),0))</f>
        <v>0.54005</v>
      </c>
      <c r="R179">
        <f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400.5</v>
      </c>
      <c r="S179">
        <f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400.5</v>
      </c>
      <c r="T179">
        <f t="shared" si="53"/>
        <v>400.5</v>
      </c>
      <c r="U179">
        <f t="shared" si="54"/>
        <v>400.5</v>
      </c>
      <c r="V179">
        <f>IF(I179&lt;&gt;0,(ABS(R179*Constants!$B$4)+50)/100,IF(R179=0,MAX((0-ABS(T179*Constants!$B$4)),0),(ABS(R179*Constants!$B$4)+50)/100))</f>
        <v>501.125</v>
      </c>
      <c r="W179">
        <f>IF(J179&lt;&gt;0,(ABS(S179*Constants!$B$4)+50)/100,IF(S179=0,MAX((0-ABS(U179*Constants!$B$4)),0),(ABS(S179*Constants!$B$4)+50)/100))</f>
        <v>501.125</v>
      </c>
      <c r="X179">
        <f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400.5</v>
      </c>
      <c r="Y179">
        <f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400.5</v>
      </c>
      <c r="Z179">
        <f t="shared" si="55"/>
        <v>400.5</v>
      </c>
      <c r="AA179">
        <f t="shared" si="56"/>
        <v>400.5</v>
      </c>
      <c r="AB179">
        <f>IF(I179&lt;&gt;0,(ABS(X179*Constants!$B$10)+50)/100,IF(X179=0,MAX((AB178-ABS(Z179*Constants!$B$4)),0),(ABS(X179*Constants!$B$4)+50)/100))</f>
        <v>0.54005</v>
      </c>
      <c r="AC179">
        <f>IF(J179&lt;&gt;0,(ABS(Y179*Constants!$B$10)+50)/100,IF(Y179=0,MAX((AC178-ABS(AA179*Constants!$B$4)),0),(ABS(Y179*Constants!$B$4)+50)/100))</f>
        <v>0.54005</v>
      </c>
      <c r="AD179">
        <f t="shared" si="57"/>
        <v>401</v>
      </c>
      <c r="AE179">
        <f t="shared" si="58"/>
        <v>400.5</v>
      </c>
      <c r="AF179">
        <f t="shared" si="59"/>
        <v>400.5</v>
      </c>
      <c r="AG179">
        <f>((Constants!$B$5*AG178)+Constants!$B$4*AD179+AH178)/(Constants!$B$5+Constants!$B$4)</f>
        <v>401</v>
      </c>
      <c r="AH179">
        <f>((Constants!$B$5*AG178)+Constants!$B$4*AD179+AH178)-(Constants!$B$5+Constants!$B$4)*AG179</f>
        <v>0</v>
      </c>
      <c r="AI179">
        <f>((Constants!$B$5*AI178)+Constants!$B$4*AE179+AJ178)/(Constants!$B$5+Constants!$B$4)</f>
        <v>400.5</v>
      </c>
      <c r="AJ179">
        <f>((Constants!$B$5*AI178)+Constants!$B$4*AE179+AJ178)-(Constants!$B$4+Constants!$B$5)*AI179</f>
        <v>0</v>
      </c>
      <c r="AK179">
        <f>((Constants!$B$5*AK178)+Constants!$B$4*AF179+AL178)/(Constants!$B$5+Constants!$B$4)</f>
        <v>400.5</v>
      </c>
      <c r="AL179">
        <f>((Constants!$B$5*AK178)+Constants!$B$4*AF179+AL178)-(Constants!$B$5+Constants!$B$4)*AK179</f>
        <v>0</v>
      </c>
      <c r="AM179">
        <f t="shared" si="60"/>
        <v>1</v>
      </c>
      <c r="AN179">
        <f t="shared" si="61"/>
        <v>1</v>
      </c>
      <c r="AO179">
        <f>(200000*(ABS(N179)-ABS(N177))+Constants!$B$7)/(2*Constants!$B$7)</f>
        <v>0.5</v>
      </c>
      <c r="AP179">
        <f>(200000*(ABS(O179)-ABS(O177))+Constants!$B$7)/(2*Constants!$B$7)</f>
        <v>0.5</v>
      </c>
      <c r="AQ179">
        <f t="shared" si="62"/>
        <v>1</v>
      </c>
      <c r="AR179">
        <f>(Constants!$B$3*Constants!$B$8*I179*K179+AS178)/(Constants!$B$9*Constants!$B$4)</f>
        <v>2.51327433628319</v>
      </c>
      <c r="AS179">
        <f>(Constants!$B$3*Constants!$B$8*I179*K179+AS178)-(AR179*Constants!$B$9*Constants!$B$4)</f>
        <v>0</v>
      </c>
      <c r="AT179">
        <f t="shared" si="63"/>
        <v>444.849557522124</v>
      </c>
      <c r="AU179">
        <f t="array" ref="AU179">IF(SUMPRODUCT(--(SIGN(AN146:AN178)=SIGN(K147:K179)))=0,2,IF(AV178&gt;0,1,0))</f>
        <v>0</v>
      </c>
      <c r="AV179">
        <f>IF(AU179=2,ROUND(5*1000/Constants!$B$11,0),IF(AV178&gt;0,AV178-1,0))</f>
        <v>0</v>
      </c>
      <c r="AW179">
        <f t="shared" si="64"/>
        <v>0</v>
      </c>
      <c r="AX179">
        <f ca="1" t="array" ref="AX179">IF(AW179&gt;Constants!$B$12,2,IF(SUMPRODUCT(--(AX160:AX179=2))=0,0,1))</f>
        <v>2</v>
      </c>
      <c r="AZ179">
        <f t="array" ref="AZ179">IF(ABS(AG179)&gt;Constants!$B$13,2,IF(SUMPRODUCT(--(AZ159:AZ178=2))=0,0,1))</f>
        <v>0</v>
      </c>
    </row>
    <row r="180" spans="1:52">
      <c r="A180" s="3">
        <v>178</v>
      </c>
      <c r="B180">
        <f>Signals!D179</f>
        <v>1</v>
      </c>
      <c r="C180">
        <f>Signals!E179</f>
        <v>1</v>
      </c>
      <c r="D180">
        <f>Signals!G179</f>
        <v>0</v>
      </c>
      <c r="E180">
        <f>Signals!J179</f>
        <v>0</v>
      </c>
      <c r="F180">
        <f>Signals!K179</f>
        <v>0</v>
      </c>
      <c r="G180">
        <f>IF(Constants!$B$2=2,-B180,B180)</f>
        <v>1</v>
      </c>
      <c r="H180">
        <f>IF(Constants!$C$2=2,-C180,C180)</f>
        <v>1</v>
      </c>
      <c r="I180">
        <f t="shared" si="48"/>
        <v>1</v>
      </c>
      <c r="J180">
        <f t="shared" si="49"/>
        <v>1</v>
      </c>
      <c r="K180">
        <f t="shared" si="50"/>
        <v>1</v>
      </c>
      <c r="L180">
        <f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400.5</v>
      </c>
      <c r="M180">
        <f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400.5</v>
      </c>
      <c r="N180">
        <f t="shared" si="51"/>
        <v>400.5</v>
      </c>
      <c r="O180">
        <f t="shared" si="52"/>
        <v>400.5</v>
      </c>
      <c r="P180">
        <f>IF(I180&lt;&gt;0,(ABS(L180*Constants!$B$10)+50)/100,MAX(P179-ABS(N180*Constants!$B$4),0))</f>
        <v>0.54005</v>
      </c>
      <c r="Q180">
        <f>IF(J180&lt;&gt;0,(ABS(M180*Constants!$B$10)+50)/100,MAX(Q179-ABS(O180*Constants!$B$4),0))</f>
        <v>0.54005</v>
      </c>
      <c r="R180">
        <f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400.5</v>
      </c>
      <c r="S180">
        <f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400.5</v>
      </c>
      <c r="T180">
        <f t="shared" si="53"/>
        <v>400.5</v>
      </c>
      <c r="U180">
        <f t="shared" si="54"/>
        <v>400.5</v>
      </c>
      <c r="V180">
        <f>IF(I180&lt;&gt;0,(ABS(R180*Constants!$B$4)+50)/100,IF(R180=0,MAX((0-ABS(T180*Constants!$B$4)),0),(ABS(R180*Constants!$B$4)+50)/100))</f>
        <v>501.125</v>
      </c>
      <c r="W180">
        <f>IF(J180&lt;&gt;0,(ABS(S180*Constants!$B$4)+50)/100,IF(S180=0,MAX((0-ABS(U180*Constants!$B$4)),0),(ABS(S180*Constants!$B$4)+50)/100))</f>
        <v>501.125</v>
      </c>
      <c r="X180">
        <f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400.5</v>
      </c>
      <c r="Y180">
        <f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400.5</v>
      </c>
      <c r="Z180">
        <f t="shared" si="55"/>
        <v>400.5</v>
      </c>
      <c r="AA180">
        <f t="shared" si="56"/>
        <v>400.5</v>
      </c>
      <c r="AB180">
        <f>IF(I180&lt;&gt;0,(ABS(X180*Constants!$B$10)+50)/100,IF(X180=0,MAX((AB179-ABS(Z180*Constants!$B$4)),0),(ABS(X180*Constants!$B$4)+50)/100))</f>
        <v>0.54005</v>
      </c>
      <c r="AC180">
        <f>IF(J180&lt;&gt;0,(ABS(Y180*Constants!$B$10)+50)/100,IF(Y180=0,MAX((AC179-ABS(AA180*Constants!$B$4)),0),(ABS(Y180*Constants!$B$4)+50)/100))</f>
        <v>0.54005</v>
      </c>
      <c r="AD180">
        <f t="shared" si="57"/>
        <v>401</v>
      </c>
      <c r="AE180">
        <f t="shared" si="58"/>
        <v>400.5</v>
      </c>
      <c r="AF180">
        <f t="shared" si="59"/>
        <v>400.5</v>
      </c>
      <c r="AG180">
        <f>((Constants!$B$5*AG179)+Constants!$B$4*AD180+AH179)/(Constants!$B$5+Constants!$B$4)</f>
        <v>401</v>
      </c>
      <c r="AH180">
        <f>((Constants!$B$5*AG179)+Constants!$B$4*AD180+AH179)-(Constants!$B$5+Constants!$B$4)*AG180</f>
        <v>0</v>
      </c>
      <c r="AI180">
        <f>((Constants!$B$5*AI179)+Constants!$B$4*AE180+AJ179)/(Constants!$B$5+Constants!$B$4)</f>
        <v>400.5</v>
      </c>
      <c r="AJ180">
        <f>((Constants!$B$5*AI179)+Constants!$B$4*AE180+AJ179)-(Constants!$B$4+Constants!$B$5)*AI180</f>
        <v>0</v>
      </c>
      <c r="AK180">
        <f>((Constants!$B$5*AK179)+Constants!$B$4*AF180+AL179)/(Constants!$B$5+Constants!$B$4)</f>
        <v>400.5</v>
      </c>
      <c r="AL180">
        <f>((Constants!$B$5*AK179)+Constants!$B$4*AF180+AL179)-(Constants!$B$5+Constants!$B$4)*AK180</f>
        <v>0</v>
      </c>
      <c r="AM180">
        <f t="shared" si="60"/>
        <v>1</v>
      </c>
      <c r="AN180">
        <f t="shared" si="61"/>
        <v>1</v>
      </c>
      <c r="AO180">
        <f>(200000*(ABS(N180)-ABS(N178))+Constants!$B$7)/(2*Constants!$B$7)</f>
        <v>0.5</v>
      </c>
      <c r="AP180">
        <f>(200000*(ABS(O180)-ABS(O178))+Constants!$B$7)/(2*Constants!$B$7)</f>
        <v>0.5</v>
      </c>
      <c r="AQ180">
        <f t="shared" si="62"/>
        <v>1</v>
      </c>
      <c r="AR180">
        <f>(Constants!$B$3*Constants!$B$8*I180*K180+AS179)/(Constants!$B$9*Constants!$B$4)</f>
        <v>2.51327433628319</v>
      </c>
      <c r="AS180">
        <f>(Constants!$B$3*Constants!$B$8*I180*K180+AS179)-(AR180*Constants!$B$9*Constants!$B$4)</f>
        <v>0</v>
      </c>
      <c r="AT180">
        <f t="shared" si="63"/>
        <v>447.362831858408</v>
      </c>
      <c r="AU180">
        <f t="array" ref="AU180">IF(SUMPRODUCT(--(SIGN(AN147:AN179)=SIGN(K148:K180)))=0,2,IF(AV179&gt;0,1,0))</f>
        <v>0</v>
      </c>
      <c r="AV180">
        <f>IF(AU180=2,ROUND(5*1000/Constants!$B$11,0),IF(AV179&gt;0,AV179-1,0))</f>
        <v>0</v>
      </c>
      <c r="AW180">
        <f t="shared" si="64"/>
        <v>0</v>
      </c>
      <c r="AX180">
        <f ca="1" t="array" ref="AX180">IF(AW180&gt;Constants!$B$12,2,IF(SUMPRODUCT(--(AX161:AX180=2))=0,0,1))</f>
        <v>2</v>
      </c>
      <c r="AZ180">
        <f t="array" ref="AZ180">IF(ABS(AG180)&gt;Constants!$B$13,2,IF(SUMPRODUCT(--(AZ160:AZ179=2))=0,0,1))</f>
        <v>0</v>
      </c>
    </row>
    <row r="181" spans="1:52">
      <c r="A181" s="3">
        <v>179</v>
      </c>
      <c r="B181">
        <f>Signals!D180</f>
        <v>1</v>
      </c>
      <c r="C181">
        <f>Signals!E180</f>
        <v>1</v>
      </c>
      <c r="D181">
        <f>Signals!G180</f>
        <v>0</v>
      </c>
      <c r="E181">
        <f>Signals!J180</f>
        <v>0</v>
      </c>
      <c r="F181">
        <f>Signals!K180</f>
        <v>0</v>
      </c>
      <c r="G181">
        <f>IF(Constants!$B$2=2,-B181,B181)</f>
        <v>1</v>
      </c>
      <c r="H181">
        <f>IF(Constants!$C$2=2,-C181,C181)</f>
        <v>1</v>
      </c>
      <c r="I181">
        <f t="shared" si="48"/>
        <v>1</v>
      </c>
      <c r="J181">
        <f t="shared" si="49"/>
        <v>1</v>
      </c>
      <c r="K181">
        <f t="shared" si="50"/>
        <v>1</v>
      </c>
      <c r="L181">
        <f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400.5</v>
      </c>
      <c r="M181">
        <f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400.5</v>
      </c>
      <c r="N181">
        <f t="shared" si="51"/>
        <v>400.5</v>
      </c>
      <c r="O181">
        <f t="shared" si="52"/>
        <v>400.5</v>
      </c>
      <c r="P181">
        <f>IF(I181&lt;&gt;0,(ABS(L181*Constants!$B$10)+50)/100,MAX(P180-ABS(N181*Constants!$B$4),0))</f>
        <v>0.54005</v>
      </c>
      <c r="Q181">
        <f>IF(J181&lt;&gt;0,(ABS(M181*Constants!$B$10)+50)/100,MAX(Q180-ABS(O181*Constants!$B$4),0))</f>
        <v>0.54005</v>
      </c>
      <c r="R181">
        <f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400.5</v>
      </c>
      <c r="S181">
        <f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400.5</v>
      </c>
      <c r="T181">
        <f t="shared" si="53"/>
        <v>400.5</v>
      </c>
      <c r="U181">
        <f t="shared" si="54"/>
        <v>400.5</v>
      </c>
      <c r="V181">
        <f>IF(I181&lt;&gt;0,(ABS(R181*Constants!$B$4)+50)/100,IF(R181=0,MAX((0-ABS(T181*Constants!$B$4)),0),(ABS(R181*Constants!$B$4)+50)/100))</f>
        <v>501.125</v>
      </c>
      <c r="W181">
        <f>IF(J181&lt;&gt;0,(ABS(S181*Constants!$B$4)+50)/100,IF(S181=0,MAX((0-ABS(U181*Constants!$B$4)),0),(ABS(S181*Constants!$B$4)+50)/100))</f>
        <v>501.125</v>
      </c>
      <c r="X181">
        <f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400.5</v>
      </c>
      <c r="Y181">
        <f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400.5</v>
      </c>
      <c r="Z181">
        <f t="shared" si="55"/>
        <v>400.5</v>
      </c>
      <c r="AA181">
        <f t="shared" si="56"/>
        <v>400.5</v>
      </c>
      <c r="AB181">
        <f>IF(I181&lt;&gt;0,(ABS(X181*Constants!$B$10)+50)/100,IF(X181=0,MAX((AB180-ABS(Z181*Constants!$B$4)),0),(ABS(X181*Constants!$B$4)+50)/100))</f>
        <v>0.54005</v>
      </c>
      <c r="AC181">
        <f>IF(J181&lt;&gt;0,(ABS(Y181*Constants!$B$10)+50)/100,IF(Y181=0,MAX((AC180-ABS(AA181*Constants!$B$4)),0),(ABS(Y181*Constants!$B$4)+50)/100))</f>
        <v>0.54005</v>
      </c>
      <c r="AD181">
        <f t="shared" si="57"/>
        <v>401</v>
      </c>
      <c r="AE181">
        <f t="shared" si="58"/>
        <v>400.5</v>
      </c>
      <c r="AF181">
        <f t="shared" si="59"/>
        <v>400.5</v>
      </c>
      <c r="AG181">
        <f>((Constants!$B$5*AG180)+Constants!$B$4*AD181+AH180)/(Constants!$B$5+Constants!$B$4)</f>
        <v>401</v>
      </c>
      <c r="AH181">
        <f>((Constants!$B$5*AG180)+Constants!$B$4*AD181+AH180)-(Constants!$B$5+Constants!$B$4)*AG181</f>
        <v>0</v>
      </c>
      <c r="AI181">
        <f>((Constants!$B$5*AI180)+Constants!$B$4*AE181+AJ180)/(Constants!$B$5+Constants!$B$4)</f>
        <v>400.5</v>
      </c>
      <c r="AJ181">
        <f>((Constants!$B$5*AI180)+Constants!$B$4*AE181+AJ180)-(Constants!$B$4+Constants!$B$5)*AI181</f>
        <v>0</v>
      </c>
      <c r="AK181">
        <f>((Constants!$B$5*AK180)+Constants!$B$4*AF181+AL180)/(Constants!$B$5+Constants!$B$4)</f>
        <v>400.5</v>
      </c>
      <c r="AL181">
        <f>((Constants!$B$5*AK180)+Constants!$B$4*AF181+AL180)-(Constants!$B$5+Constants!$B$4)*AK181</f>
        <v>0</v>
      </c>
      <c r="AM181">
        <f t="shared" si="60"/>
        <v>1</v>
      </c>
      <c r="AN181">
        <f t="shared" si="61"/>
        <v>1</v>
      </c>
      <c r="AO181">
        <f>(200000*(ABS(N181)-ABS(N179))+Constants!$B$7)/(2*Constants!$B$7)</f>
        <v>0.5</v>
      </c>
      <c r="AP181">
        <f>(200000*(ABS(O181)-ABS(O179))+Constants!$B$7)/(2*Constants!$B$7)</f>
        <v>0.5</v>
      </c>
      <c r="AQ181">
        <f t="shared" si="62"/>
        <v>1</v>
      </c>
      <c r="AR181">
        <f>(Constants!$B$3*Constants!$B$8*I181*K181+AS180)/(Constants!$B$9*Constants!$B$4)</f>
        <v>2.51327433628319</v>
      </c>
      <c r="AS181">
        <f>(Constants!$B$3*Constants!$B$8*I181*K181+AS180)-(AR181*Constants!$B$9*Constants!$B$4)</f>
        <v>0</v>
      </c>
      <c r="AT181">
        <f t="shared" si="63"/>
        <v>449.876106194691</v>
      </c>
      <c r="AU181">
        <f t="array" ref="AU181">IF(SUMPRODUCT(--(SIGN(AN148:AN180)=SIGN(K149:K181)))=0,2,IF(AV180&gt;0,1,0))</f>
        <v>0</v>
      </c>
      <c r="AV181">
        <f>IF(AU181=2,ROUND(5*1000/Constants!$B$11,0),IF(AV180&gt;0,AV180-1,0))</f>
        <v>0</v>
      </c>
      <c r="AW181">
        <f t="shared" si="64"/>
        <v>0</v>
      </c>
      <c r="AX181">
        <f ca="1" t="array" ref="AX181">IF(AW181&gt;Constants!$B$12,2,IF(SUMPRODUCT(--(AX162:AX181=2))=0,0,1))</f>
        <v>2</v>
      </c>
      <c r="AZ181">
        <f t="array" ref="AZ181">IF(ABS(AG181)&gt;Constants!$B$13,2,IF(SUMPRODUCT(--(AZ161:AZ180=2))=0,0,1))</f>
        <v>0</v>
      </c>
    </row>
    <row r="182" spans="1:52">
      <c r="A182" s="3">
        <v>180</v>
      </c>
      <c r="B182">
        <f>Signals!D181</f>
        <v>1</v>
      </c>
      <c r="C182">
        <f>Signals!E181</f>
        <v>1</v>
      </c>
      <c r="D182">
        <f>Signals!G181</f>
        <v>0</v>
      </c>
      <c r="E182">
        <f>Signals!J181</f>
        <v>0</v>
      </c>
      <c r="F182">
        <f>Signals!K181</f>
        <v>0</v>
      </c>
      <c r="G182">
        <f>IF(Constants!$B$2=2,-B182,B182)</f>
        <v>1</v>
      </c>
      <c r="H182">
        <f>IF(Constants!$C$2=2,-C182,C182)</f>
        <v>1</v>
      </c>
      <c r="I182">
        <f t="shared" si="48"/>
        <v>1</v>
      </c>
      <c r="J182">
        <f t="shared" si="49"/>
        <v>1</v>
      </c>
      <c r="K182">
        <f t="shared" si="50"/>
        <v>1</v>
      </c>
      <c r="L182">
        <f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400.5</v>
      </c>
      <c r="M182">
        <f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400.5</v>
      </c>
      <c r="N182">
        <f t="shared" si="51"/>
        <v>400.5</v>
      </c>
      <c r="O182">
        <f t="shared" si="52"/>
        <v>400.5</v>
      </c>
      <c r="P182">
        <f>IF(I182&lt;&gt;0,(ABS(L182*Constants!$B$10)+50)/100,MAX(P181-ABS(N182*Constants!$B$4),0))</f>
        <v>0.54005</v>
      </c>
      <c r="Q182">
        <f>IF(J182&lt;&gt;0,(ABS(M182*Constants!$B$10)+50)/100,MAX(Q181-ABS(O182*Constants!$B$4),0))</f>
        <v>0.54005</v>
      </c>
      <c r="R182">
        <f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400.5</v>
      </c>
      <c r="S182">
        <f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400.5</v>
      </c>
      <c r="T182">
        <f t="shared" si="53"/>
        <v>400.5</v>
      </c>
      <c r="U182">
        <f t="shared" si="54"/>
        <v>400.5</v>
      </c>
      <c r="V182">
        <f>IF(I182&lt;&gt;0,(ABS(R182*Constants!$B$4)+50)/100,IF(R182=0,MAX((0-ABS(T182*Constants!$B$4)),0),(ABS(R182*Constants!$B$4)+50)/100))</f>
        <v>501.125</v>
      </c>
      <c r="W182">
        <f>IF(J182&lt;&gt;0,(ABS(S182*Constants!$B$4)+50)/100,IF(S182=0,MAX((0-ABS(U182*Constants!$B$4)),0),(ABS(S182*Constants!$B$4)+50)/100))</f>
        <v>501.125</v>
      </c>
      <c r="X182">
        <f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400.5</v>
      </c>
      <c r="Y182">
        <f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400.5</v>
      </c>
      <c r="Z182">
        <f t="shared" si="55"/>
        <v>400.5</v>
      </c>
      <c r="AA182">
        <f t="shared" si="56"/>
        <v>400.5</v>
      </c>
      <c r="AB182">
        <f>IF(I182&lt;&gt;0,(ABS(X182*Constants!$B$10)+50)/100,IF(X182=0,MAX((AB181-ABS(Z182*Constants!$B$4)),0),(ABS(X182*Constants!$B$4)+50)/100))</f>
        <v>0.54005</v>
      </c>
      <c r="AC182">
        <f>IF(J182&lt;&gt;0,(ABS(Y182*Constants!$B$10)+50)/100,IF(Y182=0,MAX((AC181-ABS(AA182*Constants!$B$4)),0),(ABS(Y182*Constants!$B$4)+50)/100))</f>
        <v>0.54005</v>
      </c>
      <c r="AD182">
        <f t="shared" si="57"/>
        <v>401</v>
      </c>
      <c r="AE182">
        <f t="shared" si="58"/>
        <v>400.5</v>
      </c>
      <c r="AF182">
        <f t="shared" si="59"/>
        <v>400.5</v>
      </c>
      <c r="AG182">
        <f>((Constants!$B$5*AG181)+Constants!$B$4*AD182+AH181)/(Constants!$B$5+Constants!$B$4)</f>
        <v>401</v>
      </c>
      <c r="AH182">
        <f>((Constants!$B$5*AG181)+Constants!$B$4*AD182+AH181)-(Constants!$B$5+Constants!$B$4)*AG182</f>
        <v>0</v>
      </c>
      <c r="AI182">
        <f>((Constants!$B$5*AI181)+Constants!$B$4*AE182+AJ181)/(Constants!$B$5+Constants!$B$4)</f>
        <v>400.5</v>
      </c>
      <c r="AJ182">
        <f>((Constants!$B$5*AI181)+Constants!$B$4*AE182+AJ181)-(Constants!$B$4+Constants!$B$5)*AI182</f>
        <v>0</v>
      </c>
      <c r="AK182">
        <f>((Constants!$B$5*AK181)+Constants!$B$4*AF182+AL181)/(Constants!$B$5+Constants!$B$4)</f>
        <v>400.5</v>
      </c>
      <c r="AL182">
        <f>((Constants!$B$5*AK181)+Constants!$B$4*AF182+AL181)-(Constants!$B$5+Constants!$B$4)*AK182</f>
        <v>0</v>
      </c>
      <c r="AM182">
        <f t="shared" si="60"/>
        <v>1</v>
      </c>
      <c r="AN182">
        <f t="shared" si="61"/>
        <v>1</v>
      </c>
      <c r="AO182">
        <f>(200000*(ABS(N182)-ABS(N180))+Constants!$B$7)/(2*Constants!$B$7)</f>
        <v>0.5</v>
      </c>
      <c r="AP182">
        <f>(200000*(ABS(O182)-ABS(O180))+Constants!$B$7)/(2*Constants!$B$7)</f>
        <v>0.5</v>
      </c>
      <c r="AQ182">
        <f t="shared" si="62"/>
        <v>1</v>
      </c>
      <c r="AR182">
        <f>(Constants!$B$3*Constants!$B$8*I182*K182+AS181)/(Constants!$B$9*Constants!$B$4)</f>
        <v>2.51327433628319</v>
      </c>
      <c r="AS182">
        <f>(Constants!$B$3*Constants!$B$8*I182*K182+AS181)-(AR182*Constants!$B$9*Constants!$B$4)</f>
        <v>0</v>
      </c>
      <c r="AT182">
        <f t="shared" si="63"/>
        <v>452.389380530974</v>
      </c>
      <c r="AU182">
        <f t="array" ref="AU182">IF(SUMPRODUCT(--(SIGN(AN149:AN181)=SIGN(K150:K182)))=0,2,IF(AV181&gt;0,1,0))</f>
        <v>0</v>
      </c>
      <c r="AV182">
        <f>IF(AU182=2,ROUND(5*1000/Constants!$B$11,0),IF(AV181&gt;0,AV181-1,0))</f>
        <v>0</v>
      </c>
      <c r="AW182">
        <f t="shared" si="64"/>
        <v>0</v>
      </c>
      <c r="AX182">
        <f ca="1" t="array" ref="AX182">IF(AW182&gt;Constants!$B$12,2,IF(SUMPRODUCT(--(AX163:AX182=2))=0,0,1))</f>
        <v>2</v>
      </c>
      <c r="AZ182">
        <f t="array" ref="AZ182">IF(ABS(AG182)&gt;Constants!$B$13,2,IF(SUMPRODUCT(--(AZ162:AZ181=2))=0,0,1))</f>
        <v>0</v>
      </c>
    </row>
    <row r="183" spans="1:52">
      <c r="A183" s="3">
        <v>181</v>
      </c>
      <c r="B183">
        <f>Signals!D182</f>
        <v>1</v>
      </c>
      <c r="C183">
        <f>Signals!E182</f>
        <v>1</v>
      </c>
      <c r="D183">
        <f>Signals!G182</f>
        <v>0</v>
      </c>
      <c r="E183">
        <f>Signals!J182</f>
        <v>0</v>
      </c>
      <c r="F183">
        <f>Signals!K182</f>
        <v>0</v>
      </c>
      <c r="G183">
        <f>IF(Constants!$B$2=2,-B183,B183)</f>
        <v>1</v>
      </c>
      <c r="H183">
        <f>IF(Constants!$C$2=2,-C183,C183)</f>
        <v>1</v>
      </c>
      <c r="I183">
        <f t="shared" si="48"/>
        <v>1</v>
      </c>
      <c r="J183">
        <f t="shared" si="49"/>
        <v>1</v>
      </c>
      <c r="K183">
        <f t="shared" si="50"/>
        <v>1</v>
      </c>
      <c r="L183">
        <f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400.5</v>
      </c>
      <c r="M183">
        <f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400.5</v>
      </c>
      <c r="N183">
        <f t="shared" si="51"/>
        <v>400.5</v>
      </c>
      <c r="O183">
        <f t="shared" si="52"/>
        <v>400.5</v>
      </c>
      <c r="P183">
        <f>IF(I183&lt;&gt;0,(ABS(L183*Constants!$B$10)+50)/100,MAX(P182-ABS(N183*Constants!$B$4),0))</f>
        <v>0.54005</v>
      </c>
      <c r="Q183">
        <f>IF(J183&lt;&gt;0,(ABS(M183*Constants!$B$10)+50)/100,MAX(Q182-ABS(O183*Constants!$B$4),0))</f>
        <v>0.54005</v>
      </c>
      <c r="R183">
        <f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400.5</v>
      </c>
      <c r="S183">
        <f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400.5</v>
      </c>
      <c r="T183">
        <f t="shared" si="53"/>
        <v>400.5</v>
      </c>
      <c r="U183">
        <f t="shared" si="54"/>
        <v>400.5</v>
      </c>
      <c r="V183">
        <f>IF(I183&lt;&gt;0,(ABS(R183*Constants!$B$4)+50)/100,IF(R183=0,MAX((0-ABS(T183*Constants!$B$4)),0),(ABS(R183*Constants!$B$4)+50)/100))</f>
        <v>501.125</v>
      </c>
      <c r="W183">
        <f>IF(J183&lt;&gt;0,(ABS(S183*Constants!$B$4)+50)/100,IF(S183=0,MAX((0-ABS(U183*Constants!$B$4)),0),(ABS(S183*Constants!$B$4)+50)/100))</f>
        <v>501.125</v>
      </c>
      <c r="X183">
        <f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400.5</v>
      </c>
      <c r="Y183">
        <f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400.5</v>
      </c>
      <c r="Z183">
        <f t="shared" si="55"/>
        <v>400.5</v>
      </c>
      <c r="AA183">
        <f t="shared" si="56"/>
        <v>400.5</v>
      </c>
      <c r="AB183">
        <f>IF(I183&lt;&gt;0,(ABS(X183*Constants!$B$10)+50)/100,IF(X183=0,MAX((AB182-ABS(Z183*Constants!$B$4)),0),(ABS(X183*Constants!$B$4)+50)/100))</f>
        <v>0.54005</v>
      </c>
      <c r="AC183">
        <f>IF(J183&lt;&gt;0,(ABS(Y183*Constants!$B$10)+50)/100,IF(Y183=0,MAX((AC182-ABS(AA183*Constants!$B$4)),0),(ABS(Y183*Constants!$B$4)+50)/100))</f>
        <v>0.54005</v>
      </c>
      <c r="AD183">
        <f t="shared" si="57"/>
        <v>401</v>
      </c>
      <c r="AE183">
        <f t="shared" si="58"/>
        <v>400.5</v>
      </c>
      <c r="AF183">
        <f t="shared" si="59"/>
        <v>400.5</v>
      </c>
      <c r="AG183">
        <f>((Constants!$B$5*AG182)+Constants!$B$4*AD183+AH182)/(Constants!$B$5+Constants!$B$4)</f>
        <v>401</v>
      </c>
      <c r="AH183">
        <f>((Constants!$B$5*AG182)+Constants!$B$4*AD183+AH182)-(Constants!$B$5+Constants!$B$4)*AG183</f>
        <v>0</v>
      </c>
      <c r="AI183">
        <f>((Constants!$B$5*AI182)+Constants!$B$4*AE183+AJ182)/(Constants!$B$5+Constants!$B$4)</f>
        <v>400.5</v>
      </c>
      <c r="AJ183">
        <f>((Constants!$B$5*AI182)+Constants!$B$4*AE183+AJ182)-(Constants!$B$4+Constants!$B$5)*AI183</f>
        <v>0</v>
      </c>
      <c r="AK183">
        <f>((Constants!$B$5*AK182)+Constants!$B$4*AF183+AL182)/(Constants!$B$5+Constants!$B$4)</f>
        <v>400.5</v>
      </c>
      <c r="AL183">
        <f>((Constants!$B$5*AK182)+Constants!$B$4*AF183+AL182)-(Constants!$B$5+Constants!$B$4)*AK183</f>
        <v>0</v>
      </c>
      <c r="AM183">
        <f t="shared" si="60"/>
        <v>1</v>
      </c>
      <c r="AN183">
        <f t="shared" si="61"/>
        <v>1</v>
      </c>
      <c r="AO183">
        <f>(200000*(ABS(N183)-ABS(N181))+Constants!$B$7)/(2*Constants!$B$7)</f>
        <v>0.5</v>
      </c>
      <c r="AP183">
        <f>(200000*(ABS(O183)-ABS(O181))+Constants!$B$7)/(2*Constants!$B$7)</f>
        <v>0.5</v>
      </c>
      <c r="AQ183">
        <f t="shared" si="62"/>
        <v>1</v>
      </c>
      <c r="AR183">
        <f>(Constants!$B$3*Constants!$B$8*I183*K183+AS182)/(Constants!$B$9*Constants!$B$4)</f>
        <v>2.51327433628319</v>
      </c>
      <c r="AS183">
        <f>(Constants!$B$3*Constants!$B$8*I183*K183+AS182)-(AR183*Constants!$B$9*Constants!$B$4)</f>
        <v>0</v>
      </c>
      <c r="AT183">
        <f t="shared" si="63"/>
        <v>454.902654867257</v>
      </c>
      <c r="AU183">
        <f t="array" ref="AU183">IF(SUMPRODUCT(--(SIGN(AN150:AN182)=SIGN(K151:K183)))=0,2,IF(AV182&gt;0,1,0))</f>
        <v>0</v>
      </c>
      <c r="AV183">
        <f>IF(AU183=2,ROUND(5*1000/Constants!$B$11,0),IF(AV182&gt;0,AV182-1,0))</f>
        <v>0</v>
      </c>
      <c r="AW183">
        <f t="shared" si="64"/>
        <v>0</v>
      </c>
      <c r="AX183">
        <f ca="1" t="array" ref="AX183">IF(AW183&gt;Constants!$B$12,2,IF(SUMPRODUCT(--(AX164:AX183=2))=0,0,1))</f>
        <v>2</v>
      </c>
      <c r="AZ183">
        <f t="array" ref="AZ183">IF(ABS(AG183)&gt;Constants!$B$13,2,IF(SUMPRODUCT(--(AZ163:AZ182=2))=0,0,1))</f>
        <v>0</v>
      </c>
    </row>
    <row r="184" spans="1:52">
      <c r="A184" s="3">
        <v>182</v>
      </c>
      <c r="B184">
        <f>Signals!D183</f>
        <v>1</v>
      </c>
      <c r="C184">
        <f>Signals!E183</f>
        <v>1</v>
      </c>
      <c r="D184">
        <f>Signals!G183</f>
        <v>0</v>
      </c>
      <c r="E184">
        <f>Signals!J183</f>
        <v>0</v>
      </c>
      <c r="F184">
        <f>Signals!K183</f>
        <v>0</v>
      </c>
      <c r="G184">
        <f>IF(Constants!$B$2=2,-B184,B184)</f>
        <v>1</v>
      </c>
      <c r="H184">
        <f>IF(Constants!$C$2=2,-C184,C184)</f>
        <v>1</v>
      </c>
      <c r="I184">
        <f t="shared" si="48"/>
        <v>1</v>
      </c>
      <c r="J184">
        <f t="shared" si="49"/>
        <v>1</v>
      </c>
      <c r="K184">
        <f t="shared" si="50"/>
        <v>1</v>
      </c>
      <c r="L184">
        <f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400.5</v>
      </c>
      <c r="M184">
        <f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400.5</v>
      </c>
      <c r="N184">
        <f t="shared" si="51"/>
        <v>400.5</v>
      </c>
      <c r="O184">
        <f t="shared" si="52"/>
        <v>400.5</v>
      </c>
      <c r="P184">
        <f>IF(I184&lt;&gt;0,(ABS(L184*Constants!$B$10)+50)/100,MAX(P183-ABS(N184*Constants!$B$4),0))</f>
        <v>0.54005</v>
      </c>
      <c r="Q184">
        <f>IF(J184&lt;&gt;0,(ABS(M184*Constants!$B$10)+50)/100,MAX(Q183-ABS(O184*Constants!$B$4),0))</f>
        <v>0.54005</v>
      </c>
      <c r="R184">
        <f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400.5</v>
      </c>
      <c r="S184">
        <f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400.5</v>
      </c>
      <c r="T184">
        <f t="shared" si="53"/>
        <v>400.5</v>
      </c>
      <c r="U184">
        <f t="shared" si="54"/>
        <v>400.5</v>
      </c>
      <c r="V184">
        <f>IF(I184&lt;&gt;0,(ABS(R184*Constants!$B$4)+50)/100,IF(R184=0,MAX((0-ABS(T184*Constants!$B$4)),0),(ABS(R184*Constants!$B$4)+50)/100))</f>
        <v>501.125</v>
      </c>
      <c r="W184">
        <f>IF(J184&lt;&gt;0,(ABS(S184*Constants!$B$4)+50)/100,IF(S184=0,MAX((0-ABS(U184*Constants!$B$4)),0),(ABS(S184*Constants!$B$4)+50)/100))</f>
        <v>501.125</v>
      </c>
      <c r="X184">
        <f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400.5</v>
      </c>
      <c r="Y184">
        <f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400.5</v>
      </c>
      <c r="Z184">
        <f t="shared" si="55"/>
        <v>400.5</v>
      </c>
      <c r="AA184">
        <f t="shared" si="56"/>
        <v>400.5</v>
      </c>
      <c r="AB184">
        <f>IF(I184&lt;&gt;0,(ABS(X184*Constants!$B$10)+50)/100,IF(X184=0,MAX((AB183-ABS(Z184*Constants!$B$4)),0),(ABS(X184*Constants!$B$4)+50)/100))</f>
        <v>0.54005</v>
      </c>
      <c r="AC184">
        <f>IF(J184&lt;&gt;0,(ABS(Y184*Constants!$B$10)+50)/100,IF(Y184=0,MAX((AC183-ABS(AA184*Constants!$B$4)),0),(ABS(Y184*Constants!$B$4)+50)/100))</f>
        <v>0.54005</v>
      </c>
      <c r="AD184">
        <f t="shared" si="57"/>
        <v>401</v>
      </c>
      <c r="AE184">
        <f t="shared" si="58"/>
        <v>400.5</v>
      </c>
      <c r="AF184">
        <f t="shared" si="59"/>
        <v>400.5</v>
      </c>
      <c r="AG184">
        <f>((Constants!$B$5*AG183)+Constants!$B$4*AD184+AH183)/(Constants!$B$5+Constants!$B$4)</f>
        <v>401</v>
      </c>
      <c r="AH184">
        <f>((Constants!$B$5*AG183)+Constants!$B$4*AD184+AH183)-(Constants!$B$5+Constants!$B$4)*AG184</f>
        <v>0</v>
      </c>
      <c r="AI184">
        <f>((Constants!$B$5*AI183)+Constants!$B$4*AE184+AJ183)/(Constants!$B$5+Constants!$B$4)</f>
        <v>400.5</v>
      </c>
      <c r="AJ184">
        <f>((Constants!$B$5*AI183)+Constants!$B$4*AE184+AJ183)-(Constants!$B$4+Constants!$B$5)*AI184</f>
        <v>0</v>
      </c>
      <c r="AK184">
        <f>((Constants!$B$5*AK183)+Constants!$B$4*AF184+AL183)/(Constants!$B$5+Constants!$B$4)</f>
        <v>400.5</v>
      </c>
      <c r="AL184">
        <f>((Constants!$B$5*AK183)+Constants!$B$4*AF184+AL183)-(Constants!$B$5+Constants!$B$4)*AK184</f>
        <v>0</v>
      </c>
      <c r="AM184">
        <f t="shared" si="60"/>
        <v>1</v>
      </c>
      <c r="AN184">
        <f t="shared" si="61"/>
        <v>1</v>
      </c>
      <c r="AO184">
        <f>(200000*(ABS(N184)-ABS(N182))+Constants!$B$7)/(2*Constants!$B$7)</f>
        <v>0.5</v>
      </c>
      <c r="AP184">
        <f>(200000*(ABS(O184)-ABS(O182))+Constants!$B$7)/(2*Constants!$B$7)</f>
        <v>0.5</v>
      </c>
      <c r="AQ184">
        <f t="shared" si="62"/>
        <v>1</v>
      </c>
      <c r="AR184">
        <f>(Constants!$B$3*Constants!$B$8*I184*K184+AS183)/(Constants!$B$9*Constants!$B$4)</f>
        <v>2.51327433628319</v>
      </c>
      <c r="AS184">
        <f>(Constants!$B$3*Constants!$B$8*I184*K184+AS183)-(AR184*Constants!$B$9*Constants!$B$4)</f>
        <v>0</v>
      </c>
      <c r="AT184">
        <f t="shared" si="63"/>
        <v>457.41592920354</v>
      </c>
      <c r="AU184">
        <f t="array" ref="AU184">IF(SUMPRODUCT(--(SIGN(AN151:AN183)=SIGN(K152:K184)))=0,2,IF(AV183&gt;0,1,0))</f>
        <v>0</v>
      </c>
      <c r="AV184">
        <f>IF(AU184=2,ROUND(5*1000/Constants!$B$11,0),IF(AV183&gt;0,AV183-1,0))</f>
        <v>0</v>
      </c>
      <c r="AW184">
        <f t="shared" si="64"/>
        <v>0</v>
      </c>
      <c r="AX184">
        <f ca="1" t="array" ref="AX184">IF(AW184&gt;Constants!$B$12,2,IF(SUMPRODUCT(--(AX165:AX184=2))=0,0,1))</f>
        <v>2</v>
      </c>
      <c r="AZ184">
        <f t="array" ref="AZ184">IF(ABS(AG184)&gt;Constants!$B$13,2,IF(SUMPRODUCT(--(AZ164:AZ183=2))=0,0,1))</f>
        <v>0</v>
      </c>
    </row>
    <row r="185" spans="1:52">
      <c r="A185" s="3">
        <v>183</v>
      </c>
      <c r="B185">
        <f>Signals!D184</f>
        <v>1</v>
      </c>
      <c r="C185">
        <f>Signals!E184</f>
        <v>1</v>
      </c>
      <c r="D185">
        <f>Signals!G184</f>
        <v>0</v>
      </c>
      <c r="E185">
        <f>Signals!J184</f>
        <v>0</v>
      </c>
      <c r="F185">
        <f>Signals!K184</f>
        <v>0</v>
      </c>
      <c r="G185">
        <f>IF(Constants!$B$2=2,-B185,B185)</f>
        <v>1</v>
      </c>
      <c r="H185">
        <f>IF(Constants!$C$2=2,-C185,C185)</f>
        <v>1</v>
      </c>
      <c r="I185">
        <f t="shared" si="48"/>
        <v>1</v>
      </c>
      <c r="J185">
        <f t="shared" si="49"/>
        <v>1</v>
      </c>
      <c r="K185">
        <f t="shared" si="50"/>
        <v>1</v>
      </c>
      <c r="L185">
        <f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400.5</v>
      </c>
      <c r="M185">
        <f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400.5</v>
      </c>
      <c r="N185">
        <f t="shared" si="51"/>
        <v>400.5</v>
      </c>
      <c r="O185">
        <f t="shared" si="52"/>
        <v>400.5</v>
      </c>
      <c r="P185">
        <f>IF(I185&lt;&gt;0,(ABS(L185*Constants!$B$10)+50)/100,MAX(P184-ABS(N185*Constants!$B$4),0))</f>
        <v>0.54005</v>
      </c>
      <c r="Q185">
        <f>IF(J185&lt;&gt;0,(ABS(M185*Constants!$B$10)+50)/100,MAX(Q184-ABS(O185*Constants!$B$4),0))</f>
        <v>0.54005</v>
      </c>
      <c r="R185">
        <f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400.5</v>
      </c>
      <c r="S185">
        <f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400.5</v>
      </c>
      <c r="T185">
        <f t="shared" si="53"/>
        <v>400.5</v>
      </c>
      <c r="U185">
        <f t="shared" si="54"/>
        <v>400.5</v>
      </c>
      <c r="V185">
        <f>IF(I185&lt;&gt;0,(ABS(R185*Constants!$B$4)+50)/100,IF(R185=0,MAX((0-ABS(T185*Constants!$B$4)),0),(ABS(R185*Constants!$B$4)+50)/100))</f>
        <v>501.125</v>
      </c>
      <c r="W185">
        <f>IF(J185&lt;&gt;0,(ABS(S185*Constants!$B$4)+50)/100,IF(S185=0,MAX((0-ABS(U185*Constants!$B$4)),0),(ABS(S185*Constants!$B$4)+50)/100))</f>
        <v>501.125</v>
      </c>
      <c r="X185">
        <f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400.5</v>
      </c>
      <c r="Y185">
        <f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400.5</v>
      </c>
      <c r="Z185">
        <f t="shared" si="55"/>
        <v>400.5</v>
      </c>
      <c r="AA185">
        <f t="shared" si="56"/>
        <v>400.5</v>
      </c>
      <c r="AB185">
        <f>IF(I185&lt;&gt;0,(ABS(X185*Constants!$B$10)+50)/100,IF(X185=0,MAX((AB184-ABS(Z185*Constants!$B$4)),0),(ABS(X185*Constants!$B$4)+50)/100))</f>
        <v>0.54005</v>
      </c>
      <c r="AC185">
        <f>IF(J185&lt;&gt;0,(ABS(Y185*Constants!$B$10)+50)/100,IF(Y185=0,MAX((AC184-ABS(AA185*Constants!$B$4)),0),(ABS(Y185*Constants!$B$4)+50)/100))</f>
        <v>0.54005</v>
      </c>
      <c r="AD185">
        <f t="shared" si="57"/>
        <v>401</v>
      </c>
      <c r="AE185">
        <f t="shared" si="58"/>
        <v>400.5</v>
      </c>
      <c r="AF185">
        <f t="shared" si="59"/>
        <v>400.5</v>
      </c>
      <c r="AG185">
        <f>((Constants!$B$5*AG184)+Constants!$B$4*AD185+AH184)/(Constants!$B$5+Constants!$B$4)</f>
        <v>401</v>
      </c>
      <c r="AH185">
        <f>((Constants!$B$5*AG184)+Constants!$B$4*AD185+AH184)-(Constants!$B$5+Constants!$B$4)*AG185</f>
        <v>0</v>
      </c>
      <c r="AI185">
        <f>((Constants!$B$5*AI184)+Constants!$B$4*AE185+AJ184)/(Constants!$B$5+Constants!$B$4)</f>
        <v>400.5</v>
      </c>
      <c r="AJ185">
        <f>((Constants!$B$5*AI184)+Constants!$B$4*AE185+AJ184)-(Constants!$B$4+Constants!$B$5)*AI185</f>
        <v>0</v>
      </c>
      <c r="AK185">
        <f>((Constants!$B$5*AK184)+Constants!$B$4*AF185+AL184)/(Constants!$B$5+Constants!$B$4)</f>
        <v>400.5</v>
      </c>
      <c r="AL185">
        <f>((Constants!$B$5*AK184)+Constants!$B$4*AF185+AL184)-(Constants!$B$5+Constants!$B$4)*AK185</f>
        <v>0</v>
      </c>
      <c r="AM185">
        <f t="shared" si="60"/>
        <v>1</v>
      </c>
      <c r="AN185">
        <f t="shared" si="61"/>
        <v>1</v>
      </c>
      <c r="AO185">
        <f>(200000*(ABS(N185)-ABS(N183))+Constants!$B$7)/(2*Constants!$B$7)</f>
        <v>0.5</v>
      </c>
      <c r="AP185">
        <f>(200000*(ABS(O185)-ABS(O183))+Constants!$B$7)/(2*Constants!$B$7)</f>
        <v>0.5</v>
      </c>
      <c r="AQ185">
        <f t="shared" si="62"/>
        <v>1</v>
      </c>
      <c r="AR185">
        <f>(Constants!$B$3*Constants!$B$8*I185*K185+AS184)/(Constants!$B$9*Constants!$B$4)</f>
        <v>2.51327433628319</v>
      </c>
      <c r="AS185">
        <f>(Constants!$B$3*Constants!$B$8*I185*K185+AS184)-(AR185*Constants!$B$9*Constants!$B$4)</f>
        <v>0</v>
      </c>
      <c r="AT185">
        <f t="shared" si="63"/>
        <v>459.929203539824</v>
      </c>
      <c r="AU185">
        <f t="array" ref="AU185">IF(SUMPRODUCT(--(SIGN(AN152:AN184)=SIGN(K153:K185)))=0,2,IF(AV184&gt;0,1,0))</f>
        <v>0</v>
      </c>
      <c r="AV185">
        <f>IF(AU185=2,ROUND(5*1000/Constants!$B$11,0),IF(AV184&gt;0,AV184-1,0))</f>
        <v>0</v>
      </c>
      <c r="AW185">
        <f t="shared" si="64"/>
        <v>0</v>
      </c>
      <c r="AX185">
        <f ca="1" t="array" ref="AX185">IF(AW185&gt;Constants!$B$12,2,IF(SUMPRODUCT(--(AX166:AX185=2))=0,0,1))</f>
        <v>2</v>
      </c>
      <c r="AZ185">
        <f t="array" ref="AZ185">IF(ABS(AG185)&gt;Constants!$B$13,2,IF(SUMPRODUCT(--(AZ165:AZ184=2))=0,0,1))</f>
        <v>0</v>
      </c>
    </row>
    <row r="186" spans="1:52">
      <c r="A186" s="3">
        <v>184</v>
      </c>
      <c r="B186">
        <f>Signals!D185</f>
        <v>1</v>
      </c>
      <c r="C186">
        <f>Signals!E185</f>
        <v>1</v>
      </c>
      <c r="D186">
        <f>Signals!G185</f>
        <v>0</v>
      </c>
      <c r="E186">
        <f>Signals!J185</f>
        <v>0</v>
      </c>
      <c r="F186">
        <f>Signals!K185</f>
        <v>0</v>
      </c>
      <c r="G186">
        <f>IF(Constants!$B$2=2,-B186,B186)</f>
        <v>1</v>
      </c>
      <c r="H186">
        <f>IF(Constants!$C$2=2,-C186,C186)</f>
        <v>1</v>
      </c>
      <c r="I186">
        <f t="shared" si="48"/>
        <v>1</v>
      </c>
      <c r="J186">
        <f t="shared" si="49"/>
        <v>1</v>
      </c>
      <c r="K186">
        <f t="shared" si="50"/>
        <v>1</v>
      </c>
      <c r="L186">
        <f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400.5</v>
      </c>
      <c r="M186">
        <f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400.5</v>
      </c>
      <c r="N186">
        <f t="shared" si="51"/>
        <v>400.5</v>
      </c>
      <c r="O186">
        <f t="shared" si="52"/>
        <v>400.5</v>
      </c>
      <c r="P186">
        <f>IF(I186&lt;&gt;0,(ABS(L186*Constants!$B$10)+50)/100,MAX(P185-ABS(N186*Constants!$B$4),0))</f>
        <v>0.54005</v>
      </c>
      <c r="Q186">
        <f>IF(J186&lt;&gt;0,(ABS(M186*Constants!$B$10)+50)/100,MAX(Q185-ABS(O186*Constants!$B$4),0))</f>
        <v>0.54005</v>
      </c>
      <c r="R186">
        <f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400.5</v>
      </c>
      <c r="S186">
        <f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400.5</v>
      </c>
      <c r="T186">
        <f t="shared" si="53"/>
        <v>400.5</v>
      </c>
      <c r="U186">
        <f t="shared" si="54"/>
        <v>400.5</v>
      </c>
      <c r="V186">
        <f>IF(I186&lt;&gt;0,(ABS(R186*Constants!$B$4)+50)/100,IF(R186=0,MAX((0-ABS(T186*Constants!$B$4)),0),(ABS(R186*Constants!$B$4)+50)/100))</f>
        <v>501.125</v>
      </c>
      <c r="W186">
        <f>IF(J186&lt;&gt;0,(ABS(S186*Constants!$B$4)+50)/100,IF(S186=0,MAX((0-ABS(U186*Constants!$B$4)),0),(ABS(S186*Constants!$B$4)+50)/100))</f>
        <v>501.125</v>
      </c>
      <c r="X186">
        <f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400.5</v>
      </c>
      <c r="Y186">
        <f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400.5</v>
      </c>
      <c r="Z186">
        <f t="shared" si="55"/>
        <v>400.5</v>
      </c>
      <c r="AA186">
        <f t="shared" si="56"/>
        <v>400.5</v>
      </c>
      <c r="AB186">
        <f>IF(I186&lt;&gt;0,(ABS(X186*Constants!$B$10)+50)/100,IF(X186=0,MAX((AB185-ABS(Z186*Constants!$B$4)),0),(ABS(X186*Constants!$B$4)+50)/100))</f>
        <v>0.54005</v>
      </c>
      <c r="AC186">
        <f>IF(J186&lt;&gt;0,(ABS(Y186*Constants!$B$10)+50)/100,IF(Y186=0,MAX((AC185-ABS(AA186*Constants!$B$4)),0),(ABS(Y186*Constants!$B$4)+50)/100))</f>
        <v>0.54005</v>
      </c>
      <c r="AD186">
        <f t="shared" si="57"/>
        <v>401</v>
      </c>
      <c r="AE186">
        <f t="shared" si="58"/>
        <v>400.5</v>
      </c>
      <c r="AF186">
        <f t="shared" si="59"/>
        <v>400.5</v>
      </c>
      <c r="AG186">
        <f>((Constants!$B$5*AG185)+Constants!$B$4*AD186+AH185)/(Constants!$B$5+Constants!$B$4)</f>
        <v>401</v>
      </c>
      <c r="AH186">
        <f>((Constants!$B$5*AG185)+Constants!$B$4*AD186+AH185)-(Constants!$B$5+Constants!$B$4)*AG186</f>
        <v>0</v>
      </c>
      <c r="AI186">
        <f>((Constants!$B$5*AI185)+Constants!$B$4*AE186+AJ185)/(Constants!$B$5+Constants!$B$4)</f>
        <v>400.5</v>
      </c>
      <c r="AJ186">
        <f>((Constants!$B$5*AI185)+Constants!$B$4*AE186+AJ185)-(Constants!$B$4+Constants!$B$5)*AI186</f>
        <v>0</v>
      </c>
      <c r="AK186">
        <f>((Constants!$B$5*AK185)+Constants!$B$4*AF186+AL185)/(Constants!$B$5+Constants!$B$4)</f>
        <v>400.5</v>
      </c>
      <c r="AL186">
        <f>((Constants!$B$5*AK185)+Constants!$B$4*AF186+AL185)-(Constants!$B$5+Constants!$B$4)*AK186</f>
        <v>0</v>
      </c>
      <c r="AM186">
        <f t="shared" si="60"/>
        <v>1</v>
      </c>
      <c r="AN186">
        <f t="shared" si="61"/>
        <v>1</v>
      </c>
      <c r="AO186">
        <f>(200000*(ABS(N186)-ABS(N184))+Constants!$B$7)/(2*Constants!$B$7)</f>
        <v>0.5</v>
      </c>
      <c r="AP186">
        <f>(200000*(ABS(O186)-ABS(O184))+Constants!$B$7)/(2*Constants!$B$7)</f>
        <v>0.5</v>
      </c>
      <c r="AQ186">
        <f t="shared" si="62"/>
        <v>1</v>
      </c>
      <c r="AR186">
        <f>(Constants!$B$3*Constants!$B$8*I186*K186+AS185)/(Constants!$B$9*Constants!$B$4)</f>
        <v>2.51327433628319</v>
      </c>
      <c r="AS186">
        <f>(Constants!$B$3*Constants!$B$8*I186*K186+AS185)-(AR186*Constants!$B$9*Constants!$B$4)</f>
        <v>0</v>
      </c>
      <c r="AT186">
        <f t="shared" si="63"/>
        <v>462.442477876107</v>
      </c>
      <c r="AU186">
        <f t="array" ref="AU186">IF(SUMPRODUCT(--(SIGN(AN153:AN185)=SIGN(K154:K186)))=0,2,IF(AV185&gt;0,1,0))</f>
        <v>0</v>
      </c>
      <c r="AV186">
        <f>IF(AU186=2,ROUND(5*1000/Constants!$B$11,0),IF(AV185&gt;0,AV185-1,0))</f>
        <v>0</v>
      </c>
      <c r="AW186">
        <f t="shared" si="64"/>
        <v>0</v>
      </c>
      <c r="AX186">
        <f ca="1" t="array" ref="AX186">IF(AW186&gt;Constants!$B$12,2,IF(SUMPRODUCT(--(AX167:AX186=2))=0,0,1))</f>
        <v>2</v>
      </c>
      <c r="AZ186">
        <f t="array" ref="AZ186">IF(ABS(AG186)&gt;Constants!$B$13,2,IF(SUMPRODUCT(--(AZ166:AZ185=2))=0,0,1))</f>
        <v>0</v>
      </c>
    </row>
    <row r="187" spans="1:52">
      <c r="A187" s="3">
        <v>185</v>
      </c>
      <c r="B187">
        <f>Signals!D186</f>
        <v>1</v>
      </c>
      <c r="C187">
        <f>Signals!E186</f>
        <v>1</v>
      </c>
      <c r="D187">
        <f>Signals!G186</f>
        <v>0</v>
      </c>
      <c r="E187">
        <f>Signals!J186</f>
        <v>0</v>
      </c>
      <c r="F187">
        <f>Signals!K186</f>
        <v>0</v>
      </c>
      <c r="G187">
        <f>IF(Constants!$B$2=2,-B187,B187)</f>
        <v>1</v>
      </c>
      <c r="H187">
        <f>IF(Constants!$C$2=2,-C187,C187)</f>
        <v>1</v>
      </c>
      <c r="I187">
        <f t="shared" si="48"/>
        <v>1</v>
      </c>
      <c r="J187">
        <f t="shared" si="49"/>
        <v>1</v>
      </c>
      <c r="K187">
        <f t="shared" si="50"/>
        <v>1</v>
      </c>
      <c r="L187">
        <f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400.5</v>
      </c>
      <c r="M187">
        <f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400.5</v>
      </c>
      <c r="N187">
        <f t="shared" si="51"/>
        <v>400.5</v>
      </c>
      <c r="O187">
        <f t="shared" si="52"/>
        <v>400.5</v>
      </c>
      <c r="P187">
        <f>IF(I187&lt;&gt;0,(ABS(L187*Constants!$B$10)+50)/100,MAX(P186-ABS(N187*Constants!$B$4),0))</f>
        <v>0.54005</v>
      </c>
      <c r="Q187">
        <f>IF(J187&lt;&gt;0,(ABS(M187*Constants!$B$10)+50)/100,MAX(Q186-ABS(O187*Constants!$B$4),0))</f>
        <v>0.54005</v>
      </c>
      <c r="R187">
        <f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400.5</v>
      </c>
      <c r="S187">
        <f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400.5</v>
      </c>
      <c r="T187">
        <f t="shared" si="53"/>
        <v>400.5</v>
      </c>
      <c r="U187">
        <f t="shared" si="54"/>
        <v>400.5</v>
      </c>
      <c r="V187">
        <f>IF(I187&lt;&gt;0,(ABS(R187*Constants!$B$4)+50)/100,IF(R187=0,MAX((0-ABS(T187*Constants!$B$4)),0),(ABS(R187*Constants!$B$4)+50)/100))</f>
        <v>501.125</v>
      </c>
      <c r="W187">
        <f>IF(J187&lt;&gt;0,(ABS(S187*Constants!$B$4)+50)/100,IF(S187=0,MAX((0-ABS(U187*Constants!$B$4)),0),(ABS(S187*Constants!$B$4)+50)/100))</f>
        <v>501.125</v>
      </c>
      <c r="X187">
        <f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400.5</v>
      </c>
      <c r="Y187">
        <f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400.5</v>
      </c>
      <c r="Z187">
        <f t="shared" si="55"/>
        <v>400.5</v>
      </c>
      <c r="AA187">
        <f t="shared" si="56"/>
        <v>400.5</v>
      </c>
      <c r="AB187">
        <f>IF(I187&lt;&gt;0,(ABS(X187*Constants!$B$10)+50)/100,IF(X187=0,MAX((AB186-ABS(Z187*Constants!$B$4)),0),(ABS(X187*Constants!$B$4)+50)/100))</f>
        <v>0.54005</v>
      </c>
      <c r="AC187">
        <f>IF(J187&lt;&gt;0,(ABS(Y187*Constants!$B$10)+50)/100,IF(Y187=0,MAX((AC186-ABS(AA187*Constants!$B$4)),0),(ABS(Y187*Constants!$B$4)+50)/100))</f>
        <v>0.54005</v>
      </c>
      <c r="AD187">
        <f t="shared" si="57"/>
        <v>401</v>
      </c>
      <c r="AE187">
        <f t="shared" si="58"/>
        <v>400.5</v>
      </c>
      <c r="AF187">
        <f t="shared" si="59"/>
        <v>400.5</v>
      </c>
      <c r="AG187">
        <f>((Constants!$B$5*AG186)+Constants!$B$4*AD187+AH186)/(Constants!$B$5+Constants!$B$4)</f>
        <v>401</v>
      </c>
      <c r="AH187">
        <f>((Constants!$B$5*AG186)+Constants!$B$4*AD187+AH186)-(Constants!$B$5+Constants!$B$4)*AG187</f>
        <v>0</v>
      </c>
      <c r="AI187">
        <f>((Constants!$B$5*AI186)+Constants!$B$4*AE187+AJ186)/(Constants!$B$5+Constants!$B$4)</f>
        <v>400.5</v>
      </c>
      <c r="AJ187">
        <f>((Constants!$B$5*AI186)+Constants!$B$4*AE187+AJ186)-(Constants!$B$4+Constants!$B$5)*AI187</f>
        <v>0</v>
      </c>
      <c r="AK187">
        <f>((Constants!$B$5*AK186)+Constants!$B$4*AF187+AL186)/(Constants!$B$5+Constants!$B$4)</f>
        <v>400.5</v>
      </c>
      <c r="AL187">
        <f>((Constants!$B$5*AK186)+Constants!$B$4*AF187+AL186)-(Constants!$B$5+Constants!$B$4)*AK187</f>
        <v>0</v>
      </c>
      <c r="AM187">
        <f t="shared" si="60"/>
        <v>1</v>
      </c>
      <c r="AN187">
        <f t="shared" si="61"/>
        <v>1</v>
      </c>
      <c r="AO187">
        <f>(200000*(ABS(N187)-ABS(N185))+Constants!$B$7)/(2*Constants!$B$7)</f>
        <v>0.5</v>
      </c>
      <c r="AP187">
        <f>(200000*(ABS(O187)-ABS(O185))+Constants!$B$7)/(2*Constants!$B$7)</f>
        <v>0.5</v>
      </c>
      <c r="AQ187">
        <f t="shared" si="62"/>
        <v>1</v>
      </c>
      <c r="AR187">
        <f>(Constants!$B$3*Constants!$B$8*I187*K187+AS186)/(Constants!$B$9*Constants!$B$4)</f>
        <v>2.51327433628319</v>
      </c>
      <c r="AS187">
        <f>(Constants!$B$3*Constants!$B$8*I187*K187+AS186)-(AR187*Constants!$B$9*Constants!$B$4)</f>
        <v>0</v>
      </c>
      <c r="AT187">
        <f t="shared" si="63"/>
        <v>464.95575221239</v>
      </c>
      <c r="AU187">
        <f t="array" ref="AU187">IF(SUMPRODUCT(--(SIGN(AN154:AN186)=SIGN(K155:K187)))=0,2,IF(AV186&gt;0,1,0))</f>
        <v>0</v>
      </c>
      <c r="AV187">
        <f>IF(AU187=2,ROUND(5*1000/Constants!$B$11,0),IF(AV186&gt;0,AV186-1,0))</f>
        <v>0</v>
      </c>
      <c r="AW187">
        <f t="shared" si="64"/>
        <v>0</v>
      </c>
      <c r="AX187">
        <f ca="1" t="array" ref="AX187">IF(AW187&gt;Constants!$B$12,2,IF(SUMPRODUCT(--(AX168:AX187=2))=0,0,1))</f>
        <v>2</v>
      </c>
      <c r="AZ187">
        <f t="array" ref="AZ187">IF(ABS(AG187)&gt;Constants!$B$13,2,IF(SUMPRODUCT(--(AZ167:AZ186=2))=0,0,1))</f>
        <v>0</v>
      </c>
    </row>
    <row r="188" spans="1:52">
      <c r="A188" s="3">
        <v>186</v>
      </c>
      <c r="B188">
        <f>Signals!D187</f>
        <v>1</v>
      </c>
      <c r="C188">
        <f>Signals!E187</f>
        <v>1</v>
      </c>
      <c r="D188">
        <f>Signals!G187</f>
        <v>0</v>
      </c>
      <c r="E188">
        <f>Signals!J187</f>
        <v>0</v>
      </c>
      <c r="F188">
        <f>Signals!K187</f>
        <v>0</v>
      </c>
      <c r="G188">
        <f>IF(Constants!$B$2=2,-B188,B188)</f>
        <v>1</v>
      </c>
      <c r="H188">
        <f>IF(Constants!$C$2=2,-C188,C188)</f>
        <v>1</v>
      </c>
      <c r="I188">
        <f t="shared" si="48"/>
        <v>1</v>
      </c>
      <c r="J188">
        <f t="shared" si="49"/>
        <v>1</v>
      </c>
      <c r="K188">
        <f t="shared" si="50"/>
        <v>1</v>
      </c>
      <c r="L188">
        <f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400.5</v>
      </c>
      <c r="M188">
        <f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400.5</v>
      </c>
      <c r="N188">
        <f t="shared" si="51"/>
        <v>400.5</v>
      </c>
      <c r="O188">
        <f t="shared" si="52"/>
        <v>400.5</v>
      </c>
      <c r="P188">
        <f>IF(I188&lt;&gt;0,(ABS(L188*Constants!$B$10)+50)/100,MAX(P187-ABS(N188*Constants!$B$4),0))</f>
        <v>0.54005</v>
      </c>
      <c r="Q188">
        <f>IF(J188&lt;&gt;0,(ABS(M188*Constants!$B$10)+50)/100,MAX(Q187-ABS(O188*Constants!$B$4),0))</f>
        <v>0.54005</v>
      </c>
      <c r="R188">
        <f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400.5</v>
      </c>
      <c r="S188">
        <f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400.5</v>
      </c>
      <c r="T188">
        <f t="shared" si="53"/>
        <v>400.5</v>
      </c>
      <c r="U188">
        <f t="shared" si="54"/>
        <v>400.5</v>
      </c>
      <c r="V188">
        <f>IF(I188&lt;&gt;0,(ABS(R188*Constants!$B$4)+50)/100,IF(R188=0,MAX((0-ABS(T188*Constants!$B$4)),0),(ABS(R188*Constants!$B$4)+50)/100))</f>
        <v>501.125</v>
      </c>
      <c r="W188">
        <f>IF(J188&lt;&gt;0,(ABS(S188*Constants!$B$4)+50)/100,IF(S188=0,MAX((0-ABS(U188*Constants!$B$4)),0),(ABS(S188*Constants!$B$4)+50)/100))</f>
        <v>501.125</v>
      </c>
      <c r="X188">
        <f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400.5</v>
      </c>
      <c r="Y188">
        <f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400.5</v>
      </c>
      <c r="Z188">
        <f t="shared" si="55"/>
        <v>400.5</v>
      </c>
      <c r="AA188">
        <f t="shared" si="56"/>
        <v>400.5</v>
      </c>
      <c r="AB188">
        <f>IF(I188&lt;&gt;0,(ABS(X188*Constants!$B$10)+50)/100,IF(X188=0,MAX((AB187-ABS(Z188*Constants!$B$4)),0),(ABS(X188*Constants!$B$4)+50)/100))</f>
        <v>0.54005</v>
      </c>
      <c r="AC188">
        <f>IF(J188&lt;&gt;0,(ABS(Y188*Constants!$B$10)+50)/100,IF(Y188=0,MAX((AC187-ABS(AA188*Constants!$B$4)),0),(ABS(Y188*Constants!$B$4)+50)/100))</f>
        <v>0.54005</v>
      </c>
      <c r="AD188">
        <f t="shared" si="57"/>
        <v>401</v>
      </c>
      <c r="AE188">
        <f t="shared" si="58"/>
        <v>400.5</v>
      </c>
      <c r="AF188">
        <f t="shared" si="59"/>
        <v>400.5</v>
      </c>
      <c r="AG188">
        <f>((Constants!$B$5*AG187)+Constants!$B$4*AD188+AH187)/(Constants!$B$5+Constants!$B$4)</f>
        <v>401</v>
      </c>
      <c r="AH188">
        <f>((Constants!$B$5*AG187)+Constants!$B$4*AD188+AH187)-(Constants!$B$5+Constants!$B$4)*AG188</f>
        <v>0</v>
      </c>
      <c r="AI188">
        <f>((Constants!$B$5*AI187)+Constants!$B$4*AE188+AJ187)/(Constants!$B$5+Constants!$B$4)</f>
        <v>400.5</v>
      </c>
      <c r="AJ188">
        <f>((Constants!$B$5*AI187)+Constants!$B$4*AE188+AJ187)-(Constants!$B$4+Constants!$B$5)*AI188</f>
        <v>0</v>
      </c>
      <c r="AK188">
        <f>((Constants!$B$5*AK187)+Constants!$B$4*AF188+AL187)/(Constants!$B$5+Constants!$B$4)</f>
        <v>400.5</v>
      </c>
      <c r="AL188">
        <f>((Constants!$B$5*AK187)+Constants!$B$4*AF188+AL187)-(Constants!$B$5+Constants!$B$4)*AK188</f>
        <v>0</v>
      </c>
      <c r="AM188">
        <f t="shared" si="60"/>
        <v>1</v>
      </c>
      <c r="AN188">
        <f t="shared" si="61"/>
        <v>1</v>
      </c>
      <c r="AO188">
        <f>(200000*(ABS(N188)-ABS(N186))+Constants!$B$7)/(2*Constants!$B$7)</f>
        <v>0.5</v>
      </c>
      <c r="AP188">
        <f>(200000*(ABS(O188)-ABS(O186))+Constants!$B$7)/(2*Constants!$B$7)</f>
        <v>0.5</v>
      </c>
      <c r="AQ188">
        <f t="shared" si="62"/>
        <v>1</v>
      </c>
      <c r="AR188">
        <f>(Constants!$B$3*Constants!$B$8*I188*K188+AS187)/(Constants!$B$9*Constants!$B$4)</f>
        <v>2.51327433628319</v>
      </c>
      <c r="AS188">
        <f>(Constants!$B$3*Constants!$B$8*I188*K188+AS187)-(AR188*Constants!$B$9*Constants!$B$4)</f>
        <v>0</v>
      </c>
      <c r="AT188">
        <f t="shared" si="63"/>
        <v>467.469026548673</v>
      </c>
      <c r="AU188">
        <f t="array" ref="AU188">IF(SUMPRODUCT(--(SIGN(AN155:AN187)=SIGN(K156:K188)))=0,2,IF(AV187&gt;0,1,0))</f>
        <v>0</v>
      </c>
      <c r="AV188">
        <f>IF(AU188=2,ROUND(5*1000/Constants!$B$11,0),IF(AV187&gt;0,AV187-1,0))</f>
        <v>0</v>
      </c>
      <c r="AW188">
        <f t="shared" si="64"/>
        <v>0</v>
      </c>
      <c r="AX188">
        <f ca="1" t="array" ref="AX188">IF(AW188&gt;Constants!$B$12,2,IF(SUMPRODUCT(--(AX169:AX188=2))=0,0,1))</f>
        <v>2</v>
      </c>
      <c r="AZ188">
        <f t="array" ref="AZ188">IF(ABS(AG188)&gt;Constants!$B$13,2,IF(SUMPRODUCT(--(AZ168:AZ187=2))=0,0,1))</f>
        <v>0</v>
      </c>
    </row>
    <row r="189" spans="1:52">
      <c r="A189" s="3">
        <v>187</v>
      </c>
      <c r="B189">
        <f>Signals!D188</f>
        <v>1</v>
      </c>
      <c r="C189">
        <f>Signals!E188</f>
        <v>1</v>
      </c>
      <c r="D189">
        <f>Signals!G188</f>
        <v>0</v>
      </c>
      <c r="E189">
        <f>Signals!J188</f>
        <v>0</v>
      </c>
      <c r="F189">
        <f>Signals!K188</f>
        <v>0</v>
      </c>
      <c r="G189">
        <f>IF(Constants!$B$2=2,-B189,B189)</f>
        <v>1</v>
      </c>
      <c r="H189">
        <f>IF(Constants!$C$2=2,-C189,C189)</f>
        <v>1</v>
      </c>
      <c r="I189">
        <f t="shared" si="48"/>
        <v>1</v>
      </c>
      <c r="J189">
        <f t="shared" si="49"/>
        <v>1</v>
      </c>
      <c r="K189">
        <f t="shared" si="50"/>
        <v>1</v>
      </c>
      <c r="L189">
        <f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400.5</v>
      </c>
      <c r="M189">
        <f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400.5</v>
      </c>
      <c r="N189">
        <f t="shared" si="51"/>
        <v>400.5</v>
      </c>
      <c r="O189">
        <f t="shared" si="52"/>
        <v>400.5</v>
      </c>
      <c r="P189">
        <f>IF(I189&lt;&gt;0,(ABS(L189*Constants!$B$10)+50)/100,MAX(P188-ABS(N189*Constants!$B$4),0))</f>
        <v>0.54005</v>
      </c>
      <c r="Q189">
        <f>IF(J189&lt;&gt;0,(ABS(M189*Constants!$B$10)+50)/100,MAX(Q188-ABS(O189*Constants!$B$4),0))</f>
        <v>0.54005</v>
      </c>
      <c r="R189">
        <f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400.5</v>
      </c>
      <c r="S189">
        <f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400.5</v>
      </c>
      <c r="T189">
        <f t="shared" si="53"/>
        <v>400.5</v>
      </c>
      <c r="U189">
        <f t="shared" si="54"/>
        <v>400.5</v>
      </c>
      <c r="V189">
        <f>IF(I189&lt;&gt;0,(ABS(R189*Constants!$B$4)+50)/100,IF(R189=0,MAX((0-ABS(T189*Constants!$B$4)),0),(ABS(R189*Constants!$B$4)+50)/100))</f>
        <v>501.125</v>
      </c>
      <c r="W189">
        <f>IF(J189&lt;&gt;0,(ABS(S189*Constants!$B$4)+50)/100,IF(S189=0,MAX((0-ABS(U189*Constants!$B$4)),0),(ABS(S189*Constants!$B$4)+50)/100))</f>
        <v>501.125</v>
      </c>
      <c r="X189">
        <f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400.5</v>
      </c>
      <c r="Y189">
        <f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400.5</v>
      </c>
      <c r="Z189">
        <f t="shared" si="55"/>
        <v>400.5</v>
      </c>
      <c r="AA189">
        <f t="shared" si="56"/>
        <v>400.5</v>
      </c>
      <c r="AB189">
        <f>IF(I189&lt;&gt;0,(ABS(X189*Constants!$B$10)+50)/100,IF(X189=0,MAX((AB188-ABS(Z189*Constants!$B$4)),0),(ABS(X189*Constants!$B$4)+50)/100))</f>
        <v>0.54005</v>
      </c>
      <c r="AC189">
        <f>IF(J189&lt;&gt;0,(ABS(Y189*Constants!$B$10)+50)/100,IF(Y189=0,MAX((AC188-ABS(AA189*Constants!$B$4)),0),(ABS(Y189*Constants!$B$4)+50)/100))</f>
        <v>0.54005</v>
      </c>
      <c r="AD189">
        <f t="shared" si="57"/>
        <v>401</v>
      </c>
      <c r="AE189">
        <f t="shared" si="58"/>
        <v>400.5</v>
      </c>
      <c r="AF189">
        <f t="shared" si="59"/>
        <v>400.5</v>
      </c>
      <c r="AG189">
        <f>((Constants!$B$5*AG188)+Constants!$B$4*AD189+AH188)/(Constants!$B$5+Constants!$B$4)</f>
        <v>401</v>
      </c>
      <c r="AH189">
        <f>((Constants!$B$5*AG188)+Constants!$B$4*AD189+AH188)-(Constants!$B$5+Constants!$B$4)*AG189</f>
        <v>0</v>
      </c>
      <c r="AI189">
        <f>((Constants!$B$5*AI188)+Constants!$B$4*AE189+AJ188)/(Constants!$B$5+Constants!$B$4)</f>
        <v>400.5</v>
      </c>
      <c r="AJ189">
        <f>((Constants!$B$5*AI188)+Constants!$B$4*AE189+AJ188)-(Constants!$B$4+Constants!$B$5)*AI189</f>
        <v>0</v>
      </c>
      <c r="AK189">
        <f>((Constants!$B$5*AK188)+Constants!$B$4*AF189+AL188)/(Constants!$B$5+Constants!$B$4)</f>
        <v>400.5</v>
      </c>
      <c r="AL189">
        <f>((Constants!$B$5*AK188)+Constants!$B$4*AF189+AL188)-(Constants!$B$5+Constants!$B$4)*AK189</f>
        <v>0</v>
      </c>
      <c r="AM189">
        <f t="shared" si="60"/>
        <v>1</v>
      </c>
      <c r="AN189">
        <f t="shared" si="61"/>
        <v>1</v>
      </c>
      <c r="AO189">
        <f>(200000*(ABS(N189)-ABS(N187))+Constants!$B$7)/(2*Constants!$B$7)</f>
        <v>0.5</v>
      </c>
      <c r="AP189">
        <f>(200000*(ABS(O189)-ABS(O187))+Constants!$B$7)/(2*Constants!$B$7)</f>
        <v>0.5</v>
      </c>
      <c r="AQ189">
        <f t="shared" si="62"/>
        <v>1</v>
      </c>
      <c r="AR189">
        <f>(Constants!$B$3*Constants!$B$8*I189*K189+AS188)/(Constants!$B$9*Constants!$B$4)</f>
        <v>2.51327433628319</v>
      </c>
      <c r="AS189">
        <f>(Constants!$B$3*Constants!$B$8*I189*K189+AS188)-(AR189*Constants!$B$9*Constants!$B$4)</f>
        <v>0</v>
      </c>
      <c r="AT189">
        <f t="shared" si="63"/>
        <v>469.982300884956</v>
      </c>
      <c r="AU189">
        <f t="array" ref="AU189">IF(SUMPRODUCT(--(SIGN(AN156:AN188)=SIGN(K157:K189)))=0,2,IF(AV188&gt;0,1,0))</f>
        <v>0</v>
      </c>
      <c r="AV189">
        <f>IF(AU189=2,ROUND(5*1000/Constants!$B$11,0),IF(AV188&gt;0,AV188-1,0))</f>
        <v>0</v>
      </c>
      <c r="AW189">
        <f t="shared" si="64"/>
        <v>0</v>
      </c>
      <c r="AX189">
        <f ca="1" t="array" ref="AX189">IF(AW189&gt;Constants!$B$12,2,IF(SUMPRODUCT(--(AX170:AX189=2))=0,0,1))</f>
        <v>2</v>
      </c>
      <c r="AZ189">
        <f t="array" ref="AZ189">IF(ABS(AG189)&gt;Constants!$B$13,2,IF(SUMPRODUCT(--(AZ169:AZ188=2))=0,0,1))</f>
        <v>0</v>
      </c>
    </row>
    <row r="190" spans="1:52">
      <c r="A190" s="3">
        <v>188</v>
      </c>
      <c r="B190">
        <f>Signals!D189</f>
        <v>1</v>
      </c>
      <c r="C190">
        <f>Signals!E189</f>
        <v>1</v>
      </c>
      <c r="D190">
        <f>Signals!G189</f>
        <v>0</v>
      </c>
      <c r="E190">
        <f>Signals!J189</f>
        <v>0</v>
      </c>
      <c r="F190">
        <f>Signals!K189</f>
        <v>0</v>
      </c>
      <c r="G190">
        <f>IF(Constants!$B$2=2,-B190,B190)</f>
        <v>1</v>
      </c>
      <c r="H190">
        <f>IF(Constants!$C$2=2,-C190,C190)</f>
        <v>1</v>
      </c>
      <c r="I190">
        <f t="shared" si="48"/>
        <v>1</v>
      </c>
      <c r="J190">
        <f t="shared" si="49"/>
        <v>1</v>
      </c>
      <c r="K190">
        <f t="shared" si="50"/>
        <v>1</v>
      </c>
      <c r="L190">
        <f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400.5</v>
      </c>
      <c r="M190">
        <f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400.5</v>
      </c>
      <c r="N190">
        <f t="shared" si="51"/>
        <v>400.5</v>
      </c>
      <c r="O190">
        <f t="shared" si="52"/>
        <v>400.5</v>
      </c>
      <c r="P190">
        <f>IF(I190&lt;&gt;0,(ABS(L190*Constants!$B$10)+50)/100,MAX(P189-ABS(N190*Constants!$B$4),0))</f>
        <v>0.54005</v>
      </c>
      <c r="Q190">
        <f>IF(J190&lt;&gt;0,(ABS(M190*Constants!$B$10)+50)/100,MAX(Q189-ABS(O190*Constants!$B$4),0))</f>
        <v>0.54005</v>
      </c>
      <c r="R190">
        <f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400.5</v>
      </c>
      <c r="S190">
        <f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400.5</v>
      </c>
      <c r="T190">
        <f t="shared" si="53"/>
        <v>400.5</v>
      </c>
      <c r="U190">
        <f t="shared" si="54"/>
        <v>400.5</v>
      </c>
      <c r="V190">
        <f>IF(I190&lt;&gt;0,(ABS(R190*Constants!$B$4)+50)/100,IF(R190=0,MAX((0-ABS(T190*Constants!$B$4)),0),(ABS(R190*Constants!$B$4)+50)/100))</f>
        <v>501.125</v>
      </c>
      <c r="W190">
        <f>IF(J190&lt;&gt;0,(ABS(S190*Constants!$B$4)+50)/100,IF(S190=0,MAX((0-ABS(U190*Constants!$B$4)),0),(ABS(S190*Constants!$B$4)+50)/100))</f>
        <v>501.125</v>
      </c>
      <c r="X190">
        <f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400.5</v>
      </c>
      <c r="Y190">
        <f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400.5</v>
      </c>
      <c r="Z190">
        <f t="shared" si="55"/>
        <v>400.5</v>
      </c>
      <c r="AA190">
        <f t="shared" si="56"/>
        <v>400.5</v>
      </c>
      <c r="AB190">
        <f>IF(I190&lt;&gt;0,(ABS(X190*Constants!$B$10)+50)/100,IF(X190=0,MAX((AB189-ABS(Z190*Constants!$B$4)),0),(ABS(X190*Constants!$B$4)+50)/100))</f>
        <v>0.54005</v>
      </c>
      <c r="AC190">
        <f>IF(J190&lt;&gt;0,(ABS(Y190*Constants!$B$10)+50)/100,IF(Y190=0,MAX((AC189-ABS(AA190*Constants!$B$4)),0),(ABS(Y190*Constants!$B$4)+50)/100))</f>
        <v>0.54005</v>
      </c>
      <c r="AD190">
        <f t="shared" si="57"/>
        <v>401</v>
      </c>
      <c r="AE190">
        <f t="shared" si="58"/>
        <v>400.5</v>
      </c>
      <c r="AF190">
        <f t="shared" si="59"/>
        <v>400.5</v>
      </c>
      <c r="AG190">
        <f>((Constants!$B$5*AG189)+Constants!$B$4*AD190+AH189)/(Constants!$B$5+Constants!$B$4)</f>
        <v>401</v>
      </c>
      <c r="AH190">
        <f>((Constants!$B$5*AG189)+Constants!$B$4*AD190+AH189)-(Constants!$B$5+Constants!$B$4)*AG190</f>
        <v>0</v>
      </c>
      <c r="AI190">
        <f>((Constants!$B$5*AI189)+Constants!$B$4*AE190+AJ189)/(Constants!$B$5+Constants!$B$4)</f>
        <v>400.5</v>
      </c>
      <c r="AJ190">
        <f>((Constants!$B$5*AI189)+Constants!$B$4*AE190+AJ189)-(Constants!$B$4+Constants!$B$5)*AI190</f>
        <v>0</v>
      </c>
      <c r="AK190">
        <f>((Constants!$B$5*AK189)+Constants!$B$4*AF190+AL189)/(Constants!$B$5+Constants!$B$4)</f>
        <v>400.5</v>
      </c>
      <c r="AL190">
        <f>((Constants!$B$5*AK189)+Constants!$B$4*AF190+AL189)-(Constants!$B$5+Constants!$B$4)*AK190</f>
        <v>0</v>
      </c>
      <c r="AM190">
        <f t="shared" si="60"/>
        <v>1</v>
      </c>
      <c r="AN190">
        <f t="shared" si="61"/>
        <v>1</v>
      </c>
      <c r="AO190">
        <f>(200000*(ABS(N190)-ABS(N188))+Constants!$B$7)/(2*Constants!$B$7)</f>
        <v>0.5</v>
      </c>
      <c r="AP190">
        <f>(200000*(ABS(O190)-ABS(O188))+Constants!$B$7)/(2*Constants!$B$7)</f>
        <v>0.5</v>
      </c>
      <c r="AQ190">
        <f t="shared" si="62"/>
        <v>1</v>
      </c>
      <c r="AR190">
        <f>(Constants!$B$3*Constants!$B$8*I190*K190+AS189)/(Constants!$B$9*Constants!$B$4)</f>
        <v>2.51327433628319</v>
      </c>
      <c r="AS190">
        <f>(Constants!$B$3*Constants!$B$8*I190*K190+AS189)-(AR190*Constants!$B$9*Constants!$B$4)</f>
        <v>0</v>
      </c>
      <c r="AT190">
        <f t="shared" si="63"/>
        <v>472.495575221239</v>
      </c>
      <c r="AU190">
        <f t="array" ref="AU190">IF(SUMPRODUCT(--(SIGN(AN157:AN189)=SIGN(K158:K190)))=0,2,IF(AV189&gt;0,1,0))</f>
        <v>0</v>
      </c>
      <c r="AV190">
        <f>IF(AU190=2,ROUND(5*1000/Constants!$B$11,0),IF(AV189&gt;0,AV189-1,0))</f>
        <v>0</v>
      </c>
      <c r="AW190">
        <f t="shared" si="64"/>
        <v>0</v>
      </c>
      <c r="AX190">
        <f ca="1" t="array" ref="AX190">IF(AW190&gt;Constants!$B$12,2,IF(SUMPRODUCT(--(AX171:AX190=2))=0,0,1))</f>
        <v>2</v>
      </c>
      <c r="AZ190">
        <f t="array" ref="AZ190">IF(ABS(AG190)&gt;Constants!$B$13,2,IF(SUMPRODUCT(--(AZ170:AZ189=2))=0,0,1))</f>
        <v>0</v>
      </c>
    </row>
    <row r="191" spans="1:52">
      <c r="A191" s="3">
        <v>189</v>
      </c>
      <c r="B191">
        <f>Signals!D190</f>
        <v>1</v>
      </c>
      <c r="C191">
        <f>Signals!E190</f>
        <v>1</v>
      </c>
      <c r="D191">
        <f>Signals!G190</f>
        <v>0</v>
      </c>
      <c r="E191">
        <f>Signals!J190</f>
        <v>0</v>
      </c>
      <c r="F191">
        <f>Signals!K190</f>
        <v>0</v>
      </c>
      <c r="G191">
        <f>IF(Constants!$B$2=2,-B191,B191)</f>
        <v>1</v>
      </c>
      <c r="H191">
        <f>IF(Constants!$C$2=2,-C191,C191)</f>
        <v>1</v>
      </c>
      <c r="I191">
        <f t="shared" si="48"/>
        <v>1</v>
      </c>
      <c r="J191">
        <f t="shared" si="49"/>
        <v>1</v>
      </c>
      <c r="K191">
        <f t="shared" si="50"/>
        <v>1</v>
      </c>
      <c r="L191">
        <f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400.5</v>
      </c>
      <c r="M191">
        <f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400.5</v>
      </c>
      <c r="N191">
        <f t="shared" si="51"/>
        <v>400.5</v>
      </c>
      <c r="O191">
        <f t="shared" si="52"/>
        <v>400.5</v>
      </c>
      <c r="P191">
        <f>IF(I191&lt;&gt;0,(ABS(L191*Constants!$B$10)+50)/100,MAX(P190-ABS(N191*Constants!$B$4),0))</f>
        <v>0.54005</v>
      </c>
      <c r="Q191">
        <f>IF(J191&lt;&gt;0,(ABS(M191*Constants!$B$10)+50)/100,MAX(Q190-ABS(O191*Constants!$B$4),0))</f>
        <v>0.54005</v>
      </c>
      <c r="R191">
        <f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400.5</v>
      </c>
      <c r="S191">
        <f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400.5</v>
      </c>
      <c r="T191">
        <f t="shared" si="53"/>
        <v>400.5</v>
      </c>
      <c r="U191">
        <f t="shared" si="54"/>
        <v>400.5</v>
      </c>
      <c r="V191">
        <f>IF(I191&lt;&gt;0,(ABS(R191*Constants!$B$4)+50)/100,IF(R191=0,MAX((0-ABS(T191*Constants!$B$4)),0),(ABS(R191*Constants!$B$4)+50)/100))</f>
        <v>501.125</v>
      </c>
      <c r="W191">
        <f>IF(J191&lt;&gt;0,(ABS(S191*Constants!$B$4)+50)/100,IF(S191=0,MAX((0-ABS(U191*Constants!$B$4)),0),(ABS(S191*Constants!$B$4)+50)/100))</f>
        <v>501.125</v>
      </c>
      <c r="X191">
        <f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400.5</v>
      </c>
      <c r="Y191">
        <f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400.5</v>
      </c>
      <c r="Z191">
        <f t="shared" si="55"/>
        <v>400.5</v>
      </c>
      <c r="AA191">
        <f t="shared" si="56"/>
        <v>400.5</v>
      </c>
      <c r="AB191">
        <f>IF(I191&lt;&gt;0,(ABS(X191*Constants!$B$10)+50)/100,IF(X191=0,MAX((AB190-ABS(Z191*Constants!$B$4)),0),(ABS(X191*Constants!$B$4)+50)/100))</f>
        <v>0.54005</v>
      </c>
      <c r="AC191">
        <f>IF(J191&lt;&gt;0,(ABS(Y191*Constants!$B$10)+50)/100,IF(Y191=0,MAX((AC190-ABS(AA191*Constants!$B$4)),0),(ABS(Y191*Constants!$B$4)+50)/100))</f>
        <v>0.54005</v>
      </c>
      <c r="AD191">
        <f t="shared" si="57"/>
        <v>401</v>
      </c>
      <c r="AE191">
        <f t="shared" si="58"/>
        <v>400.5</v>
      </c>
      <c r="AF191">
        <f t="shared" si="59"/>
        <v>400.5</v>
      </c>
      <c r="AG191">
        <f>((Constants!$B$5*AG190)+Constants!$B$4*AD191+AH190)/(Constants!$B$5+Constants!$B$4)</f>
        <v>401</v>
      </c>
      <c r="AH191">
        <f>((Constants!$B$5*AG190)+Constants!$B$4*AD191+AH190)-(Constants!$B$5+Constants!$B$4)*AG191</f>
        <v>0</v>
      </c>
      <c r="AI191">
        <f>((Constants!$B$5*AI190)+Constants!$B$4*AE191+AJ190)/(Constants!$B$5+Constants!$B$4)</f>
        <v>400.5</v>
      </c>
      <c r="AJ191">
        <f>((Constants!$B$5*AI190)+Constants!$B$4*AE191+AJ190)-(Constants!$B$4+Constants!$B$5)*AI191</f>
        <v>0</v>
      </c>
      <c r="AK191">
        <f>((Constants!$B$5*AK190)+Constants!$B$4*AF191+AL190)/(Constants!$B$5+Constants!$B$4)</f>
        <v>400.5</v>
      </c>
      <c r="AL191">
        <f>((Constants!$B$5*AK190)+Constants!$B$4*AF191+AL190)-(Constants!$B$5+Constants!$B$4)*AK191</f>
        <v>0</v>
      </c>
      <c r="AM191">
        <f t="shared" si="60"/>
        <v>1</v>
      </c>
      <c r="AN191">
        <f t="shared" si="61"/>
        <v>1</v>
      </c>
      <c r="AO191">
        <f>(200000*(ABS(N191)-ABS(N189))+Constants!$B$7)/(2*Constants!$B$7)</f>
        <v>0.5</v>
      </c>
      <c r="AP191">
        <f>(200000*(ABS(O191)-ABS(O189))+Constants!$B$7)/(2*Constants!$B$7)</f>
        <v>0.5</v>
      </c>
      <c r="AQ191">
        <f t="shared" si="62"/>
        <v>1</v>
      </c>
      <c r="AR191">
        <f>(Constants!$B$3*Constants!$B$8*I191*K191+AS190)/(Constants!$B$9*Constants!$B$4)</f>
        <v>2.51327433628319</v>
      </c>
      <c r="AS191">
        <f>(Constants!$B$3*Constants!$B$8*I191*K191+AS190)-(AR191*Constants!$B$9*Constants!$B$4)</f>
        <v>0</v>
      </c>
      <c r="AT191">
        <f t="shared" si="63"/>
        <v>475.008849557523</v>
      </c>
      <c r="AU191">
        <f t="array" ref="AU191">IF(SUMPRODUCT(--(SIGN(AN158:AN190)=SIGN(K159:K191)))=0,2,IF(AV190&gt;0,1,0))</f>
        <v>0</v>
      </c>
      <c r="AV191">
        <f>IF(AU191=2,ROUND(5*1000/Constants!$B$11,0),IF(AV190&gt;0,AV190-1,0))</f>
        <v>0</v>
      </c>
      <c r="AW191">
        <f t="shared" si="64"/>
        <v>0</v>
      </c>
      <c r="AX191">
        <f ca="1" t="array" ref="AX191">IF(AW191&gt;Constants!$B$12,2,IF(SUMPRODUCT(--(AX172:AX191=2))=0,0,1))</f>
        <v>2</v>
      </c>
      <c r="AZ191">
        <f t="array" ref="AZ191">IF(ABS(AG191)&gt;Constants!$B$13,2,IF(SUMPRODUCT(--(AZ171:AZ190=2))=0,0,1))</f>
        <v>0</v>
      </c>
    </row>
    <row r="192" spans="1:52">
      <c r="A192" s="3">
        <v>190</v>
      </c>
      <c r="B192">
        <f>Signals!D191</f>
        <v>1</v>
      </c>
      <c r="C192">
        <f>Signals!E191</f>
        <v>1</v>
      </c>
      <c r="D192">
        <f>Signals!G191</f>
        <v>0</v>
      </c>
      <c r="E192">
        <f>Signals!J191</f>
        <v>0</v>
      </c>
      <c r="F192">
        <f>Signals!K191</f>
        <v>0</v>
      </c>
      <c r="G192">
        <f>IF(Constants!$B$2=2,-B192,B192)</f>
        <v>1</v>
      </c>
      <c r="H192">
        <f>IF(Constants!$C$2=2,-C192,C192)</f>
        <v>1</v>
      </c>
      <c r="I192">
        <f t="shared" si="48"/>
        <v>1</v>
      </c>
      <c r="J192">
        <f t="shared" si="49"/>
        <v>1</v>
      </c>
      <c r="K192">
        <f t="shared" si="50"/>
        <v>1</v>
      </c>
      <c r="L192">
        <f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400.5</v>
      </c>
      <c r="M192">
        <f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400.5</v>
      </c>
      <c r="N192">
        <f t="shared" si="51"/>
        <v>400.5</v>
      </c>
      <c r="O192">
        <f t="shared" si="52"/>
        <v>400.5</v>
      </c>
      <c r="P192">
        <f>IF(I192&lt;&gt;0,(ABS(L192*Constants!$B$10)+50)/100,MAX(P191-ABS(N192*Constants!$B$4),0))</f>
        <v>0.54005</v>
      </c>
      <c r="Q192">
        <f>IF(J192&lt;&gt;0,(ABS(M192*Constants!$B$10)+50)/100,MAX(Q191-ABS(O192*Constants!$B$4),0))</f>
        <v>0.54005</v>
      </c>
      <c r="R192">
        <f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400.5</v>
      </c>
      <c r="S192">
        <f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400.5</v>
      </c>
      <c r="T192">
        <f t="shared" si="53"/>
        <v>400.5</v>
      </c>
      <c r="U192">
        <f t="shared" si="54"/>
        <v>400.5</v>
      </c>
      <c r="V192">
        <f>IF(I192&lt;&gt;0,(ABS(R192*Constants!$B$4)+50)/100,IF(R192=0,MAX((0-ABS(T192*Constants!$B$4)),0),(ABS(R192*Constants!$B$4)+50)/100))</f>
        <v>501.125</v>
      </c>
      <c r="W192">
        <f>IF(J192&lt;&gt;0,(ABS(S192*Constants!$B$4)+50)/100,IF(S192=0,MAX((0-ABS(U192*Constants!$B$4)),0),(ABS(S192*Constants!$B$4)+50)/100))</f>
        <v>501.125</v>
      </c>
      <c r="X192">
        <f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400.5</v>
      </c>
      <c r="Y192">
        <f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400.5</v>
      </c>
      <c r="Z192">
        <f t="shared" si="55"/>
        <v>400.5</v>
      </c>
      <c r="AA192">
        <f t="shared" si="56"/>
        <v>400.5</v>
      </c>
      <c r="AB192">
        <f>IF(I192&lt;&gt;0,(ABS(X192*Constants!$B$10)+50)/100,IF(X192=0,MAX((AB191-ABS(Z192*Constants!$B$4)),0),(ABS(X192*Constants!$B$4)+50)/100))</f>
        <v>0.54005</v>
      </c>
      <c r="AC192">
        <f>IF(J192&lt;&gt;0,(ABS(Y192*Constants!$B$10)+50)/100,IF(Y192=0,MAX((AC191-ABS(AA192*Constants!$B$4)),0),(ABS(Y192*Constants!$B$4)+50)/100))</f>
        <v>0.54005</v>
      </c>
      <c r="AD192">
        <f t="shared" si="57"/>
        <v>401</v>
      </c>
      <c r="AE192">
        <f t="shared" si="58"/>
        <v>400.5</v>
      </c>
      <c r="AF192">
        <f t="shared" si="59"/>
        <v>400.5</v>
      </c>
      <c r="AG192">
        <f>((Constants!$B$5*AG191)+Constants!$B$4*AD192+AH191)/(Constants!$B$5+Constants!$B$4)</f>
        <v>401</v>
      </c>
      <c r="AH192">
        <f>((Constants!$B$5*AG191)+Constants!$B$4*AD192+AH191)-(Constants!$B$5+Constants!$B$4)*AG192</f>
        <v>0</v>
      </c>
      <c r="AI192">
        <f>((Constants!$B$5*AI191)+Constants!$B$4*AE192+AJ191)/(Constants!$B$5+Constants!$B$4)</f>
        <v>400.5</v>
      </c>
      <c r="AJ192">
        <f>((Constants!$B$5*AI191)+Constants!$B$4*AE192+AJ191)-(Constants!$B$4+Constants!$B$5)*AI192</f>
        <v>0</v>
      </c>
      <c r="AK192">
        <f>((Constants!$B$5*AK191)+Constants!$B$4*AF192+AL191)/(Constants!$B$5+Constants!$B$4)</f>
        <v>400.5</v>
      </c>
      <c r="AL192">
        <f>((Constants!$B$5*AK191)+Constants!$B$4*AF192+AL191)-(Constants!$B$5+Constants!$B$4)*AK192</f>
        <v>0</v>
      </c>
      <c r="AM192">
        <f t="shared" si="60"/>
        <v>1</v>
      </c>
      <c r="AN192">
        <f t="shared" si="61"/>
        <v>1</v>
      </c>
      <c r="AO192">
        <f>(200000*(ABS(N192)-ABS(N190))+Constants!$B$7)/(2*Constants!$B$7)</f>
        <v>0.5</v>
      </c>
      <c r="AP192">
        <f>(200000*(ABS(O192)-ABS(O190))+Constants!$B$7)/(2*Constants!$B$7)</f>
        <v>0.5</v>
      </c>
      <c r="AQ192">
        <f t="shared" si="62"/>
        <v>1</v>
      </c>
      <c r="AR192">
        <f>(Constants!$B$3*Constants!$B$8*I192*K192+AS191)/(Constants!$B$9*Constants!$B$4)</f>
        <v>2.51327433628319</v>
      </c>
      <c r="AS192">
        <f>(Constants!$B$3*Constants!$B$8*I192*K192+AS191)-(AR192*Constants!$B$9*Constants!$B$4)</f>
        <v>0</v>
      </c>
      <c r="AT192">
        <f t="shared" si="63"/>
        <v>477.522123893806</v>
      </c>
      <c r="AU192">
        <f t="array" ref="AU192">IF(SUMPRODUCT(--(SIGN(AN159:AN191)=SIGN(K160:K192)))=0,2,IF(AV191&gt;0,1,0))</f>
        <v>0</v>
      </c>
      <c r="AV192">
        <f>IF(AU192=2,ROUND(5*1000/Constants!$B$11,0),IF(AV191&gt;0,AV191-1,0))</f>
        <v>0</v>
      </c>
      <c r="AW192">
        <f t="shared" si="64"/>
        <v>0</v>
      </c>
      <c r="AX192">
        <f ca="1" t="array" ref="AX192">IF(AW192&gt;Constants!$B$12,2,IF(SUMPRODUCT(--(AX173:AX192=2))=0,0,1))</f>
        <v>2</v>
      </c>
      <c r="AZ192">
        <f t="array" ref="AZ192">IF(ABS(AG192)&gt;Constants!$B$13,2,IF(SUMPRODUCT(--(AZ172:AZ191=2))=0,0,1))</f>
        <v>0</v>
      </c>
    </row>
    <row r="193" spans="1:52">
      <c r="A193" s="3">
        <v>191</v>
      </c>
      <c r="B193">
        <f>Signals!D192</f>
        <v>1</v>
      </c>
      <c r="C193">
        <f>Signals!E192</f>
        <v>1</v>
      </c>
      <c r="D193">
        <f>Signals!G192</f>
        <v>0</v>
      </c>
      <c r="E193">
        <f>Signals!J192</f>
        <v>0</v>
      </c>
      <c r="F193">
        <f>Signals!K192</f>
        <v>0</v>
      </c>
      <c r="G193">
        <f>IF(Constants!$B$2=2,-B193,B193)</f>
        <v>1</v>
      </c>
      <c r="H193">
        <f>IF(Constants!$C$2=2,-C193,C193)</f>
        <v>1</v>
      </c>
      <c r="I193">
        <f t="shared" si="48"/>
        <v>1</v>
      </c>
      <c r="J193">
        <f t="shared" si="49"/>
        <v>1</v>
      </c>
      <c r="K193">
        <f t="shared" si="50"/>
        <v>1</v>
      </c>
      <c r="L193">
        <f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400.5</v>
      </c>
      <c r="M193">
        <f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400.5</v>
      </c>
      <c r="N193">
        <f t="shared" si="51"/>
        <v>400.5</v>
      </c>
      <c r="O193">
        <f t="shared" si="52"/>
        <v>400.5</v>
      </c>
      <c r="P193">
        <f>IF(I193&lt;&gt;0,(ABS(L193*Constants!$B$10)+50)/100,MAX(P192-ABS(N193*Constants!$B$4),0))</f>
        <v>0.54005</v>
      </c>
      <c r="Q193">
        <f>IF(J193&lt;&gt;0,(ABS(M193*Constants!$B$10)+50)/100,MAX(Q192-ABS(O193*Constants!$B$4),0))</f>
        <v>0.54005</v>
      </c>
      <c r="R193">
        <f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400.5</v>
      </c>
      <c r="S193">
        <f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400.5</v>
      </c>
      <c r="T193">
        <f t="shared" si="53"/>
        <v>400.5</v>
      </c>
      <c r="U193">
        <f t="shared" si="54"/>
        <v>400.5</v>
      </c>
      <c r="V193">
        <f>IF(I193&lt;&gt;0,(ABS(R193*Constants!$B$4)+50)/100,IF(R193=0,MAX((0-ABS(T193*Constants!$B$4)),0),(ABS(R193*Constants!$B$4)+50)/100))</f>
        <v>501.125</v>
      </c>
      <c r="W193">
        <f>IF(J193&lt;&gt;0,(ABS(S193*Constants!$B$4)+50)/100,IF(S193=0,MAX((0-ABS(U193*Constants!$B$4)),0),(ABS(S193*Constants!$B$4)+50)/100))</f>
        <v>501.125</v>
      </c>
      <c r="X193">
        <f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400.5</v>
      </c>
      <c r="Y193">
        <f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400.5</v>
      </c>
      <c r="Z193">
        <f t="shared" si="55"/>
        <v>400.5</v>
      </c>
      <c r="AA193">
        <f t="shared" si="56"/>
        <v>400.5</v>
      </c>
      <c r="AB193">
        <f>IF(I193&lt;&gt;0,(ABS(X193*Constants!$B$10)+50)/100,IF(X193=0,MAX((AB192-ABS(Z193*Constants!$B$4)),0),(ABS(X193*Constants!$B$4)+50)/100))</f>
        <v>0.54005</v>
      </c>
      <c r="AC193">
        <f>IF(J193&lt;&gt;0,(ABS(Y193*Constants!$B$10)+50)/100,IF(Y193=0,MAX((AC192-ABS(AA193*Constants!$B$4)),0),(ABS(Y193*Constants!$B$4)+50)/100))</f>
        <v>0.54005</v>
      </c>
      <c r="AD193">
        <f t="shared" si="57"/>
        <v>401</v>
      </c>
      <c r="AE193">
        <f t="shared" si="58"/>
        <v>400.5</v>
      </c>
      <c r="AF193">
        <f t="shared" si="59"/>
        <v>400.5</v>
      </c>
      <c r="AG193">
        <f>((Constants!$B$5*AG192)+Constants!$B$4*AD193+AH192)/(Constants!$B$5+Constants!$B$4)</f>
        <v>401</v>
      </c>
      <c r="AH193">
        <f>((Constants!$B$5*AG192)+Constants!$B$4*AD193+AH192)-(Constants!$B$5+Constants!$B$4)*AG193</f>
        <v>0</v>
      </c>
      <c r="AI193">
        <f>((Constants!$B$5*AI192)+Constants!$B$4*AE193+AJ192)/(Constants!$B$5+Constants!$B$4)</f>
        <v>400.5</v>
      </c>
      <c r="AJ193">
        <f>((Constants!$B$5*AI192)+Constants!$B$4*AE193+AJ192)-(Constants!$B$4+Constants!$B$5)*AI193</f>
        <v>0</v>
      </c>
      <c r="AK193">
        <f>((Constants!$B$5*AK192)+Constants!$B$4*AF193+AL192)/(Constants!$B$5+Constants!$B$4)</f>
        <v>400.5</v>
      </c>
      <c r="AL193">
        <f>((Constants!$B$5*AK192)+Constants!$B$4*AF193+AL192)-(Constants!$B$5+Constants!$B$4)*AK193</f>
        <v>0</v>
      </c>
      <c r="AM193">
        <f t="shared" si="60"/>
        <v>1</v>
      </c>
      <c r="AN193">
        <f t="shared" si="61"/>
        <v>1</v>
      </c>
      <c r="AO193">
        <f>(200000*(ABS(N193)-ABS(N191))+Constants!$B$7)/(2*Constants!$B$7)</f>
        <v>0.5</v>
      </c>
      <c r="AP193">
        <f>(200000*(ABS(O193)-ABS(O191))+Constants!$B$7)/(2*Constants!$B$7)</f>
        <v>0.5</v>
      </c>
      <c r="AQ193">
        <f t="shared" si="62"/>
        <v>1</v>
      </c>
      <c r="AR193">
        <f>(Constants!$B$3*Constants!$B$8*I193*K193+AS192)/(Constants!$B$9*Constants!$B$4)</f>
        <v>2.51327433628319</v>
      </c>
      <c r="AS193">
        <f>(Constants!$B$3*Constants!$B$8*I193*K193+AS192)-(AR193*Constants!$B$9*Constants!$B$4)</f>
        <v>0</v>
      </c>
      <c r="AT193">
        <f t="shared" si="63"/>
        <v>480.035398230089</v>
      </c>
      <c r="AU193">
        <f t="array" ref="AU193">IF(SUMPRODUCT(--(SIGN(AN160:AN192)=SIGN(K161:K193)))=0,2,IF(AV192&gt;0,1,0))</f>
        <v>0</v>
      </c>
      <c r="AV193">
        <f>IF(AU193=2,ROUND(5*1000/Constants!$B$11,0),IF(AV192&gt;0,AV192-1,0))</f>
        <v>0</v>
      </c>
      <c r="AW193">
        <f t="shared" si="64"/>
        <v>0</v>
      </c>
      <c r="AX193">
        <f ca="1" t="array" ref="AX193">IF(AW193&gt;Constants!$B$12,2,IF(SUMPRODUCT(--(AX174:AX193=2))=0,0,1))</f>
        <v>2</v>
      </c>
      <c r="AZ193">
        <f t="array" ref="AZ193">IF(ABS(AG193)&gt;Constants!$B$13,2,IF(SUMPRODUCT(--(AZ173:AZ192=2))=0,0,1))</f>
        <v>0</v>
      </c>
    </row>
    <row r="194" spans="1:52">
      <c r="A194" s="3">
        <v>192</v>
      </c>
      <c r="B194">
        <f>Signals!D193</f>
        <v>1</v>
      </c>
      <c r="C194">
        <f>Signals!E193</f>
        <v>1</v>
      </c>
      <c r="D194">
        <f>Signals!G193</f>
        <v>0</v>
      </c>
      <c r="E194">
        <f>Signals!J193</f>
        <v>0</v>
      </c>
      <c r="F194">
        <f>Signals!K193</f>
        <v>0</v>
      </c>
      <c r="G194">
        <f>IF(Constants!$B$2=2,-B194,B194)</f>
        <v>1</v>
      </c>
      <c r="H194">
        <f>IF(Constants!$C$2=2,-C194,C194)</f>
        <v>1</v>
      </c>
      <c r="I194">
        <f t="shared" si="48"/>
        <v>1</v>
      </c>
      <c r="J194">
        <f t="shared" si="49"/>
        <v>1</v>
      </c>
      <c r="K194">
        <f t="shared" si="50"/>
        <v>1</v>
      </c>
      <c r="L194">
        <f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400.5</v>
      </c>
      <c r="M194">
        <f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400.5</v>
      </c>
      <c r="N194">
        <f t="shared" si="51"/>
        <v>400.5</v>
      </c>
      <c r="O194">
        <f t="shared" si="52"/>
        <v>400.5</v>
      </c>
      <c r="P194">
        <f>IF(I194&lt;&gt;0,(ABS(L194*Constants!$B$10)+50)/100,MAX(P193-ABS(N194*Constants!$B$4),0))</f>
        <v>0.54005</v>
      </c>
      <c r="Q194">
        <f>IF(J194&lt;&gt;0,(ABS(M194*Constants!$B$10)+50)/100,MAX(Q193-ABS(O194*Constants!$B$4),0))</f>
        <v>0.54005</v>
      </c>
      <c r="R194">
        <f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400.5</v>
      </c>
      <c r="S194">
        <f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400.5</v>
      </c>
      <c r="T194">
        <f t="shared" si="53"/>
        <v>400.5</v>
      </c>
      <c r="U194">
        <f t="shared" si="54"/>
        <v>400.5</v>
      </c>
      <c r="V194">
        <f>IF(I194&lt;&gt;0,(ABS(R194*Constants!$B$4)+50)/100,IF(R194=0,MAX((0-ABS(T194*Constants!$B$4)),0),(ABS(R194*Constants!$B$4)+50)/100))</f>
        <v>501.125</v>
      </c>
      <c r="W194">
        <f>IF(J194&lt;&gt;0,(ABS(S194*Constants!$B$4)+50)/100,IF(S194=0,MAX((0-ABS(U194*Constants!$B$4)),0),(ABS(S194*Constants!$B$4)+50)/100))</f>
        <v>501.125</v>
      </c>
      <c r="X194">
        <f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400.5</v>
      </c>
      <c r="Y194">
        <f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400.5</v>
      </c>
      <c r="Z194">
        <f t="shared" si="55"/>
        <v>400.5</v>
      </c>
      <c r="AA194">
        <f t="shared" si="56"/>
        <v>400.5</v>
      </c>
      <c r="AB194">
        <f>IF(I194&lt;&gt;0,(ABS(X194*Constants!$B$10)+50)/100,IF(X194=0,MAX((AB193-ABS(Z194*Constants!$B$4)),0),(ABS(X194*Constants!$B$4)+50)/100))</f>
        <v>0.54005</v>
      </c>
      <c r="AC194">
        <f>IF(J194&lt;&gt;0,(ABS(Y194*Constants!$B$10)+50)/100,IF(Y194=0,MAX((AC193-ABS(AA194*Constants!$B$4)),0),(ABS(Y194*Constants!$B$4)+50)/100))</f>
        <v>0.54005</v>
      </c>
      <c r="AD194">
        <f t="shared" si="57"/>
        <v>401</v>
      </c>
      <c r="AE194">
        <f t="shared" si="58"/>
        <v>400.5</v>
      </c>
      <c r="AF194">
        <f t="shared" si="59"/>
        <v>400.5</v>
      </c>
      <c r="AG194">
        <f>((Constants!$B$5*AG193)+Constants!$B$4*AD194+AH193)/(Constants!$B$5+Constants!$B$4)</f>
        <v>401</v>
      </c>
      <c r="AH194">
        <f>((Constants!$B$5*AG193)+Constants!$B$4*AD194+AH193)-(Constants!$B$5+Constants!$B$4)*AG194</f>
        <v>0</v>
      </c>
      <c r="AI194">
        <f>((Constants!$B$5*AI193)+Constants!$B$4*AE194+AJ193)/(Constants!$B$5+Constants!$B$4)</f>
        <v>400.5</v>
      </c>
      <c r="AJ194">
        <f>((Constants!$B$5*AI193)+Constants!$B$4*AE194+AJ193)-(Constants!$B$4+Constants!$B$5)*AI194</f>
        <v>0</v>
      </c>
      <c r="AK194">
        <f>((Constants!$B$5*AK193)+Constants!$B$4*AF194+AL193)/(Constants!$B$5+Constants!$B$4)</f>
        <v>400.5</v>
      </c>
      <c r="AL194">
        <f>((Constants!$B$5*AK193)+Constants!$B$4*AF194+AL193)-(Constants!$B$5+Constants!$B$4)*AK194</f>
        <v>0</v>
      </c>
      <c r="AM194">
        <f t="shared" si="60"/>
        <v>1</v>
      </c>
      <c r="AN194">
        <f t="shared" si="61"/>
        <v>1</v>
      </c>
      <c r="AO194">
        <f>(200000*(ABS(N194)-ABS(N192))+Constants!$B$7)/(2*Constants!$B$7)</f>
        <v>0.5</v>
      </c>
      <c r="AP194">
        <f>(200000*(ABS(O194)-ABS(O192))+Constants!$B$7)/(2*Constants!$B$7)</f>
        <v>0.5</v>
      </c>
      <c r="AQ194">
        <f t="shared" si="62"/>
        <v>1</v>
      </c>
      <c r="AR194">
        <f>(Constants!$B$3*Constants!$B$8*I194*K194+AS193)/(Constants!$B$9*Constants!$B$4)</f>
        <v>2.51327433628319</v>
      </c>
      <c r="AS194">
        <f>(Constants!$B$3*Constants!$B$8*I194*K194+AS193)-(AR194*Constants!$B$9*Constants!$B$4)</f>
        <v>0</v>
      </c>
      <c r="AT194">
        <f t="shared" si="63"/>
        <v>482.548672566372</v>
      </c>
      <c r="AU194">
        <f t="array" ref="AU194">IF(SUMPRODUCT(--(SIGN(AN161:AN193)=SIGN(K162:K194)))=0,2,IF(AV193&gt;0,1,0))</f>
        <v>0</v>
      </c>
      <c r="AV194">
        <f>IF(AU194=2,ROUND(5*1000/Constants!$B$11,0),IF(AV193&gt;0,AV193-1,0))</f>
        <v>0</v>
      </c>
      <c r="AW194">
        <f t="shared" si="64"/>
        <v>0</v>
      </c>
      <c r="AX194">
        <f ca="1" t="array" ref="AX194">IF(AW194&gt;Constants!$B$12,2,IF(SUMPRODUCT(--(AX175:AX194=2))=0,0,1))</f>
        <v>2</v>
      </c>
      <c r="AZ194">
        <f t="array" ref="AZ194">IF(ABS(AG194)&gt;Constants!$B$13,2,IF(SUMPRODUCT(--(AZ174:AZ193=2))=0,0,1))</f>
        <v>0</v>
      </c>
    </row>
    <row r="195" spans="1:52">
      <c r="A195" s="3">
        <v>193</v>
      </c>
      <c r="B195">
        <f>Signals!D194</f>
        <v>1</v>
      </c>
      <c r="C195">
        <f>Signals!E194</f>
        <v>1</v>
      </c>
      <c r="D195">
        <f>Signals!G194</f>
        <v>0</v>
      </c>
      <c r="E195">
        <f>Signals!J194</f>
        <v>0</v>
      </c>
      <c r="F195">
        <f>Signals!K194</f>
        <v>0</v>
      </c>
      <c r="G195">
        <f>IF(Constants!$B$2=2,-B195,B195)</f>
        <v>1</v>
      </c>
      <c r="H195">
        <f>IF(Constants!$C$2=2,-C195,C195)</f>
        <v>1</v>
      </c>
      <c r="I195">
        <f t="shared" si="48"/>
        <v>1</v>
      </c>
      <c r="J195">
        <f t="shared" si="49"/>
        <v>1</v>
      </c>
      <c r="K195">
        <f t="shared" si="50"/>
        <v>1</v>
      </c>
      <c r="L195">
        <f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400.5</v>
      </c>
      <c r="M195">
        <f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400.5</v>
      </c>
      <c r="N195">
        <f t="shared" si="51"/>
        <v>400.5</v>
      </c>
      <c r="O195">
        <f t="shared" si="52"/>
        <v>400.5</v>
      </c>
      <c r="P195">
        <f>IF(I195&lt;&gt;0,(ABS(L195*Constants!$B$10)+50)/100,MAX(P194-ABS(N195*Constants!$B$4),0))</f>
        <v>0.54005</v>
      </c>
      <c r="Q195">
        <f>IF(J195&lt;&gt;0,(ABS(M195*Constants!$B$10)+50)/100,MAX(Q194-ABS(O195*Constants!$B$4),0))</f>
        <v>0.54005</v>
      </c>
      <c r="R195">
        <f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400.5</v>
      </c>
      <c r="S195">
        <f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400.5</v>
      </c>
      <c r="T195">
        <f t="shared" si="53"/>
        <v>400.5</v>
      </c>
      <c r="U195">
        <f t="shared" si="54"/>
        <v>400.5</v>
      </c>
      <c r="V195">
        <f>IF(I195&lt;&gt;0,(ABS(R195*Constants!$B$4)+50)/100,IF(R195=0,MAX((0-ABS(T195*Constants!$B$4)),0),(ABS(R195*Constants!$B$4)+50)/100))</f>
        <v>501.125</v>
      </c>
      <c r="W195">
        <f>IF(J195&lt;&gt;0,(ABS(S195*Constants!$B$4)+50)/100,IF(S195=0,MAX((0-ABS(U195*Constants!$B$4)),0),(ABS(S195*Constants!$B$4)+50)/100))</f>
        <v>501.125</v>
      </c>
      <c r="X195">
        <f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400.5</v>
      </c>
      <c r="Y195">
        <f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400.5</v>
      </c>
      <c r="Z195">
        <f t="shared" si="55"/>
        <v>400.5</v>
      </c>
      <c r="AA195">
        <f t="shared" si="56"/>
        <v>400.5</v>
      </c>
      <c r="AB195">
        <f>IF(I195&lt;&gt;0,(ABS(X195*Constants!$B$10)+50)/100,IF(X195=0,MAX((AB194-ABS(Z195*Constants!$B$4)),0),(ABS(X195*Constants!$B$4)+50)/100))</f>
        <v>0.54005</v>
      </c>
      <c r="AC195">
        <f>IF(J195&lt;&gt;0,(ABS(Y195*Constants!$B$10)+50)/100,IF(Y195=0,MAX((AC194-ABS(AA195*Constants!$B$4)),0),(ABS(Y195*Constants!$B$4)+50)/100))</f>
        <v>0.54005</v>
      </c>
      <c r="AD195">
        <f t="shared" si="57"/>
        <v>401</v>
      </c>
      <c r="AE195">
        <f t="shared" si="58"/>
        <v>400.5</v>
      </c>
      <c r="AF195">
        <f t="shared" si="59"/>
        <v>400.5</v>
      </c>
      <c r="AG195">
        <f>((Constants!$B$5*AG194)+Constants!$B$4*AD195+AH194)/(Constants!$B$5+Constants!$B$4)</f>
        <v>401</v>
      </c>
      <c r="AH195">
        <f>((Constants!$B$5*AG194)+Constants!$B$4*AD195+AH194)-(Constants!$B$5+Constants!$B$4)*AG195</f>
        <v>0</v>
      </c>
      <c r="AI195">
        <f>((Constants!$B$5*AI194)+Constants!$B$4*AE195+AJ194)/(Constants!$B$5+Constants!$B$4)</f>
        <v>400.5</v>
      </c>
      <c r="AJ195">
        <f>((Constants!$B$5*AI194)+Constants!$B$4*AE195+AJ194)-(Constants!$B$4+Constants!$B$5)*AI195</f>
        <v>0</v>
      </c>
      <c r="AK195">
        <f>((Constants!$B$5*AK194)+Constants!$B$4*AF195+AL194)/(Constants!$B$5+Constants!$B$4)</f>
        <v>400.5</v>
      </c>
      <c r="AL195">
        <f>((Constants!$B$5*AK194)+Constants!$B$4*AF195+AL194)-(Constants!$B$5+Constants!$B$4)*AK195</f>
        <v>0</v>
      </c>
      <c r="AM195">
        <f t="shared" si="60"/>
        <v>1</v>
      </c>
      <c r="AN195">
        <f t="shared" si="61"/>
        <v>1</v>
      </c>
      <c r="AO195">
        <f>(200000*(ABS(N195)-ABS(N193))+Constants!$B$7)/(2*Constants!$B$7)</f>
        <v>0.5</v>
      </c>
      <c r="AP195">
        <f>(200000*(ABS(O195)-ABS(O193))+Constants!$B$7)/(2*Constants!$B$7)</f>
        <v>0.5</v>
      </c>
      <c r="AQ195">
        <f t="shared" si="62"/>
        <v>1</v>
      </c>
      <c r="AR195">
        <f>(Constants!$B$3*Constants!$B$8*I195*K195+AS194)/(Constants!$B$9*Constants!$B$4)</f>
        <v>2.51327433628319</v>
      </c>
      <c r="AS195">
        <f>(Constants!$B$3*Constants!$B$8*I195*K195+AS194)-(AR195*Constants!$B$9*Constants!$B$4)</f>
        <v>0</v>
      </c>
      <c r="AT195">
        <f t="shared" si="63"/>
        <v>485.061946902655</v>
      </c>
      <c r="AU195">
        <f t="array" ref="AU195">IF(SUMPRODUCT(--(SIGN(AN162:AN194)=SIGN(K163:K195)))=0,2,IF(AV194&gt;0,1,0))</f>
        <v>0</v>
      </c>
      <c r="AV195">
        <f>IF(AU195=2,ROUND(5*1000/Constants!$B$11,0),IF(AV194&gt;0,AV194-1,0))</f>
        <v>0</v>
      </c>
      <c r="AW195">
        <f t="shared" si="64"/>
        <v>0</v>
      </c>
      <c r="AX195">
        <f ca="1" t="array" ref="AX195">IF(AW195&gt;Constants!$B$12,2,IF(SUMPRODUCT(--(AX176:AX195=2))=0,0,1))</f>
        <v>2</v>
      </c>
      <c r="AZ195">
        <f t="array" ref="AZ195">IF(ABS(AG195)&gt;Constants!$B$13,2,IF(SUMPRODUCT(--(AZ175:AZ194=2))=0,0,1))</f>
        <v>0</v>
      </c>
    </row>
    <row r="196" spans="1:52">
      <c r="A196" s="3">
        <v>194</v>
      </c>
      <c r="B196">
        <f>Signals!D195</f>
        <v>1</v>
      </c>
      <c r="C196">
        <f>Signals!E195</f>
        <v>1</v>
      </c>
      <c r="D196">
        <f>Signals!G195</f>
        <v>0</v>
      </c>
      <c r="E196">
        <f>Signals!J195</f>
        <v>0</v>
      </c>
      <c r="F196">
        <f>Signals!K195</f>
        <v>0</v>
      </c>
      <c r="G196">
        <f>IF(Constants!$B$2=2,-B196,B196)</f>
        <v>1</v>
      </c>
      <c r="H196">
        <f>IF(Constants!$C$2=2,-C196,C196)</f>
        <v>1</v>
      </c>
      <c r="I196">
        <f t="shared" si="48"/>
        <v>1</v>
      </c>
      <c r="J196">
        <f t="shared" si="49"/>
        <v>1</v>
      </c>
      <c r="K196">
        <f t="shared" si="50"/>
        <v>1</v>
      </c>
      <c r="L196">
        <f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400.5</v>
      </c>
      <c r="M196">
        <f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400.5</v>
      </c>
      <c r="N196">
        <f t="shared" si="51"/>
        <v>400.5</v>
      </c>
      <c r="O196">
        <f t="shared" si="52"/>
        <v>400.5</v>
      </c>
      <c r="P196">
        <f>IF(I196&lt;&gt;0,(ABS(L196*Constants!$B$10)+50)/100,MAX(P195-ABS(N196*Constants!$B$4),0))</f>
        <v>0.54005</v>
      </c>
      <c r="Q196">
        <f>IF(J196&lt;&gt;0,(ABS(M196*Constants!$B$10)+50)/100,MAX(Q195-ABS(O196*Constants!$B$4),0))</f>
        <v>0.54005</v>
      </c>
      <c r="R196">
        <f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400.5</v>
      </c>
      <c r="S196">
        <f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400.5</v>
      </c>
      <c r="T196">
        <f t="shared" si="53"/>
        <v>400.5</v>
      </c>
      <c r="U196">
        <f t="shared" si="54"/>
        <v>400.5</v>
      </c>
      <c r="V196">
        <f>IF(I196&lt;&gt;0,(ABS(R196*Constants!$B$4)+50)/100,IF(R196=0,MAX((0-ABS(T196*Constants!$B$4)),0),(ABS(R196*Constants!$B$4)+50)/100))</f>
        <v>501.125</v>
      </c>
      <c r="W196">
        <f>IF(J196&lt;&gt;0,(ABS(S196*Constants!$B$4)+50)/100,IF(S196=0,MAX((0-ABS(U196*Constants!$B$4)),0),(ABS(S196*Constants!$B$4)+50)/100))</f>
        <v>501.125</v>
      </c>
      <c r="X196">
        <f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400.5</v>
      </c>
      <c r="Y196">
        <f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400.5</v>
      </c>
      <c r="Z196">
        <f t="shared" si="55"/>
        <v>400.5</v>
      </c>
      <c r="AA196">
        <f t="shared" si="56"/>
        <v>400.5</v>
      </c>
      <c r="AB196">
        <f>IF(I196&lt;&gt;0,(ABS(X196*Constants!$B$10)+50)/100,IF(X196=0,MAX((AB195-ABS(Z196*Constants!$B$4)),0),(ABS(X196*Constants!$B$4)+50)/100))</f>
        <v>0.54005</v>
      </c>
      <c r="AC196">
        <f>IF(J196&lt;&gt;0,(ABS(Y196*Constants!$B$10)+50)/100,IF(Y196=0,MAX((AC195-ABS(AA196*Constants!$B$4)),0),(ABS(Y196*Constants!$B$4)+50)/100))</f>
        <v>0.54005</v>
      </c>
      <c r="AD196">
        <f t="shared" si="57"/>
        <v>401</v>
      </c>
      <c r="AE196">
        <f t="shared" si="58"/>
        <v>400.5</v>
      </c>
      <c r="AF196">
        <f t="shared" si="59"/>
        <v>400.5</v>
      </c>
      <c r="AG196">
        <f>((Constants!$B$5*AG195)+Constants!$B$4*AD196+AH195)/(Constants!$B$5+Constants!$B$4)</f>
        <v>401</v>
      </c>
      <c r="AH196">
        <f>((Constants!$B$5*AG195)+Constants!$B$4*AD196+AH195)-(Constants!$B$5+Constants!$B$4)*AG196</f>
        <v>0</v>
      </c>
      <c r="AI196">
        <f>((Constants!$B$5*AI195)+Constants!$B$4*AE196+AJ195)/(Constants!$B$5+Constants!$B$4)</f>
        <v>400.5</v>
      </c>
      <c r="AJ196">
        <f>((Constants!$B$5*AI195)+Constants!$B$4*AE196+AJ195)-(Constants!$B$4+Constants!$B$5)*AI196</f>
        <v>0</v>
      </c>
      <c r="AK196">
        <f>((Constants!$B$5*AK195)+Constants!$B$4*AF196+AL195)/(Constants!$B$5+Constants!$B$4)</f>
        <v>400.5</v>
      </c>
      <c r="AL196">
        <f>((Constants!$B$5*AK195)+Constants!$B$4*AF196+AL195)-(Constants!$B$5+Constants!$B$4)*AK196</f>
        <v>0</v>
      </c>
      <c r="AM196">
        <f t="shared" si="60"/>
        <v>1</v>
      </c>
      <c r="AN196">
        <f t="shared" si="61"/>
        <v>1</v>
      </c>
      <c r="AO196">
        <f>(200000*(ABS(N196)-ABS(N194))+Constants!$B$7)/(2*Constants!$B$7)</f>
        <v>0.5</v>
      </c>
      <c r="AP196">
        <f>(200000*(ABS(O196)-ABS(O194))+Constants!$B$7)/(2*Constants!$B$7)</f>
        <v>0.5</v>
      </c>
      <c r="AQ196">
        <f t="shared" si="62"/>
        <v>1</v>
      </c>
      <c r="AR196">
        <f>(Constants!$B$3*Constants!$B$8*I196*K196+AS195)/(Constants!$B$9*Constants!$B$4)</f>
        <v>2.51327433628319</v>
      </c>
      <c r="AS196">
        <f>(Constants!$B$3*Constants!$B$8*I196*K196+AS195)-(AR196*Constants!$B$9*Constants!$B$4)</f>
        <v>0</v>
      </c>
      <c r="AT196">
        <f t="shared" si="63"/>
        <v>487.575221238939</v>
      </c>
      <c r="AU196">
        <f t="array" ref="AU196">IF(SUMPRODUCT(--(SIGN(AN163:AN195)=SIGN(K164:K196)))=0,2,IF(AV195&gt;0,1,0))</f>
        <v>0</v>
      </c>
      <c r="AV196">
        <f>IF(AU196=2,ROUND(5*1000/Constants!$B$11,0),IF(AV195&gt;0,AV195-1,0))</f>
        <v>0</v>
      </c>
      <c r="AW196">
        <f t="shared" si="64"/>
        <v>0</v>
      </c>
      <c r="AX196">
        <f ca="1" t="array" ref="AX196">IF(AW196&gt;Constants!$B$12,2,IF(SUMPRODUCT(--(AX177:AX196=2))=0,0,1))</f>
        <v>2</v>
      </c>
      <c r="AZ196">
        <f t="array" ref="AZ196">IF(ABS(AG196)&gt;Constants!$B$13,2,IF(SUMPRODUCT(--(AZ176:AZ195=2))=0,0,1))</f>
        <v>0</v>
      </c>
    </row>
    <row r="197" spans="1:52">
      <c r="A197" s="3">
        <v>195</v>
      </c>
      <c r="B197">
        <f>Signals!D196</f>
        <v>1</v>
      </c>
      <c r="C197">
        <f>Signals!E196</f>
        <v>1</v>
      </c>
      <c r="D197">
        <f>Signals!G196</f>
        <v>0</v>
      </c>
      <c r="E197">
        <f>Signals!J196</f>
        <v>0</v>
      </c>
      <c r="F197">
        <f>Signals!K196</f>
        <v>0</v>
      </c>
      <c r="G197">
        <f>IF(Constants!$B$2=2,-B197,B197)</f>
        <v>1</v>
      </c>
      <c r="H197">
        <f>IF(Constants!$C$2=2,-C197,C197)</f>
        <v>1</v>
      </c>
      <c r="I197">
        <f t="shared" si="48"/>
        <v>1</v>
      </c>
      <c r="J197">
        <f t="shared" si="49"/>
        <v>1</v>
      </c>
      <c r="K197">
        <f t="shared" si="50"/>
        <v>1</v>
      </c>
      <c r="L197">
        <f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400.5</v>
      </c>
      <c r="M197">
        <f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400.5</v>
      </c>
      <c r="N197">
        <f t="shared" si="51"/>
        <v>400.5</v>
      </c>
      <c r="O197">
        <f t="shared" si="52"/>
        <v>400.5</v>
      </c>
      <c r="P197">
        <f>IF(I197&lt;&gt;0,(ABS(L197*Constants!$B$10)+50)/100,MAX(P196-ABS(N197*Constants!$B$4),0))</f>
        <v>0.54005</v>
      </c>
      <c r="Q197">
        <f>IF(J197&lt;&gt;0,(ABS(M197*Constants!$B$10)+50)/100,MAX(Q196-ABS(O197*Constants!$B$4),0))</f>
        <v>0.54005</v>
      </c>
      <c r="R197">
        <f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400.5</v>
      </c>
      <c r="S197">
        <f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400.5</v>
      </c>
      <c r="T197">
        <f t="shared" si="53"/>
        <v>400.5</v>
      </c>
      <c r="U197">
        <f t="shared" si="54"/>
        <v>400.5</v>
      </c>
      <c r="V197">
        <f>IF(I197&lt;&gt;0,(ABS(R197*Constants!$B$4)+50)/100,IF(R197=0,MAX((0-ABS(T197*Constants!$B$4)),0),(ABS(R197*Constants!$B$4)+50)/100))</f>
        <v>501.125</v>
      </c>
      <c r="W197">
        <f>IF(J197&lt;&gt;0,(ABS(S197*Constants!$B$4)+50)/100,IF(S197=0,MAX((0-ABS(U197*Constants!$B$4)),0),(ABS(S197*Constants!$B$4)+50)/100))</f>
        <v>501.125</v>
      </c>
      <c r="X197">
        <f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400.5</v>
      </c>
      <c r="Y197">
        <f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400.5</v>
      </c>
      <c r="Z197">
        <f t="shared" si="55"/>
        <v>400.5</v>
      </c>
      <c r="AA197">
        <f t="shared" si="56"/>
        <v>400.5</v>
      </c>
      <c r="AB197">
        <f>IF(I197&lt;&gt;0,(ABS(X197*Constants!$B$10)+50)/100,IF(X197=0,MAX((AB196-ABS(Z197*Constants!$B$4)),0),(ABS(X197*Constants!$B$4)+50)/100))</f>
        <v>0.54005</v>
      </c>
      <c r="AC197">
        <f>IF(J197&lt;&gt;0,(ABS(Y197*Constants!$B$10)+50)/100,IF(Y197=0,MAX((AC196-ABS(AA197*Constants!$B$4)),0),(ABS(Y197*Constants!$B$4)+50)/100))</f>
        <v>0.54005</v>
      </c>
      <c r="AD197">
        <f t="shared" si="57"/>
        <v>401</v>
      </c>
      <c r="AE197">
        <f t="shared" si="58"/>
        <v>400.5</v>
      </c>
      <c r="AF197">
        <f t="shared" si="59"/>
        <v>400.5</v>
      </c>
      <c r="AG197">
        <f>((Constants!$B$5*AG196)+Constants!$B$4*AD197+AH196)/(Constants!$B$5+Constants!$B$4)</f>
        <v>401</v>
      </c>
      <c r="AH197">
        <f>((Constants!$B$5*AG196)+Constants!$B$4*AD197+AH196)-(Constants!$B$5+Constants!$B$4)*AG197</f>
        <v>0</v>
      </c>
      <c r="AI197">
        <f>((Constants!$B$5*AI196)+Constants!$B$4*AE197+AJ196)/(Constants!$B$5+Constants!$B$4)</f>
        <v>400.5</v>
      </c>
      <c r="AJ197">
        <f>((Constants!$B$5*AI196)+Constants!$B$4*AE197+AJ196)-(Constants!$B$4+Constants!$B$5)*AI197</f>
        <v>0</v>
      </c>
      <c r="AK197">
        <f>((Constants!$B$5*AK196)+Constants!$B$4*AF197+AL196)/(Constants!$B$5+Constants!$B$4)</f>
        <v>400.5</v>
      </c>
      <c r="AL197">
        <f>((Constants!$B$5*AK196)+Constants!$B$4*AF197+AL196)-(Constants!$B$5+Constants!$B$4)*AK197</f>
        <v>0</v>
      </c>
      <c r="AM197">
        <f t="shared" si="60"/>
        <v>1</v>
      </c>
      <c r="AN197">
        <f t="shared" si="61"/>
        <v>1</v>
      </c>
      <c r="AO197">
        <f>(200000*(ABS(N197)-ABS(N195))+Constants!$B$7)/(2*Constants!$B$7)</f>
        <v>0.5</v>
      </c>
      <c r="AP197">
        <f>(200000*(ABS(O197)-ABS(O195))+Constants!$B$7)/(2*Constants!$B$7)</f>
        <v>0.5</v>
      </c>
      <c r="AQ197">
        <f t="shared" si="62"/>
        <v>1</v>
      </c>
      <c r="AR197">
        <f>(Constants!$B$3*Constants!$B$8*I197*K197+AS196)/(Constants!$B$9*Constants!$B$4)</f>
        <v>2.51327433628319</v>
      </c>
      <c r="AS197">
        <f>(Constants!$B$3*Constants!$B$8*I197*K197+AS196)-(AR197*Constants!$B$9*Constants!$B$4)</f>
        <v>0</v>
      </c>
      <c r="AT197">
        <f t="shared" si="63"/>
        <v>490.088495575222</v>
      </c>
      <c r="AU197">
        <f t="array" ref="AU197">IF(SUMPRODUCT(--(SIGN(AN164:AN196)=SIGN(K165:K197)))=0,2,IF(AV196&gt;0,1,0))</f>
        <v>0</v>
      </c>
      <c r="AV197">
        <f>IF(AU197=2,ROUND(5*1000/Constants!$B$11,0),IF(AV196&gt;0,AV196-1,0))</f>
        <v>0</v>
      </c>
      <c r="AW197">
        <f t="shared" si="64"/>
        <v>0</v>
      </c>
      <c r="AX197">
        <f ca="1" t="array" ref="AX197">IF(AW197&gt;Constants!$B$12,2,IF(SUMPRODUCT(--(AX178:AX197=2))=0,0,1))</f>
        <v>2</v>
      </c>
      <c r="AZ197">
        <f t="array" ref="AZ197">IF(ABS(AG197)&gt;Constants!$B$13,2,IF(SUMPRODUCT(--(AZ177:AZ196=2))=0,0,1))</f>
        <v>0</v>
      </c>
    </row>
    <row r="198" spans="1:52">
      <c r="A198" s="3">
        <v>196</v>
      </c>
      <c r="B198">
        <f>Signals!D197</f>
        <v>1</v>
      </c>
      <c r="C198">
        <f>Signals!E197</f>
        <v>1</v>
      </c>
      <c r="D198">
        <f>Signals!G197</f>
        <v>0</v>
      </c>
      <c r="E198">
        <f>Signals!J197</f>
        <v>0</v>
      </c>
      <c r="F198">
        <f>Signals!K197</f>
        <v>0</v>
      </c>
      <c r="G198">
        <f>IF(Constants!$B$2=2,-B198,B198)</f>
        <v>1</v>
      </c>
      <c r="H198">
        <f>IF(Constants!$C$2=2,-C198,C198)</f>
        <v>1</v>
      </c>
      <c r="I198">
        <f t="shared" si="48"/>
        <v>1</v>
      </c>
      <c r="J198">
        <f t="shared" si="49"/>
        <v>1</v>
      </c>
      <c r="K198">
        <f t="shared" si="50"/>
        <v>1</v>
      </c>
      <c r="L198">
        <f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400.5</v>
      </c>
      <c r="M198">
        <f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400.5</v>
      </c>
      <c r="N198">
        <f t="shared" si="51"/>
        <v>400.5</v>
      </c>
      <c r="O198">
        <f t="shared" si="52"/>
        <v>400.5</v>
      </c>
      <c r="P198">
        <f>IF(I198&lt;&gt;0,(ABS(L198*Constants!$B$10)+50)/100,MAX(P197-ABS(N198*Constants!$B$4),0))</f>
        <v>0.54005</v>
      </c>
      <c r="Q198">
        <f>IF(J198&lt;&gt;0,(ABS(M198*Constants!$B$10)+50)/100,MAX(Q197-ABS(O198*Constants!$B$4),0))</f>
        <v>0.54005</v>
      </c>
      <c r="R198">
        <f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400.5</v>
      </c>
      <c r="S198">
        <f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400.5</v>
      </c>
      <c r="T198">
        <f t="shared" si="53"/>
        <v>400.5</v>
      </c>
      <c r="U198">
        <f t="shared" si="54"/>
        <v>400.5</v>
      </c>
      <c r="V198">
        <f>IF(I198&lt;&gt;0,(ABS(R198*Constants!$B$4)+50)/100,IF(R198=0,MAX((0-ABS(T198*Constants!$B$4)),0),(ABS(R198*Constants!$B$4)+50)/100))</f>
        <v>501.125</v>
      </c>
      <c r="W198">
        <f>IF(J198&lt;&gt;0,(ABS(S198*Constants!$B$4)+50)/100,IF(S198=0,MAX((0-ABS(U198*Constants!$B$4)),0),(ABS(S198*Constants!$B$4)+50)/100))</f>
        <v>501.125</v>
      </c>
      <c r="X198">
        <f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400.5</v>
      </c>
      <c r="Y198">
        <f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400.5</v>
      </c>
      <c r="Z198">
        <f t="shared" si="55"/>
        <v>400.5</v>
      </c>
      <c r="AA198">
        <f t="shared" si="56"/>
        <v>400.5</v>
      </c>
      <c r="AB198">
        <f>IF(I198&lt;&gt;0,(ABS(X198*Constants!$B$10)+50)/100,IF(X198=0,MAX((AB197-ABS(Z198*Constants!$B$4)),0),(ABS(X198*Constants!$B$4)+50)/100))</f>
        <v>0.54005</v>
      </c>
      <c r="AC198">
        <f>IF(J198&lt;&gt;0,(ABS(Y198*Constants!$B$10)+50)/100,IF(Y198=0,MAX((AC197-ABS(AA198*Constants!$B$4)),0),(ABS(Y198*Constants!$B$4)+50)/100))</f>
        <v>0.54005</v>
      </c>
      <c r="AD198">
        <f t="shared" si="57"/>
        <v>401</v>
      </c>
      <c r="AE198">
        <f t="shared" si="58"/>
        <v>400.5</v>
      </c>
      <c r="AF198">
        <f t="shared" si="59"/>
        <v>400.5</v>
      </c>
      <c r="AG198">
        <f>((Constants!$B$5*AG197)+Constants!$B$4*AD198+AH197)/(Constants!$B$5+Constants!$B$4)</f>
        <v>401</v>
      </c>
      <c r="AH198">
        <f>((Constants!$B$5*AG197)+Constants!$B$4*AD198+AH197)-(Constants!$B$5+Constants!$B$4)*AG198</f>
        <v>0</v>
      </c>
      <c r="AI198">
        <f>((Constants!$B$5*AI197)+Constants!$B$4*AE198+AJ197)/(Constants!$B$5+Constants!$B$4)</f>
        <v>400.5</v>
      </c>
      <c r="AJ198">
        <f>((Constants!$B$5*AI197)+Constants!$B$4*AE198+AJ197)-(Constants!$B$4+Constants!$B$5)*AI198</f>
        <v>0</v>
      </c>
      <c r="AK198">
        <f>((Constants!$B$5*AK197)+Constants!$B$4*AF198+AL197)/(Constants!$B$5+Constants!$B$4)</f>
        <v>400.5</v>
      </c>
      <c r="AL198">
        <f>((Constants!$B$5*AK197)+Constants!$B$4*AF198+AL197)-(Constants!$B$5+Constants!$B$4)*AK198</f>
        <v>0</v>
      </c>
      <c r="AM198">
        <f t="shared" si="60"/>
        <v>1</v>
      </c>
      <c r="AN198">
        <f t="shared" si="61"/>
        <v>1</v>
      </c>
      <c r="AO198">
        <f>(200000*(ABS(N198)-ABS(N196))+Constants!$B$7)/(2*Constants!$B$7)</f>
        <v>0.5</v>
      </c>
      <c r="AP198">
        <f>(200000*(ABS(O198)-ABS(O196))+Constants!$B$7)/(2*Constants!$B$7)</f>
        <v>0.5</v>
      </c>
      <c r="AQ198">
        <f t="shared" si="62"/>
        <v>1</v>
      </c>
      <c r="AR198">
        <f>(Constants!$B$3*Constants!$B$8*I198*K198+AS197)/(Constants!$B$9*Constants!$B$4)</f>
        <v>2.51327433628319</v>
      </c>
      <c r="AS198">
        <f>(Constants!$B$3*Constants!$B$8*I198*K198+AS197)-(AR198*Constants!$B$9*Constants!$B$4)</f>
        <v>0</v>
      </c>
      <c r="AT198">
        <f t="shared" si="63"/>
        <v>492.601769911505</v>
      </c>
      <c r="AU198">
        <f t="array" ref="AU198">IF(SUMPRODUCT(--(SIGN(AN165:AN197)=SIGN(K166:K198)))=0,2,IF(AV197&gt;0,1,0))</f>
        <v>0</v>
      </c>
      <c r="AV198">
        <f>IF(AU198=2,ROUND(5*1000/Constants!$B$11,0),IF(AV197&gt;0,AV197-1,0))</f>
        <v>0</v>
      </c>
      <c r="AW198">
        <f t="shared" si="64"/>
        <v>0</v>
      </c>
      <c r="AX198">
        <f ca="1" t="array" ref="AX198">IF(AW198&gt;Constants!$B$12,2,IF(SUMPRODUCT(--(AX179:AX198=2))=0,0,1))</f>
        <v>2</v>
      </c>
      <c r="AZ198">
        <f t="array" ref="AZ198">IF(ABS(AG198)&gt;Constants!$B$13,2,IF(SUMPRODUCT(--(AZ178:AZ197=2))=0,0,1))</f>
        <v>0</v>
      </c>
    </row>
    <row r="199" spans="1:52">
      <c r="A199" s="3">
        <v>197</v>
      </c>
      <c r="B199">
        <f>Signals!D198</f>
        <v>1</v>
      </c>
      <c r="C199">
        <f>Signals!E198</f>
        <v>1</v>
      </c>
      <c r="D199">
        <f>Signals!G198</f>
        <v>0</v>
      </c>
      <c r="E199">
        <f>Signals!J198</f>
        <v>0</v>
      </c>
      <c r="F199">
        <f>Signals!K198</f>
        <v>0</v>
      </c>
      <c r="G199">
        <f>IF(Constants!$B$2=2,-B199,B199)</f>
        <v>1</v>
      </c>
      <c r="H199">
        <f>IF(Constants!$C$2=2,-C199,C199)</f>
        <v>1</v>
      </c>
      <c r="I199">
        <f t="shared" si="48"/>
        <v>1</v>
      </c>
      <c r="J199">
        <f t="shared" si="49"/>
        <v>1</v>
      </c>
      <c r="K199">
        <f t="shared" si="50"/>
        <v>1</v>
      </c>
      <c r="L199">
        <f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400.5</v>
      </c>
      <c r="M199">
        <f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400.5</v>
      </c>
      <c r="N199">
        <f t="shared" si="51"/>
        <v>400.5</v>
      </c>
      <c r="O199">
        <f t="shared" si="52"/>
        <v>400.5</v>
      </c>
      <c r="P199">
        <f>IF(I199&lt;&gt;0,(ABS(L199*Constants!$B$10)+50)/100,MAX(P198-ABS(N199*Constants!$B$4),0))</f>
        <v>0.54005</v>
      </c>
      <c r="Q199">
        <f>IF(J199&lt;&gt;0,(ABS(M199*Constants!$B$10)+50)/100,MAX(Q198-ABS(O199*Constants!$B$4),0))</f>
        <v>0.54005</v>
      </c>
      <c r="R199">
        <f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400.5</v>
      </c>
      <c r="S199">
        <f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400.5</v>
      </c>
      <c r="T199">
        <f t="shared" si="53"/>
        <v>400.5</v>
      </c>
      <c r="U199">
        <f t="shared" si="54"/>
        <v>400.5</v>
      </c>
      <c r="V199">
        <f>IF(I199&lt;&gt;0,(ABS(R199*Constants!$B$4)+50)/100,IF(R199=0,MAX((0-ABS(T199*Constants!$B$4)),0),(ABS(R199*Constants!$B$4)+50)/100))</f>
        <v>501.125</v>
      </c>
      <c r="W199">
        <f>IF(J199&lt;&gt;0,(ABS(S199*Constants!$B$4)+50)/100,IF(S199=0,MAX((0-ABS(U199*Constants!$B$4)),0),(ABS(S199*Constants!$B$4)+50)/100))</f>
        <v>501.125</v>
      </c>
      <c r="X199">
        <f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400.5</v>
      </c>
      <c r="Y199">
        <f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400.5</v>
      </c>
      <c r="Z199">
        <f t="shared" si="55"/>
        <v>400.5</v>
      </c>
      <c r="AA199">
        <f t="shared" si="56"/>
        <v>400.5</v>
      </c>
      <c r="AB199">
        <f>IF(I199&lt;&gt;0,(ABS(X199*Constants!$B$10)+50)/100,IF(X199=0,MAX((AB198-ABS(Z199*Constants!$B$4)),0),(ABS(X199*Constants!$B$4)+50)/100))</f>
        <v>0.54005</v>
      </c>
      <c r="AC199">
        <f>IF(J199&lt;&gt;0,(ABS(Y199*Constants!$B$10)+50)/100,IF(Y199=0,MAX((AC198-ABS(AA199*Constants!$B$4)),0),(ABS(Y199*Constants!$B$4)+50)/100))</f>
        <v>0.54005</v>
      </c>
      <c r="AD199">
        <f t="shared" si="57"/>
        <v>401</v>
      </c>
      <c r="AE199">
        <f t="shared" si="58"/>
        <v>400.5</v>
      </c>
      <c r="AF199">
        <f t="shared" si="59"/>
        <v>400.5</v>
      </c>
      <c r="AG199">
        <f>((Constants!$B$5*AG198)+Constants!$B$4*AD199+AH198)/(Constants!$B$5+Constants!$B$4)</f>
        <v>401</v>
      </c>
      <c r="AH199">
        <f>((Constants!$B$5*AG198)+Constants!$B$4*AD199+AH198)-(Constants!$B$5+Constants!$B$4)*AG199</f>
        <v>0</v>
      </c>
      <c r="AI199">
        <f>((Constants!$B$5*AI198)+Constants!$B$4*AE199+AJ198)/(Constants!$B$5+Constants!$B$4)</f>
        <v>400.5</v>
      </c>
      <c r="AJ199">
        <f>((Constants!$B$5*AI198)+Constants!$B$4*AE199+AJ198)-(Constants!$B$4+Constants!$B$5)*AI199</f>
        <v>0</v>
      </c>
      <c r="AK199">
        <f>((Constants!$B$5*AK198)+Constants!$B$4*AF199+AL198)/(Constants!$B$5+Constants!$B$4)</f>
        <v>400.5</v>
      </c>
      <c r="AL199">
        <f>((Constants!$B$5*AK198)+Constants!$B$4*AF199+AL198)-(Constants!$B$5+Constants!$B$4)*AK199</f>
        <v>0</v>
      </c>
      <c r="AM199">
        <f t="shared" si="60"/>
        <v>1</v>
      </c>
      <c r="AN199">
        <f t="shared" si="61"/>
        <v>1</v>
      </c>
      <c r="AO199">
        <f>(200000*(ABS(N199)-ABS(N197))+Constants!$B$7)/(2*Constants!$B$7)</f>
        <v>0.5</v>
      </c>
      <c r="AP199">
        <f>(200000*(ABS(O199)-ABS(O197))+Constants!$B$7)/(2*Constants!$B$7)</f>
        <v>0.5</v>
      </c>
      <c r="AQ199">
        <f t="shared" si="62"/>
        <v>1</v>
      </c>
      <c r="AR199">
        <f>(Constants!$B$3*Constants!$B$8*I199*K199+AS198)/(Constants!$B$9*Constants!$B$4)</f>
        <v>2.51327433628319</v>
      </c>
      <c r="AS199">
        <f>(Constants!$B$3*Constants!$B$8*I199*K199+AS198)-(AR199*Constants!$B$9*Constants!$B$4)</f>
        <v>0</v>
      </c>
      <c r="AT199">
        <f t="shared" si="63"/>
        <v>495.115044247788</v>
      </c>
      <c r="AU199">
        <f t="array" ref="AU199">IF(SUMPRODUCT(--(SIGN(AN166:AN198)=SIGN(K167:K199)))=0,2,IF(AV198&gt;0,1,0))</f>
        <v>0</v>
      </c>
      <c r="AV199">
        <f>IF(AU199=2,ROUND(5*1000/Constants!$B$11,0),IF(AV198&gt;0,AV198-1,0))</f>
        <v>0</v>
      </c>
      <c r="AW199">
        <f t="shared" si="64"/>
        <v>0</v>
      </c>
      <c r="AX199">
        <f ca="1" t="array" ref="AX199">IF(AW199&gt;Constants!$B$12,2,IF(SUMPRODUCT(--(AX180:AX199=2))=0,0,1))</f>
        <v>2</v>
      </c>
      <c r="AZ199">
        <f t="array" ref="AZ199">IF(ABS(AG199)&gt;Constants!$B$13,2,IF(SUMPRODUCT(--(AZ179:AZ198=2))=0,0,1))</f>
        <v>0</v>
      </c>
    </row>
    <row r="200" spans="1:52">
      <c r="A200" s="3">
        <v>198</v>
      </c>
      <c r="B200">
        <f>Signals!D199</f>
        <v>1</v>
      </c>
      <c r="C200">
        <f>Signals!E199</f>
        <v>1</v>
      </c>
      <c r="D200">
        <f>Signals!G199</f>
        <v>0</v>
      </c>
      <c r="E200">
        <f>Signals!J199</f>
        <v>0</v>
      </c>
      <c r="F200">
        <f>Signals!K199</f>
        <v>0</v>
      </c>
      <c r="G200">
        <f>IF(Constants!$B$2=2,-B200,B200)</f>
        <v>1</v>
      </c>
      <c r="H200">
        <f>IF(Constants!$C$2=2,-C200,C200)</f>
        <v>1</v>
      </c>
      <c r="I200">
        <f t="shared" si="48"/>
        <v>1</v>
      </c>
      <c r="J200">
        <f t="shared" si="49"/>
        <v>1</v>
      </c>
      <c r="K200">
        <f t="shared" si="50"/>
        <v>1</v>
      </c>
      <c r="L200">
        <f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400.5</v>
      </c>
      <c r="M200">
        <f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400.5</v>
      </c>
      <c r="N200">
        <f t="shared" si="51"/>
        <v>400.5</v>
      </c>
      <c r="O200">
        <f t="shared" si="52"/>
        <v>400.5</v>
      </c>
      <c r="P200">
        <f>IF(I200&lt;&gt;0,(ABS(L200*Constants!$B$10)+50)/100,MAX(P199-ABS(N200*Constants!$B$4),0))</f>
        <v>0.54005</v>
      </c>
      <c r="Q200">
        <f>IF(J200&lt;&gt;0,(ABS(M200*Constants!$B$10)+50)/100,MAX(Q199-ABS(O200*Constants!$B$4),0))</f>
        <v>0.54005</v>
      </c>
      <c r="R200">
        <f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400.5</v>
      </c>
      <c r="S200">
        <f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400.5</v>
      </c>
      <c r="T200">
        <f t="shared" si="53"/>
        <v>400.5</v>
      </c>
      <c r="U200">
        <f t="shared" si="54"/>
        <v>400.5</v>
      </c>
      <c r="V200">
        <f>IF(I200&lt;&gt;0,(ABS(R200*Constants!$B$4)+50)/100,IF(R200=0,MAX((0-ABS(T200*Constants!$B$4)),0),(ABS(R200*Constants!$B$4)+50)/100))</f>
        <v>501.125</v>
      </c>
      <c r="W200">
        <f>IF(J200&lt;&gt;0,(ABS(S200*Constants!$B$4)+50)/100,IF(S200=0,MAX((0-ABS(U200*Constants!$B$4)),0),(ABS(S200*Constants!$B$4)+50)/100))</f>
        <v>501.125</v>
      </c>
      <c r="X200">
        <f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400.5</v>
      </c>
      <c r="Y200">
        <f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400.5</v>
      </c>
      <c r="Z200">
        <f t="shared" si="55"/>
        <v>400.5</v>
      </c>
      <c r="AA200">
        <f t="shared" si="56"/>
        <v>400.5</v>
      </c>
      <c r="AB200">
        <f>IF(I200&lt;&gt;0,(ABS(X200*Constants!$B$10)+50)/100,IF(X200=0,MAX((AB199-ABS(Z200*Constants!$B$4)),0),(ABS(X200*Constants!$B$4)+50)/100))</f>
        <v>0.54005</v>
      </c>
      <c r="AC200">
        <f>IF(J200&lt;&gt;0,(ABS(Y200*Constants!$B$10)+50)/100,IF(Y200=0,MAX((AC199-ABS(AA200*Constants!$B$4)),0),(ABS(Y200*Constants!$B$4)+50)/100))</f>
        <v>0.54005</v>
      </c>
      <c r="AD200">
        <f t="shared" si="57"/>
        <v>401</v>
      </c>
      <c r="AE200">
        <f t="shared" si="58"/>
        <v>400.5</v>
      </c>
      <c r="AF200">
        <f t="shared" si="59"/>
        <v>400.5</v>
      </c>
      <c r="AG200">
        <f>((Constants!$B$5*AG199)+Constants!$B$4*AD200+AH199)/(Constants!$B$5+Constants!$B$4)</f>
        <v>401</v>
      </c>
      <c r="AH200">
        <f>((Constants!$B$5*AG199)+Constants!$B$4*AD200+AH199)-(Constants!$B$5+Constants!$B$4)*AG200</f>
        <v>0</v>
      </c>
      <c r="AI200">
        <f>((Constants!$B$5*AI199)+Constants!$B$4*AE200+AJ199)/(Constants!$B$5+Constants!$B$4)</f>
        <v>400.5</v>
      </c>
      <c r="AJ200">
        <f>((Constants!$B$5*AI199)+Constants!$B$4*AE200+AJ199)-(Constants!$B$4+Constants!$B$5)*AI200</f>
        <v>0</v>
      </c>
      <c r="AK200">
        <f>((Constants!$B$5*AK199)+Constants!$B$4*AF200+AL199)/(Constants!$B$5+Constants!$B$4)</f>
        <v>400.5</v>
      </c>
      <c r="AL200">
        <f>((Constants!$B$5*AK199)+Constants!$B$4*AF200+AL199)-(Constants!$B$5+Constants!$B$4)*AK200</f>
        <v>0</v>
      </c>
      <c r="AM200">
        <f t="shared" si="60"/>
        <v>1</v>
      </c>
      <c r="AN200">
        <f t="shared" si="61"/>
        <v>1</v>
      </c>
      <c r="AO200">
        <f>(200000*(ABS(N200)-ABS(N198))+Constants!$B$7)/(2*Constants!$B$7)</f>
        <v>0.5</v>
      </c>
      <c r="AP200">
        <f>(200000*(ABS(O200)-ABS(O198))+Constants!$B$7)/(2*Constants!$B$7)</f>
        <v>0.5</v>
      </c>
      <c r="AQ200">
        <f t="shared" si="62"/>
        <v>1</v>
      </c>
      <c r="AR200">
        <f>(Constants!$B$3*Constants!$B$8*I200*K200+AS199)/(Constants!$B$9*Constants!$B$4)</f>
        <v>2.51327433628319</v>
      </c>
      <c r="AS200">
        <f>(Constants!$B$3*Constants!$B$8*I200*K200+AS199)-(AR200*Constants!$B$9*Constants!$B$4)</f>
        <v>0</v>
      </c>
      <c r="AT200">
        <f t="shared" si="63"/>
        <v>497.628318584071</v>
      </c>
      <c r="AU200">
        <f t="array" ref="AU200">IF(SUMPRODUCT(--(SIGN(AN167:AN199)=SIGN(K168:K200)))=0,2,IF(AV199&gt;0,1,0))</f>
        <v>0</v>
      </c>
      <c r="AV200">
        <f>IF(AU200=2,ROUND(5*1000/Constants!$B$11,0),IF(AV199&gt;0,AV199-1,0))</f>
        <v>0</v>
      </c>
      <c r="AW200">
        <f t="shared" si="64"/>
        <v>0</v>
      </c>
      <c r="AX200">
        <f ca="1" t="array" ref="AX200">IF(AW200&gt;Constants!$B$12,2,IF(SUMPRODUCT(--(AX181:AX200=2))=0,0,1))</f>
        <v>2</v>
      </c>
      <c r="AZ200">
        <f t="array" ref="AZ200">IF(ABS(AG200)&gt;Constants!$B$13,2,IF(SUMPRODUCT(--(AZ180:AZ199=2))=0,0,1))</f>
        <v>0</v>
      </c>
    </row>
    <row r="201" spans="1:52">
      <c r="A201" s="3">
        <v>199</v>
      </c>
      <c r="B201">
        <f>Signals!D200</f>
        <v>1</v>
      </c>
      <c r="C201">
        <f>Signals!E200</f>
        <v>1</v>
      </c>
      <c r="D201">
        <f>Signals!G200</f>
        <v>0</v>
      </c>
      <c r="E201">
        <f>Signals!J200</f>
        <v>0</v>
      </c>
      <c r="F201">
        <f>Signals!K200</f>
        <v>0</v>
      </c>
      <c r="G201">
        <f>IF(Constants!$B$2=2,-B201,B201)</f>
        <v>1</v>
      </c>
      <c r="H201">
        <f>IF(Constants!$C$2=2,-C201,C201)</f>
        <v>1</v>
      </c>
      <c r="I201">
        <f t="shared" si="48"/>
        <v>1</v>
      </c>
      <c r="J201">
        <f t="shared" si="49"/>
        <v>1</v>
      </c>
      <c r="K201">
        <f t="shared" si="50"/>
        <v>1</v>
      </c>
      <c r="L201">
        <f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400.5</v>
      </c>
      <c r="M201">
        <f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400.5</v>
      </c>
      <c r="N201">
        <f t="shared" si="51"/>
        <v>400.5</v>
      </c>
      <c r="O201">
        <f t="shared" si="52"/>
        <v>400.5</v>
      </c>
      <c r="P201">
        <f>IF(I201&lt;&gt;0,(ABS(L201*Constants!$B$10)+50)/100,MAX(P200-ABS(N201*Constants!$B$4),0))</f>
        <v>0.54005</v>
      </c>
      <c r="Q201">
        <f>IF(J201&lt;&gt;0,(ABS(M201*Constants!$B$10)+50)/100,MAX(Q200-ABS(O201*Constants!$B$4),0))</f>
        <v>0.54005</v>
      </c>
      <c r="R201">
        <f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400.5</v>
      </c>
      <c r="S201">
        <f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400.5</v>
      </c>
      <c r="T201">
        <f t="shared" si="53"/>
        <v>400.5</v>
      </c>
      <c r="U201">
        <f t="shared" si="54"/>
        <v>400.5</v>
      </c>
      <c r="V201">
        <f>IF(I201&lt;&gt;0,(ABS(R201*Constants!$B$4)+50)/100,IF(R201=0,MAX((0-ABS(T201*Constants!$B$4)),0),(ABS(R201*Constants!$B$4)+50)/100))</f>
        <v>501.125</v>
      </c>
      <c r="W201">
        <f>IF(J201&lt;&gt;0,(ABS(S201*Constants!$B$4)+50)/100,IF(S201=0,MAX((0-ABS(U201*Constants!$B$4)),0),(ABS(S201*Constants!$B$4)+50)/100))</f>
        <v>501.125</v>
      </c>
      <c r="X201">
        <f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400.5</v>
      </c>
      <c r="Y201">
        <f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400.5</v>
      </c>
      <c r="Z201">
        <f t="shared" si="55"/>
        <v>400.5</v>
      </c>
      <c r="AA201">
        <f t="shared" si="56"/>
        <v>400.5</v>
      </c>
      <c r="AB201">
        <f>IF(I201&lt;&gt;0,(ABS(X201*Constants!$B$10)+50)/100,IF(X201=0,MAX((AB200-ABS(Z201*Constants!$B$4)),0),(ABS(X201*Constants!$B$4)+50)/100))</f>
        <v>0.54005</v>
      </c>
      <c r="AC201">
        <f>IF(J201&lt;&gt;0,(ABS(Y201*Constants!$B$10)+50)/100,IF(Y201=0,MAX((AC200-ABS(AA201*Constants!$B$4)),0),(ABS(Y201*Constants!$B$4)+50)/100))</f>
        <v>0.54005</v>
      </c>
      <c r="AD201">
        <f t="shared" si="57"/>
        <v>401</v>
      </c>
      <c r="AE201">
        <f t="shared" si="58"/>
        <v>400.5</v>
      </c>
      <c r="AF201">
        <f t="shared" si="59"/>
        <v>400.5</v>
      </c>
      <c r="AG201">
        <f>((Constants!$B$5*AG200)+Constants!$B$4*AD201+AH200)/(Constants!$B$5+Constants!$B$4)</f>
        <v>401</v>
      </c>
      <c r="AH201">
        <f>((Constants!$B$5*AG200)+Constants!$B$4*AD201+AH200)-(Constants!$B$5+Constants!$B$4)*AG201</f>
        <v>0</v>
      </c>
      <c r="AI201">
        <f>((Constants!$B$5*AI200)+Constants!$B$4*AE201+AJ200)/(Constants!$B$5+Constants!$B$4)</f>
        <v>400.5</v>
      </c>
      <c r="AJ201">
        <f>((Constants!$B$5*AI200)+Constants!$B$4*AE201+AJ200)-(Constants!$B$4+Constants!$B$5)*AI201</f>
        <v>0</v>
      </c>
      <c r="AK201">
        <f>((Constants!$B$5*AK200)+Constants!$B$4*AF201+AL200)/(Constants!$B$5+Constants!$B$4)</f>
        <v>400.5</v>
      </c>
      <c r="AL201">
        <f>((Constants!$B$5*AK200)+Constants!$B$4*AF201+AL200)-(Constants!$B$5+Constants!$B$4)*AK201</f>
        <v>0</v>
      </c>
      <c r="AM201">
        <f t="shared" si="60"/>
        <v>1</v>
      </c>
      <c r="AN201">
        <f t="shared" si="61"/>
        <v>1</v>
      </c>
      <c r="AO201">
        <f>(200000*(ABS(N201)-ABS(N199))+Constants!$B$7)/(2*Constants!$B$7)</f>
        <v>0.5</v>
      </c>
      <c r="AP201">
        <f>(200000*(ABS(O201)-ABS(O199))+Constants!$B$7)/(2*Constants!$B$7)</f>
        <v>0.5</v>
      </c>
      <c r="AQ201">
        <f t="shared" si="62"/>
        <v>1</v>
      </c>
      <c r="AR201">
        <f>(Constants!$B$3*Constants!$B$8*I201*K201+AS200)/(Constants!$B$9*Constants!$B$4)</f>
        <v>2.51327433628319</v>
      </c>
      <c r="AS201">
        <f>(Constants!$B$3*Constants!$B$8*I201*K201+AS200)-(AR201*Constants!$B$9*Constants!$B$4)</f>
        <v>0</v>
      </c>
      <c r="AT201">
        <f t="shared" si="63"/>
        <v>500.141592920355</v>
      </c>
      <c r="AU201">
        <f t="array" ref="AU201">IF(SUMPRODUCT(--(SIGN(AN168:AN200)=SIGN(K169:K201)))=0,2,IF(AV200&gt;0,1,0))</f>
        <v>0</v>
      </c>
      <c r="AV201">
        <f>IF(AU201=2,ROUND(5*1000/Constants!$B$11,0),IF(AV200&gt;0,AV200-1,0))</f>
        <v>0</v>
      </c>
      <c r="AW201">
        <f t="shared" si="64"/>
        <v>0</v>
      </c>
      <c r="AX201">
        <f ca="1" t="array" ref="AX201">IF(AW201&gt;Constants!$B$12,2,IF(SUMPRODUCT(--(AX182:AX201=2))=0,0,1))</f>
        <v>2</v>
      </c>
      <c r="AZ201">
        <f t="array" ref="AZ201">IF(ABS(AG201)&gt;Constants!$B$13,2,IF(SUMPRODUCT(--(AZ181:AZ200=2))=0,0,1))</f>
        <v>0</v>
      </c>
    </row>
    <row r="202" spans="1:52">
      <c r="A202" s="3">
        <v>200</v>
      </c>
      <c r="B202">
        <f>Signals!D201</f>
        <v>1</v>
      </c>
      <c r="C202">
        <f>Signals!E201</f>
        <v>1</v>
      </c>
      <c r="D202">
        <f>Signals!G201</f>
        <v>0</v>
      </c>
      <c r="E202">
        <f>Signals!J201</f>
        <v>0</v>
      </c>
      <c r="F202">
        <f>Signals!K201</f>
        <v>0</v>
      </c>
      <c r="G202">
        <f>IF(Constants!$B$2=2,-B202,B202)</f>
        <v>1</v>
      </c>
      <c r="H202">
        <f>IF(Constants!$C$2=2,-C202,C202)</f>
        <v>1</v>
      </c>
      <c r="I202">
        <f t="shared" si="48"/>
        <v>1</v>
      </c>
      <c r="J202">
        <f t="shared" si="49"/>
        <v>1</v>
      </c>
      <c r="K202">
        <f t="shared" si="50"/>
        <v>1</v>
      </c>
      <c r="L202">
        <f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400.5</v>
      </c>
      <c r="M202">
        <f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400.5</v>
      </c>
      <c r="N202">
        <f t="shared" si="51"/>
        <v>400.5</v>
      </c>
      <c r="O202">
        <f t="shared" si="52"/>
        <v>400.5</v>
      </c>
      <c r="P202">
        <f>IF(I202&lt;&gt;0,(ABS(L202*Constants!$B$10)+50)/100,MAX(P201-ABS(N202*Constants!$B$4),0))</f>
        <v>0.54005</v>
      </c>
      <c r="Q202">
        <f>IF(J202&lt;&gt;0,(ABS(M202*Constants!$B$10)+50)/100,MAX(Q201-ABS(O202*Constants!$B$4),0))</f>
        <v>0.54005</v>
      </c>
      <c r="R202">
        <f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400.5</v>
      </c>
      <c r="S202">
        <f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400.5</v>
      </c>
      <c r="T202">
        <f t="shared" si="53"/>
        <v>400.5</v>
      </c>
      <c r="U202">
        <f t="shared" si="54"/>
        <v>400.5</v>
      </c>
      <c r="V202">
        <f>IF(I202&lt;&gt;0,(ABS(R202*Constants!$B$4)+50)/100,IF(R202=0,MAX((0-ABS(T202*Constants!$B$4)),0),(ABS(R202*Constants!$B$4)+50)/100))</f>
        <v>501.125</v>
      </c>
      <c r="W202">
        <f>IF(J202&lt;&gt;0,(ABS(S202*Constants!$B$4)+50)/100,IF(S202=0,MAX((0-ABS(U202*Constants!$B$4)),0),(ABS(S202*Constants!$B$4)+50)/100))</f>
        <v>501.125</v>
      </c>
      <c r="X202">
        <f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400.5</v>
      </c>
      <c r="Y202">
        <f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400.5</v>
      </c>
      <c r="Z202">
        <f t="shared" si="55"/>
        <v>400.5</v>
      </c>
      <c r="AA202">
        <f t="shared" si="56"/>
        <v>400.5</v>
      </c>
      <c r="AB202">
        <f>IF(I202&lt;&gt;0,(ABS(X202*Constants!$B$10)+50)/100,IF(X202=0,MAX((AB201-ABS(Z202*Constants!$B$4)),0),(ABS(X202*Constants!$B$4)+50)/100))</f>
        <v>0.54005</v>
      </c>
      <c r="AC202">
        <f>IF(J202&lt;&gt;0,(ABS(Y202*Constants!$B$10)+50)/100,IF(Y202=0,MAX((AC201-ABS(AA202*Constants!$B$4)),0),(ABS(Y202*Constants!$B$4)+50)/100))</f>
        <v>0.54005</v>
      </c>
      <c r="AD202">
        <f t="shared" si="57"/>
        <v>401</v>
      </c>
      <c r="AE202">
        <f t="shared" si="58"/>
        <v>400.5</v>
      </c>
      <c r="AF202">
        <f t="shared" si="59"/>
        <v>400.5</v>
      </c>
      <c r="AG202">
        <f>((Constants!$B$5*AG201)+Constants!$B$4*AD202+AH201)/(Constants!$B$5+Constants!$B$4)</f>
        <v>401</v>
      </c>
      <c r="AH202">
        <f>((Constants!$B$5*AG201)+Constants!$B$4*AD202+AH201)-(Constants!$B$5+Constants!$B$4)*AG202</f>
        <v>0</v>
      </c>
      <c r="AI202">
        <f>((Constants!$B$5*AI201)+Constants!$B$4*AE202+AJ201)/(Constants!$B$5+Constants!$B$4)</f>
        <v>400.5</v>
      </c>
      <c r="AJ202">
        <f>((Constants!$B$5*AI201)+Constants!$B$4*AE202+AJ201)-(Constants!$B$4+Constants!$B$5)*AI202</f>
        <v>0</v>
      </c>
      <c r="AK202">
        <f>((Constants!$B$5*AK201)+Constants!$B$4*AF202+AL201)/(Constants!$B$5+Constants!$B$4)</f>
        <v>400.5</v>
      </c>
      <c r="AL202">
        <f>((Constants!$B$5*AK201)+Constants!$B$4*AF202+AL201)-(Constants!$B$5+Constants!$B$4)*AK202</f>
        <v>0</v>
      </c>
      <c r="AM202">
        <f t="shared" si="60"/>
        <v>1</v>
      </c>
      <c r="AN202">
        <f t="shared" si="61"/>
        <v>1</v>
      </c>
      <c r="AO202">
        <f>(200000*(ABS(N202)-ABS(N200))+Constants!$B$7)/(2*Constants!$B$7)</f>
        <v>0.5</v>
      </c>
      <c r="AP202">
        <f>(200000*(ABS(O202)-ABS(O200))+Constants!$B$7)/(2*Constants!$B$7)</f>
        <v>0.5</v>
      </c>
      <c r="AQ202">
        <f t="shared" si="62"/>
        <v>1</v>
      </c>
      <c r="AR202">
        <f>(Constants!$B$3*Constants!$B$8*I202*K202+AS201)/(Constants!$B$9*Constants!$B$4)</f>
        <v>2.51327433628319</v>
      </c>
      <c r="AS202">
        <f>(Constants!$B$3*Constants!$B$8*I202*K202+AS201)-(AR202*Constants!$B$9*Constants!$B$4)</f>
        <v>0</v>
      </c>
      <c r="AT202">
        <f t="shared" si="63"/>
        <v>502.654867256638</v>
      </c>
      <c r="AU202">
        <f t="array" ref="AU202">IF(SUMPRODUCT(--(SIGN(AN169:AN201)=SIGN(K170:K202)))=0,2,IF(AV201&gt;0,1,0))</f>
        <v>0</v>
      </c>
      <c r="AV202">
        <f>IF(AU202=2,ROUND(5*1000/Constants!$B$11,0),IF(AV201&gt;0,AV201-1,0))</f>
        <v>0</v>
      </c>
      <c r="AW202">
        <f t="shared" si="64"/>
        <v>0</v>
      </c>
      <c r="AX202">
        <f ca="1" t="array" ref="AX202">IF(AW202&gt;Constants!$B$12,2,IF(SUMPRODUCT(--(AX183:AX202=2))=0,0,1))</f>
        <v>2</v>
      </c>
      <c r="AZ202">
        <f t="array" ref="AZ202">IF(ABS(AG202)&gt;Constants!$B$13,2,IF(SUMPRODUCT(--(AZ182:AZ201=2))=0,0,1))</f>
        <v>0</v>
      </c>
    </row>
    <row r="203" spans="1:52">
      <c r="A203" s="3">
        <v>201</v>
      </c>
      <c r="B203">
        <f>Signals!D202</f>
        <v>1</v>
      </c>
      <c r="C203">
        <f>Signals!E202</f>
        <v>1</v>
      </c>
      <c r="D203">
        <f>Signals!G202</f>
        <v>0</v>
      </c>
      <c r="E203">
        <f>Signals!J202</f>
        <v>0</v>
      </c>
      <c r="F203">
        <f>Signals!K202</f>
        <v>0</v>
      </c>
      <c r="G203">
        <f>IF(Constants!$B$2=2,-B203,B203)</f>
        <v>1</v>
      </c>
      <c r="H203">
        <f>IF(Constants!$C$2=2,-C203,C203)</f>
        <v>1</v>
      </c>
      <c r="I203">
        <f t="shared" si="48"/>
        <v>1</v>
      </c>
      <c r="J203">
        <f t="shared" si="49"/>
        <v>1</v>
      </c>
      <c r="K203">
        <f t="shared" si="50"/>
        <v>1</v>
      </c>
      <c r="L203">
        <f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400.5</v>
      </c>
      <c r="M203">
        <f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400.5</v>
      </c>
      <c r="N203">
        <f t="shared" si="51"/>
        <v>400.5</v>
      </c>
      <c r="O203">
        <f t="shared" si="52"/>
        <v>400.5</v>
      </c>
      <c r="P203">
        <f>IF(I203&lt;&gt;0,(ABS(L203*Constants!$B$10)+50)/100,MAX(P202-ABS(N203*Constants!$B$4),0))</f>
        <v>0.54005</v>
      </c>
      <c r="Q203">
        <f>IF(J203&lt;&gt;0,(ABS(M203*Constants!$B$10)+50)/100,MAX(Q202-ABS(O203*Constants!$B$4),0))</f>
        <v>0.54005</v>
      </c>
      <c r="R203">
        <f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400.5</v>
      </c>
      <c r="S203">
        <f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400.5</v>
      </c>
      <c r="T203">
        <f t="shared" si="53"/>
        <v>400.5</v>
      </c>
      <c r="U203">
        <f t="shared" si="54"/>
        <v>400.5</v>
      </c>
      <c r="V203">
        <f>IF(I203&lt;&gt;0,(ABS(R203*Constants!$B$4)+50)/100,IF(R203=0,MAX((0-ABS(T203*Constants!$B$4)),0),(ABS(R203*Constants!$B$4)+50)/100))</f>
        <v>501.125</v>
      </c>
      <c r="W203">
        <f>IF(J203&lt;&gt;0,(ABS(S203*Constants!$B$4)+50)/100,IF(S203=0,MAX((0-ABS(U203*Constants!$B$4)),0),(ABS(S203*Constants!$B$4)+50)/100))</f>
        <v>501.125</v>
      </c>
      <c r="X203">
        <f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400.5</v>
      </c>
      <c r="Y203">
        <f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400.5</v>
      </c>
      <c r="Z203">
        <f t="shared" si="55"/>
        <v>400.5</v>
      </c>
      <c r="AA203">
        <f t="shared" si="56"/>
        <v>400.5</v>
      </c>
      <c r="AB203">
        <f>IF(I203&lt;&gt;0,(ABS(X203*Constants!$B$10)+50)/100,IF(X203=0,MAX((AB202-ABS(Z203*Constants!$B$4)),0),(ABS(X203*Constants!$B$4)+50)/100))</f>
        <v>0.54005</v>
      </c>
      <c r="AC203">
        <f>IF(J203&lt;&gt;0,(ABS(Y203*Constants!$B$10)+50)/100,IF(Y203=0,MAX((AC202-ABS(AA203*Constants!$B$4)),0),(ABS(Y203*Constants!$B$4)+50)/100))</f>
        <v>0.54005</v>
      </c>
      <c r="AD203">
        <f t="shared" si="57"/>
        <v>401</v>
      </c>
      <c r="AE203">
        <f t="shared" si="58"/>
        <v>400.5</v>
      </c>
      <c r="AF203">
        <f t="shared" si="59"/>
        <v>400.5</v>
      </c>
      <c r="AG203">
        <f>((Constants!$B$5*AG202)+Constants!$B$4*AD203+AH202)/(Constants!$B$5+Constants!$B$4)</f>
        <v>401</v>
      </c>
      <c r="AH203">
        <f>((Constants!$B$5*AG202)+Constants!$B$4*AD203+AH202)-(Constants!$B$5+Constants!$B$4)*AG203</f>
        <v>0</v>
      </c>
      <c r="AI203">
        <f>((Constants!$B$5*AI202)+Constants!$B$4*AE203+AJ202)/(Constants!$B$5+Constants!$B$4)</f>
        <v>400.5</v>
      </c>
      <c r="AJ203">
        <f>((Constants!$B$5*AI202)+Constants!$B$4*AE203+AJ202)-(Constants!$B$4+Constants!$B$5)*AI203</f>
        <v>0</v>
      </c>
      <c r="AK203">
        <f>((Constants!$B$5*AK202)+Constants!$B$4*AF203+AL202)/(Constants!$B$5+Constants!$B$4)</f>
        <v>400.5</v>
      </c>
      <c r="AL203">
        <f>((Constants!$B$5*AK202)+Constants!$B$4*AF203+AL202)-(Constants!$B$5+Constants!$B$4)*AK203</f>
        <v>0</v>
      </c>
      <c r="AM203">
        <f t="shared" si="60"/>
        <v>1</v>
      </c>
      <c r="AN203">
        <f t="shared" si="61"/>
        <v>1</v>
      </c>
      <c r="AO203">
        <f>(200000*(ABS(N203)-ABS(N201))+Constants!$B$7)/(2*Constants!$B$7)</f>
        <v>0.5</v>
      </c>
      <c r="AP203">
        <f>(200000*(ABS(O203)-ABS(O201))+Constants!$B$7)/(2*Constants!$B$7)</f>
        <v>0.5</v>
      </c>
      <c r="AQ203">
        <f t="shared" si="62"/>
        <v>1</v>
      </c>
      <c r="AR203">
        <f>(Constants!$B$3*Constants!$B$8*I203*K203+AS202)/(Constants!$B$9*Constants!$B$4)</f>
        <v>2.51327433628319</v>
      </c>
      <c r="AS203">
        <f>(Constants!$B$3*Constants!$B$8*I203*K203+AS202)-(AR203*Constants!$B$9*Constants!$B$4)</f>
        <v>0</v>
      </c>
      <c r="AT203">
        <f t="shared" si="63"/>
        <v>505.168141592921</v>
      </c>
      <c r="AU203">
        <f t="array" ref="AU203">IF(SUMPRODUCT(--(SIGN(AN170:AN202)=SIGN(K171:K203)))=0,2,IF(AV202&gt;0,1,0))</f>
        <v>0</v>
      </c>
      <c r="AV203">
        <f>IF(AU203=2,ROUND(5*1000/Constants!$B$11,0),IF(AV202&gt;0,AV202-1,0))</f>
        <v>0</v>
      </c>
      <c r="AW203">
        <f t="shared" si="64"/>
        <v>0</v>
      </c>
      <c r="AX203">
        <f ca="1" t="array" ref="AX203">IF(AW203&gt;Constants!$B$12,2,IF(SUMPRODUCT(--(AX184:AX203=2))=0,0,1))</f>
        <v>2</v>
      </c>
      <c r="AZ203">
        <f t="array" ref="AZ203">IF(ABS(AG203)&gt;Constants!$B$13,2,IF(SUMPRODUCT(--(AZ183:AZ202=2))=0,0,1))</f>
        <v>0</v>
      </c>
    </row>
    <row r="204" spans="1:52">
      <c r="A204" s="3">
        <v>202</v>
      </c>
      <c r="B204">
        <f>Signals!D203</f>
        <v>1</v>
      </c>
      <c r="C204">
        <f>Signals!E203</f>
        <v>1</v>
      </c>
      <c r="D204">
        <f>Signals!G203</f>
        <v>0</v>
      </c>
      <c r="E204">
        <f>Signals!J203</f>
        <v>0</v>
      </c>
      <c r="F204">
        <f>Signals!K203</f>
        <v>0</v>
      </c>
      <c r="G204">
        <f>IF(Constants!$B$2=2,-B204,B204)</f>
        <v>1</v>
      </c>
      <c r="H204">
        <f>IF(Constants!$C$2=2,-C204,C204)</f>
        <v>1</v>
      </c>
      <c r="I204">
        <f t="shared" si="48"/>
        <v>1</v>
      </c>
      <c r="J204">
        <f t="shared" si="49"/>
        <v>1</v>
      </c>
      <c r="K204">
        <f t="shared" si="50"/>
        <v>1</v>
      </c>
      <c r="L204">
        <f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400.5</v>
      </c>
      <c r="M204">
        <f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400.5</v>
      </c>
      <c r="N204">
        <f t="shared" si="51"/>
        <v>400.5</v>
      </c>
      <c r="O204">
        <f t="shared" si="52"/>
        <v>400.5</v>
      </c>
      <c r="P204">
        <f>IF(I204&lt;&gt;0,(ABS(L204*Constants!$B$10)+50)/100,MAX(P203-ABS(N204*Constants!$B$4),0))</f>
        <v>0.54005</v>
      </c>
      <c r="Q204">
        <f>IF(J204&lt;&gt;0,(ABS(M204*Constants!$B$10)+50)/100,MAX(Q203-ABS(O204*Constants!$B$4),0))</f>
        <v>0.54005</v>
      </c>
      <c r="R204">
        <f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400.5</v>
      </c>
      <c r="S204">
        <f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400.5</v>
      </c>
      <c r="T204">
        <f t="shared" si="53"/>
        <v>400.5</v>
      </c>
      <c r="U204">
        <f t="shared" si="54"/>
        <v>400.5</v>
      </c>
      <c r="V204">
        <f>IF(I204&lt;&gt;0,(ABS(R204*Constants!$B$4)+50)/100,IF(R204=0,MAX((0-ABS(T204*Constants!$B$4)),0),(ABS(R204*Constants!$B$4)+50)/100))</f>
        <v>501.125</v>
      </c>
      <c r="W204">
        <f>IF(J204&lt;&gt;0,(ABS(S204*Constants!$B$4)+50)/100,IF(S204=0,MAX((0-ABS(U204*Constants!$B$4)),0),(ABS(S204*Constants!$B$4)+50)/100))</f>
        <v>501.125</v>
      </c>
      <c r="X204">
        <f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400.5</v>
      </c>
      <c r="Y204">
        <f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400.5</v>
      </c>
      <c r="Z204">
        <f t="shared" si="55"/>
        <v>400.5</v>
      </c>
      <c r="AA204">
        <f t="shared" si="56"/>
        <v>400.5</v>
      </c>
      <c r="AB204">
        <f>IF(I204&lt;&gt;0,(ABS(X204*Constants!$B$10)+50)/100,IF(X204=0,MAX((AB203-ABS(Z204*Constants!$B$4)),0),(ABS(X204*Constants!$B$4)+50)/100))</f>
        <v>0.54005</v>
      </c>
      <c r="AC204">
        <f>IF(J204&lt;&gt;0,(ABS(Y204*Constants!$B$10)+50)/100,IF(Y204=0,MAX((AC203-ABS(AA204*Constants!$B$4)),0),(ABS(Y204*Constants!$B$4)+50)/100))</f>
        <v>0.54005</v>
      </c>
      <c r="AD204">
        <f t="shared" si="57"/>
        <v>401</v>
      </c>
      <c r="AE204">
        <f t="shared" si="58"/>
        <v>400.5</v>
      </c>
      <c r="AF204">
        <f t="shared" si="59"/>
        <v>400.5</v>
      </c>
      <c r="AG204">
        <f>((Constants!$B$5*AG203)+Constants!$B$4*AD204+AH203)/(Constants!$B$5+Constants!$B$4)</f>
        <v>401</v>
      </c>
      <c r="AH204">
        <f>((Constants!$B$5*AG203)+Constants!$B$4*AD204+AH203)-(Constants!$B$5+Constants!$B$4)*AG204</f>
        <v>0</v>
      </c>
      <c r="AI204">
        <f>((Constants!$B$5*AI203)+Constants!$B$4*AE204+AJ203)/(Constants!$B$5+Constants!$B$4)</f>
        <v>400.5</v>
      </c>
      <c r="AJ204">
        <f>((Constants!$B$5*AI203)+Constants!$B$4*AE204+AJ203)-(Constants!$B$4+Constants!$B$5)*AI204</f>
        <v>0</v>
      </c>
      <c r="AK204">
        <f>((Constants!$B$5*AK203)+Constants!$B$4*AF204+AL203)/(Constants!$B$5+Constants!$B$4)</f>
        <v>400.5</v>
      </c>
      <c r="AL204">
        <f>((Constants!$B$5*AK203)+Constants!$B$4*AF204+AL203)-(Constants!$B$5+Constants!$B$4)*AK204</f>
        <v>0</v>
      </c>
      <c r="AM204">
        <f t="shared" si="60"/>
        <v>1</v>
      </c>
      <c r="AN204">
        <f t="shared" si="61"/>
        <v>1</v>
      </c>
      <c r="AO204">
        <f>(200000*(ABS(N204)-ABS(N202))+Constants!$B$7)/(2*Constants!$B$7)</f>
        <v>0.5</v>
      </c>
      <c r="AP204">
        <f>(200000*(ABS(O204)-ABS(O202))+Constants!$B$7)/(2*Constants!$B$7)</f>
        <v>0.5</v>
      </c>
      <c r="AQ204">
        <f t="shared" si="62"/>
        <v>1</v>
      </c>
      <c r="AR204">
        <f>(Constants!$B$3*Constants!$B$8*I204*K204+AS203)/(Constants!$B$9*Constants!$B$4)</f>
        <v>2.51327433628319</v>
      </c>
      <c r="AS204">
        <f>(Constants!$B$3*Constants!$B$8*I204*K204+AS203)-(AR204*Constants!$B$9*Constants!$B$4)</f>
        <v>0</v>
      </c>
      <c r="AT204">
        <f t="shared" si="63"/>
        <v>507.681415929204</v>
      </c>
      <c r="AU204">
        <f t="array" ref="AU204">IF(SUMPRODUCT(--(SIGN(AN171:AN203)=SIGN(K172:K204)))=0,2,IF(AV203&gt;0,1,0))</f>
        <v>0</v>
      </c>
      <c r="AV204">
        <f>IF(AU204=2,ROUND(5*1000/Constants!$B$11,0),IF(AV203&gt;0,AV203-1,0))</f>
        <v>0</v>
      </c>
      <c r="AW204">
        <f t="shared" si="64"/>
        <v>0</v>
      </c>
      <c r="AX204">
        <f ca="1" t="array" ref="AX204">IF(AW204&gt;Constants!$B$12,2,IF(SUMPRODUCT(--(AX185:AX204=2))=0,0,1))</f>
        <v>2</v>
      </c>
      <c r="AZ204">
        <f t="array" ref="AZ204">IF(ABS(AG204)&gt;Constants!$B$13,2,IF(SUMPRODUCT(--(AZ184:AZ203=2))=0,0,1))</f>
        <v>0</v>
      </c>
    </row>
    <row r="205" spans="1:52">
      <c r="A205" s="3">
        <v>203</v>
      </c>
      <c r="B205">
        <f>Signals!D204</f>
        <v>1</v>
      </c>
      <c r="C205">
        <f>Signals!E204</f>
        <v>1</v>
      </c>
      <c r="D205">
        <f>Signals!G204</f>
        <v>0</v>
      </c>
      <c r="E205">
        <f>Signals!J204</f>
        <v>0</v>
      </c>
      <c r="F205">
        <f>Signals!K204</f>
        <v>0</v>
      </c>
      <c r="G205">
        <f>IF(Constants!$B$2=2,-B205,B205)</f>
        <v>1</v>
      </c>
      <c r="H205">
        <f>IF(Constants!$C$2=2,-C205,C205)</f>
        <v>1</v>
      </c>
      <c r="I205">
        <f t="shared" si="48"/>
        <v>1</v>
      </c>
      <c r="J205">
        <f t="shared" si="49"/>
        <v>1</v>
      </c>
      <c r="K205">
        <f t="shared" si="50"/>
        <v>1</v>
      </c>
      <c r="L205">
        <f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400.5</v>
      </c>
      <c r="M205">
        <f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400.5</v>
      </c>
      <c r="N205">
        <f t="shared" si="51"/>
        <v>400.5</v>
      </c>
      <c r="O205">
        <f t="shared" si="52"/>
        <v>400.5</v>
      </c>
      <c r="P205">
        <f>IF(I205&lt;&gt;0,(ABS(L205*Constants!$B$10)+50)/100,MAX(P204-ABS(N205*Constants!$B$4),0))</f>
        <v>0.54005</v>
      </c>
      <c r="Q205">
        <f>IF(J205&lt;&gt;0,(ABS(M205*Constants!$B$10)+50)/100,MAX(Q204-ABS(O205*Constants!$B$4),0))</f>
        <v>0.54005</v>
      </c>
      <c r="R205">
        <f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400.5</v>
      </c>
      <c r="S205">
        <f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400.5</v>
      </c>
      <c r="T205">
        <f t="shared" si="53"/>
        <v>400.5</v>
      </c>
      <c r="U205">
        <f t="shared" si="54"/>
        <v>400.5</v>
      </c>
      <c r="V205">
        <f>IF(I205&lt;&gt;0,(ABS(R205*Constants!$B$4)+50)/100,IF(R205=0,MAX((0-ABS(T205*Constants!$B$4)),0),(ABS(R205*Constants!$B$4)+50)/100))</f>
        <v>501.125</v>
      </c>
      <c r="W205">
        <f>IF(J205&lt;&gt;0,(ABS(S205*Constants!$B$4)+50)/100,IF(S205=0,MAX((0-ABS(U205*Constants!$B$4)),0),(ABS(S205*Constants!$B$4)+50)/100))</f>
        <v>501.125</v>
      </c>
      <c r="X205">
        <f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400.5</v>
      </c>
      <c r="Y205">
        <f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400.5</v>
      </c>
      <c r="Z205">
        <f t="shared" si="55"/>
        <v>400.5</v>
      </c>
      <c r="AA205">
        <f t="shared" si="56"/>
        <v>400.5</v>
      </c>
      <c r="AB205">
        <f>IF(I205&lt;&gt;0,(ABS(X205*Constants!$B$10)+50)/100,IF(X205=0,MAX((AB204-ABS(Z205*Constants!$B$4)),0),(ABS(X205*Constants!$B$4)+50)/100))</f>
        <v>0.54005</v>
      </c>
      <c r="AC205">
        <f>IF(J205&lt;&gt;0,(ABS(Y205*Constants!$B$10)+50)/100,IF(Y205=0,MAX((AC204-ABS(AA205*Constants!$B$4)),0),(ABS(Y205*Constants!$B$4)+50)/100))</f>
        <v>0.54005</v>
      </c>
      <c r="AD205">
        <f t="shared" si="57"/>
        <v>401</v>
      </c>
      <c r="AE205">
        <f t="shared" si="58"/>
        <v>400.5</v>
      </c>
      <c r="AF205">
        <f t="shared" si="59"/>
        <v>400.5</v>
      </c>
      <c r="AG205">
        <f>((Constants!$B$5*AG204)+Constants!$B$4*AD205+AH204)/(Constants!$B$5+Constants!$B$4)</f>
        <v>401</v>
      </c>
      <c r="AH205">
        <f>((Constants!$B$5*AG204)+Constants!$B$4*AD205+AH204)-(Constants!$B$5+Constants!$B$4)*AG205</f>
        <v>0</v>
      </c>
      <c r="AI205">
        <f>((Constants!$B$5*AI204)+Constants!$B$4*AE205+AJ204)/(Constants!$B$5+Constants!$B$4)</f>
        <v>400.5</v>
      </c>
      <c r="AJ205">
        <f>((Constants!$B$5*AI204)+Constants!$B$4*AE205+AJ204)-(Constants!$B$4+Constants!$B$5)*AI205</f>
        <v>0</v>
      </c>
      <c r="AK205">
        <f>((Constants!$B$5*AK204)+Constants!$B$4*AF205+AL204)/(Constants!$B$5+Constants!$B$4)</f>
        <v>400.5</v>
      </c>
      <c r="AL205">
        <f>((Constants!$B$5*AK204)+Constants!$B$4*AF205+AL204)-(Constants!$B$5+Constants!$B$4)*AK205</f>
        <v>0</v>
      </c>
      <c r="AM205">
        <f t="shared" si="60"/>
        <v>1</v>
      </c>
      <c r="AN205">
        <f t="shared" si="61"/>
        <v>1</v>
      </c>
      <c r="AO205">
        <f>(200000*(ABS(N205)-ABS(N203))+Constants!$B$7)/(2*Constants!$B$7)</f>
        <v>0.5</v>
      </c>
      <c r="AP205">
        <f>(200000*(ABS(O205)-ABS(O203))+Constants!$B$7)/(2*Constants!$B$7)</f>
        <v>0.5</v>
      </c>
      <c r="AQ205">
        <f t="shared" si="62"/>
        <v>1</v>
      </c>
      <c r="AR205">
        <f>(Constants!$B$3*Constants!$B$8*I205*K205+AS204)/(Constants!$B$9*Constants!$B$4)</f>
        <v>2.51327433628319</v>
      </c>
      <c r="AS205">
        <f>(Constants!$B$3*Constants!$B$8*I205*K205+AS204)-(AR205*Constants!$B$9*Constants!$B$4)</f>
        <v>0</v>
      </c>
      <c r="AT205">
        <f t="shared" si="63"/>
        <v>510.194690265487</v>
      </c>
      <c r="AU205">
        <f t="array" ref="AU205">IF(SUMPRODUCT(--(SIGN(AN172:AN204)=SIGN(K173:K205)))=0,2,IF(AV204&gt;0,1,0))</f>
        <v>0</v>
      </c>
      <c r="AV205">
        <f>IF(AU205=2,ROUND(5*1000/Constants!$B$11,0),IF(AV204&gt;0,AV204-1,0))</f>
        <v>0</v>
      </c>
      <c r="AW205">
        <f t="shared" si="64"/>
        <v>0</v>
      </c>
      <c r="AX205">
        <f ca="1" t="array" ref="AX205">IF(AW205&gt;Constants!$B$12,2,IF(SUMPRODUCT(--(AX186:AX205=2))=0,0,1))</f>
        <v>2</v>
      </c>
      <c r="AZ205">
        <f t="array" ref="AZ205">IF(ABS(AG205)&gt;Constants!$B$13,2,IF(SUMPRODUCT(--(AZ185:AZ204=2))=0,0,1))</f>
        <v>0</v>
      </c>
    </row>
    <row r="206" spans="1:52">
      <c r="A206" s="3">
        <v>204</v>
      </c>
      <c r="B206">
        <f>Signals!D205</f>
        <v>1</v>
      </c>
      <c r="C206">
        <f>Signals!E205</f>
        <v>1</v>
      </c>
      <c r="D206">
        <f>Signals!G205</f>
        <v>0</v>
      </c>
      <c r="E206">
        <f>Signals!J205</f>
        <v>0</v>
      </c>
      <c r="F206">
        <f>Signals!K205</f>
        <v>0</v>
      </c>
      <c r="G206">
        <f>IF(Constants!$B$2=2,-B206,B206)</f>
        <v>1</v>
      </c>
      <c r="H206">
        <f>IF(Constants!$C$2=2,-C206,C206)</f>
        <v>1</v>
      </c>
      <c r="I206">
        <f t="shared" si="48"/>
        <v>1</v>
      </c>
      <c r="J206">
        <f t="shared" si="49"/>
        <v>1</v>
      </c>
      <c r="K206">
        <f t="shared" si="50"/>
        <v>1</v>
      </c>
      <c r="L206">
        <f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400.5</v>
      </c>
      <c r="M206">
        <f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400.5</v>
      </c>
      <c r="N206">
        <f t="shared" si="51"/>
        <v>400.5</v>
      </c>
      <c r="O206">
        <f t="shared" si="52"/>
        <v>400.5</v>
      </c>
      <c r="P206">
        <f>IF(I206&lt;&gt;0,(ABS(L206*Constants!$B$10)+50)/100,MAX(P205-ABS(N206*Constants!$B$4),0))</f>
        <v>0.54005</v>
      </c>
      <c r="Q206">
        <f>IF(J206&lt;&gt;0,(ABS(M206*Constants!$B$10)+50)/100,MAX(Q205-ABS(O206*Constants!$B$4),0))</f>
        <v>0.54005</v>
      </c>
      <c r="R206">
        <f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400.5</v>
      </c>
      <c r="S206">
        <f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400.5</v>
      </c>
      <c r="T206">
        <f t="shared" si="53"/>
        <v>400.5</v>
      </c>
      <c r="U206">
        <f t="shared" si="54"/>
        <v>400.5</v>
      </c>
      <c r="V206">
        <f>IF(I206&lt;&gt;0,(ABS(R206*Constants!$B$4)+50)/100,IF(R206=0,MAX((0-ABS(T206*Constants!$B$4)),0),(ABS(R206*Constants!$B$4)+50)/100))</f>
        <v>501.125</v>
      </c>
      <c r="W206">
        <f>IF(J206&lt;&gt;0,(ABS(S206*Constants!$B$4)+50)/100,IF(S206=0,MAX((0-ABS(U206*Constants!$B$4)),0),(ABS(S206*Constants!$B$4)+50)/100))</f>
        <v>501.125</v>
      </c>
      <c r="X206">
        <f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400.5</v>
      </c>
      <c r="Y206">
        <f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400.5</v>
      </c>
      <c r="Z206">
        <f t="shared" si="55"/>
        <v>400.5</v>
      </c>
      <c r="AA206">
        <f t="shared" si="56"/>
        <v>400.5</v>
      </c>
      <c r="AB206">
        <f>IF(I206&lt;&gt;0,(ABS(X206*Constants!$B$10)+50)/100,IF(X206=0,MAX((AB205-ABS(Z206*Constants!$B$4)),0),(ABS(X206*Constants!$B$4)+50)/100))</f>
        <v>0.54005</v>
      </c>
      <c r="AC206">
        <f>IF(J206&lt;&gt;0,(ABS(Y206*Constants!$B$10)+50)/100,IF(Y206=0,MAX((AC205-ABS(AA206*Constants!$B$4)),0),(ABS(Y206*Constants!$B$4)+50)/100))</f>
        <v>0.54005</v>
      </c>
      <c r="AD206">
        <f t="shared" si="57"/>
        <v>401</v>
      </c>
      <c r="AE206">
        <f t="shared" si="58"/>
        <v>400.5</v>
      </c>
      <c r="AF206">
        <f t="shared" si="59"/>
        <v>400.5</v>
      </c>
      <c r="AG206">
        <f>((Constants!$B$5*AG205)+Constants!$B$4*AD206+AH205)/(Constants!$B$5+Constants!$B$4)</f>
        <v>401</v>
      </c>
      <c r="AH206">
        <f>((Constants!$B$5*AG205)+Constants!$B$4*AD206+AH205)-(Constants!$B$5+Constants!$B$4)*AG206</f>
        <v>0</v>
      </c>
      <c r="AI206">
        <f>((Constants!$B$5*AI205)+Constants!$B$4*AE206+AJ205)/(Constants!$B$5+Constants!$B$4)</f>
        <v>400.5</v>
      </c>
      <c r="AJ206">
        <f>((Constants!$B$5*AI205)+Constants!$B$4*AE206+AJ205)-(Constants!$B$4+Constants!$B$5)*AI206</f>
        <v>0</v>
      </c>
      <c r="AK206">
        <f>((Constants!$B$5*AK205)+Constants!$B$4*AF206+AL205)/(Constants!$B$5+Constants!$B$4)</f>
        <v>400.5</v>
      </c>
      <c r="AL206">
        <f>((Constants!$B$5*AK205)+Constants!$B$4*AF206+AL205)-(Constants!$B$5+Constants!$B$4)*AK206</f>
        <v>0</v>
      </c>
      <c r="AM206">
        <f t="shared" si="60"/>
        <v>1</v>
      </c>
      <c r="AN206">
        <f t="shared" si="61"/>
        <v>1</v>
      </c>
      <c r="AO206">
        <f>(200000*(ABS(N206)-ABS(N204))+Constants!$B$7)/(2*Constants!$B$7)</f>
        <v>0.5</v>
      </c>
      <c r="AP206">
        <f>(200000*(ABS(O206)-ABS(O204))+Constants!$B$7)/(2*Constants!$B$7)</f>
        <v>0.5</v>
      </c>
      <c r="AQ206">
        <f t="shared" si="62"/>
        <v>1</v>
      </c>
      <c r="AR206">
        <f>(Constants!$B$3*Constants!$B$8*I206*K206+AS205)/(Constants!$B$9*Constants!$B$4)</f>
        <v>2.51327433628319</v>
      </c>
      <c r="AS206">
        <f>(Constants!$B$3*Constants!$B$8*I206*K206+AS205)-(AR206*Constants!$B$9*Constants!$B$4)</f>
        <v>0</v>
      </c>
      <c r="AT206">
        <f t="shared" si="63"/>
        <v>512.70796460177</v>
      </c>
      <c r="AU206">
        <f t="array" ref="AU206">IF(SUMPRODUCT(--(SIGN(AN173:AN205)=SIGN(K174:K206)))=0,2,IF(AV205&gt;0,1,0))</f>
        <v>0</v>
      </c>
      <c r="AV206">
        <f>IF(AU206=2,ROUND(5*1000/Constants!$B$11,0),IF(AV205&gt;0,AV205-1,0))</f>
        <v>0</v>
      </c>
      <c r="AW206">
        <f t="shared" si="64"/>
        <v>0</v>
      </c>
      <c r="AX206">
        <f ca="1" t="array" ref="AX206">IF(AW206&gt;Constants!$B$12,2,IF(SUMPRODUCT(--(AX187:AX206=2))=0,0,1))</f>
        <v>2</v>
      </c>
      <c r="AZ206">
        <f t="array" ref="AZ206">IF(ABS(AG206)&gt;Constants!$B$13,2,IF(SUMPRODUCT(--(AZ186:AZ205=2))=0,0,1))</f>
        <v>0</v>
      </c>
    </row>
    <row r="207" spans="1:52">
      <c r="A207" s="3">
        <v>205</v>
      </c>
      <c r="B207">
        <f>Signals!D206</f>
        <v>1</v>
      </c>
      <c r="C207">
        <f>Signals!E206</f>
        <v>1</v>
      </c>
      <c r="D207">
        <f>Signals!G206</f>
        <v>0</v>
      </c>
      <c r="E207">
        <f>Signals!J206</f>
        <v>0</v>
      </c>
      <c r="F207">
        <f>Signals!K206</f>
        <v>0</v>
      </c>
      <c r="G207">
        <f>IF(Constants!$B$2=2,-B207,B207)</f>
        <v>1</v>
      </c>
      <c r="H207">
        <f>IF(Constants!$C$2=2,-C207,C207)</f>
        <v>1</v>
      </c>
      <c r="I207">
        <f t="shared" si="48"/>
        <v>1</v>
      </c>
      <c r="J207">
        <f t="shared" si="49"/>
        <v>1</v>
      </c>
      <c r="K207">
        <f t="shared" si="50"/>
        <v>1</v>
      </c>
      <c r="L207">
        <f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400.5</v>
      </c>
      <c r="M207">
        <f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400.5</v>
      </c>
      <c r="N207">
        <f t="shared" si="51"/>
        <v>400.5</v>
      </c>
      <c r="O207">
        <f t="shared" si="52"/>
        <v>400.5</v>
      </c>
      <c r="P207">
        <f>IF(I207&lt;&gt;0,(ABS(L207*Constants!$B$10)+50)/100,MAX(P206-ABS(N207*Constants!$B$4),0))</f>
        <v>0.54005</v>
      </c>
      <c r="Q207">
        <f>IF(J207&lt;&gt;0,(ABS(M207*Constants!$B$10)+50)/100,MAX(Q206-ABS(O207*Constants!$B$4),0))</f>
        <v>0.54005</v>
      </c>
      <c r="R207">
        <f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400.5</v>
      </c>
      <c r="S207">
        <f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400.5</v>
      </c>
      <c r="T207">
        <f t="shared" si="53"/>
        <v>400.5</v>
      </c>
      <c r="U207">
        <f t="shared" si="54"/>
        <v>400.5</v>
      </c>
      <c r="V207">
        <f>IF(I207&lt;&gt;0,(ABS(R207*Constants!$B$4)+50)/100,IF(R207=0,MAX((0-ABS(T207*Constants!$B$4)),0),(ABS(R207*Constants!$B$4)+50)/100))</f>
        <v>501.125</v>
      </c>
      <c r="W207">
        <f>IF(J207&lt;&gt;0,(ABS(S207*Constants!$B$4)+50)/100,IF(S207=0,MAX((0-ABS(U207*Constants!$B$4)),0),(ABS(S207*Constants!$B$4)+50)/100))</f>
        <v>501.125</v>
      </c>
      <c r="X207">
        <f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400.5</v>
      </c>
      <c r="Y207">
        <f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400.5</v>
      </c>
      <c r="Z207">
        <f t="shared" si="55"/>
        <v>400.5</v>
      </c>
      <c r="AA207">
        <f t="shared" si="56"/>
        <v>400.5</v>
      </c>
      <c r="AB207">
        <f>IF(I207&lt;&gt;0,(ABS(X207*Constants!$B$10)+50)/100,IF(X207=0,MAX((AB206-ABS(Z207*Constants!$B$4)),0),(ABS(X207*Constants!$B$4)+50)/100))</f>
        <v>0.54005</v>
      </c>
      <c r="AC207">
        <f>IF(J207&lt;&gt;0,(ABS(Y207*Constants!$B$10)+50)/100,IF(Y207=0,MAX((AC206-ABS(AA207*Constants!$B$4)),0),(ABS(Y207*Constants!$B$4)+50)/100))</f>
        <v>0.54005</v>
      </c>
      <c r="AD207">
        <f t="shared" si="57"/>
        <v>401</v>
      </c>
      <c r="AE207">
        <f t="shared" si="58"/>
        <v>400.5</v>
      </c>
      <c r="AF207">
        <f t="shared" si="59"/>
        <v>400.5</v>
      </c>
      <c r="AG207">
        <f>((Constants!$B$5*AG206)+Constants!$B$4*AD207+AH206)/(Constants!$B$5+Constants!$B$4)</f>
        <v>401</v>
      </c>
      <c r="AH207">
        <f>((Constants!$B$5*AG206)+Constants!$B$4*AD207+AH206)-(Constants!$B$5+Constants!$B$4)*AG207</f>
        <v>0</v>
      </c>
      <c r="AI207">
        <f>((Constants!$B$5*AI206)+Constants!$B$4*AE207+AJ206)/(Constants!$B$5+Constants!$B$4)</f>
        <v>400.5</v>
      </c>
      <c r="AJ207">
        <f>((Constants!$B$5*AI206)+Constants!$B$4*AE207+AJ206)-(Constants!$B$4+Constants!$B$5)*AI207</f>
        <v>0</v>
      </c>
      <c r="AK207">
        <f>((Constants!$B$5*AK206)+Constants!$B$4*AF207+AL206)/(Constants!$B$5+Constants!$B$4)</f>
        <v>400.5</v>
      </c>
      <c r="AL207">
        <f>((Constants!$B$5*AK206)+Constants!$B$4*AF207+AL206)-(Constants!$B$5+Constants!$B$4)*AK207</f>
        <v>0</v>
      </c>
      <c r="AM207">
        <f t="shared" si="60"/>
        <v>1</v>
      </c>
      <c r="AN207">
        <f t="shared" si="61"/>
        <v>1</v>
      </c>
      <c r="AO207">
        <f>(200000*(ABS(N207)-ABS(N205))+Constants!$B$7)/(2*Constants!$B$7)</f>
        <v>0.5</v>
      </c>
      <c r="AP207">
        <f>(200000*(ABS(O207)-ABS(O205))+Constants!$B$7)/(2*Constants!$B$7)</f>
        <v>0.5</v>
      </c>
      <c r="AQ207">
        <f t="shared" si="62"/>
        <v>1</v>
      </c>
      <c r="AR207">
        <f>(Constants!$B$3*Constants!$B$8*I207*K207+AS206)/(Constants!$B$9*Constants!$B$4)</f>
        <v>2.51327433628319</v>
      </c>
      <c r="AS207">
        <f>(Constants!$B$3*Constants!$B$8*I207*K207+AS206)-(AR207*Constants!$B$9*Constants!$B$4)</f>
        <v>0</v>
      </c>
      <c r="AT207">
        <f t="shared" si="63"/>
        <v>515.221238938054</v>
      </c>
      <c r="AU207">
        <f t="array" ref="AU207">IF(SUMPRODUCT(--(SIGN(AN174:AN206)=SIGN(K175:K207)))=0,2,IF(AV206&gt;0,1,0))</f>
        <v>0</v>
      </c>
      <c r="AV207">
        <f>IF(AU207=2,ROUND(5*1000/Constants!$B$11,0),IF(AV206&gt;0,AV206-1,0))</f>
        <v>0</v>
      </c>
      <c r="AW207">
        <f t="shared" si="64"/>
        <v>0</v>
      </c>
      <c r="AX207">
        <f ca="1" t="array" ref="AX207">IF(AW207&gt;Constants!$B$12,2,IF(SUMPRODUCT(--(AX188:AX207=2))=0,0,1))</f>
        <v>2</v>
      </c>
      <c r="AZ207">
        <f t="array" ref="AZ207">IF(ABS(AG207)&gt;Constants!$B$13,2,IF(SUMPRODUCT(--(AZ187:AZ206=2))=0,0,1))</f>
        <v>0</v>
      </c>
    </row>
    <row r="208" spans="1:52">
      <c r="A208" s="3">
        <v>206</v>
      </c>
      <c r="B208">
        <f>Signals!D207</f>
        <v>1</v>
      </c>
      <c r="C208">
        <f>Signals!E207</f>
        <v>1</v>
      </c>
      <c r="D208">
        <f>Signals!G207</f>
        <v>0</v>
      </c>
      <c r="E208">
        <f>Signals!J207</f>
        <v>0</v>
      </c>
      <c r="F208">
        <f>Signals!K207</f>
        <v>0</v>
      </c>
      <c r="G208">
        <f>IF(Constants!$B$2=2,-B208,B208)</f>
        <v>1</v>
      </c>
      <c r="H208">
        <f>IF(Constants!$C$2=2,-C208,C208)</f>
        <v>1</v>
      </c>
      <c r="I208">
        <f t="shared" si="48"/>
        <v>1</v>
      </c>
      <c r="J208">
        <f t="shared" si="49"/>
        <v>1</v>
      </c>
      <c r="K208">
        <f t="shared" si="50"/>
        <v>1</v>
      </c>
      <c r="L208">
        <f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400.5</v>
      </c>
      <c r="M208">
        <f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400.5</v>
      </c>
      <c r="N208">
        <f t="shared" si="51"/>
        <v>400.5</v>
      </c>
      <c r="O208">
        <f t="shared" si="52"/>
        <v>400.5</v>
      </c>
      <c r="P208">
        <f>IF(I208&lt;&gt;0,(ABS(L208*Constants!$B$10)+50)/100,MAX(P207-ABS(N208*Constants!$B$4),0))</f>
        <v>0.54005</v>
      </c>
      <c r="Q208">
        <f>IF(J208&lt;&gt;0,(ABS(M208*Constants!$B$10)+50)/100,MAX(Q207-ABS(O208*Constants!$B$4),0))</f>
        <v>0.54005</v>
      </c>
      <c r="R208">
        <f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400.5</v>
      </c>
      <c r="S208">
        <f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400.5</v>
      </c>
      <c r="T208">
        <f t="shared" si="53"/>
        <v>400.5</v>
      </c>
      <c r="U208">
        <f t="shared" si="54"/>
        <v>400.5</v>
      </c>
      <c r="V208">
        <f>IF(I208&lt;&gt;0,(ABS(R208*Constants!$B$4)+50)/100,IF(R208=0,MAX((0-ABS(T208*Constants!$B$4)),0),(ABS(R208*Constants!$B$4)+50)/100))</f>
        <v>501.125</v>
      </c>
      <c r="W208">
        <f>IF(J208&lt;&gt;0,(ABS(S208*Constants!$B$4)+50)/100,IF(S208=0,MAX((0-ABS(U208*Constants!$B$4)),0),(ABS(S208*Constants!$B$4)+50)/100))</f>
        <v>501.125</v>
      </c>
      <c r="X208">
        <f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400.5</v>
      </c>
      <c r="Y208">
        <f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400.5</v>
      </c>
      <c r="Z208">
        <f t="shared" si="55"/>
        <v>400.5</v>
      </c>
      <c r="AA208">
        <f t="shared" si="56"/>
        <v>400.5</v>
      </c>
      <c r="AB208">
        <f>IF(I208&lt;&gt;0,(ABS(X208*Constants!$B$10)+50)/100,IF(X208=0,MAX((AB207-ABS(Z208*Constants!$B$4)),0),(ABS(X208*Constants!$B$4)+50)/100))</f>
        <v>0.54005</v>
      </c>
      <c r="AC208">
        <f>IF(J208&lt;&gt;0,(ABS(Y208*Constants!$B$10)+50)/100,IF(Y208=0,MAX((AC207-ABS(AA208*Constants!$B$4)),0),(ABS(Y208*Constants!$B$4)+50)/100))</f>
        <v>0.54005</v>
      </c>
      <c r="AD208">
        <f t="shared" si="57"/>
        <v>401</v>
      </c>
      <c r="AE208">
        <f t="shared" si="58"/>
        <v>400.5</v>
      </c>
      <c r="AF208">
        <f t="shared" si="59"/>
        <v>400.5</v>
      </c>
      <c r="AG208">
        <f>((Constants!$B$5*AG207)+Constants!$B$4*AD208+AH207)/(Constants!$B$5+Constants!$B$4)</f>
        <v>401</v>
      </c>
      <c r="AH208">
        <f>((Constants!$B$5*AG207)+Constants!$B$4*AD208+AH207)-(Constants!$B$5+Constants!$B$4)*AG208</f>
        <v>0</v>
      </c>
      <c r="AI208">
        <f>((Constants!$B$5*AI207)+Constants!$B$4*AE208+AJ207)/(Constants!$B$5+Constants!$B$4)</f>
        <v>400.5</v>
      </c>
      <c r="AJ208">
        <f>((Constants!$B$5*AI207)+Constants!$B$4*AE208+AJ207)-(Constants!$B$4+Constants!$B$5)*AI208</f>
        <v>0</v>
      </c>
      <c r="AK208">
        <f>((Constants!$B$5*AK207)+Constants!$B$4*AF208+AL207)/(Constants!$B$5+Constants!$B$4)</f>
        <v>400.5</v>
      </c>
      <c r="AL208">
        <f>((Constants!$B$5*AK207)+Constants!$B$4*AF208+AL207)-(Constants!$B$5+Constants!$B$4)*AK208</f>
        <v>0</v>
      </c>
      <c r="AM208">
        <f t="shared" si="60"/>
        <v>1</v>
      </c>
      <c r="AN208">
        <f t="shared" si="61"/>
        <v>1</v>
      </c>
      <c r="AO208">
        <f>(200000*(ABS(N208)-ABS(N206))+Constants!$B$7)/(2*Constants!$B$7)</f>
        <v>0.5</v>
      </c>
      <c r="AP208">
        <f>(200000*(ABS(O208)-ABS(O206))+Constants!$B$7)/(2*Constants!$B$7)</f>
        <v>0.5</v>
      </c>
      <c r="AQ208">
        <f t="shared" si="62"/>
        <v>1</v>
      </c>
      <c r="AR208">
        <f>(Constants!$B$3*Constants!$B$8*I208*K208+AS207)/(Constants!$B$9*Constants!$B$4)</f>
        <v>2.51327433628319</v>
      </c>
      <c r="AS208">
        <f>(Constants!$B$3*Constants!$B$8*I208*K208+AS207)-(AR208*Constants!$B$9*Constants!$B$4)</f>
        <v>0</v>
      </c>
      <c r="AT208">
        <f t="shared" si="63"/>
        <v>517.734513274337</v>
      </c>
      <c r="AU208">
        <f t="array" ref="AU208">IF(SUMPRODUCT(--(SIGN(AN175:AN207)=SIGN(K176:K208)))=0,2,IF(AV207&gt;0,1,0))</f>
        <v>0</v>
      </c>
      <c r="AV208">
        <f>IF(AU208=2,ROUND(5*1000/Constants!$B$11,0),IF(AV207&gt;0,AV207-1,0))</f>
        <v>0</v>
      </c>
      <c r="AW208">
        <f t="shared" si="64"/>
        <v>0</v>
      </c>
      <c r="AX208">
        <f ca="1" t="array" ref="AX208">IF(AW208&gt;Constants!$B$12,2,IF(SUMPRODUCT(--(AX189:AX208=2))=0,0,1))</f>
        <v>2</v>
      </c>
      <c r="AZ208">
        <f t="array" ref="AZ208">IF(ABS(AG208)&gt;Constants!$B$13,2,IF(SUMPRODUCT(--(AZ188:AZ207=2))=0,0,1))</f>
        <v>0</v>
      </c>
    </row>
    <row r="209" spans="1:52">
      <c r="A209" s="3">
        <v>207</v>
      </c>
      <c r="B209">
        <f>Signals!D208</f>
        <v>1</v>
      </c>
      <c r="C209">
        <f>Signals!E208</f>
        <v>1</v>
      </c>
      <c r="D209">
        <f>Signals!G208</f>
        <v>0</v>
      </c>
      <c r="E209">
        <f>Signals!J208</f>
        <v>0</v>
      </c>
      <c r="F209">
        <f>Signals!K208</f>
        <v>0</v>
      </c>
      <c r="G209">
        <f>IF(Constants!$B$2=2,-B209,B209)</f>
        <v>1</v>
      </c>
      <c r="H209">
        <f>IF(Constants!$C$2=2,-C209,C209)</f>
        <v>1</v>
      </c>
      <c r="I209">
        <f t="shared" si="48"/>
        <v>1</v>
      </c>
      <c r="J209">
        <f t="shared" si="49"/>
        <v>1</v>
      </c>
      <c r="K209">
        <f t="shared" si="50"/>
        <v>1</v>
      </c>
      <c r="L209">
        <f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400.5</v>
      </c>
      <c r="M209">
        <f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400.5</v>
      </c>
      <c r="N209">
        <f t="shared" si="51"/>
        <v>400.5</v>
      </c>
      <c r="O209">
        <f t="shared" si="52"/>
        <v>400.5</v>
      </c>
      <c r="P209">
        <f>IF(I209&lt;&gt;0,(ABS(L209*Constants!$B$10)+50)/100,MAX(P208-ABS(N209*Constants!$B$4),0))</f>
        <v>0.54005</v>
      </c>
      <c r="Q209">
        <f>IF(J209&lt;&gt;0,(ABS(M209*Constants!$B$10)+50)/100,MAX(Q208-ABS(O209*Constants!$B$4),0))</f>
        <v>0.54005</v>
      </c>
      <c r="R209">
        <f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400.5</v>
      </c>
      <c r="S209">
        <f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400.5</v>
      </c>
      <c r="T209">
        <f t="shared" si="53"/>
        <v>400.5</v>
      </c>
      <c r="U209">
        <f t="shared" si="54"/>
        <v>400.5</v>
      </c>
      <c r="V209">
        <f>IF(I209&lt;&gt;0,(ABS(R209*Constants!$B$4)+50)/100,IF(R209=0,MAX((0-ABS(T209*Constants!$B$4)),0),(ABS(R209*Constants!$B$4)+50)/100))</f>
        <v>501.125</v>
      </c>
      <c r="W209">
        <f>IF(J209&lt;&gt;0,(ABS(S209*Constants!$B$4)+50)/100,IF(S209=0,MAX((0-ABS(U209*Constants!$B$4)),0),(ABS(S209*Constants!$B$4)+50)/100))</f>
        <v>501.125</v>
      </c>
      <c r="X209">
        <f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400.5</v>
      </c>
      <c r="Y209">
        <f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400.5</v>
      </c>
      <c r="Z209">
        <f t="shared" si="55"/>
        <v>400.5</v>
      </c>
      <c r="AA209">
        <f t="shared" si="56"/>
        <v>400.5</v>
      </c>
      <c r="AB209">
        <f>IF(I209&lt;&gt;0,(ABS(X209*Constants!$B$10)+50)/100,IF(X209=0,MAX((AB208-ABS(Z209*Constants!$B$4)),0),(ABS(X209*Constants!$B$4)+50)/100))</f>
        <v>0.54005</v>
      </c>
      <c r="AC209">
        <f>IF(J209&lt;&gt;0,(ABS(Y209*Constants!$B$10)+50)/100,IF(Y209=0,MAX((AC208-ABS(AA209*Constants!$B$4)),0),(ABS(Y209*Constants!$B$4)+50)/100))</f>
        <v>0.54005</v>
      </c>
      <c r="AD209">
        <f t="shared" si="57"/>
        <v>401</v>
      </c>
      <c r="AE209">
        <f t="shared" si="58"/>
        <v>400.5</v>
      </c>
      <c r="AF209">
        <f t="shared" si="59"/>
        <v>400.5</v>
      </c>
      <c r="AG209">
        <f>((Constants!$B$5*AG208)+Constants!$B$4*AD209+AH208)/(Constants!$B$5+Constants!$B$4)</f>
        <v>401</v>
      </c>
      <c r="AH209">
        <f>((Constants!$B$5*AG208)+Constants!$B$4*AD209+AH208)-(Constants!$B$5+Constants!$B$4)*AG209</f>
        <v>0</v>
      </c>
      <c r="AI209">
        <f>((Constants!$B$5*AI208)+Constants!$B$4*AE209+AJ208)/(Constants!$B$5+Constants!$B$4)</f>
        <v>400.5</v>
      </c>
      <c r="AJ209">
        <f>((Constants!$B$5*AI208)+Constants!$B$4*AE209+AJ208)-(Constants!$B$4+Constants!$B$5)*AI209</f>
        <v>0</v>
      </c>
      <c r="AK209">
        <f>((Constants!$B$5*AK208)+Constants!$B$4*AF209+AL208)/(Constants!$B$5+Constants!$B$4)</f>
        <v>400.5</v>
      </c>
      <c r="AL209">
        <f>((Constants!$B$5*AK208)+Constants!$B$4*AF209+AL208)-(Constants!$B$5+Constants!$B$4)*AK209</f>
        <v>0</v>
      </c>
      <c r="AM209">
        <f t="shared" si="60"/>
        <v>1</v>
      </c>
      <c r="AN209">
        <f t="shared" si="61"/>
        <v>1</v>
      </c>
      <c r="AO209">
        <f>(200000*(ABS(N209)-ABS(N207))+Constants!$B$7)/(2*Constants!$B$7)</f>
        <v>0.5</v>
      </c>
      <c r="AP209">
        <f>(200000*(ABS(O209)-ABS(O207))+Constants!$B$7)/(2*Constants!$B$7)</f>
        <v>0.5</v>
      </c>
      <c r="AQ209">
        <f t="shared" si="62"/>
        <v>1</v>
      </c>
      <c r="AR209">
        <f>(Constants!$B$3*Constants!$B$8*I209*K209+AS208)/(Constants!$B$9*Constants!$B$4)</f>
        <v>2.51327433628319</v>
      </c>
      <c r="AS209">
        <f>(Constants!$B$3*Constants!$B$8*I209*K209+AS208)-(AR209*Constants!$B$9*Constants!$B$4)</f>
        <v>0</v>
      </c>
      <c r="AT209">
        <f t="shared" si="63"/>
        <v>520.24778761062</v>
      </c>
      <c r="AU209">
        <f t="array" ref="AU209">IF(SUMPRODUCT(--(SIGN(AN176:AN208)=SIGN(K177:K209)))=0,2,IF(AV208&gt;0,1,0))</f>
        <v>0</v>
      </c>
      <c r="AV209">
        <f>IF(AU209=2,ROUND(5*1000/Constants!$B$11,0),IF(AV208&gt;0,AV208-1,0))</f>
        <v>0</v>
      </c>
      <c r="AW209">
        <f t="shared" si="64"/>
        <v>0</v>
      </c>
      <c r="AX209">
        <f ca="1" t="array" ref="AX209">IF(AW209&gt;Constants!$B$12,2,IF(SUMPRODUCT(--(AX190:AX209=2))=0,0,1))</f>
        <v>2</v>
      </c>
      <c r="AZ209">
        <f t="array" ref="AZ209">IF(ABS(AG209)&gt;Constants!$B$13,2,IF(SUMPRODUCT(--(AZ189:AZ208=2))=0,0,1))</f>
        <v>0</v>
      </c>
    </row>
    <row r="210" spans="1:52">
      <c r="A210" s="3">
        <v>208</v>
      </c>
      <c r="B210">
        <f>Signals!D209</f>
        <v>1</v>
      </c>
      <c r="C210">
        <f>Signals!E209</f>
        <v>1</v>
      </c>
      <c r="D210">
        <f>Signals!G209</f>
        <v>0</v>
      </c>
      <c r="E210">
        <f>Signals!J209</f>
        <v>0</v>
      </c>
      <c r="F210">
        <f>Signals!K209</f>
        <v>0</v>
      </c>
      <c r="G210">
        <f>IF(Constants!$B$2=2,-B210,B210)</f>
        <v>1</v>
      </c>
      <c r="H210">
        <f>IF(Constants!$C$2=2,-C210,C210)</f>
        <v>1</v>
      </c>
      <c r="I210">
        <f t="shared" si="48"/>
        <v>1</v>
      </c>
      <c r="J210">
        <f t="shared" si="49"/>
        <v>1</v>
      </c>
      <c r="K210">
        <f t="shared" si="50"/>
        <v>1</v>
      </c>
      <c r="L210">
        <f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400.5</v>
      </c>
      <c r="M210">
        <f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400.5</v>
      </c>
      <c r="N210">
        <f t="shared" si="51"/>
        <v>400.5</v>
      </c>
      <c r="O210">
        <f t="shared" si="52"/>
        <v>400.5</v>
      </c>
      <c r="P210">
        <f>IF(I210&lt;&gt;0,(ABS(L210*Constants!$B$10)+50)/100,MAX(P209-ABS(N210*Constants!$B$4),0))</f>
        <v>0.54005</v>
      </c>
      <c r="Q210">
        <f>IF(J210&lt;&gt;0,(ABS(M210*Constants!$B$10)+50)/100,MAX(Q209-ABS(O210*Constants!$B$4),0))</f>
        <v>0.54005</v>
      </c>
      <c r="R210">
        <f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400.5</v>
      </c>
      <c r="S210">
        <f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400.5</v>
      </c>
      <c r="T210">
        <f t="shared" si="53"/>
        <v>400.5</v>
      </c>
      <c r="U210">
        <f t="shared" si="54"/>
        <v>400.5</v>
      </c>
      <c r="V210">
        <f>IF(I210&lt;&gt;0,(ABS(R210*Constants!$B$4)+50)/100,IF(R210=0,MAX((0-ABS(T210*Constants!$B$4)),0),(ABS(R210*Constants!$B$4)+50)/100))</f>
        <v>501.125</v>
      </c>
      <c r="W210">
        <f>IF(J210&lt;&gt;0,(ABS(S210*Constants!$B$4)+50)/100,IF(S210=0,MAX((0-ABS(U210*Constants!$B$4)),0),(ABS(S210*Constants!$B$4)+50)/100))</f>
        <v>501.125</v>
      </c>
      <c r="X210">
        <f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400.5</v>
      </c>
      <c r="Y210">
        <f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400.5</v>
      </c>
      <c r="Z210">
        <f t="shared" si="55"/>
        <v>400.5</v>
      </c>
      <c r="AA210">
        <f t="shared" si="56"/>
        <v>400.5</v>
      </c>
      <c r="AB210">
        <f>IF(I210&lt;&gt;0,(ABS(X210*Constants!$B$10)+50)/100,IF(X210=0,MAX((AB209-ABS(Z210*Constants!$B$4)),0),(ABS(X210*Constants!$B$4)+50)/100))</f>
        <v>0.54005</v>
      </c>
      <c r="AC210">
        <f>IF(J210&lt;&gt;0,(ABS(Y210*Constants!$B$10)+50)/100,IF(Y210=0,MAX((AC209-ABS(AA210*Constants!$B$4)),0),(ABS(Y210*Constants!$B$4)+50)/100))</f>
        <v>0.54005</v>
      </c>
      <c r="AD210">
        <f t="shared" si="57"/>
        <v>401</v>
      </c>
      <c r="AE210">
        <f t="shared" si="58"/>
        <v>400.5</v>
      </c>
      <c r="AF210">
        <f t="shared" si="59"/>
        <v>400.5</v>
      </c>
      <c r="AG210">
        <f>((Constants!$B$5*AG209)+Constants!$B$4*AD210+AH209)/(Constants!$B$5+Constants!$B$4)</f>
        <v>401</v>
      </c>
      <c r="AH210">
        <f>((Constants!$B$5*AG209)+Constants!$B$4*AD210+AH209)-(Constants!$B$5+Constants!$B$4)*AG210</f>
        <v>0</v>
      </c>
      <c r="AI210">
        <f>((Constants!$B$5*AI209)+Constants!$B$4*AE210+AJ209)/(Constants!$B$5+Constants!$B$4)</f>
        <v>400.5</v>
      </c>
      <c r="AJ210">
        <f>((Constants!$B$5*AI209)+Constants!$B$4*AE210+AJ209)-(Constants!$B$4+Constants!$B$5)*AI210</f>
        <v>0</v>
      </c>
      <c r="AK210">
        <f>((Constants!$B$5*AK209)+Constants!$B$4*AF210+AL209)/(Constants!$B$5+Constants!$B$4)</f>
        <v>400.5</v>
      </c>
      <c r="AL210">
        <f>((Constants!$B$5*AK209)+Constants!$B$4*AF210+AL209)-(Constants!$B$5+Constants!$B$4)*AK210</f>
        <v>0</v>
      </c>
      <c r="AM210">
        <f t="shared" si="60"/>
        <v>1</v>
      </c>
      <c r="AN210">
        <f t="shared" si="61"/>
        <v>1</v>
      </c>
      <c r="AO210">
        <f>(200000*(ABS(N210)-ABS(N208))+Constants!$B$7)/(2*Constants!$B$7)</f>
        <v>0.5</v>
      </c>
      <c r="AP210">
        <f>(200000*(ABS(O210)-ABS(O208))+Constants!$B$7)/(2*Constants!$B$7)</f>
        <v>0.5</v>
      </c>
      <c r="AQ210">
        <f t="shared" si="62"/>
        <v>1</v>
      </c>
      <c r="AR210">
        <f>(Constants!$B$3*Constants!$B$8*I210*K210+AS209)/(Constants!$B$9*Constants!$B$4)</f>
        <v>2.51327433628319</v>
      </c>
      <c r="AS210">
        <f>(Constants!$B$3*Constants!$B$8*I210*K210+AS209)-(AR210*Constants!$B$9*Constants!$B$4)</f>
        <v>0</v>
      </c>
      <c r="AT210">
        <f t="shared" si="63"/>
        <v>522.761061946903</v>
      </c>
      <c r="AU210">
        <f t="array" ref="AU210">IF(SUMPRODUCT(--(SIGN(AN177:AN209)=SIGN(K178:K210)))=0,2,IF(AV209&gt;0,1,0))</f>
        <v>0</v>
      </c>
      <c r="AV210">
        <f>IF(AU210=2,ROUND(5*1000/Constants!$B$11,0),IF(AV209&gt;0,AV209-1,0))</f>
        <v>0</v>
      </c>
      <c r="AW210">
        <f t="shared" si="64"/>
        <v>0</v>
      </c>
      <c r="AX210">
        <f ca="1" t="array" ref="AX210">IF(AW210&gt;Constants!$B$12,2,IF(SUMPRODUCT(--(AX191:AX210=2))=0,0,1))</f>
        <v>2</v>
      </c>
      <c r="AZ210">
        <f t="array" ref="AZ210">IF(ABS(AG210)&gt;Constants!$B$13,2,IF(SUMPRODUCT(--(AZ190:AZ209=2))=0,0,1))</f>
        <v>0</v>
      </c>
    </row>
    <row r="211" spans="1:52">
      <c r="A211" s="3">
        <v>209</v>
      </c>
      <c r="B211">
        <f>Signals!D210</f>
        <v>1</v>
      </c>
      <c r="C211">
        <f>Signals!E210</f>
        <v>1</v>
      </c>
      <c r="D211">
        <f>Signals!G210</f>
        <v>0</v>
      </c>
      <c r="E211">
        <f>Signals!J210</f>
        <v>0</v>
      </c>
      <c r="F211">
        <f>Signals!K210</f>
        <v>0</v>
      </c>
      <c r="G211">
        <f>IF(Constants!$B$2=2,-B211,B211)</f>
        <v>1</v>
      </c>
      <c r="H211">
        <f>IF(Constants!$C$2=2,-C211,C211)</f>
        <v>1</v>
      </c>
      <c r="I211">
        <f t="shared" si="48"/>
        <v>1</v>
      </c>
      <c r="J211">
        <f t="shared" si="49"/>
        <v>1</v>
      </c>
      <c r="K211">
        <f t="shared" si="50"/>
        <v>1</v>
      </c>
      <c r="L211">
        <f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400.5</v>
      </c>
      <c r="M211">
        <f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400.5</v>
      </c>
      <c r="N211">
        <f t="shared" si="51"/>
        <v>400.5</v>
      </c>
      <c r="O211">
        <f t="shared" si="52"/>
        <v>400.5</v>
      </c>
      <c r="P211">
        <f>IF(I211&lt;&gt;0,(ABS(L211*Constants!$B$10)+50)/100,MAX(P210-ABS(N211*Constants!$B$4),0))</f>
        <v>0.54005</v>
      </c>
      <c r="Q211">
        <f>IF(J211&lt;&gt;0,(ABS(M211*Constants!$B$10)+50)/100,MAX(Q210-ABS(O211*Constants!$B$4),0))</f>
        <v>0.54005</v>
      </c>
      <c r="R211">
        <f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400.5</v>
      </c>
      <c r="S211">
        <f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400.5</v>
      </c>
      <c r="T211">
        <f t="shared" si="53"/>
        <v>400.5</v>
      </c>
      <c r="U211">
        <f t="shared" si="54"/>
        <v>400.5</v>
      </c>
      <c r="V211">
        <f>IF(I211&lt;&gt;0,(ABS(R211*Constants!$B$4)+50)/100,IF(R211=0,MAX((0-ABS(T211*Constants!$B$4)),0),(ABS(R211*Constants!$B$4)+50)/100))</f>
        <v>501.125</v>
      </c>
      <c r="W211">
        <f>IF(J211&lt;&gt;0,(ABS(S211*Constants!$B$4)+50)/100,IF(S211=0,MAX((0-ABS(U211*Constants!$B$4)),0),(ABS(S211*Constants!$B$4)+50)/100))</f>
        <v>501.125</v>
      </c>
      <c r="X211">
        <f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400.5</v>
      </c>
      <c r="Y211">
        <f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400.5</v>
      </c>
      <c r="Z211">
        <f t="shared" si="55"/>
        <v>400.5</v>
      </c>
      <c r="AA211">
        <f t="shared" si="56"/>
        <v>400.5</v>
      </c>
      <c r="AB211">
        <f>IF(I211&lt;&gt;0,(ABS(X211*Constants!$B$10)+50)/100,IF(X211=0,MAX((AB210-ABS(Z211*Constants!$B$4)),0),(ABS(X211*Constants!$B$4)+50)/100))</f>
        <v>0.54005</v>
      </c>
      <c r="AC211">
        <f>IF(J211&lt;&gt;0,(ABS(Y211*Constants!$B$10)+50)/100,IF(Y211=0,MAX((AC210-ABS(AA211*Constants!$B$4)),0),(ABS(Y211*Constants!$B$4)+50)/100))</f>
        <v>0.54005</v>
      </c>
      <c r="AD211">
        <f t="shared" si="57"/>
        <v>401</v>
      </c>
      <c r="AE211">
        <f t="shared" si="58"/>
        <v>400.5</v>
      </c>
      <c r="AF211">
        <f t="shared" si="59"/>
        <v>400.5</v>
      </c>
      <c r="AG211">
        <f>((Constants!$B$5*AG210)+Constants!$B$4*AD211+AH210)/(Constants!$B$5+Constants!$B$4)</f>
        <v>401</v>
      </c>
      <c r="AH211">
        <f>((Constants!$B$5*AG210)+Constants!$B$4*AD211+AH210)-(Constants!$B$5+Constants!$B$4)*AG211</f>
        <v>0</v>
      </c>
      <c r="AI211">
        <f>((Constants!$B$5*AI210)+Constants!$B$4*AE211+AJ210)/(Constants!$B$5+Constants!$B$4)</f>
        <v>400.5</v>
      </c>
      <c r="AJ211">
        <f>((Constants!$B$5*AI210)+Constants!$B$4*AE211+AJ210)-(Constants!$B$4+Constants!$B$5)*AI211</f>
        <v>0</v>
      </c>
      <c r="AK211">
        <f>((Constants!$B$5*AK210)+Constants!$B$4*AF211+AL210)/(Constants!$B$5+Constants!$B$4)</f>
        <v>400.5</v>
      </c>
      <c r="AL211">
        <f>((Constants!$B$5*AK210)+Constants!$B$4*AF211+AL210)-(Constants!$B$5+Constants!$B$4)*AK211</f>
        <v>0</v>
      </c>
      <c r="AM211">
        <f t="shared" si="60"/>
        <v>1</v>
      </c>
      <c r="AN211">
        <f t="shared" si="61"/>
        <v>1</v>
      </c>
      <c r="AO211">
        <f>(200000*(ABS(N211)-ABS(N209))+Constants!$B$7)/(2*Constants!$B$7)</f>
        <v>0.5</v>
      </c>
      <c r="AP211">
        <f>(200000*(ABS(O211)-ABS(O209))+Constants!$B$7)/(2*Constants!$B$7)</f>
        <v>0.5</v>
      </c>
      <c r="AQ211">
        <f t="shared" si="62"/>
        <v>1</v>
      </c>
      <c r="AR211">
        <f>(Constants!$B$3*Constants!$B$8*I211*K211+AS210)/(Constants!$B$9*Constants!$B$4)</f>
        <v>2.51327433628319</v>
      </c>
      <c r="AS211">
        <f>(Constants!$B$3*Constants!$B$8*I211*K211+AS210)-(AR211*Constants!$B$9*Constants!$B$4)</f>
        <v>0</v>
      </c>
      <c r="AT211">
        <f t="shared" si="63"/>
        <v>525.274336283186</v>
      </c>
      <c r="AU211">
        <f t="array" ref="AU211">IF(SUMPRODUCT(--(SIGN(AN178:AN210)=SIGN(K179:K211)))=0,2,IF(AV210&gt;0,1,0))</f>
        <v>0</v>
      </c>
      <c r="AV211">
        <f>IF(AU211=2,ROUND(5*1000/Constants!$B$11,0),IF(AV210&gt;0,AV210-1,0))</f>
        <v>0</v>
      </c>
      <c r="AW211">
        <f t="shared" si="64"/>
        <v>0</v>
      </c>
      <c r="AX211">
        <f ca="1" t="array" ref="AX211">IF(AW211&gt;Constants!$B$12,2,IF(SUMPRODUCT(--(AX192:AX211=2))=0,0,1))</f>
        <v>2</v>
      </c>
      <c r="AZ211">
        <f t="array" ref="AZ211">IF(ABS(AG211)&gt;Constants!$B$13,2,IF(SUMPRODUCT(--(AZ191:AZ210=2))=0,0,1))</f>
        <v>0</v>
      </c>
    </row>
    <row r="212" spans="1:52">
      <c r="A212" s="3">
        <v>210</v>
      </c>
      <c r="B212">
        <f>Signals!D211</f>
        <v>1</v>
      </c>
      <c r="C212">
        <f>Signals!E211</f>
        <v>1</v>
      </c>
      <c r="D212">
        <f>Signals!G211</f>
        <v>0</v>
      </c>
      <c r="E212">
        <f>Signals!J211</f>
        <v>0</v>
      </c>
      <c r="F212">
        <f>Signals!K211</f>
        <v>0</v>
      </c>
      <c r="G212">
        <f>IF(Constants!$B$2=2,-B212,B212)</f>
        <v>1</v>
      </c>
      <c r="H212">
        <f>IF(Constants!$C$2=2,-C212,C212)</f>
        <v>1</v>
      </c>
      <c r="I212">
        <f t="shared" si="48"/>
        <v>1</v>
      </c>
      <c r="J212">
        <f t="shared" si="49"/>
        <v>1</v>
      </c>
      <c r="K212">
        <f t="shared" si="50"/>
        <v>1</v>
      </c>
      <c r="L212">
        <f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400.5</v>
      </c>
      <c r="M212">
        <f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400.5</v>
      </c>
      <c r="N212">
        <f t="shared" si="51"/>
        <v>400.5</v>
      </c>
      <c r="O212">
        <f t="shared" si="52"/>
        <v>400.5</v>
      </c>
      <c r="P212">
        <f>IF(I212&lt;&gt;0,(ABS(L212*Constants!$B$10)+50)/100,MAX(P211-ABS(N212*Constants!$B$4),0))</f>
        <v>0.54005</v>
      </c>
      <c r="Q212">
        <f>IF(J212&lt;&gt;0,(ABS(M212*Constants!$B$10)+50)/100,MAX(Q211-ABS(O212*Constants!$B$4),0))</f>
        <v>0.54005</v>
      </c>
      <c r="R212">
        <f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400.5</v>
      </c>
      <c r="S212">
        <f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400.5</v>
      </c>
      <c r="T212">
        <f t="shared" si="53"/>
        <v>400.5</v>
      </c>
      <c r="U212">
        <f t="shared" si="54"/>
        <v>400.5</v>
      </c>
      <c r="V212">
        <f>IF(I212&lt;&gt;0,(ABS(R212*Constants!$B$4)+50)/100,IF(R212=0,MAX((0-ABS(T212*Constants!$B$4)),0),(ABS(R212*Constants!$B$4)+50)/100))</f>
        <v>501.125</v>
      </c>
      <c r="W212">
        <f>IF(J212&lt;&gt;0,(ABS(S212*Constants!$B$4)+50)/100,IF(S212=0,MAX((0-ABS(U212*Constants!$B$4)),0),(ABS(S212*Constants!$B$4)+50)/100))</f>
        <v>501.125</v>
      </c>
      <c r="X212">
        <f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400.5</v>
      </c>
      <c r="Y212">
        <f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400.5</v>
      </c>
      <c r="Z212">
        <f t="shared" si="55"/>
        <v>400.5</v>
      </c>
      <c r="AA212">
        <f t="shared" si="56"/>
        <v>400.5</v>
      </c>
      <c r="AB212">
        <f>IF(I212&lt;&gt;0,(ABS(X212*Constants!$B$10)+50)/100,IF(X212=0,MAX((AB211-ABS(Z212*Constants!$B$4)),0),(ABS(X212*Constants!$B$4)+50)/100))</f>
        <v>0.54005</v>
      </c>
      <c r="AC212">
        <f>IF(J212&lt;&gt;0,(ABS(Y212*Constants!$B$10)+50)/100,IF(Y212=0,MAX((AC211-ABS(AA212*Constants!$B$4)),0),(ABS(Y212*Constants!$B$4)+50)/100))</f>
        <v>0.54005</v>
      </c>
      <c r="AD212">
        <f t="shared" si="57"/>
        <v>401</v>
      </c>
      <c r="AE212">
        <f t="shared" si="58"/>
        <v>400.5</v>
      </c>
      <c r="AF212">
        <f t="shared" si="59"/>
        <v>400.5</v>
      </c>
      <c r="AG212">
        <f>((Constants!$B$5*AG211)+Constants!$B$4*AD212+AH211)/(Constants!$B$5+Constants!$B$4)</f>
        <v>401</v>
      </c>
      <c r="AH212">
        <f>((Constants!$B$5*AG211)+Constants!$B$4*AD212+AH211)-(Constants!$B$5+Constants!$B$4)*AG212</f>
        <v>0</v>
      </c>
      <c r="AI212">
        <f>((Constants!$B$5*AI211)+Constants!$B$4*AE212+AJ211)/(Constants!$B$5+Constants!$B$4)</f>
        <v>400.5</v>
      </c>
      <c r="AJ212">
        <f>((Constants!$B$5*AI211)+Constants!$B$4*AE212+AJ211)-(Constants!$B$4+Constants!$B$5)*AI212</f>
        <v>0</v>
      </c>
      <c r="AK212">
        <f>((Constants!$B$5*AK211)+Constants!$B$4*AF212+AL211)/(Constants!$B$5+Constants!$B$4)</f>
        <v>400.5</v>
      </c>
      <c r="AL212">
        <f>((Constants!$B$5*AK211)+Constants!$B$4*AF212+AL211)-(Constants!$B$5+Constants!$B$4)*AK212</f>
        <v>0</v>
      </c>
      <c r="AM212">
        <f t="shared" si="60"/>
        <v>1</v>
      </c>
      <c r="AN212">
        <f t="shared" si="61"/>
        <v>1</v>
      </c>
      <c r="AO212">
        <f>(200000*(ABS(N212)-ABS(N210))+Constants!$B$7)/(2*Constants!$B$7)</f>
        <v>0.5</v>
      </c>
      <c r="AP212">
        <f>(200000*(ABS(O212)-ABS(O210))+Constants!$B$7)/(2*Constants!$B$7)</f>
        <v>0.5</v>
      </c>
      <c r="AQ212">
        <f t="shared" si="62"/>
        <v>1</v>
      </c>
      <c r="AR212">
        <f>(Constants!$B$3*Constants!$B$8*I212*K212+AS211)/(Constants!$B$9*Constants!$B$4)</f>
        <v>2.51327433628319</v>
      </c>
      <c r="AS212">
        <f>(Constants!$B$3*Constants!$B$8*I212*K212+AS211)-(AR212*Constants!$B$9*Constants!$B$4)</f>
        <v>0</v>
      </c>
      <c r="AT212">
        <f t="shared" si="63"/>
        <v>527.78761061947</v>
      </c>
      <c r="AU212">
        <f t="array" ref="AU212">IF(SUMPRODUCT(--(SIGN(AN179:AN211)=SIGN(K180:K212)))=0,2,IF(AV211&gt;0,1,0))</f>
        <v>0</v>
      </c>
      <c r="AV212">
        <f>IF(AU212=2,ROUND(5*1000/Constants!$B$11,0),IF(AV211&gt;0,AV211-1,0))</f>
        <v>0</v>
      </c>
      <c r="AW212">
        <f t="shared" si="64"/>
        <v>0</v>
      </c>
      <c r="AX212">
        <f ca="1" t="array" ref="AX212">IF(AW212&gt;Constants!$B$12,2,IF(SUMPRODUCT(--(AX193:AX212=2))=0,0,1))</f>
        <v>2</v>
      </c>
      <c r="AZ212">
        <f t="array" ref="AZ212">IF(ABS(AG212)&gt;Constants!$B$13,2,IF(SUMPRODUCT(--(AZ192:AZ211=2))=0,0,1))</f>
        <v>0</v>
      </c>
    </row>
    <row r="213" spans="1:52">
      <c r="A213" s="3">
        <v>211</v>
      </c>
      <c r="B213">
        <f>Signals!D212</f>
        <v>1</v>
      </c>
      <c r="C213">
        <f>Signals!E212</f>
        <v>1</v>
      </c>
      <c r="D213">
        <f>Signals!G212</f>
        <v>0</v>
      </c>
      <c r="E213">
        <f>Signals!J212</f>
        <v>0</v>
      </c>
      <c r="F213">
        <f>Signals!K212</f>
        <v>0</v>
      </c>
      <c r="G213">
        <f>IF(Constants!$B$2=2,-B213,B213)</f>
        <v>1</v>
      </c>
      <c r="H213">
        <f>IF(Constants!$C$2=2,-C213,C213)</f>
        <v>1</v>
      </c>
      <c r="I213">
        <f t="shared" si="48"/>
        <v>1</v>
      </c>
      <c r="J213">
        <f t="shared" si="49"/>
        <v>1</v>
      </c>
      <c r="K213">
        <f t="shared" si="50"/>
        <v>1</v>
      </c>
      <c r="L213">
        <f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400.5</v>
      </c>
      <c r="M213">
        <f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400.5</v>
      </c>
      <c r="N213">
        <f t="shared" si="51"/>
        <v>400.5</v>
      </c>
      <c r="O213">
        <f t="shared" si="52"/>
        <v>400.5</v>
      </c>
      <c r="P213">
        <f>IF(I213&lt;&gt;0,(ABS(L213*Constants!$B$10)+50)/100,MAX(P212-ABS(N213*Constants!$B$4),0))</f>
        <v>0.54005</v>
      </c>
      <c r="Q213">
        <f>IF(J213&lt;&gt;0,(ABS(M213*Constants!$B$10)+50)/100,MAX(Q212-ABS(O213*Constants!$B$4),0))</f>
        <v>0.54005</v>
      </c>
      <c r="R213">
        <f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400.5</v>
      </c>
      <c r="S213">
        <f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400.5</v>
      </c>
      <c r="T213">
        <f t="shared" si="53"/>
        <v>400.5</v>
      </c>
      <c r="U213">
        <f t="shared" si="54"/>
        <v>400.5</v>
      </c>
      <c r="V213">
        <f>IF(I213&lt;&gt;0,(ABS(R213*Constants!$B$4)+50)/100,IF(R213=0,MAX((0-ABS(T213*Constants!$B$4)),0),(ABS(R213*Constants!$B$4)+50)/100))</f>
        <v>501.125</v>
      </c>
      <c r="W213">
        <f>IF(J213&lt;&gt;0,(ABS(S213*Constants!$B$4)+50)/100,IF(S213=0,MAX((0-ABS(U213*Constants!$B$4)),0),(ABS(S213*Constants!$B$4)+50)/100))</f>
        <v>501.125</v>
      </c>
      <c r="X213">
        <f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400.5</v>
      </c>
      <c r="Y213">
        <f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400.5</v>
      </c>
      <c r="Z213">
        <f t="shared" si="55"/>
        <v>400.5</v>
      </c>
      <c r="AA213">
        <f t="shared" si="56"/>
        <v>400.5</v>
      </c>
      <c r="AB213">
        <f>IF(I213&lt;&gt;0,(ABS(X213*Constants!$B$10)+50)/100,IF(X213=0,MAX((AB212-ABS(Z213*Constants!$B$4)),0),(ABS(X213*Constants!$B$4)+50)/100))</f>
        <v>0.54005</v>
      </c>
      <c r="AC213">
        <f>IF(J213&lt;&gt;0,(ABS(Y213*Constants!$B$10)+50)/100,IF(Y213=0,MAX((AC212-ABS(AA213*Constants!$B$4)),0),(ABS(Y213*Constants!$B$4)+50)/100))</f>
        <v>0.54005</v>
      </c>
      <c r="AD213">
        <f t="shared" si="57"/>
        <v>401</v>
      </c>
      <c r="AE213">
        <f t="shared" si="58"/>
        <v>400.5</v>
      </c>
      <c r="AF213">
        <f t="shared" si="59"/>
        <v>400.5</v>
      </c>
      <c r="AG213">
        <f>((Constants!$B$5*AG212)+Constants!$B$4*AD213+AH212)/(Constants!$B$5+Constants!$B$4)</f>
        <v>401</v>
      </c>
      <c r="AH213">
        <f>((Constants!$B$5*AG212)+Constants!$B$4*AD213+AH212)-(Constants!$B$5+Constants!$B$4)*AG213</f>
        <v>0</v>
      </c>
      <c r="AI213">
        <f>((Constants!$B$5*AI212)+Constants!$B$4*AE213+AJ212)/(Constants!$B$5+Constants!$B$4)</f>
        <v>400.5</v>
      </c>
      <c r="AJ213">
        <f>((Constants!$B$5*AI212)+Constants!$B$4*AE213+AJ212)-(Constants!$B$4+Constants!$B$5)*AI213</f>
        <v>0</v>
      </c>
      <c r="AK213">
        <f>((Constants!$B$5*AK212)+Constants!$B$4*AF213+AL212)/(Constants!$B$5+Constants!$B$4)</f>
        <v>400.5</v>
      </c>
      <c r="AL213">
        <f>((Constants!$B$5*AK212)+Constants!$B$4*AF213+AL212)-(Constants!$B$5+Constants!$B$4)*AK213</f>
        <v>0</v>
      </c>
      <c r="AM213">
        <f t="shared" si="60"/>
        <v>1</v>
      </c>
      <c r="AN213">
        <f t="shared" si="61"/>
        <v>1</v>
      </c>
      <c r="AO213">
        <f>(200000*(ABS(N213)-ABS(N211))+Constants!$B$7)/(2*Constants!$B$7)</f>
        <v>0.5</v>
      </c>
      <c r="AP213">
        <f>(200000*(ABS(O213)-ABS(O211))+Constants!$B$7)/(2*Constants!$B$7)</f>
        <v>0.5</v>
      </c>
      <c r="AQ213">
        <f t="shared" si="62"/>
        <v>1</v>
      </c>
      <c r="AR213">
        <f>(Constants!$B$3*Constants!$B$8*I213*K213+AS212)/(Constants!$B$9*Constants!$B$4)</f>
        <v>2.51327433628319</v>
      </c>
      <c r="AS213">
        <f>(Constants!$B$3*Constants!$B$8*I213*K213+AS212)-(AR213*Constants!$B$9*Constants!$B$4)</f>
        <v>0</v>
      </c>
      <c r="AT213">
        <f t="shared" si="63"/>
        <v>530.300884955753</v>
      </c>
      <c r="AU213">
        <f t="array" ref="AU213">IF(SUMPRODUCT(--(SIGN(AN180:AN212)=SIGN(K181:K213)))=0,2,IF(AV212&gt;0,1,0))</f>
        <v>0</v>
      </c>
      <c r="AV213">
        <f>IF(AU213=2,ROUND(5*1000/Constants!$B$11,0),IF(AV212&gt;0,AV212-1,0))</f>
        <v>0</v>
      </c>
      <c r="AW213">
        <f t="shared" si="64"/>
        <v>0</v>
      </c>
      <c r="AX213">
        <f ca="1" t="array" ref="AX213">IF(AW213&gt;Constants!$B$12,2,IF(SUMPRODUCT(--(AX194:AX213=2))=0,0,1))</f>
        <v>2</v>
      </c>
      <c r="AZ213">
        <f t="array" ref="AZ213">IF(ABS(AG213)&gt;Constants!$B$13,2,IF(SUMPRODUCT(--(AZ193:AZ212=2))=0,0,1))</f>
        <v>0</v>
      </c>
    </row>
    <row r="214" spans="1:52">
      <c r="A214" s="3">
        <v>212</v>
      </c>
      <c r="B214">
        <f>Signals!D213</f>
        <v>1</v>
      </c>
      <c r="C214">
        <f>Signals!E213</f>
        <v>1</v>
      </c>
      <c r="D214">
        <f>Signals!G213</f>
        <v>0</v>
      </c>
      <c r="E214">
        <f>Signals!J213</f>
        <v>0</v>
      </c>
      <c r="F214">
        <f>Signals!K213</f>
        <v>0</v>
      </c>
      <c r="G214">
        <f>IF(Constants!$B$2=2,-B214,B214)</f>
        <v>1</v>
      </c>
      <c r="H214">
        <f>IF(Constants!$C$2=2,-C214,C214)</f>
        <v>1</v>
      </c>
      <c r="I214">
        <f t="shared" si="48"/>
        <v>1</v>
      </c>
      <c r="J214">
        <f t="shared" si="49"/>
        <v>1</v>
      </c>
      <c r="K214">
        <f t="shared" si="50"/>
        <v>1</v>
      </c>
      <c r="L214">
        <f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400.5</v>
      </c>
      <c r="M214">
        <f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400.5</v>
      </c>
      <c r="N214">
        <f t="shared" si="51"/>
        <v>400.5</v>
      </c>
      <c r="O214">
        <f t="shared" si="52"/>
        <v>400.5</v>
      </c>
      <c r="P214">
        <f>IF(I214&lt;&gt;0,(ABS(L214*Constants!$B$10)+50)/100,MAX(P213-ABS(N214*Constants!$B$4),0))</f>
        <v>0.54005</v>
      </c>
      <c r="Q214">
        <f>IF(J214&lt;&gt;0,(ABS(M214*Constants!$B$10)+50)/100,MAX(Q213-ABS(O214*Constants!$B$4),0))</f>
        <v>0.54005</v>
      </c>
      <c r="R214">
        <f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400.5</v>
      </c>
      <c r="S214">
        <f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400.5</v>
      </c>
      <c r="T214">
        <f t="shared" si="53"/>
        <v>400.5</v>
      </c>
      <c r="U214">
        <f t="shared" si="54"/>
        <v>400.5</v>
      </c>
      <c r="V214">
        <f>IF(I214&lt;&gt;0,(ABS(R214*Constants!$B$4)+50)/100,IF(R214=0,MAX((0-ABS(T214*Constants!$B$4)),0),(ABS(R214*Constants!$B$4)+50)/100))</f>
        <v>501.125</v>
      </c>
      <c r="W214">
        <f>IF(J214&lt;&gt;0,(ABS(S214*Constants!$B$4)+50)/100,IF(S214=0,MAX((0-ABS(U214*Constants!$B$4)),0),(ABS(S214*Constants!$B$4)+50)/100))</f>
        <v>501.125</v>
      </c>
      <c r="X214">
        <f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400.5</v>
      </c>
      <c r="Y214">
        <f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400.5</v>
      </c>
      <c r="Z214">
        <f t="shared" si="55"/>
        <v>400.5</v>
      </c>
      <c r="AA214">
        <f t="shared" si="56"/>
        <v>400.5</v>
      </c>
      <c r="AB214">
        <f>IF(I214&lt;&gt;0,(ABS(X214*Constants!$B$10)+50)/100,IF(X214=0,MAX((AB213-ABS(Z214*Constants!$B$4)),0),(ABS(X214*Constants!$B$4)+50)/100))</f>
        <v>0.54005</v>
      </c>
      <c r="AC214">
        <f>IF(J214&lt;&gt;0,(ABS(Y214*Constants!$B$10)+50)/100,IF(Y214=0,MAX((AC213-ABS(AA214*Constants!$B$4)),0),(ABS(Y214*Constants!$B$4)+50)/100))</f>
        <v>0.54005</v>
      </c>
      <c r="AD214">
        <f t="shared" si="57"/>
        <v>401</v>
      </c>
      <c r="AE214">
        <f t="shared" si="58"/>
        <v>400.5</v>
      </c>
      <c r="AF214">
        <f t="shared" si="59"/>
        <v>400.5</v>
      </c>
      <c r="AG214">
        <f>((Constants!$B$5*AG213)+Constants!$B$4*AD214+AH213)/(Constants!$B$5+Constants!$B$4)</f>
        <v>401</v>
      </c>
      <c r="AH214">
        <f>((Constants!$B$5*AG213)+Constants!$B$4*AD214+AH213)-(Constants!$B$5+Constants!$B$4)*AG214</f>
        <v>0</v>
      </c>
      <c r="AI214">
        <f>((Constants!$B$5*AI213)+Constants!$B$4*AE214+AJ213)/(Constants!$B$5+Constants!$B$4)</f>
        <v>400.5</v>
      </c>
      <c r="AJ214">
        <f>((Constants!$B$5*AI213)+Constants!$B$4*AE214+AJ213)-(Constants!$B$4+Constants!$B$5)*AI214</f>
        <v>0</v>
      </c>
      <c r="AK214">
        <f>((Constants!$B$5*AK213)+Constants!$B$4*AF214+AL213)/(Constants!$B$5+Constants!$B$4)</f>
        <v>400.5</v>
      </c>
      <c r="AL214">
        <f>((Constants!$B$5*AK213)+Constants!$B$4*AF214+AL213)-(Constants!$B$5+Constants!$B$4)*AK214</f>
        <v>0</v>
      </c>
      <c r="AM214">
        <f t="shared" si="60"/>
        <v>1</v>
      </c>
      <c r="AN214">
        <f t="shared" si="61"/>
        <v>1</v>
      </c>
      <c r="AO214">
        <f>(200000*(ABS(N214)-ABS(N212))+Constants!$B$7)/(2*Constants!$B$7)</f>
        <v>0.5</v>
      </c>
      <c r="AP214">
        <f>(200000*(ABS(O214)-ABS(O212))+Constants!$B$7)/(2*Constants!$B$7)</f>
        <v>0.5</v>
      </c>
      <c r="AQ214">
        <f t="shared" si="62"/>
        <v>1</v>
      </c>
      <c r="AR214">
        <f>(Constants!$B$3*Constants!$B$8*I214*K214+AS213)/(Constants!$B$9*Constants!$B$4)</f>
        <v>2.51327433628319</v>
      </c>
      <c r="AS214">
        <f>(Constants!$B$3*Constants!$B$8*I214*K214+AS213)-(AR214*Constants!$B$9*Constants!$B$4)</f>
        <v>0</v>
      </c>
      <c r="AT214">
        <f t="shared" si="63"/>
        <v>532.814159292036</v>
      </c>
      <c r="AU214">
        <f t="array" ref="AU214">IF(SUMPRODUCT(--(SIGN(AN181:AN213)=SIGN(K182:K214)))=0,2,IF(AV213&gt;0,1,0))</f>
        <v>0</v>
      </c>
      <c r="AV214">
        <f>IF(AU214=2,ROUND(5*1000/Constants!$B$11,0),IF(AV213&gt;0,AV213-1,0))</f>
        <v>0</v>
      </c>
      <c r="AW214">
        <f t="shared" si="64"/>
        <v>0</v>
      </c>
      <c r="AX214">
        <f ca="1" t="array" ref="AX214">IF(AW214&gt;Constants!$B$12,2,IF(SUMPRODUCT(--(AX195:AX214=2))=0,0,1))</f>
        <v>2</v>
      </c>
      <c r="AZ214">
        <f t="array" ref="AZ214">IF(ABS(AG214)&gt;Constants!$B$13,2,IF(SUMPRODUCT(--(AZ194:AZ213=2))=0,0,1))</f>
        <v>0</v>
      </c>
    </row>
    <row r="215" spans="1:52">
      <c r="A215" s="3">
        <v>213</v>
      </c>
      <c r="B215">
        <f>Signals!D214</f>
        <v>1</v>
      </c>
      <c r="C215">
        <f>Signals!E214</f>
        <v>1</v>
      </c>
      <c r="D215">
        <f>Signals!G214</f>
        <v>0</v>
      </c>
      <c r="E215">
        <f>Signals!J214</f>
        <v>0</v>
      </c>
      <c r="F215">
        <f>Signals!K214</f>
        <v>0</v>
      </c>
      <c r="G215">
        <f>IF(Constants!$B$2=2,-B215,B215)</f>
        <v>1</v>
      </c>
      <c r="H215">
        <f>IF(Constants!$C$2=2,-C215,C215)</f>
        <v>1</v>
      </c>
      <c r="I215">
        <f t="shared" si="48"/>
        <v>1</v>
      </c>
      <c r="J215">
        <f t="shared" si="49"/>
        <v>1</v>
      </c>
      <c r="K215">
        <f t="shared" si="50"/>
        <v>1</v>
      </c>
      <c r="L215">
        <f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400.5</v>
      </c>
      <c r="M215">
        <f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400.5</v>
      </c>
      <c r="N215">
        <f t="shared" si="51"/>
        <v>400.5</v>
      </c>
      <c r="O215">
        <f t="shared" si="52"/>
        <v>400.5</v>
      </c>
      <c r="P215">
        <f>IF(I215&lt;&gt;0,(ABS(L215*Constants!$B$10)+50)/100,MAX(P214-ABS(N215*Constants!$B$4),0))</f>
        <v>0.54005</v>
      </c>
      <c r="Q215">
        <f>IF(J215&lt;&gt;0,(ABS(M215*Constants!$B$10)+50)/100,MAX(Q214-ABS(O215*Constants!$B$4),0))</f>
        <v>0.54005</v>
      </c>
      <c r="R215">
        <f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400.5</v>
      </c>
      <c r="S215">
        <f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400.5</v>
      </c>
      <c r="T215">
        <f t="shared" si="53"/>
        <v>400.5</v>
      </c>
      <c r="U215">
        <f t="shared" si="54"/>
        <v>400.5</v>
      </c>
      <c r="V215">
        <f>IF(I215&lt;&gt;0,(ABS(R215*Constants!$B$4)+50)/100,IF(R215=0,MAX((0-ABS(T215*Constants!$B$4)),0),(ABS(R215*Constants!$B$4)+50)/100))</f>
        <v>501.125</v>
      </c>
      <c r="W215">
        <f>IF(J215&lt;&gt;0,(ABS(S215*Constants!$B$4)+50)/100,IF(S215=0,MAX((0-ABS(U215*Constants!$B$4)),0),(ABS(S215*Constants!$B$4)+50)/100))</f>
        <v>501.125</v>
      </c>
      <c r="X215">
        <f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400.5</v>
      </c>
      <c r="Y215">
        <f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400.5</v>
      </c>
      <c r="Z215">
        <f t="shared" si="55"/>
        <v>400.5</v>
      </c>
      <c r="AA215">
        <f t="shared" si="56"/>
        <v>400.5</v>
      </c>
      <c r="AB215">
        <f>IF(I215&lt;&gt;0,(ABS(X215*Constants!$B$10)+50)/100,IF(X215=0,MAX((AB214-ABS(Z215*Constants!$B$4)),0),(ABS(X215*Constants!$B$4)+50)/100))</f>
        <v>0.54005</v>
      </c>
      <c r="AC215">
        <f>IF(J215&lt;&gt;0,(ABS(Y215*Constants!$B$10)+50)/100,IF(Y215=0,MAX((AC214-ABS(AA215*Constants!$B$4)),0),(ABS(Y215*Constants!$B$4)+50)/100))</f>
        <v>0.54005</v>
      </c>
      <c r="AD215">
        <f t="shared" si="57"/>
        <v>401</v>
      </c>
      <c r="AE215">
        <f t="shared" si="58"/>
        <v>400.5</v>
      </c>
      <c r="AF215">
        <f t="shared" si="59"/>
        <v>400.5</v>
      </c>
      <c r="AG215">
        <f>((Constants!$B$5*AG214)+Constants!$B$4*AD215+AH214)/(Constants!$B$5+Constants!$B$4)</f>
        <v>401</v>
      </c>
      <c r="AH215">
        <f>((Constants!$B$5*AG214)+Constants!$B$4*AD215+AH214)-(Constants!$B$5+Constants!$B$4)*AG215</f>
        <v>0</v>
      </c>
      <c r="AI215">
        <f>((Constants!$B$5*AI214)+Constants!$B$4*AE215+AJ214)/(Constants!$B$5+Constants!$B$4)</f>
        <v>400.5</v>
      </c>
      <c r="AJ215">
        <f>((Constants!$B$5*AI214)+Constants!$B$4*AE215+AJ214)-(Constants!$B$4+Constants!$B$5)*AI215</f>
        <v>0</v>
      </c>
      <c r="AK215">
        <f>((Constants!$B$5*AK214)+Constants!$B$4*AF215+AL214)/(Constants!$B$5+Constants!$B$4)</f>
        <v>400.5</v>
      </c>
      <c r="AL215">
        <f>((Constants!$B$5*AK214)+Constants!$B$4*AF215+AL214)-(Constants!$B$5+Constants!$B$4)*AK215</f>
        <v>0</v>
      </c>
      <c r="AM215">
        <f t="shared" si="60"/>
        <v>1</v>
      </c>
      <c r="AN215">
        <f t="shared" si="61"/>
        <v>1</v>
      </c>
      <c r="AO215">
        <f>(200000*(ABS(N215)-ABS(N213))+Constants!$B$7)/(2*Constants!$B$7)</f>
        <v>0.5</v>
      </c>
      <c r="AP215">
        <f>(200000*(ABS(O215)-ABS(O213))+Constants!$B$7)/(2*Constants!$B$7)</f>
        <v>0.5</v>
      </c>
      <c r="AQ215">
        <f t="shared" si="62"/>
        <v>1</v>
      </c>
      <c r="AR215">
        <f>(Constants!$B$3*Constants!$B$8*I215*K215+AS214)/(Constants!$B$9*Constants!$B$4)</f>
        <v>2.51327433628319</v>
      </c>
      <c r="AS215">
        <f>(Constants!$B$3*Constants!$B$8*I215*K215+AS214)-(AR215*Constants!$B$9*Constants!$B$4)</f>
        <v>0</v>
      </c>
      <c r="AT215">
        <f t="shared" si="63"/>
        <v>535.327433628319</v>
      </c>
      <c r="AU215">
        <f t="array" ref="AU215">IF(SUMPRODUCT(--(SIGN(AN182:AN214)=SIGN(K183:K215)))=0,2,IF(AV214&gt;0,1,0))</f>
        <v>0</v>
      </c>
      <c r="AV215">
        <f>IF(AU215=2,ROUND(5*1000/Constants!$B$11,0),IF(AV214&gt;0,AV214-1,0))</f>
        <v>0</v>
      </c>
      <c r="AW215">
        <f t="shared" si="64"/>
        <v>0</v>
      </c>
      <c r="AX215">
        <f ca="1" t="array" ref="AX215">IF(AW215&gt;Constants!$B$12,2,IF(SUMPRODUCT(--(AX196:AX215=2))=0,0,1))</f>
        <v>2</v>
      </c>
      <c r="AZ215">
        <f t="array" ref="AZ215">IF(ABS(AG215)&gt;Constants!$B$13,2,IF(SUMPRODUCT(--(AZ195:AZ214=2))=0,0,1))</f>
        <v>0</v>
      </c>
    </row>
    <row r="216" spans="1:52">
      <c r="A216" s="3">
        <v>214</v>
      </c>
      <c r="B216">
        <f>Signals!D215</f>
        <v>1</v>
      </c>
      <c r="C216">
        <f>Signals!E215</f>
        <v>1</v>
      </c>
      <c r="D216">
        <f>Signals!G215</f>
        <v>0</v>
      </c>
      <c r="E216">
        <f>Signals!J215</f>
        <v>0</v>
      </c>
      <c r="F216">
        <f>Signals!K215</f>
        <v>0</v>
      </c>
      <c r="G216">
        <f>IF(Constants!$B$2=2,-B216,B216)</f>
        <v>1</v>
      </c>
      <c r="H216">
        <f>IF(Constants!$C$2=2,-C216,C216)</f>
        <v>1</v>
      </c>
      <c r="I216">
        <f t="shared" si="48"/>
        <v>1</v>
      </c>
      <c r="J216">
        <f t="shared" si="49"/>
        <v>1</v>
      </c>
      <c r="K216">
        <f t="shared" si="50"/>
        <v>1</v>
      </c>
      <c r="L216">
        <f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400.5</v>
      </c>
      <c r="M216">
        <f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400.5</v>
      </c>
      <c r="N216">
        <f t="shared" si="51"/>
        <v>400.5</v>
      </c>
      <c r="O216">
        <f t="shared" si="52"/>
        <v>400.5</v>
      </c>
      <c r="P216">
        <f>IF(I216&lt;&gt;0,(ABS(L216*Constants!$B$10)+50)/100,MAX(P215-ABS(N216*Constants!$B$4),0))</f>
        <v>0.54005</v>
      </c>
      <c r="Q216">
        <f>IF(J216&lt;&gt;0,(ABS(M216*Constants!$B$10)+50)/100,MAX(Q215-ABS(O216*Constants!$B$4),0))</f>
        <v>0.54005</v>
      </c>
      <c r="R216">
        <f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400.5</v>
      </c>
      <c r="S216">
        <f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400.5</v>
      </c>
      <c r="T216">
        <f t="shared" si="53"/>
        <v>400.5</v>
      </c>
      <c r="U216">
        <f t="shared" si="54"/>
        <v>400.5</v>
      </c>
      <c r="V216">
        <f>IF(I216&lt;&gt;0,(ABS(R216*Constants!$B$4)+50)/100,IF(R216=0,MAX((0-ABS(T216*Constants!$B$4)),0),(ABS(R216*Constants!$B$4)+50)/100))</f>
        <v>501.125</v>
      </c>
      <c r="W216">
        <f>IF(J216&lt;&gt;0,(ABS(S216*Constants!$B$4)+50)/100,IF(S216=0,MAX((0-ABS(U216*Constants!$B$4)),0),(ABS(S216*Constants!$B$4)+50)/100))</f>
        <v>501.125</v>
      </c>
      <c r="X216">
        <f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400.5</v>
      </c>
      <c r="Y216">
        <f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400.5</v>
      </c>
      <c r="Z216">
        <f t="shared" si="55"/>
        <v>400.5</v>
      </c>
      <c r="AA216">
        <f t="shared" si="56"/>
        <v>400.5</v>
      </c>
      <c r="AB216">
        <f>IF(I216&lt;&gt;0,(ABS(X216*Constants!$B$10)+50)/100,IF(X216=0,MAX((AB215-ABS(Z216*Constants!$B$4)),0),(ABS(X216*Constants!$B$4)+50)/100))</f>
        <v>0.54005</v>
      </c>
      <c r="AC216">
        <f>IF(J216&lt;&gt;0,(ABS(Y216*Constants!$B$10)+50)/100,IF(Y216=0,MAX((AC215-ABS(AA216*Constants!$B$4)),0),(ABS(Y216*Constants!$B$4)+50)/100))</f>
        <v>0.54005</v>
      </c>
      <c r="AD216">
        <f t="shared" si="57"/>
        <v>401</v>
      </c>
      <c r="AE216">
        <f t="shared" si="58"/>
        <v>400.5</v>
      </c>
      <c r="AF216">
        <f t="shared" si="59"/>
        <v>400.5</v>
      </c>
      <c r="AG216">
        <f>((Constants!$B$5*AG215)+Constants!$B$4*AD216+AH215)/(Constants!$B$5+Constants!$B$4)</f>
        <v>401</v>
      </c>
      <c r="AH216">
        <f>((Constants!$B$5*AG215)+Constants!$B$4*AD216+AH215)-(Constants!$B$5+Constants!$B$4)*AG216</f>
        <v>0</v>
      </c>
      <c r="AI216">
        <f>((Constants!$B$5*AI215)+Constants!$B$4*AE216+AJ215)/(Constants!$B$5+Constants!$B$4)</f>
        <v>400.5</v>
      </c>
      <c r="AJ216">
        <f>((Constants!$B$5*AI215)+Constants!$B$4*AE216+AJ215)-(Constants!$B$4+Constants!$B$5)*AI216</f>
        <v>0</v>
      </c>
      <c r="AK216">
        <f>((Constants!$B$5*AK215)+Constants!$B$4*AF216+AL215)/(Constants!$B$5+Constants!$B$4)</f>
        <v>400.5</v>
      </c>
      <c r="AL216">
        <f>((Constants!$B$5*AK215)+Constants!$B$4*AF216+AL215)-(Constants!$B$5+Constants!$B$4)*AK216</f>
        <v>0</v>
      </c>
      <c r="AM216">
        <f t="shared" si="60"/>
        <v>1</v>
      </c>
      <c r="AN216">
        <f t="shared" si="61"/>
        <v>1</v>
      </c>
      <c r="AO216">
        <f>(200000*(ABS(N216)-ABS(N214))+Constants!$B$7)/(2*Constants!$B$7)</f>
        <v>0.5</v>
      </c>
      <c r="AP216">
        <f>(200000*(ABS(O216)-ABS(O214))+Constants!$B$7)/(2*Constants!$B$7)</f>
        <v>0.5</v>
      </c>
      <c r="AQ216">
        <f t="shared" si="62"/>
        <v>1</v>
      </c>
      <c r="AR216">
        <f>(Constants!$B$3*Constants!$B$8*I216*K216+AS215)/(Constants!$B$9*Constants!$B$4)</f>
        <v>2.51327433628319</v>
      </c>
      <c r="AS216">
        <f>(Constants!$B$3*Constants!$B$8*I216*K216+AS215)-(AR216*Constants!$B$9*Constants!$B$4)</f>
        <v>0</v>
      </c>
      <c r="AT216">
        <f t="shared" si="63"/>
        <v>537.840707964602</v>
      </c>
      <c r="AU216">
        <f t="array" ref="AU216">IF(SUMPRODUCT(--(SIGN(AN183:AN215)=SIGN(K184:K216)))=0,2,IF(AV215&gt;0,1,0))</f>
        <v>0</v>
      </c>
      <c r="AV216">
        <f>IF(AU216=2,ROUND(5*1000/Constants!$B$11,0),IF(AV215&gt;0,AV215-1,0))</f>
        <v>0</v>
      </c>
      <c r="AW216">
        <f t="shared" si="64"/>
        <v>0</v>
      </c>
      <c r="AX216">
        <f ca="1" t="array" ref="AX216">IF(AW216&gt;Constants!$B$12,2,IF(SUMPRODUCT(--(AX197:AX216=2))=0,0,1))</f>
        <v>2</v>
      </c>
      <c r="AZ216">
        <f t="array" ref="AZ216">IF(ABS(AG216)&gt;Constants!$B$13,2,IF(SUMPRODUCT(--(AZ196:AZ215=2))=0,0,1))</f>
        <v>0</v>
      </c>
    </row>
    <row r="217" spans="1:52">
      <c r="A217" s="3">
        <v>215</v>
      </c>
      <c r="B217">
        <f>Signals!D216</f>
        <v>1</v>
      </c>
      <c r="C217">
        <f>Signals!E216</f>
        <v>1</v>
      </c>
      <c r="D217">
        <f>Signals!G216</f>
        <v>0</v>
      </c>
      <c r="E217">
        <f>Signals!J216</f>
        <v>0</v>
      </c>
      <c r="F217">
        <f>Signals!K216</f>
        <v>0</v>
      </c>
      <c r="G217">
        <f>IF(Constants!$B$2=2,-B217,B217)</f>
        <v>1</v>
      </c>
      <c r="H217">
        <f>IF(Constants!$C$2=2,-C217,C217)</f>
        <v>1</v>
      </c>
      <c r="I217">
        <f t="shared" si="48"/>
        <v>1</v>
      </c>
      <c r="J217">
        <f t="shared" si="49"/>
        <v>1</v>
      </c>
      <c r="K217">
        <f t="shared" si="50"/>
        <v>1</v>
      </c>
      <c r="L217">
        <f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400.5</v>
      </c>
      <c r="M217">
        <f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400.5</v>
      </c>
      <c r="N217">
        <f t="shared" si="51"/>
        <v>400.5</v>
      </c>
      <c r="O217">
        <f t="shared" si="52"/>
        <v>400.5</v>
      </c>
      <c r="P217">
        <f>IF(I217&lt;&gt;0,(ABS(L217*Constants!$B$10)+50)/100,MAX(P216-ABS(N217*Constants!$B$4),0))</f>
        <v>0.54005</v>
      </c>
      <c r="Q217">
        <f>IF(J217&lt;&gt;0,(ABS(M217*Constants!$B$10)+50)/100,MAX(Q216-ABS(O217*Constants!$B$4),0))</f>
        <v>0.54005</v>
      </c>
      <c r="R217">
        <f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400.5</v>
      </c>
      <c r="S217">
        <f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400.5</v>
      </c>
      <c r="T217">
        <f t="shared" si="53"/>
        <v>400.5</v>
      </c>
      <c r="U217">
        <f t="shared" si="54"/>
        <v>400.5</v>
      </c>
      <c r="V217">
        <f>IF(I217&lt;&gt;0,(ABS(R217*Constants!$B$4)+50)/100,IF(R217=0,MAX((0-ABS(T217*Constants!$B$4)),0),(ABS(R217*Constants!$B$4)+50)/100))</f>
        <v>501.125</v>
      </c>
      <c r="W217">
        <f>IF(J217&lt;&gt;0,(ABS(S217*Constants!$B$4)+50)/100,IF(S217=0,MAX((0-ABS(U217*Constants!$B$4)),0),(ABS(S217*Constants!$B$4)+50)/100))</f>
        <v>501.125</v>
      </c>
      <c r="X217">
        <f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400.5</v>
      </c>
      <c r="Y217">
        <f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400.5</v>
      </c>
      <c r="Z217">
        <f t="shared" si="55"/>
        <v>400.5</v>
      </c>
      <c r="AA217">
        <f t="shared" si="56"/>
        <v>400.5</v>
      </c>
      <c r="AB217">
        <f>IF(I217&lt;&gt;0,(ABS(X217*Constants!$B$10)+50)/100,IF(X217=0,MAX((AB216-ABS(Z217*Constants!$B$4)),0),(ABS(X217*Constants!$B$4)+50)/100))</f>
        <v>0.54005</v>
      </c>
      <c r="AC217">
        <f>IF(J217&lt;&gt;0,(ABS(Y217*Constants!$B$10)+50)/100,IF(Y217=0,MAX((AC216-ABS(AA217*Constants!$B$4)),0),(ABS(Y217*Constants!$B$4)+50)/100))</f>
        <v>0.54005</v>
      </c>
      <c r="AD217">
        <f t="shared" si="57"/>
        <v>401</v>
      </c>
      <c r="AE217">
        <f t="shared" si="58"/>
        <v>400.5</v>
      </c>
      <c r="AF217">
        <f t="shared" si="59"/>
        <v>400.5</v>
      </c>
      <c r="AG217">
        <f>((Constants!$B$5*AG216)+Constants!$B$4*AD217+AH216)/(Constants!$B$5+Constants!$B$4)</f>
        <v>401</v>
      </c>
      <c r="AH217">
        <f>((Constants!$B$5*AG216)+Constants!$B$4*AD217+AH216)-(Constants!$B$5+Constants!$B$4)*AG217</f>
        <v>0</v>
      </c>
      <c r="AI217">
        <f>((Constants!$B$5*AI216)+Constants!$B$4*AE217+AJ216)/(Constants!$B$5+Constants!$B$4)</f>
        <v>400.5</v>
      </c>
      <c r="AJ217">
        <f>((Constants!$B$5*AI216)+Constants!$B$4*AE217+AJ216)-(Constants!$B$4+Constants!$B$5)*AI217</f>
        <v>0</v>
      </c>
      <c r="AK217">
        <f>((Constants!$B$5*AK216)+Constants!$B$4*AF217+AL216)/(Constants!$B$5+Constants!$B$4)</f>
        <v>400.5</v>
      </c>
      <c r="AL217">
        <f>((Constants!$B$5*AK216)+Constants!$B$4*AF217+AL216)-(Constants!$B$5+Constants!$B$4)*AK217</f>
        <v>0</v>
      </c>
      <c r="AM217">
        <f t="shared" si="60"/>
        <v>1</v>
      </c>
      <c r="AN217">
        <f t="shared" si="61"/>
        <v>1</v>
      </c>
      <c r="AO217">
        <f>(200000*(ABS(N217)-ABS(N215))+Constants!$B$7)/(2*Constants!$B$7)</f>
        <v>0.5</v>
      </c>
      <c r="AP217">
        <f>(200000*(ABS(O217)-ABS(O215))+Constants!$B$7)/(2*Constants!$B$7)</f>
        <v>0.5</v>
      </c>
      <c r="AQ217">
        <f t="shared" si="62"/>
        <v>1</v>
      </c>
      <c r="AR217">
        <f>(Constants!$B$3*Constants!$B$8*I217*K217+AS216)/(Constants!$B$9*Constants!$B$4)</f>
        <v>2.51327433628319</v>
      </c>
      <c r="AS217">
        <f>(Constants!$B$3*Constants!$B$8*I217*K217+AS216)-(AR217*Constants!$B$9*Constants!$B$4)</f>
        <v>0</v>
      </c>
      <c r="AT217">
        <f t="shared" si="63"/>
        <v>540.353982300885</v>
      </c>
      <c r="AU217">
        <f t="array" ref="AU217">IF(SUMPRODUCT(--(SIGN(AN184:AN216)=SIGN(K185:K217)))=0,2,IF(AV216&gt;0,1,0))</f>
        <v>0</v>
      </c>
      <c r="AV217">
        <f>IF(AU217=2,ROUND(5*1000/Constants!$B$11,0),IF(AV216&gt;0,AV216-1,0))</f>
        <v>0</v>
      </c>
      <c r="AW217">
        <f t="shared" si="64"/>
        <v>0</v>
      </c>
      <c r="AX217">
        <f ca="1" t="array" ref="AX217">IF(AW217&gt;Constants!$B$12,2,IF(SUMPRODUCT(--(AX198:AX217=2))=0,0,1))</f>
        <v>2</v>
      </c>
      <c r="AZ217">
        <f t="array" ref="AZ217">IF(ABS(AG217)&gt;Constants!$B$13,2,IF(SUMPRODUCT(--(AZ197:AZ216=2))=0,0,1))</f>
        <v>0</v>
      </c>
    </row>
    <row r="218" spans="1:52">
      <c r="A218" s="3">
        <v>216</v>
      </c>
      <c r="B218">
        <f>Signals!D217</f>
        <v>1</v>
      </c>
      <c r="C218">
        <f>Signals!E217</f>
        <v>1</v>
      </c>
      <c r="D218">
        <f>Signals!G217</f>
        <v>0</v>
      </c>
      <c r="E218">
        <f>Signals!J217</f>
        <v>0</v>
      </c>
      <c r="F218">
        <f>Signals!K217</f>
        <v>0</v>
      </c>
      <c r="G218">
        <f>IF(Constants!$B$2=2,-B218,B218)</f>
        <v>1</v>
      </c>
      <c r="H218">
        <f>IF(Constants!$C$2=2,-C218,C218)</f>
        <v>1</v>
      </c>
      <c r="I218">
        <f t="shared" si="48"/>
        <v>1</v>
      </c>
      <c r="J218">
        <f t="shared" si="49"/>
        <v>1</v>
      </c>
      <c r="K218">
        <f t="shared" si="50"/>
        <v>1</v>
      </c>
      <c r="L218">
        <f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400.5</v>
      </c>
      <c r="M218">
        <f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400.5</v>
      </c>
      <c r="N218">
        <f t="shared" si="51"/>
        <v>400.5</v>
      </c>
      <c r="O218">
        <f t="shared" si="52"/>
        <v>400.5</v>
      </c>
      <c r="P218">
        <f>IF(I218&lt;&gt;0,(ABS(L218*Constants!$B$10)+50)/100,MAX(P217-ABS(N218*Constants!$B$4),0))</f>
        <v>0.54005</v>
      </c>
      <c r="Q218">
        <f>IF(J218&lt;&gt;0,(ABS(M218*Constants!$B$10)+50)/100,MAX(Q217-ABS(O218*Constants!$B$4),0))</f>
        <v>0.54005</v>
      </c>
      <c r="R218">
        <f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400.5</v>
      </c>
      <c r="S218">
        <f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400.5</v>
      </c>
      <c r="T218">
        <f t="shared" si="53"/>
        <v>400.5</v>
      </c>
      <c r="U218">
        <f t="shared" si="54"/>
        <v>400.5</v>
      </c>
      <c r="V218">
        <f>IF(I218&lt;&gt;0,(ABS(R218*Constants!$B$4)+50)/100,IF(R218=0,MAX((0-ABS(T218*Constants!$B$4)),0),(ABS(R218*Constants!$B$4)+50)/100))</f>
        <v>501.125</v>
      </c>
      <c r="W218">
        <f>IF(J218&lt;&gt;0,(ABS(S218*Constants!$B$4)+50)/100,IF(S218=0,MAX((0-ABS(U218*Constants!$B$4)),0),(ABS(S218*Constants!$B$4)+50)/100))</f>
        <v>501.125</v>
      </c>
      <c r="X218">
        <f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400.5</v>
      </c>
      <c r="Y218">
        <f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400.5</v>
      </c>
      <c r="Z218">
        <f t="shared" si="55"/>
        <v>400.5</v>
      </c>
      <c r="AA218">
        <f t="shared" si="56"/>
        <v>400.5</v>
      </c>
      <c r="AB218">
        <f>IF(I218&lt;&gt;0,(ABS(X218*Constants!$B$10)+50)/100,IF(X218=0,MAX((AB217-ABS(Z218*Constants!$B$4)),0),(ABS(X218*Constants!$B$4)+50)/100))</f>
        <v>0.54005</v>
      </c>
      <c r="AC218">
        <f>IF(J218&lt;&gt;0,(ABS(Y218*Constants!$B$10)+50)/100,IF(Y218=0,MAX((AC217-ABS(AA218*Constants!$B$4)),0),(ABS(Y218*Constants!$B$4)+50)/100))</f>
        <v>0.54005</v>
      </c>
      <c r="AD218">
        <f t="shared" si="57"/>
        <v>401</v>
      </c>
      <c r="AE218">
        <f t="shared" si="58"/>
        <v>400.5</v>
      </c>
      <c r="AF218">
        <f t="shared" si="59"/>
        <v>400.5</v>
      </c>
      <c r="AG218">
        <f>((Constants!$B$5*AG217)+Constants!$B$4*AD218+AH217)/(Constants!$B$5+Constants!$B$4)</f>
        <v>401</v>
      </c>
      <c r="AH218">
        <f>((Constants!$B$5*AG217)+Constants!$B$4*AD218+AH217)-(Constants!$B$5+Constants!$B$4)*AG218</f>
        <v>0</v>
      </c>
      <c r="AI218">
        <f>((Constants!$B$5*AI217)+Constants!$B$4*AE218+AJ217)/(Constants!$B$5+Constants!$B$4)</f>
        <v>400.5</v>
      </c>
      <c r="AJ218">
        <f>((Constants!$B$5*AI217)+Constants!$B$4*AE218+AJ217)-(Constants!$B$4+Constants!$B$5)*AI218</f>
        <v>0</v>
      </c>
      <c r="AK218">
        <f>((Constants!$B$5*AK217)+Constants!$B$4*AF218+AL217)/(Constants!$B$5+Constants!$B$4)</f>
        <v>400.5</v>
      </c>
      <c r="AL218">
        <f>((Constants!$B$5*AK217)+Constants!$B$4*AF218+AL217)-(Constants!$B$5+Constants!$B$4)*AK218</f>
        <v>0</v>
      </c>
      <c r="AM218">
        <f t="shared" si="60"/>
        <v>1</v>
      </c>
      <c r="AN218">
        <f t="shared" si="61"/>
        <v>1</v>
      </c>
      <c r="AO218">
        <f>(200000*(ABS(N218)-ABS(N216))+Constants!$B$7)/(2*Constants!$B$7)</f>
        <v>0.5</v>
      </c>
      <c r="AP218">
        <f>(200000*(ABS(O218)-ABS(O216))+Constants!$B$7)/(2*Constants!$B$7)</f>
        <v>0.5</v>
      </c>
      <c r="AQ218">
        <f t="shared" si="62"/>
        <v>1</v>
      </c>
      <c r="AR218">
        <f>(Constants!$B$3*Constants!$B$8*I218*K218+AS217)/(Constants!$B$9*Constants!$B$4)</f>
        <v>2.51327433628319</v>
      </c>
      <c r="AS218">
        <f>(Constants!$B$3*Constants!$B$8*I218*K218+AS217)-(AR218*Constants!$B$9*Constants!$B$4)</f>
        <v>0</v>
      </c>
      <c r="AT218">
        <f t="shared" si="63"/>
        <v>542.867256637169</v>
      </c>
      <c r="AU218">
        <f t="array" ref="AU218">IF(SUMPRODUCT(--(SIGN(AN185:AN217)=SIGN(K186:K218)))=0,2,IF(AV217&gt;0,1,0))</f>
        <v>0</v>
      </c>
      <c r="AV218">
        <f>IF(AU218=2,ROUND(5*1000/Constants!$B$11,0),IF(AV217&gt;0,AV217-1,0))</f>
        <v>0</v>
      </c>
      <c r="AW218">
        <f t="shared" si="64"/>
        <v>0</v>
      </c>
      <c r="AX218">
        <f ca="1" t="array" ref="AX218">IF(AW218&gt;Constants!$B$12,2,IF(SUMPRODUCT(--(AX199:AX218=2))=0,0,1))</f>
        <v>2</v>
      </c>
      <c r="AZ218">
        <f t="array" ref="AZ218">IF(ABS(AG218)&gt;Constants!$B$13,2,IF(SUMPRODUCT(--(AZ198:AZ217=2))=0,0,1))</f>
        <v>0</v>
      </c>
    </row>
    <row r="219" spans="1:52">
      <c r="A219" s="3">
        <v>217</v>
      </c>
      <c r="B219">
        <f>Signals!D218</f>
        <v>1</v>
      </c>
      <c r="C219">
        <f>Signals!E218</f>
        <v>1</v>
      </c>
      <c r="D219">
        <f>Signals!G218</f>
        <v>0</v>
      </c>
      <c r="E219">
        <f>Signals!J218</f>
        <v>0</v>
      </c>
      <c r="F219">
        <f>Signals!K218</f>
        <v>0</v>
      </c>
      <c r="G219">
        <f>IF(Constants!$B$2=2,-B219,B219)</f>
        <v>1</v>
      </c>
      <c r="H219">
        <f>IF(Constants!$C$2=2,-C219,C219)</f>
        <v>1</v>
      </c>
      <c r="I219">
        <f t="shared" si="48"/>
        <v>1</v>
      </c>
      <c r="J219">
        <f t="shared" si="49"/>
        <v>1</v>
      </c>
      <c r="K219">
        <f t="shared" si="50"/>
        <v>1</v>
      </c>
      <c r="L219">
        <f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400.5</v>
      </c>
      <c r="M219">
        <f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400.5</v>
      </c>
      <c r="N219">
        <f t="shared" si="51"/>
        <v>400.5</v>
      </c>
      <c r="O219">
        <f t="shared" si="52"/>
        <v>400.5</v>
      </c>
      <c r="P219">
        <f>IF(I219&lt;&gt;0,(ABS(L219*Constants!$B$10)+50)/100,MAX(P218-ABS(N219*Constants!$B$4),0))</f>
        <v>0.54005</v>
      </c>
      <c r="Q219">
        <f>IF(J219&lt;&gt;0,(ABS(M219*Constants!$B$10)+50)/100,MAX(Q218-ABS(O219*Constants!$B$4),0))</f>
        <v>0.54005</v>
      </c>
      <c r="R219">
        <f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400.5</v>
      </c>
      <c r="S219">
        <f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400.5</v>
      </c>
      <c r="T219">
        <f t="shared" si="53"/>
        <v>400.5</v>
      </c>
      <c r="U219">
        <f t="shared" si="54"/>
        <v>400.5</v>
      </c>
      <c r="V219">
        <f>IF(I219&lt;&gt;0,(ABS(R219*Constants!$B$4)+50)/100,IF(R219=0,MAX((0-ABS(T219*Constants!$B$4)),0),(ABS(R219*Constants!$B$4)+50)/100))</f>
        <v>501.125</v>
      </c>
      <c r="W219">
        <f>IF(J219&lt;&gt;0,(ABS(S219*Constants!$B$4)+50)/100,IF(S219=0,MAX((0-ABS(U219*Constants!$B$4)),0),(ABS(S219*Constants!$B$4)+50)/100))</f>
        <v>501.125</v>
      </c>
      <c r="X219">
        <f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400.5</v>
      </c>
      <c r="Y219">
        <f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400.5</v>
      </c>
      <c r="Z219">
        <f t="shared" si="55"/>
        <v>400.5</v>
      </c>
      <c r="AA219">
        <f t="shared" si="56"/>
        <v>400.5</v>
      </c>
      <c r="AB219">
        <f>IF(I219&lt;&gt;0,(ABS(X219*Constants!$B$10)+50)/100,IF(X219=0,MAX((AB218-ABS(Z219*Constants!$B$4)),0),(ABS(X219*Constants!$B$4)+50)/100))</f>
        <v>0.54005</v>
      </c>
      <c r="AC219">
        <f>IF(J219&lt;&gt;0,(ABS(Y219*Constants!$B$10)+50)/100,IF(Y219=0,MAX((AC218-ABS(AA219*Constants!$B$4)),0),(ABS(Y219*Constants!$B$4)+50)/100))</f>
        <v>0.54005</v>
      </c>
      <c r="AD219">
        <f t="shared" si="57"/>
        <v>401</v>
      </c>
      <c r="AE219">
        <f t="shared" si="58"/>
        <v>400.5</v>
      </c>
      <c r="AF219">
        <f t="shared" si="59"/>
        <v>400.5</v>
      </c>
      <c r="AG219">
        <f>((Constants!$B$5*AG218)+Constants!$B$4*AD219+AH218)/(Constants!$B$5+Constants!$B$4)</f>
        <v>401</v>
      </c>
      <c r="AH219">
        <f>((Constants!$B$5*AG218)+Constants!$B$4*AD219+AH218)-(Constants!$B$5+Constants!$B$4)*AG219</f>
        <v>0</v>
      </c>
      <c r="AI219">
        <f>((Constants!$B$5*AI218)+Constants!$B$4*AE219+AJ218)/(Constants!$B$5+Constants!$B$4)</f>
        <v>400.5</v>
      </c>
      <c r="AJ219">
        <f>((Constants!$B$5*AI218)+Constants!$B$4*AE219+AJ218)-(Constants!$B$4+Constants!$B$5)*AI219</f>
        <v>0</v>
      </c>
      <c r="AK219">
        <f>((Constants!$B$5*AK218)+Constants!$B$4*AF219+AL218)/(Constants!$B$5+Constants!$B$4)</f>
        <v>400.5</v>
      </c>
      <c r="AL219">
        <f>((Constants!$B$5*AK218)+Constants!$B$4*AF219+AL218)-(Constants!$B$5+Constants!$B$4)*AK219</f>
        <v>0</v>
      </c>
      <c r="AM219">
        <f t="shared" si="60"/>
        <v>1</v>
      </c>
      <c r="AN219">
        <f t="shared" si="61"/>
        <v>1</v>
      </c>
      <c r="AO219">
        <f>(200000*(ABS(N219)-ABS(N217))+Constants!$B$7)/(2*Constants!$B$7)</f>
        <v>0.5</v>
      </c>
      <c r="AP219">
        <f>(200000*(ABS(O219)-ABS(O217))+Constants!$B$7)/(2*Constants!$B$7)</f>
        <v>0.5</v>
      </c>
      <c r="AQ219">
        <f t="shared" si="62"/>
        <v>1</v>
      </c>
      <c r="AR219">
        <f>(Constants!$B$3*Constants!$B$8*I219*K219+AS218)/(Constants!$B$9*Constants!$B$4)</f>
        <v>2.51327433628319</v>
      </c>
      <c r="AS219">
        <f>(Constants!$B$3*Constants!$B$8*I219*K219+AS218)-(AR219*Constants!$B$9*Constants!$B$4)</f>
        <v>0</v>
      </c>
      <c r="AT219">
        <f t="shared" si="63"/>
        <v>545.380530973452</v>
      </c>
      <c r="AU219">
        <f t="array" ref="AU219">IF(SUMPRODUCT(--(SIGN(AN186:AN218)=SIGN(K187:K219)))=0,2,IF(AV218&gt;0,1,0))</f>
        <v>0</v>
      </c>
      <c r="AV219">
        <f>IF(AU219=2,ROUND(5*1000/Constants!$B$11,0),IF(AV218&gt;0,AV218-1,0))</f>
        <v>0</v>
      </c>
      <c r="AW219">
        <f t="shared" si="64"/>
        <v>0</v>
      </c>
      <c r="AX219">
        <f ca="1" t="array" ref="AX219">IF(AW219&gt;Constants!$B$12,2,IF(SUMPRODUCT(--(AX200:AX219=2))=0,0,1))</f>
        <v>2</v>
      </c>
      <c r="AZ219">
        <f t="array" ref="AZ219">IF(ABS(AG219)&gt;Constants!$B$13,2,IF(SUMPRODUCT(--(AZ199:AZ218=2))=0,0,1))</f>
        <v>0</v>
      </c>
    </row>
    <row r="220" spans="1:52">
      <c r="A220" s="3">
        <v>218</v>
      </c>
      <c r="B220">
        <f>Signals!D219</f>
        <v>1</v>
      </c>
      <c r="C220">
        <f>Signals!E219</f>
        <v>1</v>
      </c>
      <c r="D220">
        <f>Signals!G219</f>
        <v>0</v>
      </c>
      <c r="E220">
        <f>Signals!J219</f>
        <v>0</v>
      </c>
      <c r="F220">
        <f>Signals!K219</f>
        <v>0</v>
      </c>
      <c r="G220">
        <f>IF(Constants!$B$2=2,-B220,B220)</f>
        <v>1</v>
      </c>
      <c r="H220">
        <f>IF(Constants!$C$2=2,-C220,C220)</f>
        <v>1</v>
      </c>
      <c r="I220">
        <f t="shared" si="48"/>
        <v>1</v>
      </c>
      <c r="J220">
        <f t="shared" si="49"/>
        <v>1</v>
      </c>
      <c r="K220">
        <f t="shared" si="50"/>
        <v>1</v>
      </c>
      <c r="L220">
        <f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400.5</v>
      </c>
      <c r="M220">
        <f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400.5</v>
      </c>
      <c r="N220">
        <f t="shared" si="51"/>
        <v>400.5</v>
      </c>
      <c r="O220">
        <f t="shared" si="52"/>
        <v>400.5</v>
      </c>
      <c r="P220">
        <f>IF(I220&lt;&gt;0,(ABS(L220*Constants!$B$10)+50)/100,MAX(P219-ABS(N220*Constants!$B$4),0))</f>
        <v>0.54005</v>
      </c>
      <c r="Q220">
        <f>IF(J220&lt;&gt;0,(ABS(M220*Constants!$B$10)+50)/100,MAX(Q219-ABS(O220*Constants!$B$4),0))</f>
        <v>0.54005</v>
      </c>
      <c r="R220">
        <f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400.5</v>
      </c>
      <c r="S220">
        <f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400.5</v>
      </c>
      <c r="T220">
        <f t="shared" si="53"/>
        <v>400.5</v>
      </c>
      <c r="U220">
        <f t="shared" si="54"/>
        <v>400.5</v>
      </c>
      <c r="V220">
        <f>IF(I220&lt;&gt;0,(ABS(R220*Constants!$B$4)+50)/100,IF(R220=0,MAX((0-ABS(T220*Constants!$B$4)),0),(ABS(R220*Constants!$B$4)+50)/100))</f>
        <v>501.125</v>
      </c>
      <c r="W220">
        <f>IF(J220&lt;&gt;0,(ABS(S220*Constants!$B$4)+50)/100,IF(S220=0,MAX((0-ABS(U220*Constants!$B$4)),0),(ABS(S220*Constants!$B$4)+50)/100))</f>
        <v>501.125</v>
      </c>
      <c r="X220">
        <f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400.5</v>
      </c>
      <c r="Y220">
        <f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400.5</v>
      </c>
      <c r="Z220">
        <f t="shared" si="55"/>
        <v>400.5</v>
      </c>
      <c r="AA220">
        <f t="shared" si="56"/>
        <v>400.5</v>
      </c>
      <c r="AB220">
        <f>IF(I220&lt;&gt;0,(ABS(X220*Constants!$B$10)+50)/100,IF(X220=0,MAX((AB219-ABS(Z220*Constants!$B$4)),0),(ABS(X220*Constants!$B$4)+50)/100))</f>
        <v>0.54005</v>
      </c>
      <c r="AC220">
        <f>IF(J220&lt;&gt;0,(ABS(Y220*Constants!$B$10)+50)/100,IF(Y220=0,MAX((AC219-ABS(AA220*Constants!$B$4)),0),(ABS(Y220*Constants!$B$4)+50)/100))</f>
        <v>0.54005</v>
      </c>
      <c r="AD220">
        <f t="shared" si="57"/>
        <v>401</v>
      </c>
      <c r="AE220">
        <f t="shared" si="58"/>
        <v>400.5</v>
      </c>
      <c r="AF220">
        <f t="shared" si="59"/>
        <v>400.5</v>
      </c>
      <c r="AG220">
        <f>((Constants!$B$5*AG219)+Constants!$B$4*AD220+AH219)/(Constants!$B$5+Constants!$B$4)</f>
        <v>401</v>
      </c>
      <c r="AH220">
        <f>((Constants!$B$5*AG219)+Constants!$B$4*AD220+AH219)-(Constants!$B$5+Constants!$B$4)*AG220</f>
        <v>0</v>
      </c>
      <c r="AI220">
        <f>((Constants!$B$5*AI219)+Constants!$B$4*AE220+AJ219)/(Constants!$B$5+Constants!$B$4)</f>
        <v>400.5</v>
      </c>
      <c r="AJ220">
        <f>((Constants!$B$5*AI219)+Constants!$B$4*AE220+AJ219)-(Constants!$B$4+Constants!$B$5)*AI220</f>
        <v>0</v>
      </c>
      <c r="AK220">
        <f>((Constants!$B$5*AK219)+Constants!$B$4*AF220+AL219)/(Constants!$B$5+Constants!$B$4)</f>
        <v>400.5</v>
      </c>
      <c r="AL220">
        <f>((Constants!$B$5*AK219)+Constants!$B$4*AF220+AL219)-(Constants!$B$5+Constants!$B$4)*AK220</f>
        <v>0</v>
      </c>
      <c r="AM220">
        <f t="shared" si="60"/>
        <v>1</v>
      </c>
      <c r="AN220">
        <f t="shared" si="61"/>
        <v>1</v>
      </c>
      <c r="AO220">
        <f>(200000*(ABS(N220)-ABS(N218))+Constants!$B$7)/(2*Constants!$B$7)</f>
        <v>0.5</v>
      </c>
      <c r="AP220">
        <f>(200000*(ABS(O220)-ABS(O218))+Constants!$B$7)/(2*Constants!$B$7)</f>
        <v>0.5</v>
      </c>
      <c r="AQ220">
        <f t="shared" si="62"/>
        <v>1</v>
      </c>
      <c r="AR220">
        <f>(Constants!$B$3*Constants!$B$8*I220*K220+AS219)/(Constants!$B$9*Constants!$B$4)</f>
        <v>2.51327433628319</v>
      </c>
      <c r="AS220">
        <f>(Constants!$B$3*Constants!$B$8*I220*K220+AS219)-(AR220*Constants!$B$9*Constants!$B$4)</f>
        <v>0</v>
      </c>
      <c r="AT220">
        <f t="shared" si="63"/>
        <v>547.893805309735</v>
      </c>
      <c r="AU220">
        <f t="array" ref="AU220">IF(SUMPRODUCT(--(SIGN(AN187:AN219)=SIGN(K188:K220)))=0,2,IF(AV219&gt;0,1,0))</f>
        <v>0</v>
      </c>
      <c r="AV220">
        <f>IF(AU220=2,ROUND(5*1000/Constants!$B$11,0),IF(AV219&gt;0,AV219-1,0))</f>
        <v>0</v>
      </c>
      <c r="AW220">
        <f t="shared" si="64"/>
        <v>0</v>
      </c>
      <c r="AX220">
        <f ca="1" t="array" ref="AX220">IF(AW220&gt;Constants!$B$12,2,IF(SUMPRODUCT(--(AX201:AX220=2))=0,0,1))</f>
        <v>2</v>
      </c>
      <c r="AZ220">
        <f t="array" ref="AZ220">IF(ABS(AG220)&gt;Constants!$B$13,2,IF(SUMPRODUCT(--(AZ200:AZ219=2))=0,0,1))</f>
        <v>0</v>
      </c>
    </row>
    <row r="221" spans="1:52">
      <c r="A221" s="3">
        <v>219</v>
      </c>
      <c r="B221">
        <f>Signals!D220</f>
        <v>1</v>
      </c>
      <c r="C221">
        <f>Signals!E220</f>
        <v>1</v>
      </c>
      <c r="D221">
        <f>Signals!G220</f>
        <v>0</v>
      </c>
      <c r="E221">
        <f>Signals!J220</f>
        <v>0</v>
      </c>
      <c r="F221">
        <f>Signals!K220</f>
        <v>0</v>
      </c>
      <c r="G221">
        <f>IF(Constants!$B$2=2,-B221,B221)</f>
        <v>1</v>
      </c>
      <c r="H221">
        <f>IF(Constants!$C$2=2,-C221,C221)</f>
        <v>1</v>
      </c>
      <c r="I221">
        <f t="shared" si="48"/>
        <v>1</v>
      </c>
      <c r="J221">
        <f t="shared" si="49"/>
        <v>1</v>
      </c>
      <c r="K221">
        <f t="shared" si="50"/>
        <v>1</v>
      </c>
      <c r="L221">
        <f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400.5</v>
      </c>
      <c r="M221">
        <f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400.5</v>
      </c>
      <c r="N221">
        <f t="shared" si="51"/>
        <v>400.5</v>
      </c>
      <c r="O221">
        <f t="shared" si="52"/>
        <v>400.5</v>
      </c>
      <c r="P221">
        <f>IF(I221&lt;&gt;0,(ABS(L221*Constants!$B$10)+50)/100,MAX(P220-ABS(N221*Constants!$B$4),0))</f>
        <v>0.54005</v>
      </c>
      <c r="Q221">
        <f>IF(J221&lt;&gt;0,(ABS(M221*Constants!$B$10)+50)/100,MAX(Q220-ABS(O221*Constants!$B$4),0))</f>
        <v>0.54005</v>
      </c>
      <c r="R221">
        <f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400.5</v>
      </c>
      <c r="S221">
        <f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400.5</v>
      </c>
      <c r="T221">
        <f t="shared" si="53"/>
        <v>400.5</v>
      </c>
      <c r="U221">
        <f t="shared" si="54"/>
        <v>400.5</v>
      </c>
      <c r="V221">
        <f>IF(I221&lt;&gt;0,(ABS(R221*Constants!$B$4)+50)/100,IF(R221=0,MAX((0-ABS(T221*Constants!$B$4)),0),(ABS(R221*Constants!$B$4)+50)/100))</f>
        <v>501.125</v>
      </c>
      <c r="W221">
        <f>IF(J221&lt;&gt;0,(ABS(S221*Constants!$B$4)+50)/100,IF(S221=0,MAX((0-ABS(U221*Constants!$B$4)),0),(ABS(S221*Constants!$B$4)+50)/100))</f>
        <v>501.125</v>
      </c>
      <c r="X221">
        <f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400.5</v>
      </c>
      <c r="Y221">
        <f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400.5</v>
      </c>
      <c r="Z221">
        <f t="shared" si="55"/>
        <v>400.5</v>
      </c>
      <c r="AA221">
        <f t="shared" si="56"/>
        <v>400.5</v>
      </c>
      <c r="AB221">
        <f>IF(I221&lt;&gt;0,(ABS(X221*Constants!$B$10)+50)/100,IF(X221=0,MAX((AB220-ABS(Z221*Constants!$B$4)),0),(ABS(X221*Constants!$B$4)+50)/100))</f>
        <v>0.54005</v>
      </c>
      <c r="AC221">
        <f>IF(J221&lt;&gt;0,(ABS(Y221*Constants!$B$10)+50)/100,IF(Y221=0,MAX((AC220-ABS(AA221*Constants!$B$4)),0),(ABS(Y221*Constants!$B$4)+50)/100))</f>
        <v>0.54005</v>
      </c>
      <c r="AD221">
        <f t="shared" si="57"/>
        <v>401</v>
      </c>
      <c r="AE221">
        <f t="shared" si="58"/>
        <v>400.5</v>
      </c>
      <c r="AF221">
        <f t="shared" si="59"/>
        <v>400.5</v>
      </c>
      <c r="AG221">
        <f>((Constants!$B$5*AG220)+Constants!$B$4*AD221+AH220)/(Constants!$B$5+Constants!$B$4)</f>
        <v>401</v>
      </c>
      <c r="AH221">
        <f>((Constants!$B$5*AG220)+Constants!$B$4*AD221+AH220)-(Constants!$B$5+Constants!$B$4)*AG221</f>
        <v>0</v>
      </c>
      <c r="AI221">
        <f>((Constants!$B$5*AI220)+Constants!$B$4*AE221+AJ220)/(Constants!$B$5+Constants!$B$4)</f>
        <v>400.5</v>
      </c>
      <c r="AJ221">
        <f>((Constants!$B$5*AI220)+Constants!$B$4*AE221+AJ220)-(Constants!$B$4+Constants!$B$5)*AI221</f>
        <v>0</v>
      </c>
      <c r="AK221">
        <f>((Constants!$B$5*AK220)+Constants!$B$4*AF221+AL220)/(Constants!$B$5+Constants!$B$4)</f>
        <v>400.5</v>
      </c>
      <c r="AL221">
        <f>((Constants!$B$5*AK220)+Constants!$B$4*AF221+AL220)-(Constants!$B$5+Constants!$B$4)*AK221</f>
        <v>0</v>
      </c>
      <c r="AM221">
        <f t="shared" si="60"/>
        <v>1</v>
      </c>
      <c r="AN221">
        <f t="shared" si="61"/>
        <v>1</v>
      </c>
      <c r="AO221">
        <f>(200000*(ABS(N221)-ABS(N219))+Constants!$B$7)/(2*Constants!$B$7)</f>
        <v>0.5</v>
      </c>
      <c r="AP221">
        <f>(200000*(ABS(O221)-ABS(O219))+Constants!$B$7)/(2*Constants!$B$7)</f>
        <v>0.5</v>
      </c>
      <c r="AQ221">
        <f t="shared" si="62"/>
        <v>1</v>
      </c>
      <c r="AR221">
        <f>(Constants!$B$3*Constants!$B$8*I221*K221+AS220)/(Constants!$B$9*Constants!$B$4)</f>
        <v>2.51327433628319</v>
      </c>
      <c r="AS221">
        <f>(Constants!$B$3*Constants!$B$8*I221*K221+AS220)-(AR221*Constants!$B$9*Constants!$B$4)</f>
        <v>0</v>
      </c>
      <c r="AT221">
        <f t="shared" si="63"/>
        <v>550.407079646018</v>
      </c>
      <c r="AU221">
        <f t="array" ref="AU221">IF(SUMPRODUCT(--(SIGN(AN188:AN220)=SIGN(K189:K221)))=0,2,IF(AV220&gt;0,1,0))</f>
        <v>0</v>
      </c>
      <c r="AV221">
        <f>IF(AU221=2,ROUND(5*1000/Constants!$B$11,0),IF(AV220&gt;0,AV220-1,0))</f>
        <v>0</v>
      </c>
      <c r="AW221">
        <f t="shared" si="64"/>
        <v>0</v>
      </c>
      <c r="AX221">
        <f ca="1" t="array" ref="AX221">IF(AW221&gt;Constants!$B$12,2,IF(SUMPRODUCT(--(AX202:AX221=2))=0,0,1))</f>
        <v>2</v>
      </c>
      <c r="AZ221">
        <f t="array" ref="AZ221">IF(ABS(AG221)&gt;Constants!$B$13,2,IF(SUMPRODUCT(--(AZ201:AZ220=2))=0,0,1))</f>
        <v>0</v>
      </c>
    </row>
    <row r="222" spans="1:52">
      <c r="A222" s="3">
        <v>220</v>
      </c>
      <c r="B222">
        <f>Signals!D221</f>
        <v>1</v>
      </c>
      <c r="C222">
        <f>Signals!E221</f>
        <v>1</v>
      </c>
      <c r="D222">
        <f>Signals!G221</f>
        <v>0</v>
      </c>
      <c r="E222">
        <f>Signals!J221</f>
        <v>0</v>
      </c>
      <c r="F222">
        <f>Signals!K221</f>
        <v>0</v>
      </c>
      <c r="G222">
        <f>IF(Constants!$B$2=2,-B222,B222)</f>
        <v>1</v>
      </c>
      <c r="H222">
        <f>IF(Constants!$C$2=2,-C222,C222)</f>
        <v>1</v>
      </c>
      <c r="I222">
        <f t="shared" si="48"/>
        <v>1</v>
      </c>
      <c r="J222">
        <f t="shared" si="49"/>
        <v>1</v>
      </c>
      <c r="K222">
        <f t="shared" si="50"/>
        <v>1</v>
      </c>
      <c r="L222">
        <f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400.5</v>
      </c>
      <c r="M222">
        <f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400.5</v>
      </c>
      <c r="N222">
        <f t="shared" si="51"/>
        <v>400.5</v>
      </c>
      <c r="O222">
        <f t="shared" si="52"/>
        <v>400.5</v>
      </c>
      <c r="P222">
        <f>IF(I222&lt;&gt;0,(ABS(L222*Constants!$B$10)+50)/100,MAX(P221-ABS(N222*Constants!$B$4),0))</f>
        <v>0.54005</v>
      </c>
      <c r="Q222">
        <f>IF(J222&lt;&gt;0,(ABS(M222*Constants!$B$10)+50)/100,MAX(Q221-ABS(O222*Constants!$B$4),0))</f>
        <v>0.54005</v>
      </c>
      <c r="R222">
        <f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400.5</v>
      </c>
      <c r="S222">
        <f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400.5</v>
      </c>
      <c r="T222">
        <f t="shared" si="53"/>
        <v>400.5</v>
      </c>
      <c r="U222">
        <f t="shared" si="54"/>
        <v>400.5</v>
      </c>
      <c r="V222">
        <f>IF(I222&lt;&gt;0,(ABS(R222*Constants!$B$4)+50)/100,IF(R222=0,MAX((0-ABS(T222*Constants!$B$4)),0),(ABS(R222*Constants!$B$4)+50)/100))</f>
        <v>501.125</v>
      </c>
      <c r="W222">
        <f>IF(J222&lt;&gt;0,(ABS(S222*Constants!$B$4)+50)/100,IF(S222=0,MAX((0-ABS(U222*Constants!$B$4)),0),(ABS(S222*Constants!$B$4)+50)/100))</f>
        <v>501.125</v>
      </c>
      <c r="X222">
        <f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400.5</v>
      </c>
      <c r="Y222">
        <f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400.5</v>
      </c>
      <c r="Z222">
        <f t="shared" si="55"/>
        <v>400.5</v>
      </c>
      <c r="AA222">
        <f t="shared" si="56"/>
        <v>400.5</v>
      </c>
      <c r="AB222">
        <f>IF(I222&lt;&gt;0,(ABS(X222*Constants!$B$10)+50)/100,IF(X222=0,MAX((AB221-ABS(Z222*Constants!$B$4)),0),(ABS(X222*Constants!$B$4)+50)/100))</f>
        <v>0.54005</v>
      </c>
      <c r="AC222">
        <f>IF(J222&lt;&gt;0,(ABS(Y222*Constants!$B$10)+50)/100,IF(Y222=0,MAX((AC221-ABS(AA222*Constants!$B$4)),0),(ABS(Y222*Constants!$B$4)+50)/100))</f>
        <v>0.54005</v>
      </c>
      <c r="AD222">
        <f t="shared" si="57"/>
        <v>401</v>
      </c>
      <c r="AE222">
        <f t="shared" si="58"/>
        <v>400.5</v>
      </c>
      <c r="AF222">
        <f t="shared" si="59"/>
        <v>400.5</v>
      </c>
      <c r="AG222">
        <f>((Constants!$B$5*AG221)+Constants!$B$4*AD222+AH221)/(Constants!$B$5+Constants!$B$4)</f>
        <v>401</v>
      </c>
      <c r="AH222">
        <f>((Constants!$B$5*AG221)+Constants!$B$4*AD222+AH221)-(Constants!$B$5+Constants!$B$4)*AG222</f>
        <v>0</v>
      </c>
      <c r="AI222">
        <f>((Constants!$B$5*AI221)+Constants!$B$4*AE222+AJ221)/(Constants!$B$5+Constants!$B$4)</f>
        <v>400.5</v>
      </c>
      <c r="AJ222">
        <f>((Constants!$B$5*AI221)+Constants!$B$4*AE222+AJ221)-(Constants!$B$4+Constants!$B$5)*AI222</f>
        <v>0</v>
      </c>
      <c r="AK222">
        <f>((Constants!$B$5*AK221)+Constants!$B$4*AF222+AL221)/(Constants!$B$5+Constants!$B$4)</f>
        <v>400.5</v>
      </c>
      <c r="AL222">
        <f>((Constants!$B$5*AK221)+Constants!$B$4*AF222+AL221)-(Constants!$B$5+Constants!$B$4)*AK222</f>
        <v>0</v>
      </c>
      <c r="AM222">
        <f t="shared" si="60"/>
        <v>1</v>
      </c>
      <c r="AN222">
        <f t="shared" si="61"/>
        <v>1</v>
      </c>
      <c r="AO222">
        <f>(200000*(ABS(N222)-ABS(N220))+Constants!$B$7)/(2*Constants!$B$7)</f>
        <v>0.5</v>
      </c>
      <c r="AP222">
        <f>(200000*(ABS(O222)-ABS(O220))+Constants!$B$7)/(2*Constants!$B$7)</f>
        <v>0.5</v>
      </c>
      <c r="AQ222">
        <f t="shared" si="62"/>
        <v>1</v>
      </c>
      <c r="AR222">
        <f>(Constants!$B$3*Constants!$B$8*I222*K222+AS221)/(Constants!$B$9*Constants!$B$4)</f>
        <v>2.51327433628319</v>
      </c>
      <c r="AS222">
        <f>(Constants!$B$3*Constants!$B$8*I222*K222+AS221)-(AR222*Constants!$B$9*Constants!$B$4)</f>
        <v>0</v>
      </c>
      <c r="AT222">
        <f t="shared" si="63"/>
        <v>552.920353982301</v>
      </c>
      <c r="AU222">
        <f t="array" ref="AU222">IF(SUMPRODUCT(--(SIGN(AN189:AN221)=SIGN(K190:K222)))=0,2,IF(AV221&gt;0,1,0))</f>
        <v>0</v>
      </c>
      <c r="AV222">
        <f>IF(AU222=2,ROUND(5*1000/Constants!$B$11,0),IF(AV221&gt;0,AV221-1,0))</f>
        <v>0</v>
      </c>
      <c r="AW222">
        <f t="shared" si="64"/>
        <v>0</v>
      </c>
      <c r="AX222">
        <f ca="1" t="array" ref="AX222">IF(AW222&gt;Constants!$B$12,2,IF(SUMPRODUCT(--(AX203:AX222=2))=0,0,1))</f>
        <v>2</v>
      </c>
      <c r="AZ222">
        <f t="array" ref="AZ222">IF(ABS(AG222)&gt;Constants!$B$13,2,IF(SUMPRODUCT(--(AZ202:AZ221=2))=0,0,1))</f>
        <v>0</v>
      </c>
    </row>
    <row r="223" spans="1:52">
      <c r="A223" s="3">
        <v>221</v>
      </c>
      <c r="B223">
        <f>Signals!D222</f>
        <v>1</v>
      </c>
      <c r="C223">
        <f>Signals!E222</f>
        <v>1</v>
      </c>
      <c r="D223">
        <f>Signals!G222</f>
        <v>0</v>
      </c>
      <c r="E223">
        <f>Signals!J222</f>
        <v>0</v>
      </c>
      <c r="F223">
        <f>Signals!K222</f>
        <v>0</v>
      </c>
      <c r="G223">
        <f>IF(Constants!$B$2=2,-B223,B223)</f>
        <v>1</v>
      </c>
      <c r="H223">
        <f>IF(Constants!$C$2=2,-C223,C223)</f>
        <v>1</v>
      </c>
      <c r="I223">
        <f t="shared" si="48"/>
        <v>1</v>
      </c>
      <c r="J223">
        <f t="shared" si="49"/>
        <v>1</v>
      </c>
      <c r="K223">
        <f t="shared" si="50"/>
        <v>1</v>
      </c>
      <c r="L223">
        <f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400.5</v>
      </c>
      <c r="M223">
        <f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400.5</v>
      </c>
      <c r="N223">
        <f t="shared" si="51"/>
        <v>400.5</v>
      </c>
      <c r="O223">
        <f t="shared" si="52"/>
        <v>400.5</v>
      </c>
      <c r="P223">
        <f>IF(I223&lt;&gt;0,(ABS(L223*Constants!$B$10)+50)/100,MAX(P222-ABS(N223*Constants!$B$4),0))</f>
        <v>0.54005</v>
      </c>
      <c r="Q223">
        <f>IF(J223&lt;&gt;0,(ABS(M223*Constants!$B$10)+50)/100,MAX(Q222-ABS(O223*Constants!$B$4),0))</f>
        <v>0.54005</v>
      </c>
      <c r="R223">
        <f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400.5</v>
      </c>
      <c r="S223">
        <f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400.5</v>
      </c>
      <c r="T223">
        <f t="shared" si="53"/>
        <v>400.5</v>
      </c>
      <c r="U223">
        <f t="shared" si="54"/>
        <v>400.5</v>
      </c>
      <c r="V223">
        <f>IF(I223&lt;&gt;0,(ABS(R223*Constants!$B$4)+50)/100,IF(R223=0,MAX((0-ABS(T223*Constants!$B$4)),0),(ABS(R223*Constants!$B$4)+50)/100))</f>
        <v>501.125</v>
      </c>
      <c r="W223">
        <f>IF(J223&lt;&gt;0,(ABS(S223*Constants!$B$4)+50)/100,IF(S223=0,MAX((0-ABS(U223*Constants!$B$4)),0),(ABS(S223*Constants!$B$4)+50)/100))</f>
        <v>501.125</v>
      </c>
      <c r="X223">
        <f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400.5</v>
      </c>
      <c r="Y223">
        <f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400.5</v>
      </c>
      <c r="Z223">
        <f t="shared" si="55"/>
        <v>400.5</v>
      </c>
      <c r="AA223">
        <f t="shared" si="56"/>
        <v>400.5</v>
      </c>
      <c r="AB223">
        <f>IF(I223&lt;&gt;0,(ABS(X223*Constants!$B$10)+50)/100,IF(X223=0,MAX((AB222-ABS(Z223*Constants!$B$4)),0),(ABS(X223*Constants!$B$4)+50)/100))</f>
        <v>0.54005</v>
      </c>
      <c r="AC223">
        <f>IF(J223&lt;&gt;0,(ABS(Y223*Constants!$B$10)+50)/100,IF(Y223=0,MAX((AC222-ABS(AA223*Constants!$B$4)),0),(ABS(Y223*Constants!$B$4)+50)/100))</f>
        <v>0.54005</v>
      </c>
      <c r="AD223">
        <f t="shared" si="57"/>
        <v>401</v>
      </c>
      <c r="AE223">
        <f t="shared" si="58"/>
        <v>400.5</v>
      </c>
      <c r="AF223">
        <f t="shared" si="59"/>
        <v>400.5</v>
      </c>
      <c r="AG223">
        <f>((Constants!$B$5*AG222)+Constants!$B$4*AD223+AH222)/(Constants!$B$5+Constants!$B$4)</f>
        <v>401</v>
      </c>
      <c r="AH223">
        <f>((Constants!$B$5*AG222)+Constants!$B$4*AD223+AH222)-(Constants!$B$5+Constants!$B$4)*AG223</f>
        <v>0</v>
      </c>
      <c r="AI223">
        <f>((Constants!$B$5*AI222)+Constants!$B$4*AE223+AJ222)/(Constants!$B$5+Constants!$B$4)</f>
        <v>400.5</v>
      </c>
      <c r="AJ223">
        <f>((Constants!$B$5*AI222)+Constants!$B$4*AE223+AJ222)-(Constants!$B$4+Constants!$B$5)*AI223</f>
        <v>0</v>
      </c>
      <c r="AK223">
        <f>((Constants!$B$5*AK222)+Constants!$B$4*AF223+AL222)/(Constants!$B$5+Constants!$B$4)</f>
        <v>400.5</v>
      </c>
      <c r="AL223">
        <f>((Constants!$B$5*AK222)+Constants!$B$4*AF223+AL222)-(Constants!$B$5+Constants!$B$4)*AK223</f>
        <v>0</v>
      </c>
      <c r="AM223">
        <f t="shared" si="60"/>
        <v>1</v>
      </c>
      <c r="AN223">
        <f t="shared" si="61"/>
        <v>1</v>
      </c>
      <c r="AO223">
        <f>(200000*(ABS(N223)-ABS(N221))+Constants!$B$7)/(2*Constants!$B$7)</f>
        <v>0.5</v>
      </c>
      <c r="AP223">
        <f>(200000*(ABS(O223)-ABS(O221))+Constants!$B$7)/(2*Constants!$B$7)</f>
        <v>0.5</v>
      </c>
      <c r="AQ223">
        <f t="shared" si="62"/>
        <v>1</v>
      </c>
      <c r="AR223">
        <f>(Constants!$B$3*Constants!$B$8*I223*K223+AS222)/(Constants!$B$9*Constants!$B$4)</f>
        <v>2.51327433628319</v>
      </c>
      <c r="AS223">
        <f>(Constants!$B$3*Constants!$B$8*I223*K223+AS222)-(AR223*Constants!$B$9*Constants!$B$4)</f>
        <v>0</v>
      </c>
      <c r="AT223">
        <f t="shared" si="63"/>
        <v>555.433628318585</v>
      </c>
      <c r="AU223">
        <f t="array" ref="AU223">IF(SUMPRODUCT(--(SIGN(AN190:AN222)=SIGN(K191:K223)))=0,2,IF(AV222&gt;0,1,0))</f>
        <v>0</v>
      </c>
      <c r="AV223">
        <f>IF(AU223=2,ROUND(5*1000/Constants!$B$11,0),IF(AV222&gt;0,AV222-1,0))</f>
        <v>0</v>
      </c>
      <c r="AW223">
        <f t="shared" si="64"/>
        <v>0</v>
      </c>
      <c r="AX223">
        <f ca="1" t="array" ref="AX223">IF(AW223&gt;Constants!$B$12,2,IF(SUMPRODUCT(--(AX204:AX223=2))=0,0,1))</f>
        <v>2</v>
      </c>
      <c r="AZ223">
        <f t="array" ref="AZ223">IF(ABS(AG223)&gt;Constants!$B$13,2,IF(SUMPRODUCT(--(AZ203:AZ222=2))=0,0,1))</f>
        <v>0</v>
      </c>
    </row>
    <row r="224" spans="1:52">
      <c r="A224" s="3">
        <v>222</v>
      </c>
      <c r="B224">
        <f>Signals!D223</f>
        <v>1</v>
      </c>
      <c r="C224">
        <f>Signals!E223</f>
        <v>1</v>
      </c>
      <c r="D224">
        <f>Signals!G223</f>
        <v>0</v>
      </c>
      <c r="E224">
        <f>Signals!J223</f>
        <v>0</v>
      </c>
      <c r="F224">
        <f>Signals!K223</f>
        <v>0</v>
      </c>
      <c r="G224">
        <f>IF(Constants!$B$2=2,-B224,B224)</f>
        <v>1</v>
      </c>
      <c r="H224">
        <f>IF(Constants!$C$2=2,-C224,C224)</f>
        <v>1</v>
      </c>
      <c r="I224">
        <f t="shared" si="48"/>
        <v>1</v>
      </c>
      <c r="J224">
        <f t="shared" si="49"/>
        <v>1</v>
      </c>
      <c r="K224">
        <f t="shared" si="50"/>
        <v>1</v>
      </c>
      <c r="L224">
        <f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400.5</v>
      </c>
      <c r="M224">
        <f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400.5</v>
      </c>
      <c r="N224">
        <f t="shared" si="51"/>
        <v>400.5</v>
      </c>
      <c r="O224">
        <f t="shared" si="52"/>
        <v>400.5</v>
      </c>
      <c r="P224">
        <f>IF(I224&lt;&gt;0,(ABS(L224*Constants!$B$10)+50)/100,MAX(P223-ABS(N224*Constants!$B$4),0))</f>
        <v>0.54005</v>
      </c>
      <c r="Q224">
        <f>IF(J224&lt;&gt;0,(ABS(M224*Constants!$B$10)+50)/100,MAX(Q223-ABS(O224*Constants!$B$4),0))</f>
        <v>0.54005</v>
      </c>
      <c r="R224">
        <f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400.5</v>
      </c>
      <c r="S224">
        <f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400.5</v>
      </c>
      <c r="T224">
        <f t="shared" si="53"/>
        <v>400.5</v>
      </c>
      <c r="U224">
        <f t="shared" si="54"/>
        <v>400.5</v>
      </c>
      <c r="V224">
        <f>IF(I224&lt;&gt;0,(ABS(R224*Constants!$B$4)+50)/100,IF(R224=0,MAX((0-ABS(T224*Constants!$B$4)),0),(ABS(R224*Constants!$B$4)+50)/100))</f>
        <v>501.125</v>
      </c>
      <c r="W224">
        <f>IF(J224&lt;&gt;0,(ABS(S224*Constants!$B$4)+50)/100,IF(S224=0,MAX((0-ABS(U224*Constants!$B$4)),0),(ABS(S224*Constants!$B$4)+50)/100))</f>
        <v>501.125</v>
      </c>
      <c r="X224">
        <f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400.5</v>
      </c>
      <c r="Y224">
        <f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400.5</v>
      </c>
      <c r="Z224">
        <f t="shared" si="55"/>
        <v>400.5</v>
      </c>
      <c r="AA224">
        <f t="shared" si="56"/>
        <v>400.5</v>
      </c>
      <c r="AB224">
        <f>IF(I224&lt;&gt;0,(ABS(X224*Constants!$B$10)+50)/100,IF(X224=0,MAX((AB223-ABS(Z224*Constants!$B$4)),0),(ABS(X224*Constants!$B$4)+50)/100))</f>
        <v>0.54005</v>
      </c>
      <c r="AC224">
        <f>IF(J224&lt;&gt;0,(ABS(Y224*Constants!$B$10)+50)/100,IF(Y224=0,MAX((AC223-ABS(AA224*Constants!$B$4)),0),(ABS(Y224*Constants!$B$4)+50)/100))</f>
        <v>0.54005</v>
      </c>
      <c r="AD224">
        <f t="shared" si="57"/>
        <v>401</v>
      </c>
      <c r="AE224">
        <f t="shared" si="58"/>
        <v>400.5</v>
      </c>
      <c r="AF224">
        <f t="shared" si="59"/>
        <v>400.5</v>
      </c>
      <c r="AG224">
        <f>((Constants!$B$5*AG223)+Constants!$B$4*AD224+AH223)/(Constants!$B$5+Constants!$B$4)</f>
        <v>401</v>
      </c>
      <c r="AH224">
        <f>((Constants!$B$5*AG223)+Constants!$B$4*AD224+AH223)-(Constants!$B$5+Constants!$B$4)*AG224</f>
        <v>0</v>
      </c>
      <c r="AI224">
        <f>((Constants!$B$5*AI223)+Constants!$B$4*AE224+AJ223)/(Constants!$B$5+Constants!$B$4)</f>
        <v>400.5</v>
      </c>
      <c r="AJ224">
        <f>((Constants!$B$5*AI223)+Constants!$B$4*AE224+AJ223)-(Constants!$B$4+Constants!$B$5)*AI224</f>
        <v>0</v>
      </c>
      <c r="AK224">
        <f>((Constants!$B$5*AK223)+Constants!$B$4*AF224+AL223)/(Constants!$B$5+Constants!$B$4)</f>
        <v>400.5</v>
      </c>
      <c r="AL224">
        <f>((Constants!$B$5*AK223)+Constants!$B$4*AF224+AL223)-(Constants!$B$5+Constants!$B$4)*AK224</f>
        <v>0</v>
      </c>
      <c r="AM224">
        <f t="shared" si="60"/>
        <v>1</v>
      </c>
      <c r="AN224">
        <f t="shared" si="61"/>
        <v>1</v>
      </c>
      <c r="AO224">
        <f>(200000*(ABS(N224)-ABS(N222))+Constants!$B$7)/(2*Constants!$B$7)</f>
        <v>0.5</v>
      </c>
      <c r="AP224">
        <f>(200000*(ABS(O224)-ABS(O222))+Constants!$B$7)/(2*Constants!$B$7)</f>
        <v>0.5</v>
      </c>
      <c r="AQ224">
        <f t="shared" si="62"/>
        <v>1</v>
      </c>
      <c r="AR224">
        <f>(Constants!$B$3*Constants!$B$8*I224*K224+AS223)/(Constants!$B$9*Constants!$B$4)</f>
        <v>2.51327433628319</v>
      </c>
      <c r="AS224">
        <f>(Constants!$B$3*Constants!$B$8*I224*K224+AS223)-(AR224*Constants!$B$9*Constants!$B$4)</f>
        <v>0</v>
      </c>
      <c r="AT224">
        <f t="shared" si="63"/>
        <v>557.946902654868</v>
      </c>
      <c r="AU224">
        <f t="array" ref="AU224">IF(SUMPRODUCT(--(SIGN(AN191:AN223)=SIGN(K192:K224)))=0,2,IF(AV223&gt;0,1,0))</f>
        <v>0</v>
      </c>
      <c r="AV224">
        <f>IF(AU224=2,ROUND(5*1000/Constants!$B$11,0),IF(AV223&gt;0,AV223-1,0))</f>
        <v>0</v>
      </c>
      <c r="AW224">
        <f t="shared" si="64"/>
        <v>0</v>
      </c>
      <c r="AX224">
        <f ca="1" t="array" ref="AX224">IF(AW224&gt;Constants!$B$12,2,IF(SUMPRODUCT(--(AX205:AX224=2))=0,0,1))</f>
        <v>2</v>
      </c>
      <c r="AZ224">
        <f t="array" ref="AZ224">IF(ABS(AG224)&gt;Constants!$B$13,2,IF(SUMPRODUCT(--(AZ204:AZ223=2))=0,0,1))</f>
        <v>0</v>
      </c>
    </row>
    <row r="225" spans="1:52">
      <c r="A225" s="3">
        <v>223</v>
      </c>
      <c r="B225">
        <f>Signals!D224</f>
        <v>1</v>
      </c>
      <c r="C225">
        <f>Signals!E224</f>
        <v>1</v>
      </c>
      <c r="D225">
        <f>Signals!G224</f>
        <v>0</v>
      </c>
      <c r="E225">
        <f>Signals!J224</f>
        <v>0</v>
      </c>
      <c r="F225">
        <f>Signals!K224</f>
        <v>0</v>
      </c>
      <c r="G225">
        <f>IF(Constants!$B$2=2,-B225,B225)</f>
        <v>1</v>
      </c>
      <c r="H225">
        <f>IF(Constants!$C$2=2,-C225,C225)</f>
        <v>1</v>
      </c>
      <c r="I225">
        <f t="shared" si="48"/>
        <v>1</v>
      </c>
      <c r="J225">
        <f t="shared" si="49"/>
        <v>1</v>
      </c>
      <c r="K225">
        <f t="shared" si="50"/>
        <v>1</v>
      </c>
      <c r="L225">
        <f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400.5</v>
      </c>
      <c r="M225">
        <f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400.5</v>
      </c>
      <c r="N225">
        <f t="shared" si="51"/>
        <v>400.5</v>
      </c>
      <c r="O225">
        <f t="shared" si="52"/>
        <v>400.5</v>
      </c>
      <c r="P225">
        <f>IF(I225&lt;&gt;0,(ABS(L225*Constants!$B$10)+50)/100,MAX(P224-ABS(N225*Constants!$B$4),0))</f>
        <v>0.54005</v>
      </c>
      <c r="Q225">
        <f>IF(J225&lt;&gt;0,(ABS(M225*Constants!$B$10)+50)/100,MAX(Q224-ABS(O225*Constants!$B$4),0))</f>
        <v>0.54005</v>
      </c>
      <c r="R225">
        <f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400.5</v>
      </c>
      <c r="S225">
        <f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400.5</v>
      </c>
      <c r="T225">
        <f t="shared" si="53"/>
        <v>400.5</v>
      </c>
      <c r="U225">
        <f t="shared" si="54"/>
        <v>400.5</v>
      </c>
      <c r="V225">
        <f>IF(I225&lt;&gt;0,(ABS(R225*Constants!$B$4)+50)/100,IF(R225=0,MAX((0-ABS(T225*Constants!$B$4)),0),(ABS(R225*Constants!$B$4)+50)/100))</f>
        <v>501.125</v>
      </c>
      <c r="W225">
        <f>IF(J225&lt;&gt;0,(ABS(S225*Constants!$B$4)+50)/100,IF(S225=0,MAX((0-ABS(U225*Constants!$B$4)),0),(ABS(S225*Constants!$B$4)+50)/100))</f>
        <v>501.125</v>
      </c>
      <c r="X225">
        <f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400.5</v>
      </c>
      <c r="Y225">
        <f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400.5</v>
      </c>
      <c r="Z225">
        <f t="shared" si="55"/>
        <v>400.5</v>
      </c>
      <c r="AA225">
        <f t="shared" si="56"/>
        <v>400.5</v>
      </c>
      <c r="AB225">
        <f>IF(I225&lt;&gt;0,(ABS(X225*Constants!$B$10)+50)/100,IF(X225=0,MAX((AB224-ABS(Z225*Constants!$B$4)),0),(ABS(X225*Constants!$B$4)+50)/100))</f>
        <v>0.54005</v>
      </c>
      <c r="AC225">
        <f>IF(J225&lt;&gt;0,(ABS(Y225*Constants!$B$10)+50)/100,IF(Y225=0,MAX((AC224-ABS(AA225*Constants!$B$4)),0),(ABS(Y225*Constants!$B$4)+50)/100))</f>
        <v>0.54005</v>
      </c>
      <c r="AD225">
        <f t="shared" si="57"/>
        <v>401</v>
      </c>
      <c r="AE225">
        <f t="shared" si="58"/>
        <v>400.5</v>
      </c>
      <c r="AF225">
        <f t="shared" si="59"/>
        <v>400.5</v>
      </c>
      <c r="AG225">
        <f>((Constants!$B$5*AG224)+Constants!$B$4*AD225+AH224)/(Constants!$B$5+Constants!$B$4)</f>
        <v>401</v>
      </c>
      <c r="AH225">
        <f>((Constants!$B$5*AG224)+Constants!$B$4*AD225+AH224)-(Constants!$B$5+Constants!$B$4)*AG225</f>
        <v>0</v>
      </c>
      <c r="AI225">
        <f>((Constants!$B$5*AI224)+Constants!$B$4*AE225+AJ224)/(Constants!$B$5+Constants!$B$4)</f>
        <v>400.5</v>
      </c>
      <c r="AJ225">
        <f>((Constants!$B$5*AI224)+Constants!$B$4*AE225+AJ224)-(Constants!$B$4+Constants!$B$5)*AI225</f>
        <v>0</v>
      </c>
      <c r="AK225">
        <f>((Constants!$B$5*AK224)+Constants!$B$4*AF225+AL224)/(Constants!$B$5+Constants!$B$4)</f>
        <v>400.5</v>
      </c>
      <c r="AL225">
        <f>((Constants!$B$5*AK224)+Constants!$B$4*AF225+AL224)-(Constants!$B$5+Constants!$B$4)*AK225</f>
        <v>0</v>
      </c>
      <c r="AM225">
        <f t="shared" si="60"/>
        <v>1</v>
      </c>
      <c r="AN225">
        <f t="shared" si="61"/>
        <v>1</v>
      </c>
      <c r="AO225">
        <f>(200000*(ABS(N225)-ABS(N223))+Constants!$B$7)/(2*Constants!$B$7)</f>
        <v>0.5</v>
      </c>
      <c r="AP225">
        <f>(200000*(ABS(O225)-ABS(O223))+Constants!$B$7)/(2*Constants!$B$7)</f>
        <v>0.5</v>
      </c>
      <c r="AQ225">
        <f t="shared" si="62"/>
        <v>1</v>
      </c>
      <c r="AR225">
        <f>(Constants!$B$3*Constants!$B$8*I225*K225+AS224)/(Constants!$B$9*Constants!$B$4)</f>
        <v>2.51327433628319</v>
      </c>
      <c r="AS225">
        <f>(Constants!$B$3*Constants!$B$8*I225*K225+AS224)-(AR225*Constants!$B$9*Constants!$B$4)</f>
        <v>0</v>
      </c>
      <c r="AT225">
        <f t="shared" si="63"/>
        <v>560.460176991151</v>
      </c>
      <c r="AU225">
        <f t="array" ref="AU225">IF(SUMPRODUCT(--(SIGN(AN192:AN224)=SIGN(K193:K225)))=0,2,IF(AV224&gt;0,1,0))</f>
        <v>0</v>
      </c>
      <c r="AV225">
        <f>IF(AU225=2,ROUND(5*1000/Constants!$B$11,0),IF(AV224&gt;0,AV224-1,0))</f>
        <v>0</v>
      </c>
      <c r="AW225">
        <f t="shared" si="64"/>
        <v>0</v>
      </c>
      <c r="AX225">
        <f ca="1" t="array" ref="AX225">IF(AW225&gt;Constants!$B$12,2,IF(SUMPRODUCT(--(AX206:AX225=2))=0,0,1))</f>
        <v>2</v>
      </c>
      <c r="AZ225">
        <f t="array" ref="AZ225">IF(ABS(AG225)&gt;Constants!$B$13,2,IF(SUMPRODUCT(--(AZ205:AZ224=2))=0,0,1))</f>
        <v>0</v>
      </c>
    </row>
    <row r="226" spans="1:52">
      <c r="A226" s="3">
        <v>224</v>
      </c>
      <c r="B226">
        <f>Signals!D225</f>
        <v>1</v>
      </c>
      <c r="C226">
        <f>Signals!E225</f>
        <v>1</v>
      </c>
      <c r="D226">
        <f>Signals!G225</f>
        <v>0</v>
      </c>
      <c r="E226">
        <f>Signals!J225</f>
        <v>0</v>
      </c>
      <c r="F226">
        <f>Signals!K225</f>
        <v>0</v>
      </c>
      <c r="G226">
        <f>IF(Constants!$B$2=2,-B226,B226)</f>
        <v>1</v>
      </c>
      <c r="H226">
        <f>IF(Constants!$C$2=2,-C226,C226)</f>
        <v>1</v>
      </c>
      <c r="I226">
        <f t="shared" si="48"/>
        <v>1</v>
      </c>
      <c r="J226">
        <f t="shared" si="49"/>
        <v>1</v>
      </c>
      <c r="K226">
        <f t="shared" si="50"/>
        <v>1</v>
      </c>
      <c r="L226">
        <f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400.5</v>
      </c>
      <c r="M226">
        <f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400.5</v>
      </c>
      <c r="N226">
        <f t="shared" si="51"/>
        <v>400.5</v>
      </c>
      <c r="O226">
        <f t="shared" si="52"/>
        <v>400.5</v>
      </c>
      <c r="P226">
        <f>IF(I226&lt;&gt;0,(ABS(L226*Constants!$B$10)+50)/100,MAX(P225-ABS(N226*Constants!$B$4),0))</f>
        <v>0.54005</v>
      </c>
      <c r="Q226">
        <f>IF(J226&lt;&gt;0,(ABS(M226*Constants!$B$10)+50)/100,MAX(Q225-ABS(O226*Constants!$B$4),0))</f>
        <v>0.54005</v>
      </c>
      <c r="R226">
        <f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400.5</v>
      </c>
      <c r="S226">
        <f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400.5</v>
      </c>
      <c r="T226">
        <f t="shared" si="53"/>
        <v>400.5</v>
      </c>
      <c r="U226">
        <f t="shared" si="54"/>
        <v>400.5</v>
      </c>
      <c r="V226">
        <f>IF(I226&lt;&gt;0,(ABS(R226*Constants!$B$4)+50)/100,IF(R226=0,MAX((0-ABS(T226*Constants!$B$4)),0),(ABS(R226*Constants!$B$4)+50)/100))</f>
        <v>501.125</v>
      </c>
      <c r="W226">
        <f>IF(J226&lt;&gt;0,(ABS(S226*Constants!$B$4)+50)/100,IF(S226=0,MAX((0-ABS(U226*Constants!$B$4)),0),(ABS(S226*Constants!$B$4)+50)/100))</f>
        <v>501.125</v>
      </c>
      <c r="X226">
        <f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400.5</v>
      </c>
      <c r="Y226">
        <f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400.5</v>
      </c>
      <c r="Z226">
        <f t="shared" si="55"/>
        <v>400.5</v>
      </c>
      <c r="AA226">
        <f t="shared" si="56"/>
        <v>400.5</v>
      </c>
      <c r="AB226">
        <f>IF(I226&lt;&gt;0,(ABS(X226*Constants!$B$10)+50)/100,IF(X226=0,MAX((AB225-ABS(Z226*Constants!$B$4)),0),(ABS(X226*Constants!$B$4)+50)/100))</f>
        <v>0.54005</v>
      </c>
      <c r="AC226">
        <f>IF(J226&lt;&gt;0,(ABS(Y226*Constants!$B$10)+50)/100,IF(Y226=0,MAX((AC225-ABS(AA226*Constants!$B$4)),0),(ABS(Y226*Constants!$B$4)+50)/100))</f>
        <v>0.54005</v>
      </c>
      <c r="AD226">
        <f t="shared" si="57"/>
        <v>401</v>
      </c>
      <c r="AE226">
        <f t="shared" si="58"/>
        <v>400.5</v>
      </c>
      <c r="AF226">
        <f t="shared" si="59"/>
        <v>400.5</v>
      </c>
      <c r="AG226">
        <f>((Constants!$B$5*AG225)+Constants!$B$4*AD226+AH225)/(Constants!$B$5+Constants!$B$4)</f>
        <v>401</v>
      </c>
      <c r="AH226">
        <f>((Constants!$B$5*AG225)+Constants!$B$4*AD226+AH225)-(Constants!$B$5+Constants!$B$4)*AG226</f>
        <v>0</v>
      </c>
      <c r="AI226">
        <f>((Constants!$B$5*AI225)+Constants!$B$4*AE226+AJ225)/(Constants!$B$5+Constants!$B$4)</f>
        <v>400.5</v>
      </c>
      <c r="AJ226">
        <f>((Constants!$B$5*AI225)+Constants!$B$4*AE226+AJ225)-(Constants!$B$4+Constants!$B$5)*AI226</f>
        <v>0</v>
      </c>
      <c r="AK226">
        <f>((Constants!$B$5*AK225)+Constants!$B$4*AF226+AL225)/(Constants!$B$5+Constants!$B$4)</f>
        <v>400.5</v>
      </c>
      <c r="AL226">
        <f>((Constants!$B$5*AK225)+Constants!$B$4*AF226+AL225)-(Constants!$B$5+Constants!$B$4)*AK226</f>
        <v>0</v>
      </c>
      <c r="AM226">
        <f t="shared" si="60"/>
        <v>1</v>
      </c>
      <c r="AN226">
        <f t="shared" si="61"/>
        <v>1</v>
      </c>
      <c r="AO226">
        <f>(200000*(ABS(N226)-ABS(N224))+Constants!$B$7)/(2*Constants!$B$7)</f>
        <v>0.5</v>
      </c>
      <c r="AP226">
        <f>(200000*(ABS(O226)-ABS(O224))+Constants!$B$7)/(2*Constants!$B$7)</f>
        <v>0.5</v>
      </c>
      <c r="AQ226">
        <f t="shared" si="62"/>
        <v>1</v>
      </c>
      <c r="AR226">
        <f>(Constants!$B$3*Constants!$B$8*I226*K226+AS225)/(Constants!$B$9*Constants!$B$4)</f>
        <v>2.51327433628319</v>
      </c>
      <c r="AS226">
        <f>(Constants!$B$3*Constants!$B$8*I226*K226+AS225)-(AR226*Constants!$B$9*Constants!$B$4)</f>
        <v>0</v>
      </c>
      <c r="AT226">
        <f t="shared" si="63"/>
        <v>562.973451327434</v>
      </c>
      <c r="AU226">
        <f t="array" ref="AU226">IF(SUMPRODUCT(--(SIGN(AN193:AN225)=SIGN(K194:K226)))=0,2,IF(AV225&gt;0,1,0))</f>
        <v>0</v>
      </c>
      <c r="AV226">
        <f>IF(AU226=2,ROUND(5*1000/Constants!$B$11,0),IF(AV225&gt;0,AV225-1,0))</f>
        <v>0</v>
      </c>
      <c r="AW226">
        <f t="shared" si="64"/>
        <v>0</v>
      </c>
      <c r="AX226">
        <f ca="1" t="array" ref="AX226">IF(AW226&gt;Constants!$B$12,2,IF(SUMPRODUCT(--(AX207:AX226=2))=0,0,1))</f>
        <v>2</v>
      </c>
      <c r="AZ226">
        <f t="array" ref="AZ226">IF(ABS(AG226)&gt;Constants!$B$13,2,IF(SUMPRODUCT(--(AZ206:AZ225=2))=0,0,1))</f>
        <v>0</v>
      </c>
    </row>
    <row r="227" spans="1:52">
      <c r="A227" s="3">
        <v>225</v>
      </c>
      <c r="B227">
        <f>Signals!D226</f>
        <v>1</v>
      </c>
      <c r="C227">
        <f>Signals!E226</f>
        <v>1</v>
      </c>
      <c r="D227">
        <f>Signals!G226</f>
        <v>0</v>
      </c>
      <c r="E227">
        <f>Signals!J226</f>
        <v>0</v>
      </c>
      <c r="F227">
        <f>Signals!K226</f>
        <v>0</v>
      </c>
      <c r="G227">
        <f>IF(Constants!$B$2=2,-B227,B227)</f>
        <v>1</v>
      </c>
      <c r="H227">
        <f>IF(Constants!$C$2=2,-C227,C227)</f>
        <v>1</v>
      </c>
      <c r="I227">
        <f t="shared" si="48"/>
        <v>1</v>
      </c>
      <c r="J227">
        <f t="shared" si="49"/>
        <v>1</v>
      </c>
      <c r="K227">
        <f t="shared" si="50"/>
        <v>1</v>
      </c>
      <c r="L227">
        <f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400.5</v>
      </c>
      <c r="M227">
        <f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400.5</v>
      </c>
      <c r="N227">
        <f t="shared" si="51"/>
        <v>400.5</v>
      </c>
      <c r="O227">
        <f t="shared" si="52"/>
        <v>400.5</v>
      </c>
      <c r="P227">
        <f>IF(I227&lt;&gt;0,(ABS(L227*Constants!$B$10)+50)/100,MAX(P226-ABS(N227*Constants!$B$4),0))</f>
        <v>0.54005</v>
      </c>
      <c r="Q227">
        <f>IF(J227&lt;&gt;0,(ABS(M227*Constants!$B$10)+50)/100,MAX(Q226-ABS(O227*Constants!$B$4),0))</f>
        <v>0.54005</v>
      </c>
      <c r="R227">
        <f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400.5</v>
      </c>
      <c r="S227">
        <f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400.5</v>
      </c>
      <c r="T227">
        <f t="shared" si="53"/>
        <v>400.5</v>
      </c>
      <c r="U227">
        <f t="shared" si="54"/>
        <v>400.5</v>
      </c>
      <c r="V227">
        <f>IF(I227&lt;&gt;0,(ABS(R227*Constants!$B$4)+50)/100,IF(R227=0,MAX((0-ABS(T227*Constants!$B$4)),0),(ABS(R227*Constants!$B$4)+50)/100))</f>
        <v>501.125</v>
      </c>
      <c r="W227">
        <f>IF(J227&lt;&gt;0,(ABS(S227*Constants!$B$4)+50)/100,IF(S227=0,MAX((0-ABS(U227*Constants!$B$4)),0),(ABS(S227*Constants!$B$4)+50)/100))</f>
        <v>501.125</v>
      </c>
      <c r="X227">
        <f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400.5</v>
      </c>
      <c r="Y227">
        <f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400.5</v>
      </c>
      <c r="Z227">
        <f t="shared" si="55"/>
        <v>400.5</v>
      </c>
      <c r="AA227">
        <f t="shared" si="56"/>
        <v>400.5</v>
      </c>
      <c r="AB227">
        <f>IF(I227&lt;&gt;0,(ABS(X227*Constants!$B$10)+50)/100,IF(X227=0,MAX((AB226-ABS(Z227*Constants!$B$4)),0),(ABS(X227*Constants!$B$4)+50)/100))</f>
        <v>0.54005</v>
      </c>
      <c r="AC227">
        <f>IF(J227&lt;&gt;0,(ABS(Y227*Constants!$B$10)+50)/100,IF(Y227=0,MAX((AC226-ABS(AA227*Constants!$B$4)),0),(ABS(Y227*Constants!$B$4)+50)/100))</f>
        <v>0.54005</v>
      </c>
      <c r="AD227">
        <f t="shared" si="57"/>
        <v>401</v>
      </c>
      <c r="AE227">
        <f t="shared" si="58"/>
        <v>400.5</v>
      </c>
      <c r="AF227">
        <f t="shared" si="59"/>
        <v>400.5</v>
      </c>
      <c r="AG227">
        <f>((Constants!$B$5*AG226)+Constants!$B$4*AD227+AH226)/(Constants!$B$5+Constants!$B$4)</f>
        <v>401</v>
      </c>
      <c r="AH227">
        <f>((Constants!$B$5*AG226)+Constants!$B$4*AD227+AH226)-(Constants!$B$5+Constants!$B$4)*AG227</f>
        <v>0</v>
      </c>
      <c r="AI227">
        <f>((Constants!$B$5*AI226)+Constants!$B$4*AE227+AJ226)/(Constants!$B$5+Constants!$B$4)</f>
        <v>400.5</v>
      </c>
      <c r="AJ227">
        <f>((Constants!$B$5*AI226)+Constants!$B$4*AE227+AJ226)-(Constants!$B$4+Constants!$B$5)*AI227</f>
        <v>0</v>
      </c>
      <c r="AK227">
        <f>((Constants!$B$5*AK226)+Constants!$B$4*AF227+AL226)/(Constants!$B$5+Constants!$B$4)</f>
        <v>400.5</v>
      </c>
      <c r="AL227">
        <f>((Constants!$B$5*AK226)+Constants!$B$4*AF227+AL226)-(Constants!$B$5+Constants!$B$4)*AK227</f>
        <v>0</v>
      </c>
      <c r="AM227">
        <f t="shared" si="60"/>
        <v>1</v>
      </c>
      <c r="AN227">
        <f t="shared" si="61"/>
        <v>1</v>
      </c>
      <c r="AO227">
        <f>(200000*(ABS(N227)-ABS(N225))+Constants!$B$7)/(2*Constants!$B$7)</f>
        <v>0.5</v>
      </c>
      <c r="AP227">
        <f>(200000*(ABS(O227)-ABS(O225))+Constants!$B$7)/(2*Constants!$B$7)</f>
        <v>0.5</v>
      </c>
      <c r="AQ227">
        <f t="shared" si="62"/>
        <v>1</v>
      </c>
      <c r="AR227">
        <f>(Constants!$B$3*Constants!$B$8*I227*K227+AS226)/(Constants!$B$9*Constants!$B$4)</f>
        <v>2.51327433628319</v>
      </c>
      <c r="AS227">
        <f>(Constants!$B$3*Constants!$B$8*I227*K227+AS226)-(AR227*Constants!$B$9*Constants!$B$4)</f>
        <v>0</v>
      </c>
      <c r="AT227">
        <f t="shared" si="63"/>
        <v>565.486725663717</v>
      </c>
      <c r="AU227">
        <f t="array" ref="AU227">IF(SUMPRODUCT(--(SIGN(AN194:AN226)=SIGN(K195:K227)))=0,2,IF(AV226&gt;0,1,0))</f>
        <v>0</v>
      </c>
      <c r="AV227">
        <f>IF(AU227=2,ROUND(5*1000/Constants!$B$11,0),IF(AV226&gt;0,AV226-1,0))</f>
        <v>0</v>
      </c>
      <c r="AW227">
        <f t="shared" si="64"/>
        <v>0</v>
      </c>
      <c r="AX227">
        <f ca="1" t="array" ref="AX227">IF(AW227&gt;Constants!$B$12,2,IF(SUMPRODUCT(--(AX208:AX227=2))=0,0,1))</f>
        <v>2</v>
      </c>
      <c r="AZ227">
        <f t="array" ref="AZ227">IF(ABS(AG227)&gt;Constants!$B$13,2,IF(SUMPRODUCT(--(AZ207:AZ226=2))=0,0,1))</f>
        <v>0</v>
      </c>
    </row>
    <row r="228" spans="1:52">
      <c r="A228" s="3">
        <v>226</v>
      </c>
      <c r="B228">
        <f>Signals!D227</f>
        <v>1</v>
      </c>
      <c r="C228">
        <f>Signals!E227</f>
        <v>1</v>
      </c>
      <c r="D228">
        <f>Signals!G227</f>
        <v>0</v>
      </c>
      <c r="E228">
        <f>Signals!J227</f>
        <v>0</v>
      </c>
      <c r="F228">
        <f>Signals!K227</f>
        <v>0</v>
      </c>
      <c r="G228">
        <f>IF(Constants!$B$2=2,-B228,B228)</f>
        <v>1</v>
      </c>
      <c r="H228">
        <f>IF(Constants!$C$2=2,-C228,C228)</f>
        <v>1</v>
      </c>
      <c r="I228">
        <f t="shared" si="48"/>
        <v>1</v>
      </c>
      <c r="J228">
        <f t="shared" si="49"/>
        <v>1</v>
      </c>
      <c r="K228">
        <f t="shared" si="50"/>
        <v>1</v>
      </c>
      <c r="L228">
        <f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400.5</v>
      </c>
      <c r="M228">
        <f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400.5</v>
      </c>
      <c r="N228">
        <f t="shared" si="51"/>
        <v>400.5</v>
      </c>
      <c r="O228">
        <f t="shared" si="52"/>
        <v>400.5</v>
      </c>
      <c r="P228">
        <f>IF(I228&lt;&gt;0,(ABS(L228*Constants!$B$10)+50)/100,MAX(P227-ABS(N228*Constants!$B$4),0))</f>
        <v>0.54005</v>
      </c>
      <c r="Q228">
        <f>IF(J228&lt;&gt;0,(ABS(M228*Constants!$B$10)+50)/100,MAX(Q227-ABS(O228*Constants!$B$4),0))</f>
        <v>0.54005</v>
      </c>
      <c r="R228">
        <f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400.5</v>
      </c>
      <c r="S228">
        <f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400.5</v>
      </c>
      <c r="T228">
        <f t="shared" si="53"/>
        <v>400.5</v>
      </c>
      <c r="U228">
        <f t="shared" si="54"/>
        <v>400.5</v>
      </c>
      <c r="V228">
        <f>IF(I228&lt;&gt;0,(ABS(R228*Constants!$B$4)+50)/100,IF(R228=0,MAX((0-ABS(T228*Constants!$B$4)),0),(ABS(R228*Constants!$B$4)+50)/100))</f>
        <v>501.125</v>
      </c>
      <c r="W228">
        <f>IF(J228&lt;&gt;0,(ABS(S228*Constants!$B$4)+50)/100,IF(S228=0,MAX((0-ABS(U228*Constants!$B$4)),0),(ABS(S228*Constants!$B$4)+50)/100))</f>
        <v>501.125</v>
      </c>
      <c r="X228">
        <f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400.5</v>
      </c>
      <c r="Y228">
        <f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400.5</v>
      </c>
      <c r="Z228">
        <f t="shared" si="55"/>
        <v>400.5</v>
      </c>
      <c r="AA228">
        <f t="shared" si="56"/>
        <v>400.5</v>
      </c>
      <c r="AB228">
        <f>IF(I228&lt;&gt;0,(ABS(X228*Constants!$B$10)+50)/100,IF(X228=0,MAX((AB227-ABS(Z228*Constants!$B$4)),0),(ABS(X228*Constants!$B$4)+50)/100))</f>
        <v>0.54005</v>
      </c>
      <c r="AC228">
        <f>IF(J228&lt;&gt;0,(ABS(Y228*Constants!$B$10)+50)/100,IF(Y228=0,MAX((AC227-ABS(AA228*Constants!$B$4)),0),(ABS(Y228*Constants!$B$4)+50)/100))</f>
        <v>0.54005</v>
      </c>
      <c r="AD228">
        <f t="shared" si="57"/>
        <v>401</v>
      </c>
      <c r="AE228">
        <f t="shared" si="58"/>
        <v>400.5</v>
      </c>
      <c r="AF228">
        <f t="shared" si="59"/>
        <v>400.5</v>
      </c>
      <c r="AG228">
        <f>((Constants!$B$5*AG227)+Constants!$B$4*AD228+AH227)/(Constants!$B$5+Constants!$B$4)</f>
        <v>401</v>
      </c>
      <c r="AH228">
        <f>((Constants!$B$5*AG227)+Constants!$B$4*AD228+AH227)-(Constants!$B$5+Constants!$B$4)*AG228</f>
        <v>0</v>
      </c>
      <c r="AI228">
        <f>((Constants!$B$5*AI227)+Constants!$B$4*AE228+AJ227)/(Constants!$B$5+Constants!$B$4)</f>
        <v>400.5</v>
      </c>
      <c r="AJ228">
        <f>((Constants!$B$5*AI227)+Constants!$B$4*AE228+AJ227)-(Constants!$B$4+Constants!$B$5)*AI228</f>
        <v>0</v>
      </c>
      <c r="AK228">
        <f>((Constants!$B$5*AK227)+Constants!$B$4*AF228+AL227)/(Constants!$B$5+Constants!$B$4)</f>
        <v>400.5</v>
      </c>
      <c r="AL228">
        <f>((Constants!$B$5*AK227)+Constants!$B$4*AF228+AL227)-(Constants!$B$5+Constants!$B$4)*AK228</f>
        <v>0</v>
      </c>
      <c r="AM228">
        <f t="shared" si="60"/>
        <v>1</v>
      </c>
      <c r="AN228">
        <f t="shared" si="61"/>
        <v>1</v>
      </c>
      <c r="AO228">
        <f>(200000*(ABS(N228)-ABS(N226))+Constants!$B$7)/(2*Constants!$B$7)</f>
        <v>0.5</v>
      </c>
      <c r="AP228">
        <f>(200000*(ABS(O228)-ABS(O226))+Constants!$B$7)/(2*Constants!$B$7)</f>
        <v>0.5</v>
      </c>
      <c r="AQ228">
        <f t="shared" si="62"/>
        <v>1</v>
      </c>
      <c r="AR228">
        <f>(Constants!$B$3*Constants!$B$8*I228*K228+AS227)/(Constants!$B$9*Constants!$B$4)</f>
        <v>2.51327433628319</v>
      </c>
      <c r="AS228">
        <f>(Constants!$B$3*Constants!$B$8*I228*K228+AS227)-(AR228*Constants!$B$9*Constants!$B$4)</f>
        <v>0</v>
      </c>
      <c r="AT228">
        <f t="shared" si="63"/>
        <v>568.000000000001</v>
      </c>
      <c r="AU228">
        <f t="array" ref="AU228">IF(SUMPRODUCT(--(SIGN(AN195:AN227)=SIGN(K196:K228)))=0,2,IF(AV227&gt;0,1,0))</f>
        <v>0</v>
      </c>
      <c r="AV228">
        <f>IF(AU228=2,ROUND(5*1000/Constants!$B$11,0),IF(AV227&gt;0,AV227-1,0))</f>
        <v>0</v>
      </c>
      <c r="AW228">
        <f t="shared" si="64"/>
        <v>0</v>
      </c>
      <c r="AX228">
        <f ca="1" t="array" ref="AX228">IF(AW228&gt;Constants!$B$12,2,IF(SUMPRODUCT(--(AX209:AX228=2))=0,0,1))</f>
        <v>2</v>
      </c>
      <c r="AZ228">
        <f t="array" ref="AZ228">IF(ABS(AG228)&gt;Constants!$B$13,2,IF(SUMPRODUCT(--(AZ208:AZ227=2))=0,0,1))</f>
        <v>0</v>
      </c>
    </row>
    <row r="229" spans="1:52">
      <c r="A229" s="3">
        <v>227</v>
      </c>
      <c r="B229">
        <f>Signals!D228</f>
        <v>1</v>
      </c>
      <c r="C229">
        <f>Signals!E228</f>
        <v>1</v>
      </c>
      <c r="D229">
        <f>Signals!G228</f>
        <v>0</v>
      </c>
      <c r="E229">
        <f>Signals!J228</f>
        <v>0</v>
      </c>
      <c r="F229">
        <f>Signals!K228</f>
        <v>0</v>
      </c>
      <c r="G229">
        <f>IF(Constants!$B$2=2,-B229,B229)</f>
        <v>1</v>
      </c>
      <c r="H229">
        <f>IF(Constants!$C$2=2,-C229,C229)</f>
        <v>1</v>
      </c>
      <c r="I229">
        <f t="shared" si="48"/>
        <v>1</v>
      </c>
      <c r="J229">
        <f t="shared" si="49"/>
        <v>1</v>
      </c>
      <c r="K229">
        <f t="shared" si="50"/>
        <v>1</v>
      </c>
      <c r="L229">
        <f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400.5</v>
      </c>
      <c r="M229">
        <f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400.5</v>
      </c>
      <c r="N229">
        <f t="shared" si="51"/>
        <v>400.5</v>
      </c>
      <c r="O229">
        <f t="shared" si="52"/>
        <v>400.5</v>
      </c>
      <c r="P229">
        <f>IF(I229&lt;&gt;0,(ABS(L229*Constants!$B$10)+50)/100,MAX(P228-ABS(N229*Constants!$B$4),0))</f>
        <v>0.54005</v>
      </c>
      <c r="Q229">
        <f>IF(J229&lt;&gt;0,(ABS(M229*Constants!$B$10)+50)/100,MAX(Q228-ABS(O229*Constants!$B$4),0))</f>
        <v>0.54005</v>
      </c>
      <c r="R229">
        <f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400.5</v>
      </c>
      <c r="S229">
        <f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400.5</v>
      </c>
      <c r="T229">
        <f t="shared" si="53"/>
        <v>400.5</v>
      </c>
      <c r="U229">
        <f t="shared" si="54"/>
        <v>400.5</v>
      </c>
      <c r="V229">
        <f>IF(I229&lt;&gt;0,(ABS(R229*Constants!$B$4)+50)/100,IF(R229=0,MAX((0-ABS(T229*Constants!$B$4)),0),(ABS(R229*Constants!$B$4)+50)/100))</f>
        <v>501.125</v>
      </c>
      <c r="W229">
        <f>IF(J229&lt;&gt;0,(ABS(S229*Constants!$B$4)+50)/100,IF(S229=0,MAX((0-ABS(U229*Constants!$B$4)),0),(ABS(S229*Constants!$B$4)+50)/100))</f>
        <v>501.125</v>
      </c>
      <c r="X229">
        <f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400.5</v>
      </c>
      <c r="Y229">
        <f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400.5</v>
      </c>
      <c r="Z229">
        <f t="shared" si="55"/>
        <v>400.5</v>
      </c>
      <c r="AA229">
        <f t="shared" si="56"/>
        <v>400.5</v>
      </c>
      <c r="AB229">
        <f>IF(I229&lt;&gt;0,(ABS(X229*Constants!$B$10)+50)/100,IF(X229=0,MAX((AB228-ABS(Z229*Constants!$B$4)),0),(ABS(X229*Constants!$B$4)+50)/100))</f>
        <v>0.54005</v>
      </c>
      <c r="AC229">
        <f>IF(J229&lt;&gt;0,(ABS(Y229*Constants!$B$10)+50)/100,IF(Y229=0,MAX((AC228-ABS(AA229*Constants!$B$4)),0),(ABS(Y229*Constants!$B$4)+50)/100))</f>
        <v>0.54005</v>
      </c>
      <c r="AD229">
        <f t="shared" si="57"/>
        <v>401</v>
      </c>
      <c r="AE229">
        <f t="shared" si="58"/>
        <v>400.5</v>
      </c>
      <c r="AF229">
        <f t="shared" si="59"/>
        <v>400.5</v>
      </c>
      <c r="AG229">
        <f>((Constants!$B$5*AG228)+Constants!$B$4*AD229+AH228)/(Constants!$B$5+Constants!$B$4)</f>
        <v>401</v>
      </c>
      <c r="AH229">
        <f>((Constants!$B$5*AG228)+Constants!$B$4*AD229+AH228)-(Constants!$B$5+Constants!$B$4)*AG229</f>
        <v>0</v>
      </c>
      <c r="AI229">
        <f>((Constants!$B$5*AI228)+Constants!$B$4*AE229+AJ228)/(Constants!$B$5+Constants!$B$4)</f>
        <v>400.5</v>
      </c>
      <c r="AJ229">
        <f>((Constants!$B$5*AI228)+Constants!$B$4*AE229+AJ228)-(Constants!$B$4+Constants!$B$5)*AI229</f>
        <v>0</v>
      </c>
      <c r="AK229">
        <f>((Constants!$B$5*AK228)+Constants!$B$4*AF229+AL228)/(Constants!$B$5+Constants!$B$4)</f>
        <v>400.5</v>
      </c>
      <c r="AL229">
        <f>((Constants!$B$5*AK228)+Constants!$B$4*AF229+AL228)-(Constants!$B$5+Constants!$B$4)*AK229</f>
        <v>0</v>
      </c>
      <c r="AM229">
        <f t="shared" si="60"/>
        <v>1</v>
      </c>
      <c r="AN229">
        <f t="shared" si="61"/>
        <v>1</v>
      </c>
      <c r="AO229">
        <f>(200000*(ABS(N229)-ABS(N227))+Constants!$B$7)/(2*Constants!$B$7)</f>
        <v>0.5</v>
      </c>
      <c r="AP229">
        <f>(200000*(ABS(O229)-ABS(O227))+Constants!$B$7)/(2*Constants!$B$7)</f>
        <v>0.5</v>
      </c>
      <c r="AQ229">
        <f t="shared" si="62"/>
        <v>1</v>
      </c>
      <c r="AR229">
        <f>(Constants!$B$3*Constants!$B$8*I229*K229+AS228)/(Constants!$B$9*Constants!$B$4)</f>
        <v>2.51327433628319</v>
      </c>
      <c r="AS229">
        <f>(Constants!$B$3*Constants!$B$8*I229*K229+AS228)-(AR229*Constants!$B$9*Constants!$B$4)</f>
        <v>0</v>
      </c>
      <c r="AT229">
        <f t="shared" si="63"/>
        <v>570.513274336284</v>
      </c>
      <c r="AU229">
        <f t="array" ref="AU229">IF(SUMPRODUCT(--(SIGN(AN196:AN228)=SIGN(K197:K229)))=0,2,IF(AV228&gt;0,1,0))</f>
        <v>0</v>
      </c>
      <c r="AV229">
        <f>IF(AU229=2,ROUND(5*1000/Constants!$B$11,0),IF(AV228&gt;0,AV228-1,0))</f>
        <v>0</v>
      </c>
      <c r="AW229">
        <f t="shared" si="64"/>
        <v>0</v>
      </c>
      <c r="AX229">
        <f ca="1" t="array" ref="AX229">IF(AW229&gt;Constants!$B$12,2,IF(SUMPRODUCT(--(AX210:AX229=2))=0,0,1))</f>
        <v>2</v>
      </c>
      <c r="AZ229">
        <f t="array" ref="AZ229">IF(ABS(AG229)&gt;Constants!$B$13,2,IF(SUMPRODUCT(--(AZ209:AZ228=2))=0,0,1))</f>
        <v>0</v>
      </c>
    </row>
    <row r="230" spans="1:52">
      <c r="A230" s="3">
        <v>228</v>
      </c>
      <c r="B230">
        <f>Signals!D229</f>
        <v>1</v>
      </c>
      <c r="C230">
        <f>Signals!E229</f>
        <v>1</v>
      </c>
      <c r="D230">
        <f>Signals!G229</f>
        <v>0</v>
      </c>
      <c r="E230">
        <f>Signals!J229</f>
        <v>0</v>
      </c>
      <c r="F230">
        <f>Signals!K229</f>
        <v>0</v>
      </c>
      <c r="G230">
        <f>IF(Constants!$B$2=2,-B230,B230)</f>
        <v>1</v>
      </c>
      <c r="H230">
        <f>IF(Constants!$C$2=2,-C230,C230)</f>
        <v>1</v>
      </c>
      <c r="I230">
        <f t="shared" si="48"/>
        <v>1</v>
      </c>
      <c r="J230">
        <f t="shared" si="49"/>
        <v>1</v>
      </c>
      <c r="K230">
        <f t="shared" si="50"/>
        <v>1</v>
      </c>
      <c r="L230">
        <f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400.5</v>
      </c>
      <c r="M230">
        <f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400.5</v>
      </c>
      <c r="N230">
        <f t="shared" si="51"/>
        <v>400.5</v>
      </c>
      <c r="O230">
        <f t="shared" si="52"/>
        <v>400.5</v>
      </c>
      <c r="P230">
        <f>IF(I230&lt;&gt;0,(ABS(L230*Constants!$B$10)+50)/100,MAX(P229-ABS(N230*Constants!$B$4),0))</f>
        <v>0.54005</v>
      </c>
      <c r="Q230">
        <f>IF(J230&lt;&gt;0,(ABS(M230*Constants!$B$10)+50)/100,MAX(Q229-ABS(O230*Constants!$B$4),0))</f>
        <v>0.54005</v>
      </c>
      <c r="R230">
        <f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400.5</v>
      </c>
      <c r="S230">
        <f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400.5</v>
      </c>
      <c r="T230">
        <f t="shared" si="53"/>
        <v>400.5</v>
      </c>
      <c r="U230">
        <f t="shared" si="54"/>
        <v>400.5</v>
      </c>
      <c r="V230">
        <f>IF(I230&lt;&gt;0,(ABS(R230*Constants!$B$4)+50)/100,IF(R230=0,MAX((0-ABS(T230*Constants!$B$4)),0),(ABS(R230*Constants!$B$4)+50)/100))</f>
        <v>501.125</v>
      </c>
      <c r="W230">
        <f>IF(J230&lt;&gt;0,(ABS(S230*Constants!$B$4)+50)/100,IF(S230=0,MAX((0-ABS(U230*Constants!$B$4)),0),(ABS(S230*Constants!$B$4)+50)/100))</f>
        <v>501.125</v>
      </c>
      <c r="X230">
        <f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400.5</v>
      </c>
      <c r="Y230">
        <f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400.5</v>
      </c>
      <c r="Z230">
        <f t="shared" si="55"/>
        <v>400.5</v>
      </c>
      <c r="AA230">
        <f t="shared" si="56"/>
        <v>400.5</v>
      </c>
      <c r="AB230">
        <f>IF(I230&lt;&gt;0,(ABS(X230*Constants!$B$10)+50)/100,IF(X230=0,MAX((AB229-ABS(Z230*Constants!$B$4)),0),(ABS(X230*Constants!$B$4)+50)/100))</f>
        <v>0.54005</v>
      </c>
      <c r="AC230">
        <f>IF(J230&lt;&gt;0,(ABS(Y230*Constants!$B$10)+50)/100,IF(Y230=0,MAX((AC229-ABS(AA230*Constants!$B$4)),0),(ABS(Y230*Constants!$B$4)+50)/100))</f>
        <v>0.54005</v>
      </c>
      <c r="AD230">
        <f t="shared" si="57"/>
        <v>401</v>
      </c>
      <c r="AE230">
        <f t="shared" si="58"/>
        <v>400.5</v>
      </c>
      <c r="AF230">
        <f t="shared" si="59"/>
        <v>400.5</v>
      </c>
      <c r="AG230">
        <f>((Constants!$B$5*AG229)+Constants!$B$4*AD230+AH229)/(Constants!$B$5+Constants!$B$4)</f>
        <v>401</v>
      </c>
      <c r="AH230">
        <f>((Constants!$B$5*AG229)+Constants!$B$4*AD230+AH229)-(Constants!$B$5+Constants!$B$4)*AG230</f>
        <v>0</v>
      </c>
      <c r="AI230">
        <f>((Constants!$B$5*AI229)+Constants!$B$4*AE230+AJ229)/(Constants!$B$5+Constants!$B$4)</f>
        <v>400.5</v>
      </c>
      <c r="AJ230">
        <f>((Constants!$B$5*AI229)+Constants!$B$4*AE230+AJ229)-(Constants!$B$4+Constants!$B$5)*AI230</f>
        <v>0</v>
      </c>
      <c r="AK230">
        <f>((Constants!$B$5*AK229)+Constants!$B$4*AF230+AL229)/(Constants!$B$5+Constants!$B$4)</f>
        <v>400.5</v>
      </c>
      <c r="AL230">
        <f>((Constants!$B$5*AK229)+Constants!$B$4*AF230+AL229)-(Constants!$B$5+Constants!$B$4)*AK230</f>
        <v>0</v>
      </c>
      <c r="AM230">
        <f t="shared" si="60"/>
        <v>1</v>
      </c>
      <c r="AN230">
        <f t="shared" si="61"/>
        <v>1</v>
      </c>
      <c r="AO230">
        <f>(200000*(ABS(N230)-ABS(N228))+Constants!$B$7)/(2*Constants!$B$7)</f>
        <v>0.5</v>
      </c>
      <c r="AP230">
        <f>(200000*(ABS(O230)-ABS(O228))+Constants!$B$7)/(2*Constants!$B$7)</f>
        <v>0.5</v>
      </c>
      <c r="AQ230">
        <f t="shared" si="62"/>
        <v>1</v>
      </c>
      <c r="AR230">
        <f>(Constants!$B$3*Constants!$B$8*I230*K230+AS229)/(Constants!$B$9*Constants!$B$4)</f>
        <v>2.51327433628319</v>
      </c>
      <c r="AS230">
        <f>(Constants!$B$3*Constants!$B$8*I230*K230+AS229)-(AR230*Constants!$B$9*Constants!$B$4)</f>
        <v>0</v>
      </c>
      <c r="AT230">
        <f t="shared" si="63"/>
        <v>573.026548672567</v>
      </c>
      <c r="AU230">
        <f t="array" ref="AU230">IF(SUMPRODUCT(--(SIGN(AN197:AN229)=SIGN(K198:K230)))=0,2,IF(AV229&gt;0,1,0))</f>
        <v>0</v>
      </c>
      <c r="AV230">
        <f>IF(AU230=2,ROUND(5*1000/Constants!$B$11,0),IF(AV229&gt;0,AV229-1,0))</f>
        <v>0</v>
      </c>
      <c r="AW230">
        <f t="shared" si="64"/>
        <v>0</v>
      </c>
      <c r="AX230">
        <f ca="1" t="array" ref="AX230">IF(AW230&gt;Constants!$B$12,2,IF(SUMPRODUCT(--(AX211:AX230=2))=0,0,1))</f>
        <v>2</v>
      </c>
      <c r="AZ230">
        <f t="array" ref="AZ230">IF(ABS(AG230)&gt;Constants!$B$13,2,IF(SUMPRODUCT(--(AZ210:AZ229=2))=0,0,1))</f>
        <v>0</v>
      </c>
    </row>
    <row r="231" spans="1:52">
      <c r="A231" s="3">
        <v>229</v>
      </c>
      <c r="B231">
        <f>Signals!D230</f>
        <v>1</v>
      </c>
      <c r="C231">
        <f>Signals!E230</f>
        <v>1</v>
      </c>
      <c r="D231">
        <f>Signals!G230</f>
        <v>0</v>
      </c>
      <c r="E231">
        <f>Signals!J230</f>
        <v>0</v>
      </c>
      <c r="F231">
        <f>Signals!K230</f>
        <v>0</v>
      </c>
      <c r="G231">
        <f>IF(Constants!$B$2=2,-B231,B231)</f>
        <v>1</v>
      </c>
      <c r="H231">
        <f>IF(Constants!$C$2=2,-C231,C231)</f>
        <v>1</v>
      </c>
      <c r="I231">
        <f t="shared" si="48"/>
        <v>1</v>
      </c>
      <c r="J231">
        <f t="shared" si="49"/>
        <v>1</v>
      </c>
      <c r="K231">
        <f t="shared" si="50"/>
        <v>1</v>
      </c>
      <c r="L231">
        <f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400.5</v>
      </c>
      <c r="M231">
        <f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400.5</v>
      </c>
      <c r="N231">
        <f t="shared" si="51"/>
        <v>400.5</v>
      </c>
      <c r="O231">
        <f t="shared" si="52"/>
        <v>400.5</v>
      </c>
      <c r="P231">
        <f>IF(I231&lt;&gt;0,(ABS(L231*Constants!$B$10)+50)/100,MAX(P230-ABS(N231*Constants!$B$4),0))</f>
        <v>0.54005</v>
      </c>
      <c r="Q231">
        <f>IF(J231&lt;&gt;0,(ABS(M231*Constants!$B$10)+50)/100,MAX(Q230-ABS(O231*Constants!$B$4),0))</f>
        <v>0.54005</v>
      </c>
      <c r="R231">
        <f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400.5</v>
      </c>
      <c r="S231">
        <f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400.5</v>
      </c>
      <c r="T231">
        <f t="shared" si="53"/>
        <v>400.5</v>
      </c>
      <c r="U231">
        <f t="shared" si="54"/>
        <v>400.5</v>
      </c>
      <c r="V231">
        <f>IF(I231&lt;&gt;0,(ABS(R231*Constants!$B$4)+50)/100,IF(R231=0,MAX((0-ABS(T231*Constants!$B$4)),0),(ABS(R231*Constants!$B$4)+50)/100))</f>
        <v>501.125</v>
      </c>
      <c r="W231">
        <f>IF(J231&lt;&gt;0,(ABS(S231*Constants!$B$4)+50)/100,IF(S231=0,MAX((0-ABS(U231*Constants!$B$4)),0),(ABS(S231*Constants!$B$4)+50)/100))</f>
        <v>501.125</v>
      </c>
      <c r="X231">
        <f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400.5</v>
      </c>
      <c r="Y231">
        <f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400.5</v>
      </c>
      <c r="Z231">
        <f t="shared" si="55"/>
        <v>400.5</v>
      </c>
      <c r="AA231">
        <f t="shared" si="56"/>
        <v>400.5</v>
      </c>
      <c r="AB231">
        <f>IF(I231&lt;&gt;0,(ABS(X231*Constants!$B$10)+50)/100,IF(X231=0,MAX((AB230-ABS(Z231*Constants!$B$4)),0),(ABS(X231*Constants!$B$4)+50)/100))</f>
        <v>0.54005</v>
      </c>
      <c r="AC231">
        <f>IF(J231&lt;&gt;0,(ABS(Y231*Constants!$B$10)+50)/100,IF(Y231=0,MAX((AC230-ABS(AA231*Constants!$B$4)),0),(ABS(Y231*Constants!$B$4)+50)/100))</f>
        <v>0.54005</v>
      </c>
      <c r="AD231">
        <f t="shared" si="57"/>
        <v>401</v>
      </c>
      <c r="AE231">
        <f t="shared" si="58"/>
        <v>400.5</v>
      </c>
      <c r="AF231">
        <f t="shared" si="59"/>
        <v>400.5</v>
      </c>
      <c r="AG231">
        <f>((Constants!$B$5*AG230)+Constants!$B$4*AD231+AH230)/(Constants!$B$5+Constants!$B$4)</f>
        <v>401</v>
      </c>
      <c r="AH231">
        <f>((Constants!$B$5*AG230)+Constants!$B$4*AD231+AH230)-(Constants!$B$5+Constants!$B$4)*AG231</f>
        <v>0</v>
      </c>
      <c r="AI231">
        <f>((Constants!$B$5*AI230)+Constants!$B$4*AE231+AJ230)/(Constants!$B$5+Constants!$B$4)</f>
        <v>400.5</v>
      </c>
      <c r="AJ231">
        <f>((Constants!$B$5*AI230)+Constants!$B$4*AE231+AJ230)-(Constants!$B$4+Constants!$B$5)*AI231</f>
        <v>0</v>
      </c>
      <c r="AK231">
        <f>((Constants!$B$5*AK230)+Constants!$B$4*AF231+AL230)/(Constants!$B$5+Constants!$B$4)</f>
        <v>400.5</v>
      </c>
      <c r="AL231">
        <f>((Constants!$B$5*AK230)+Constants!$B$4*AF231+AL230)-(Constants!$B$5+Constants!$B$4)*AK231</f>
        <v>0</v>
      </c>
      <c r="AM231">
        <f t="shared" si="60"/>
        <v>1</v>
      </c>
      <c r="AN231">
        <f t="shared" si="61"/>
        <v>1</v>
      </c>
      <c r="AO231">
        <f>(200000*(ABS(N231)-ABS(N229))+Constants!$B$7)/(2*Constants!$B$7)</f>
        <v>0.5</v>
      </c>
      <c r="AP231">
        <f>(200000*(ABS(O231)-ABS(O229))+Constants!$B$7)/(2*Constants!$B$7)</f>
        <v>0.5</v>
      </c>
      <c r="AQ231">
        <f t="shared" si="62"/>
        <v>1</v>
      </c>
      <c r="AR231">
        <f>(Constants!$B$3*Constants!$B$8*I231*K231+AS230)/(Constants!$B$9*Constants!$B$4)</f>
        <v>2.51327433628319</v>
      </c>
      <c r="AS231">
        <f>(Constants!$B$3*Constants!$B$8*I231*K231+AS230)-(AR231*Constants!$B$9*Constants!$B$4)</f>
        <v>0</v>
      </c>
      <c r="AT231">
        <f t="shared" si="63"/>
        <v>575.53982300885</v>
      </c>
      <c r="AU231">
        <f t="array" ref="AU231">IF(SUMPRODUCT(--(SIGN(AN198:AN230)=SIGN(K199:K231)))=0,2,IF(AV230&gt;0,1,0))</f>
        <v>0</v>
      </c>
      <c r="AV231">
        <f>IF(AU231=2,ROUND(5*1000/Constants!$B$11,0),IF(AV230&gt;0,AV230-1,0))</f>
        <v>0</v>
      </c>
      <c r="AW231">
        <f t="shared" si="64"/>
        <v>0</v>
      </c>
      <c r="AX231">
        <f ca="1" t="array" ref="AX231">IF(AW231&gt;Constants!$B$12,2,IF(SUMPRODUCT(--(AX212:AX231=2))=0,0,1))</f>
        <v>2</v>
      </c>
      <c r="AZ231">
        <f t="array" ref="AZ231">IF(ABS(AG231)&gt;Constants!$B$13,2,IF(SUMPRODUCT(--(AZ211:AZ230=2))=0,0,1))</f>
        <v>0</v>
      </c>
    </row>
    <row r="232" spans="1:52">
      <c r="A232" s="3">
        <v>230</v>
      </c>
      <c r="B232">
        <f>Signals!D231</f>
        <v>1</v>
      </c>
      <c r="C232">
        <f>Signals!E231</f>
        <v>1</v>
      </c>
      <c r="D232">
        <f>Signals!G231</f>
        <v>0</v>
      </c>
      <c r="E232">
        <f>Signals!J231</f>
        <v>0</v>
      </c>
      <c r="F232">
        <f>Signals!K231</f>
        <v>0</v>
      </c>
      <c r="G232">
        <f>IF(Constants!$B$2=2,-B232,B232)</f>
        <v>1</v>
      </c>
      <c r="H232">
        <f>IF(Constants!$C$2=2,-C232,C232)</f>
        <v>1</v>
      </c>
      <c r="I232">
        <f t="shared" si="48"/>
        <v>1</v>
      </c>
      <c r="J232">
        <f t="shared" si="49"/>
        <v>1</v>
      </c>
      <c r="K232">
        <f t="shared" si="50"/>
        <v>1</v>
      </c>
      <c r="L232">
        <f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400.5</v>
      </c>
      <c r="M232">
        <f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400.5</v>
      </c>
      <c r="N232">
        <f t="shared" si="51"/>
        <v>400.5</v>
      </c>
      <c r="O232">
        <f t="shared" si="52"/>
        <v>400.5</v>
      </c>
      <c r="P232">
        <f>IF(I232&lt;&gt;0,(ABS(L232*Constants!$B$10)+50)/100,MAX(P231-ABS(N232*Constants!$B$4),0))</f>
        <v>0.54005</v>
      </c>
      <c r="Q232">
        <f>IF(J232&lt;&gt;0,(ABS(M232*Constants!$B$10)+50)/100,MAX(Q231-ABS(O232*Constants!$B$4),0))</f>
        <v>0.54005</v>
      </c>
      <c r="R232">
        <f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400.5</v>
      </c>
      <c r="S232">
        <f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400.5</v>
      </c>
      <c r="T232">
        <f t="shared" si="53"/>
        <v>400.5</v>
      </c>
      <c r="U232">
        <f t="shared" si="54"/>
        <v>400.5</v>
      </c>
      <c r="V232">
        <f>IF(I232&lt;&gt;0,(ABS(R232*Constants!$B$4)+50)/100,IF(R232=0,MAX((0-ABS(T232*Constants!$B$4)),0),(ABS(R232*Constants!$B$4)+50)/100))</f>
        <v>501.125</v>
      </c>
      <c r="W232">
        <f>IF(J232&lt;&gt;0,(ABS(S232*Constants!$B$4)+50)/100,IF(S232=0,MAX((0-ABS(U232*Constants!$B$4)),0),(ABS(S232*Constants!$B$4)+50)/100))</f>
        <v>501.125</v>
      </c>
      <c r="X232">
        <f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400.5</v>
      </c>
      <c r="Y232">
        <f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400.5</v>
      </c>
      <c r="Z232">
        <f t="shared" si="55"/>
        <v>400.5</v>
      </c>
      <c r="AA232">
        <f t="shared" si="56"/>
        <v>400.5</v>
      </c>
      <c r="AB232">
        <f>IF(I232&lt;&gt;0,(ABS(X232*Constants!$B$10)+50)/100,IF(X232=0,MAX((AB231-ABS(Z232*Constants!$B$4)),0),(ABS(X232*Constants!$B$4)+50)/100))</f>
        <v>0.54005</v>
      </c>
      <c r="AC232">
        <f>IF(J232&lt;&gt;0,(ABS(Y232*Constants!$B$10)+50)/100,IF(Y232=0,MAX((AC231-ABS(AA232*Constants!$B$4)),0),(ABS(Y232*Constants!$B$4)+50)/100))</f>
        <v>0.54005</v>
      </c>
      <c r="AD232">
        <f t="shared" si="57"/>
        <v>401</v>
      </c>
      <c r="AE232">
        <f t="shared" si="58"/>
        <v>400.5</v>
      </c>
      <c r="AF232">
        <f t="shared" si="59"/>
        <v>400.5</v>
      </c>
      <c r="AG232">
        <f>((Constants!$B$5*AG231)+Constants!$B$4*AD232+AH231)/(Constants!$B$5+Constants!$B$4)</f>
        <v>401</v>
      </c>
      <c r="AH232">
        <f>((Constants!$B$5*AG231)+Constants!$B$4*AD232+AH231)-(Constants!$B$5+Constants!$B$4)*AG232</f>
        <v>0</v>
      </c>
      <c r="AI232">
        <f>((Constants!$B$5*AI231)+Constants!$B$4*AE232+AJ231)/(Constants!$B$5+Constants!$B$4)</f>
        <v>400.5</v>
      </c>
      <c r="AJ232">
        <f>((Constants!$B$5*AI231)+Constants!$B$4*AE232+AJ231)-(Constants!$B$4+Constants!$B$5)*AI232</f>
        <v>0</v>
      </c>
      <c r="AK232">
        <f>((Constants!$B$5*AK231)+Constants!$B$4*AF232+AL231)/(Constants!$B$5+Constants!$B$4)</f>
        <v>400.5</v>
      </c>
      <c r="AL232">
        <f>((Constants!$B$5*AK231)+Constants!$B$4*AF232+AL231)-(Constants!$B$5+Constants!$B$4)*AK232</f>
        <v>0</v>
      </c>
      <c r="AM232">
        <f t="shared" si="60"/>
        <v>1</v>
      </c>
      <c r="AN232">
        <f t="shared" si="61"/>
        <v>1</v>
      </c>
      <c r="AO232">
        <f>(200000*(ABS(N232)-ABS(N230))+Constants!$B$7)/(2*Constants!$B$7)</f>
        <v>0.5</v>
      </c>
      <c r="AP232">
        <f>(200000*(ABS(O232)-ABS(O230))+Constants!$B$7)/(2*Constants!$B$7)</f>
        <v>0.5</v>
      </c>
      <c r="AQ232">
        <f t="shared" si="62"/>
        <v>1</v>
      </c>
      <c r="AR232">
        <f>(Constants!$B$3*Constants!$B$8*I232*K232+AS231)/(Constants!$B$9*Constants!$B$4)</f>
        <v>2.51327433628319</v>
      </c>
      <c r="AS232">
        <f>(Constants!$B$3*Constants!$B$8*I232*K232+AS231)-(AR232*Constants!$B$9*Constants!$B$4)</f>
        <v>0</v>
      </c>
      <c r="AT232">
        <f t="shared" si="63"/>
        <v>578.053097345133</v>
      </c>
      <c r="AU232">
        <f t="array" ref="AU232">IF(SUMPRODUCT(--(SIGN(AN199:AN231)=SIGN(K200:K232)))=0,2,IF(AV231&gt;0,1,0))</f>
        <v>0</v>
      </c>
      <c r="AV232">
        <f>IF(AU232=2,ROUND(5*1000/Constants!$B$11,0),IF(AV231&gt;0,AV231-1,0))</f>
        <v>0</v>
      </c>
      <c r="AW232">
        <f t="shared" si="64"/>
        <v>0</v>
      </c>
      <c r="AX232">
        <f ca="1" t="array" ref="AX232">IF(AW232&gt;Constants!$B$12,2,IF(SUMPRODUCT(--(AX213:AX232=2))=0,0,1))</f>
        <v>2</v>
      </c>
      <c r="AZ232">
        <f t="array" ref="AZ232">IF(ABS(AG232)&gt;Constants!$B$13,2,IF(SUMPRODUCT(--(AZ212:AZ231=2))=0,0,1))</f>
        <v>0</v>
      </c>
    </row>
    <row r="233" spans="1:52">
      <c r="A233" s="3">
        <v>231</v>
      </c>
      <c r="B233">
        <f>Signals!D232</f>
        <v>1</v>
      </c>
      <c r="C233">
        <f>Signals!E232</f>
        <v>1</v>
      </c>
      <c r="D233">
        <f>Signals!G232</f>
        <v>0</v>
      </c>
      <c r="E233">
        <f>Signals!J232</f>
        <v>0</v>
      </c>
      <c r="F233">
        <f>Signals!K232</f>
        <v>0</v>
      </c>
      <c r="G233">
        <f>IF(Constants!$B$2=2,-B233,B233)</f>
        <v>1</v>
      </c>
      <c r="H233">
        <f>IF(Constants!$C$2=2,-C233,C233)</f>
        <v>1</v>
      </c>
      <c r="I233">
        <f t="shared" ref="I233:I296" si="65">IF(SIGN(G233+H233)=SIGN(AN232),G233,-G233)</f>
        <v>1</v>
      </c>
      <c r="J233">
        <f t="shared" ref="J233:J296" si="66">IF(SIGN(G233+H233)=SIGN(AN232),H233,-H233)</f>
        <v>1</v>
      </c>
      <c r="K233">
        <f t="shared" ref="K233:K296" si="67">IF(SIGN(G233+H233)=SIGN(AN232),1,-1)</f>
        <v>1</v>
      </c>
      <c r="L233">
        <f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400.5</v>
      </c>
      <c r="M233">
        <f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400.5</v>
      </c>
      <c r="N233">
        <f t="shared" ref="N233:N296" si="68">IF(I233&lt;&gt;0,L233,IF(P232&gt;0,N232,0))</f>
        <v>400.5</v>
      </c>
      <c r="O233">
        <f t="shared" ref="O233:O296" si="69">IF(J233&lt;&gt;0,M233,IF(Q232&gt;0,O232,0))</f>
        <v>400.5</v>
      </c>
      <c r="P233">
        <f>IF(I233&lt;&gt;0,(ABS(L233*Constants!$B$10)+50)/100,MAX(P232-ABS(N233*Constants!$B$4),0))</f>
        <v>0.54005</v>
      </c>
      <c r="Q233">
        <f>IF(J233&lt;&gt;0,(ABS(M233*Constants!$B$10)+50)/100,MAX(Q232-ABS(O233*Constants!$B$4),0))</f>
        <v>0.54005</v>
      </c>
      <c r="R233">
        <f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400.5</v>
      </c>
      <c r="S233">
        <f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400.5</v>
      </c>
      <c r="T233">
        <f t="shared" ref="T233:T296" si="70">IF(I233&lt;&gt;0,R233,IF(V232&gt;0,MAX(T232,R233),R233))</f>
        <v>400.5</v>
      </c>
      <c r="U233">
        <f t="shared" ref="U233:U296" si="71">IF(J233&lt;&gt;0,S233,IF(W232&gt;0,MAX(U232,S233),S233))</f>
        <v>400.5</v>
      </c>
      <c r="V233">
        <f>IF(I233&lt;&gt;0,(ABS(R233*Constants!$B$4)+50)/100,IF(R233=0,MAX((0-ABS(T233*Constants!$B$4)),0),(ABS(R233*Constants!$B$4)+50)/100))</f>
        <v>501.125</v>
      </c>
      <c r="W233">
        <f>IF(J233&lt;&gt;0,(ABS(S233*Constants!$B$4)+50)/100,IF(S233=0,MAX((0-ABS(U233*Constants!$B$4)),0),(ABS(S233*Constants!$B$4)+50)/100))</f>
        <v>501.125</v>
      </c>
      <c r="X233">
        <f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400.5</v>
      </c>
      <c r="Y233">
        <f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400.5</v>
      </c>
      <c r="Z233">
        <f t="shared" ref="Z233:Z296" si="72">IF(I233&lt;&gt;0,X233,IF(AB232&gt;0,MIN(Z232,X233),X233))</f>
        <v>400.5</v>
      </c>
      <c r="AA233">
        <f t="shared" ref="AA233:AA296" si="73">IF(J233&lt;&gt;0,Y233,IF(AC232&gt;0,MIN(AA232,Y233),Y233))</f>
        <v>400.5</v>
      </c>
      <c r="AB233">
        <f>IF(I233&lt;&gt;0,(ABS(X233*Constants!$B$10)+50)/100,IF(X233=0,MAX((AB232-ABS(Z233*Constants!$B$4)),0),(ABS(X233*Constants!$B$4)+50)/100))</f>
        <v>0.54005</v>
      </c>
      <c r="AC233">
        <f>IF(J233&lt;&gt;0,(ABS(Y233*Constants!$B$10)+50)/100,IF(Y233=0,MAX((AC232-ABS(AA233*Constants!$B$4)),0),(ABS(Y233*Constants!$B$4)+50)/100))</f>
        <v>0.54005</v>
      </c>
      <c r="AD233">
        <f t="shared" ref="AD233:AD296" si="74">IF(N233+O233&gt;=0,(1+N233+O233)/2,(N233+O233-1)/2)</f>
        <v>401</v>
      </c>
      <c r="AE233">
        <f t="shared" ref="AE233:AE296" si="75">MAX(T233,U233)</f>
        <v>400.5</v>
      </c>
      <c r="AF233">
        <f t="shared" ref="AF233:AF296" si="76">MIN(Z233,AA233)</f>
        <v>400.5</v>
      </c>
      <c r="AG233">
        <f>((Constants!$B$5*AG232)+Constants!$B$4*AD233+AH232)/(Constants!$B$5+Constants!$B$4)</f>
        <v>401</v>
      </c>
      <c r="AH233">
        <f>((Constants!$B$5*AG232)+Constants!$B$4*AD233+AH232)-(Constants!$B$5+Constants!$B$4)*AG233</f>
        <v>0</v>
      </c>
      <c r="AI233">
        <f>((Constants!$B$5*AI232)+Constants!$B$4*AE233+AJ232)/(Constants!$B$5+Constants!$B$4)</f>
        <v>400.5</v>
      </c>
      <c r="AJ233">
        <f>((Constants!$B$5*AI232)+Constants!$B$4*AE233+AJ232)-(Constants!$B$4+Constants!$B$5)*AI233</f>
        <v>0</v>
      </c>
      <c r="AK233">
        <f>((Constants!$B$5*AK232)+Constants!$B$4*AF233+AL232)/(Constants!$B$5+Constants!$B$4)</f>
        <v>400.5</v>
      </c>
      <c r="AL233">
        <f>((Constants!$B$5*AK232)+Constants!$B$4*AF233+AL232)-(Constants!$B$5+Constants!$B$4)*AK233</f>
        <v>0</v>
      </c>
      <c r="AM233">
        <f t="shared" ref="AM233:AM296" si="77">IF(AG233*K233&gt;0,1,IF(AG233*K233&lt;0,-1,0))</f>
        <v>1</v>
      </c>
      <c r="AN233">
        <f t="shared" ref="AN233:AN296" si="78">IF(SIGN(AI233)=SIGN(AK233),AM233,0)</f>
        <v>1</v>
      </c>
      <c r="AO233">
        <f>(200000*(ABS(N233)-ABS(N231))+Constants!$B$7)/(2*Constants!$B$7)</f>
        <v>0.5</v>
      </c>
      <c r="AP233">
        <f>(200000*(ABS(O233)-ABS(O231))+Constants!$B$7)/(2*Constants!$B$7)</f>
        <v>0.5</v>
      </c>
      <c r="AQ233">
        <f t="shared" ref="AQ233:AQ296" si="79">(1+AO233+AP233)/2</f>
        <v>1</v>
      </c>
      <c r="AR233">
        <f>(Constants!$B$3*Constants!$B$8*I233*K233+AS232)/(Constants!$B$9*Constants!$B$4)</f>
        <v>2.51327433628319</v>
      </c>
      <c r="AS233">
        <f>(Constants!$B$3*Constants!$B$8*I233*K233+AS232)-(AR233*Constants!$B$9*Constants!$B$4)</f>
        <v>0</v>
      </c>
      <c r="AT233">
        <f t="shared" ref="AT233:AT296" si="80">AR233+AT232</f>
        <v>580.566371681417</v>
      </c>
      <c r="AU233">
        <f t="array" ref="AU233">IF(SUMPRODUCT(--(SIGN(AN200:AN232)=SIGN(K201:K233)))=0,2,IF(AV232&gt;0,1,0))</f>
        <v>0</v>
      </c>
      <c r="AV233">
        <f>IF(AU233=2,ROUND(5*1000/Constants!$B$11,0),IF(AV232&gt;0,AV232-1,0))</f>
        <v>0</v>
      </c>
      <c r="AW233">
        <f t="shared" ref="AW233:AW296" si="81">IF(I233&lt;&gt;J233,AW232+ABS(I233-J233),0)</f>
        <v>0</v>
      </c>
      <c r="AX233">
        <f ca="1" t="array" ref="AX233">IF(AW233&gt;Constants!$B$12,2,IF(SUMPRODUCT(--(AX214:AX233=2))=0,0,1))</f>
        <v>2</v>
      </c>
      <c r="AZ233">
        <f t="array" ref="AZ233">IF(ABS(AG233)&gt;Constants!$B$13,2,IF(SUMPRODUCT(--(AZ213:AZ232=2))=0,0,1))</f>
        <v>0</v>
      </c>
    </row>
    <row r="234" spans="1:52">
      <c r="A234" s="3">
        <v>232</v>
      </c>
      <c r="B234">
        <f>Signals!D233</f>
        <v>1</v>
      </c>
      <c r="C234">
        <f>Signals!E233</f>
        <v>1</v>
      </c>
      <c r="D234">
        <f>Signals!G233</f>
        <v>0</v>
      </c>
      <c r="E234">
        <f>Signals!J233</f>
        <v>0</v>
      </c>
      <c r="F234">
        <f>Signals!K233</f>
        <v>0</v>
      </c>
      <c r="G234">
        <f>IF(Constants!$B$2=2,-B234,B234)</f>
        <v>1</v>
      </c>
      <c r="H234">
        <f>IF(Constants!$C$2=2,-C234,C234)</f>
        <v>1</v>
      </c>
      <c r="I234">
        <f t="shared" si="65"/>
        <v>1</v>
      </c>
      <c r="J234">
        <f t="shared" si="66"/>
        <v>1</v>
      </c>
      <c r="K234">
        <f t="shared" si="67"/>
        <v>1</v>
      </c>
      <c r="L234">
        <f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400.5</v>
      </c>
      <c r="M234">
        <f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400.5</v>
      </c>
      <c r="N234">
        <f t="shared" si="68"/>
        <v>400.5</v>
      </c>
      <c r="O234">
        <f t="shared" si="69"/>
        <v>400.5</v>
      </c>
      <c r="P234">
        <f>IF(I234&lt;&gt;0,(ABS(L234*Constants!$B$10)+50)/100,MAX(P233-ABS(N234*Constants!$B$4),0))</f>
        <v>0.54005</v>
      </c>
      <c r="Q234">
        <f>IF(J234&lt;&gt;0,(ABS(M234*Constants!$B$10)+50)/100,MAX(Q233-ABS(O234*Constants!$B$4),0))</f>
        <v>0.54005</v>
      </c>
      <c r="R234">
        <f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400.5</v>
      </c>
      <c r="S234">
        <f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400.5</v>
      </c>
      <c r="T234">
        <f t="shared" si="70"/>
        <v>400.5</v>
      </c>
      <c r="U234">
        <f t="shared" si="71"/>
        <v>400.5</v>
      </c>
      <c r="V234">
        <f>IF(I234&lt;&gt;0,(ABS(R234*Constants!$B$4)+50)/100,IF(R234=0,MAX((0-ABS(T234*Constants!$B$4)),0),(ABS(R234*Constants!$B$4)+50)/100))</f>
        <v>501.125</v>
      </c>
      <c r="W234">
        <f>IF(J234&lt;&gt;0,(ABS(S234*Constants!$B$4)+50)/100,IF(S234=0,MAX((0-ABS(U234*Constants!$B$4)),0),(ABS(S234*Constants!$B$4)+50)/100))</f>
        <v>501.125</v>
      </c>
      <c r="X234">
        <f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400.5</v>
      </c>
      <c r="Y234">
        <f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400.5</v>
      </c>
      <c r="Z234">
        <f t="shared" si="72"/>
        <v>400.5</v>
      </c>
      <c r="AA234">
        <f t="shared" si="73"/>
        <v>400.5</v>
      </c>
      <c r="AB234">
        <f>IF(I234&lt;&gt;0,(ABS(X234*Constants!$B$10)+50)/100,IF(X234=0,MAX((AB233-ABS(Z234*Constants!$B$4)),0),(ABS(X234*Constants!$B$4)+50)/100))</f>
        <v>0.54005</v>
      </c>
      <c r="AC234">
        <f>IF(J234&lt;&gt;0,(ABS(Y234*Constants!$B$10)+50)/100,IF(Y234=0,MAX((AC233-ABS(AA234*Constants!$B$4)),0),(ABS(Y234*Constants!$B$4)+50)/100))</f>
        <v>0.54005</v>
      </c>
      <c r="AD234">
        <f t="shared" si="74"/>
        <v>401</v>
      </c>
      <c r="AE234">
        <f t="shared" si="75"/>
        <v>400.5</v>
      </c>
      <c r="AF234">
        <f t="shared" si="76"/>
        <v>400.5</v>
      </c>
      <c r="AG234">
        <f>((Constants!$B$5*AG233)+Constants!$B$4*AD234+AH233)/(Constants!$B$5+Constants!$B$4)</f>
        <v>401</v>
      </c>
      <c r="AH234">
        <f>((Constants!$B$5*AG233)+Constants!$B$4*AD234+AH233)-(Constants!$B$5+Constants!$B$4)*AG234</f>
        <v>0</v>
      </c>
      <c r="AI234">
        <f>((Constants!$B$5*AI233)+Constants!$B$4*AE234+AJ233)/(Constants!$B$5+Constants!$B$4)</f>
        <v>400.5</v>
      </c>
      <c r="AJ234">
        <f>((Constants!$B$5*AI233)+Constants!$B$4*AE234+AJ233)-(Constants!$B$4+Constants!$B$5)*AI234</f>
        <v>0</v>
      </c>
      <c r="AK234">
        <f>((Constants!$B$5*AK233)+Constants!$B$4*AF234+AL233)/(Constants!$B$5+Constants!$B$4)</f>
        <v>400.5</v>
      </c>
      <c r="AL234">
        <f>((Constants!$B$5*AK233)+Constants!$B$4*AF234+AL233)-(Constants!$B$5+Constants!$B$4)*AK234</f>
        <v>0</v>
      </c>
      <c r="AM234">
        <f t="shared" si="77"/>
        <v>1</v>
      </c>
      <c r="AN234">
        <f t="shared" si="78"/>
        <v>1</v>
      </c>
      <c r="AO234">
        <f>(200000*(ABS(N234)-ABS(N232))+Constants!$B$7)/(2*Constants!$B$7)</f>
        <v>0.5</v>
      </c>
      <c r="AP234">
        <f>(200000*(ABS(O234)-ABS(O232))+Constants!$B$7)/(2*Constants!$B$7)</f>
        <v>0.5</v>
      </c>
      <c r="AQ234">
        <f t="shared" si="79"/>
        <v>1</v>
      </c>
      <c r="AR234">
        <f>(Constants!$B$3*Constants!$B$8*I234*K234+AS233)/(Constants!$B$9*Constants!$B$4)</f>
        <v>2.51327433628319</v>
      </c>
      <c r="AS234">
        <f>(Constants!$B$3*Constants!$B$8*I234*K234+AS233)-(AR234*Constants!$B$9*Constants!$B$4)</f>
        <v>0</v>
      </c>
      <c r="AT234">
        <f t="shared" si="80"/>
        <v>583.0796460177</v>
      </c>
      <c r="AU234">
        <f t="array" ref="AU234">IF(SUMPRODUCT(--(SIGN(AN201:AN233)=SIGN(K202:K234)))=0,2,IF(AV233&gt;0,1,0))</f>
        <v>0</v>
      </c>
      <c r="AV234">
        <f>IF(AU234=2,ROUND(5*1000/Constants!$B$11,0),IF(AV233&gt;0,AV233-1,0))</f>
        <v>0</v>
      </c>
      <c r="AW234">
        <f t="shared" si="81"/>
        <v>0</v>
      </c>
      <c r="AX234">
        <f ca="1" t="array" ref="AX234">IF(AW234&gt;Constants!$B$12,2,IF(SUMPRODUCT(--(AX215:AX234=2))=0,0,1))</f>
        <v>2</v>
      </c>
      <c r="AZ234">
        <f t="array" ref="AZ234">IF(ABS(AG234)&gt;Constants!$B$13,2,IF(SUMPRODUCT(--(AZ214:AZ233=2))=0,0,1))</f>
        <v>0</v>
      </c>
    </row>
    <row r="235" spans="1:52">
      <c r="A235" s="3">
        <v>233</v>
      </c>
      <c r="B235">
        <f>Signals!D234</f>
        <v>1</v>
      </c>
      <c r="C235">
        <f>Signals!E234</f>
        <v>1</v>
      </c>
      <c r="D235">
        <f>Signals!G234</f>
        <v>0</v>
      </c>
      <c r="E235">
        <f>Signals!J234</f>
        <v>0</v>
      </c>
      <c r="F235">
        <f>Signals!K234</f>
        <v>0</v>
      </c>
      <c r="G235">
        <f>IF(Constants!$B$2=2,-B235,B235)</f>
        <v>1</v>
      </c>
      <c r="H235">
        <f>IF(Constants!$C$2=2,-C235,C235)</f>
        <v>1</v>
      </c>
      <c r="I235">
        <f t="shared" si="65"/>
        <v>1</v>
      </c>
      <c r="J235">
        <f t="shared" si="66"/>
        <v>1</v>
      </c>
      <c r="K235">
        <f t="shared" si="67"/>
        <v>1</v>
      </c>
      <c r="L235">
        <f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400.5</v>
      </c>
      <c r="M235">
        <f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400.5</v>
      </c>
      <c r="N235">
        <f t="shared" si="68"/>
        <v>400.5</v>
      </c>
      <c r="O235">
        <f t="shared" si="69"/>
        <v>400.5</v>
      </c>
      <c r="P235">
        <f>IF(I235&lt;&gt;0,(ABS(L235*Constants!$B$10)+50)/100,MAX(P234-ABS(N235*Constants!$B$4),0))</f>
        <v>0.54005</v>
      </c>
      <c r="Q235">
        <f>IF(J235&lt;&gt;0,(ABS(M235*Constants!$B$10)+50)/100,MAX(Q234-ABS(O235*Constants!$B$4),0))</f>
        <v>0.54005</v>
      </c>
      <c r="R235">
        <f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400.5</v>
      </c>
      <c r="S235">
        <f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400.5</v>
      </c>
      <c r="T235">
        <f t="shared" si="70"/>
        <v>400.5</v>
      </c>
      <c r="U235">
        <f t="shared" si="71"/>
        <v>400.5</v>
      </c>
      <c r="V235">
        <f>IF(I235&lt;&gt;0,(ABS(R235*Constants!$B$4)+50)/100,IF(R235=0,MAX((0-ABS(T235*Constants!$B$4)),0),(ABS(R235*Constants!$B$4)+50)/100))</f>
        <v>501.125</v>
      </c>
      <c r="W235">
        <f>IF(J235&lt;&gt;0,(ABS(S235*Constants!$B$4)+50)/100,IF(S235=0,MAX((0-ABS(U235*Constants!$B$4)),0),(ABS(S235*Constants!$B$4)+50)/100))</f>
        <v>501.125</v>
      </c>
      <c r="X235">
        <f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400.5</v>
      </c>
      <c r="Y235">
        <f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400.5</v>
      </c>
      <c r="Z235">
        <f t="shared" si="72"/>
        <v>400.5</v>
      </c>
      <c r="AA235">
        <f t="shared" si="73"/>
        <v>400.5</v>
      </c>
      <c r="AB235">
        <f>IF(I235&lt;&gt;0,(ABS(X235*Constants!$B$10)+50)/100,IF(X235=0,MAX((AB234-ABS(Z235*Constants!$B$4)),0),(ABS(X235*Constants!$B$4)+50)/100))</f>
        <v>0.54005</v>
      </c>
      <c r="AC235">
        <f>IF(J235&lt;&gt;0,(ABS(Y235*Constants!$B$10)+50)/100,IF(Y235=0,MAX((AC234-ABS(AA235*Constants!$B$4)),0),(ABS(Y235*Constants!$B$4)+50)/100))</f>
        <v>0.54005</v>
      </c>
      <c r="AD235">
        <f t="shared" si="74"/>
        <v>401</v>
      </c>
      <c r="AE235">
        <f t="shared" si="75"/>
        <v>400.5</v>
      </c>
      <c r="AF235">
        <f t="shared" si="76"/>
        <v>400.5</v>
      </c>
      <c r="AG235">
        <f>((Constants!$B$5*AG234)+Constants!$B$4*AD235+AH234)/(Constants!$B$5+Constants!$B$4)</f>
        <v>401</v>
      </c>
      <c r="AH235">
        <f>((Constants!$B$5*AG234)+Constants!$B$4*AD235+AH234)-(Constants!$B$5+Constants!$B$4)*AG235</f>
        <v>0</v>
      </c>
      <c r="AI235">
        <f>((Constants!$B$5*AI234)+Constants!$B$4*AE235+AJ234)/(Constants!$B$5+Constants!$B$4)</f>
        <v>400.5</v>
      </c>
      <c r="AJ235">
        <f>((Constants!$B$5*AI234)+Constants!$B$4*AE235+AJ234)-(Constants!$B$4+Constants!$B$5)*AI235</f>
        <v>0</v>
      </c>
      <c r="AK235">
        <f>((Constants!$B$5*AK234)+Constants!$B$4*AF235+AL234)/(Constants!$B$5+Constants!$B$4)</f>
        <v>400.5</v>
      </c>
      <c r="AL235">
        <f>((Constants!$B$5*AK234)+Constants!$B$4*AF235+AL234)-(Constants!$B$5+Constants!$B$4)*AK235</f>
        <v>0</v>
      </c>
      <c r="AM235">
        <f t="shared" si="77"/>
        <v>1</v>
      </c>
      <c r="AN235">
        <f t="shared" si="78"/>
        <v>1</v>
      </c>
      <c r="AO235">
        <f>(200000*(ABS(N235)-ABS(N233))+Constants!$B$7)/(2*Constants!$B$7)</f>
        <v>0.5</v>
      </c>
      <c r="AP235">
        <f>(200000*(ABS(O235)-ABS(O233))+Constants!$B$7)/(2*Constants!$B$7)</f>
        <v>0.5</v>
      </c>
      <c r="AQ235">
        <f t="shared" si="79"/>
        <v>1</v>
      </c>
      <c r="AR235">
        <f>(Constants!$B$3*Constants!$B$8*I235*K235+AS234)/(Constants!$B$9*Constants!$B$4)</f>
        <v>2.51327433628319</v>
      </c>
      <c r="AS235">
        <f>(Constants!$B$3*Constants!$B$8*I235*K235+AS234)-(AR235*Constants!$B$9*Constants!$B$4)</f>
        <v>0</v>
      </c>
      <c r="AT235">
        <f t="shared" si="80"/>
        <v>585.592920353983</v>
      </c>
      <c r="AU235">
        <f t="array" ref="AU235">IF(SUMPRODUCT(--(SIGN(AN202:AN234)=SIGN(K203:K235)))=0,2,IF(AV234&gt;0,1,0))</f>
        <v>0</v>
      </c>
      <c r="AV235">
        <f>IF(AU235=2,ROUND(5*1000/Constants!$B$11,0),IF(AV234&gt;0,AV234-1,0))</f>
        <v>0</v>
      </c>
      <c r="AW235">
        <f t="shared" si="81"/>
        <v>0</v>
      </c>
      <c r="AX235">
        <f ca="1" t="array" ref="AX235">IF(AW235&gt;Constants!$B$12,2,IF(SUMPRODUCT(--(AX216:AX235=2))=0,0,1))</f>
        <v>2</v>
      </c>
      <c r="AZ235">
        <f t="array" ref="AZ235">IF(ABS(AG235)&gt;Constants!$B$13,2,IF(SUMPRODUCT(--(AZ215:AZ234=2))=0,0,1))</f>
        <v>0</v>
      </c>
    </row>
    <row r="236" spans="1:52">
      <c r="A236" s="3">
        <v>234</v>
      </c>
      <c r="B236">
        <f>Signals!D235</f>
        <v>1</v>
      </c>
      <c r="C236">
        <f>Signals!E235</f>
        <v>1</v>
      </c>
      <c r="D236">
        <f>Signals!G235</f>
        <v>0</v>
      </c>
      <c r="E236">
        <f>Signals!J235</f>
        <v>0</v>
      </c>
      <c r="F236">
        <f>Signals!K235</f>
        <v>0</v>
      </c>
      <c r="G236">
        <f>IF(Constants!$B$2=2,-B236,B236)</f>
        <v>1</v>
      </c>
      <c r="H236">
        <f>IF(Constants!$C$2=2,-C236,C236)</f>
        <v>1</v>
      </c>
      <c r="I236">
        <f t="shared" si="65"/>
        <v>1</v>
      </c>
      <c r="J236">
        <f t="shared" si="66"/>
        <v>1</v>
      </c>
      <c r="K236">
        <f t="shared" si="67"/>
        <v>1</v>
      </c>
      <c r="L236">
        <f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400.5</v>
      </c>
      <c r="M236">
        <f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400.5</v>
      </c>
      <c r="N236">
        <f t="shared" si="68"/>
        <v>400.5</v>
      </c>
      <c r="O236">
        <f t="shared" si="69"/>
        <v>400.5</v>
      </c>
      <c r="P236">
        <f>IF(I236&lt;&gt;0,(ABS(L236*Constants!$B$10)+50)/100,MAX(P235-ABS(N236*Constants!$B$4),0))</f>
        <v>0.54005</v>
      </c>
      <c r="Q236">
        <f>IF(J236&lt;&gt;0,(ABS(M236*Constants!$B$10)+50)/100,MAX(Q235-ABS(O236*Constants!$B$4),0))</f>
        <v>0.54005</v>
      </c>
      <c r="R236">
        <f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400.5</v>
      </c>
      <c r="S236">
        <f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400.5</v>
      </c>
      <c r="T236">
        <f t="shared" si="70"/>
        <v>400.5</v>
      </c>
      <c r="U236">
        <f t="shared" si="71"/>
        <v>400.5</v>
      </c>
      <c r="V236">
        <f>IF(I236&lt;&gt;0,(ABS(R236*Constants!$B$4)+50)/100,IF(R236=0,MAX((0-ABS(T236*Constants!$B$4)),0),(ABS(R236*Constants!$B$4)+50)/100))</f>
        <v>501.125</v>
      </c>
      <c r="W236">
        <f>IF(J236&lt;&gt;0,(ABS(S236*Constants!$B$4)+50)/100,IF(S236=0,MAX((0-ABS(U236*Constants!$B$4)),0),(ABS(S236*Constants!$B$4)+50)/100))</f>
        <v>501.125</v>
      </c>
      <c r="X236">
        <f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400.5</v>
      </c>
      <c r="Y236">
        <f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400.5</v>
      </c>
      <c r="Z236">
        <f t="shared" si="72"/>
        <v>400.5</v>
      </c>
      <c r="AA236">
        <f t="shared" si="73"/>
        <v>400.5</v>
      </c>
      <c r="AB236">
        <f>IF(I236&lt;&gt;0,(ABS(X236*Constants!$B$10)+50)/100,IF(X236=0,MAX((AB235-ABS(Z236*Constants!$B$4)),0),(ABS(X236*Constants!$B$4)+50)/100))</f>
        <v>0.54005</v>
      </c>
      <c r="AC236">
        <f>IF(J236&lt;&gt;0,(ABS(Y236*Constants!$B$10)+50)/100,IF(Y236=0,MAX((AC235-ABS(AA236*Constants!$B$4)),0),(ABS(Y236*Constants!$B$4)+50)/100))</f>
        <v>0.54005</v>
      </c>
      <c r="AD236">
        <f t="shared" si="74"/>
        <v>401</v>
      </c>
      <c r="AE236">
        <f t="shared" si="75"/>
        <v>400.5</v>
      </c>
      <c r="AF236">
        <f t="shared" si="76"/>
        <v>400.5</v>
      </c>
      <c r="AG236">
        <f>((Constants!$B$5*AG235)+Constants!$B$4*AD236+AH235)/(Constants!$B$5+Constants!$B$4)</f>
        <v>401</v>
      </c>
      <c r="AH236">
        <f>((Constants!$B$5*AG235)+Constants!$B$4*AD236+AH235)-(Constants!$B$5+Constants!$B$4)*AG236</f>
        <v>0</v>
      </c>
      <c r="AI236">
        <f>((Constants!$B$5*AI235)+Constants!$B$4*AE236+AJ235)/(Constants!$B$5+Constants!$B$4)</f>
        <v>400.5</v>
      </c>
      <c r="AJ236">
        <f>((Constants!$B$5*AI235)+Constants!$B$4*AE236+AJ235)-(Constants!$B$4+Constants!$B$5)*AI236</f>
        <v>0</v>
      </c>
      <c r="AK236">
        <f>((Constants!$B$5*AK235)+Constants!$B$4*AF236+AL235)/(Constants!$B$5+Constants!$B$4)</f>
        <v>400.5</v>
      </c>
      <c r="AL236">
        <f>((Constants!$B$5*AK235)+Constants!$B$4*AF236+AL235)-(Constants!$B$5+Constants!$B$4)*AK236</f>
        <v>0</v>
      </c>
      <c r="AM236">
        <f t="shared" si="77"/>
        <v>1</v>
      </c>
      <c r="AN236">
        <f t="shared" si="78"/>
        <v>1</v>
      </c>
      <c r="AO236">
        <f>(200000*(ABS(N236)-ABS(N234))+Constants!$B$7)/(2*Constants!$B$7)</f>
        <v>0.5</v>
      </c>
      <c r="AP236">
        <f>(200000*(ABS(O236)-ABS(O234))+Constants!$B$7)/(2*Constants!$B$7)</f>
        <v>0.5</v>
      </c>
      <c r="AQ236">
        <f t="shared" si="79"/>
        <v>1</v>
      </c>
      <c r="AR236">
        <f>(Constants!$B$3*Constants!$B$8*I236*K236+AS235)/(Constants!$B$9*Constants!$B$4)</f>
        <v>2.51327433628319</v>
      </c>
      <c r="AS236">
        <f>(Constants!$B$3*Constants!$B$8*I236*K236+AS235)-(AR236*Constants!$B$9*Constants!$B$4)</f>
        <v>0</v>
      </c>
      <c r="AT236">
        <f t="shared" si="80"/>
        <v>588.106194690266</v>
      </c>
      <c r="AU236">
        <f t="array" ref="AU236">IF(SUMPRODUCT(--(SIGN(AN203:AN235)=SIGN(K204:K236)))=0,2,IF(AV235&gt;0,1,0))</f>
        <v>0</v>
      </c>
      <c r="AV236">
        <f>IF(AU236=2,ROUND(5*1000/Constants!$B$11,0),IF(AV235&gt;0,AV235-1,0))</f>
        <v>0</v>
      </c>
      <c r="AW236">
        <f t="shared" si="81"/>
        <v>0</v>
      </c>
      <c r="AX236">
        <f ca="1" t="array" ref="AX236">IF(AW236&gt;Constants!$B$12,2,IF(SUMPRODUCT(--(AX217:AX236=2))=0,0,1))</f>
        <v>2</v>
      </c>
      <c r="AZ236">
        <f t="array" ref="AZ236">IF(ABS(AG236)&gt;Constants!$B$13,2,IF(SUMPRODUCT(--(AZ216:AZ235=2))=0,0,1))</f>
        <v>0</v>
      </c>
    </row>
    <row r="237" spans="1:52">
      <c r="A237" s="3">
        <v>235</v>
      </c>
      <c r="B237">
        <f>Signals!D236</f>
        <v>1</v>
      </c>
      <c r="C237">
        <f>Signals!E236</f>
        <v>1</v>
      </c>
      <c r="D237">
        <f>Signals!G236</f>
        <v>0</v>
      </c>
      <c r="E237">
        <f>Signals!J236</f>
        <v>0</v>
      </c>
      <c r="F237">
        <f>Signals!K236</f>
        <v>0</v>
      </c>
      <c r="G237">
        <f>IF(Constants!$B$2=2,-B237,B237)</f>
        <v>1</v>
      </c>
      <c r="H237">
        <f>IF(Constants!$C$2=2,-C237,C237)</f>
        <v>1</v>
      </c>
      <c r="I237">
        <f t="shared" si="65"/>
        <v>1</v>
      </c>
      <c r="J237">
        <f t="shared" si="66"/>
        <v>1</v>
      </c>
      <c r="K237">
        <f t="shared" si="67"/>
        <v>1</v>
      </c>
      <c r="L237">
        <f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400.5</v>
      </c>
      <c r="M237">
        <f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400.5</v>
      </c>
      <c r="N237">
        <f t="shared" si="68"/>
        <v>400.5</v>
      </c>
      <c r="O237">
        <f t="shared" si="69"/>
        <v>400.5</v>
      </c>
      <c r="P237">
        <f>IF(I237&lt;&gt;0,(ABS(L237*Constants!$B$10)+50)/100,MAX(P236-ABS(N237*Constants!$B$4),0))</f>
        <v>0.54005</v>
      </c>
      <c r="Q237">
        <f>IF(J237&lt;&gt;0,(ABS(M237*Constants!$B$10)+50)/100,MAX(Q236-ABS(O237*Constants!$B$4),0))</f>
        <v>0.54005</v>
      </c>
      <c r="R237">
        <f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400.5</v>
      </c>
      <c r="S237">
        <f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400.5</v>
      </c>
      <c r="T237">
        <f t="shared" si="70"/>
        <v>400.5</v>
      </c>
      <c r="U237">
        <f t="shared" si="71"/>
        <v>400.5</v>
      </c>
      <c r="V237">
        <f>IF(I237&lt;&gt;0,(ABS(R237*Constants!$B$4)+50)/100,IF(R237=0,MAX((0-ABS(T237*Constants!$B$4)),0),(ABS(R237*Constants!$B$4)+50)/100))</f>
        <v>501.125</v>
      </c>
      <c r="W237">
        <f>IF(J237&lt;&gt;0,(ABS(S237*Constants!$B$4)+50)/100,IF(S237=0,MAX((0-ABS(U237*Constants!$B$4)),0),(ABS(S237*Constants!$B$4)+50)/100))</f>
        <v>501.125</v>
      </c>
      <c r="X237">
        <f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400.5</v>
      </c>
      <c r="Y237">
        <f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400.5</v>
      </c>
      <c r="Z237">
        <f t="shared" si="72"/>
        <v>400.5</v>
      </c>
      <c r="AA237">
        <f t="shared" si="73"/>
        <v>400.5</v>
      </c>
      <c r="AB237">
        <f>IF(I237&lt;&gt;0,(ABS(X237*Constants!$B$10)+50)/100,IF(X237=0,MAX((AB236-ABS(Z237*Constants!$B$4)),0),(ABS(X237*Constants!$B$4)+50)/100))</f>
        <v>0.54005</v>
      </c>
      <c r="AC237">
        <f>IF(J237&lt;&gt;0,(ABS(Y237*Constants!$B$10)+50)/100,IF(Y237=0,MAX((AC236-ABS(AA237*Constants!$B$4)),0),(ABS(Y237*Constants!$B$4)+50)/100))</f>
        <v>0.54005</v>
      </c>
      <c r="AD237">
        <f t="shared" si="74"/>
        <v>401</v>
      </c>
      <c r="AE237">
        <f t="shared" si="75"/>
        <v>400.5</v>
      </c>
      <c r="AF237">
        <f t="shared" si="76"/>
        <v>400.5</v>
      </c>
      <c r="AG237">
        <f>((Constants!$B$5*AG236)+Constants!$B$4*AD237+AH236)/(Constants!$B$5+Constants!$B$4)</f>
        <v>401</v>
      </c>
      <c r="AH237">
        <f>((Constants!$B$5*AG236)+Constants!$B$4*AD237+AH236)-(Constants!$B$5+Constants!$B$4)*AG237</f>
        <v>0</v>
      </c>
      <c r="AI237">
        <f>((Constants!$B$5*AI236)+Constants!$B$4*AE237+AJ236)/(Constants!$B$5+Constants!$B$4)</f>
        <v>400.5</v>
      </c>
      <c r="AJ237">
        <f>((Constants!$B$5*AI236)+Constants!$B$4*AE237+AJ236)-(Constants!$B$4+Constants!$B$5)*AI237</f>
        <v>0</v>
      </c>
      <c r="AK237">
        <f>((Constants!$B$5*AK236)+Constants!$B$4*AF237+AL236)/(Constants!$B$5+Constants!$B$4)</f>
        <v>400.5</v>
      </c>
      <c r="AL237">
        <f>((Constants!$B$5*AK236)+Constants!$B$4*AF237+AL236)-(Constants!$B$5+Constants!$B$4)*AK237</f>
        <v>0</v>
      </c>
      <c r="AM237">
        <f t="shared" si="77"/>
        <v>1</v>
      </c>
      <c r="AN237">
        <f t="shared" si="78"/>
        <v>1</v>
      </c>
      <c r="AO237">
        <f>(200000*(ABS(N237)-ABS(N235))+Constants!$B$7)/(2*Constants!$B$7)</f>
        <v>0.5</v>
      </c>
      <c r="AP237">
        <f>(200000*(ABS(O237)-ABS(O235))+Constants!$B$7)/(2*Constants!$B$7)</f>
        <v>0.5</v>
      </c>
      <c r="AQ237">
        <f t="shared" si="79"/>
        <v>1</v>
      </c>
      <c r="AR237">
        <f>(Constants!$B$3*Constants!$B$8*I237*K237+AS236)/(Constants!$B$9*Constants!$B$4)</f>
        <v>2.51327433628319</v>
      </c>
      <c r="AS237">
        <f>(Constants!$B$3*Constants!$B$8*I237*K237+AS236)-(AR237*Constants!$B$9*Constants!$B$4)</f>
        <v>0</v>
      </c>
      <c r="AT237">
        <f t="shared" si="80"/>
        <v>590.619469026549</v>
      </c>
      <c r="AU237">
        <f t="array" ref="AU237">IF(SUMPRODUCT(--(SIGN(AN204:AN236)=SIGN(K205:K237)))=0,2,IF(AV236&gt;0,1,0))</f>
        <v>0</v>
      </c>
      <c r="AV237">
        <f>IF(AU237=2,ROUND(5*1000/Constants!$B$11,0),IF(AV236&gt;0,AV236-1,0))</f>
        <v>0</v>
      </c>
      <c r="AW237">
        <f t="shared" si="81"/>
        <v>0</v>
      </c>
      <c r="AX237">
        <f ca="1" t="array" ref="AX237">IF(AW237&gt;Constants!$B$12,2,IF(SUMPRODUCT(--(AX218:AX237=2))=0,0,1))</f>
        <v>2</v>
      </c>
      <c r="AZ237">
        <f t="array" ref="AZ237">IF(ABS(AG237)&gt;Constants!$B$13,2,IF(SUMPRODUCT(--(AZ217:AZ236=2))=0,0,1))</f>
        <v>0</v>
      </c>
    </row>
    <row r="238" spans="1:52">
      <c r="A238" s="3">
        <v>236</v>
      </c>
      <c r="B238">
        <f>Signals!D237</f>
        <v>1</v>
      </c>
      <c r="C238">
        <f>Signals!E237</f>
        <v>1</v>
      </c>
      <c r="D238">
        <f>Signals!G237</f>
        <v>0</v>
      </c>
      <c r="E238">
        <f>Signals!J237</f>
        <v>0</v>
      </c>
      <c r="F238">
        <f>Signals!K237</f>
        <v>0</v>
      </c>
      <c r="G238">
        <f>IF(Constants!$B$2=2,-B238,B238)</f>
        <v>1</v>
      </c>
      <c r="H238">
        <f>IF(Constants!$C$2=2,-C238,C238)</f>
        <v>1</v>
      </c>
      <c r="I238">
        <f t="shared" si="65"/>
        <v>1</v>
      </c>
      <c r="J238">
        <f t="shared" si="66"/>
        <v>1</v>
      </c>
      <c r="K238">
        <f t="shared" si="67"/>
        <v>1</v>
      </c>
      <c r="L238">
        <f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400.5</v>
      </c>
      <c r="M238">
        <f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400.5</v>
      </c>
      <c r="N238">
        <f t="shared" si="68"/>
        <v>400.5</v>
      </c>
      <c r="O238">
        <f t="shared" si="69"/>
        <v>400.5</v>
      </c>
      <c r="P238">
        <f>IF(I238&lt;&gt;0,(ABS(L238*Constants!$B$10)+50)/100,MAX(P237-ABS(N238*Constants!$B$4),0))</f>
        <v>0.54005</v>
      </c>
      <c r="Q238">
        <f>IF(J238&lt;&gt;0,(ABS(M238*Constants!$B$10)+50)/100,MAX(Q237-ABS(O238*Constants!$B$4),0))</f>
        <v>0.54005</v>
      </c>
      <c r="R238">
        <f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400.5</v>
      </c>
      <c r="S238">
        <f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400.5</v>
      </c>
      <c r="T238">
        <f t="shared" si="70"/>
        <v>400.5</v>
      </c>
      <c r="U238">
        <f t="shared" si="71"/>
        <v>400.5</v>
      </c>
      <c r="V238">
        <f>IF(I238&lt;&gt;0,(ABS(R238*Constants!$B$4)+50)/100,IF(R238=0,MAX((0-ABS(T238*Constants!$B$4)),0),(ABS(R238*Constants!$B$4)+50)/100))</f>
        <v>501.125</v>
      </c>
      <c r="W238">
        <f>IF(J238&lt;&gt;0,(ABS(S238*Constants!$B$4)+50)/100,IF(S238=0,MAX((0-ABS(U238*Constants!$B$4)),0),(ABS(S238*Constants!$B$4)+50)/100))</f>
        <v>501.125</v>
      </c>
      <c r="X238">
        <f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400.5</v>
      </c>
      <c r="Y238">
        <f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400.5</v>
      </c>
      <c r="Z238">
        <f t="shared" si="72"/>
        <v>400.5</v>
      </c>
      <c r="AA238">
        <f t="shared" si="73"/>
        <v>400.5</v>
      </c>
      <c r="AB238">
        <f>IF(I238&lt;&gt;0,(ABS(X238*Constants!$B$10)+50)/100,IF(X238=0,MAX((AB237-ABS(Z238*Constants!$B$4)),0),(ABS(X238*Constants!$B$4)+50)/100))</f>
        <v>0.54005</v>
      </c>
      <c r="AC238">
        <f>IF(J238&lt;&gt;0,(ABS(Y238*Constants!$B$10)+50)/100,IF(Y238=0,MAX((AC237-ABS(AA238*Constants!$B$4)),0),(ABS(Y238*Constants!$B$4)+50)/100))</f>
        <v>0.54005</v>
      </c>
      <c r="AD238">
        <f t="shared" si="74"/>
        <v>401</v>
      </c>
      <c r="AE238">
        <f t="shared" si="75"/>
        <v>400.5</v>
      </c>
      <c r="AF238">
        <f t="shared" si="76"/>
        <v>400.5</v>
      </c>
      <c r="AG238">
        <f>((Constants!$B$5*AG237)+Constants!$B$4*AD238+AH237)/(Constants!$B$5+Constants!$B$4)</f>
        <v>401</v>
      </c>
      <c r="AH238">
        <f>((Constants!$B$5*AG237)+Constants!$B$4*AD238+AH237)-(Constants!$B$5+Constants!$B$4)*AG238</f>
        <v>0</v>
      </c>
      <c r="AI238">
        <f>((Constants!$B$5*AI237)+Constants!$B$4*AE238+AJ237)/(Constants!$B$5+Constants!$B$4)</f>
        <v>400.5</v>
      </c>
      <c r="AJ238">
        <f>((Constants!$B$5*AI237)+Constants!$B$4*AE238+AJ237)-(Constants!$B$4+Constants!$B$5)*AI238</f>
        <v>0</v>
      </c>
      <c r="AK238">
        <f>((Constants!$B$5*AK237)+Constants!$B$4*AF238+AL237)/(Constants!$B$5+Constants!$B$4)</f>
        <v>400.5</v>
      </c>
      <c r="AL238">
        <f>((Constants!$B$5*AK237)+Constants!$B$4*AF238+AL237)-(Constants!$B$5+Constants!$B$4)*AK238</f>
        <v>0</v>
      </c>
      <c r="AM238">
        <f t="shared" si="77"/>
        <v>1</v>
      </c>
      <c r="AN238">
        <f t="shared" si="78"/>
        <v>1</v>
      </c>
      <c r="AO238">
        <f>(200000*(ABS(N238)-ABS(N236))+Constants!$B$7)/(2*Constants!$B$7)</f>
        <v>0.5</v>
      </c>
      <c r="AP238">
        <f>(200000*(ABS(O238)-ABS(O236))+Constants!$B$7)/(2*Constants!$B$7)</f>
        <v>0.5</v>
      </c>
      <c r="AQ238">
        <f t="shared" si="79"/>
        <v>1</v>
      </c>
      <c r="AR238">
        <f>(Constants!$B$3*Constants!$B$8*I238*K238+AS237)/(Constants!$B$9*Constants!$B$4)</f>
        <v>2.51327433628319</v>
      </c>
      <c r="AS238">
        <f>(Constants!$B$3*Constants!$B$8*I238*K238+AS237)-(AR238*Constants!$B$9*Constants!$B$4)</f>
        <v>0</v>
      </c>
      <c r="AT238">
        <f t="shared" si="80"/>
        <v>593.132743362832</v>
      </c>
      <c r="AU238">
        <f t="array" ref="AU238">IF(SUMPRODUCT(--(SIGN(AN205:AN237)=SIGN(K206:K238)))=0,2,IF(AV237&gt;0,1,0))</f>
        <v>0</v>
      </c>
      <c r="AV238">
        <f>IF(AU238=2,ROUND(5*1000/Constants!$B$11,0),IF(AV237&gt;0,AV237-1,0))</f>
        <v>0</v>
      </c>
      <c r="AW238">
        <f t="shared" si="81"/>
        <v>0</v>
      </c>
      <c r="AX238">
        <f ca="1" t="array" ref="AX238">IF(AW238&gt;Constants!$B$12,2,IF(SUMPRODUCT(--(AX219:AX238=2))=0,0,1))</f>
        <v>2</v>
      </c>
      <c r="AZ238">
        <f t="array" ref="AZ238">IF(ABS(AG238)&gt;Constants!$B$13,2,IF(SUMPRODUCT(--(AZ218:AZ237=2))=0,0,1))</f>
        <v>0</v>
      </c>
    </row>
    <row r="239" spans="1:52">
      <c r="A239" s="3">
        <v>237</v>
      </c>
      <c r="B239">
        <f>Signals!D238</f>
        <v>1</v>
      </c>
      <c r="C239">
        <f>Signals!E238</f>
        <v>1</v>
      </c>
      <c r="D239">
        <f>Signals!G238</f>
        <v>0</v>
      </c>
      <c r="E239">
        <f>Signals!J238</f>
        <v>0</v>
      </c>
      <c r="F239">
        <f>Signals!K238</f>
        <v>0</v>
      </c>
      <c r="G239">
        <f>IF(Constants!$B$2=2,-B239,B239)</f>
        <v>1</v>
      </c>
      <c r="H239">
        <f>IF(Constants!$C$2=2,-C239,C239)</f>
        <v>1</v>
      </c>
      <c r="I239">
        <f t="shared" si="65"/>
        <v>1</v>
      </c>
      <c r="J239">
        <f t="shared" si="66"/>
        <v>1</v>
      </c>
      <c r="K239">
        <f t="shared" si="67"/>
        <v>1</v>
      </c>
      <c r="L239">
        <f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400.5</v>
      </c>
      <c r="M239">
        <f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400.5</v>
      </c>
      <c r="N239">
        <f t="shared" si="68"/>
        <v>400.5</v>
      </c>
      <c r="O239">
        <f t="shared" si="69"/>
        <v>400.5</v>
      </c>
      <c r="P239">
        <f>IF(I239&lt;&gt;0,(ABS(L239*Constants!$B$10)+50)/100,MAX(P238-ABS(N239*Constants!$B$4),0))</f>
        <v>0.54005</v>
      </c>
      <c r="Q239">
        <f>IF(J239&lt;&gt;0,(ABS(M239*Constants!$B$10)+50)/100,MAX(Q238-ABS(O239*Constants!$B$4),0))</f>
        <v>0.54005</v>
      </c>
      <c r="R239">
        <f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400.5</v>
      </c>
      <c r="S239">
        <f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400.5</v>
      </c>
      <c r="T239">
        <f t="shared" si="70"/>
        <v>400.5</v>
      </c>
      <c r="U239">
        <f t="shared" si="71"/>
        <v>400.5</v>
      </c>
      <c r="V239">
        <f>IF(I239&lt;&gt;0,(ABS(R239*Constants!$B$4)+50)/100,IF(R239=0,MAX((0-ABS(T239*Constants!$B$4)),0),(ABS(R239*Constants!$B$4)+50)/100))</f>
        <v>501.125</v>
      </c>
      <c r="W239">
        <f>IF(J239&lt;&gt;0,(ABS(S239*Constants!$B$4)+50)/100,IF(S239=0,MAX((0-ABS(U239*Constants!$B$4)),0),(ABS(S239*Constants!$B$4)+50)/100))</f>
        <v>501.125</v>
      </c>
      <c r="X239">
        <f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400.5</v>
      </c>
      <c r="Y239">
        <f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400.5</v>
      </c>
      <c r="Z239">
        <f t="shared" si="72"/>
        <v>400.5</v>
      </c>
      <c r="AA239">
        <f t="shared" si="73"/>
        <v>400.5</v>
      </c>
      <c r="AB239">
        <f>IF(I239&lt;&gt;0,(ABS(X239*Constants!$B$10)+50)/100,IF(X239=0,MAX((AB238-ABS(Z239*Constants!$B$4)),0),(ABS(X239*Constants!$B$4)+50)/100))</f>
        <v>0.54005</v>
      </c>
      <c r="AC239">
        <f>IF(J239&lt;&gt;0,(ABS(Y239*Constants!$B$10)+50)/100,IF(Y239=0,MAX((AC238-ABS(AA239*Constants!$B$4)),0),(ABS(Y239*Constants!$B$4)+50)/100))</f>
        <v>0.54005</v>
      </c>
      <c r="AD239">
        <f t="shared" si="74"/>
        <v>401</v>
      </c>
      <c r="AE239">
        <f t="shared" si="75"/>
        <v>400.5</v>
      </c>
      <c r="AF239">
        <f t="shared" si="76"/>
        <v>400.5</v>
      </c>
      <c r="AG239">
        <f>((Constants!$B$5*AG238)+Constants!$B$4*AD239+AH238)/(Constants!$B$5+Constants!$B$4)</f>
        <v>401</v>
      </c>
      <c r="AH239">
        <f>((Constants!$B$5*AG238)+Constants!$B$4*AD239+AH238)-(Constants!$B$5+Constants!$B$4)*AG239</f>
        <v>0</v>
      </c>
      <c r="AI239">
        <f>((Constants!$B$5*AI238)+Constants!$B$4*AE239+AJ238)/(Constants!$B$5+Constants!$B$4)</f>
        <v>400.5</v>
      </c>
      <c r="AJ239">
        <f>((Constants!$B$5*AI238)+Constants!$B$4*AE239+AJ238)-(Constants!$B$4+Constants!$B$5)*AI239</f>
        <v>0</v>
      </c>
      <c r="AK239">
        <f>((Constants!$B$5*AK238)+Constants!$B$4*AF239+AL238)/(Constants!$B$5+Constants!$B$4)</f>
        <v>400.5</v>
      </c>
      <c r="AL239">
        <f>((Constants!$B$5*AK238)+Constants!$B$4*AF239+AL238)-(Constants!$B$5+Constants!$B$4)*AK239</f>
        <v>0</v>
      </c>
      <c r="AM239">
        <f t="shared" si="77"/>
        <v>1</v>
      </c>
      <c r="AN239">
        <f t="shared" si="78"/>
        <v>1</v>
      </c>
      <c r="AO239">
        <f>(200000*(ABS(N239)-ABS(N237))+Constants!$B$7)/(2*Constants!$B$7)</f>
        <v>0.5</v>
      </c>
      <c r="AP239">
        <f>(200000*(ABS(O239)-ABS(O237))+Constants!$B$7)/(2*Constants!$B$7)</f>
        <v>0.5</v>
      </c>
      <c r="AQ239">
        <f t="shared" si="79"/>
        <v>1</v>
      </c>
      <c r="AR239">
        <f>(Constants!$B$3*Constants!$B$8*I239*K239+AS238)/(Constants!$B$9*Constants!$B$4)</f>
        <v>2.51327433628319</v>
      </c>
      <c r="AS239">
        <f>(Constants!$B$3*Constants!$B$8*I239*K239+AS238)-(AR239*Constants!$B$9*Constants!$B$4)</f>
        <v>0</v>
      </c>
      <c r="AT239">
        <f t="shared" si="80"/>
        <v>595.646017699116</v>
      </c>
      <c r="AU239">
        <f t="array" ref="AU239">IF(SUMPRODUCT(--(SIGN(AN206:AN238)=SIGN(K207:K239)))=0,2,IF(AV238&gt;0,1,0))</f>
        <v>0</v>
      </c>
      <c r="AV239">
        <f>IF(AU239=2,ROUND(5*1000/Constants!$B$11,0),IF(AV238&gt;0,AV238-1,0))</f>
        <v>0</v>
      </c>
      <c r="AW239">
        <f t="shared" si="81"/>
        <v>0</v>
      </c>
      <c r="AX239">
        <f ca="1" t="array" ref="AX239">IF(AW239&gt;Constants!$B$12,2,IF(SUMPRODUCT(--(AX220:AX239=2))=0,0,1))</f>
        <v>2</v>
      </c>
      <c r="AZ239">
        <f t="array" ref="AZ239">IF(ABS(AG239)&gt;Constants!$B$13,2,IF(SUMPRODUCT(--(AZ219:AZ238=2))=0,0,1))</f>
        <v>0</v>
      </c>
    </row>
    <row r="240" spans="1:52">
      <c r="A240" s="3">
        <v>238</v>
      </c>
      <c r="B240">
        <f>Signals!D239</f>
        <v>1</v>
      </c>
      <c r="C240">
        <f>Signals!E239</f>
        <v>1</v>
      </c>
      <c r="D240">
        <f>Signals!G239</f>
        <v>0</v>
      </c>
      <c r="E240">
        <f>Signals!J239</f>
        <v>0</v>
      </c>
      <c r="F240">
        <f>Signals!K239</f>
        <v>0</v>
      </c>
      <c r="G240">
        <f>IF(Constants!$B$2=2,-B240,B240)</f>
        <v>1</v>
      </c>
      <c r="H240">
        <f>IF(Constants!$C$2=2,-C240,C240)</f>
        <v>1</v>
      </c>
      <c r="I240">
        <f t="shared" si="65"/>
        <v>1</v>
      </c>
      <c r="J240">
        <f t="shared" si="66"/>
        <v>1</v>
      </c>
      <c r="K240">
        <f t="shared" si="67"/>
        <v>1</v>
      </c>
      <c r="L240">
        <f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400.5</v>
      </c>
      <c r="M240">
        <f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400.5</v>
      </c>
      <c r="N240">
        <f t="shared" si="68"/>
        <v>400.5</v>
      </c>
      <c r="O240">
        <f t="shared" si="69"/>
        <v>400.5</v>
      </c>
      <c r="P240">
        <f>IF(I240&lt;&gt;0,(ABS(L240*Constants!$B$10)+50)/100,MAX(P239-ABS(N240*Constants!$B$4),0))</f>
        <v>0.54005</v>
      </c>
      <c r="Q240">
        <f>IF(J240&lt;&gt;0,(ABS(M240*Constants!$B$10)+50)/100,MAX(Q239-ABS(O240*Constants!$B$4),0))</f>
        <v>0.54005</v>
      </c>
      <c r="R240">
        <f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400.5</v>
      </c>
      <c r="S240">
        <f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400.5</v>
      </c>
      <c r="T240">
        <f t="shared" si="70"/>
        <v>400.5</v>
      </c>
      <c r="U240">
        <f t="shared" si="71"/>
        <v>400.5</v>
      </c>
      <c r="V240">
        <f>IF(I240&lt;&gt;0,(ABS(R240*Constants!$B$4)+50)/100,IF(R240=0,MAX((0-ABS(T240*Constants!$B$4)),0),(ABS(R240*Constants!$B$4)+50)/100))</f>
        <v>501.125</v>
      </c>
      <c r="W240">
        <f>IF(J240&lt;&gt;0,(ABS(S240*Constants!$B$4)+50)/100,IF(S240=0,MAX((0-ABS(U240*Constants!$B$4)),0),(ABS(S240*Constants!$B$4)+50)/100))</f>
        <v>501.125</v>
      </c>
      <c r="X240">
        <f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400.5</v>
      </c>
      <c r="Y240">
        <f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400.5</v>
      </c>
      <c r="Z240">
        <f t="shared" si="72"/>
        <v>400.5</v>
      </c>
      <c r="AA240">
        <f t="shared" si="73"/>
        <v>400.5</v>
      </c>
      <c r="AB240">
        <f>IF(I240&lt;&gt;0,(ABS(X240*Constants!$B$10)+50)/100,IF(X240=0,MAX((AB239-ABS(Z240*Constants!$B$4)),0),(ABS(X240*Constants!$B$4)+50)/100))</f>
        <v>0.54005</v>
      </c>
      <c r="AC240">
        <f>IF(J240&lt;&gt;0,(ABS(Y240*Constants!$B$10)+50)/100,IF(Y240=0,MAX((AC239-ABS(AA240*Constants!$B$4)),0),(ABS(Y240*Constants!$B$4)+50)/100))</f>
        <v>0.54005</v>
      </c>
      <c r="AD240">
        <f t="shared" si="74"/>
        <v>401</v>
      </c>
      <c r="AE240">
        <f t="shared" si="75"/>
        <v>400.5</v>
      </c>
      <c r="AF240">
        <f t="shared" si="76"/>
        <v>400.5</v>
      </c>
      <c r="AG240">
        <f>((Constants!$B$5*AG239)+Constants!$B$4*AD240+AH239)/(Constants!$B$5+Constants!$B$4)</f>
        <v>401</v>
      </c>
      <c r="AH240">
        <f>((Constants!$B$5*AG239)+Constants!$B$4*AD240+AH239)-(Constants!$B$5+Constants!$B$4)*AG240</f>
        <v>0</v>
      </c>
      <c r="AI240">
        <f>((Constants!$B$5*AI239)+Constants!$B$4*AE240+AJ239)/(Constants!$B$5+Constants!$B$4)</f>
        <v>400.5</v>
      </c>
      <c r="AJ240">
        <f>((Constants!$B$5*AI239)+Constants!$B$4*AE240+AJ239)-(Constants!$B$4+Constants!$B$5)*AI240</f>
        <v>0</v>
      </c>
      <c r="AK240">
        <f>((Constants!$B$5*AK239)+Constants!$B$4*AF240+AL239)/(Constants!$B$5+Constants!$B$4)</f>
        <v>400.5</v>
      </c>
      <c r="AL240">
        <f>((Constants!$B$5*AK239)+Constants!$B$4*AF240+AL239)-(Constants!$B$5+Constants!$B$4)*AK240</f>
        <v>0</v>
      </c>
      <c r="AM240">
        <f t="shared" si="77"/>
        <v>1</v>
      </c>
      <c r="AN240">
        <f t="shared" si="78"/>
        <v>1</v>
      </c>
      <c r="AO240">
        <f>(200000*(ABS(N240)-ABS(N238))+Constants!$B$7)/(2*Constants!$B$7)</f>
        <v>0.5</v>
      </c>
      <c r="AP240">
        <f>(200000*(ABS(O240)-ABS(O238))+Constants!$B$7)/(2*Constants!$B$7)</f>
        <v>0.5</v>
      </c>
      <c r="AQ240">
        <f t="shared" si="79"/>
        <v>1</v>
      </c>
      <c r="AR240">
        <f>(Constants!$B$3*Constants!$B$8*I240*K240+AS239)/(Constants!$B$9*Constants!$B$4)</f>
        <v>2.51327433628319</v>
      </c>
      <c r="AS240">
        <f>(Constants!$B$3*Constants!$B$8*I240*K240+AS239)-(AR240*Constants!$B$9*Constants!$B$4)</f>
        <v>0</v>
      </c>
      <c r="AT240">
        <f t="shared" si="80"/>
        <v>598.159292035399</v>
      </c>
      <c r="AU240">
        <f t="array" ref="AU240">IF(SUMPRODUCT(--(SIGN(AN207:AN239)=SIGN(K208:K240)))=0,2,IF(AV239&gt;0,1,0))</f>
        <v>0</v>
      </c>
      <c r="AV240">
        <f>IF(AU240=2,ROUND(5*1000/Constants!$B$11,0),IF(AV239&gt;0,AV239-1,0))</f>
        <v>0</v>
      </c>
      <c r="AW240">
        <f t="shared" si="81"/>
        <v>0</v>
      </c>
      <c r="AX240">
        <f ca="1" t="array" ref="AX240">IF(AW240&gt;Constants!$B$12,2,IF(SUMPRODUCT(--(AX221:AX240=2))=0,0,1))</f>
        <v>2</v>
      </c>
      <c r="AZ240">
        <f t="array" ref="AZ240">IF(ABS(AG240)&gt;Constants!$B$13,2,IF(SUMPRODUCT(--(AZ220:AZ239=2))=0,0,1))</f>
        <v>0</v>
      </c>
    </row>
    <row r="241" spans="1:52">
      <c r="A241" s="3">
        <v>239</v>
      </c>
      <c r="B241">
        <f>Signals!D240</f>
        <v>1</v>
      </c>
      <c r="C241">
        <f>Signals!E240</f>
        <v>1</v>
      </c>
      <c r="D241">
        <f>Signals!G240</f>
        <v>0</v>
      </c>
      <c r="E241">
        <f>Signals!J240</f>
        <v>0</v>
      </c>
      <c r="F241">
        <f>Signals!K240</f>
        <v>0</v>
      </c>
      <c r="G241">
        <f>IF(Constants!$B$2=2,-B241,B241)</f>
        <v>1</v>
      </c>
      <c r="H241">
        <f>IF(Constants!$C$2=2,-C241,C241)</f>
        <v>1</v>
      </c>
      <c r="I241">
        <f t="shared" si="65"/>
        <v>1</v>
      </c>
      <c r="J241">
        <f t="shared" si="66"/>
        <v>1</v>
      </c>
      <c r="K241">
        <f t="shared" si="67"/>
        <v>1</v>
      </c>
      <c r="L241">
        <f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400.5</v>
      </c>
      <c r="M241">
        <f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400.5</v>
      </c>
      <c r="N241">
        <f t="shared" si="68"/>
        <v>400.5</v>
      </c>
      <c r="O241">
        <f t="shared" si="69"/>
        <v>400.5</v>
      </c>
      <c r="P241">
        <f>IF(I241&lt;&gt;0,(ABS(L241*Constants!$B$10)+50)/100,MAX(P240-ABS(N241*Constants!$B$4),0))</f>
        <v>0.54005</v>
      </c>
      <c r="Q241">
        <f>IF(J241&lt;&gt;0,(ABS(M241*Constants!$B$10)+50)/100,MAX(Q240-ABS(O241*Constants!$B$4),0))</f>
        <v>0.54005</v>
      </c>
      <c r="R241">
        <f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400.5</v>
      </c>
      <c r="S241">
        <f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400.5</v>
      </c>
      <c r="T241">
        <f t="shared" si="70"/>
        <v>400.5</v>
      </c>
      <c r="U241">
        <f t="shared" si="71"/>
        <v>400.5</v>
      </c>
      <c r="V241">
        <f>IF(I241&lt;&gt;0,(ABS(R241*Constants!$B$4)+50)/100,IF(R241=0,MAX((0-ABS(T241*Constants!$B$4)),0),(ABS(R241*Constants!$B$4)+50)/100))</f>
        <v>501.125</v>
      </c>
      <c r="W241">
        <f>IF(J241&lt;&gt;0,(ABS(S241*Constants!$B$4)+50)/100,IF(S241=0,MAX((0-ABS(U241*Constants!$B$4)),0),(ABS(S241*Constants!$B$4)+50)/100))</f>
        <v>501.125</v>
      </c>
      <c r="X241">
        <f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400.5</v>
      </c>
      <c r="Y241">
        <f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400.5</v>
      </c>
      <c r="Z241">
        <f t="shared" si="72"/>
        <v>400.5</v>
      </c>
      <c r="AA241">
        <f t="shared" si="73"/>
        <v>400.5</v>
      </c>
      <c r="AB241">
        <f>IF(I241&lt;&gt;0,(ABS(X241*Constants!$B$10)+50)/100,IF(X241=0,MAX((AB240-ABS(Z241*Constants!$B$4)),0),(ABS(X241*Constants!$B$4)+50)/100))</f>
        <v>0.54005</v>
      </c>
      <c r="AC241">
        <f>IF(J241&lt;&gt;0,(ABS(Y241*Constants!$B$10)+50)/100,IF(Y241=0,MAX((AC240-ABS(AA241*Constants!$B$4)),0),(ABS(Y241*Constants!$B$4)+50)/100))</f>
        <v>0.54005</v>
      </c>
      <c r="AD241">
        <f t="shared" si="74"/>
        <v>401</v>
      </c>
      <c r="AE241">
        <f t="shared" si="75"/>
        <v>400.5</v>
      </c>
      <c r="AF241">
        <f t="shared" si="76"/>
        <v>400.5</v>
      </c>
      <c r="AG241">
        <f>((Constants!$B$5*AG240)+Constants!$B$4*AD241+AH240)/(Constants!$B$5+Constants!$B$4)</f>
        <v>401</v>
      </c>
      <c r="AH241">
        <f>((Constants!$B$5*AG240)+Constants!$B$4*AD241+AH240)-(Constants!$B$5+Constants!$B$4)*AG241</f>
        <v>0</v>
      </c>
      <c r="AI241">
        <f>((Constants!$B$5*AI240)+Constants!$B$4*AE241+AJ240)/(Constants!$B$5+Constants!$B$4)</f>
        <v>400.5</v>
      </c>
      <c r="AJ241">
        <f>((Constants!$B$5*AI240)+Constants!$B$4*AE241+AJ240)-(Constants!$B$4+Constants!$B$5)*AI241</f>
        <v>0</v>
      </c>
      <c r="AK241">
        <f>((Constants!$B$5*AK240)+Constants!$B$4*AF241+AL240)/(Constants!$B$5+Constants!$B$4)</f>
        <v>400.5</v>
      </c>
      <c r="AL241">
        <f>((Constants!$B$5*AK240)+Constants!$B$4*AF241+AL240)-(Constants!$B$5+Constants!$B$4)*AK241</f>
        <v>0</v>
      </c>
      <c r="AM241">
        <f t="shared" si="77"/>
        <v>1</v>
      </c>
      <c r="AN241">
        <f t="shared" si="78"/>
        <v>1</v>
      </c>
      <c r="AO241">
        <f>(200000*(ABS(N241)-ABS(N239))+Constants!$B$7)/(2*Constants!$B$7)</f>
        <v>0.5</v>
      </c>
      <c r="AP241">
        <f>(200000*(ABS(O241)-ABS(O239))+Constants!$B$7)/(2*Constants!$B$7)</f>
        <v>0.5</v>
      </c>
      <c r="AQ241">
        <f t="shared" si="79"/>
        <v>1</v>
      </c>
      <c r="AR241">
        <f>(Constants!$B$3*Constants!$B$8*I241*K241+AS240)/(Constants!$B$9*Constants!$B$4)</f>
        <v>2.51327433628319</v>
      </c>
      <c r="AS241">
        <f>(Constants!$B$3*Constants!$B$8*I241*K241+AS240)-(AR241*Constants!$B$9*Constants!$B$4)</f>
        <v>0</v>
      </c>
      <c r="AT241">
        <f t="shared" si="80"/>
        <v>600.672566371682</v>
      </c>
      <c r="AU241">
        <f t="array" ref="AU241">IF(SUMPRODUCT(--(SIGN(AN208:AN240)=SIGN(K209:K241)))=0,2,IF(AV240&gt;0,1,0))</f>
        <v>0</v>
      </c>
      <c r="AV241">
        <f>IF(AU241=2,ROUND(5*1000/Constants!$B$11,0),IF(AV240&gt;0,AV240-1,0))</f>
        <v>0</v>
      </c>
      <c r="AW241">
        <f t="shared" si="81"/>
        <v>0</v>
      </c>
      <c r="AX241">
        <f ca="1" t="array" ref="AX241">IF(AW241&gt;Constants!$B$12,2,IF(SUMPRODUCT(--(AX222:AX241=2))=0,0,1))</f>
        <v>2</v>
      </c>
      <c r="AZ241">
        <f t="array" ref="AZ241">IF(ABS(AG241)&gt;Constants!$B$13,2,IF(SUMPRODUCT(--(AZ221:AZ240=2))=0,0,1))</f>
        <v>0</v>
      </c>
    </row>
    <row r="242" spans="1:52">
      <c r="A242" s="3">
        <v>240</v>
      </c>
      <c r="B242">
        <f>Signals!D241</f>
        <v>1</v>
      </c>
      <c r="C242">
        <f>Signals!E241</f>
        <v>1</v>
      </c>
      <c r="D242">
        <f>Signals!G241</f>
        <v>0</v>
      </c>
      <c r="E242">
        <f>Signals!J241</f>
        <v>0</v>
      </c>
      <c r="F242">
        <f>Signals!K241</f>
        <v>0</v>
      </c>
      <c r="G242">
        <f>IF(Constants!$B$2=2,-B242,B242)</f>
        <v>1</v>
      </c>
      <c r="H242">
        <f>IF(Constants!$C$2=2,-C242,C242)</f>
        <v>1</v>
      </c>
      <c r="I242">
        <f t="shared" si="65"/>
        <v>1</v>
      </c>
      <c r="J242">
        <f t="shared" si="66"/>
        <v>1</v>
      </c>
      <c r="K242">
        <f t="shared" si="67"/>
        <v>1</v>
      </c>
      <c r="L242">
        <f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400.5</v>
      </c>
      <c r="M242">
        <f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400.5</v>
      </c>
      <c r="N242">
        <f t="shared" si="68"/>
        <v>400.5</v>
      </c>
      <c r="O242">
        <f t="shared" si="69"/>
        <v>400.5</v>
      </c>
      <c r="P242">
        <f>IF(I242&lt;&gt;0,(ABS(L242*Constants!$B$10)+50)/100,MAX(P241-ABS(N242*Constants!$B$4),0))</f>
        <v>0.54005</v>
      </c>
      <c r="Q242">
        <f>IF(J242&lt;&gt;0,(ABS(M242*Constants!$B$10)+50)/100,MAX(Q241-ABS(O242*Constants!$B$4),0))</f>
        <v>0.54005</v>
      </c>
      <c r="R242">
        <f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400.5</v>
      </c>
      <c r="S242">
        <f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400.5</v>
      </c>
      <c r="T242">
        <f t="shared" si="70"/>
        <v>400.5</v>
      </c>
      <c r="U242">
        <f t="shared" si="71"/>
        <v>400.5</v>
      </c>
      <c r="V242">
        <f>IF(I242&lt;&gt;0,(ABS(R242*Constants!$B$4)+50)/100,IF(R242=0,MAX((0-ABS(T242*Constants!$B$4)),0),(ABS(R242*Constants!$B$4)+50)/100))</f>
        <v>501.125</v>
      </c>
      <c r="W242">
        <f>IF(J242&lt;&gt;0,(ABS(S242*Constants!$B$4)+50)/100,IF(S242=0,MAX((0-ABS(U242*Constants!$B$4)),0),(ABS(S242*Constants!$B$4)+50)/100))</f>
        <v>501.125</v>
      </c>
      <c r="X242">
        <f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400.5</v>
      </c>
      <c r="Y242">
        <f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400.5</v>
      </c>
      <c r="Z242">
        <f t="shared" si="72"/>
        <v>400.5</v>
      </c>
      <c r="AA242">
        <f t="shared" si="73"/>
        <v>400.5</v>
      </c>
      <c r="AB242">
        <f>IF(I242&lt;&gt;0,(ABS(X242*Constants!$B$10)+50)/100,IF(X242=0,MAX((AB241-ABS(Z242*Constants!$B$4)),0),(ABS(X242*Constants!$B$4)+50)/100))</f>
        <v>0.54005</v>
      </c>
      <c r="AC242">
        <f>IF(J242&lt;&gt;0,(ABS(Y242*Constants!$B$10)+50)/100,IF(Y242=0,MAX((AC241-ABS(AA242*Constants!$B$4)),0),(ABS(Y242*Constants!$B$4)+50)/100))</f>
        <v>0.54005</v>
      </c>
      <c r="AD242">
        <f t="shared" si="74"/>
        <v>401</v>
      </c>
      <c r="AE242">
        <f t="shared" si="75"/>
        <v>400.5</v>
      </c>
      <c r="AF242">
        <f t="shared" si="76"/>
        <v>400.5</v>
      </c>
      <c r="AG242">
        <f>((Constants!$B$5*AG241)+Constants!$B$4*AD242+AH241)/(Constants!$B$5+Constants!$B$4)</f>
        <v>401</v>
      </c>
      <c r="AH242">
        <f>((Constants!$B$5*AG241)+Constants!$B$4*AD242+AH241)-(Constants!$B$5+Constants!$B$4)*AG242</f>
        <v>0</v>
      </c>
      <c r="AI242">
        <f>((Constants!$B$5*AI241)+Constants!$B$4*AE242+AJ241)/(Constants!$B$5+Constants!$B$4)</f>
        <v>400.5</v>
      </c>
      <c r="AJ242">
        <f>((Constants!$B$5*AI241)+Constants!$B$4*AE242+AJ241)-(Constants!$B$4+Constants!$B$5)*AI242</f>
        <v>0</v>
      </c>
      <c r="AK242">
        <f>((Constants!$B$5*AK241)+Constants!$B$4*AF242+AL241)/(Constants!$B$5+Constants!$B$4)</f>
        <v>400.5</v>
      </c>
      <c r="AL242">
        <f>((Constants!$B$5*AK241)+Constants!$B$4*AF242+AL241)-(Constants!$B$5+Constants!$B$4)*AK242</f>
        <v>0</v>
      </c>
      <c r="AM242">
        <f t="shared" si="77"/>
        <v>1</v>
      </c>
      <c r="AN242">
        <f t="shared" si="78"/>
        <v>1</v>
      </c>
      <c r="AO242">
        <f>(200000*(ABS(N242)-ABS(N240))+Constants!$B$7)/(2*Constants!$B$7)</f>
        <v>0.5</v>
      </c>
      <c r="AP242">
        <f>(200000*(ABS(O242)-ABS(O240))+Constants!$B$7)/(2*Constants!$B$7)</f>
        <v>0.5</v>
      </c>
      <c r="AQ242">
        <f t="shared" si="79"/>
        <v>1</v>
      </c>
      <c r="AR242">
        <f>(Constants!$B$3*Constants!$B$8*I242*K242+AS241)/(Constants!$B$9*Constants!$B$4)</f>
        <v>2.51327433628319</v>
      </c>
      <c r="AS242">
        <f>(Constants!$B$3*Constants!$B$8*I242*K242+AS241)-(AR242*Constants!$B$9*Constants!$B$4)</f>
        <v>0</v>
      </c>
      <c r="AT242">
        <f t="shared" si="80"/>
        <v>603.185840707965</v>
      </c>
      <c r="AU242">
        <f t="array" ref="AU242">IF(SUMPRODUCT(--(SIGN(AN209:AN241)=SIGN(K210:K242)))=0,2,IF(AV241&gt;0,1,0))</f>
        <v>0</v>
      </c>
      <c r="AV242">
        <f>IF(AU242=2,ROUND(5*1000/Constants!$B$11,0),IF(AV241&gt;0,AV241-1,0))</f>
        <v>0</v>
      </c>
      <c r="AW242">
        <f t="shared" si="81"/>
        <v>0</v>
      </c>
      <c r="AX242">
        <f ca="1" t="array" ref="AX242">IF(AW242&gt;Constants!$B$12,2,IF(SUMPRODUCT(--(AX223:AX242=2))=0,0,1))</f>
        <v>2</v>
      </c>
      <c r="AZ242">
        <f t="array" ref="AZ242">IF(ABS(AG242)&gt;Constants!$B$13,2,IF(SUMPRODUCT(--(AZ222:AZ241=2))=0,0,1))</f>
        <v>0</v>
      </c>
    </row>
    <row r="243" spans="1:52">
      <c r="A243" s="3">
        <v>241</v>
      </c>
      <c r="B243">
        <f>Signals!D242</f>
        <v>1</v>
      </c>
      <c r="C243">
        <f>Signals!E242</f>
        <v>1</v>
      </c>
      <c r="D243">
        <f>Signals!G242</f>
        <v>0</v>
      </c>
      <c r="E243">
        <f>Signals!J242</f>
        <v>0</v>
      </c>
      <c r="F243">
        <f>Signals!K242</f>
        <v>0</v>
      </c>
      <c r="G243">
        <f>IF(Constants!$B$2=2,-B243,B243)</f>
        <v>1</v>
      </c>
      <c r="H243">
        <f>IF(Constants!$C$2=2,-C243,C243)</f>
        <v>1</v>
      </c>
      <c r="I243">
        <f t="shared" si="65"/>
        <v>1</v>
      </c>
      <c r="J243">
        <f t="shared" si="66"/>
        <v>1</v>
      </c>
      <c r="K243">
        <f t="shared" si="67"/>
        <v>1</v>
      </c>
      <c r="L243">
        <f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400.5</v>
      </c>
      <c r="M243">
        <f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400.5</v>
      </c>
      <c r="N243">
        <f t="shared" si="68"/>
        <v>400.5</v>
      </c>
      <c r="O243">
        <f t="shared" si="69"/>
        <v>400.5</v>
      </c>
      <c r="P243">
        <f>IF(I243&lt;&gt;0,(ABS(L243*Constants!$B$10)+50)/100,MAX(P242-ABS(N243*Constants!$B$4),0))</f>
        <v>0.54005</v>
      </c>
      <c r="Q243">
        <f>IF(J243&lt;&gt;0,(ABS(M243*Constants!$B$10)+50)/100,MAX(Q242-ABS(O243*Constants!$B$4),0))</f>
        <v>0.54005</v>
      </c>
      <c r="R243">
        <f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400.5</v>
      </c>
      <c r="S243">
        <f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400.5</v>
      </c>
      <c r="T243">
        <f t="shared" si="70"/>
        <v>400.5</v>
      </c>
      <c r="U243">
        <f t="shared" si="71"/>
        <v>400.5</v>
      </c>
      <c r="V243">
        <f>IF(I243&lt;&gt;0,(ABS(R243*Constants!$B$4)+50)/100,IF(R243=0,MAX((0-ABS(T243*Constants!$B$4)),0),(ABS(R243*Constants!$B$4)+50)/100))</f>
        <v>501.125</v>
      </c>
      <c r="W243">
        <f>IF(J243&lt;&gt;0,(ABS(S243*Constants!$B$4)+50)/100,IF(S243=0,MAX((0-ABS(U243*Constants!$B$4)),0),(ABS(S243*Constants!$B$4)+50)/100))</f>
        <v>501.125</v>
      </c>
      <c r="X243">
        <f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400.5</v>
      </c>
      <c r="Y243">
        <f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400.5</v>
      </c>
      <c r="Z243">
        <f t="shared" si="72"/>
        <v>400.5</v>
      </c>
      <c r="AA243">
        <f t="shared" si="73"/>
        <v>400.5</v>
      </c>
      <c r="AB243">
        <f>IF(I243&lt;&gt;0,(ABS(X243*Constants!$B$10)+50)/100,IF(X243=0,MAX((AB242-ABS(Z243*Constants!$B$4)),0),(ABS(X243*Constants!$B$4)+50)/100))</f>
        <v>0.54005</v>
      </c>
      <c r="AC243">
        <f>IF(J243&lt;&gt;0,(ABS(Y243*Constants!$B$10)+50)/100,IF(Y243=0,MAX((AC242-ABS(AA243*Constants!$B$4)),0),(ABS(Y243*Constants!$B$4)+50)/100))</f>
        <v>0.54005</v>
      </c>
      <c r="AD243">
        <f t="shared" si="74"/>
        <v>401</v>
      </c>
      <c r="AE243">
        <f t="shared" si="75"/>
        <v>400.5</v>
      </c>
      <c r="AF243">
        <f t="shared" si="76"/>
        <v>400.5</v>
      </c>
      <c r="AG243">
        <f>((Constants!$B$5*AG242)+Constants!$B$4*AD243+AH242)/(Constants!$B$5+Constants!$B$4)</f>
        <v>401</v>
      </c>
      <c r="AH243">
        <f>((Constants!$B$5*AG242)+Constants!$B$4*AD243+AH242)-(Constants!$B$5+Constants!$B$4)*AG243</f>
        <v>0</v>
      </c>
      <c r="AI243">
        <f>((Constants!$B$5*AI242)+Constants!$B$4*AE243+AJ242)/(Constants!$B$5+Constants!$B$4)</f>
        <v>400.5</v>
      </c>
      <c r="AJ243">
        <f>((Constants!$B$5*AI242)+Constants!$B$4*AE243+AJ242)-(Constants!$B$4+Constants!$B$5)*AI243</f>
        <v>0</v>
      </c>
      <c r="AK243">
        <f>((Constants!$B$5*AK242)+Constants!$B$4*AF243+AL242)/(Constants!$B$5+Constants!$B$4)</f>
        <v>400.5</v>
      </c>
      <c r="AL243">
        <f>((Constants!$B$5*AK242)+Constants!$B$4*AF243+AL242)-(Constants!$B$5+Constants!$B$4)*AK243</f>
        <v>0</v>
      </c>
      <c r="AM243">
        <f t="shared" si="77"/>
        <v>1</v>
      </c>
      <c r="AN243">
        <f t="shared" si="78"/>
        <v>1</v>
      </c>
      <c r="AO243">
        <f>(200000*(ABS(N243)-ABS(N241))+Constants!$B$7)/(2*Constants!$B$7)</f>
        <v>0.5</v>
      </c>
      <c r="AP243">
        <f>(200000*(ABS(O243)-ABS(O241))+Constants!$B$7)/(2*Constants!$B$7)</f>
        <v>0.5</v>
      </c>
      <c r="AQ243">
        <f t="shared" si="79"/>
        <v>1</v>
      </c>
      <c r="AR243">
        <f>(Constants!$B$3*Constants!$B$8*I243*K243+AS242)/(Constants!$B$9*Constants!$B$4)</f>
        <v>2.51327433628319</v>
      </c>
      <c r="AS243">
        <f>(Constants!$B$3*Constants!$B$8*I243*K243+AS242)-(AR243*Constants!$B$9*Constants!$B$4)</f>
        <v>0</v>
      </c>
      <c r="AT243">
        <f t="shared" si="80"/>
        <v>605.699115044248</v>
      </c>
      <c r="AU243">
        <f t="array" ref="AU243">IF(SUMPRODUCT(--(SIGN(AN210:AN242)=SIGN(K211:K243)))=0,2,IF(AV242&gt;0,1,0))</f>
        <v>0</v>
      </c>
      <c r="AV243">
        <f>IF(AU243=2,ROUND(5*1000/Constants!$B$11,0),IF(AV242&gt;0,AV242-1,0))</f>
        <v>0</v>
      </c>
      <c r="AW243">
        <f t="shared" si="81"/>
        <v>0</v>
      </c>
      <c r="AX243">
        <f ca="1" t="array" ref="AX243">IF(AW243&gt;Constants!$B$12,2,IF(SUMPRODUCT(--(AX224:AX243=2))=0,0,1))</f>
        <v>2</v>
      </c>
      <c r="AZ243">
        <f t="array" ref="AZ243">IF(ABS(AG243)&gt;Constants!$B$13,2,IF(SUMPRODUCT(--(AZ223:AZ242=2))=0,0,1))</f>
        <v>0</v>
      </c>
    </row>
    <row r="244" spans="1:52">
      <c r="A244" s="3">
        <v>242</v>
      </c>
      <c r="B244">
        <f>Signals!D243</f>
        <v>1</v>
      </c>
      <c r="C244">
        <f>Signals!E243</f>
        <v>1</v>
      </c>
      <c r="D244">
        <f>Signals!G243</f>
        <v>0</v>
      </c>
      <c r="E244">
        <f>Signals!J243</f>
        <v>0</v>
      </c>
      <c r="F244">
        <f>Signals!K243</f>
        <v>0</v>
      </c>
      <c r="G244">
        <f>IF(Constants!$B$2=2,-B244,B244)</f>
        <v>1</v>
      </c>
      <c r="H244">
        <f>IF(Constants!$C$2=2,-C244,C244)</f>
        <v>1</v>
      </c>
      <c r="I244">
        <f t="shared" si="65"/>
        <v>1</v>
      </c>
      <c r="J244">
        <f t="shared" si="66"/>
        <v>1</v>
      </c>
      <c r="K244">
        <f t="shared" si="67"/>
        <v>1</v>
      </c>
      <c r="L244">
        <f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400.5</v>
      </c>
      <c r="M244">
        <f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400.5</v>
      </c>
      <c r="N244">
        <f t="shared" si="68"/>
        <v>400.5</v>
      </c>
      <c r="O244">
        <f t="shared" si="69"/>
        <v>400.5</v>
      </c>
      <c r="P244">
        <f>IF(I244&lt;&gt;0,(ABS(L244*Constants!$B$10)+50)/100,MAX(P243-ABS(N244*Constants!$B$4),0))</f>
        <v>0.54005</v>
      </c>
      <c r="Q244">
        <f>IF(J244&lt;&gt;0,(ABS(M244*Constants!$B$10)+50)/100,MAX(Q243-ABS(O244*Constants!$B$4),0))</f>
        <v>0.54005</v>
      </c>
      <c r="R244">
        <f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400.5</v>
      </c>
      <c r="S244">
        <f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400.5</v>
      </c>
      <c r="T244">
        <f t="shared" si="70"/>
        <v>400.5</v>
      </c>
      <c r="U244">
        <f t="shared" si="71"/>
        <v>400.5</v>
      </c>
      <c r="V244">
        <f>IF(I244&lt;&gt;0,(ABS(R244*Constants!$B$4)+50)/100,IF(R244=0,MAX((0-ABS(T244*Constants!$B$4)),0),(ABS(R244*Constants!$B$4)+50)/100))</f>
        <v>501.125</v>
      </c>
      <c r="W244">
        <f>IF(J244&lt;&gt;0,(ABS(S244*Constants!$B$4)+50)/100,IF(S244=0,MAX((0-ABS(U244*Constants!$B$4)),0),(ABS(S244*Constants!$B$4)+50)/100))</f>
        <v>501.125</v>
      </c>
      <c r="X244">
        <f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400.5</v>
      </c>
      <c r="Y244">
        <f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400.5</v>
      </c>
      <c r="Z244">
        <f t="shared" si="72"/>
        <v>400.5</v>
      </c>
      <c r="AA244">
        <f t="shared" si="73"/>
        <v>400.5</v>
      </c>
      <c r="AB244">
        <f>IF(I244&lt;&gt;0,(ABS(X244*Constants!$B$10)+50)/100,IF(X244=0,MAX((AB243-ABS(Z244*Constants!$B$4)),0),(ABS(X244*Constants!$B$4)+50)/100))</f>
        <v>0.54005</v>
      </c>
      <c r="AC244">
        <f>IF(J244&lt;&gt;0,(ABS(Y244*Constants!$B$10)+50)/100,IF(Y244=0,MAX((AC243-ABS(AA244*Constants!$B$4)),0),(ABS(Y244*Constants!$B$4)+50)/100))</f>
        <v>0.54005</v>
      </c>
      <c r="AD244">
        <f t="shared" si="74"/>
        <v>401</v>
      </c>
      <c r="AE244">
        <f t="shared" si="75"/>
        <v>400.5</v>
      </c>
      <c r="AF244">
        <f t="shared" si="76"/>
        <v>400.5</v>
      </c>
      <c r="AG244">
        <f>((Constants!$B$5*AG243)+Constants!$B$4*AD244+AH243)/(Constants!$B$5+Constants!$B$4)</f>
        <v>401</v>
      </c>
      <c r="AH244">
        <f>((Constants!$B$5*AG243)+Constants!$B$4*AD244+AH243)-(Constants!$B$5+Constants!$B$4)*AG244</f>
        <v>0</v>
      </c>
      <c r="AI244">
        <f>((Constants!$B$5*AI243)+Constants!$B$4*AE244+AJ243)/(Constants!$B$5+Constants!$B$4)</f>
        <v>400.5</v>
      </c>
      <c r="AJ244">
        <f>((Constants!$B$5*AI243)+Constants!$B$4*AE244+AJ243)-(Constants!$B$4+Constants!$B$5)*AI244</f>
        <v>0</v>
      </c>
      <c r="AK244">
        <f>((Constants!$B$5*AK243)+Constants!$B$4*AF244+AL243)/(Constants!$B$5+Constants!$B$4)</f>
        <v>400.5</v>
      </c>
      <c r="AL244">
        <f>((Constants!$B$5*AK243)+Constants!$B$4*AF244+AL243)-(Constants!$B$5+Constants!$B$4)*AK244</f>
        <v>0</v>
      </c>
      <c r="AM244">
        <f t="shared" si="77"/>
        <v>1</v>
      </c>
      <c r="AN244">
        <f t="shared" si="78"/>
        <v>1</v>
      </c>
      <c r="AO244">
        <f>(200000*(ABS(N244)-ABS(N242))+Constants!$B$7)/(2*Constants!$B$7)</f>
        <v>0.5</v>
      </c>
      <c r="AP244">
        <f>(200000*(ABS(O244)-ABS(O242))+Constants!$B$7)/(2*Constants!$B$7)</f>
        <v>0.5</v>
      </c>
      <c r="AQ244">
        <f t="shared" si="79"/>
        <v>1</v>
      </c>
      <c r="AR244">
        <f>(Constants!$B$3*Constants!$B$8*I244*K244+AS243)/(Constants!$B$9*Constants!$B$4)</f>
        <v>2.51327433628319</v>
      </c>
      <c r="AS244">
        <f>(Constants!$B$3*Constants!$B$8*I244*K244+AS243)-(AR244*Constants!$B$9*Constants!$B$4)</f>
        <v>0</v>
      </c>
      <c r="AT244">
        <f t="shared" si="80"/>
        <v>608.212389380532</v>
      </c>
      <c r="AU244">
        <f t="array" ref="AU244">IF(SUMPRODUCT(--(SIGN(AN211:AN243)=SIGN(K212:K244)))=0,2,IF(AV243&gt;0,1,0))</f>
        <v>0</v>
      </c>
      <c r="AV244">
        <f>IF(AU244=2,ROUND(5*1000/Constants!$B$11,0),IF(AV243&gt;0,AV243-1,0))</f>
        <v>0</v>
      </c>
      <c r="AW244">
        <f t="shared" si="81"/>
        <v>0</v>
      </c>
      <c r="AX244">
        <f ca="1" t="array" ref="AX244">IF(AW244&gt;Constants!$B$12,2,IF(SUMPRODUCT(--(AX225:AX244=2))=0,0,1))</f>
        <v>2</v>
      </c>
      <c r="AZ244">
        <f t="array" ref="AZ244">IF(ABS(AG244)&gt;Constants!$B$13,2,IF(SUMPRODUCT(--(AZ224:AZ243=2))=0,0,1))</f>
        <v>0</v>
      </c>
    </row>
    <row r="245" spans="1:52">
      <c r="A245" s="3">
        <v>243</v>
      </c>
      <c r="B245">
        <f>Signals!D244</f>
        <v>1</v>
      </c>
      <c r="C245">
        <f>Signals!E244</f>
        <v>1</v>
      </c>
      <c r="D245">
        <f>Signals!G244</f>
        <v>0</v>
      </c>
      <c r="E245">
        <f>Signals!J244</f>
        <v>0</v>
      </c>
      <c r="F245">
        <f>Signals!K244</f>
        <v>0</v>
      </c>
      <c r="G245">
        <f>IF(Constants!$B$2=2,-B245,B245)</f>
        <v>1</v>
      </c>
      <c r="H245">
        <f>IF(Constants!$C$2=2,-C245,C245)</f>
        <v>1</v>
      </c>
      <c r="I245">
        <f t="shared" si="65"/>
        <v>1</v>
      </c>
      <c r="J245">
        <f t="shared" si="66"/>
        <v>1</v>
      </c>
      <c r="K245">
        <f t="shared" si="67"/>
        <v>1</v>
      </c>
      <c r="L245">
        <f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400.5</v>
      </c>
      <c r="M245">
        <f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400.5</v>
      </c>
      <c r="N245">
        <f t="shared" si="68"/>
        <v>400.5</v>
      </c>
      <c r="O245">
        <f t="shared" si="69"/>
        <v>400.5</v>
      </c>
      <c r="P245">
        <f>IF(I245&lt;&gt;0,(ABS(L245*Constants!$B$10)+50)/100,MAX(P244-ABS(N245*Constants!$B$4),0))</f>
        <v>0.54005</v>
      </c>
      <c r="Q245">
        <f>IF(J245&lt;&gt;0,(ABS(M245*Constants!$B$10)+50)/100,MAX(Q244-ABS(O245*Constants!$B$4),0))</f>
        <v>0.54005</v>
      </c>
      <c r="R245">
        <f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400.5</v>
      </c>
      <c r="S245">
        <f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400.5</v>
      </c>
      <c r="T245">
        <f t="shared" si="70"/>
        <v>400.5</v>
      </c>
      <c r="U245">
        <f t="shared" si="71"/>
        <v>400.5</v>
      </c>
      <c r="V245">
        <f>IF(I245&lt;&gt;0,(ABS(R245*Constants!$B$4)+50)/100,IF(R245=0,MAX((0-ABS(T245*Constants!$B$4)),0),(ABS(R245*Constants!$B$4)+50)/100))</f>
        <v>501.125</v>
      </c>
      <c r="W245">
        <f>IF(J245&lt;&gt;0,(ABS(S245*Constants!$B$4)+50)/100,IF(S245=0,MAX((0-ABS(U245*Constants!$B$4)),0),(ABS(S245*Constants!$B$4)+50)/100))</f>
        <v>501.125</v>
      </c>
      <c r="X245">
        <f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400.5</v>
      </c>
      <c r="Y245">
        <f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400.5</v>
      </c>
      <c r="Z245">
        <f t="shared" si="72"/>
        <v>400.5</v>
      </c>
      <c r="AA245">
        <f t="shared" si="73"/>
        <v>400.5</v>
      </c>
      <c r="AB245">
        <f>IF(I245&lt;&gt;0,(ABS(X245*Constants!$B$10)+50)/100,IF(X245=0,MAX((AB244-ABS(Z245*Constants!$B$4)),0),(ABS(X245*Constants!$B$4)+50)/100))</f>
        <v>0.54005</v>
      </c>
      <c r="AC245">
        <f>IF(J245&lt;&gt;0,(ABS(Y245*Constants!$B$10)+50)/100,IF(Y245=0,MAX((AC244-ABS(AA245*Constants!$B$4)),0),(ABS(Y245*Constants!$B$4)+50)/100))</f>
        <v>0.54005</v>
      </c>
      <c r="AD245">
        <f t="shared" si="74"/>
        <v>401</v>
      </c>
      <c r="AE245">
        <f t="shared" si="75"/>
        <v>400.5</v>
      </c>
      <c r="AF245">
        <f t="shared" si="76"/>
        <v>400.5</v>
      </c>
      <c r="AG245">
        <f>((Constants!$B$5*AG244)+Constants!$B$4*AD245+AH244)/(Constants!$B$5+Constants!$B$4)</f>
        <v>401</v>
      </c>
      <c r="AH245">
        <f>((Constants!$B$5*AG244)+Constants!$B$4*AD245+AH244)-(Constants!$B$5+Constants!$B$4)*AG245</f>
        <v>0</v>
      </c>
      <c r="AI245">
        <f>((Constants!$B$5*AI244)+Constants!$B$4*AE245+AJ244)/(Constants!$B$5+Constants!$B$4)</f>
        <v>400.5</v>
      </c>
      <c r="AJ245">
        <f>((Constants!$B$5*AI244)+Constants!$B$4*AE245+AJ244)-(Constants!$B$4+Constants!$B$5)*AI245</f>
        <v>0</v>
      </c>
      <c r="AK245">
        <f>((Constants!$B$5*AK244)+Constants!$B$4*AF245+AL244)/(Constants!$B$5+Constants!$B$4)</f>
        <v>400.5</v>
      </c>
      <c r="AL245">
        <f>((Constants!$B$5*AK244)+Constants!$B$4*AF245+AL244)-(Constants!$B$5+Constants!$B$4)*AK245</f>
        <v>0</v>
      </c>
      <c r="AM245">
        <f t="shared" si="77"/>
        <v>1</v>
      </c>
      <c r="AN245">
        <f t="shared" si="78"/>
        <v>1</v>
      </c>
      <c r="AO245">
        <f>(200000*(ABS(N245)-ABS(N243))+Constants!$B$7)/(2*Constants!$B$7)</f>
        <v>0.5</v>
      </c>
      <c r="AP245">
        <f>(200000*(ABS(O245)-ABS(O243))+Constants!$B$7)/(2*Constants!$B$7)</f>
        <v>0.5</v>
      </c>
      <c r="AQ245">
        <f t="shared" si="79"/>
        <v>1</v>
      </c>
      <c r="AR245">
        <f>(Constants!$B$3*Constants!$B$8*I245*K245+AS244)/(Constants!$B$9*Constants!$B$4)</f>
        <v>2.51327433628319</v>
      </c>
      <c r="AS245">
        <f>(Constants!$B$3*Constants!$B$8*I245*K245+AS244)-(AR245*Constants!$B$9*Constants!$B$4)</f>
        <v>0</v>
      </c>
      <c r="AT245">
        <f t="shared" si="80"/>
        <v>610.725663716815</v>
      </c>
      <c r="AU245">
        <f t="array" ref="AU245">IF(SUMPRODUCT(--(SIGN(AN212:AN244)=SIGN(K213:K245)))=0,2,IF(AV244&gt;0,1,0))</f>
        <v>0</v>
      </c>
      <c r="AV245">
        <f>IF(AU245=2,ROUND(5*1000/Constants!$B$11,0),IF(AV244&gt;0,AV244-1,0))</f>
        <v>0</v>
      </c>
      <c r="AW245">
        <f t="shared" si="81"/>
        <v>0</v>
      </c>
      <c r="AX245">
        <f ca="1" t="array" ref="AX245">IF(AW245&gt;Constants!$B$12,2,IF(SUMPRODUCT(--(AX226:AX245=2))=0,0,1))</f>
        <v>2</v>
      </c>
      <c r="AZ245">
        <f t="array" ref="AZ245">IF(ABS(AG245)&gt;Constants!$B$13,2,IF(SUMPRODUCT(--(AZ225:AZ244=2))=0,0,1))</f>
        <v>0</v>
      </c>
    </row>
    <row r="246" spans="1:52">
      <c r="A246" s="3">
        <v>244</v>
      </c>
      <c r="B246">
        <f>Signals!D245</f>
        <v>1</v>
      </c>
      <c r="C246">
        <f>Signals!E245</f>
        <v>1</v>
      </c>
      <c r="D246">
        <f>Signals!G245</f>
        <v>0</v>
      </c>
      <c r="E246">
        <f>Signals!J245</f>
        <v>0</v>
      </c>
      <c r="F246">
        <f>Signals!K245</f>
        <v>0</v>
      </c>
      <c r="G246">
        <f>IF(Constants!$B$2=2,-B246,B246)</f>
        <v>1</v>
      </c>
      <c r="H246">
        <f>IF(Constants!$C$2=2,-C246,C246)</f>
        <v>1</v>
      </c>
      <c r="I246">
        <f t="shared" si="65"/>
        <v>1</v>
      </c>
      <c r="J246">
        <f t="shared" si="66"/>
        <v>1</v>
      </c>
      <c r="K246">
        <f t="shared" si="67"/>
        <v>1</v>
      </c>
      <c r="L246">
        <f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400.5</v>
      </c>
      <c r="M246">
        <f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400.5</v>
      </c>
      <c r="N246">
        <f t="shared" si="68"/>
        <v>400.5</v>
      </c>
      <c r="O246">
        <f t="shared" si="69"/>
        <v>400.5</v>
      </c>
      <c r="P246">
        <f>IF(I246&lt;&gt;0,(ABS(L246*Constants!$B$10)+50)/100,MAX(P245-ABS(N246*Constants!$B$4),0))</f>
        <v>0.54005</v>
      </c>
      <c r="Q246">
        <f>IF(J246&lt;&gt;0,(ABS(M246*Constants!$B$10)+50)/100,MAX(Q245-ABS(O246*Constants!$B$4),0))</f>
        <v>0.54005</v>
      </c>
      <c r="R246">
        <f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400.5</v>
      </c>
      <c r="S246">
        <f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400.5</v>
      </c>
      <c r="T246">
        <f t="shared" si="70"/>
        <v>400.5</v>
      </c>
      <c r="U246">
        <f t="shared" si="71"/>
        <v>400.5</v>
      </c>
      <c r="V246">
        <f>IF(I246&lt;&gt;0,(ABS(R246*Constants!$B$4)+50)/100,IF(R246=0,MAX((0-ABS(T246*Constants!$B$4)),0),(ABS(R246*Constants!$B$4)+50)/100))</f>
        <v>501.125</v>
      </c>
      <c r="W246">
        <f>IF(J246&lt;&gt;0,(ABS(S246*Constants!$B$4)+50)/100,IF(S246=0,MAX((0-ABS(U246*Constants!$B$4)),0),(ABS(S246*Constants!$B$4)+50)/100))</f>
        <v>501.125</v>
      </c>
      <c r="X246">
        <f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400.5</v>
      </c>
      <c r="Y246">
        <f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400.5</v>
      </c>
      <c r="Z246">
        <f t="shared" si="72"/>
        <v>400.5</v>
      </c>
      <c r="AA246">
        <f t="shared" si="73"/>
        <v>400.5</v>
      </c>
      <c r="AB246">
        <f>IF(I246&lt;&gt;0,(ABS(X246*Constants!$B$10)+50)/100,IF(X246=0,MAX((AB245-ABS(Z246*Constants!$B$4)),0),(ABS(X246*Constants!$B$4)+50)/100))</f>
        <v>0.54005</v>
      </c>
      <c r="AC246">
        <f>IF(J246&lt;&gt;0,(ABS(Y246*Constants!$B$10)+50)/100,IF(Y246=0,MAX((AC245-ABS(AA246*Constants!$B$4)),0),(ABS(Y246*Constants!$B$4)+50)/100))</f>
        <v>0.54005</v>
      </c>
      <c r="AD246">
        <f t="shared" si="74"/>
        <v>401</v>
      </c>
      <c r="AE246">
        <f t="shared" si="75"/>
        <v>400.5</v>
      </c>
      <c r="AF246">
        <f t="shared" si="76"/>
        <v>400.5</v>
      </c>
      <c r="AG246">
        <f>((Constants!$B$5*AG245)+Constants!$B$4*AD246+AH245)/(Constants!$B$5+Constants!$B$4)</f>
        <v>401</v>
      </c>
      <c r="AH246">
        <f>((Constants!$B$5*AG245)+Constants!$B$4*AD246+AH245)-(Constants!$B$5+Constants!$B$4)*AG246</f>
        <v>0</v>
      </c>
      <c r="AI246">
        <f>((Constants!$B$5*AI245)+Constants!$B$4*AE246+AJ245)/(Constants!$B$5+Constants!$B$4)</f>
        <v>400.5</v>
      </c>
      <c r="AJ246">
        <f>((Constants!$B$5*AI245)+Constants!$B$4*AE246+AJ245)-(Constants!$B$4+Constants!$B$5)*AI246</f>
        <v>0</v>
      </c>
      <c r="AK246">
        <f>((Constants!$B$5*AK245)+Constants!$B$4*AF246+AL245)/(Constants!$B$5+Constants!$B$4)</f>
        <v>400.5</v>
      </c>
      <c r="AL246">
        <f>((Constants!$B$5*AK245)+Constants!$B$4*AF246+AL245)-(Constants!$B$5+Constants!$B$4)*AK246</f>
        <v>0</v>
      </c>
      <c r="AM246">
        <f t="shared" si="77"/>
        <v>1</v>
      </c>
      <c r="AN246">
        <f t="shared" si="78"/>
        <v>1</v>
      </c>
      <c r="AO246">
        <f>(200000*(ABS(N246)-ABS(N244))+Constants!$B$7)/(2*Constants!$B$7)</f>
        <v>0.5</v>
      </c>
      <c r="AP246">
        <f>(200000*(ABS(O246)-ABS(O244))+Constants!$B$7)/(2*Constants!$B$7)</f>
        <v>0.5</v>
      </c>
      <c r="AQ246">
        <f t="shared" si="79"/>
        <v>1</v>
      </c>
      <c r="AR246">
        <f>(Constants!$B$3*Constants!$B$8*I246*K246+AS245)/(Constants!$B$9*Constants!$B$4)</f>
        <v>2.51327433628319</v>
      </c>
      <c r="AS246">
        <f>(Constants!$B$3*Constants!$B$8*I246*K246+AS245)-(AR246*Constants!$B$9*Constants!$B$4)</f>
        <v>0</v>
      </c>
      <c r="AT246">
        <f t="shared" si="80"/>
        <v>613.238938053098</v>
      </c>
      <c r="AU246">
        <f t="array" ref="AU246">IF(SUMPRODUCT(--(SIGN(AN213:AN245)=SIGN(K214:K246)))=0,2,IF(AV245&gt;0,1,0))</f>
        <v>0</v>
      </c>
      <c r="AV246">
        <f>IF(AU246=2,ROUND(5*1000/Constants!$B$11,0),IF(AV245&gt;0,AV245-1,0))</f>
        <v>0</v>
      </c>
      <c r="AW246">
        <f t="shared" si="81"/>
        <v>0</v>
      </c>
      <c r="AX246">
        <f ca="1" t="array" ref="AX246">IF(AW246&gt;Constants!$B$12,2,IF(SUMPRODUCT(--(AX227:AX246=2))=0,0,1))</f>
        <v>2</v>
      </c>
      <c r="AZ246">
        <f t="array" ref="AZ246">IF(ABS(AG246)&gt;Constants!$B$13,2,IF(SUMPRODUCT(--(AZ226:AZ245=2))=0,0,1))</f>
        <v>0</v>
      </c>
    </row>
    <row r="247" spans="1:52">
      <c r="A247" s="3">
        <v>245</v>
      </c>
      <c r="B247">
        <f>Signals!D246</f>
        <v>1</v>
      </c>
      <c r="C247">
        <f>Signals!E246</f>
        <v>1</v>
      </c>
      <c r="D247">
        <f>Signals!G246</f>
        <v>0</v>
      </c>
      <c r="E247">
        <f>Signals!J246</f>
        <v>0</v>
      </c>
      <c r="F247">
        <f>Signals!K246</f>
        <v>0</v>
      </c>
      <c r="G247">
        <f>IF(Constants!$B$2=2,-B247,B247)</f>
        <v>1</v>
      </c>
      <c r="H247">
        <f>IF(Constants!$C$2=2,-C247,C247)</f>
        <v>1</v>
      </c>
      <c r="I247">
        <f t="shared" si="65"/>
        <v>1</v>
      </c>
      <c r="J247">
        <f t="shared" si="66"/>
        <v>1</v>
      </c>
      <c r="K247">
        <f t="shared" si="67"/>
        <v>1</v>
      </c>
      <c r="L247">
        <f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400.5</v>
      </c>
      <c r="M247">
        <f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400.5</v>
      </c>
      <c r="N247">
        <f t="shared" si="68"/>
        <v>400.5</v>
      </c>
      <c r="O247">
        <f t="shared" si="69"/>
        <v>400.5</v>
      </c>
      <c r="P247">
        <f>IF(I247&lt;&gt;0,(ABS(L247*Constants!$B$10)+50)/100,MAX(P246-ABS(N247*Constants!$B$4),0))</f>
        <v>0.54005</v>
      </c>
      <c r="Q247">
        <f>IF(J247&lt;&gt;0,(ABS(M247*Constants!$B$10)+50)/100,MAX(Q246-ABS(O247*Constants!$B$4),0))</f>
        <v>0.54005</v>
      </c>
      <c r="R247">
        <f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400.5</v>
      </c>
      <c r="S247">
        <f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400.5</v>
      </c>
      <c r="T247">
        <f t="shared" si="70"/>
        <v>400.5</v>
      </c>
      <c r="U247">
        <f t="shared" si="71"/>
        <v>400.5</v>
      </c>
      <c r="V247">
        <f>IF(I247&lt;&gt;0,(ABS(R247*Constants!$B$4)+50)/100,IF(R247=0,MAX((0-ABS(T247*Constants!$B$4)),0),(ABS(R247*Constants!$B$4)+50)/100))</f>
        <v>501.125</v>
      </c>
      <c r="W247">
        <f>IF(J247&lt;&gt;0,(ABS(S247*Constants!$B$4)+50)/100,IF(S247=0,MAX((0-ABS(U247*Constants!$B$4)),0),(ABS(S247*Constants!$B$4)+50)/100))</f>
        <v>501.125</v>
      </c>
      <c r="X247">
        <f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400.5</v>
      </c>
      <c r="Y247">
        <f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400.5</v>
      </c>
      <c r="Z247">
        <f t="shared" si="72"/>
        <v>400.5</v>
      </c>
      <c r="AA247">
        <f t="shared" si="73"/>
        <v>400.5</v>
      </c>
      <c r="AB247">
        <f>IF(I247&lt;&gt;0,(ABS(X247*Constants!$B$10)+50)/100,IF(X247=0,MAX((AB246-ABS(Z247*Constants!$B$4)),0),(ABS(X247*Constants!$B$4)+50)/100))</f>
        <v>0.54005</v>
      </c>
      <c r="AC247">
        <f>IF(J247&lt;&gt;0,(ABS(Y247*Constants!$B$10)+50)/100,IF(Y247=0,MAX((AC246-ABS(AA247*Constants!$B$4)),0),(ABS(Y247*Constants!$B$4)+50)/100))</f>
        <v>0.54005</v>
      </c>
      <c r="AD247">
        <f t="shared" si="74"/>
        <v>401</v>
      </c>
      <c r="AE247">
        <f t="shared" si="75"/>
        <v>400.5</v>
      </c>
      <c r="AF247">
        <f t="shared" si="76"/>
        <v>400.5</v>
      </c>
      <c r="AG247">
        <f>((Constants!$B$5*AG246)+Constants!$B$4*AD247+AH246)/(Constants!$B$5+Constants!$B$4)</f>
        <v>401</v>
      </c>
      <c r="AH247">
        <f>((Constants!$B$5*AG246)+Constants!$B$4*AD247+AH246)-(Constants!$B$5+Constants!$B$4)*AG247</f>
        <v>0</v>
      </c>
      <c r="AI247">
        <f>((Constants!$B$5*AI246)+Constants!$B$4*AE247+AJ246)/(Constants!$B$5+Constants!$B$4)</f>
        <v>400.5</v>
      </c>
      <c r="AJ247">
        <f>((Constants!$B$5*AI246)+Constants!$B$4*AE247+AJ246)-(Constants!$B$4+Constants!$B$5)*AI247</f>
        <v>0</v>
      </c>
      <c r="AK247">
        <f>((Constants!$B$5*AK246)+Constants!$B$4*AF247+AL246)/(Constants!$B$5+Constants!$B$4)</f>
        <v>400.5</v>
      </c>
      <c r="AL247">
        <f>((Constants!$B$5*AK246)+Constants!$B$4*AF247+AL246)-(Constants!$B$5+Constants!$B$4)*AK247</f>
        <v>0</v>
      </c>
      <c r="AM247">
        <f t="shared" si="77"/>
        <v>1</v>
      </c>
      <c r="AN247">
        <f t="shared" si="78"/>
        <v>1</v>
      </c>
      <c r="AO247">
        <f>(200000*(ABS(N247)-ABS(N245))+Constants!$B$7)/(2*Constants!$B$7)</f>
        <v>0.5</v>
      </c>
      <c r="AP247">
        <f>(200000*(ABS(O247)-ABS(O245))+Constants!$B$7)/(2*Constants!$B$7)</f>
        <v>0.5</v>
      </c>
      <c r="AQ247">
        <f t="shared" si="79"/>
        <v>1</v>
      </c>
      <c r="AR247">
        <f>(Constants!$B$3*Constants!$B$8*I247*K247+AS246)/(Constants!$B$9*Constants!$B$4)</f>
        <v>2.51327433628319</v>
      </c>
      <c r="AS247">
        <f>(Constants!$B$3*Constants!$B$8*I247*K247+AS246)-(AR247*Constants!$B$9*Constants!$B$4)</f>
        <v>0</v>
      </c>
      <c r="AT247">
        <f t="shared" si="80"/>
        <v>615.752212389381</v>
      </c>
      <c r="AU247">
        <f t="array" ref="AU247">IF(SUMPRODUCT(--(SIGN(AN214:AN246)=SIGN(K215:K247)))=0,2,IF(AV246&gt;0,1,0))</f>
        <v>0</v>
      </c>
      <c r="AV247">
        <f>IF(AU247=2,ROUND(5*1000/Constants!$B$11,0),IF(AV246&gt;0,AV246-1,0))</f>
        <v>0</v>
      </c>
      <c r="AW247">
        <f t="shared" si="81"/>
        <v>0</v>
      </c>
      <c r="AX247">
        <f ca="1" t="array" ref="AX247">IF(AW247&gt;Constants!$B$12,2,IF(SUMPRODUCT(--(AX228:AX247=2))=0,0,1))</f>
        <v>2</v>
      </c>
      <c r="AZ247">
        <f t="array" ref="AZ247">IF(ABS(AG247)&gt;Constants!$B$13,2,IF(SUMPRODUCT(--(AZ227:AZ246=2))=0,0,1))</f>
        <v>0</v>
      </c>
    </row>
    <row r="248" spans="1:52">
      <c r="A248" s="3">
        <v>246</v>
      </c>
      <c r="B248">
        <f>Signals!D247</f>
        <v>1</v>
      </c>
      <c r="C248">
        <f>Signals!E247</f>
        <v>1</v>
      </c>
      <c r="D248">
        <f>Signals!G247</f>
        <v>0</v>
      </c>
      <c r="E248">
        <f>Signals!J247</f>
        <v>0</v>
      </c>
      <c r="F248">
        <f>Signals!K247</f>
        <v>0</v>
      </c>
      <c r="G248">
        <f>IF(Constants!$B$2=2,-B248,B248)</f>
        <v>1</v>
      </c>
      <c r="H248">
        <f>IF(Constants!$C$2=2,-C248,C248)</f>
        <v>1</v>
      </c>
      <c r="I248">
        <f t="shared" si="65"/>
        <v>1</v>
      </c>
      <c r="J248">
        <f t="shared" si="66"/>
        <v>1</v>
      </c>
      <c r="K248">
        <f t="shared" si="67"/>
        <v>1</v>
      </c>
      <c r="L248">
        <f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400.5</v>
      </c>
      <c r="M248">
        <f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400.5</v>
      </c>
      <c r="N248">
        <f t="shared" si="68"/>
        <v>400.5</v>
      </c>
      <c r="O248">
        <f t="shared" si="69"/>
        <v>400.5</v>
      </c>
      <c r="P248">
        <f>IF(I248&lt;&gt;0,(ABS(L248*Constants!$B$10)+50)/100,MAX(P247-ABS(N248*Constants!$B$4),0))</f>
        <v>0.54005</v>
      </c>
      <c r="Q248">
        <f>IF(J248&lt;&gt;0,(ABS(M248*Constants!$B$10)+50)/100,MAX(Q247-ABS(O248*Constants!$B$4),0))</f>
        <v>0.54005</v>
      </c>
      <c r="R248">
        <f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400.5</v>
      </c>
      <c r="S248">
        <f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400.5</v>
      </c>
      <c r="T248">
        <f t="shared" si="70"/>
        <v>400.5</v>
      </c>
      <c r="U248">
        <f t="shared" si="71"/>
        <v>400.5</v>
      </c>
      <c r="V248">
        <f>IF(I248&lt;&gt;0,(ABS(R248*Constants!$B$4)+50)/100,IF(R248=0,MAX((0-ABS(T248*Constants!$B$4)),0),(ABS(R248*Constants!$B$4)+50)/100))</f>
        <v>501.125</v>
      </c>
      <c r="W248">
        <f>IF(J248&lt;&gt;0,(ABS(S248*Constants!$B$4)+50)/100,IF(S248=0,MAX((0-ABS(U248*Constants!$B$4)),0),(ABS(S248*Constants!$B$4)+50)/100))</f>
        <v>501.125</v>
      </c>
      <c r="X248">
        <f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400.5</v>
      </c>
      <c r="Y248">
        <f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400.5</v>
      </c>
      <c r="Z248">
        <f t="shared" si="72"/>
        <v>400.5</v>
      </c>
      <c r="AA248">
        <f t="shared" si="73"/>
        <v>400.5</v>
      </c>
      <c r="AB248">
        <f>IF(I248&lt;&gt;0,(ABS(X248*Constants!$B$10)+50)/100,IF(X248=0,MAX((AB247-ABS(Z248*Constants!$B$4)),0),(ABS(X248*Constants!$B$4)+50)/100))</f>
        <v>0.54005</v>
      </c>
      <c r="AC248">
        <f>IF(J248&lt;&gt;0,(ABS(Y248*Constants!$B$10)+50)/100,IF(Y248=0,MAX((AC247-ABS(AA248*Constants!$B$4)),0),(ABS(Y248*Constants!$B$4)+50)/100))</f>
        <v>0.54005</v>
      </c>
      <c r="AD248">
        <f t="shared" si="74"/>
        <v>401</v>
      </c>
      <c r="AE248">
        <f t="shared" si="75"/>
        <v>400.5</v>
      </c>
      <c r="AF248">
        <f t="shared" si="76"/>
        <v>400.5</v>
      </c>
      <c r="AG248">
        <f>((Constants!$B$5*AG247)+Constants!$B$4*AD248+AH247)/(Constants!$B$5+Constants!$B$4)</f>
        <v>401</v>
      </c>
      <c r="AH248">
        <f>((Constants!$B$5*AG247)+Constants!$B$4*AD248+AH247)-(Constants!$B$5+Constants!$B$4)*AG248</f>
        <v>0</v>
      </c>
      <c r="AI248">
        <f>((Constants!$B$5*AI247)+Constants!$B$4*AE248+AJ247)/(Constants!$B$5+Constants!$B$4)</f>
        <v>400.5</v>
      </c>
      <c r="AJ248">
        <f>((Constants!$B$5*AI247)+Constants!$B$4*AE248+AJ247)-(Constants!$B$4+Constants!$B$5)*AI248</f>
        <v>0</v>
      </c>
      <c r="AK248">
        <f>((Constants!$B$5*AK247)+Constants!$B$4*AF248+AL247)/(Constants!$B$5+Constants!$B$4)</f>
        <v>400.5</v>
      </c>
      <c r="AL248">
        <f>((Constants!$B$5*AK247)+Constants!$B$4*AF248+AL247)-(Constants!$B$5+Constants!$B$4)*AK248</f>
        <v>0</v>
      </c>
      <c r="AM248">
        <f t="shared" si="77"/>
        <v>1</v>
      </c>
      <c r="AN248">
        <f t="shared" si="78"/>
        <v>1</v>
      </c>
      <c r="AO248">
        <f>(200000*(ABS(N248)-ABS(N246))+Constants!$B$7)/(2*Constants!$B$7)</f>
        <v>0.5</v>
      </c>
      <c r="AP248">
        <f>(200000*(ABS(O248)-ABS(O246))+Constants!$B$7)/(2*Constants!$B$7)</f>
        <v>0.5</v>
      </c>
      <c r="AQ248">
        <f t="shared" si="79"/>
        <v>1</v>
      </c>
      <c r="AR248">
        <f>(Constants!$B$3*Constants!$B$8*I248*K248+AS247)/(Constants!$B$9*Constants!$B$4)</f>
        <v>2.51327433628319</v>
      </c>
      <c r="AS248">
        <f>(Constants!$B$3*Constants!$B$8*I248*K248+AS247)-(AR248*Constants!$B$9*Constants!$B$4)</f>
        <v>0</v>
      </c>
      <c r="AT248">
        <f t="shared" si="80"/>
        <v>618.265486725664</v>
      </c>
      <c r="AU248">
        <f t="array" ref="AU248">IF(SUMPRODUCT(--(SIGN(AN215:AN247)=SIGN(K216:K248)))=0,2,IF(AV247&gt;0,1,0))</f>
        <v>0</v>
      </c>
      <c r="AV248">
        <f>IF(AU248=2,ROUND(5*1000/Constants!$B$11,0),IF(AV247&gt;0,AV247-1,0))</f>
        <v>0</v>
      </c>
      <c r="AW248">
        <f t="shared" si="81"/>
        <v>0</v>
      </c>
      <c r="AX248">
        <f ca="1" t="array" ref="AX248">IF(AW248&gt;Constants!$B$12,2,IF(SUMPRODUCT(--(AX229:AX248=2))=0,0,1))</f>
        <v>2</v>
      </c>
      <c r="AZ248">
        <f t="array" ref="AZ248">IF(ABS(AG248)&gt;Constants!$B$13,2,IF(SUMPRODUCT(--(AZ228:AZ247=2))=0,0,1))</f>
        <v>0</v>
      </c>
    </row>
    <row r="249" spans="1:52">
      <c r="A249" s="3">
        <v>247</v>
      </c>
      <c r="B249">
        <f>Signals!D248</f>
        <v>1</v>
      </c>
      <c r="C249">
        <f>Signals!E248</f>
        <v>1</v>
      </c>
      <c r="D249">
        <f>Signals!G248</f>
        <v>0</v>
      </c>
      <c r="E249">
        <f>Signals!J248</f>
        <v>0</v>
      </c>
      <c r="F249">
        <f>Signals!K248</f>
        <v>0</v>
      </c>
      <c r="G249">
        <f>IF(Constants!$B$2=2,-B249,B249)</f>
        <v>1</v>
      </c>
      <c r="H249">
        <f>IF(Constants!$C$2=2,-C249,C249)</f>
        <v>1</v>
      </c>
      <c r="I249">
        <f t="shared" si="65"/>
        <v>1</v>
      </c>
      <c r="J249">
        <f t="shared" si="66"/>
        <v>1</v>
      </c>
      <c r="K249">
        <f t="shared" si="67"/>
        <v>1</v>
      </c>
      <c r="L249">
        <f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400.5</v>
      </c>
      <c r="M249">
        <f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400.5</v>
      </c>
      <c r="N249">
        <f t="shared" si="68"/>
        <v>400.5</v>
      </c>
      <c r="O249">
        <f t="shared" si="69"/>
        <v>400.5</v>
      </c>
      <c r="P249">
        <f>IF(I249&lt;&gt;0,(ABS(L249*Constants!$B$10)+50)/100,MAX(P248-ABS(N249*Constants!$B$4),0))</f>
        <v>0.54005</v>
      </c>
      <c r="Q249">
        <f>IF(J249&lt;&gt;0,(ABS(M249*Constants!$B$10)+50)/100,MAX(Q248-ABS(O249*Constants!$B$4),0))</f>
        <v>0.54005</v>
      </c>
      <c r="R249">
        <f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400.5</v>
      </c>
      <c r="S249">
        <f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400.5</v>
      </c>
      <c r="T249">
        <f t="shared" si="70"/>
        <v>400.5</v>
      </c>
      <c r="U249">
        <f t="shared" si="71"/>
        <v>400.5</v>
      </c>
      <c r="V249">
        <f>IF(I249&lt;&gt;0,(ABS(R249*Constants!$B$4)+50)/100,IF(R249=0,MAX((0-ABS(T249*Constants!$B$4)),0),(ABS(R249*Constants!$B$4)+50)/100))</f>
        <v>501.125</v>
      </c>
      <c r="W249">
        <f>IF(J249&lt;&gt;0,(ABS(S249*Constants!$B$4)+50)/100,IF(S249=0,MAX((0-ABS(U249*Constants!$B$4)),0),(ABS(S249*Constants!$B$4)+50)/100))</f>
        <v>501.125</v>
      </c>
      <c r="X249">
        <f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400.5</v>
      </c>
      <c r="Y249">
        <f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400.5</v>
      </c>
      <c r="Z249">
        <f t="shared" si="72"/>
        <v>400.5</v>
      </c>
      <c r="AA249">
        <f t="shared" si="73"/>
        <v>400.5</v>
      </c>
      <c r="AB249">
        <f>IF(I249&lt;&gt;0,(ABS(X249*Constants!$B$10)+50)/100,IF(X249=0,MAX((AB248-ABS(Z249*Constants!$B$4)),0),(ABS(X249*Constants!$B$4)+50)/100))</f>
        <v>0.54005</v>
      </c>
      <c r="AC249">
        <f>IF(J249&lt;&gt;0,(ABS(Y249*Constants!$B$10)+50)/100,IF(Y249=0,MAX((AC248-ABS(AA249*Constants!$B$4)),0),(ABS(Y249*Constants!$B$4)+50)/100))</f>
        <v>0.54005</v>
      </c>
      <c r="AD249">
        <f t="shared" si="74"/>
        <v>401</v>
      </c>
      <c r="AE249">
        <f t="shared" si="75"/>
        <v>400.5</v>
      </c>
      <c r="AF249">
        <f t="shared" si="76"/>
        <v>400.5</v>
      </c>
      <c r="AG249">
        <f>((Constants!$B$5*AG248)+Constants!$B$4*AD249+AH248)/(Constants!$B$5+Constants!$B$4)</f>
        <v>401</v>
      </c>
      <c r="AH249">
        <f>((Constants!$B$5*AG248)+Constants!$B$4*AD249+AH248)-(Constants!$B$5+Constants!$B$4)*AG249</f>
        <v>0</v>
      </c>
      <c r="AI249">
        <f>((Constants!$B$5*AI248)+Constants!$B$4*AE249+AJ248)/(Constants!$B$5+Constants!$B$4)</f>
        <v>400.5</v>
      </c>
      <c r="AJ249">
        <f>((Constants!$B$5*AI248)+Constants!$B$4*AE249+AJ248)-(Constants!$B$4+Constants!$B$5)*AI249</f>
        <v>0</v>
      </c>
      <c r="AK249">
        <f>((Constants!$B$5*AK248)+Constants!$B$4*AF249+AL248)/(Constants!$B$5+Constants!$B$4)</f>
        <v>400.5</v>
      </c>
      <c r="AL249">
        <f>((Constants!$B$5*AK248)+Constants!$B$4*AF249+AL248)-(Constants!$B$5+Constants!$B$4)*AK249</f>
        <v>0</v>
      </c>
      <c r="AM249">
        <f t="shared" si="77"/>
        <v>1</v>
      </c>
      <c r="AN249">
        <f t="shared" si="78"/>
        <v>1</v>
      </c>
      <c r="AO249">
        <f>(200000*(ABS(N249)-ABS(N247))+Constants!$B$7)/(2*Constants!$B$7)</f>
        <v>0.5</v>
      </c>
      <c r="AP249">
        <f>(200000*(ABS(O249)-ABS(O247))+Constants!$B$7)/(2*Constants!$B$7)</f>
        <v>0.5</v>
      </c>
      <c r="AQ249">
        <f t="shared" si="79"/>
        <v>1</v>
      </c>
      <c r="AR249">
        <f>(Constants!$B$3*Constants!$B$8*I249*K249+AS248)/(Constants!$B$9*Constants!$B$4)</f>
        <v>2.51327433628319</v>
      </c>
      <c r="AS249">
        <f>(Constants!$B$3*Constants!$B$8*I249*K249+AS248)-(AR249*Constants!$B$9*Constants!$B$4)</f>
        <v>0</v>
      </c>
      <c r="AT249">
        <f t="shared" si="80"/>
        <v>620.778761061948</v>
      </c>
      <c r="AU249">
        <f t="array" ref="AU249">IF(SUMPRODUCT(--(SIGN(AN216:AN248)=SIGN(K217:K249)))=0,2,IF(AV248&gt;0,1,0))</f>
        <v>0</v>
      </c>
      <c r="AV249">
        <f>IF(AU249=2,ROUND(5*1000/Constants!$B$11,0),IF(AV248&gt;0,AV248-1,0))</f>
        <v>0</v>
      </c>
      <c r="AW249">
        <f t="shared" si="81"/>
        <v>0</v>
      </c>
      <c r="AX249">
        <f ca="1" t="array" ref="AX249">IF(AW249&gt;Constants!$B$12,2,IF(SUMPRODUCT(--(AX230:AX249=2))=0,0,1))</f>
        <v>2</v>
      </c>
      <c r="AZ249">
        <f t="array" ref="AZ249">IF(ABS(AG249)&gt;Constants!$B$13,2,IF(SUMPRODUCT(--(AZ229:AZ248=2))=0,0,1))</f>
        <v>0</v>
      </c>
    </row>
    <row r="250" spans="1:52">
      <c r="A250" s="3">
        <v>248</v>
      </c>
      <c r="B250">
        <f>Signals!D249</f>
        <v>1</v>
      </c>
      <c r="C250">
        <f>Signals!E249</f>
        <v>1</v>
      </c>
      <c r="D250">
        <f>Signals!G249</f>
        <v>0</v>
      </c>
      <c r="E250">
        <f>Signals!J249</f>
        <v>0</v>
      </c>
      <c r="F250">
        <f>Signals!K249</f>
        <v>0</v>
      </c>
      <c r="G250">
        <f>IF(Constants!$B$2=2,-B250,B250)</f>
        <v>1</v>
      </c>
      <c r="H250">
        <f>IF(Constants!$C$2=2,-C250,C250)</f>
        <v>1</v>
      </c>
      <c r="I250">
        <f t="shared" si="65"/>
        <v>1</v>
      </c>
      <c r="J250">
        <f t="shared" si="66"/>
        <v>1</v>
      </c>
      <c r="K250">
        <f t="shared" si="67"/>
        <v>1</v>
      </c>
      <c r="L250">
        <f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400.5</v>
      </c>
      <c r="M250">
        <f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400.5</v>
      </c>
      <c r="N250">
        <f t="shared" si="68"/>
        <v>400.5</v>
      </c>
      <c r="O250">
        <f t="shared" si="69"/>
        <v>400.5</v>
      </c>
      <c r="P250">
        <f>IF(I250&lt;&gt;0,(ABS(L250*Constants!$B$10)+50)/100,MAX(P249-ABS(N250*Constants!$B$4),0))</f>
        <v>0.54005</v>
      </c>
      <c r="Q250">
        <f>IF(J250&lt;&gt;0,(ABS(M250*Constants!$B$10)+50)/100,MAX(Q249-ABS(O250*Constants!$B$4),0))</f>
        <v>0.54005</v>
      </c>
      <c r="R250">
        <f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400.5</v>
      </c>
      <c r="S250">
        <f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400.5</v>
      </c>
      <c r="T250">
        <f t="shared" si="70"/>
        <v>400.5</v>
      </c>
      <c r="U250">
        <f t="shared" si="71"/>
        <v>400.5</v>
      </c>
      <c r="V250">
        <f>IF(I250&lt;&gt;0,(ABS(R250*Constants!$B$4)+50)/100,IF(R250=0,MAX((0-ABS(T250*Constants!$B$4)),0),(ABS(R250*Constants!$B$4)+50)/100))</f>
        <v>501.125</v>
      </c>
      <c r="W250">
        <f>IF(J250&lt;&gt;0,(ABS(S250*Constants!$B$4)+50)/100,IF(S250=0,MAX((0-ABS(U250*Constants!$B$4)),0),(ABS(S250*Constants!$B$4)+50)/100))</f>
        <v>501.125</v>
      </c>
      <c r="X250">
        <f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400.5</v>
      </c>
      <c r="Y250">
        <f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400.5</v>
      </c>
      <c r="Z250">
        <f t="shared" si="72"/>
        <v>400.5</v>
      </c>
      <c r="AA250">
        <f t="shared" si="73"/>
        <v>400.5</v>
      </c>
      <c r="AB250">
        <f>IF(I250&lt;&gt;0,(ABS(X250*Constants!$B$10)+50)/100,IF(X250=0,MAX((AB249-ABS(Z250*Constants!$B$4)),0),(ABS(X250*Constants!$B$4)+50)/100))</f>
        <v>0.54005</v>
      </c>
      <c r="AC250">
        <f>IF(J250&lt;&gt;0,(ABS(Y250*Constants!$B$10)+50)/100,IF(Y250=0,MAX((AC249-ABS(AA250*Constants!$B$4)),0),(ABS(Y250*Constants!$B$4)+50)/100))</f>
        <v>0.54005</v>
      </c>
      <c r="AD250">
        <f t="shared" si="74"/>
        <v>401</v>
      </c>
      <c r="AE250">
        <f t="shared" si="75"/>
        <v>400.5</v>
      </c>
      <c r="AF250">
        <f t="shared" si="76"/>
        <v>400.5</v>
      </c>
      <c r="AG250">
        <f>((Constants!$B$5*AG249)+Constants!$B$4*AD250+AH249)/(Constants!$B$5+Constants!$B$4)</f>
        <v>401</v>
      </c>
      <c r="AH250">
        <f>((Constants!$B$5*AG249)+Constants!$B$4*AD250+AH249)-(Constants!$B$5+Constants!$B$4)*AG250</f>
        <v>0</v>
      </c>
      <c r="AI250">
        <f>((Constants!$B$5*AI249)+Constants!$B$4*AE250+AJ249)/(Constants!$B$5+Constants!$B$4)</f>
        <v>400.5</v>
      </c>
      <c r="AJ250">
        <f>((Constants!$B$5*AI249)+Constants!$B$4*AE250+AJ249)-(Constants!$B$4+Constants!$B$5)*AI250</f>
        <v>0</v>
      </c>
      <c r="AK250">
        <f>((Constants!$B$5*AK249)+Constants!$B$4*AF250+AL249)/(Constants!$B$5+Constants!$B$4)</f>
        <v>400.5</v>
      </c>
      <c r="AL250">
        <f>((Constants!$B$5*AK249)+Constants!$B$4*AF250+AL249)-(Constants!$B$5+Constants!$B$4)*AK250</f>
        <v>0</v>
      </c>
      <c r="AM250">
        <f t="shared" si="77"/>
        <v>1</v>
      </c>
      <c r="AN250">
        <f t="shared" si="78"/>
        <v>1</v>
      </c>
      <c r="AO250">
        <f>(200000*(ABS(N250)-ABS(N248))+Constants!$B$7)/(2*Constants!$B$7)</f>
        <v>0.5</v>
      </c>
      <c r="AP250">
        <f>(200000*(ABS(O250)-ABS(O248))+Constants!$B$7)/(2*Constants!$B$7)</f>
        <v>0.5</v>
      </c>
      <c r="AQ250">
        <f t="shared" si="79"/>
        <v>1</v>
      </c>
      <c r="AR250">
        <f>(Constants!$B$3*Constants!$B$8*I250*K250+AS249)/(Constants!$B$9*Constants!$B$4)</f>
        <v>2.51327433628319</v>
      </c>
      <c r="AS250">
        <f>(Constants!$B$3*Constants!$B$8*I250*K250+AS249)-(AR250*Constants!$B$9*Constants!$B$4)</f>
        <v>0</v>
      </c>
      <c r="AT250">
        <f t="shared" si="80"/>
        <v>623.292035398231</v>
      </c>
      <c r="AU250">
        <f t="array" ref="AU250">IF(SUMPRODUCT(--(SIGN(AN217:AN249)=SIGN(K218:K250)))=0,2,IF(AV249&gt;0,1,0))</f>
        <v>0</v>
      </c>
      <c r="AV250">
        <f>IF(AU250=2,ROUND(5*1000/Constants!$B$11,0),IF(AV249&gt;0,AV249-1,0))</f>
        <v>0</v>
      </c>
      <c r="AW250">
        <f t="shared" si="81"/>
        <v>0</v>
      </c>
      <c r="AX250">
        <f ca="1" t="array" ref="AX250">IF(AW250&gt;Constants!$B$12,2,IF(SUMPRODUCT(--(AX231:AX250=2))=0,0,1))</f>
        <v>2</v>
      </c>
      <c r="AZ250">
        <f t="array" ref="AZ250">IF(ABS(AG250)&gt;Constants!$B$13,2,IF(SUMPRODUCT(--(AZ230:AZ249=2))=0,0,1))</f>
        <v>0</v>
      </c>
    </row>
    <row r="251" spans="1:52">
      <c r="A251" s="3">
        <v>249</v>
      </c>
      <c r="B251">
        <f>Signals!D250</f>
        <v>1</v>
      </c>
      <c r="C251">
        <f>Signals!E250</f>
        <v>1</v>
      </c>
      <c r="D251">
        <f>Signals!G250</f>
        <v>0</v>
      </c>
      <c r="E251">
        <f>Signals!J250</f>
        <v>0</v>
      </c>
      <c r="F251">
        <f>Signals!K250</f>
        <v>0</v>
      </c>
      <c r="G251">
        <f>IF(Constants!$B$2=2,-B251,B251)</f>
        <v>1</v>
      </c>
      <c r="H251">
        <f>IF(Constants!$C$2=2,-C251,C251)</f>
        <v>1</v>
      </c>
      <c r="I251">
        <f t="shared" si="65"/>
        <v>1</v>
      </c>
      <c r="J251">
        <f t="shared" si="66"/>
        <v>1</v>
      </c>
      <c r="K251">
        <f t="shared" si="67"/>
        <v>1</v>
      </c>
      <c r="L251">
        <f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400.5</v>
      </c>
      <c r="M251">
        <f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400.5</v>
      </c>
      <c r="N251">
        <f t="shared" si="68"/>
        <v>400.5</v>
      </c>
      <c r="O251">
        <f t="shared" si="69"/>
        <v>400.5</v>
      </c>
      <c r="P251">
        <f>IF(I251&lt;&gt;0,(ABS(L251*Constants!$B$10)+50)/100,MAX(P250-ABS(N251*Constants!$B$4),0))</f>
        <v>0.54005</v>
      </c>
      <c r="Q251">
        <f>IF(J251&lt;&gt;0,(ABS(M251*Constants!$B$10)+50)/100,MAX(Q250-ABS(O251*Constants!$B$4),0))</f>
        <v>0.54005</v>
      </c>
      <c r="R251">
        <f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400.5</v>
      </c>
      <c r="S251">
        <f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400.5</v>
      </c>
      <c r="T251">
        <f t="shared" si="70"/>
        <v>400.5</v>
      </c>
      <c r="U251">
        <f t="shared" si="71"/>
        <v>400.5</v>
      </c>
      <c r="V251">
        <f>IF(I251&lt;&gt;0,(ABS(R251*Constants!$B$4)+50)/100,IF(R251=0,MAX((0-ABS(T251*Constants!$B$4)),0),(ABS(R251*Constants!$B$4)+50)/100))</f>
        <v>501.125</v>
      </c>
      <c r="W251">
        <f>IF(J251&lt;&gt;0,(ABS(S251*Constants!$B$4)+50)/100,IF(S251=0,MAX((0-ABS(U251*Constants!$B$4)),0),(ABS(S251*Constants!$B$4)+50)/100))</f>
        <v>501.125</v>
      </c>
      <c r="X251">
        <f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400.5</v>
      </c>
      <c r="Y251">
        <f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400.5</v>
      </c>
      <c r="Z251">
        <f t="shared" si="72"/>
        <v>400.5</v>
      </c>
      <c r="AA251">
        <f t="shared" si="73"/>
        <v>400.5</v>
      </c>
      <c r="AB251">
        <f>IF(I251&lt;&gt;0,(ABS(X251*Constants!$B$10)+50)/100,IF(X251=0,MAX((AB250-ABS(Z251*Constants!$B$4)),0),(ABS(X251*Constants!$B$4)+50)/100))</f>
        <v>0.54005</v>
      </c>
      <c r="AC251">
        <f>IF(J251&lt;&gt;0,(ABS(Y251*Constants!$B$10)+50)/100,IF(Y251=0,MAX((AC250-ABS(AA251*Constants!$B$4)),0),(ABS(Y251*Constants!$B$4)+50)/100))</f>
        <v>0.54005</v>
      </c>
      <c r="AD251">
        <f t="shared" si="74"/>
        <v>401</v>
      </c>
      <c r="AE251">
        <f t="shared" si="75"/>
        <v>400.5</v>
      </c>
      <c r="AF251">
        <f t="shared" si="76"/>
        <v>400.5</v>
      </c>
      <c r="AG251">
        <f>((Constants!$B$5*AG250)+Constants!$B$4*AD251+AH250)/(Constants!$B$5+Constants!$B$4)</f>
        <v>401</v>
      </c>
      <c r="AH251">
        <f>((Constants!$B$5*AG250)+Constants!$B$4*AD251+AH250)-(Constants!$B$5+Constants!$B$4)*AG251</f>
        <v>0</v>
      </c>
      <c r="AI251">
        <f>((Constants!$B$5*AI250)+Constants!$B$4*AE251+AJ250)/(Constants!$B$5+Constants!$B$4)</f>
        <v>400.5</v>
      </c>
      <c r="AJ251">
        <f>((Constants!$B$5*AI250)+Constants!$B$4*AE251+AJ250)-(Constants!$B$4+Constants!$B$5)*AI251</f>
        <v>0</v>
      </c>
      <c r="AK251">
        <f>((Constants!$B$5*AK250)+Constants!$B$4*AF251+AL250)/(Constants!$B$5+Constants!$B$4)</f>
        <v>400.5</v>
      </c>
      <c r="AL251">
        <f>((Constants!$B$5*AK250)+Constants!$B$4*AF251+AL250)-(Constants!$B$5+Constants!$B$4)*AK251</f>
        <v>0</v>
      </c>
      <c r="AM251">
        <f t="shared" si="77"/>
        <v>1</v>
      </c>
      <c r="AN251">
        <f t="shared" si="78"/>
        <v>1</v>
      </c>
      <c r="AO251">
        <f>(200000*(ABS(N251)-ABS(N249))+Constants!$B$7)/(2*Constants!$B$7)</f>
        <v>0.5</v>
      </c>
      <c r="AP251">
        <f>(200000*(ABS(O251)-ABS(O249))+Constants!$B$7)/(2*Constants!$B$7)</f>
        <v>0.5</v>
      </c>
      <c r="AQ251">
        <f t="shared" si="79"/>
        <v>1</v>
      </c>
      <c r="AR251">
        <f>(Constants!$B$3*Constants!$B$8*I251*K251+AS250)/(Constants!$B$9*Constants!$B$4)</f>
        <v>2.51327433628319</v>
      </c>
      <c r="AS251">
        <f>(Constants!$B$3*Constants!$B$8*I251*K251+AS250)-(AR251*Constants!$B$9*Constants!$B$4)</f>
        <v>0</v>
      </c>
      <c r="AT251">
        <f t="shared" si="80"/>
        <v>625.805309734514</v>
      </c>
      <c r="AU251">
        <f t="array" ref="AU251">IF(SUMPRODUCT(--(SIGN(AN218:AN250)=SIGN(K219:K251)))=0,2,IF(AV250&gt;0,1,0))</f>
        <v>0</v>
      </c>
      <c r="AV251">
        <f>IF(AU251=2,ROUND(5*1000/Constants!$B$11,0),IF(AV250&gt;0,AV250-1,0))</f>
        <v>0</v>
      </c>
      <c r="AW251">
        <f t="shared" si="81"/>
        <v>0</v>
      </c>
      <c r="AX251">
        <f ca="1" t="array" ref="AX251">IF(AW251&gt;Constants!$B$12,2,IF(SUMPRODUCT(--(AX232:AX251=2))=0,0,1))</f>
        <v>2</v>
      </c>
      <c r="AZ251">
        <f t="array" ref="AZ251">IF(ABS(AG251)&gt;Constants!$B$13,2,IF(SUMPRODUCT(--(AZ231:AZ250=2))=0,0,1))</f>
        <v>0</v>
      </c>
    </row>
    <row r="252" spans="1:52">
      <c r="A252" s="3">
        <v>250</v>
      </c>
      <c r="B252">
        <f>Signals!D251</f>
        <v>1</v>
      </c>
      <c r="C252">
        <f>Signals!E251</f>
        <v>1</v>
      </c>
      <c r="D252">
        <f>Signals!G251</f>
        <v>0</v>
      </c>
      <c r="E252">
        <f>Signals!J251</f>
        <v>0</v>
      </c>
      <c r="F252">
        <f>Signals!K251</f>
        <v>0</v>
      </c>
      <c r="G252">
        <f>IF(Constants!$B$2=2,-B252,B252)</f>
        <v>1</v>
      </c>
      <c r="H252">
        <f>IF(Constants!$C$2=2,-C252,C252)</f>
        <v>1</v>
      </c>
      <c r="I252">
        <f t="shared" si="65"/>
        <v>1</v>
      </c>
      <c r="J252">
        <f t="shared" si="66"/>
        <v>1</v>
      </c>
      <c r="K252">
        <f t="shared" si="67"/>
        <v>1</v>
      </c>
      <c r="L252">
        <f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400.5</v>
      </c>
      <c r="M252">
        <f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400.5</v>
      </c>
      <c r="N252">
        <f t="shared" si="68"/>
        <v>400.5</v>
      </c>
      <c r="O252">
        <f t="shared" si="69"/>
        <v>400.5</v>
      </c>
      <c r="P252">
        <f>IF(I252&lt;&gt;0,(ABS(L252*Constants!$B$10)+50)/100,MAX(P251-ABS(N252*Constants!$B$4),0))</f>
        <v>0.54005</v>
      </c>
      <c r="Q252">
        <f>IF(J252&lt;&gt;0,(ABS(M252*Constants!$B$10)+50)/100,MAX(Q251-ABS(O252*Constants!$B$4),0))</f>
        <v>0.54005</v>
      </c>
      <c r="R252">
        <f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400.5</v>
      </c>
      <c r="S252">
        <f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400.5</v>
      </c>
      <c r="T252">
        <f t="shared" si="70"/>
        <v>400.5</v>
      </c>
      <c r="U252">
        <f t="shared" si="71"/>
        <v>400.5</v>
      </c>
      <c r="V252">
        <f>IF(I252&lt;&gt;0,(ABS(R252*Constants!$B$4)+50)/100,IF(R252=0,MAX((0-ABS(T252*Constants!$B$4)),0),(ABS(R252*Constants!$B$4)+50)/100))</f>
        <v>501.125</v>
      </c>
      <c r="W252">
        <f>IF(J252&lt;&gt;0,(ABS(S252*Constants!$B$4)+50)/100,IF(S252=0,MAX((0-ABS(U252*Constants!$B$4)),0),(ABS(S252*Constants!$B$4)+50)/100))</f>
        <v>501.125</v>
      </c>
      <c r="X252">
        <f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400.5</v>
      </c>
      <c r="Y252">
        <f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400.5</v>
      </c>
      <c r="Z252">
        <f t="shared" si="72"/>
        <v>400.5</v>
      </c>
      <c r="AA252">
        <f t="shared" si="73"/>
        <v>400.5</v>
      </c>
      <c r="AB252">
        <f>IF(I252&lt;&gt;0,(ABS(X252*Constants!$B$10)+50)/100,IF(X252=0,MAX((AB251-ABS(Z252*Constants!$B$4)),0),(ABS(X252*Constants!$B$4)+50)/100))</f>
        <v>0.54005</v>
      </c>
      <c r="AC252">
        <f>IF(J252&lt;&gt;0,(ABS(Y252*Constants!$B$10)+50)/100,IF(Y252=0,MAX((AC251-ABS(AA252*Constants!$B$4)),0),(ABS(Y252*Constants!$B$4)+50)/100))</f>
        <v>0.54005</v>
      </c>
      <c r="AD252">
        <f t="shared" si="74"/>
        <v>401</v>
      </c>
      <c r="AE252">
        <f t="shared" si="75"/>
        <v>400.5</v>
      </c>
      <c r="AF252">
        <f t="shared" si="76"/>
        <v>400.5</v>
      </c>
      <c r="AG252">
        <f>((Constants!$B$5*AG251)+Constants!$B$4*AD252+AH251)/(Constants!$B$5+Constants!$B$4)</f>
        <v>401</v>
      </c>
      <c r="AH252">
        <f>((Constants!$B$5*AG251)+Constants!$B$4*AD252+AH251)-(Constants!$B$5+Constants!$B$4)*AG252</f>
        <v>0</v>
      </c>
      <c r="AI252">
        <f>((Constants!$B$5*AI251)+Constants!$B$4*AE252+AJ251)/(Constants!$B$5+Constants!$B$4)</f>
        <v>400.5</v>
      </c>
      <c r="AJ252">
        <f>((Constants!$B$5*AI251)+Constants!$B$4*AE252+AJ251)-(Constants!$B$4+Constants!$B$5)*AI252</f>
        <v>0</v>
      </c>
      <c r="AK252">
        <f>((Constants!$B$5*AK251)+Constants!$B$4*AF252+AL251)/(Constants!$B$5+Constants!$B$4)</f>
        <v>400.5</v>
      </c>
      <c r="AL252">
        <f>((Constants!$B$5*AK251)+Constants!$B$4*AF252+AL251)-(Constants!$B$5+Constants!$B$4)*AK252</f>
        <v>0</v>
      </c>
      <c r="AM252">
        <f t="shared" si="77"/>
        <v>1</v>
      </c>
      <c r="AN252">
        <f t="shared" si="78"/>
        <v>1</v>
      </c>
      <c r="AO252">
        <f>(200000*(ABS(N252)-ABS(N250))+Constants!$B$7)/(2*Constants!$B$7)</f>
        <v>0.5</v>
      </c>
      <c r="AP252">
        <f>(200000*(ABS(O252)-ABS(O250))+Constants!$B$7)/(2*Constants!$B$7)</f>
        <v>0.5</v>
      </c>
      <c r="AQ252">
        <f t="shared" si="79"/>
        <v>1</v>
      </c>
      <c r="AR252">
        <f>(Constants!$B$3*Constants!$B$8*I252*K252+AS251)/(Constants!$B$9*Constants!$B$4)</f>
        <v>2.51327433628319</v>
      </c>
      <c r="AS252">
        <f>(Constants!$B$3*Constants!$B$8*I252*K252+AS251)-(AR252*Constants!$B$9*Constants!$B$4)</f>
        <v>0</v>
      </c>
      <c r="AT252">
        <f t="shared" si="80"/>
        <v>628.318584070797</v>
      </c>
      <c r="AU252">
        <f t="array" ref="AU252">IF(SUMPRODUCT(--(SIGN(AN219:AN251)=SIGN(K220:K252)))=0,2,IF(AV251&gt;0,1,0))</f>
        <v>0</v>
      </c>
      <c r="AV252">
        <f>IF(AU252=2,ROUND(5*1000/Constants!$B$11,0),IF(AV251&gt;0,AV251-1,0))</f>
        <v>0</v>
      </c>
      <c r="AW252">
        <f t="shared" si="81"/>
        <v>0</v>
      </c>
      <c r="AX252">
        <f ca="1" t="array" ref="AX252">IF(AW252&gt;Constants!$B$12,2,IF(SUMPRODUCT(--(AX233:AX252=2))=0,0,1))</f>
        <v>2</v>
      </c>
      <c r="AZ252">
        <f t="array" ref="AZ252">IF(ABS(AG252)&gt;Constants!$B$13,2,IF(SUMPRODUCT(--(AZ232:AZ251=2))=0,0,1))</f>
        <v>0</v>
      </c>
    </row>
    <row r="253" spans="1:52">
      <c r="A253" s="3">
        <v>251</v>
      </c>
      <c r="B253">
        <f>Signals!D252</f>
        <v>1</v>
      </c>
      <c r="C253">
        <f>Signals!E252</f>
        <v>1</v>
      </c>
      <c r="D253">
        <f>Signals!G252</f>
        <v>0</v>
      </c>
      <c r="E253">
        <f>Signals!J252</f>
        <v>0</v>
      </c>
      <c r="F253">
        <f>Signals!K252</f>
        <v>0</v>
      </c>
      <c r="G253">
        <f>IF(Constants!$B$2=2,-B253,B253)</f>
        <v>1</v>
      </c>
      <c r="H253">
        <f>IF(Constants!$C$2=2,-C253,C253)</f>
        <v>1</v>
      </c>
      <c r="I253">
        <f t="shared" si="65"/>
        <v>1</v>
      </c>
      <c r="J253">
        <f t="shared" si="66"/>
        <v>1</v>
      </c>
      <c r="K253">
        <f t="shared" si="67"/>
        <v>1</v>
      </c>
      <c r="L253">
        <f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400.5</v>
      </c>
      <c r="M253">
        <f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400.5</v>
      </c>
      <c r="N253">
        <f t="shared" si="68"/>
        <v>400.5</v>
      </c>
      <c r="O253">
        <f t="shared" si="69"/>
        <v>400.5</v>
      </c>
      <c r="P253">
        <f>IF(I253&lt;&gt;0,(ABS(L253*Constants!$B$10)+50)/100,MAX(P252-ABS(N253*Constants!$B$4),0))</f>
        <v>0.54005</v>
      </c>
      <c r="Q253">
        <f>IF(J253&lt;&gt;0,(ABS(M253*Constants!$B$10)+50)/100,MAX(Q252-ABS(O253*Constants!$B$4),0))</f>
        <v>0.54005</v>
      </c>
      <c r="R253">
        <f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400.5</v>
      </c>
      <c r="S253">
        <f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400.5</v>
      </c>
      <c r="T253">
        <f t="shared" si="70"/>
        <v>400.5</v>
      </c>
      <c r="U253">
        <f t="shared" si="71"/>
        <v>400.5</v>
      </c>
      <c r="V253">
        <f>IF(I253&lt;&gt;0,(ABS(R253*Constants!$B$4)+50)/100,IF(R253=0,MAX((0-ABS(T253*Constants!$B$4)),0),(ABS(R253*Constants!$B$4)+50)/100))</f>
        <v>501.125</v>
      </c>
      <c r="W253">
        <f>IF(J253&lt;&gt;0,(ABS(S253*Constants!$B$4)+50)/100,IF(S253=0,MAX((0-ABS(U253*Constants!$B$4)),0),(ABS(S253*Constants!$B$4)+50)/100))</f>
        <v>501.125</v>
      </c>
      <c r="X253">
        <f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400.5</v>
      </c>
      <c r="Y253">
        <f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400.5</v>
      </c>
      <c r="Z253">
        <f t="shared" si="72"/>
        <v>400.5</v>
      </c>
      <c r="AA253">
        <f t="shared" si="73"/>
        <v>400.5</v>
      </c>
      <c r="AB253">
        <f>IF(I253&lt;&gt;0,(ABS(X253*Constants!$B$10)+50)/100,IF(X253=0,MAX((AB252-ABS(Z253*Constants!$B$4)),0),(ABS(X253*Constants!$B$4)+50)/100))</f>
        <v>0.54005</v>
      </c>
      <c r="AC253">
        <f>IF(J253&lt;&gt;0,(ABS(Y253*Constants!$B$10)+50)/100,IF(Y253=0,MAX((AC252-ABS(AA253*Constants!$B$4)),0),(ABS(Y253*Constants!$B$4)+50)/100))</f>
        <v>0.54005</v>
      </c>
      <c r="AD253">
        <f t="shared" si="74"/>
        <v>401</v>
      </c>
      <c r="AE253">
        <f t="shared" si="75"/>
        <v>400.5</v>
      </c>
      <c r="AF253">
        <f t="shared" si="76"/>
        <v>400.5</v>
      </c>
      <c r="AG253">
        <f>((Constants!$B$5*AG252)+Constants!$B$4*AD253+AH252)/(Constants!$B$5+Constants!$B$4)</f>
        <v>401</v>
      </c>
      <c r="AH253">
        <f>((Constants!$B$5*AG252)+Constants!$B$4*AD253+AH252)-(Constants!$B$5+Constants!$B$4)*AG253</f>
        <v>0</v>
      </c>
      <c r="AI253">
        <f>((Constants!$B$5*AI252)+Constants!$B$4*AE253+AJ252)/(Constants!$B$5+Constants!$B$4)</f>
        <v>400.5</v>
      </c>
      <c r="AJ253">
        <f>((Constants!$B$5*AI252)+Constants!$B$4*AE253+AJ252)-(Constants!$B$4+Constants!$B$5)*AI253</f>
        <v>0</v>
      </c>
      <c r="AK253">
        <f>((Constants!$B$5*AK252)+Constants!$B$4*AF253+AL252)/(Constants!$B$5+Constants!$B$4)</f>
        <v>400.5</v>
      </c>
      <c r="AL253">
        <f>((Constants!$B$5*AK252)+Constants!$B$4*AF253+AL252)-(Constants!$B$5+Constants!$B$4)*AK253</f>
        <v>0</v>
      </c>
      <c r="AM253">
        <f t="shared" si="77"/>
        <v>1</v>
      </c>
      <c r="AN253">
        <f t="shared" si="78"/>
        <v>1</v>
      </c>
      <c r="AO253">
        <f>(200000*(ABS(N253)-ABS(N251))+Constants!$B$7)/(2*Constants!$B$7)</f>
        <v>0.5</v>
      </c>
      <c r="AP253">
        <f>(200000*(ABS(O253)-ABS(O251))+Constants!$B$7)/(2*Constants!$B$7)</f>
        <v>0.5</v>
      </c>
      <c r="AQ253">
        <f t="shared" si="79"/>
        <v>1</v>
      </c>
      <c r="AR253">
        <f>(Constants!$B$3*Constants!$B$8*I253*K253+AS252)/(Constants!$B$9*Constants!$B$4)</f>
        <v>2.51327433628319</v>
      </c>
      <c r="AS253">
        <f>(Constants!$B$3*Constants!$B$8*I253*K253+AS252)-(AR253*Constants!$B$9*Constants!$B$4)</f>
        <v>0</v>
      </c>
      <c r="AT253">
        <f t="shared" si="80"/>
        <v>630.83185840708</v>
      </c>
      <c r="AU253">
        <f t="array" ref="AU253">IF(SUMPRODUCT(--(SIGN(AN220:AN252)=SIGN(K221:K253)))=0,2,IF(AV252&gt;0,1,0))</f>
        <v>0</v>
      </c>
      <c r="AV253">
        <f>IF(AU253=2,ROUND(5*1000/Constants!$B$11,0),IF(AV252&gt;0,AV252-1,0))</f>
        <v>0</v>
      </c>
      <c r="AW253">
        <f t="shared" si="81"/>
        <v>0</v>
      </c>
      <c r="AX253">
        <f ca="1" t="array" ref="AX253">IF(AW253&gt;Constants!$B$12,2,IF(SUMPRODUCT(--(AX234:AX253=2))=0,0,1))</f>
        <v>2</v>
      </c>
      <c r="AZ253">
        <f t="array" ref="AZ253">IF(ABS(AG253)&gt;Constants!$B$13,2,IF(SUMPRODUCT(--(AZ233:AZ252=2))=0,0,1))</f>
        <v>0</v>
      </c>
    </row>
    <row r="254" spans="1:52">
      <c r="A254" s="3">
        <v>252</v>
      </c>
      <c r="B254">
        <f>Signals!D253</f>
        <v>1</v>
      </c>
      <c r="C254">
        <f>Signals!E253</f>
        <v>1</v>
      </c>
      <c r="D254">
        <f>Signals!G253</f>
        <v>0</v>
      </c>
      <c r="E254">
        <f>Signals!J253</f>
        <v>0</v>
      </c>
      <c r="F254">
        <f>Signals!K253</f>
        <v>0</v>
      </c>
      <c r="G254">
        <f>IF(Constants!$B$2=2,-B254,B254)</f>
        <v>1</v>
      </c>
      <c r="H254">
        <f>IF(Constants!$C$2=2,-C254,C254)</f>
        <v>1</v>
      </c>
      <c r="I254">
        <f t="shared" si="65"/>
        <v>1</v>
      </c>
      <c r="J254">
        <f t="shared" si="66"/>
        <v>1</v>
      </c>
      <c r="K254">
        <f t="shared" si="67"/>
        <v>1</v>
      </c>
      <c r="L254">
        <f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400.5</v>
      </c>
      <c r="M254">
        <f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400.5</v>
      </c>
      <c r="N254">
        <f t="shared" si="68"/>
        <v>400.5</v>
      </c>
      <c r="O254">
        <f t="shared" si="69"/>
        <v>400.5</v>
      </c>
      <c r="P254">
        <f>IF(I254&lt;&gt;0,(ABS(L254*Constants!$B$10)+50)/100,MAX(P253-ABS(N254*Constants!$B$4),0))</f>
        <v>0.54005</v>
      </c>
      <c r="Q254">
        <f>IF(J254&lt;&gt;0,(ABS(M254*Constants!$B$10)+50)/100,MAX(Q253-ABS(O254*Constants!$B$4),0))</f>
        <v>0.54005</v>
      </c>
      <c r="R254">
        <f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400.5</v>
      </c>
      <c r="S254">
        <f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400.5</v>
      </c>
      <c r="T254">
        <f t="shared" si="70"/>
        <v>400.5</v>
      </c>
      <c r="U254">
        <f t="shared" si="71"/>
        <v>400.5</v>
      </c>
      <c r="V254">
        <f>IF(I254&lt;&gt;0,(ABS(R254*Constants!$B$4)+50)/100,IF(R254=0,MAX((0-ABS(T254*Constants!$B$4)),0),(ABS(R254*Constants!$B$4)+50)/100))</f>
        <v>501.125</v>
      </c>
      <c r="W254">
        <f>IF(J254&lt;&gt;0,(ABS(S254*Constants!$B$4)+50)/100,IF(S254=0,MAX((0-ABS(U254*Constants!$B$4)),0),(ABS(S254*Constants!$B$4)+50)/100))</f>
        <v>501.125</v>
      </c>
      <c r="X254">
        <f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400.5</v>
      </c>
      <c r="Y254">
        <f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400.5</v>
      </c>
      <c r="Z254">
        <f t="shared" si="72"/>
        <v>400.5</v>
      </c>
      <c r="AA254">
        <f t="shared" si="73"/>
        <v>400.5</v>
      </c>
      <c r="AB254">
        <f>IF(I254&lt;&gt;0,(ABS(X254*Constants!$B$10)+50)/100,IF(X254=0,MAX((AB253-ABS(Z254*Constants!$B$4)),0),(ABS(X254*Constants!$B$4)+50)/100))</f>
        <v>0.54005</v>
      </c>
      <c r="AC254">
        <f>IF(J254&lt;&gt;0,(ABS(Y254*Constants!$B$10)+50)/100,IF(Y254=0,MAX((AC253-ABS(AA254*Constants!$B$4)),0),(ABS(Y254*Constants!$B$4)+50)/100))</f>
        <v>0.54005</v>
      </c>
      <c r="AD254">
        <f t="shared" si="74"/>
        <v>401</v>
      </c>
      <c r="AE254">
        <f t="shared" si="75"/>
        <v>400.5</v>
      </c>
      <c r="AF254">
        <f t="shared" si="76"/>
        <v>400.5</v>
      </c>
      <c r="AG254">
        <f>((Constants!$B$5*AG253)+Constants!$B$4*AD254+AH253)/(Constants!$B$5+Constants!$B$4)</f>
        <v>401</v>
      </c>
      <c r="AH254">
        <f>((Constants!$B$5*AG253)+Constants!$B$4*AD254+AH253)-(Constants!$B$5+Constants!$B$4)*AG254</f>
        <v>0</v>
      </c>
      <c r="AI254">
        <f>((Constants!$B$5*AI253)+Constants!$B$4*AE254+AJ253)/(Constants!$B$5+Constants!$B$4)</f>
        <v>400.5</v>
      </c>
      <c r="AJ254">
        <f>((Constants!$B$5*AI253)+Constants!$B$4*AE254+AJ253)-(Constants!$B$4+Constants!$B$5)*AI254</f>
        <v>0</v>
      </c>
      <c r="AK254">
        <f>((Constants!$B$5*AK253)+Constants!$B$4*AF254+AL253)/(Constants!$B$5+Constants!$B$4)</f>
        <v>400.5</v>
      </c>
      <c r="AL254">
        <f>((Constants!$B$5*AK253)+Constants!$B$4*AF254+AL253)-(Constants!$B$5+Constants!$B$4)*AK254</f>
        <v>0</v>
      </c>
      <c r="AM254">
        <f t="shared" si="77"/>
        <v>1</v>
      </c>
      <c r="AN254">
        <f t="shared" si="78"/>
        <v>1</v>
      </c>
      <c r="AO254">
        <f>(200000*(ABS(N254)-ABS(N252))+Constants!$B$7)/(2*Constants!$B$7)</f>
        <v>0.5</v>
      </c>
      <c r="AP254">
        <f>(200000*(ABS(O254)-ABS(O252))+Constants!$B$7)/(2*Constants!$B$7)</f>
        <v>0.5</v>
      </c>
      <c r="AQ254">
        <f t="shared" si="79"/>
        <v>1</v>
      </c>
      <c r="AR254">
        <f>(Constants!$B$3*Constants!$B$8*I254*K254+AS253)/(Constants!$B$9*Constants!$B$4)</f>
        <v>2.51327433628319</v>
      </c>
      <c r="AS254">
        <f>(Constants!$B$3*Constants!$B$8*I254*K254+AS253)-(AR254*Constants!$B$9*Constants!$B$4)</f>
        <v>0</v>
      </c>
      <c r="AT254">
        <f t="shared" si="80"/>
        <v>633.345132743363</v>
      </c>
      <c r="AU254">
        <f t="array" ref="AU254">IF(SUMPRODUCT(--(SIGN(AN221:AN253)=SIGN(K222:K254)))=0,2,IF(AV253&gt;0,1,0))</f>
        <v>0</v>
      </c>
      <c r="AV254">
        <f>IF(AU254=2,ROUND(5*1000/Constants!$B$11,0),IF(AV253&gt;0,AV253-1,0))</f>
        <v>0</v>
      </c>
      <c r="AW254">
        <f t="shared" si="81"/>
        <v>0</v>
      </c>
      <c r="AX254">
        <f ca="1" t="array" ref="AX254">IF(AW254&gt;Constants!$B$12,2,IF(SUMPRODUCT(--(AX235:AX254=2))=0,0,1))</f>
        <v>2</v>
      </c>
      <c r="AZ254">
        <f t="array" ref="AZ254">IF(ABS(AG254)&gt;Constants!$B$13,2,IF(SUMPRODUCT(--(AZ234:AZ253=2))=0,0,1))</f>
        <v>0</v>
      </c>
    </row>
    <row r="255" spans="1:52">
      <c r="A255" s="3">
        <v>253</v>
      </c>
      <c r="B255">
        <f>Signals!D254</f>
        <v>1</v>
      </c>
      <c r="C255">
        <f>Signals!E254</f>
        <v>1</v>
      </c>
      <c r="D255">
        <f>Signals!G254</f>
        <v>0</v>
      </c>
      <c r="E255">
        <f>Signals!J254</f>
        <v>0</v>
      </c>
      <c r="F255">
        <f>Signals!K254</f>
        <v>0</v>
      </c>
      <c r="G255">
        <f>IF(Constants!$B$2=2,-B255,B255)</f>
        <v>1</v>
      </c>
      <c r="H255">
        <f>IF(Constants!$C$2=2,-C255,C255)</f>
        <v>1</v>
      </c>
      <c r="I255">
        <f t="shared" si="65"/>
        <v>1</v>
      </c>
      <c r="J255">
        <f t="shared" si="66"/>
        <v>1</v>
      </c>
      <c r="K255">
        <f t="shared" si="67"/>
        <v>1</v>
      </c>
      <c r="L255">
        <f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400.5</v>
      </c>
      <c r="M255">
        <f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400.5</v>
      </c>
      <c r="N255">
        <f t="shared" si="68"/>
        <v>400.5</v>
      </c>
      <c r="O255">
        <f t="shared" si="69"/>
        <v>400.5</v>
      </c>
      <c r="P255">
        <f>IF(I255&lt;&gt;0,(ABS(L255*Constants!$B$10)+50)/100,MAX(P254-ABS(N255*Constants!$B$4),0))</f>
        <v>0.54005</v>
      </c>
      <c r="Q255">
        <f>IF(J255&lt;&gt;0,(ABS(M255*Constants!$B$10)+50)/100,MAX(Q254-ABS(O255*Constants!$B$4),0))</f>
        <v>0.54005</v>
      </c>
      <c r="R255">
        <f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400.5</v>
      </c>
      <c r="S255">
        <f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400.5</v>
      </c>
      <c r="T255">
        <f t="shared" si="70"/>
        <v>400.5</v>
      </c>
      <c r="U255">
        <f t="shared" si="71"/>
        <v>400.5</v>
      </c>
      <c r="V255">
        <f>IF(I255&lt;&gt;0,(ABS(R255*Constants!$B$4)+50)/100,IF(R255=0,MAX((0-ABS(T255*Constants!$B$4)),0),(ABS(R255*Constants!$B$4)+50)/100))</f>
        <v>501.125</v>
      </c>
      <c r="W255">
        <f>IF(J255&lt;&gt;0,(ABS(S255*Constants!$B$4)+50)/100,IF(S255=0,MAX((0-ABS(U255*Constants!$B$4)),0),(ABS(S255*Constants!$B$4)+50)/100))</f>
        <v>501.125</v>
      </c>
      <c r="X255">
        <f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400.5</v>
      </c>
      <c r="Y255">
        <f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400.5</v>
      </c>
      <c r="Z255">
        <f t="shared" si="72"/>
        <v>400.5</v>
      </c>
      <c r="AA255">
        <f t="shared" si="73"/>
        <v>400.5</v>
      </c>
      <c r="AB255">
        <f>IF(I255&lt;&gt;0,(ABS(X255*Constants!$B$10)+50)/100,IF(X255=0,MAX((AB254-ABS(Z255*Constants!$B$4)),0),(ABS(X255*Constants!$B$4)+50)/100))</f>
        <v>0.54005</v>
      </c>
      <c r="AC255">
        <f>IF(J255&lt;&gt;0,(ABS(Y255*Constants!$B$10)+50)/100,IF(Y255=0,MAX((AC254-ABS(AA255*Constants!$B$4)),0),(ABS(Y255*Constants!$B$4)+50)/100))</f>
        <v>0.54005</v>
      </c>
      <c r="AD255">
        <f t="shared" si="74"/>
        <v>401</v>
      </c>
      <c r="AE255">
        <f t="shared" si="75"/>
        <v>400.5</v>
      </c>
      <c r="AF255">
        <f t="shared" si="76"/>
        <v>400.5</v>
      </c>
      <c r="AG255">
        <f>((Constants!$B$5*AG254)+Constants!$B$4*AD255+AH254)/(Constants!$B$5+Constants!$B$4)</f>
        <v>401</v>
      </c>
      <c r="AH255">
        <f>((Constants!$B$5*AG254)+Constants!$B$4*AD255+AH254)-(Constants!$B$5+Constants!$B$4)*AG255</f>
        <v>0</v>
      </c>
      <c r="AI255">
        <f>((Constants!$B$5*AI254)+Constants!$B$4*AE255+AJ254)/(Constants!$B$5+Constants!$B$4)</f>
        <v>400.5</v>
      </c>
      <c r="AJ255">
        <f>((Constants!$B$5*AI254)+Constants!$B$4*AE255+AJ254)-(Constants!$B$4+Constants!$B$5)*AI255</f>
        <v>0</v>
      </c>
      <c r="AK255">
        <f>((Constants!$B$5*AK254)+Constants!$B$4*AF255+AL254)/(Constants!$B$5+Constants!$B$4)</f>
        <v>400.5</v>
      </c>
      <c r="AL255">
        <f>((Constants!$B$5*AK254)+Constants!$B$4*AF255+AL254)-(Constants!$B$5+Constants!$B$4)*AK255</f>
        <v>0</v>
      </c>
      <c r="AM255">
        <f t="shared" si="77"/>
        <v>1</v>
      </c>
      <c r="AN255">
        <f t="shared" si="78"/>
        <v>1</v>
      </c>
      <c r="AO255">
        <f>(200000*(ABS(N255)-ABS(N253))+Constants!$B$7)/(2*Constants!$B$7)</f>
        <v>0.5</v>
      </c>
      <c r="AP255">
        <f>(200000*(ABS(O255)-ABS(O253))+Constants!$B$7)/(2*Constants!$B$7)</f>
        <v>0.5</v>
      </c>
      <c r="AQ255">
        <f t="shared" si="79"/>
        <v>1</v>
      </c>
      <c r="AR255">
        <f>(Constants!$B$3*Constants!$B$8*I255*K255+AS254)/(Constants!$B$9*Constants!$B$4)</f>
        <v>2.51327433628319</v>
      </c>
      <c r="AS255">
        <f>(Constants!$B$3*Constants!$B$8*I255*K255+AS254)-(AR255*Constants!$B$9*Constants!$B$4)</f>
        <v>0</v>
      </c>
      <c r="AT255">
        <f t="shared" si="80"/>
        <v>635.858407079647</v>
      </c>
      <c r="AU255">
        <f t="array" ref="AU255">IF(SUMPRODUCT(--(SIGN(AN222:AN254)=SIGN(K223:K255)))=0,2,IF(AV254&gt;0,1,0))</f>
        <v>0</v>
      </c>
      <c r="AV255">
        <f>IF(AU255=2,ROUND(5*1000/Constants!$B$11,0),IF(AV254&gt;0,AV254-1,0))</f>
        <v>0</v>
      </c>
      <c r="AW255">
        <f t="shared" si="81"/>
        <v>0</v>
      </c>
      <c r="AX255">
        <f ca="1" t="array" ref="AX255">IF(AW255&gt;Constants!$B$12,2,IF(SUMPRODUCT(--(AX236:AX255=2))=0,0,1))</f>
        <v>2</v>
      </c>
      <c r="AZ255">
        <f t="array" ref="AZ255">IF(ABS(AG255)&gt;Constants!$B$13,2,IF(SUMPRODUCT(--(AZ235:AZ254=2))=0,0,1))</f>
        <v>0</v>
      </c>
    </row>
    <row r="256" spans="1:52">
      <c r="A256" s="3">
        <v>254</v>
      </c>
      <c r="B256">
        <f>Signals!D255</f>
        <v>1</v>
      </c>
      <c r="C256">
        <f>Signals!E255</f>
        <v>1</v>
      </c>
      <c r="D256">
        <f>Signals!G255</f>
        <v>0</v>
      </c>
      <c r="E256">
        <f>Signals!J255</f>
        <v>0</v>
      </c>
      <c r="F256">
        <f>Signals!K255</f>
        <v>0</v>
      </c>
      <c r="G256">
        <f>IF(Constants!$B$2=2,-B256,B256)</f>
        <v>1</v>
      </c>
      <c r="H256">
        <f>IF(Constants!$C$2=2,-C256,C256)</f>
        <v>1</v>
      </c>
      <c r="I256">
        <f t="shared" si="65"/>
        <v>1</v>
      </c>
      <c r="J256">
        <f t="shared" si="66"/>
        <v>1</v>
      </c>
      <c r="K256">
        <f t="shared" si="67"/>
        <v>1</v>
      </c>
      <c r="L256">
        <f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400.5</v>
      </c>
      <c r="M256">
        <f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400.5</v>
      </c>
      <c r="N256">
        <f t="shared" si="68"/>
        <v>400.5</v>
      </c>
      <c r="O256">
        <f t="shared" si="69"/>
        <v>400.5</v>
      </c>
      <c r="P256">
        <f>IF(I256&lt;&gt;0,(ABS(L256*Constants!$B$10)+50)/100,MAX(P255-ABS(N256*Constants!$B$4),0))</f>
        <v>0.54005</v>
      </c>
      <c r="Q256">
        <f>IF(J256&lt;&gt;0,(ABS(M256*Constants!$B$10)+50)/100,MAX(Q255-ABS(O256*Constants!$B$4),0))</f>
        <v>0.54005</v>
      </c>
      <c r="R256">
        <f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400.5</v>
      </c>
      <c r="S256">
        <f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400.5</v>
      </c>
      <c r="T256">
        <f t="shared" si="70"/>
        <v>400.5</v>
      </c>
      <c r="U256">
        <f t="shared" si="71"/>
        <v>400.5</v>
      </c>
      <c r="V256">
        <f>IF(I256&lt;&gt;0,(ABS(R256*Constants!$B$4)+50)/100,IF(R256=0,MAX((0-ABS(T256*Constants!$B$4)),0),(ABS(R256*Constants!$B$4)+50)/100))</f>
        <v>501.125</v>
      </c>
      <c r="W256">
        <f>IF(J256&lt;&gt;0,(ABS(S256*Constants!$B$4)+50)/100,IF(S256=0,MAX((0-ABS(U256*Constants!$B$4)),0),(ABS(S256*Constants!$B$4)+50)/100))</f>
        <v>501.125</v>
      </c>
      <c r="X256">
        <f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400.5</v>
      </c>
      <c r="Y256">
        <f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400.5</v>
      </c>
      <c r="Z256">
        <f t="shared" si="72"/>
        <v>400.5</v>
      </c>
      <c r="AA256">
        <f t="shared" si="73"/>
        <v>400.5</v>
      </c>
      <c r="AB256">
        <f>IF(I256&lt;&gt;0,(ABS(X256*Constants!$B$10)+50)/100,IF(X256=0,MAX((AB255-ABS(Z256*Constants!$B$4)),0),(ABS(X256*Constants!$B$4)+50)/100))</f>
        <v>0.54005</v>
      </c>
      <c r="AC256">
        <f>IF(J256&lt;&gt;0,(ABS(Y256*Constants!$B$10)+50)/100,IF(Y256=0,MAX((AC255-ABS(AA256*Constants!$B$4)),0),(ABS(Y256*Constants!$B$4)+50)/100))</f>
        <v>0.54005</v>
      </c>
      <c r="AD256">
        <f t="shared" si="74"/>
        <v>401</v>
      </c>
      <c r="AE256">
        <f t="shared" si="75"/>
        <v>400.5</v>
      </c>
      <c r="AF256">
        <f t="shared" si="76"/>
        <v>400.5</v>
      </c>
      <c r="AG256">
        <f>((Constants!$B$5*AG255)+Constants!$B$4*AD256+AH255)/(Constants!$B$5+Constants!$B$4)</f>
        <v>401</v>
      </c>
      <c r="AH256">
        <f>((Constants!$B$5*AG255)+Constants!$B$4*AD256+AH255)-(Constants!$B$5+Constants!$B$4)*AG256</f>
        <v>0</v>
      </c>
      <c r="AI256">
        <f>((Constants!$B$5*AI255)+Constants!$B$4*AE256+AJ255)/(Constants!$B$5+Constants!$B$4)</f>
        <v>400.5</v>
      </c>
      <c r="AJ256">
        <f>((Constants!$B$5*AI255)+Constants!$B$4*AE256+AJ255)-(Constants!$B$4+Constants!$B$5)*AI256</f>
        <v>0</v>
      </c>
      <c r="AK256">
        <f>((Constants!$B$5*AK255)+Constants!$B$4*AF256+AL255)/(Constants!$B$5+Constants!$B$4)</f>
        <v>400.5</v>
      </c>
      <c r="AL256">
        <f>((Constants!$B$5*AK255)+Constants!$B$4*AF256+AL255)-(Constants!$B$5+Constants!$B$4)*AK256</f>
        <v>0</v>
      </c>
      <c r="AM256">
        <f t="shared" si="77"/>
        <v>1</v>
      </c>
      <c r="AN256">
        <f t="shared" si="78"/>
        <v>1</v>
      </c>
      <c r="AO256">
        <f>(200000*(ABS(N256)-ABS(N254))+Constants!$B$7)/(2*Constants!$B$7)</f>
        <v>0.5</v>
      </c>
      <c r="AP256">
        <f>(200000*(ABS(O256)-ABS(O254))+Constants!$B$7)/(2*Constants!$B$7)</f>
        <v>0.5</v>
      </c>
      <c r="AQ256">
        <f t="shared" si="79"/>
        <v>1</v>
      </c>
      <c r="AR256">
        <f>(Constants!$B$3*Constants!$B$8*I256*K256+AS255)/(Constants!$B$9*Constants!$B$4)</f>
        <v>2.51327433628319</v>
      </c>
      <c r="AS256">
        <f>(Constants!$B$3*Constants!$B$8*I256*K256+AS255)-(AR256*Constants!$B$9*Constants!$B$4)</f>
        <v>0</v>
      </c>
      <c r="AT256">
        <f t="shared" si="80"/>
        <v>638.37168141593</v>
      </c>
      <c r="AU256">
        <f t="array" ref="AU256">IF(SUMPRODUCT(--(SIGN(AN223:AN255)=SIGN(K224:K256)))=0,2,IF(AV255&gt;0,1,0))</f>
        <v>0</v>
      </c>
      <c r="AV256">
        <f>IF(AU256=2,ROUND(5*1000/Constants!$B$11,0),IF(AV255&gt;0,AV255-1,0))</f>
        <v>0</v>
      </c>
      <c r="AW256">
        <f t="shared" si="81"/>
        <v>0</v>
      </c>
      <c r="AX256">
        <f ca="1" t="array" ref="AX256">IF(AW256&gt;Constants!$B$12,2,IF(SUMPRODUCT(--(AX237:AX256=2))=0,0,1))</f>
        <v>2</v>
      </c>
      <c r="AZ256">
        <f t="array" ref="AZ256">IF(ABS(AG256)&gt;Constants!$B$13,2,IF(SUMPRODUCT(--(AZ236:AZ255=2))=0,0,1))</f>
        <v>0</v>
      </c>
    </row>
    <row r="257" spans="1:52">
      <c r="A257" s="3">
        <v>255</v>
      </c>
      <c r="B257">
        <f>Signals!D256</f>
        <v>1</v>
      </c>
      <c r="C257">
        <f>Signals!E256</f>
        <v>1</v>
      </c>
      <c r="D257">
        <f>Signals!G256</f>
        <v>0</v>
      </c>
      <c r="E257">
        <f>Signals!J256</f>
        <v>0</v>
      </c>
      <c r="F257">
        <f>Signals!K256</f>
        <v>0</v>
      </c>
      <c r="G257">
        <f>IF(Constants!$B$2=2,-B257,B257)</f>
        <v>1</v>
      </c>
      <c r="H257">
        <f>IF(Constants!$C$2=2,-C257,C257)</f>
        <v>1</v>
      </c>
      <c r="I257">
        <f t="shared" si="65"/>
        <v>1</v>
      </c>
      <c r="J257">
        <f t="shared" si="66"/>
        <v>1</v>
      </c>
      <c r="K257">
        <f t="shared" si="67"/>
        <v>1</v>
      </c>
      <c r="L257">
        <f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400.5</v>
      </c>
      <c r="M257">
        <f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400.5</v>
      </c>
      <c r="N257">
        <f t="shared" si="68"/>
        <v>400.5</v>
      </c>
      <c r="O257">
        <f t="shared" si="69"/>
        <v>400.5</v>
      </c>
      <c r="P257">
        <f>IF(I257&lt;&gt;0,(ABS(L257*Constants!$B$10)+50)/100,MAX(P256-ABS(N257*Constants!$B$4),0))</f>
        <v>0.54005</v>
      </c>
      <c r="Q257">
        <f>IF(J257&lt;&gt;0,(ABS(M257*Constants!$B$10)+50)/100,MAX(Q256-ABS(O257*Constants!$B$4),0))</f>
        <v>0.54005</v>
      </c>
      <c r="R257">
        <f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400.5</v>
      </c>
      <c r="S257">
        <f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400.5</v>
      </c>
      <c r="T257">
        <f t="shared" si="70"/>
        <v>400.5</v>
      </c>
      <c r="U257">
        <f t="shared" si="71"/>
        <v>400.5</v>
      </c>
      <c r="V257">
        <f>IF(I257&lt;&gt;0,(ABS(R257*Constants!$B$4)+50)/100,IF(R257=0,MAX((0-ABS(T257*Constants!$B$4)),0),(ABS(R257*Constants!$B$4)+50)/100))</f>
        <v>501.125</v>
      </c>
      <c r="W257">
        <f>IF(J257&lt;&gt;0,(ABS(S257*Constants!$B$4)+50)/100,IF(S257=0,MAX((0-ABS(U257*Constants!$B$4)),0),(ABS(S257*Constants!$B$4)+50)/100))</f>
        <v>501.125</v>
      </c>
      <c r="X257">
        <f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400.5</v>
      </c>
      <c r="Y257">
        <f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400.5</v>
      </c>
      <c r="Z257">
        <f t="shared" si="72"/>
        <v>400.5</v>
      </c>
      <c r="AA257">
        <f t="shared" si="73"/>
        <v>400.5</v>
      </c>
      <c r="AB257">
        <f>IF(I257&lt;&gt;0,(ABS(X257*Constants!$B$10)+50)/100,IF(X257=0,MAX((AB256-ABS(Z257*Constants!$B$4)),0),(ABS(X257*Constants!$B$4)+50)/100))</f>
        <v>0.54005</v>
      </c>
      <c r="AC257">
        <f>IF(J257&lt;&gt;0,(ABS(Y257*Constants!$B$10)+50)/100,IF(Y257=0,MAX((AC256-ABS(AA257*Constants!$B$4)),0),(ABS(Y257*Constants!$B$4)+50)/100))</f>
        <v>0.54005</v>
      </c>
      <c r="AD257">
        <f t="shared" si="74"/>
        <v>401</v>
      </c>
      <c r="AE257">
        <f t="shared" si="75"/>
        <v>400.5</v>
      </c>
      <c r="AF257">
        <f t="shared" si="76"/>
        <v>400.5</v>
      </c>
      <c r="AG257">
        <f>((Constants!$B$5*AG256)+Constants!$B$4*AD257+AH256)/(Constants!$B$5+Constants!$B$4)</f>
        <v>401</v>
      </c>
      <c r="AH257">
        <f>((Constants!$B$5*AG256)+Constants!$B$4*AD257+AH256)-(Constants!$B$5+Constants!$B$4)*AG257</f>
        <v>0</v>
      </c>
      <c r="AI257">
        <f>((Constants!$B$5*AI256)+Constants!$B$4*AE257+AJ256)/(Constants!$B$5+Constants!$B$4)</f>
        <v>400.5</v>
      </c>
      <c r="AJ257">
        <f>((Constants!$B$5*AI256)+Constants!$B$4*AE257+AJ256)-(Constants!$B$4+Constants!$B$5)*AI257</f>
        <v>0</v>
      </c>
      <c r="AK257">
        <f>((Constants!$B$5*AK256)+Constants!$B$4*AF257+AL256)/(Constants!$B$5+Constants!$B$4)</f>
        <v>400.5</v>
      </c>
      <c r="AL257">
        <f>((Constants!$B$5*AK256)+Constants!$B$4*AF257+AL256)-(Constants!$B$5+Constants!$B$4)*AK257</f>
        <v>0</v>
      </c>
      <c r="AM257">
        <f t="shared" si="77"/>
        <v>1</v>
      </c>
      <c r="AN257">
        <f t="shared" si="78"/>
        <v>1</v>
      </c>
      <c r="AO257">
        <f>(200000*(ABS(N257)-ABS(N255))+Constants!$B$7)/(2*Constants!$B$7)</f>
        <v>0.5</v>
      </c>
      <c r="AP257">
        <f>(200000*(ABS(O257)-ABS(O255))+Constants!$B$7)/(2*Constants!$B$7)</f>
        <v>0.5</v>
      </c>
      <c r="AQ257">
        <f t="shared" si="79"/>
        <v>1</v>
      </c>
      <c r="AR257">
        <f>(Constants!$B$3*Constants!$B$8*I257*K257+AS256)/(Constants!$B$9*Constants!$B$4)</f>
        <v>2.51327433628319</v>
      </c>
      <c r="AS257">
        <f>(Constants!$B$3*Constants!$B$8*I257*K257+AS256)-(AR257*Constants!$B$9*Constants!$B$4)</f>
        <v>0</v>
      </c>
      <c r="AT257">
        <f t="shared" si="80"/>
        <v>640.884955752213</v>
      </c>
      <c r="AU257">
        <f t="array" ref="AU257">IF(SUMPRODUCT(--(SIGN(AN224:AN256)=SIGN(K225:K257)))=0,2,IF(AV256&gt;0,1,0))</f>
        <v>0</v>
      </c>
      <c r="AV257">
        <f>IF(AU257=2,ROUND(5*1000/Constants!$B$11,0),IF(AV256&gt;0,AV256-1,0))</f>
        <v>0</v>
      </c>
      <c r="AW257">
        <f t="shared" si="81"/>
        <v>0</v>
      </c>
      <c r="AX257">
        <f ca="1" t="array" ref="AX257">IF(AW257&gt;Constants!$B$12,2,IF(SUMPRODUCT(--(AX238:AX257=2))=0,0,1))</f>
        <v>2</v>
      </c>
      <c r="AZ257">
        <f t="array" ref="AZ257">IF(ABS(AG257)&gt;Constants!$B$13,2,IF(SUMPRODUCT(--(AZ237:AZ256=2))=0,0,1))</f>
        <v>0</v>
      </c>
    </row>
    <row r="258" spans="1:52">
      <c r="A258" s="3">
        <v>256</v>
      </c>
      <c r="B258">
        <f>Signals!D257</f>
        <v>1</v>
      </c>
      <c r="C258">
        <f>Signals!E257</f>
        <v>1</v>
      </c>
      <c r="D258">
        <f>Signals!G257</f>
        <v>0</v>
      </c>
      <c r="E258">
        <f>Signals!J257</f>
        <v>0</v>
      </c>
      <c r="F258">
        <f>Signals!K257</f>
        <v>0</v>
      </c>
      <c r="G258">
        <f>IF(Constants!$B$2=2,-B258,B258)</f>
        <v>1</v>
      </c>
      <c r="H258">
        <f>IF(Constants!$C$2=2,-C258,C258)</f>
        <v>1</v>
      </c>
      <c r="I258">
        <f t="shared" si="65"/>
        <v>1</v>
      </c>
      <c r="J258">
        <f t="shared" si="66"/>
        <v>1</v>
      </c>
      <c r="K258">
        <f t="shared" si="67"/>
        <v>1</v>
      </c>
      <c r="L258">
        <f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400.5</v>
      </c>
      <c r="M258">
        <f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400.5</v>
      </c>
      <c r="N258">
        <f t="shared" si="68"/>
        <v>400.5</v>
      </c>
      <c r="O258">
        <f t="shared" si="69"/>
        <v>400.5</v>
      </c>
      <c r="P258">
        <f>IF(I258&lt;&gt;0,(ABS(L258*Constants!$B$10)+50)/100,MAX(P257-ABS(N258*Constants!$B$4),0))</f>
        <v>0.54005</v>
      </c>
      <c r="Q258">
        <f>IF(J258&lt;&gt;0,(ABS(M258*Constants!$B$10)+50)/100,MAX(Q257-ABS(O258*Constants!$B$4),0))</f>
        <v>0.54005</v>
      </c>
      <c r="R258">
        <f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400.5</v>
      </c>
      <c r="S258">
        <f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400.5</v>
      </c>
      <c r="T258">
        <f t="shared" si="70"/>
        <v>400.5</v>
      </c>
      <c r="U258">
        <f t="shared" si="71"/>
        <v>400.5</v>
      </c>
      <c r="V258">
        <f>IF(I258&lt;&gt;0,(ABS(R258*Constants!$B$4)+50)/100,IF(R258=0,MAX((0-ABS(T258*Constants!$B$4)),0),(ABS(R258*Constants!$B$4)+50)/100))</f>
        <v>501.125</v>
      </c>
      <c r="W258">
        <f>IF(J258&lt;&gt;0,(ABS(S258*Constants!$B$4)+50)/100,IF(S258=0,MAX((0-ABS(U258*Constants!$B$4)),0),(ABS(S258*Constants!$B$4)+50)/100))</f>
        <v>501.125</v>
      </c>
      <c r="X258">
        <f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400.5</v>
      </c>
      <c r="Y258">
        <f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400.5</v>
      </c>
      <c r="Z258">
        <f t="shared" si="72"/>
        <v>400.5</v>
      </c>
      <c r="AA258">
        <f t="shared" si="73"/>
        <v>400.5</v>
      </c>
      <c r="AB258">
        <f>IF(I258&lt;&gt;0,(ABS(X258*Constants!$B$10)+50)/100,IF(X258=0,MAX((AB257-ABS(Z258*Constants!$B$4)),0),(ABS(X258*Constants!$B$4)+50)/100))</f>
        <v>0.54005</v>
      </c>
      <c r="AC258">
        <f>IF(J258&lt;&gt;0,(ABS(Y258*Constants!$B$10)+50)/100,IF(Y258=0,MAX((AC257-ABS(AA258*Constants!$B$4)),0),(ABS(Y258*Constants!$B$4)+50)/100))</f>
        <v>0.54005</v>
      </c>
      <c r="AD258">
        <f t="shared" si="74"/>
        <v>401</v>
      </c>
      <c r="AE258">
        <f t="shared" si="75"/>
        <v>400.5</v>
      </c>
      <c r="AF258">
        <f t="shared" si="76"/>
        <v>400.5</v>
      </c>
      <c r="AG258">
        <f>((Constants!$B$5*AG257)+Constants!$B$4*AD258+AH257)/(Constants!$B$5+Constants!$B$4)</f>
        <v>401</v>
      </c>
      <c r="AH258">
        <f>((Constants!$B$5*AG257)+Constants!$B$4*AD258+AH257)-(Constants!$B$5+Constants!$B$4)*AG258</f>
        <v>0</v>
      </c>
      <c r="AI258">
        <f>((Constants!$B$5*AI257)+Constants!$B$4*AE258+AJ257)/(Constants!$B$5+Constants!$B$4)</f>
        <v>400.5</v>
      </c>
      <c r="AJ258">
        <f>((Constants!$B$5*AI257)+Constants!$B$4*AE258+AJ257)-(Constants!$B$4+Constants!$B$5)*AI258</f>
        <v>0</v>
      </c>
      <c r="AK258">
        <f>((Constants!$B$5*AK257)+Constants!$B$4*AF258+AL257)/(Constants!$B$5+Constants!$B$4)</f>
        <v>400.5</v>
      </c>
      <c r="AL258">
        <f>((Constants!$B$5*AK257)+Constants!$B$4*AF258+AL257)-(Constants!$B$5+Constants!$B$4)*AK258</f>
        <v>0</v>
      </c>
      <c r="AM258">
        <f t="shared" si="77"/>
        <v>1</v>
      </c>
      <c r="AN258">
        <f t="shared" si="78"/>
        <v>1</v>
      </c>
      <c r="AO258">
        <f>(200000*(ABS(N258)-ABS(N256))+Constants!$B$7)/(2*Constants!$B$7)</f>
        <v>0.5</v>
      </c>
      <c r="AP258">
        <f>(200000*(ABS(O258)-ABS(O256))+Constants!$B$7)/(2*Constants!$B$7)</f>
        <v>0.5</v>
      </c>
      <c r="AQ258">
        <f t="shared" si="79"/>
        <v>1</v>
      </c>
      <c r="AR258">
        <f>(Constants!$B$3*Constants!$B$8*I258*K258+AS257)/(Constants!$B$9*Constants!$B$4)</f>
        <v>2.51327433628319</v>
      </c>
      <c r="AS258">
        <f>(Constants!$B$3*Constants!$B$8*I258*K258+AS257)-(AR258*Constants!$B$9*Constants!$B$4)</f>
        <v>0</v>
      </c>
      <c r="AT258">
        <f t="shared" si="80"/>
        <v>643.398230088496</v>
      </c>
      <c r="AU258">
        <f t="array" ref="AU258">IF(SUMPRODUCT(--(SIGN(AN225:AN257)=SIGN(K226:K258)))=0,2,IF(AV257&gt;0,1,0))</f>
        <v>0</v>
      </c>
      <c r="AV258">
        <f>IF(AU258=2,ROUND(5*1000/Constants!$B$11,0),IF(AV257&gt;0,AV257-1,0))</f>
        <v>0</v>
      </c>
      <c r="AW258">
        <f t="shared" si="81"/>
        <v>0</v>
      </c>
      <c r="AX258">
        <f ca="1" t="array" ref="AX258">IF(AW258&gt;Constants!$B$12,2,IF(SUMPRODUCT(--(AX239:AX258=2))=0,0,1))</f>
        <v>2</v>
      </c>
      <c r="AZ258">
        <f t="array" ref="AZ258">IF(ABS(AG258)&gt;Constants!$B$13,2,IF(SUMPRODUCT(--(AZ238:AZ257=2))=0,0,1))</f>
        <v>0</v>
      </c>
    </row>
    <row r="259" spans="1:52">
      <c r="A259" s="3">
        <v>257</v>
      </c>
      <c r="B259">
        <f>Signals!D258</f>
        <v>1</v>
      </c>
      <c r="C259">
        <f>Signals!E258</f>
        <v>1</v>
      </c>
      <c r="D259">
        <f>Signals!G258</f>
        <v>0</v>
      </c>
      <c r="E259">
        <f>Signals!J258</f>
        <v>0</v>
      </c>
      <c r="F259">
        <f>Signals!K258</f>
        <v>0</v>
      </c>
      <c r="G259">
        <f>IF(Constants!$B$2=2,-B259,B259)</f>
        <v>1</v>
      </c>
      <c r="H259">
        <f>IF(Constants!$C$2=2,-C259,C259)</f>
        <v>1</v>
      </c>
      <c r="I259">
        <f t="shared" si="65"/>
        <v>1</v>
      </c>
      <c r="J259">
        <f t="shared" si="66"/>
        <v>1</v>
      </c>
      <c r="K259">
        <f t="shared" si="67"/>
        <v>1</v>
      </c>
      <c r="L259">
        <f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400.5</v>
      </c>
      <c r="M259">
        <f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400.5</v>
      </c>
      <c r="N259">
        <f t="shared" si="68"/>
        <v>400.5</v>
      </c>
      <c r="O259">
        <f t="shared" si="69"/>
        <v>400.5</v>
      </c>
      <c r="P259">
        <f>IF(I259&lt;&gt;0,(ABS(L259*Constants!$B$10)+50)/100,MAX(P258-ABS(N259*Constants!$B$4),0))</f>
        <v>0.54005</v>
      </c>
      <c r="Q259">
        <f>IF(J259&lt;&gt;0,(ABS(M259*Constants!$B$10)+50)/100,MAX(Q258-ABS(O259*Constants!$B$4),0))</f>
        <v>0.54005</v>
      </c>
      <c r="R259">
        <f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400.5</v>
      </c>
      <c r="S259">
        <f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400.5</v>
      </c>
      <c r="T259">
        <f t="shared" si="70"/>
        <v>400.5</v>
      </c>
      <c r="U259">
        <f t="shared" si="71"/>
        <v>400.5</v>
      </c>
      <c r="V259">
        <f>IF(I259&lt;&gt;0,(ABS(R259*Constants!$B$4)+50)/100,IF(R259=0,MAX((0-ABS(T259*Constants!$B$4)),0),(ABS(R259*Constants!$B$4)+50)/100))</f>
        <v>501.125</v>
      </c>
      <c r="W259">
        <f>IF(J259&lt;&gt;0,(ABS(S259*Constants!$B$4)+50)/100,IF(S259=0,MAX((0-ABS(U259*Constants!$B$4)),0),(ABS(S259*Constants!$B$4)+50)/100))</f>
        <v>501.125</v>
      </c>
      <c r="X259">
        <f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400.5</v>
      </c>
      <c r="Y259">
        <f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400.5</v>
      </c>
      <c r="Z259">
        <f t="shared" si="72"/>
        <v>400.5</v>
      </c>
      <c r="AA259">
        <f t="shared" si="73"/>
        <v>400.5</v>
      </c>
      <c r="AB259">
        <f>IF(I259&lt;&gt;0,(ABS(X259*Constants!$B$10)+50)/100,IF(X259=0,MAX((AB258-ABS(Z259*Constants!$B$4)),0),(ABS(X259*Constants!$B$4)+50)/100))</f>
        <v>0.54005</v>
      </c>
      <c r="AC259">
        <f>IF(J259&lt;&gt;0,(ABS(Y259*Constants!$B$10)+50)/100,IF(Y259=0,MAX((AC258-ABS(AA259*Constants!$B$4)),0),(ABS(Y259*Constants!$B$4)+50)/100))</f>
        <v>0.54005</v>
      </c>
      <c r="AD259">
        <f t="shared" si="74"/>
        <v>401</v>
      </c>
      <c r="AE259">
        <f t="shared" si="75"/>
        <v>400.5</v>
      </c>
      <c r="AF259">
        <f t="shared" si="76"/>
        <v>400.5</v>
      </c>
      <c r="AG259">
        <f>((Constants!$B$5*AG258)+Constants!$B$4*AD259+AH258)/(Constants!$B$5+Constants!$B$4)</f>
        <v>401</v>
      </c>
      <c r="AH259">
        <f>((Constants!$B$5*AG258)+Constants!$B$4*AD259+AH258)-(Constants!$B$5+Constants!$B$4)*AG259</f>
        <v>0</v>
      </c>
      <c r="AI259">
        <f>((Constants!$B$5*AI258)+Constants!$B$4*AE259+AJ258)/(Constants!$B$5+Constants!$B$4)</f>
        <v>400.5</v>
      </c>
      <c r="AJ259">
        <f>((Constants!$B$5*AI258)+Constants!$B$4*AE259+AJ258)-(Constants!$B$4+Constants!$B$5)*AI259</f>
        <v>0</v>
      </c>
      <c r="AK259">
        <f>((Constants!$B$5*AK258)+Constants!$B$4*AF259+AL258)/(Constants!$B$5+Constants!$B$4)</f>
        <v>400.5</v>
      </c>
      <c r="AL259">
        <f>((Constants!$B$5*AK258)+Constants!$B$4*AF259+AL258)-(Constants!$B$5+Constants!$B$4)*AK259</f>
        <v>0</v>
      </c>
      <c r="AM259">
        <f t="shared" si="77"/>
        <v>1</v>
      </c>
      <c r="AN259">
        <f t="shared" si="78"/>
        <v>1</v>
      </c>
      <c r="AO259">
        <f>(200000*(ABS(N259)-ABS(N257))+Constants!$B$7)/(2*Constants!$B$7)</f>
        <v>0.5</v>
      </c>
      <c r="AP259">
        <f>(200000*(ABS(O259)-ABS(O257))+Constants!$B$7)/(2*Constants!$B$7)</f>
        <v>0.5</v>
      </c>
      <c r="AQ259">
        <f t="shared" si="79"/>
        <v>1</v>
      </c>
      <c r="AR259">
        <f>(Constants!$B$3*Constants!$B$8*I259*K259+AS258)/(Constants!$B$9*Constants!$B$4)</f>
        <v>2.51327433628319</v>
      </c>
      <c r="AS259">
        <f>(Constants!$B$3*Constants!$B$8*I259*K259+AS258)-(AR259*Constants!$B$9*Constants!$B$4)</f>
        <v>0</v>
      </c>
      <c r="AT259">
        <f t="shared" si="80"/>
        <v>645.911504424779</v>
      </c>
      <c r="AU259">
        <f t="array" ref="AU259">IF(SUMPRODUCT(--(SIGN(AN226:AN258)=SIGN(K227:K259)))=0,2,IF(AV258&gt;0,1,0))</f>
        <v>0</v>
      </c>
      <c r="AV259">
        <f>IF(AU259=2,ROUND(5*1000/Constants!$B$11,0),IF(AV258&gt;0,AV258-1,0))</f>
        <v>0</v>
      </c>
      <c r="AW259">
        <f t="shared" si="81"/>
        <v>0</v>
      </c>
      <c r="AX259">
        <f ca="1" t="array" ref="AX259">IF(AW259&gt;Constants!$B$12,2,IF(SUMPRODUCT(--(AX240:AX259=2))=0,0,1))</f>
        <v>2</v>
      </c>
      <c r="AZ259">
        <f t="array" ref="AZ259">IF(ABS(AG259)&gt;Constants!$B$13,2,IF(SUMPRODUCT(--(AZ239:AZ258=2))=0,0,1))</f>
        <v>0</v>
      </c>
    </row>
    <row r="260" spans="1:52">
      <c r="A260" s="3">
        <v>258</v>
      </c>
      <c r="B260">
        <f>Signals!D259</f>
        <v>1</v>
      </c>
      <c r="C260">
        <f>Signals!E259</f>
        <v>1</v>
      </c>
      <c r="D260">
        <f>Signals!G259</f>
        <v>0</v>
      </c>
      <c r="E260">
        <f>Signals!J259</f>
        <v>0</v>
      </c>
      <c r="F260">
        <f>Signals!K259</f>
        <v>0</v>
      </c>
      <c r="G260">
        <f>IF(Constants!$B$2=2,-B260,B260)</f>
        <v>1</v>
      </c>
      <c r="H260">
        <f>IF(Constants!$C$2=2,-C260,C260)</f>
        <v>1</v>
      </c>
      <c r="I260">
        <f t="shared" si="65"/>
        <v>1</v>
      </c>
      <c r="J260">
        <f t="shared" si="66"/>
        <v>1</v>
      </c>
      <c r="K260">
        <f t="shared" si="67"/>
        <v>1</v>
      </c>
      <c r="L260">
        <f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400.5</v>
      </c>
      <c r="M260">
        <f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400.5</v>
      </c>
      <c r="N260">
        <f t="shared" si="68"/>
        <v>400.5</v>
      </c>
      <c r="O260">
        <f t="shared" si="69"/>
        <v>400.5</v>
      </c>
      <c r="P260">
        <f>IF(I260&lt;&gt;0,(ABS(L260*Constants!$B$10)+50)/100,MAX(P259-ABS(N260*Constants!$B$4),0))</f>
        <v>0.54005</v>
      </c>
      <c r="Q260">
        <f>IF(J260&lt;&gt;0,(ABS(M260*Constants!$B$10)+50)/100,MAX(Q259-ABS(O260*Constants!$B$4),0))</f>
        <v>0.54005</v>
      </c>
      <c r="R260">
        <f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400.5</v>
      </c>
      <c r="S260">
        <f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400.5</v>
      </c>
      <c r="T260">
        <f t="shared" si="70"/>
        <v>400.5</v>
      </c>
      <c r="U260">
        <f t="shared" si="71"/>
        <v>400.5</v>
      </c>
      <c r="V260">
        <f>IF(I260&lt;&gt;0,(ABS(R260*Constants!$B$4)+50)/100,IF(R260=0,MAX((0-ABS(T260*Constants!$B$4)),0),(ABS(R260*Constants!$B$4)+50)/100))</f>
        <v>501.125</v>
      </c>
      <c r="W260">
        <f>IF(J260&lt;&gt;0,(ABS(S260*Constants!$B$4)+50)/100,IF(S260=0,MAX((0-ABS(U260*Constants!$B$4)),0),(ABS(S260*Constants!$B$4)+50)/100))</f>
        <v>501.125</v>
      </c>
      <c r="X260">
        <f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400.5</v>
      </c>
      <c r="Y260">
        <f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400.5</v>
      </c>
      <c r="Z260">
        <f t="shared" si="72"/>
        <v>400.5</v>
      </c>
      <c r="AA260">
        <f t="shared" si="73"/>
        <v>400.5</v>
      </c>
      <c r="AB260">
        <f>IF(I260&lt;&gt;0,(ABS(X260*Constants!$B$10)+50)/100,IF(X260=0,MAX((AB259-ABS(Z260*Constants!$B$4)),0),(ABS(X260*Constants!$B$4)+50)/100))</f>
        <v>0.54005</v>
      </c>
      <c r="AC260">
        <f>IF(J260&lt;&gt;0,(ABS(Y260*Constants!$B$10)+50)/100,IF(Y260=0,MAX((AC259-ABS(AA260*Constants!$B$4)),0),(ABS(Y260*Constants!$B$4)+50)/100))</f>
        <v>0.54005</v>
      </c>
      <c r="AD260">
        <f t="shared" si="74"/>
        <v>401</v>
      </c>
      <c r="AE260">
        <f t="shared" si="75"/>
        <v>400.5</v>
      </c>
      <c r="AF260">
        <f t="shared" si="76"/>
        <v>400.5</v>
      </c>
      <c r="AG260">
        <f>((Constants!$B$5*AG259)+Constants!$B$4*AD260+AH259)/(Constants!$B$5+Constants!$B$4)</f>
        <v>401</v>
      </c>
      <c r="AH260">
        <f>((Constants!$B$5*AG259)+Constants!$B$4*AD260+AH259)-(Constants!$B$5+Constants!$B$4)*AG260</f>
        <v>0</v>
      </c>
      <c r="AI260">
        <f>((Constants!$B$5*AI259)+Constants!$B$4*AE260+AJ259)/(Constants!$B$5+Constants!$B$4)</f>
        <v>400.5</v>
      </c>
      <c r="AJ260">
        <f>((Constants!$B$5*AI259)+Constants!$B$4*AE260+AJ259)-(Constants!$B$4+Constants!$B$5)*AI260</f>
        <v>0</v>
      </c>
      <c r="AK260">
        <f>((Constants!$B$5*AK259)+Constants!$B$4*AF260+AL259)/(Constants!$B$5+Constants!$B$4)</f>
        <v>400.5</v>
      </c>
      <c r="AL260">
        <f>((Constants!$B$5*AK259)+Constants!$B$4*AF260+AL259)-(Constants!$B$5+Constants!$B$4)*AK260</f>
        <v>0</v>
      </c>
      <c r="AM260">
        <f t="shared" si="77"/>
        <v>1</v>
      </c>
      <c r="AN260">
        <f t="shared" si="78"/>
        <v>1</v>
      </c>
      <c r="AO260">
        <f>(200000*(ABS(N260)-ABS(N258))+Constants!$B$7)/(2*Constants!$B$7)</f>
        <v>0.5</v>
      </c>
      <c r="AP260">
        <f>(200000*(ABS(O260)-ABS(O258))+Constants!$B$7)/(2*Constants!$B$7)</f>
        <v>0.5</v>
      </c>
      <c r="AQ260">
        <f t="shared" si="79"/>
        <v>1</v>
      </c>
      <c r="AR260">
        <f>(Constants!$B$3*Constants!$B$8*I260*K260+AS259)/(Constants!$B$9*Constants!$B$4)</f>
        <v>2.51327433628319</v>
      </c>
      <c r="AS260">
        <f>(Constants!$B$3*Constants!$B$8*I260*K260+AS259)-(AR260*Constants!$B$9*Constants!$B$4)</f>
        <v>0</v>
      </c>
      <c r="AT260">
        <f t="shared" si="80"/>
        <v>648.424778761063</v>
      </c>
      <c r="AU260">
        <f t="array" ref="AU260">IF(SUMPRODUCT(--(SIGN(AN227:AN259)=SIGN(K228:K260)))=0,2,IF(AV259&gt;0,1,0))</f>
        <v>0</v>
      </c>
      <c r="AV260">
        <f>IF(AU260=2,ROUND(5*1000/Constants!$B$11,0),IF(AV259&gt;0,AV259-1,0))</f>
        <v>0</v>
      </c>
      <c r="AW260">
        <f t="shared" si="81"/>
        <v>0</v>
      </c>
      <c r="AX260">
        <f ca="1" t="array" ref="AX260">IF(AW260&gt;Constants!$B$12,2,IF(SUMPRODUCT(--(AX241:AX260=2))=0,0,1))</f>
        <v>2</v>
      </c>
      <c r="AZ260">
        <f t="array" ref="AZ260">IF(ABS(AG260)&gt;Constants!$B$13,2,IF(SUMPRODUCT(--(AZ240:AZ259=2))=0,0,1))</f>
        <v>0</v>
      </c>
    </row>
    <row r="261" spans="1:52">
      <c r="A261" s="3">
        <v>259</v>
      </c>
      <c r="B261">
        <f>Signals!D260</f>
        <v>1</v>
      </c>
      <c r="C261">
        <f>Signals!E260</f>
        <v>1</v>
      </c>
      <c r="D261">
        <f>Signals!G260</f>
        <v>0</v>
      </c>
      <c r="E261">
        <f>Signals!J260</f>
        <v>0</v>
      </c>
      <c r="F261">
        <f>Signals!K260</f>
        <v>0</v>
      </c>
      <c r="G261">
        <f>IF(Constants!$B$2=2,-B261,B261)</f>
        <v>1</v>
      </c>
      <c r="H261">
        <f>IF(Constants!$C$2=2,-C261,C261)</f>
        <v>1</v>
      </c>
      <c r="I261">
        <f t="shared" si="65"/>
        <v>1</v>
      </c>
      <c r="J261">
        <f t="shared" si="66"/>
        <v>1</v>
      </c>
      <c r="K261">
        <f t="shared" si="67"/>
        <v>1</v>
      </c>
      <c r="L261">
        <f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400.5</v>
      </c>
      <c r="M261">
        <f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400.5</v>
      </c>
      <c r="N261">
        <f t="shared" si="68"/>
        <v>400.5</v>
      </c>
      <c r="O261">
        <f t="shared" si="69"/>
        <v>400.5</v>
      </c>
      <c r="P261">
        <f>IF(I261&lt;&gt;0,(ABS(L261*Constants!$B$10)+50)/100,MAX(P260-ABS(N261*Constants!$B$4),0))</f>
        <v>0.54005</v>
      </c>
      <c r="Q261">
        <f>IF(J261&lt;&gt;0,(ABS(M261*Constants!$B$10)+50)/100,MAX(Q260-ABS(O261*Constants!$B$4),0))</f>
        <v>0.54005</v>
      </c>
      <c r="R261">
        <f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400.5</v>
      </c>
      <c r="S261">
        <f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400.5</v>
      </c>
      <c r="T261">
        <f t="shared" si="70"/>
        <v>400.5</v>
      </c>
      <c r="U261">
        <f t="shared" si="71"/>
        <v>400.5</v>
      </c>
      <c r="V261">
        <f>IF(I261&lt;&gt;0,(ABS(R261*Constants!$B$4)+50)/100,IF(R261=0,MAX((0-ABS(T261*Constants!$B$4)),0),(ABS(R261*Constants!$B$4)+50)/100))</f>
        <v>501.125</v>
      </c>
      <c r="W261">
        <f>IF(J261&lt;&gt;0,(ABS(S261*Constants!$B$4)+50)/100,IF(S261=0,MAX((0-ABS(U261*Constants!$B$4)),0),(ABS(S261*Constants!$B$4)+50)/100))</f>
        <v>501.125</v>
      </c>
      <c r="X261">
        <f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400.5</v>
      </c>
      <c r="Y261">
        <f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400.5</v>
      </c>
      <c r="Z261">
        <f t="shared" si="72"/>
        <v>400.5</v>
      </c>
      <c r="AA261">
        <f t="shared" si="73"/>
        <v>400.5</v>
      </c>
      <c r="AB261">
        <f>IF(I261&lt;&gt;0,(ABS(X261*Constants!$B$10)+50)/100,IF(X261=0,MAX((AB260-ABS(Z261*Constants!$B$4)),0),(ABS(X261*Constants!$B$4)+50)/100))</f>
        <v>0.54005</v>
      </c>
      <c r="AC261">
        <f>IF(J261&lt;&gt;0,(ABS(Y261*Constants!$B$10)+50)/100,IF(Y261=0,MAX((AC260-ABS(AA261*Constants!$B$4)),0),(ABS(Y261*Constants!$B$4)+50)/100))</f>
        <v>0.54005</v>
      </c>
      <c r="AD261">
        <f t="shared" si="74"/>
        <v>401</v>
      </c>
      <c r="AE261">
        <f t="shared" si="75"/>
        <v>400.5</v>
      </c>
      <c r="AF261">
        <f t="shared" si="76"/>
        <v>400.5</v>
      </c>
      <c r="AG261">
        <f>((Constants!$B$5*AG260)+Constants!$B$4*AD261+AH260)/(Constants!$B$5+Constants!$B$4)</f>
        <v>401</v>
      </c>
      <c r="AH261">
        <f>((Constants!$B$5*AG260)+Constants!$B$4*AD261+AH260)-(Constants!$B$5+Constants!$B$4)*AG261</f>
        <v>0</v>
      </c>
      <c r="AI261">
        <f>((Constants!$B$5*AI260)+Constants!$B$4*AE261+AJ260)/(Constants!$B$5+Constants!$B$4)</f>
        <v>400.5</v>
      </c>
      <c r="AJ261">
        <f>((Constants!$B$5*AI260)+Constants!$B$4*AE261+AJ260)-(Constants!$B$4+Constants!$B$5)*AI261</f>
        <v>0</v>
      </c>
      <c r="AK261">
        <f>((Constants!$B$5*AK260)+Constants!$B$4*AF261+AL260)/(Constants!$B$5+Constants!$B$4)</f>
        <v>400.5</v>
      </c>
      <c r="AL261">
        <f>((Constants!$B$5*AK260)+Constants!$B$4*AF261+AL260)-(Constants!$B$5+Constants!$B$4)*AK261</f>
        <v>0</v>
      </c>
      <c r="AM261">
        <f t="shared" si="77"/>
        <v>1</v>
      </c>
      <c r="AN261">
        <f t="shared" si="78"/>
        <v>1</v>
      </c>
      <c r="AO261">
        <f>(200000*(ABS(N261)-ABS(N259))+Constants!$B$7)/(2*Constants!$B$7)</f>
        <v>0.5</v>
      </c>
      <c r="AP261">
        <f>(200000*(ABS(O261)-ABS(O259))+Constants!$B$7)/(2*Constants!$B$7)</f>
        <v>0.5</v>
      </c>
      <c r="AQ261">
        <f t="shared" si="79"/>
        <v>1</v>
      </c>
      <c r="AR261">
        <f>(Constants!$B$3*Constants!$B$8*I261*K261+AS260)/(Constants!$B$9*Constants!$B$4)</f>
        <v>2.51327433628319</v>
      </c>
      <c r="AS261">
        <f>(Constants!$B$3*Constants!$B$8*I261*K261+AS260)-(AR261*Constants!$B$9*Constants!$B$4)</f>
        <v>0</v>
      </c>
      <c r="AT261">
        <f t="shared" si="80"/>
        <v>650.938053097346</v>
      </c>
      <c r="AU261">
        <f t="array" ref="AU261">IF(SUMPRODUCT(--(SIGN(AN228:AN260)=SIGN(K229:K261)))=0,2,IF(AV260&gt;0,1,0))</f>
        <v>0</v>
      </c>
      <c r="AV261">
        <f>IF(AU261=2,ROUND(5*1000/Constants!$B$11,0),IF(AV260&gt;0,AV260-1,0))</f>
        <v>0</v>
      </c>
      <c r="AW261">
        <f t="shared" si="81"/>
        <v>0</v>
      </c>
      <c r="AX261">
        <f ca="1" t="array" ref="AX261">IF(AW261&gt;Constants!$B$12,2,IF(SUMPRODUCT(--(AX242:AX261=2))=0,0,1))</f>
        <v>2</v>
      </c>
      <c r="AZ261">
        <f t="array" ref="AZ261">IF(ABS(AG261)&gt;Constants!$B$13,2,IF(SUMPRODUCT(--(AZ241:AZ260=2))=0,0,1))</f>
        <v>0</v>
      </c>
    </row>
    <row r="262" spans="1:52">
      <c r="A262" s="3">
        <v>260</v>
      </c>
      <c r="B262">
        <f>Signals!D261</f>
        <v>1</v>
      </c>
      <c r="C262">
        <f>Signals!E261</f>
        <v>1</v>
      </c>
      <c r="D262">
        <f>Signals!G261</f>
        <v>0</v>
      </c>
      <c r="E262">
        <f>Signals!J261</f>
        <v>0</v>
      </c>
      <c r="F262">
        <f>Signals!K261</f>
        <v>0</v>
      </c>
      <c r="G262">
        <f>IF(Constants!$B$2=2,-B262,B262)</f>
        <v>1</v>
      </c>
      <c r="H262">
        <f>IF(Constants!$C$2=2,-C262,C262)</f>
        <v>1</v>
      </c>
      <c r="I262">
        <f t="shared" si="65"/>
        <v>1</v>
      </c>
      <c r="J262">
        <f t="shared" si="66"/>
        <v>1</v>
      </c>
      <c r="K262">
        <f t="shared" si="67"/>
        <v>1</v>
      </c>
      <c r="L262">
        <f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400.5</v>
      </c>
      <c r="M262">
        <f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400.5</v>
      </c>
      <c r="N262">
        <f t="shared" si="68"/>
        <v>400.5</v>
      </c>
      <c r="O262">
        <f t="shared" si="69"/>
        <v>400.5</v>
      </c>
      <c r="P262">
        <f>IF(I262&lt;&gt;0,(ABS(L262*Constants!$B$10)+50)/100,MAX(P261-ABS(N262*Constants!$B$4),0))</f>
        <v>0.54005</v>
      </c>
      <c r="Q262">
        <f>IF(J262&lt;&gt;0,(ABS(M262*Constants!$B$10)+50)/100,MAX(Q261-ABS(O262*Constants!$B$4),0))</f>
        <v>0.54005</v>
      </c>
      <c r="R262">
        <f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400.5</v>
      </c>
      <c r="S262">
        <f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400.5</v>
      </c>
      <c r="T262">
        <f t="shared" si="70"/>
        <v>400.5</v>
      </c>
      <c r="U262">
        <f t="shared" si="71"/>
        <v>400.5</v>
      </c>
      <c r="V262">
        <f>IF(I262&lt;&gt;0,(ABS(R262*Constants!$B$4)+50)/100,IF(R262=0,MAX((0-ABS(T262*Constants!$B$4)),0),(ABS(R262*Constants!$B$4)+50)/100))</f>
        <v>501.125</v>
      </c>
      <c r="W262">
        <f>IF(J262&lt;&gt;0,(ABS(S262*Constants!$B$4)+50)/100,IF(S262=0,MAX((0-ABS(U262*Constants!$B$4)),0),(ABS(S262*Constants!$B$4)+50)/100))</f>
        <v>501.125</v>
      </c>
      <c r="X262">
        <f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400.5</v>
      </c>
      <c r="Y262">
        <f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400.5</v>
      </c>
      <c r="Z262">
        <f t="shared" si="72"/>
        <v>400.5</v>
      </c>
      <c r="AA262">
        <f t="shared" si="73"/>
        <v>400.5</v>
      </c>
      <c r="AB262">
        <f>IF(I262&lt;&gt;0,(ABS(X262*Constants!$B$10)+50)/100,IF(X262=0,MAX((AB261-ABS(Z262*Constants!$B$4)),0),(ABS(X262*Constants!$B$4)+50)/100))</f>
        <v>0.54005</v>
      </c>
      <c r="AC262">
        <f>IF(J262&lt;&gt;0,(ABS(Y262*Constants!$B$10)+50)/100,IF(Y262=0,MAX((AC261-ABS(AA262*Constants!$B$4)),0),(ABS(Y262*Constants!$B$4)+50)/100))</f>
        <v>0.54005</v>
      </c>
      <c r="AD262">
        <f t="shared" si="74"/>
        <v>401</v>
      </c>
      <c r="AE262">
        <f t="shared" si="75"/>
        <v>400.5</v>
      </c>
      <c r="AF262">
        <f t="shared" si="76"/>
        <v>400.5</v>
      </c>
      <c r="AG262">
        <f>((Constants!$B$5*AG261)+Constants!$B$4*AD262+AH261)/(Constants!$B$5+Constants!$B$4)</f>
        <v>401</v>
      </c>
      <c r="AH262">
        <f>((Constants!$B$5*AG261)+Constants!$B$4*AD262+AH261)-(Constants!$B$5+Constants!$B$4)*AG262</f>
        <v>0</v>
      </c>
      <c r="AI262">
        <f>((Constants!$B$5*AI261)+Constants!$B$4*AE262+AJ261)/(Constants!$B$5+Constants!$B$4)</f>
        <v>400.5</v>
      </c>
      <c r="AJ262">
        <f>((Constants!$B$5*AI261)+Constants!$B$4*AE262+AJ261)-(Constants!$B$4+Constants!$B$5)*AI262</f>
        <v>0</v>
      </c>
      <c r="AK262">
        <f>((Constants!$B$5*AK261)+Constants!$B$4*AF262+AL261)/(Constants!$B$5+Constants!$B$4)</f>
        <v>400.5</v>
      </c>
      <c r="AL262">
        <f>((Constants!$B$5*AK261)+Constants!$B$4*AF262+AL261)-(Constants!$B$5+Constants!$B$4)*AK262</f>
        <v>0</v>
      </c>
      <c r="AM262">
        <f t="shared" si="77"/>
        <v>1</v>
      </c>
      <c r="AN262">
        <f t="shared" si="78"/>
        <v>1</v>
      </c>
      <c r="AO262">
        <f>(200000*(ABS(N262)-ABS(N260))+Constants!$B$7)/(2*Constants!$B$7)</f>
        <v>0.5</v>
      </c>
      <c r="AP262">
        <f>(200000*(ABS(O262)-ABS(O260))+Constants!$B$7)/(2*Constants!$B$7)</f>
        <v>0.5</v>
      </c>
      <c r="AQ262">
        <f t="shared" si="79"/>
        <v>1</v>
      </c>
      <c r="AR262">
        <f>(Constants!$B$3*Constants!$B$8*I262*K262+AS261)/(Constants!$B$9*Constants!$B$4)</f>
        <v>2.51327433628319</v>
      </c>
      <c r="AS262">
        <f>(Constants!$B$3*Constants!$B$8*I262*K262+AS261)-(AR262*Constants!$B$9*Constants!$B$4)</f>
        <v>0</v>
      </c>
      <c r="AT262">
        <f t="shared" si="80"/>
        <v>653.451327433629</v>
      </c>
      <c r="AU262">
        <f t="array" ref="AU262">IF(SUMPRODUCT(--(SIGN(AN229:AN261)=SIGN(K230:K262)))=0,2,IF(AV261&gt;0,1,0))</f>
        <v>0</v>
      </c>
      <c r="AV262">
        <f>IF(AU262=2,ROUND(5*1000/Constants!$B$11,0),IF(AV261&gt;0,AV261-1,0))</f>
        <v>0</v>
      </c>
      <c r="AW262">
        <f t="shared" si="81"/>
        <v>0</v>
      </c>
      <c r="AX262">
        <f ca="1" t="array" ref="AX262">IF(AW262&gt;Constants!$B$12,2,IF(SUMPRODUCT(--(AX243:AX262=2))=0,0,1))</f>
        <v>2</v>
      </c>
      <c r="AZ262">
        <f t="array" ref="AZ262">IF(ABS(AG262)&gt;Constants!$B$13,2,IF(SUMPRODUCT(--(AZ242:AZ261=2))=0,0,1))</f>
        <v>0</v>
      </c>
    </row>
    <row r="263" spans="1:52">
      <c r="A263" s="3">
        <v>261</v>
      </c>
      <c r="B263">
        <f>Signals!D262</f>
        <v>1</v>
      </c>
      <c r="C263">
        <f>Signals!E262</f>
        <v>1</v>
      </c>
      <c r="D263">
        <f>Signals!G262</f>
        <v>0</v>
      </c>
      <c r="E263">
        <f>Signals!J262</f>
        <v>0</v>
      </c>
      <c r="F263">
        <f>Signals!K262</f>
        <v>0</v>
      </c>
      <c r="G263">
        <f>IF(Constants!$B$2=2,-B263,B263)</f>
        <v>1</v>
      </c>
      <c r="H263">
        <f>IF(Constants!$C$2=2,-C263,C263)</f>
        <v>1</v>
      </c>
      <c r="I263">
        <f t="shared" si="65"/>
        <v>1</v>
      </c>
      <c r="J263">
        <f t="shared" si="66"/>
        <v>1</v>
      </c>
      <c r="K263">
        <f t="shared" si="67"/>
        <v>1</v>
      </c>
      <c r="L263">
        <f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400.5</v>
      </c>
      <c r="M263">
        <f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400.5</v>
      </c>
      <c r="N263">
        <f t="shared" si="68"/>
        <v>400.5</v>
      </c>
      <c r="O263">
        <f t="shared" si="69"/>
        <v>400.5</v>
      </c>
      <c r="P263">
        <f>IF(I263&lt;&gt;0,(ABS(L263*Constants!$B$10)+50)/100,MAX(P262-ABS(N263*Constants!$B$4),0))</f>
        <v>0.54005</v>
      </c>
      <c r="Q263">
        <f>IF(J263&lt;&gt;0,(ABS(M263*Constants!$B$10)+50)/100,MAX(Q262-ABS(O263*Constants!$B$4),0))</f>
        <v>0.54005</v>
      </c>
      <c r="R263">
        <f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400.5</v>
      </c>
      <c r="S263">
        <f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400.5</v>
      </c>
      <c r="T263">
        <f t="shared" si="70"/>
        <v>400.5</v>
      </c>
      <c r="U263">
        <f t="shared" si="71"/>
        <v>400.5</v>
      </c>
      <c r="V263">
        <f>IF(I263&lt;&gt;0,(ABS(R263*Constants!$B$4)+50)/100,IF(R263=0,MAX((0-ABS(T263*Constants!$B$4)),0),(ABS(R263*Constants!$B$4)+50)/100))</f>
        <v>501.125</v>
      </c>
      <c r="W263">
        <f>IF(J263&lt;&gt;0,(ABS(S263*Constants!$B$4)+50)/100,IF(S263=0,MAX((0-ABS(U263*Constants!$B$4)),0),(ABS(S263*Constants!$B$4)+50)/100))</f>
        <v>501.125</v>
      </c>
      <c r="X263">
        <f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400.5</v>
      </c>
      <c r="Y263">
        <f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400.5</v>
      </c>
      <c r="Z263">
        <f t="shared" si="72"/>
        <v>400.5</v>
      </c>
      <c r="AA263">
        <f t="shared" si="73"/>
        <v>400.5</v>
      </c>
      <c r="AB263">
        <f>IF(I263&lt;&gt;0,(ABS(X263*Constants!$B$10)+50)/100,IF(X263=0,MAX((AB262-ABS(Z263*Constants!$B$4)),0),(ABS(X263*Constants!$B$4)+50)/100))</f>
        <v>0.54005</v>
      </c>
      <c r="AC263">
        <f>IF(J263&lt;&gt;0,(ABS(Y263*Constants!$B$10)+50)/100,IF(Y263=0,MAX((AC262-ABS(AA263*Constants!$B$4)),0),(ABS(Y263*Constants!$B$4)+50)/100))</f>
        <v>0.54005</v>
      </c>
      <c r="AD263">
        <f t="shared" si="74"/>
        <v>401</v>
      </c>
      <c r="AE263">
        <f t="shared" si="75"/>
        <v>400.5</v>
      </c>
      <c r="AF263">
        <f t="shared" si="76"/>
        <v>400.5</v>
      </c>
      <c r="AG263">
        <f>((Constants!$B$5*AG262)+Constants!$B$4*AD263+AH262)/(Constants!$B$5+Constants!$B$4)</f>
        <v>401</v>
      </c>
      <c r="AH263">
        <f>((Constants!$B$5*AG262)+Constants!$B$4*AD263+AH262)-(Constants!$B$5+Constants!$B$4)*AG263</f>
        <v>0</v>
      </c>
      <c r="AI263">
        <f>((Constants!$B$5*AI262)+Constants!$B$4*AE263+AJ262)/(Constants!$B$5+Constants!$B$4)</f>
        <v>400.5</v>
      </c>
      <c r="AJ263">
        <f>((Constants!$B$5*AI262)+Constants!$B$4*AE263+AJ262)-(Constants!$B$4+Constants!$B$5)*AI263</f>
        <v>0</v>
      </c>
      <c r="AK263">
        <f>((Constants!$B$5*AK262)+Constants!$B$4*AF263+AL262)/(Constants!$B$5+Constants!$B$4)</f>
        <v>400.5</v>
      </c>
      <c r="AL263">
        <f>((Constants!$B$5*AK262)+Constants!$B$4*AF263+AL262)-(Constants!$B$5+Constants!$B$4)*AK263</f>
        <v>0</v>
      </c>
      <c r="AM263">
        <f t="shared" si="77"/>
        <v>1</v>
      </c>
      <c r="AN263">
        <f t="shared" si="78"/>
        <v>1</v>
      </c>
      <c r="AO263">
        <f>(200000*(ABS(N263)-ABS(N261))+Constants!$B$7)/(2*Constants!$B$7)</f>
        <v>0.5</v>
      </c>
      <c r="AP263">
        <f>(200000*(ABS(O263)-ABS(O261))+Constants!$B$7)/(2*Constants!$B$7)</f>
        <v>0.5</v>
      </c>
      <c r="AQ263">
        <f t="shared" si="79"/>
        <v>1</v>
      </c>
      <c r="AR263">
        <f>(Constants!$B$3*Constants!$B$8*I263*K263+AS262)/(Constants!$B$9*Constants!$B$4)</f>
        <v>2.51327433628319</v>
      </c>
      <c r="AS263">
        <f>(Constants!$B$3*Constants!$B$8*I263*K263+AS262)-(AR263*Constants!$B$9*Constants!$B$4)</f>
        <v>0</v>
      </c>
      <c r="AT263">
        <f t="shared" si="80"/>
        <v>655.964601769912</v>
      </c>
      <c r="AU263">
        <f t="array" ref="AU263">IF(SUMPRODUCT(--(SIGN(AN230:AN262)=SIGN(K231:K263)))=0,2,IF(AV262&gt;0,1,0))</f>
        <v>0</v>
      </c>
      <c r="AV263">
        <f>IF(AU263=2,ROUND(5*1000/Constants!$B$11,0),IF(AV262&gt;0,AV262-1,0))</f>
        <v>0</v>
      </c>
      <c r="AW263">
        <f t="shared" si="81"/>
        <v>0</v>
      </c>
      <c r="AX263">
        <f ca="1" t="array" ref="AX263">IF(AW263&gt;Constants!$B$12,2,IF(SUMPRODUCT(--(AX244:AX263=2))=0,0,1))</f>
        <v>2</v>
      </c>
      <c r="AZ263">
        <f t="array" ref="AZ263">IF(ABS(AG263)&gt;Constants!$B$13,2,IF(SUMPRODUCT(--(AZ243:AZ262=2))=0,0,1))</f>
        <v>0</v>
      </c>
    </row>
    <row r="264" spans="1:52">
      <c r="A264" s="3">
        <v>262</v>
      </c>
      <c r="B264">
        <f>Signals!D263</f>
        <v>1</v>
      </c>
      <c r="C264">
        <f>Signals!E263</f>
        <v>1</v>
      </c>
      <c r="D264">
        <f>Signals!G263</f>
        <v>0</v>
      </c>
      <c r="E264">
        <f>Signals!J263</f>
        <v>0</v>
      </c>
      <c r="F264">
        <f>Signals!K263</f>
        <v>0</v>
      </c>
      <c r="G264">
        <f>IF(Constants!$B$2=2,-B264,B264)</f>
        <v>1</v>
      </c>
      <c r="H264">
        <f>IF(Constants!$C$2=2,-C264,C264)</f>
        <v>1</v>
      </c>
      <c r="I264">
        <f t="shared" si="65"/>
        <v>1</v>
      </c>
      <c r="J264">
        <f t="shared" si="66"/>
        <v>1</v>
      </c>
      <c r="K264">
        <f t="shared" si="67"/>
        <v>1</v>
      </c>
      <c r="L264">
        <f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400.5</v>
      </c>
      <c r="M264">
        <f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400.5</v>
      </c>
      <c r="N264">
        <f t="shared" si="68"/>
        <v>400.5</v>
      </c>
      <c r="O264">
        <f t="shared" si="69"/>
        <v>400.5</v>
      </c>
      <c r="P264">
        <f>IF(I264&lt;&gt;0,(ABS(L264*Constants!$B$10)+50)/100,MAX(P263-ABS(N264*Constants!$B$4),0))</f>
        <v>0.54005</v>
      </c>
      <c r="Q264">
        <f>IF(J264&lt;&gt;0,(ABS(M264*Constants!$B$10)+50)/100,MAX(Q263-ABS(O264*Constants!$B$4),0))</f>
        <v>0.54005</v>
      </c>
      <c r="R264">
        <f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400.5</v>
      </c>
      <c r="S264">
        <f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400.5</v>
      </c>
      <c r="T264">
        <f t="shared" si="70"/>
        <v>400.5</v>
      </c>
      <c r="U264">
        <f t="shared" si="71"/>
        <v>400.5</v>
      </c>
      <c r="V264">
        <f>IF(I264&lt;&gt;0,(ABS(R264*Constants!$B$4)+50)/100,IF(R264=0,MAX((0-ABS(T264*Constants!$B$4)),0),(ABS(R264*Constants!$B$4)+50)/100))</f>
        <v>501.125</v>
      </c>
      <c r="W264">
        <f>IF(J264&lt;&gt;0,(ABS(S264*Constants!$B$4)+50)/100,IF(S264=0,MAX((0-ABS(U264*Constants!$B$4)),0),(ABS(S264*Constants!$B$4)+50)/100))</f>
        <v>501.125</v>
      </c>
      <c r="X264">
        <f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400.5</v>
      </c>
      <c r="Y264">
        <f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400.5</v>
      </c>
      <c r="Z264">
        <f t="shared" si="72"/>
        <v>400.5</v>
      </c>
      <c r="AA264">
        <f t="shared" si="73"/>
        <v>400.5</v>
      </c>
      <c r="AB264">
        <f>IF(I264&lt;&gt;0,(ABS(X264*Constants!$B$10)+50)/100,IF(X264=0,MAX((AB263-ABS(Z264*Constants!$B$4)),0),(ABS(X264*Constants!$B$4)+50)/100))</f>
        <v>0.54005</v>
      </c>
      <c r="AC264">
        <f>IF(J264&lt;&gt;0,(ABS(Y264*Constants!$B$10)+50)/100,IF(Y264=0,MAX((AC263-ABS(AA264*Constants!$B$4)),0),(ABS(Y264*Constants!$B$4)+50)/100))</f>
        <v>0.54005</v>
      </c>
      <c r="AD264">
        <f t="shared" si="74"/>
        <v>401</v>
      </c>
      <c r="AE264">
        <f t="shared" si="75"/>
        <v>400.5</v>
      </c>
      <c r="AF264">
        <f t="shared" si="76"/>
        <v>400.5</v>
      </c>
      <c r="AG264">
        <f>((Constants!$B$5*AG263)+Constants!$B$4*AD264+AH263)/(Constants!$B$5+Constants!$B$4)</f>
        <v>401</v>
      </c>
      <c r="AH264">
        <f>((Constants!$B$5*AG263)+Constants!$B$4*AD264+AH263)-(Constants!$B$5+Constants!$B$4)*AG264</f>
        <v>0</v>
      </c>
      <c r="AI264">
        <f>((Constants!$B$5*AI263)+Constants!$B$4*AE264+AJ263)/(Constants!$B$5+Constants!$B$4)</f>
        <v>400.5</v>
      </c>
      <c r="AJ264">
        <f>((Constants!$B$5*AI263)+Constants!$B$4*AE264+AJ263)-(Constants!$B$4+Constants!$B$5)*AI264</f>
        <v>0</v>
      </c>
      <c r="AK264">
        <f>((Constants!$B$5*AK263)+Constants!$B$4*AF264+AL263)/(Constants!$B$5+Constants!$B$4)</f>
        <v>400.5</v>
      </c>
      <c r="AL264">
        <f>((Constants!$B$5*AK263)+Constants!$B$4*AF264+AL263)-(Constants!$B$5+Constants!$B$4)*AK264</f>
        <v>0</v>
      </c>
      <c r="AM264">
        <f t="shared" si="77"/>
        <v>1</v>
      </c>
      <c r="AN264">
        <f t="shared" si="78"/>
        <v>1</v>
      </c>
      <c r="AO264">
        <f>(200000*(ABS(N264)-ABS(N262))+Constants!$B$7)/(2*Constants!$B$7)</f>
        <v>0.5</v>
      </c>
      <c r="AP264">
        <f>(200000*(ABS(O264)-ABS(O262))+Constants!$B$7)/(2*Constants!$B$7)</f>
        <v>0.5</v>
      </c>
      <c r="AQ264">
        <f t="shared" si="79"/>
        <v>1</v>
      </c>
      <c r="AR264">
        <f>(Constants!$B$3*Constants!$B$8*I264*K264+AS263)/(Constants!$B$9*Constants!$B$4)</f>
        <v>2.51327433628319</v>
      </c>
      <c r="AS264">
        <f>(Constants!$B$3*Constants!$B$8*I264*K264+AS263)-(AR264*Constants!$B$9*Constants!$B$4)</f>
        <v>0</v>
      </c>
      <c r="AT264">
        <f t="shared" si="80"/>
        <v>658.477876106195</v>
      </c>
      <c r="AU264">
        <f t="array" ref="AU264">IF(SUMPRODUCT(--(SIGN(AN231:AN263)=SIGN(K232:K264)))=0,2,IF(AV263&gt;0,1,0))</f>
        <v>0</v>
      </c>
      <c r="AV264">
        <f>IF(AU264=2,ROUND(5*1000/Constants!$B$11,0),IF(AV263&gt;0,AV263-1,0))</f>
        <v>0</v>
      </c>
      <c r="AW264">
        <f t="shared" si="81"/>
        <v>0</v>
      </c>
      <c r="AX264">
        <f ca="1" t="array" ref="AX264">IF(AW264&gt;Constants!$B$12,2,IF(SUMPRODUCT(--(AX245:AX264=2))=0,0,1))</f>
        <v>2</v>
      </c>
      <c r="AZ264">
        <f t="array" ref="AZ264">IF(ABS(AG264)&gt;Constants!$B$13,2,IF(SUMPRODUCT(--(AZ244:AZ263=2))=0,0,1))</f>
        <v>0</v>
      </c>
    </row>
    <row r="265" spans="1:52">
      <c r="A265" s="3">
        <v>263</v>
      </c>
      <c r="B265">
        <f>Signals!D264</f>
        <v>1</v>
      </c>
      <c r="C265">
        <f>Signals!E264</f>
        <v>1</v>
      </c>
      <c r="D265">
        <f>Signals!G264</f>
        <v>0</v>
      </c>
      <c r="E265">
        <f>Signals!J264</f>
        <v>0</v>
      </c>
      <c r="F265">
        <f>Signals!K264</f>
        <v>0</v>
      </c>
      <c r="G265">
        <f>IF(Constants!$B$2=2,-B265,B265)</f>
        <v>1</v>
      </c>
      <c r="H265">
        <f>IF(Constants!$C$2=2,-C265,C265)</f>
        <v>1</v>
      </c>
      <c r="I265">
        <f t="shared" si="65"/>
        <v>1</v>
      </c>
      <c r="J265">
        <f t="shared" si="66"/>
        <v>1</v>
      </c>
      <c r="K265">
        <f t="shared" si="67"/>
        <v>1</v>
      </c>
      <c r="L265">
        <f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400.5</v>
      </c>
      <c r="M265">
        <f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400.5</v>
      </c>
      <c r="N265">
        <f t="shared" si="68"/>
        <v>400.5</v>
      </c>
      <c r="O265">
        <f t="shared" si="69"/>
        <v>400.5</v>
      </c>
      <c r="P265">
        <f>IF(I265&lt;&gt;0,(ABS(L265*Constants!$B$10)+50)/100,MAX(P264-ABS(N265*Constants!$B$4),0))</f>
        <v>0.54005</v>
      </c>
      <c r="Q265">
        <f>IF(J265&lt;&gt;0,(ABS(M265*Constants!$B$10)+50)/100,MAX(Q264-ABS(O265*Constants!$B$4),0))</f>
        <v>0.54005</v>
      </c>
      <c r="R265">
        <f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400.5</v>
      </c>
      <c r="S265">
        <f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400.5</v>
      </c>
      <c r="T265">
        <f t="shared" si="70"/>
        <v>400.5</v>
      </c>
      <c r="U265">
        <f t="shared" si="71"/>
        <v>400.5</v>
      </c>
      <c r="V265">
        <f>IF(I265&lt;&gt;0,(ABS(R265*Constants!$B$4)+50)/100,IF(R265=0,MAX((0-ABS(T265*Constants!$B$4)),0),(ABS(R265*Constants!$B$4)+50)/100))</f>
        <v>501.125</v>
      </c>
      <c r="W265">
        <f>IF(J265&lt;&gt;0,(ABS(S265*Constants!$B$4)+50)/100,IF(S265=0,MAX((0-ABS(U265*Constants!$B$4)),0),(ABS(S265*Constants!$B$4)+50)/100))</f>
        <v>501.125</v>
      </c>
      <c r="X265">
        <f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400.5</v>
      </c>
      <c r="Y265">
        <f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400.5</v>
      </c>
      <c r="Z265">
        <f t="shared" si="72"/>
        <v>400.5</v>
      </c>
      <c r="AA265">
        <f t="shared" si="73"/>
        <v>400.5</v>
      </c>
      <c r="AB265">
        <f>IF(I265&lt;&gt;0,(ABS(X265*Constants!$B$10)+50)/100,IF(X265=0,MAX((AB264-ABS(Z265*Constants!$B$4)),0),(ABS(X265*Constants!$B$4)+50)/100))</f>
        <v>0.54005</v>
      </c>
      <c r="AC265">
        <f>IF(J265&lt;&gt;0,(ABS(Y265*Constants!$B$10)+50)/100,IF(Y265=0,MAX((AC264-ABS(AA265*Constants!$B$4)),0),(ABS(Y265*Constants!$B$4)+50)/100))</f>
        <v>0.54005</v>
      </c>
      <c r="AD265">
        <f t="shared" si="74"/>
        <v>401</v>
      </c>
      <c r="AE265">
        <f t="shared" si="75"/>
        <v>400.5</v>
      </c>
      <c r="AF265">
        <f t="shared" si="76"/>
        <v>400.5</v>
      </c>
      <c r="AG265">
        <f>((Constants!$B$5*AG264)+Constants!$B$4*AD265+AH264)/(Constants!$B$5+Constants!$B$4)</f>
        <v>401</v>
      </c>
      <c r="AH265">
        <f>((Constants!$B$5*AG264)+Constants!$B$4*AD265+AH264)-(Constants!$B$5+Constants!$B$4)*AG265</f>
        <v>0</v>
      </c>
      <c r="AI265">
        <f>((Constants!$B$5*AI264)+Constants!$B$4*AE265+AJ264)/(Constants!$B$5+Constants!$B$4)</f>
        <v>400.5</v>
      </c>
      <c r="AJ265">
        <f>((Constants!$B$5*AI264)+Constants!$B$4*AE265+AJ264)-(Constants!$B$4+Constants!$B$5)*AI265</f>
        <v>0</v>
      </c>
      <c r="AK265">
        <f>((Constants!$B$5*AK264)+Constants!$B$4*AF265+AL264)/(Constants!$B$5+Constants!$B$4)</f>
        <v>400.5</v>
      </c>
      <c r="AL265">
        <f>((Constants!$B$5*AK264)+Constants!$B$4*AF265+AL264)-(Constants!$B$5+Constants!$B$4)*AK265</f>
        <v>0</v>
      </c>
      <c r="AM265">
        <f t="shared" si="77"/>
        <v>1</v>
      </c>
      <c r="AN265">
        <f t="shared" si="78"/>
        <v>1</v>
      </c>
      <c r="AO265">
        <f>(200000*(ABS(N265)-ABS(N263))+Constants!$B$7)/(2*Constants!$B$7)</f>
        <v>0.5</v>
      </c>
      <c r="AP265">
        <f>(200000*(ABS(O265)-ABS(O263))+Constants!$B$7)/(2*Constants!$B$7)</f>
        <v>0.5</v>
      </c>
      <c r="AQ265">
        <f t="shared" si="79"/>
        <v>1</v>
      </c>
      <c r="AR265">
        <f>(Constants!$B$3*Constants!$B$8*I265*K265+AS264)/(Constants!$B$9*Constants!$B$4)</f>
        <v>2.51327433628319</v>
      </c>
      <c r="AS265">
        <f>(Constants!$B$3*Constants!$B$8*I265*K265+AS264)-(AR265*Constants!$B$9*Constants!$B$4)</f>
        <v>0</v>
      </c>
      <c r="AT265">
        <f t="shared" si="80"/>
        <v>660.991150442479</v>
      </c>
      <c r="AU265">
        <f t="array" ref="AU265">IF(SUMPRODUCT(--(SIGN(AN232:AN264)=SIGN(K233:K265)))=0,2,IF(AV264&gt;0,1,0))</f>
        <v>0</v>
      </c>
      <c r="AV265">
        <f>IF(AU265=2,ROUND(5*1000/Constants!$B$11,0),IF(AV264&gt;0,AV264-1,0))</f>
        <v>0</v>
      </c>
      <c r="AW265">
        <f t="shared" si="81"/>
        <v>0</v>
      </c>
      <c r="AX265">
        <f ca="1" t="array" ref="AX265">IF(AW265&gt;Constants!$B$12,2,IF(SUMPRODUCT(--(AX246:AX265=2))=0,0,1))</f>
        <v>2</v>
      </c>
      <c r="AZ265">
        <f t="array" ref="AZ265">IF(ABS(AG265)&gt;Constants!$B$13,2,IF(SUMPRODUCT(--(AZ245:AZ264=2))=0,0,1))</f>
        <v>0</v>
      </c>
    </row>
    <row r="266" spans="1:52">
      <c r="A266" s="3">
        <v>264</v>
      </c>
      <c r="B266">
        <f>Signals!D265</f>
        <v>1</v>
      </c>
      <c r="C266">
        <f>Signals!E265</f>
        <v>1</v>
      </c>
      <c r="D266">
        <f>Signals!G265</f>
        <v>0</v>
      </c>
      <c r="E266">
        <f>Signals!J265</f>
        <v>0</v>
      </c>
      <c r="F266">
        <f>Signals!K265</f>
        <v>0</v>
      </c>
      <c r="G266">
        <f>IF(Constants!$B$2=2,-B266,B266)</f>
        <v>1</v>
      </c>
      <c r="H266">
        <f>IF(Constants!$C$2=2,-C266,C266)</f>
        <v>1</v>
      </c>
      <c r="I266">
        <f t="shared" si="65"/>
        <v>1</v>
      </c>
      <c r="J266">
        <f t="shared" si="66"/>
        <v>1</v>
      </c>
      <c r="K266">
        <f t="shared" si="67"/>
        <v>1</v>
      </c>
      <c r="L266">
        <f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400.5</v>
      </c>
      <c r="M266">
        <f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400.5</v>
      </c>
      <c r="N266">
        <f t="shared" si="68"/>
        <v>400.5</v>
      </c>
      <c r="O266">
        <f t="shared" si="69"/>
        <v>400.5</v>
      </c>
      <c r="P266">
        <f>IF(I266&lt;&gt;0,(ABS(L266*Constants!$B$10)+50)/100,MAX(P265-ABS(N266*Constants!$B$4),0))</f>
        <v>0.54005</v>
      </c>
      <c r="Q266">
        <f>IF(J266&lt;&gt;0,(ABS(M266*Constants!$B$10)+50)/100,MAX(Q265-ABS(O266*Constants!$B$4),0))</f>
        <v>0.54005</v>
      </c>
      <c r="R266">
        <f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400.5</v>
      </c>
      <c r="S266">
        <f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400.5</v>
      </c>
      <c r="T266">
        <f t="shared" si="70"/>
        <v>400.5</v>
      </c>
      <c r="U266">
        <f t="shared" si="71"/>
        <v>400.5</v>
      </c>
      <c r="V266">
        <f>IF(I266&lt;&gt;0,(ABS(R266*Constants!$B$4)+50)/100,IF(R266=0,MAX((0-ABS(T266*Constants!$B$4)),0),(ABS(R266*Constants!$B$4)+50)/100))</f>
        <v>501.125</v>
      </c>
      <c r="W266">
        <f>IF(J266&lt;&gt;0,(ABS(S266*Constants!$B$4)+50)/100,IF(S266=0,MAX((0-ABS(U266*Constants!$B$4)),0),(ABS(S266*Constants!$B$4)+50)/100))</f>
        <v>501.125</v>
      </c>
      <c r="X266">
        <f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400.5</v>
      </c>
      <c r="Y266">
        <f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400.5</v>
      </c>
      <c r="Z266">
        <f t="shared" si="72"/>
        <v>400.5</v>
      </c>
      <c r="AA266">
        <f t="shared" si="73"/>
        <v>400.5</v>
      </c>
      <c r="AB266">
        <f>IF(I266&lt;&gt;0,(ABS(X266*Constants!$B$10)+50)/100,IF(X266=0,MAX((AB265-ABS(Z266*Constants!$B$4)),0),(ABS(X266*Constants!$B$4)+50)/100))</f>
        <v>0.54005</v>
      </c>
      <c r="AC266">
        <f>IF(J266&lt;&gt;0,(ABS(Y266*Constants!$B$10)+50)/100,IF(Y266=0,MAX((AC265-ABS(AA266*Constants!$B$4)),0),(ABS(Y266*Constants!$B$4)+50)/100))</f>
        <v>0.54005</v>
      </c>
      <c r="AD266">
        <f t="shared" si="74"/>
        <v>401</v>
      </c>
      <c r="AE266">
        <f t="shared" si="75"/>
        <v>400.5</v>
      </c>
      <c r="AF266">
        <f t="shared" si="76"/>
        <v>400.5</v>
      </c>
      <c r="AG266">
        <f>((Constants!$B$5*AG265)+Constants!$B$4*AD266+AH265)/(Constants!$B$5+Constants!$B$4)</f>
        <v>401</v>
      </c>
      <c r="AH266">
        <f>((Constants!$B$5*AG265)+Constants!$B$4*AD266+AH265)-(Constants!$B$5+Constants!$B$4)*AG266</f>
        <v>0</v>
      </c>
      <c r="AI266">
        <f>((Constants!$B$5*AI265)+Constants!$B$4*AE266+AJ265)/(Constants!$B$5+Constants!$B$4)</f>
        <v>400.5</v>
      </c>
      <c r="AJ266">
        <f>((Constants!$B$5*AI265)+Constants!$B$4*AE266+AJ265)-(Constants!$B$4+Constants!$B$5)*AI266</f>
        <v>0</v>
      </c>
      <c r="AK266">
        <f>((Constants!$B$5*AK265)+Constants!$B$4*AF266+AL265)/(Constants!$B$5+Constants!$B$4)</f>
        <v>400.5</v>
      </c>
      <c r="AL266">
        <f>((Constants!$B$5*AK265)+Constants!$B$4*AF266+AL265)-(Constants!$B$5+Constants!$B$4)*AK266</f>
        <v>0</v>
      </c>
      <c r="AM266">
        <f t="shared" si="77"/>
        <v>1</v>
      </c>
      <c r="AN266">
        <f t="shared" si="78"/>
        <v>1</v>
      </c>
      <c r="AO266">
        <f>(200000*(ABS(N266)-ABS(N264))+Constants!$B$7)/(2*Constants!$B$7)</f>
        <v>0.5</v>
      </c>
      <c r="AP266">
        <f>(200000*(ABS(O266)-ABS(O264))+Constants!$B$7)/(2*Constants!$B$7)</f>
        <v>0.5</v>
      </c>
      <c r="AQ266">
        <f t="shared" si="79"/>
        <v>1</v>
      </c>
      <c r="AR266">
        <f>(Constants!$B$3*Constants!$B$8*I266*K266+AS265)/(Constants!$B$9*Constants!$B$4)</f>
        <v>2.51327433628319</v>
      </c>
      <c r="AS266">
        <f>(Constants!$B$3*Constants!$B$8*I266*K266+AS265)-(AR266*Constants!$B$9*Constants!$B$4)</f>
        <v>0</v>
      </c>
      <c r="AT266">
        <f t="shared" si="80"/>
        <v>663.504424778762</v>
      </c>
      <c r="AU266">
        <f t="array" ref="AU266">IF(SUMPRODUCT(--(SIGN(AN233:AN265)=SIGN(K234:K266)))=0,2,IF(AV265&gt;0,1,0))</f>
        <v>0</v>
      </c>
      <c r="AV266">
        <f>IF(AU266=2,ROUND(5*1000/Constants!$B$11,0),IF(AV265&gt;0,AV265-1,0))</f>
        <v>0</v>
      </c>
      <c r="AW266">
        <f t="shared" si="81"/>
        <v>0</v>
      </c>
      <c r="AX266">
        <f ca="1" t="array" ref="AX266">IF(AW266&gt;Constants!$B$12,2,IF(SUMPRODUCT(--(AX247:AX266=2))=0,0,1))</f>
        <v>2</v>
      </c>
      <c r="AZ266">
        <f t="array" ref="AZ266">IF(ABS(AG266)&gt;Constants!$B$13,2,IF(SUMPRODUCT(--(AZ246:AZ265=2))=0,0,1))</f>
        <v>0</v>
      </c>
    </row>
    <row r="267" spans="1:52">
      <c r="A267" s="3">
        <v>265</v>
      </c>
      <c r="B267">
        <f>Signals!D266</f>
        <v>1</v>
      </c>
      <c r="C267">
        <f>Signals!E266</f>
        <v>1</v>
      </c>
      <c r="D267">
        <f>Signals!G266</f>
        <v>0</v>
      </c>
      <c r="E267">
        <f>Signals!J266</f>
        <v>0</v>
      </c>
      <c r="F267">
        <f>Signals!K266</f>
        <v>0</v>
      </c>
      <c r="G267">
        <f>IF(Constants!$B$2=2,-B267,B267)</f>
        <v>1</v>
      </c>
      <c r="H267">
        <f>IF(Constants!$C$2=2,-C267,C267)</f>
        <v>1</v>
      </c>
      <c r="I267">
        <f t="shared" si="65"/>
        <v>1</v>
      </c>
      <c r="J267">
        <f t="shared" si="66"/>
        <v>1</v>
      </c>
      <c r="K267">
        <f t="shared" si="67"/>
        <v>1</v>
      </c>
      <c r="L267">
        <f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400.5</v>
      </c>
      <c r="M267">
        <f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400.5</v>
      </c>
      <c r="N267">
        <f t="shared" si="68"/>
        <v>400.5</v>
      </c>
      <c r="O267">
        <f t="shared" si="69"/>
        <v>400.5</v>
      </c>
      <c r="P267">
        <f>IF(I267&lt;&gt;0,(ABS(L267*Constants!$B$10)+50)/100,MAX(P266-ABS(N267*Constants!$B$4),0))</f>
        <v>0.54005</v>
      </c>
      <c r="Q267">
        <f>IF(J267&lt;&gt;0,(ABS(M267*Constants!$B$10)+50)/100,MAX(Q266-ABS(O267*Constants!$B$4),0))</f>
        <v>0.54005</v>
      </c>
      <c r="R267">
        <f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400.5</v>
      </c>
      <c r="S267">
        <f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400.5</v>
      </c>
      <c r="T267">
        <f t="shared" si="70"/>
        <v>400.5</v>
      </c>
      <c r="U267">
        <f t="shared" si="71"/>
        <v>400.5</v>
      </c>
      <c r="V267">
        <f>IF(I267&lt;&gt;0,(ABS(R267*Constants!$B$4)+50)/100,IF(R267=0,MAX((0-ABS(T267*Constants!$B$4)),0),(ABS(R267*Constants!$B$4)+50)/100))</f>
        <v>501.125</v>
      </c>
      <c r="W267">
        <f>IF(J267&lt;&gt;0,(ABS(S267*Constants!$B$4)+50)/100,IF(S267=0,MAX((0-ABS(U267*Constants!$B$4)),0),(ABS(S267*Constants!$B$4)+50)/100))</f>
        <v>501.125</v>
      </c>
      <c r="X267">
        <f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400.5</v>
      </c>
      <c r="Y267">
        <f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400.5</v>
      </c>
      <c r="Z267">
        <f t="shared" si="72"/>
        <v>400.5</v>
      </c>
      <c r="AA267">
        <f t="shared" si="73"/>
        <v>400.5</v>
      </c>
      <c r="AB267">
        <f>IF(I267&lt;&gt;0,(ABS(X267*Constants!$B$10)+50)/100,IF(X267=0,MAX((AB266-ABS(Z267*Constants!$B$4)),0),(ABS(X267*Constants!$B$4)+50)/100))</f>
        <v>0.54005</v>
      </c>
      <c r="AC267">
        <f>IF(J267&lt;&gt;0,(ABS(Y267*Constants!$B$10)+50)/100,IF(Y267=0,MAX((AC266-ABS(AA267*Constants!$B$4)),0),(ABS(Y267*Constants!$B$4)+50)/100))</f>
        <v>0.54005</v>
      </c>
      <c r="AD267">
        <f t="shared" si="74"/>
        <v>401</v>
      </c>
      <c r="AE267">
        <f t="shared" si="75"/>
        <v>400.5</v>
      </c>
      <c r="AF267">
        <f t="shared" si="76"/>
        <v>400.5</v>
      </c>
      <c r="AG267">
        <f>((Constants!$B$5*AG266)+Constants!$B$4*AD267+AH266)/(Constants!$B$5+Constants!$B$4)</f>
        <v>401</v>
      </c>
      <c r="AH267">
        <f>((Constants!$B$5*AG266)+Constants!$B$4*AD267+AH266)-(Constants!$B$5+Constants!$B$4)*AG267</f>
        <v>0</v>
      </c>
      <c r="AI267">
        <f>((Constants!$B$5*AI266)+Constants!$B$4*AE267+AJ266)/(Constants!$B$5+Constants!$B$4)</f>
        <v>400.5</v>
      </c>
      <c r="AJ267">
        <f>((Constants!$B$5*AI266)+Constants!$B$4*AE267+AJ266)-(Constants!$B$4+Constants!$B$5)*AI267</f>
        <v>0</v>
      </c>
      <c r="AK267">
        <f>((Constants!$B$5*AK266)+Constants!$B$4*AF267+AL266)/(Constants!$B$5+Constants!$B$4)</f>
        <v>400.5</v>
      </c>
      <c r="AL267">
        <f>((Constants!$B$5*AK266)+Constants!$B$4*AF267+AL266)-(Constants!$B$5+Constants!$B$4)*AK267</f>
        <v>0</v>
      </c>
      <c r="AM267">
        <f t="shared" si="77"/>
        <v>1</v>
      </c>
      <c r="AN267">
        <f t="shared" si="78"/>
        <v>1</v>
      </c>
      <c r="AO267">
        <f>(200000*(ABS(N267)-ABS(N265))+Constants!$B$7)/(2*Constants!$B$7)</f>
        <v>0.5</v>
      </c>
      <c r="AP267">
        <f>(200000*(ABS(O267)-ABS(O265))+Constants!$B$7)/(2*Constants!$B$7)</f>
        <v>0.5</v>
      </c>
      <c r="AQ267">
        <f t="shared" si="79"/>
        <v>1</v>
      </c>
      <c r="AR267">
        <f>(Constants!$B$3*Constants!$B$8*I267*K267+AS266)/(Constants!$B$9*Constants!$B$4)</f>
        <v>2.51327433628319</v>
      </c>
      <c r="AS267">
        <f>(Constants!$B$3*Constants!$B$8*I267*K267+AS266)-(AR267*Constants!$B$9*Constants!$B$4)</f>
        <v>0</v>
      </c>
      <c r="AT267">
        <f t="shared" si="80"/>
        <v>666.017699115045</v>
      </c>
      <c r="AU267">
        <f t="array" ref="AU267">IF(SUMPRODUCT(--(SIGN(AN234:AN266)=SIGN(K235:K267)))=0,2,IF(AV266&gt;0,1,0))</f>
        <v>0</v>
      </c>
      <c r="AV267">
        <f>IF(AU267=2,ROUND(5*1000/Constants!$B$11,0),IF(AV266&gt;0,AV266-1,0))</f>
        <v>0</v>
      </c>
      <c r="AW267">
        <f t="shared" si="81"/>
        <v>0</v>
      </c>
      <c r="AX267">
        <f ca="1" t="array" ref="AX267">IF(AW267&gt;Constants!$B$12,2,IF(SUMPRODUCT(--(AX248:AX267=2))=0,0,1))</f>
        <v>2</v>
      </c>
      <c r="AZ267">
        <f t="array" ref="AZ267">IF(ABS(AG267)&gt;Constants!$B$13,2,IF(SUMPRODUCT(--(AZ247:AZ266=2))=0,0,1))</f>
        <v>0</v>
      </c>
    </row>
    <row r="268" spans="1:52">
      <c r="A268" s="3">
        <v>266</v>
      </c>
      <c r="B268">
        <f>Signals!D267</f>
        <v>1</v>
      </c>
      <c r="C268">
        <f>Signals!E267</f>
        <v>1</v>
      </c>
      <c r="D268">
        <f>Signals!G267</f>
        <v>0</v>
      </c>
      <c r="E268">
        <f>Signals!J267</f>
        <v>0</v>
      </c>
      <c r="F268">
        <f>Signals!K267</f>
        <v>0</v>
      </c>
      <c r="G268">
        <f>IF(Constants!$B$2=2,-B268,B268)</f>
        <v>1</v>
      </c>
      <c r="H268">
        <f>IF(Constants!$C$2=2,-C268,C268)</f>
        <v>1</v>
      </c>
      <c r="I268">
        <f t="shared" si="65"/>
        <v>1</v>
      </c>
      <c r="J268">
        <f t="shared" si="66"/>
        <v>1</v>
      </c>
      <c r="K268">
        <f t="shared" si="67"/>
        <v>1</v>
      </c>
      <c r="L268">
        <f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400.5</v>
      </c>
      <c r="M268">
        <f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400.5</v>
      </c>
      <c r="N268">
        <f t="shared" si="68"/>
        <v>400.5</v>
      </c>
      <c r="O268">
        <f t="shared" si="69"/>
        <v>400.5</v>
      </c>
      <c r="P268">
        <f>IF(I268&lt;&gt;0,(ABS(L268*Constants!$B$10)+50)/100,MAX(P267-ABS(N268*Constants!$B$4),0))</f>
        <v>0.54005</v>
      </c>
      <c r="Q268">
        <f>IF(J268&lt;&gt;0,(ABS(M268*Constants!$B$10)+50)/100,MAX(Q267-ABS(O268*Constants!$B$4),0))</f>
        <v>0.54005</v>
      </c>
      <c r="R268">
        <f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400.5</v>
      </c>
      <c r="S268">
        <f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400.5</v>
      </c>
      <c r="T268">
        <f t="shared" si="70"/>
        <v>400.5</v>
      </c>
      <c r="U268">
        <f t="shared" si="71"/>
        <v>400.5</v>
      </c>
      <c r="V268">
        <f>IF(I268&lt;&gt;0,(ABS(R268*Constants!$B$4)+50)/100,IF(R268=0,MAX((0-ABS(T268*Constants!$B$4)),0),(ABS(R268*Constants!$B$4)+50)/100))</f>
        <v>501.125</v>
      </c>
      <c r="W268">
        <f>IF(J268&lt;&gt;0,(ABS(S268*Constants!$B$4)+50)/100,IF(S268=0,MAX((0-ABS(U268*Constants!$B$4)),0),(ABS(S268*Constants!$B$4)+50)/100))</f>
        <v>501.125</v>
      </c>
      <c r="X268">
        <f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400.5</v>
      </c>
      <c r="Y268">
        <f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400.5</v>
      </c>
      <c r="Z268">
        <f t="shared" si="72"/>
        <v>400.5</v>
      </c>
      <c r="AA268">
        <f t="shared" si="73"/>
        <v>400.5</v>
      </c>
      <c r="AB268">
        <f>IF(I268&lt;&gt;0,(ABS(X268*Constants!$B$10)+50)/100,IF(X268=0,MAX((AB267-ABS(Z268*Constants!$B$4)),0),(ABS(X268*Constants!$B$4)+50)/100))</f>
        <v>0.54005</v>
      </c>
      <c r="AC268">
        <f>IF(J268&lt;&gt;0,(ABS(Y268*Constants!$B$10)+50)/100,IF(Y268=0,MAX((AC267-ABS(AA268*Constants!$B$4)),0),(ABS(Y268*Constants!$B$4)+50)/100))</f>
        <v>0.54005</v>
      </c>
      <c r="AD268">
        <f t="shared" si="74"/>
        <v>401</v>
      </c>
      <c r="AE268">
        <f t="shared" si="75"/>
        <v>400.5</v>
      </c>
      <c r="AF268">
        <f t="shared" si="76"/>
        <v>400.5</v>
      </c>
      <c r="AG268">
        <f>((Constants!$B$5*AG267)+Constants!$B$4*AD268+AH267)/(Constants!$B$5+Constants!$B$4)</f>
        <v>401</v>
      </c>
      <c r="AH268">
        <f>((Constants!$B$5*AG267)+Constants!$B$4*AD268+AH267)-(Constants!$B$5+Constants!$B$4)*AG268</f>
        <v>0</v>
      </c>
      <c r="AI268">
        <f>((Constants!$B$5*AI267)+Constants!$B$4*AE268+AJ267)/(Constants!$B$5+Constants!$B$4)</f>
        <v>400.5</v>
      </c>
      <c r="AJ268">
        <f>((Constants!$B$5*AI267)+Constants!$B$4*AE268+AJ267)-(Constants!$B$4+Constants!$B$5)*AI268</f>
        <v>0</v>
      </c>
      <c r="AK268">
        <f>((Constants!$B$5*AK267)+Constants!$B$4*AF268+AL267)/(Constants!$B$5+Constants!$B$4)</f>
        <v>400.5</v>
      </c>
      <c r="AL268">
        <f>((Constants!$B$5*AK267)+Constants!$B$4*AF268+AL267)-(Constants!$B$5+Constants!$B$4)*AK268</f>
        <v>0</v>
      </c>
      <c r="AM268">
        <f t="shared" si="77"/>
        <v>1</v>
      </c>
      <c r="AN268">
        <f t="shared" si="78"/>
        <v>1</v>
      </c>
      <c r="AO268">
        <f>(200000*(ABS(N268)-ABS(N266))+Constants!$B$7)/(2*Constants!$B$7)</f>
        <v>0.5</v>
      </c>
      <c r="AP268">
        <f>(200000*(ABS(O268)-ABS(O266))+Constants!$B$7)/(2*Constants!$B$7)</f>
        <v>0.5</v>
      </c>
      <c r="AQ268">
        <f t="shared" si="79"/>
        <v>1</v>
      </c>
      <c r="AR268">
        <f>(Constants!$B$3*Constants!$B$8*I268*K268+AS267)/(Constants!$B$9*Constants!$B$4)</f>
        <v>2.51327433628319</v>
      </c>
      <c r="AS268">
        <f>(Constants!$B$3*Constants!$B$8*I268*K268+AS267)-(AR268*Constants!$B$9*Constants!$B$4)</f>
        <v>0</v>
      </c>
      <c r="AT268">
        <f t="shared" si="80"/>
        <v>668.530973451328</v>
      </c>
      <c r="AU268">
        <f t="array" ref="AU268">IF(SUMPRODUCT(--(SIGN(AN235:AN267)=SIGN(K236:K268)))=0,2,IF(AV267&gt;0,1,0))</f>
        <v>0</v>
      </c>
      <c r="AV268">
        <f>IF(AU268=2,ROUND(5*1000/Constants!$B$11,0),IF(AV267&gt;0,AV267-1,0))</f>
        <v>0</v>
      </c>
      <c r="AW268">
        <f t="shared" si="81"/>
        <v>0</v>
      </c>
      <c r="AX268">
        <f ca="1" t="array" ref="AX268">IF(AW268&gt;Constants!$B$12,2,IF(SUMPRODUCT(--(AX249:AX268=2))=0,0,1))</f>
        <v>2</v>
      </c>
      <c r="AZ268">
        <f t="array" ref="AZ268">IF(ABS(AG268)&gt;Constants!$B$13,2,IF(SUMPRODUCT(--(AZ248:AZ267=2))=0,0,1))</f>
        <v>0</v>
      </c>
    </row>
    <row r="269" spans="1:52">
      <c r="A269" s="3">
        <v>267</v>
      </c>
      <c r="B269">
        <f>Signals!D268</f>
        <v>1</v>
      </c>
      <c r="C269">
        <f>Signals!E268</f>
        <v>1</v>
      </c>
      <c r="D269">
        <f>Signals!G268</f>
        <v>0</v>
      </c>
      <c r="E269">
        <f>Signals!J268</f>
        <v>0</v>
      </c>
      <c r="F269">
        <f>Signals!K268</f>
        <v>0</v>
      </c>
      <c r="G269">
        <f>IF(Constants!$B$2=2,-B269,B269)</f>
        <v>1</v>
      </c>
      <c r="H269">
        <f>IF(Constants!$C$2=2,-C269,C269)</f>
        <v>1</v>
      </c>
      <c r="I269">
        <f t="shared" si="65"/>
        <v>1</v>
      </c>
      <c r="J269">
        <f t="shared" si="66"/>
        <v>1</v>
      </c>
      <c r="K269">
        <f t="shared" si="67"/>
        <v>1</v>
      </c>
      <c r="L269">
        <f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400.5</v>
      </c>
      <c r="M269">
        <f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400.5</v>
      </c>
      <c r="N269">
        <f t="shared" si="68"/>
        <v>400.5</v>
      </c>
      <c r="O269">
        <f t="shared" si="69"/>
        <v>400.5</v>
      </c>
      <c r="P269">
        <f>IF(I269&lt;&gt;0,(ABS(L269*Constants!$B$10)+50)/100,MAX(P268-ABS(N269*Constants!$B$4),0))</f>
        <v>0.54005</v>
      </c>
      <c r="Q269">
        <f>IF(J269&lt;&gt;0,(ABS(M269*Constants!$B$10)+50)/100,MAX(Q268-ABS(O269*Constants!$B$4),0))</f>
        <v>0.54005</v>
      </c>
      <c r="R269">
        <f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400.5</v>
      </c>
      <c r="S269">
        <f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400.5</v>
      </c>
      <c r="T269">
        <f t="shared" si="70"/>
        <v>400.5</v>
      </c>
      <c r="U269">
        <f t="shared" si="71"/>
        <v>400.5</v>
      </c>
      <c r="V269">
        <f>IF(I269&lt;&gt;0,(ABS(R269*Constants!$B$4)+50)/100,IF(R269=0,MAX((0-ABS(T269*Constants!$B$4)),0),(ABS(R269*Constants!$B$4)+50)/100))</f>
        <v>501.125</v>
      </c>
      <c r="W269">
        <f>IF(J269&lt;&gt;0,(ABS(S269*Constants!$B$4)+50)/100,IF(S269=0,MAX((0-ABS(U269*Constants!$B$4)),0),(ABS(S269*Constants!$B$4)+50)/100))</f>
        <v>501.125</v>
      </c>
      <c r="X269">
        <f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400.5</v>
      </c>
      <c r="Y269">
        <f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400.5</v>
      </c>
      <c r="Z269">
        <f t="shared" si="72"/>
        <v>400.5</v>
      </c>
      <c r="AA269">
        <f t="shared" si="73"/>
        <v>400.5</v>
      </c>
      <c r="AB269">
        <f>IF(I269&lt;&gt;0,(ABS(X269*Constants!$B$10)+50)/100,IF(X269=0,MAX((AB268-ABS(Z269*Constants!$B$4)),0),(ABS(X269*Constants!$B$4)+50)/100))</f>
        <v>0.54005</v>
      </c>
      <c r="AC269">
        <f>IF(J269&lt;&gt;0,(ABS(Y269*Constants!$B$10)+50)/100,IF(Y269=0,MAX((AC268-ABS(AA269*Constants!$B$4)),0),(ABS(Y269*Constants!$B$4)+50)/100))</f>
        <v>0.54005</v>
      </c>
      <c r="AD269">
        <f t="shared" si="74"/>
        <v>401</v>
      </c>
      <c r="AE269">
        <f t="shared" si="75"/>
        <v>400.5</v>
      </c>
      <c r="AF269">
        <f t="shared" si="76"/>
        <v>400.5</v>
      </c>
      <c r="AG269">
        <f>((Constants!$B$5*AG268)+Constants!$B$4*AD269+AH268)/(Constants!$B$5+Constants!$B$4)</f>
        <v>401</v>
      </c>
      <c r="AH269">
        <f>((Constants!$B$5*AG268)+Constants!$B$4*AD269+AH268)-(Constants!$B$5+Constants!$B$4)*AG269</f>
        <v>0</v>
      </c>
      <c r="AI269">
        <f>((Constants!$B$5*AI268)+Constants!$B$4*AE269+AJ268)/(Constants!$B$5+Constants!$B$4)</f>
        <v>400.5</v>
      </c>
      <c r="AJ269">
        <f>((Constants!$B$5*AI268)+Constants!$B$4*AE269+AJ268)-(Constants!$B$4+Constants!$B$5)*AI269</f>
        <v>0</v>
      </c>
      <c r="AK269">
        <f>((Constants!$B$5*AK268)+Constants!$B$4*AF269+AL268)/(Constants!$B$5+Constants!$B$4)</f>
        <v>400.5</v>
      </c>
      <c r="AL269">
        <f>((Constants!$B$5*AK268)+Constants!$B$4*AF269+AL268)-(Constants!$B$5+Constants!$B$4)*AK269</f>
        <v>0</v>
      </c>
      <c r="AM269">
        <f t="shared" si="77"/>
        <v>1</v>
      </c>
      <c r="AN269">
        <f t="shared" si="78"/>
        <v>1</v>
      </c>
      <c r="AO269">
        <f>(200000*(ABS(N269)-ABS(N267))+Constants!$B$7)/(2*Constants!$B$7)</f>
        <v>0.5</v>
      </c>
      <c r="AP269">
        <f>(200000*(ABS(O269)-ABS(O267))+Constants!$B$7)/(2*Constants!$B$7)</f>
        <v>0.5</v>
      </c>
      <c r="AQ269">
        <f t="shared" si="79"/>
        <v>1</v>
      </c>
      <c r="AR269">
        <f>(Constants!$B$3*Constants!$B$8*I269*K269+AS268)/(Constants!$B$9*Constants!$B$4)</f>
        <v>2.51327433628319</v>
      </c>
      <c r="AS269">
        <f>(Constants!$B$3*Constants!$B$8*I269*K269+AS268)-(AR269*Constants!$B$9*Constants!$B$4)</f>
        <v>0</v>
      </c>
      <c r="AT269">
        <f t="shared" si="80"/>
        <v>671.044247787611</v>
      </c>
      <c r="AU269">
        <f t="array" ref="AU269">IF(SUMPRODUCT(--(SIGN(AN236:AN268)=SIGN(K237:K269)))=0,2,IF(AV268&gt;0,1,0))</f>
        <v>0</v>
      </c>
      <c r="AV269">
        <f>IF(AU269=2,ROUND(5*1000/Constants!$B$11,0),IF(AV268&gt;0,AV268-1,0))</f>
        <v>0</v>
      </c>
      <c r="AW269">
        <f t="shared" si="81"/>
        <v>0</v>
      </c>
      <c r="AX269">
        <f ca="1" t="array" ref="AX269">IF(AW269&gt;Constants!$B$12,2,IF(SUMPRODUCT(--(AX250:AX269=2))=0,0,1))</f>
        <v>2</v>
      </c>
      <c r="AZ269">
        <f t="array" ref="AZ269">IF(ABS(AG269)&gt;Constants!$B$13,2,IF(SUMPRODUCT(--(AZ249:AZ268=2))=0,0,1))</f>
        <v>0</v>
      </c>
    </row>
    <row r="270" spans="1:52">
      <c r="A270" s="3">
        <v>268</v>
      </c>
      <c r="B270">
        <f>Signals!D269</f>
        <v>1</v>
      </c>
      <c r="C270">
        <f>Signals!E269</f>
        <v>1</v>
      </c>
      <c r="D270">
        <f>Signals!G269</f>
        <v>0</v>
      </c>
      <c r="E270">
        <f>Signals!J269</f>
        <v>0</v>
      </c>
      <c r="F270">
        <f>Signals!K269</f>
        <v>0</v>
      </c>
      <c r="G270">
        <f>IF(Constants!$B$2=2,-B270,B270)</f>
        <v>1</v>
      </c>
      <c r="H270">
        <f>IF(Constants!$C$2=2,-C270,C270)</f>
        <v>1</v>
      </c>
      <c r="I270">
        <f t="shared" si="65"/>
        <v>1</v>
      </c>
      <c r="J270">
        <f t="shared" si="66"/>
        <v>1</v>
      </c>
      <c r="K270">
        <f t="shared" si="67"/>
        <v>1</v>
      </c>
      <c r="L270">
        <f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400.5</v>
      </c>
      <c r="M270">
        <f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400.5</v>
      </c>
      <c r="N270">
        <f t="shared" si="68"/>
        <v>400.5</v>
      </c>
      <c r="O270">
        <f t="shared" si="69"/>
        <v>400.5</v>
      </c>
      <c r="P270">
        <f>IF(I270&lt;&gt;0,(ABS(L270*Constants!$B$10)+50)/100,MAX(P269-ABS(N270*Constants!$B$4),0))</f>
        <v>0.54005</v>
      </c>
      <c r="Q270">
        <f>IF(J270&lt;&gt;0,(ABS(M270*Constants!$B$10)+50)/100,MAX(Q269-ABS(O270*Constants!$B$4),0))</f>
        <v>0.54005</v>
      </c>
      <c r="R270">
        <f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400.5</v>
      </c>
      <c r="S270">
        <f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400.5</v>
      </c>
      <c r="T270">
        <f t="shared" si="70"/>
        <v>400.5</v>
      </c>
      <c r="U270">
        <f t="shared" si="71"/>
        <v>400.5</v>
      </c>
      <c r="V270">
        <f>IF(I270&lt;&gt;0,(ABS(R270*Constants!$B$4)+50)/100,IF(R270=0,MAX((0-ABS(T270*Constants!$B$4)),0),(ABS(R270*Constants!$B$4)+50)/100))</f>
        <v>501.125</v>
      </c>
      <c r="W270">
        <f>IF(J270&lt;&gt;0,(ABS(S270*Constants!$B$4)+50)/100,IF(S270=0,MAX((0-ABS(U270*Constants!$B$4)),0),(ABS(S270*Constants!$B$4)+50)/100))</f>
        <v>501.125</v>
      </c>
      <c r="X270">
        <f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400.5</v>
      </c>
      <c r="Y270">
        <f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400.5</v>
      </c>
      <c r="Z270">
        <f t="shared" si="72"/>
        <v>400.5</v>
      </c>
      <c r="AA270">
        <f t="shared" si="73"/>
        <v>400.5</v>
      </c>
      <c r="AB270">
        <f>IF(I270&lt;&gt;0,(ABS(X270*Constants!$B$10)+50)/100,IF(X270=0,MAX((AB269-ABS(Z270*Constants!$B$4)),0),(ABS(X270*Constants!$B$4)+50)/100))</f>
        <v>0.54005</v>
      </c>
      <c r="AC270">
        <f>IF(J270&lt;&gt;0,(ABS(Y270*Constants!$B$10)+50)/100,IF(Y270=0,MAX((AC269-ABS(AA270*Constants!$B$4)),0),(ABS(Y270*Constants!$B$4)+50)/100))</f>
        <v>0.54005</v>
      </c>
      <c r="AD270">
        <f t="shared" si="74"/>
        <v>401</v>
      </c>
      <c r="AE270">
        <f t="shared" si="75"/>
        <v>400.5</v>
      </c>
      <c r="AF270">
        <f t="shared" si="76"/>
        <v>400.5</v>
      </c>
      <c r="AG270">
        <f>((Constants!$B$5*AG269)+Constants!$B$4*AD270+AH269)/(Constants!$B$5+Constants!$B$4)</f>
        <v>401</v>
      </c>
      <c r="AH270">
        <f>((Constants!$B$5*AG269)+Constants!$B$4*AD270+AH269)-(Constants!$B$5+Constants!$B$4)*AG270</f>
        <v>0</v>
      </c>
      <c r="AI270">
        <f>((Constants!$B$5*AI269)+Constants!$B$4*AE270+AJ269)/(Constants!$B$5+Constants!$B$4)</f>
        <v>400.5</v>
      </c>
      <c r="AJ270">
        <f>((Constants!$B$5*AI269)+Constants!$B$4*AE270+AJ269)-(Constants!$B$4+Constants!$B$5)*AI270</f>
        <v>0</v>
      </c>
      <c r="AK270">
        <f>((Constants!$B$5*AK269)+Constants!$B$4*AF270+AL269)/(Constants!$B$5+Constants!$B$4)</f>
        <v>400.5</v>
      </c>
      <c r="AL270">
        <f>((Constants!$B$5*AK269)+Constants!$B$4*AF270+AL269)-(Constants!$B$5+Constants!$B$4)*AK270</f>
        <v>0</v>
      </c>
      <c r="AM270">
        <f t="shared" si="77"/>
        <v>1</v>
      </c>
      <c r="AN270">
        <f t="shared" si="78"/>
        <v>1</v>
      </c>
      <c r="AO270">
        <f>(200000*(ABS(N270)-ABS(N268))+Constants!$B$7)/(2*Constants!$B$7)</f>
        <v>0.5</v>
      </c>
      <c r="AP270">
        <f>(200000*(ABS(O270)-ABS(O268))+Constants!$B$7)/(2*Constants!$B$7)</f>
        <v>0.5</v>
      </c>
      <c r="AQ270">
        <f t="shared" si="79"/>
        <v>1</v>
      </c>
      <c r="AR270">
        <f>(Constants!$B$3*Constants!$B$8*I270*K270+AS269)/(Constants!$B$9*Constants!$B$4)</f>
        <v>2.51327433628319</v>
      </c>
      <c r="AS270">
        <f>(Constants!$B$3*Constants!$B$8*I270*K270+AS269)-(AR270*Constants!$B$9*Constants!$B$4)</f>
        <v>0</v>
      </c>
      <c r="AT270">
        <f t="shared" si="80"/>
        <v>673.557522123895</v>
      </c>
      <c r="AU270">
        <f t="array" ref="AU270">IF(SUMPRODUCT(--(SIGN(AN237:AN269)=SIGN(K238:K270)))=0,2,IF(AV269&gt;0,1,0))</f>
        <v>0</v>
      </c>
      <c r="AV270">
        <f>IF(AU270=2,ROUND(5*1000/Constants!$B$11,0),IF(AV269&gt;0,AV269-1,0))</f>
        <v>0</v>
      </c>
      <c r="AW270">
        <f t="shared" si="81"/>
        <v>0</v>
      </c>
      <c r="AX270">
        <f ca="1" t="array" ref="AX270">IF(AW270&gt;Constants!$B$12,2,IF(SUMPRODUCT(--(AX251:AX270=2))=0,0,1))</f>
        <v>2</v>
      </c>
      <c r="AZ270">
        <f t="array" ref="AZ270">IF(ABS(AG270)&gt;Constants!$B$13,2,IF(SUMPRODUCT(--(AZ250:AZ269=2))=0,0,1))</f>
        <v>0</v>
      </c>
    </row>
    <row r="271" spans="1:52">
      <c r="A271" s="3">
        <v>269</v>
      </c>
      <c r="B271">
        <f>Signals!D270</f>
        <v>1</v>
      </c>
      <c r="C271">
        <f>Signals!E270</f>
        <v>1</v>
      </c>
      <c r="D271">
        <f>Signals!G270</f>
        <v>0</v>
      </c>
      <c r="E271">
        <f>Signals!J270</f>
        <v>0</v>
      </c>
      <c r="F271">
        <f>Signals!K270</f>
        <v>0</v>
      </c>
      <c r="G271">
        <f>IF(Constants!$B$2=2,-B271,B271)</f>
        <v>1</v>
      </c>
      <c r="H271">
        <f>IF(Constants!$C$2=2,-C271,C271)</f>
        <v>1</v>
      </c>
      <c r="I271">
        <f t="shared" si="65"/>
        <v>1</v>
      </c>
      <c r="J271">
        <f t="shared" si="66"/>
        <v>1</v>
      </c>
      <c r="K271">
        <f t="shared" si="67"/>
        <v>1</v>
      </c>
      <c r="L271">
        <f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400.5</v>
      </c>
      <c r="M271">
        <f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400.5</v>
      </c>
      <c r="N271">
        <f t="shared" si="68"/>
        <v>400.5</v>
      </c>
      <c r="O271">
        <f t="shared" si="69"/>
        <v>400.5</v>
      </c>
      <c r="P271">
        <f>IF(I271&lt;&gt;0,(ABS(L271*Constants!$B$10)+50)/100,MAX(P270-ABS(N271*Constants!$B$4),0))</f>
        <v>0.54005</v>
      </c>
      <c r="Q271">
        <f>IF(J271&lt;&gt;0,(ABS(M271*Constants!$B$10)+50)/100,MAX(Q270-ABS(O271*Constants!$B$4),0))</f>
        <v>0.54005</v>
      </c>
      <c r="R271">
        <f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400.5</v>
      </c>
      <c r="S271">
        <f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400.5</v>
      </c>
      <c r="T271">
        <f t="shared" si="70"/>
        <v>400.5</v>
      </c>
      <c r="U271">
        <f t="shared" si="71"/>
        <v>400.5</v>
      </c>
      <c r="V271">
        <f>IF(I271&lt;&gt;0,(ABS(R271*Constants!$B$4)+50)/100,IF(R271=0,MAX((0-ABS(T271*Constants!$B$4)),0),(ABS(R271*Constants!$B$4)+50)/100))</f>
        <v>501.125</v>
      </c>
      <c r="W271">
        <f>IF(J271&lt;&gt;0,(ABS(S271*Constants!$B$4)+50)/100,IF(S271=0,MAX((0-ABS(U271*Constants!$B$4)),0),(ABS(S271*Constants!$B$4)+50)/100))</f>
        <v>501.125</v>
      </c>
      <c r="X271">
        <f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400.5</v>
      </c>
      <c r="Y271">
        <f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400.5</v>
      </c>
      <c r="Z271">
        <f t="shared" si="72"/>
        <v>400.5</v>
      </c>
      <c r="AA271">
        <f t="shared" si="73"/>
        <v>400.5</v>
      </c>
      <c r="AB271">
        <f>IF(I271&lt;&gt;0,(ABS(X271*Constants!$B$10)+50)/100,IF(X271=0,MAX((AB270-ABS(Z271*Constants!$B$4)),0),(ABS(X271*Constants!$B$4)+50)/100))</f>
        <v>0.54005</v>
      </c>
      <c r="AC271">
        <f>IF(J271&lt;&gt;0,(ABS(Y271*Constants!$B$10)+50)/100,IF(Y271=0,MAX((AC270-ABS(AA271*Constants!$B$4)),0),(ABS(Y271*Constants!$B$4)+50)/100))</f>
        <v>0.54005</v>
      </c>
      <c r="AD271">
        <f t="shared" si="74"/>
        <v>401</v>
      </c>
      <c r="AE271">
        <f t="shared" si="75"/>
        <v>400.5</v>
      </c>
      <c r="AF271">
        <f t="shared" si="76"/>
        <v>400.5</v>
      </c>
      <c r="AG271">
        <f>((Constants!$B$5*AG270)+Constants!$B$4*AD271+AH270)/(Constants!$B$5+Constants!$B$4)</f>
        <v>401</v>
      </c>
      <c r="AH271">
        <f>((Constants!$B$5*AG270)+Constants!$B$4*AD271+AH270)-(Constants!$B$5+Constants!$B$4)*AG271</f>
        <v>0</v>
      </c>
      <c r="AI271">
        <f>((Constants!$B$5*AI270)+Constants!$B$4*AE271+AJ270)/(Constants!$B$5+Constants!$B$4)</f>
        <v>400.5</v>
      </c>
      <c r="AJ271">
        <f>((Constants!$B$5*AI270)+Constants!$B$4*AE271+AJ270)-(Constants!$B$4+Constants!$B$5)*AI271</f>
        <v>0</v>
      </c>
      <c r="AK271">
        <f>((Constants!$B$5*AK270)+Constants!$B$4*AF271+AL270)/(Constants!$B$5+Constants!$B$4)</f>
        <v>400.5</v>
      </c>
      <c r="AL271">
        <f>((Constants!$B$5*AK270)+Constants!$B$4*AF271+AL270)-(Constants!$B$5+Constants!$B$4)*AK271</f>
        <v>0</v>
      </c>
      <c r="AM271">
        <f t="shared" si="77"/>
        <v>1</v>
      </c>
      <c r="AN271">
        <f t="shared" si="78"/>
        <v>1</v>
      </c>
      <c r="AO271">
        <f>(200000*(ABS(N271)-ABS(N269))+Constants!$B$7)/(2*Constants!$B$7)</f>
        <v>0.5</v>
      </c>
      <c r="AP271">
        <f>(200000*(ABS(O271)-ABS(O269))+Constants!$B$7)/(2*Constants!$B$7)</f>
        <v>0.5</v>
      </c>
      <c r="AQ271">
        <f t="shared" si="79"/>
        <v>1</v>
      </c>
      <c r="AR271">
        <f>(Constants!$B$3*Constants!$B$8*I271*K271+AS270)/(Constants!$B$9*Constants!$B$4)</f>
        <v>2.51327433628319</v>
      </c>
      <c r="AS271">
        <f>(Constants!$B$3*Constants!$B$8*I271*K271+AS270)-(AR271*Constants!$B$9*Constants!$B$4)</f>
        <v>0</v>
      </c>
      <c r="AT271">
        <f t="shared" si="80"/>
        <v>676.070796460178</v>
      </c>
      <c r="AU271">
        <f t="array" ref="AU271">IF(SUMPRODUCT(--(SIGN(AN238:AN270)=SIGN(K239:K271)))=0,2,IF(AV270&gt;0,1,0))</f>
        <v>0</v>
      </c>
      <c r="AV271">
        <f>IF(AU271=2,ROUND(5*1000/Constants!$B$11,0),IF(AV270&gt;0,AV270-1,0))</f>
        <v>0</v>
      </c>
      <c r="AW271">
        <f t="shared" si="81"/>
        <v>0</v>
      </c>
      <c r="AX271">
        <f ca="1" t="array" ref="AX271">IF(AW271&gt;Constants!$B$12,2,IF(SUMPRODUCT(--(AX252:AX271=2))=0,0,1))</f>
        <v>2</v>
      </c>
      <c r="AZ271">
        <f t="array" ref="AZ271">IF(ABS(AG271)&gt;Constants!$B$13,2,IF(SUMPRODUCT(--(AZ251:AZ270=2))=0,0,1))</f>
        <v>0</v>
      </c>
    </row>
    <row r="272" spans="1:52">
      <c r="A272" s="3">
        <v>270</v>
      </c>
      <c r="B272">
        <f>Signals!D271</f>
        <v>1</v>
      </c>
      <c r="C272">
        <f>Signals!E271</f>
        <v>1</v>
      </c>
      <c r="D272">
        <f>Signals!G271</f>
        <v>0</v>
      </c>
      <c r="E272">
        <f>Signals!J271</f>
        <v>0</v>
      </c>
      <c r="F272">
        <f>Signals!K271</f>
        <v>0</v>
      </c>
      <c r="G272">
        <f>IF(Constants!$B$2=2,-B272,B272)</f>
        <v>1</v>
      </c>
      <c r="H272">
        <f>IF(Constants!$C$2=2,-C272,C272)</f>
        <v>1</v>
      </c>
      <c r="I272">
        <f t="shared" si="65"/>
        <v>1</v>
      </c>
      <c r="J272">
        <f t="shared" si="66"/>
        <v>1</v>
      </c>
      <c r="K272">
        <f t="shared" si="67"/>
        <v>1</v>
      </c>
      <c r="L272">
        <f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400.5</v>
      </c>
      <c r="M272">
        <f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400.5</v>
      </c>
      <c r="N272">
        <f t="shared" si="68"/>
        <v>400.5</v>
      </c>
      <c r="O272">
        <f t="shared" si="69"/>
        <v>400.5</v>
      </c>
      <c r="P272">
        <f>IF(I272&lt;&gt;0,(ABS(L272*Constants!$B$10)+50)/100,MAX(P271-ABS(N272*Constants!$B$4),0))</f>
        <v>0.54005</v>
      </c>
      <c r="Q272">
        <f>IF(J272&lt;&gt;0,(ABS(M272*Constants!$B$10)+50)/100,MAX(Q271-ABS(O272*Constants!$B$4),0))</f>
        <v>0.54005</v>
      </c>
      <c r="R272">
        <f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400.5</v>
      </c>
      <c r="S272">
        <f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400.5</v>
      </c>
      <c r="T272">
        <f t="shared" si="70"/>
        <v>400.5</v>
      </c>
      <c r="U272">
        <f t="shared" si="71"/>
        <v>400.5</v>
      </c>
      <c r="V272">
        <f>IF(I272&lt;&gt;0,(ABS(R272*Constants!$B$4)+50)/100,IF(R272=0,MAX((0-ABS(T272*Constants!$B$4)),0),(ABS(R272*Constants!$B$4)+50)/100))</f>
        <v>501.125</v>
      </c>
      <c r="W272">
        <f>IF(J272&lt;&gt;0,(ABS(S272*Constants!$B$4)+50)/100,IF(S272=0,MAX((0-ABS(U272*Constants!$B$4)),0),(ABS(S272*Constants!$B$4)+50)/100))</f>
        <v>501.125</v>
      </c>
      <c r="X272">
        <f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400.5</v>
      </c>
      <c r="Y272">
        <f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400.5</v>
      </c>
      <c r="Z272">
        <f t="shared" si="72"/>
        <v>400.5</v>
      </c>
      <c r="AA272">
        <f t="shared" si="73"/>
        <v>400.5</v>
      </c>
      <c r="AB272">
        <f>IF(I272&lt;&gt;0,(ABS(X272*Constants!$B$10)+50)/100,IF(X272=0,MAX((AB271-ABS(Z272*Constants!$B$4)),0),(ABS(X272*Constants!$B$4)+50)/100))</f>
        <v>0.54005</v>
      </c>
      <c r="AC272">
        <f>IF(J272&lt;&gt;0,(ABS(Y272*Constants!$B$10)+50)/100,IF(Y272=0,MAX((AC271-ABS(AA272*Constants!$B$4)),0),(ABS(Y272*Constants!$B$4)+50)/100))</f>
        <v>0.54005</v>
      </c>
      <c r="AD272">
        <f t="shared" si="74"/>
        <v>401</v>
      </c>
      <c r="AE272">
        <f t="shared" si="75"/>
        <v>400.5</v>
      </c>
      <c r="AF272">
        <f t="shared" si="76"/>
        <v>400.5</v>
      </c>
      <c r="AG272">
        <f>((Constants!$B$5*AG271)+Constants!$B$4*AD272+AH271)/(Constants!$B$5+Constants!$B$4)</f>
        <v>401</v>
      </c>
      <c r="AH272">
        <f>((Constants!$B$5*AG271)+Constants!$B$4*AD272+AH271)-(Constants!$B$5+Constants!$B$4)*AG272</f>
        <v>0</v>
      </c>
      <c r="AI272">
        <f>((Constants!$B$5*AI271)+Constants!$B$4*AE272+AJ271)/(Constants!$B$5+Constants!$B$4)</f>
        <v>400.5</v>
      </c>
      <c r="AJ272">
        <f>((Constants!$B$5*AI271)+Constants!$B$4*AE272+AJ271)-(Constants!$B$4+Constants!$B$5)*AI272</f>
        <v>0</v>
      </c>
      <c r="AK272">
        <f>((Constants!$B$5*AK271)+Constants!$B$4*AF272+AL271)/(Constants!$B$5+Constants!$B$4)</f>
        <v>400.5</v>
      </c>
      <c r="AL272">
        <f>((Constants!$B$5*AK271)+Constants!$B$4*AF272+AL271)-(Constants!$B$5+Constants!$B$4)*AK272</f>
        <v>0</v>
      </c>
      <c r="AM272">
        <f t="shared" si="77"/>
        <v>1</v>
      </c>
      <c r="AN272">
        <f t="shared" si="78"/>
        <v>1</v>
      </c>
      <c r="AO272">
        <f>(200000*(ABS(N272)-ABS(N270))+Constants!$B$7)/(2*Constants!$B$7)</f>
        <v>0.5</v>
      </c>
      <c r="AP272">
        <f>(200000*(ABS(O272)-ABS(O270))+Constants!$B$7)/(2*Constants!$B$7)</f>
        <v>0.5</v>
      </c>
      <c r="AQ272">
        <f t="shared" si="79"/>
        <v>1</v>
      </c>
      <c r="AR272">
        <f>(Constants!$B$3*Constants!$B$8*I272*K272+AS271)/(Constants!$B$9*Constants!$B$4)</f>
        <v>2.51327433628319</v>
      </c>
      <c r="AS272">
        <f>(Constants!$B$3*Constants!$B$8*I272*K272+AS271)-(AR272*Constants!$B$9*Constants!$B$4)</f>
        <v>0</v>
      </c>
      <c r="AT272">
        <f t="shared" si="80"/>
        <v>678.584070796461</v>
      </c>
      <c r="AU272">
        <f t="array" ref="AU272">IF(SUMPRODUCT(--(SIGN(AN239:AN271)=SIGN(K240:K272)))=0,2,IF(AV271&gt;0,1,0))</f>
        <v>0</v>
      </c>
      <c r="AV272">
        <f>IF(AU272=2,ROUND(5*1000/Constants!$B$11,0),IF(AV271&gt;0,AV271-1,0))</f>
        <v>0</v>
      </c>
      <c r="AW272">
        <f t="shared" si="81"/>
        <v>0</v>
      </c>
      <c r="AX272">
        <f ca="1" t="array" ref="AX272">IF(AW272&gt;Constants!$B$12,2,IF(SUMPRODUCT(--(AX253:AX272=2))=0,0,1))</f>
        <v>2</v>
      </c>
      <c r="AZ272">
        <f t="array" ref="AZ272">IF(ABS(AG272)&gt;Constants!$B$13,2,IF(SUMPRODUCT(--(AZ252:AZ271=2))=0,0,1))</f>
        <v>0</v>
      </c>
    </row>
    <row r="273" spans="1:52">
      <c r="A273" s="3">
        <v>271</v>
      </c>
      <c r="B273">
        <f>Signals!D272</f>
        <v>1</v>
      </c>
      <c r="C273">
        <f>Signals!E272</f>
        <v>1</v>
      </c>
      <c r="D273">
        <f>Signals!G272</f>
        <v>0</v>
      </c>
      <c r="E273">
        <f>Signals!J272</f>
        <v>0</v>
      </c>
      <c r="F273">
        <f>Signals!K272</f>
        <v>0</v>
      </c>
      <c r="G273">
        <f>IF(Constants!$B$2=2,-B273,B273)</f>
        <v>1</v>
      </c>
      <c r="H273">
        <f>IF(Constants!$C$2=2,-C273,C273)</f>
        <v>1</v>
      </c>
      <c r="I273">
        <f t="shared" si="65"/>
        <v>1</v>
      </c>
      <c r="J273">
        <f t="shared" si="66"/>
        <v>1</v>
      </c>
      <c r="K273">
        <f t="shared" si="67"/>
        <v>1</v>
      </c>
      <c r="L273">
        <f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400.5</v>
      </c>
      <c r="M273">
        <f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400.5</v>
      </c>
      <c r="N273">
        <f t="shared" si="68"/>
        <v>400.5</v>
      </c>
      <c r="O273">
        <f t="shared" si="69"/>
        <v>400.5</v>
      </c>
      <c r="P273">
        <f>IF(I273&lt;&gt;0,(ABS(L273*Constants!$B$10)+50)/100,MAX(P272-ABS(N273*Constants!$B$4),0))</f>
        <v>0.54005</v>
      </c>
      <c r="Q273">
        <f>IF(J273&lt;&gt;0,(ABS(M273*Constants!$B$10)+50)/100,MAX(Q272-ABS(O273*Constants!$B$4),0))</f>
        <v>0.54005</v>
      </c>
      <c r="R273">
        <f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400.5</v>
      </c>
      <c r="S273">
        <f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400.5</v>
      </c>
      <c r="T273">
        <f t="shared" si="70"/>
        <v>400.5</v>
      </c>
      <c r="U273">
        <f t="shared" si="71"/>
        <v>400.5</v>
      </c>
      <c r="V273">
        <f>IF(I273&lt;&gt;0,(ABS(R273*Constants!$B$4)+50)/100,IF(R273=0,MAX((0-ABS(T273*Constants!$B$4)),0),(ABS(R273*Constants!$B$4)+50)/100))</f>
        <v>501.125</v>
      </c>
      <c r="W273">
        <f>IF(J273&lt;&gt;0,(ABS(S273*Constants!$B$4)+50)/100,IF(S273=0,MAX((0-ABS(U273*Constants!$B$4)),0),(ABS(S273*Constants!$B$4)+50)/100))</f>
        <v>501.125</v>
      </c>
      <c r="X273">
        <f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400.5</v>
      </c>
      <c r="Y273">
        <f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400.5</v>
      </c>
      <c r="Z273">
        <f t="shared" si="72"/>
        <v>400.5</v>
      </c>
      <c r="AA273">
        <f t="shared" si="73"/>
        <v>400.5</v>
      </c>
      <c r="AB273">
        <f>IF(I273&lt;&gt;0,(ABS(X273*Constants!$B$10)+50)/100,IF(X273=0,MAX((AB272-ABS(Z273*Constants!$B$4)),0),(ABS(X273*Constants!$B$4)+50)/100))</f>
        <v>0.54005</v>
      </c>
      <c r="AC273">
        <f>IF(J273&lt;&gt;0,(ABS(Y273*Constants!$B$10)+50)/100,IF(Y273=0,MAX((AC272-ABS(AA273*Constants!$B$4)),0),(ABS(Y273*Constants!$B$4)+50)/100))</f>
        <v>0.54005</v>
      </c>
      <c r="AD273">
        <f t="shared" si="74"/>
        <v>401</v>
      </c>
      <c r="AE273">
        <f t="shared" si="75"/>
        <v>400.5</v>
      </c>
      <c r="AF273">
        <f t="shared" si="76"/>
        <v>400.5</v>
      </c>
      <c r="AG273">
        <f>((Constants!$B$5*AG272)+Constants!$B$4*AD273+AH272)/(Constants!$B$5+Constants!$B$4)</f>
        <v>401</v>
      </c>
      <c r="AH273">
        <f>((Constants!$B$5*AG272)+Constants!$B$4*AD273+AH272)-(Constants!$B$5+Constants!$B$4)*AG273</f>
        <v>0</v>
      </c>
      <c r="AI273">
        <f>((Constants!$B$5*AI272)+Constants!$B$4*AE273+AJ272)/(Constants!$B$5+Constants!$B$4)</f>
        <v>400.5</v>
      </c>
      <c r="AJ273">
        <f>((Constants!$B$5*AI272)+Constants!$B$4*AE273+AJ272)-(Constants!$B$4+Constants!$B$5)*AI273</f>
        <v>0</v>
      </c>
      <c r="AK273">
        <f>((Constants!$B$5*AK272)+Constants!$B$4*AF273+AL272)/(Constants!$B$5+Constants!$B$4)</f>
        <v>400.5</v>
      </c>
      <c r="AL273">
        <f>((Constants!$B$5*AK272)+Constants!$B$4*AF273+AL272)-(Constants!$B$5+Constants!$B$4)*AK273</f>
        <v>0</v>
      </c>
      <c r="AM273">
        <f t="shared" si="77"/>
        <v>1</v>
      </c>
      <c r="AN273">
        <f t="shared" si="78"/>
        <v>1</v>
      </c>
      <c r="AO273">
        <f>(200000*(ABS(N273)-ABS(N271))+Constants!$B$7)/(2*Constants!$B$7)</f>
        <v>0.5</v>
      </c>
      <c r="AP273">
        <f>(200000*(ABS(O273)-ABS(O271))+Constants!$B$7)/(2*Constants!$B$7)</f>
        <v>0.5</v>
      </c>
      <c r="AQ273">
        <f t="shared" si="79"/>
        <v>1</v>
      </c>
      <c r="AR273">
        <f>(Constants!$B$3*Constants!$B$8*I273*K273+AS272)/(Constants!$B$9*Constants!$B$4)</f>
        <v>2.51327433628319</v>
      </c>
      <c r="AS273">
        <f>(Constants!$B$3*Constants!$B$8*I273*K273+AS272)-(AR273*Constants!$B$9*Constants!$B$4)</f>
        <v>0</v>
      </c>
      <c r="AT273">
        <f t="shared" si="80"/>
        <v>681.097345132744</v>
      </c>
      <c r="AU273">
        <f t="array" ref="AU273">IF(SUMPRODUCT(--(SIGN(AN240:AN272)=SIGN(K241:K273)))=0,2,IF(AV272&gt;0,1,0))</f>
        <v>0</v>
      </c>
      <c r="AV273">
        <f>IF(AU273=2,ROUND(5*1000/Constants!$B$11,0),IF(AV272&gt;0,AV272-1,0))</f>
        <v>0</v>
      </c>
      <c r="AW273">
        <f t="shared" si="81"/>
        <v>0</v>
      </c>
      <c r="AX273">
        <f ca="1" t="array" ref="AX273">IF(AW273&gt;Constants!$B$12,2,IF(SUMPRODUCT(--(AX254:AX273=2))=0,0,1))</f>
        <v>2</v>
      </c>
      <c r="AZ273">
        <f t="array" ref="AZ273">IF(ABS(AG273)&gt;Constants!$B$13,2,IF(SUMPRODUCT(--(AZ253:AZ272=2))=0,0,1))</f>
        <v>0</v>
      </c>
    </row>
    <row r="274" spans="1:52">
      <c r="A274" s="3">
        <v>272</v>
      </c>
      <c r="B274">
        <f>Signals!D273</f>
        <v>1</v>
      </c>
      <c r="C274">
        <f>Signals!E273</f>
        <v>1</v>
      </c>
      <c r="D274">
        <f>Signals!G273</f>
        <v>0</v>
      </c>
      <c r="E274">
        <f>Signals!J273</f>
        <v>0</v>
      </c>
      <c r="F274">
        <f>Signals!K273</f>
        <v>0</v>
      </c>
      <c r="G274">
        <f>IF(Constants!$B$2=2,-B274,B274)</f>
        <v>1</v>
      </c>
      <c r="H274">
        <f>IF(Constants!$C$2=2,-C274,C274)</f>
        <v>1</v>
      </c>
      <c r="I274">
        <f t="shared" si="65"/>
        <v>1</v>
      </c>
      <c r="J274">
        <f t="shared" si="66"/>
        <v>1</v>
      </c>
      <c r="K274">
        <f t="shared" si="67"/>
        <v>1</v>
      </c>
      <c r="L274">
        <f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400.5</v>
      </c>
      <c r="M274">
        <f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400.5</v>
      </c>
      <c r="N274">
        <f t="shared" si="68"/>
        <v>400.5</v>
      </c>
      <c r="O274">
        <f t="shared" si="69"/>
        <v>400.5</v>
      </c>
      <c r="P274">
        <f>IF(I274&lt;&gt;0,(ABS(L274*Constants!$B$10)+50)/100,MAX(P273-ABS(N274*Constants!$B$4),0))</f>
        <v>0.54005</v>
      </c>
      <c r="Q274">
        <f>IF(J274&lt;&gt;0,(ABS(M274*Constants!$B$10)+50)/100,MAX(Q273-ABS(O274*Constants!$B$4),0))</f>
        <v>0.54005</v>
      </c>
      <c r="R274">
        <f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400.5</v>
      </c>
      <c r="S274">
        <f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400.5</v>
      </c>
      <c r="T274">
        <f t="shared" si="70"/>
        <v>400.5</v>
      </c>
      <c r="U274">
        <f t="shared" si="71"/>
        <v>400.5</v>
      </c>
      <c r="V274">
        <f>IF(I274&lt;&gt;0,(ABS(R274*Constants!$B$4)+50)/100,IF(R274=0,MAX((0-ABS(T274*Constants!$B$4)),0),(ABS(R274*Constants!$B$4)+50)/100))</f>
        <v>501.125</v>
      </c>
      <c r="W274">
        <f>IF(J274&lt;&gt;0,(ABS(S274*Constants!$B$4)+50)/100,IF(S274=0,MAX((0-ABS(U274*Constants!$B$4)),0),(ABS(S274*Constants!$B$4)+50)/100))</f>
        <v>501.125</v>
      </c>
      <c r="X274">
        <f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400.5</v>
      </c>
      <c r="Y274">
        <f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400.5</v>
      </c>
      <c r="Z274">
        <f t="shared" si="72"/>
        <v>400.5</v>
      </c>
      <c r="AA274">
        <f t="shared" si="73"/>
        <v>400.5</v>
      </c>
      <c r="AB274">
        <f>IF(I274&lt;&gt;0,(ABS(X274*Constants!$B$10)+50)/100,IF(X274=0,MAX((AB273-ABS(Z274*Constants!$B$4)),0),(ABS(X274*Constants!$B$4)+50)/100))</f>
        <v>0.54005</v>
      </c>
      <c r="AC274">
        <f>IF(J274&lt;&gt;0,(ABS(Y274*Constants!$B$10)+50)/100,IF(Y274=0,MAX((AC273-ABS(AA274*Constants!$B$4)),0),(ABS(Y274*Constants!$B$4)+50)/100))</f>
        <v>0.54005</v>
      </c>
      <c r="AD274">
        <f t="shared" si="74"/>
        <v>401</v>
      </c>
      <c r="AE274">
        <f t="shared" si="75"/>
        <v>400.5</v>
      </c>
      <c r="AF274">
        <f t="shared" si="76"/>
        <v>400.5</v>
      </c>
      <c r="AG274">
        <f>((Constants!$B$5*AG273)+Constants!$B$4*AD274+AH273)/(Constants!$B$5+Constants!$B$4)</f>
        <v>401</v>
      </c>
      <c r="AH274">
        <f>((Constants!$B$5*AG273)+Constants!$B$4*AD274+AH273)-(Constants!$B$5+Constants!$B$4)*AG274</f>
        <v>0</v>
      </c>
      <c r="AI274">
        <f>((Constants!$B$5*AI273)+Constants!$B$4*AE274+AJ273)/(Constants!$B$5+Constants!$B$4)</f>
        <v>400.5</v>
      </c>
      <c r="AJ274">
        <f>((Constants!$B$5*AI273)+Constants!$B$4*AE274+AJ273)-(Constants!$B$4+Constants!$B$5)*AI274</f>
        <v>0</v>
      </c>
      <c r="AK274">
        <f>((Constants!$B$5*AK273)+Constants!$B$4*AF274+AL273)/(Constants!$B$5+Constants!$B$4)</f>
        <v>400.5</v>
      </c>
      <c r="AL274">
        <f>((Constants!$B$5*AK273)+Constants!$B$4*AF274+AL273)-(Constants!$B$5+Constants!$B$4)*AK274</f>
        <v>0</v>
      </c>
      <c r="AM274">
        <f t="shared" si="77"/>
        <v>1</v>
      </c>
      <c r="AN274">
        <f t="shared" si="78"/>
        <v>1</v>
      </c>
      <c r="AO274">
        <f>(200000*(ABS(N274)-ABS(N272))+Constants!$B$7)/(2*Constants!$B$7)</f>
        <v>0.5</v>
      </c>
      <c r="AP274">
        <f>(200000*(ABS(O274)-ABS(O272))+Constants!$B$7)/(2*Constants!$B$7)</f>
        <v>0.5</v>
      </c>
      <c r="AQ274">
        <f t="shared" si="79"/>
        <v>1</v>
      </c>
      <c r="AR274">
        <f>(Constants!$B$3*Constants!$B$8*I274*K274+AS273)/(Constants!$B$9*Constants!$B$4)</f>
        <v>2.51327433628319</v>
      </c>
      <c r="AS274">
        <f>(Constants!$B$3*Constants!$B$8*I274*K274+AS273)-(AR274*Constants!$B$9*Constants!$B$4)</f>
        <v>0</v>
      </c>
      <c r="AT274">
        <f t="shared" si="80"/>
        <v>683.610619469027</v>
      </c>
      <c r="AU274">
        <f t="array" ref="AU274">IF(SUMPRODUCT(--(SIGN(AN241:AN273)=SIGN(K242:K274)))=0,2,IF(AV273&gt;0,1,0))</f>
        <v>0</v>
      </c>
      <c r="AV274">
        <f>IF(AU274=2,ROUND(5*1000/Constants!$B$11,0),IF(AV273&gt;0,AV273-1,0))</f>
        <v>0</v>
      </c>
      <c r="AW274">
        <f t="shared" si="81"/>
        <v>0</v>
      </c>
      <c r="AX274">
        <f ca="1" t="array" ref="AX274">IF(AW274&gt;Constants!$B$12,2,IF(SUMPRODUCT(--(AX255:AX274=2))=0,0,1))</f>
        <v>2</v>
      </c>
      <c r="AZ274">
        <f t="array" ref="AZ274">IF(ABS(AG274)&gt;Constants!$B$13,2,IF(SUMPRODUCT(--(AZ254:AZ273=2))=0,0,1))</f>
        <v>0</v>
      </c>
    </row>
    <row r="275" spans="1:52">
      <c r="A275" s="3">
        <v>273</v>
      </c>
      <c r="B275">
        <f>Signals!D274</f>
        <v>1</v>
      </c>
      <c r="C275">
        <f>Signals!E274</f>
        <v>1</v>
      </c>
      <c r="D275">
        <f>Signals!G274</f>
        <v>0</v>
      </c>
      <c r="E275">
        <f>Signals!J274</f>
        <v>0</v>
      </c>
      <c r="F275">
        <f>Signals!K274</f>
        <v>0</v>
      </c>
      <c r="G275">
        <f>IF(Constants!$B$2=2,-B275,B275)</f>
        <v>1</v>
      </c>
      <c r="H275">
        <f>IF(Constants!$C$2=2,-C275,C275)</f>
        <v>1</v>
      </c>
      <c r="I275">
        <f t="shared" si="65"/>
        <v>1</v>
      </c>
      <c r="J275">
        <f t="shared" si="66"/>
        <v>1</v>
      </c>
      <c r="K275">
        <f t="shared" si="67"/>
        <v>1</v>
      </c>
      <c r="L275">
        <f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400.5</v>
      </c>
      <c r="M275">
        <f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400.5</v>
      </c>
      <c r="N275">
        <f t="shared" si="68"/>
        <v>400.5</v>
      </c>
      <c r="O275">
        <f t="shared" si="69"/>
        <v>400.5</v>
      </c>
      <c r="P275">
        <f>IF(I275&lt;&gt;0,(ABS(L275*Constants!$B$10)+50)/100,MAX(P274-ABS(N275*Constants!$B$4),0))</f>
        <v>0.54005</v>
      </c>
      <c r="Q275">
        <f>IF(J275&lt;&gt;0,(ABS(M275*Constants!$B$10)+50)/100,MAX(Q274-ABS(O275*Constants!$B$4),0))</f>
        <v>0.54005</v>
      </c>
      <c r="R275">
        <f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400.5</v>
      </c>
      <c r="S275">
        <f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400.5</v>
      </c>
      <c r="T275">
        <f t="shared" si="70"/>
        <v>400.5</v>
      </c>
      <c r="U275">
        <f t="shared" si="71"/>
        <v>400.5</v>
      </c>
      <c r="V275">
        <f>IF(I275&lt;&gt;0,(ABS(R275*Constants!$B$4)+50)/100,IF(R275=0,MAX((0-ABS(T275*Constants!$B$4)),0),(ABS(R275*Constants!$B$4)+50)/100))</f>
        <v>501.125</v>
      </c>
      <c r="W275">
        <f>IF(J275&lt;&gt;0,(ABS(S275*Constants!$B$4)+50)/100,IF(S275=0,MAX((0-ABS(U275*Constants!$B$4)),0),(ABS(S275*Constants!$B$4)+50)/100))</f>
        <v>501.125</v>
      </c>
      <c r="X275">
        <f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400.5</v>
      </c>
      <c r="Y275">
        <f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400.5</v>
      </c>
      <c r="Z275">
        <f t="shared" si="72"/>
        <v>400.5</v>
      </c>
      <c r="AA275">
        <f t="shared" si="73"/>
        <v>400.5</v>
      </c>
      <c r="AB275">
        <f>IF(I275&lt;&gt;0,(ABS(X275*Constants!$B$10)+50)/100,IF(X275=0,MAX((AB274-ABS(Z275*Constants!$B$4)),0),(ABS(X275*Constants!$B$4)+50)/100))</f>
        <v>0.54005</v>
      </c>
      <c r="AC275">
        <f>IF(J275&lt;&gt;0,(ABS(Y275*Constants!$B$10)+50)/100,IF(Y275=0,MAX((AC274-ABS(AA275*Constants!$B$4)),0),(ABS(Y275*Constants!$B$4)+50)/100))</f>
        <v>0.54005</v>
      </c>
      <c r="AD275">
        <f t="shared" si="74"/>
        <v>401</v>
      </c>
      <c r="AE275">
        <f t="shared" si="75"/>
        <v>400.5</v>
      </c>
      <c r="AF275">
        <f t="shared" si="76"/>
        <v>400.5</v>
      </c>
      <c r="AG275">
        <f>((Constants!$B$5*AG274)+Constants!$B$4*AD275+AH274)/(Constants!$B$5+Constants!$B$4)</f>
        <v>401</v>
      </c>
      <c r="AH275">
        <f>((Constants!$B$5*AG274)+Constants!$B$4*AD275+AH274)-(Constants!$B$5+Constants!$B$4)*AG275</f>
        <v>0</v>
      </c>
      <c r="AI275">
        <f>((Constants!$B$5*AI274)+Constants!$B$4*AE275+AJ274)/(Constants!$B$5+Constants!$B$4)</f>
        <v>400.5</v>
      </c>
      <c r="AJ275">
        <f>((Constants!$B$5*AI274)+Constants!$B$4*AE275+AJ274)-(Constants!$B$4+Constants!$B$5)*AI275</f>
        <v>0</v>
      </c>
      <c r="AK275">
        <f>((Constants!$B$5*AK274)+Constants!$B$4*AF275+AL274)/(Constants!$B$5+Constants!$B$4)</f>
        <v>400.5</v>
      </c>
      <c r="AL275">
        <f>((Constants!$B$5*AK274)+Constants!$B$4*AF275+AL274)-(Constants!$B$5+Constants!$B$4)*AK275</f>
        <v>0</v>
      </c>
      <c r="AM275">
        <f t="shared" si="77"/>
        <v>1</v>
      </c>
      <c r="AN275">
        <f t="shared" si="78"/>
        <v>1</v>
      </c>
      <c r="AO275">
        <f>(200000*(ABS(N275)-ABS(N273))+Constants!$B$7)/(2*Constants!$B$7)</f>
        <v>0.5</v>
      </c>
      <c r="AP275">
        <f>(200000*(ABS(O275)-ABS(O273))+Constants!$B$7)/(2*Constants!$B$7)</f>
        <v>0.5</v>
      </c>
      <c r="AQ275">
        <f t="shared" si="79"/>
        <v>1</v>
      </c>
      <c r="AR275">
        <f>(Constants!$B$3*Constants!$B$8*I275*K275+AS274)/(Constants!$B$9*Constants!$B$4)</f>
        <v>2.51327433628319</v>
      </c>
      <c r="AS275">
        <f>(Constants!$B$3*Constants!$B$8*I275*K275+AS274)-(AR275*Constants!$B$9*Constants!$B$4)</f>
        <v>0</v>
      </c>
      <c r="AT275">
        <f t="shared" si="80"/>
        <v>686.12389380531</v>
      </c>
      <c r="AU275">
        <f t="array" ref="AU275">IF(SUMPRODUCT(--(SIGN(AN242:AN274)=SIGN(K243:K275)))=0,2,IF(AV274&gt;0,1,0))</f>
        <v>0</v>
      </c>
      <c r="AV275">
        <f>IF(AU275=2,ROUND(5*1000/Constants!$B$11,0),IF(AV274&gt;0,AV274-1,0))</f>
        <v>0</v>
      </c>
      <c r="AW275">
        <f t="shared" si="81"/>
        <v>0</v>
      </c>
      <c r="AX275">
        <f ca="1" t="array" ref="AX275">IF(AW275&gt;Constants!$B$12,2,IF(SUMPRODUCT(--(AX256:AX275=2))=0,0,1))</f>
        <v>2</v>
      </c>
      <c r="AZ275">
        <f t="array" ref="AZ275">IF(ABS(AG275)&gt;Constants!$B$13,2,IF(SUMPRODUCT(--(AZ255:AZ274=2))=0,0,1))</f>
        <v>0</v>
      </c>
    </row>
    <row r="276" spans="1:52">
      <c r="A276" s="3">
        <v>274</v>
      </c>
      <c r="B276">
        <f>Signals!D275</f>
        <v>1</v>
      </c>
      <c r="C276">
        <f>Signals!E275</f>
        <v>1</v>
      </c>
      <c r="D276">
        <f>Signals!G275</f>
        <v>0</v>
      </c>
      <c r="E276">
        <f>Signals!J275</f>
        <v>0</v>
      </c>
      <c r="F276">
        <f>Signals!K275</f>
        <v>0</v>
      </c>
      <c r="G276">
        <f>IF(Constants!$B$2=2,-B276,B276)</f>
        <v>1</v>
      </c>
      <c r="H276">
        <f>IF(Constants!$C$2=2,-C276,C276)</f>
        <v>1</v>
      </c>
      <c r="I276">
        <f t="shared" si="65"/>
        <v>1</v>
      </c>
      <c r="J276">
        <f t="shared" si="66"/>
        <v>1</v>
      </c>
      <c r="K276">
        <f t="shared" si="67"/>
        <v>1</v>
      </c>
      <c r="L276">
        <f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400.5</v>
      </c>
      <c r="M276">
        <f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400.5</v>
      </c>
      <c r="N276">
        <f t="shared" si="68"/>
        <v>400.5</v>
      </c>
      <c r="O276">
        <f t="shared" si="69"/>
        <v>400.5</v>
      </c>
      <c r="P276">
        <f>IF(I276&lt;&gt;0,(ABS(L276*Constants!$B$10)+50)/100,MAX(P275-ABS(N276*Constants!$B$4),0))</f>
        <v>0.54005</v>
      </c>
      <c r="Q276">
        <f>IF(J276&lt;&gt;0,(ABS(M276*Constants!$B$10)+50)/100,MAX(Q275-ABS(O276*Constants!$B$4),0))</f>
        <v>0.54005</v>
      </c>
      <c r="R276">
        <f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400.5</v>
      </c>
      <c r="S276">
        <f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400.5</v>
      </c>
      <c r="T276">
        <f t="shared" si="70"/>
        <v>400.5</v>
      </c>
      <c r="U276">
        <f t="shared" si="71"/>
        <v>400.5</v>
      </c>
      <c r="V276">
        <f>IF(I276&lt;&gt;0,(ABS(R276*Constants!$B$4)+50)/100,IF(R276=0,MAX((0-ABS(T276*Constants!$B$4)),0),(ABS(R276*Constants!$B$4)+50)/100))</f>
        <v>501.125</v>
      </c>
      <c r="W276">
        <f>IF(J276&lt;&gt;0,(ABS(S276*Constants!$B$4)+50)/100,IF(S276=0,MAX((0-ABS(U276*Constants!$B$4)),0),(ABS(S276*Constants!$B$4)+50)/100))</f>
        <v>501.125</v>
      </c>
      <c r="X276">
        <f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400.5</v>
      </c>
      <c r="Y276">
        <f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400.5</v>
      </c>
      <c r="Z276">
        <f t="shared" si="72"/>
        <v>400.5</v>
      </c>
      <c r="AA276">
        <f t="shared" si="73"/>
        <v>400.5</v>
      </c>
      <c r="AB276">
        <f>IF(I276&lt;&gt;0,(ABS(X276*Constants!$B$10)+50)/100,IF(X276=0,MAX((AB275-ABS(Z276*Constants!$B$4)),0),(ABS(X276*Constants!$B$4)+50)/100))</f>
        <v>0.54005</v>
      </c>
      <c r="AC276">
        <f>IF(J276&lt;&gt;0,(ABS(Y276*Constants!$B$10)+50)/100,IF(Y276=0,MAX((AC275-ABS(AA276*Constants!$B$4)),0),(ABS(Y276*Constants!$B$4)+50)/100))</f>
        <v>0.54005</v>
      </c>
      <c r="AD276">
        <f t="shared" si="74"/>
        <v>401</v>
      </c>
      <c r="AE276">
        <f t="shared" si="75"/>
        <v>400.5</v>
      </c>
      <c r="AF276">
        <f t="shared" si="76"/>
        <v>400.5</v>
      </c>
      <c r="AG276">
        <f>((Constants!$B$5*AG275)+Constants!$B$4*AD276+AH275)/(Constants!$B$5+Constants!$B$4)</f>
        <v>401</v>
      </c>
      <c r="AH276">
        <f>((Constants!$B$5*AG275)+Constants!$B$4*AD276+AH275)-(Constants!$B$5+Constants!$B$4)*AG276</f>
        <v>0</v>
      </c>
      <c r="AI276">
        <f>((Constants!$B$5*AI275)+Constants!$B$4*AE276+AJ275)/(Constants!$B$5+Constants!$B$4)</f>
        <v>400.5</v>
      </c>
      <c r="AJ276">
        <f>((Constants!$B$5*AI275)+Constants!$B$4*AE276+AJ275)-(Constants!$B$4+Constants!$B$5)*AI276</f>
        <v>0</v>
      </c>
      <c r="AK276">
        <f>((Constants!$B$5*AK275)+Constants!$B$4*AF276+AL275)/(Constants!$B$5+Constants!$B$4)</f>
        <v>400.5</v>
      </c>
      <c r="AL276">
        <f>((Constants!$B$5*AK275)+Constants!$B$4*AF276+AL275)-(Constants!$B$5+Constants!$B$4)*AK276</f>
        <v>0</v>
      </c>
      <c r="AM276">
        <f t="shared" si="77"/>
        <v>1</v>
      </c>
      <c r="AN276">
        <f t="shared" si="78"/>
        <v>1</v>
      </c>
      <c r="AO276">
        <f>(200000*(ABS(N276)-ABS(N274))+Constants!$B$7)/(2*Constants!$B$7)</f>
        <v>0.5</v>
      </c>
      <c r="AP276">
        <f>(200000*(ABS(O276)-ABS(O274))+Constants!$B$7)/(2*Constants!$B$7)</f>
        <v>0.5</v>
      </c>
      <c r="AQ276">
        <f t="shared" si="79"/>
        <v>1</v>
      </c>
      <c r="AR276">
        <f>(Constants!$B$3*Constants!$B$8*I276*K276+AS275)/(Constants!$B$9*Constants!$B$4)</f>
        <v>2.51327433628319</v>
      </c>
      <c r="AS276">
        <f>(Constants!$B$3*Constants!$B$8*I276*K276+AS275)-(AR276*Constants!$B$9*Constants!$B$4)</f>
        <v>0</v>
      </c>
      <c r="AT276">
        <f t="shared" si="80"/>
        <v>688.637168141594</v>
      </c>
      <c r="AU276">
        <f t="array" ref="AU276">IF(SUMPRODUCT(--(SIGN(AN243:AN275)=SIGN(K244:K276)))=0,2,IF(AV275&gt;0,1,0))</f>
        <v>0</v>
      </c>
      <c r="AV276">
        <f>IF(AU276=2,ROUND(5*1000/Constants!$B$11,0),IF(AV275&gt;0,AV275-1,0))</f>
        <v>0</v>
      </c>
      <c r="AW276">
        <f t="shared" si="81"/>
        <v>0</v>
      </c>
      <c r="AX276">
        <f ca="1" t="array" ref="AX276">IF(AW276&gt;Constants!$B$12,2,IF(SUMPRODUCT(--(AX257:AX276=2))=0,0,1))</f>
        <v>2</v>
      </c>
      <c r="AZ276">
        <f t="array" ref="AZ276">IF(ABS(AG276)&gt;Constants!$B$13,2,IF(SUMPRODUCT(--(AZ256:AZ275=2))=0,0,1))</f>
        <v>0</v>
      </c>
    </row>
    <row r="277" spans="1:52">
      <c r="A277" s="3">
        <v>275</v>
      </c>
      <c r="B277">
        <f>Signals!D276</f>
        <v>1</v>
      </c>
      <c r="C277">
        <f>Signals!E276</f>
        <v>1</v>
      </c>
      <c r="D277">
        <f>Signals!G276</f>
        <v>0</v>
      </c>
      <c r="E277">
        <f>Signals!J276</f>
        <v>0</v>
      </c>
      <c r="F277">
        <f>Signals!K276</f>
        <v>0</v>
      </c>
      <c r="G277">
        <f>IF(Constants!$B$2=2,-B277,B277)</f>
        <v>1</v>
      </c>
      <c r="H277">
        <f>IF(Constants!$C$2=2,-C277,C277)</f>
        <v>1</v>
      </c>
      <c r="I277">
        <f t="shared" si="65"/>
        <v>1</v>
      </c>
      <c r="J277">
        <f t="shared" si="66"/>
        <v>1</v>
      </c>
      <c r="K277">
        <f t="shared" si="67"/>
        <v>1</v>
      </c>
      <c r="L277">
        <f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400.5</v>
      </c>
      <c r="M277">
        <f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400.5</v>
      </c>
      <c r="N277">
        <f t="shared" si="68"/>
        <v>400.5</v>
      </c>
      <c r="O277">
        <f t="shared" si="69"/>
        <v>400.5</v>
      </c>
      <c r="P277">
        <f>IF(I277&lt;&gt;0,(ABS(L277*Constants!$B$10)+50)/100,MAX(P276-ABS(N277*Constants!$B$4),0))</f>
        <v>0.54005</v>
      </c>
      <c r="Q277">
        <f>IF(J277&lt;&gt;0,(ABS(M277*Constants!$B$10)+50)/100,MAX(Q276-ABS(O277*Constants!$B$4),0))</f>
        <v>0.54005</v>
      </c>
      <c r="R277">
        <f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400.5</v>
      </c>
      <c r="S277">
        <f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400.5</v>
      </c>
      <c r="T277">
        <f t="shared" si="70"/>
        <v>400.5</v>
      </c>
      <c r="U277">
        <f t="shared" si="71"/>
        <v>400.5</v>
      </c>
      <c r="V277">
        <f>IF(I277&lt;&gt;0,(ABS(R277*Constants!$B$4)+50)/100,IF(R277=0,MAX((0-ABS(T277*Constants!$B$4)),0),(ABS(R277*Constants!$B$4)+50)/100))</f>
        <v>501.125</v>
      </c>
      <c r="W277">
        <f>IF(J277&lt;&gt;0,(ABS(S277*Constants!$B$4)+50)/100,IF(S277=0,MAX((0-ABS(U277*Constants!$B$4)),0),(ABS(S277*Constants!$B$4)+50)/100))</f>
        <v>501.125</v>
      </c>
      <c r="X277">
        <f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400.5</v>
      </c>
      <c r="Y277">
        <f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400.5</v>
      </c>
      <c r="Z277">
        <f t="shared" si="72"/>
        <v>400.5</v>
      </c>
      <c r="AA277">
        <f t="shared" si="73"/>
        <v>400.5</v>
      </c>
      <c r="AB277">
        <f>IF(I277&lt;&gt;0,(ABS(X277*Constants!$B$10)+50)/100,IF(X277=0,MAX((AB276-ABS(Z277*Constants!$B$4)),0),(ABS(X277*Constants!$B$4)+50)/100))</f>
        <v>0.54005</v>
      </c>
      <c r="AC277">
        <f>IF(J277&lt;&gt;0,(ABS(Y277*Constants!$B$10)+50)/100,IF(Y277=0,MAX((AC276-ABS(AA277*Constants!$B$4)),0),(ABS(Y277*Constants!$B$4)+50)/100))</f>
        <v>0.54005</v>
      </c>
      <c r="AD277">
        <f t="shared" si="74"/>
        <v>401</v>
      </c>
      <c r="AE277">
        <f t="shared" si="75"/>
        <v>400.5</v>
      </c>
      <c r="AF277">
        <f t="shared" si="76"/>
        <v>400.5</v>
      </c>
      <c r="AG277">
        <f>((Constants!$B$5*AG276)+Constants!$B$4*AD277+AH276)/(Constants!$B$5+Constants!$B$4)</f>
        <v>401</v>
      </c>
      <c r="AH277">
        <f>((Constants!$B$5*AG276)+Constants!$B$4*AD277+AH276)-(Constants!$B$5+Constants!$B$4)*AG277</f>
        <v>0</v>
      </c>
      <c r="AI277">
        <f>((Constants!$B$5*AI276)+Constants!$B$4*AE277+AJ276)/(Constants!$B$5+Constants!$B$4)</f>
        <v>400.5</v>
      </c>
      <c r="AJ277">
        <f>((Constants!$B$5*AI276)+Constants!$B$4*AE277+AJ276)-(Constants!$B$4+Constants!$B$5)*AI277</f>
        <v>0</v>
      </c>
      <c r="AK277">
        <f>((Constants!$B$5*AK276)+Constants!$B$4*AF277+AL276)/(Constants!$B$5+Constants!$B$4)</f>
        <v>400.5</v>
      </c>
      <c r="AL277">
        <f>((Constants!$B$5*AK276)+Constants!$B$4*AF277+AL276)-(Constants!$B$5+Constants!$B$4)*AK277</f>
        <v>0</v>
      </c>
      <c r="AM277">
        <f t="shared" si="77"/>
        <v>1</v>
      </c>
      <c r="AN277">
        <f t="shared" si="78"/>
        <v>1</v>
      </c>
      <c r="AO277">
        <f>(200000*(ABS(N277)-ABS(N275))+Constants!$B$7)/(2*Constants!$B$7)</f>
        <v>0.5</v>
      </c>
      <c r="AP277">
        <f>(200000*(ABS(O277)-ABS(O275))+Constants!$B$7)/(2*Constants!$B$7)</f>
        <v>0.5</v>
      </c>
      <c r="AQ277">
        <f t="shared" si="79"/>
        <v>1</v>
      </c>
      <c r="AR277">
        <f>(Constants!$B$3*Constants!$B$8*I277*K277+AS276)/(Constants!$B$9*Constants!$B$4)</f>
        <v>2.51327433628319</v>
      </c>
      <c r="AS277">
        <f>(Constants!$B$3*Constants!$B$8*I277*K277+AS276)-(AR277*Constants!$B$9*Constants!$B$4)</f>
        <v>0</v>
      </c>
      <c r="AT277">
        <f t="shared" si="80"/>
        <v>691.150442477877</v>
      </c>
      <c r="AU277">
        <f t="array" ref="AU277">IF(SUMPRODUCT(--(SIGN(AN244:AN276)=SIGN(K245:K277)))=0,2,IF(AV276&gt;0,1,0))</f>
        <v>0</v>
      </c>
      <c r="AV277">
        <f>IF(AU277=2,ROUND(5*1000/Constants!$B$11,0),IF(AV276&gt;0,AV276-1,0))</f>
        <v>0</v>
      </c>
      <c r="AW277">
        <f t="shared" si="81"/>
        <v>0</v>
      </c>
      <c r="AX277">
        <f ca="1" t="array" ref="AX277">IF(AW277&gt;Constants!$B$12,2,IF(SUMPRODUCT(--(AX258:AX277=2))=0,0,1))</f>
        <v>2</v>
      </c>
      <c r="AZ277">
        <f t="array" ref="AZ277">IF(ABS(AG277)&gt;Constants!$B$13,2,IF(SUMPRODUCT(--(AZ257:AZ276=2))=0,0,1))</f>
        <v>0</v>
      </c>
    </row>
    <row r="278" spans="1:52">
      <c r="A278" s="3">
        <v>276</v>
      </c>
      <c r="B278">
        <f>Signals!D277</f>
        <v>1</v>
      </c>
      <c r="C278">
        <f>Signals!E277</f>
        <v>1</v>
      </c>
      <c r="D278">
        <f>Signals!G277</f>
        <v>0</v>
      </c>
      <c r="E278">
        <f>Signals!J277</f>
        <v>0</v>
      </c>
      <c r="F278">
        <f>Signals!K277</f>
        <v>0</v>
      </c>
      <c r="G278">
        <f>IF(Constants!$B$2=2,-B278,B278)</f>
        <v>1</v>
      </c>
      <c r="H278">
        <f>IF(Constants!$C$2=2,-C278,C278)</f>
        <v>1</v>
      </c>
      <c r="I278">
        <f t="shared" si="65"/>
        <v>1</v>
      </c>
      <c r="J278">
        <f t="shared" si="66"/>
        <v>1</v>
      </c>
      <c r="K278">
        <f t="shared" si="67"/>
        <v>1</v>
      </c>
      <c r="L278">
        <f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400.5</v>
      </c>
      <c r="M278">
        <f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400.5</v>
      </c>
      <c r="N278">
        <f t="shared" si="68"/>
        <v>400.5</v>
      </c>
      <c r="O278">
        <f t="shared" si="69"/>
        <v>400.5</v>
      </c>
      <c r="P278">
        <f>IF(I278&lt;&gt;0,(ABS(L278*Constants!$B$10)+50)/100,MAX(P277-ABS(N278*Constants!$B$4),0))</f>
        <v>0.54005</v>
      </c>
      <c r="Q278">
        <f>IF(J278&lt;&gt;0,(ABS(M278*Constants!$B$10)+50)/100,MAX(Q277-ABS(O278*Constants!$B$4),0))</f>
        <v>0.54005</v>
      </c>
      <c r="R278">
        <f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400.5</v>
      </c>
      <c r="S278">
        <f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400.5</v>
      </c>
      <c r="T278">
        <f t="shared" si="70"/>
        <v>400.5</v>
      </c>
      <c r="U278">
        <f t="shared" si="71"/>
        <v>400.5</v>
      </c>
      <c r="V278">
        <f>IF(I278&lt;&gt;0,(ABS(R278*Constants!$B$4)+50)/100,IF(R278=0,MAX((0-ABS(T278*Constants!$B$4)),0),(ABS(R278*Constants!$B$4)+50)/100))</f>
        <v>501.125</v>
      </c>
      <c r="W278">
        <f>IF(J278&lt;&gt;0,(ABS(S278*Constants!$B$4)+50)/100,IF(S278=0,MAX((0-ABS(U278*Constants!$B$4)),0),(ABS(S278*Constants!$B$4)+50)/100))</f>
        <v>501.125</v>
      </c>
      <c r="X278">
        <f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400.5</v>
      </c>
      <c r="Y278">
        <f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400.5</v>
      </c>
      <c r="Z278">
        <f t="shared" si="72"/>
        <v>400.5</v>
      </c>
      <c r="AA278">
        <f t="shared" si="73"/>
        <v>400.5</v>
      </c>
      <c r="AB278">
        <f>IF(I278&lt;&gt;0,(ABS(X278*Constants!$B$10)+50)/100,IF(X278=0,MAX((AB277-ABS(Z278*Constants!$B$4)),0),(ABS(X278*Constants!$B$4)+50)/100))</f>
        <v>0.54005</v>
      </c>
      <c r="AC278">
        <f>IF(J278&lt;&gt;0,(ABS(Y278*Constants!$B$10)+50)/100,IF(Y278=0,MAX((AC277-ABS(AA278*Constants!$B$4)),0),(ABS(Y278*Constants!$B$4)+50)/100))</f>
        <v>0.54005</v>
      </c>
      <c r="AD278">
        <f t="shared" si="74"/>
        <v>401</v>
      </c>
      <c r="AE278">
        <f t="shared" si="75"/>
        <v>400.5</v>
      </c>
      <c r="AF278">
        <f t="shared" si="76"/>
        <v>400.5</v>
      </c>
      <c r="AG278">
        <f>((Constants!$B$5*AG277)+Constants!$B$4*AD278+AH277)/(Constants!$B$5+Constants!$B$4)</f>
        <v>401</v>
      </c>
      <c r="AH278">
        <f>((Constants!$B$5*AG277)+Constants!$B$4*AD278+AH277)-(Constants!$B$5+Constants!$B$4)*AG278</f>
        <v>0</v>
      </c>
      <c r="AI278">
        <f>((Constants!$B$5*AI277)+Constants!$B$4*AE278+AJ277)/(Constants!$B$5+Constants!$B$4)</f>
        <v>400.5</v>
      </c>
      <c r="AJ278">
        <f>((Constants!$B$5*AI277)+Constants!$B$4*AE278+AJ277)-(Constants!$B$4+Constants!$B$5)*AI278</f>
        <v>0</v>
      </c>
      <c r="AK278">
        <f>((Constants!$B$5*AK277)+Constants!$B$4*AF278+AL277)/(Constants!$B$5+Constants!$B$4)</f>
        <v>400.5</v>
      </c>
      <c r="AL278">
        <f>((Constants!$B$5*AK277)+Constants!$B$4*AF278+AL277)-(Constants!$B$5+Constants!$B$4)*AK278</f>
        <v>0</v>
      </c>
      <c r="AM278">
        <f t="shared" si="77"/>
        <v>1</v>
      </c>
      <c r="AN278">
        <f t="shared" si="78"/>
        <v>1</v>
      </c>
      <c r="AO278">
        <f>(200000*(ABS(N278)-ABS(N276))+Constants!$B$7)/(2*Constants!$B$7)</f>
        <v>0.5</v>
      </c>
      <c r="AP278">
        <f>(200000*(ABS(O278)-ABS(O276))+Constants!$B$7)/(2*Constants!$B$7)</f>
        <v>0.5</v>
      </c>
      <c r="AQ278">
        <f t="shared" si="79"/>
        <v>1</v>
      </c>
      <c r="AR278">
        <f>(Constants!$B$3*Constants!$B$8*I278*K278+AS277)/(Constants!$B$9*Constants!$B$4)</f>
        <v>2.51327433628319</v>
      </c>
      <c r="AS278">
        <f>(Constants!$B$3*Constants!$B$8*I278*K278+AS277)-(AR278*Constants!$B$9*Constants!$B$4)</f>
        <v>0</v>
      </c>
      <c r="AT278">
        <f t="shared" si="80"/>
        <v>693.66371681416</v>
      </c>
      <c r="AU278">
        <f t="array" ref="AU278">IF(SUMPRODUCT(--(SIGN(AN245:AN277)=SIGN(K246:K278)))=0,2,IF(AV277&gt;0,1,0))</f>
        <v>0</v>
      </c>
      <c r="AV278">
        <f>IF(AU278=2,ROUND(5*1000/Constants!$B$11,0),IF(AV277&gt;0,AV277-1,0))</f>
        <v>0</v>
      </c>
      <c r="AW278">
        <f t="shared" si="81"/>
        <v>0</v>
      </c>
      <c r="AX278">
        <f ca="1" t="array" ref="AX278">IF(AW278&gt;Constants!$B$12,2,IF(SUMPRODUCT(--(AX259:AX278=2))=0,0,1))</f>
        <v>2</v>
      </c>
      <c r="AZ278">
        <f t="array" ref="AZ278">IF(ABS(AG278)&gt;Constants!$B$13,2,IF(SUMPRODUCT(--(AZ258:AZ277=2))=0,0,1))</f>
        <v>0</v>
      </c>
    </row>
    <row r="279" spans="1:52">
      <c r="A279" s="3">
        <v>277</v>
      </c>
      <c r="B279">
        <f>Signals!D278</f>
        <v>1</v>
      </c>
      <c r="C279">
        <f>Signals!E278</f>
        <v>1</v>
      </c>
      <c r="D279">
        <f>Signals!G278</f>
        <v>0</v>
      </c>
      <c r="E279">
        <f>Signals!J278</f>
        <v>0</v>
      </c>
      <c r="F279">
        <f>Signals!K278</f>
        <v>0</v>
      </c>
      <c r="G279">
        <f>IF(Constants!$B$2=2,-B279,B279)</f>
        <v>1</v>
      </c>
      <c r="H279">
        <f>IF(Constants!$C$2=2,-C279,C279)</f>
        <v>1</v>
      </c>
      <c r="I279">
        <f t="shared" si="65"/>
        <v>1</v>
      </c>
      <c r="J279">
        <f t="shared" si="66"/>
        <v>1</v>
      </c>
      <c r="K279">
        <f t="shared" si="67"/>
        <v>1</v>
      </c>
      <c r="L279">
        <f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400.5</v>
      </c>
      <c r="M279">
        <f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400.5</v>
      </c>
      <c r="N279">
        <f t="shared" si="68"/>
        <v>400.5</v>
      </c>
      <c r="O279">
        <f t="shared" si="69"/>
        <v>400.5</v>
      </c>
      <c r="P279">
        <f>IF(I279&lt;&gt;0,(ABS(L279*Constants!$B$10)+50)/100,MAX(P278-ABS(N279*Constants!$B$4),0))</f>
        <v>0.54005</v>
      </c>
      <c r="Q279">
        <f>IF(J279&lt;&gt;0,(ABS(M279*Constants!$B$10)+50)/100,MAX(Q278-ABS(O279*Constants!$B$4),0))</f>
        <v>0.54005</v>
      </c>
      <c r="R279">
        <f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400.5</v>
      </c>
      <c r="S279">
        <f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400.5</v>
      </c>
      <c r="T279">
        <f t="shared" si="70"/>
        <v>400.5</v>
      </c>
      <c r="U279">
        <f t="shared" si="71"/>
        <v>400.5</v>
      </c>
      <c r="V279">
        <f>IF(I279&lt;&gt;0,(ABS(R279*Constants!$B$4)+50)/100,IF(R279=0,MAX((0-ABS(T279*Constants!$B$4)),0),(ABS(R279*Constants!$B$4)+50)/100))</f>
        <v>501.125</v>
      </c>
      <c r="W279">
        <f>IF(J279&lt;&gt;0,(ABS(S279*Constants!$B$4)+50)/100,IF(S279=0,MAX((0-ABS(U279*Constants!$B$4)),0),(ABS(S279*Constants!$B$4)+50)/100))</f>
        <v>501.125</v>
      </c>
      <c r="X279">
        <f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400.5</v>
      </c>
      <c r="Y279">
        <f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400.5</v>
      </c>
      <c r="Z279">
        <f t="shared" si="72"/>
        <v>400.5</v>
      </c>
      <c r="AA279">
        <f t="shared" si="73"/>
        <v>400.5</v>
      </c>
      <c r="AB279">
        <f>IF(I279&lt;&gt;0,(ABS(X279*Constants!$B$10)+50)/100,IF(X279=0,MAX((AB278-ABS(Z279*Constants!$B$4)),0),(ABS(X279*Constants!$B$4)+50)/100))</f>
        <v>0.54005</v>
      </c>
      <c r="AC279">
        <f>IF(J279&lt;&gt;0,(ABS(Y279*Constants!$B$10)+50)/100,IF(Y279=0,MAX((AC278-ABS(AA279*Constants!$B$4)),0),(ABS(Y279*Constants!$B$4)+50)/100))</f>
        <v>0.54005</v>
      </c>
      <c r="AD279">
        <f t="shared" si="74"/>
        <v>401</v>
      </c>
      <c r="AE279">
        <f t="shared" si="75"/>
        <v>400.5</v>
      </c>
      <c r="AF279">
        <f t="shared" si="76"/>
        <v>400.5</v>
      </c>
      <c r="AG279">
        <f>((Constants!$B$5*AG278)+Constants!$B$4*AD279+AH278)/(Constants!$B$5+Constants!$B$4)</f>
        <v>401</v>
      </c>
      <c r="AH279">
        <f>((Constants!$B$5*AG278)+Constants!$B$4*AD279+AH278)-(Constants!$B$5+Constants!$B$4)*AG279</f>
        <v>0</v>
      </c>
      <c r="AI279">
        <f>((Constants!$B$5*AI278)+Constants!$B$4*AE279+AJ278)/(Constants!$B$5+Constants!$B$4)</f>
        <v>400.5</v>
      </c>
      <c r="AJ279">
        <f>((Constants!$B$5*AI278)+Constants!$B$4*AE279+AJ278)-(Constants!$B$4+Constants!$B$5)*AI279</f>
        <v>0</v>
      </c>
      <c r="AK279">
        <f>((Constants!$B$5*AK278)+Constants!$B$4*AF279+AL278)/(Constants!$B$5+Constants!$B$4)</f>
        <v>400.5</v>
      </c>
      <c r="AL279">
        <f>((Constants!$B$5*AK278)+Constants!$B$4*AF279+AL278)-(Constants!$B$5+Constants!$B$4)*AK279</f>
        <v>0</v>
      </c>
      <c r="AM279">
        <f t="shared" si="77"/>
        <v>1</v>
      </c>
      <c r="AN279">
        <f t="shared" si="78"/>
        <v>1</v>
      </c>
      <c r="AO279">
        <f>(200000*(ABS(N279)-ABS(N277))+Constants!$B$7)/(2*Constants!$B$7)</f>
        <v>0.5</v>
      </c>
      <c r="AP279">
        <f>(200000*(ABS(O279)-ABS(O277))+Constants!$B$7)/(2*Constants!$B$7)</f>
        <v>0.5</v>
      </c>
      <c r="AQ279">
        <f t="shared" si="79"/>
        <v>1</v>
      </c>
      <c r="AR279">
        <f>(Constants!$B$3*Constants!$B$8*I279*K279+AS278)/(Constants!$B$9*Constants!$B$4)</f>
        <v>2.51327433628319</v>
      </c>
      <c r="AS279">
        <f>(Constants!$B$3*Constants!$B$8*I279*K279+AS278)-(AR279*Constants!$B$9*Constants!$B$4)</f>
        <v>0</v>
      </c>
      <c r="AT279">
        <f t="shared" si="80"/>
        <v>696.176991150443</v>
      </c>
      <c r="AU279">
        <f t="array" ref="AU279">IF(SUMPRODUCT(--(SIGN(AN246:AN278)=SIGN(K247:K279)))=0,2,IF(AV278&gt;0,1,0))</f>
        <v>0</v>
      </c>
      <c r="AV279">
        <f>IF(AU279=2,ROUND(5*1000/Constants!$B$11,0),IF(AV278&gt;0,AV278-1,0))</f>
        <v>0</v>
      </c>
      <c r="AW279">
        <f t="shared" si="81"/>
        <v>0</v>
      </c>
      <c r="AX279">
        <f ca="1" t="array" ref="AX279">IF(AW279&gt;Constants!$B$12,2,IF(SUMPRODUCT(--(AX260:AX279=2))=0,0,1))</f>
        <v>2</v>
      </c>
      <c r="AZ279">
        <f t="array" ref="AZ279">IF(ABS(AG279)&gt;Constants!$B$13,2,IF(SUMPRODUCT(--(AZ259:AZ278=2))=0,0,1))</f>
        <v>0</v>
      </c>
    </row>
    <row r="280" spans="1:52">
      <c r="A280" s="3">
        <v>278</v>
      </c>
      <c r="B280">
        <f>Signals!D279</f>
        <v>1</v>
      </c>
      <c r="C280">
        <f>Signals!E279</f>
        <v>1</v>
      </c>
      <c r="D280">
        <f>Signals!G279</f>
        <v>0</v>
      </c>
      <c r="E280">
        <f>Signals!J279</f>
        <v>0</v>
      </c>
      <c r="F280">
        <f>Signals!K279</f>
        <v>0</v>
      </c>
      <c r="G280">
        <f>IF(Constants!$B$2=2,-B280,B280)</f>
        <v>1</v>
      </c>
      <c r="H280">
        <f>IF(Constants!$C$2=2,-C280,C280)</f>
        <v>1</v>
      </c>
      <c r="I280">
        <f t="shared" si="65"/>
        <v>1</v>
      </c>
      <c r="J280">
        <f t="shared" si="66"/>
        <v>1</v>
      </c>
      <c r="K280">
        <f t="shared" si="67"/>
        <v>1</v>
      </c>
      <c r="L280">
        <f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400.5</v>
      </c>
      <c r="M280">
        <f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400.5</v>
      </c>
      <c r="N280">
        <f t="shared" si="68"/>
        <v>400.5</v>
      </c>
      <c r="O280">
        <f t="shared" si="69"/>
        <v>400.5</v>
      </c>
      <c r="P280">
        <f>IF(I280&lt;&gt;0,(ABS(L280*Constants!$B$10)+50)/100,MAX(P279-ABS(N280*Constants!$B$4),0))</f>
        <v>0.54005</v>
      </c>
      <c r="Q280">
        <f>IF(J280&lt;&gt;0,(ABS(M280*Constants!$B$10)+50)/100,MAX(Q279-ABS(O280*Constants!$B$4),0))</f>
        <v>0.54005</v>
      </c>
      <c r="R280">
        <f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400.5</v>
      </c>
      <c r="S280">
        <f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400.5</v>
      </c>
      <c r="T280">
        <f t="shared" si="70"/>
        <v>400.5</v>
      </c>
      <c r="U280">
        <f t="shared" si="71"/>
        <v>400.5</v>
      </c>
      <c r="V280">
        <f>IF(I280&lt;&gt;0,(ABS(R280*Constants!$B$4)+50)/100,IF(R280=0,MAX((0-ABS(T280*Constants!$B$4)),0),(ABS(R280*Constants!$B$4)+50)/100))</f>
        <v>501.125</v>
      </c>
      <c r="W280">
        <f>IF(J280&lt;&gt;0,(ABS(S280*Constants!$B$4)+50)/100,IF(S280=0,MAX((0-ABS(U280*Constants!$B$4)),0),(ABS(S280*Constants!$B$4)+50)/100))</f>
        <v>501.125</v>
      </c>
      <c r="X280">
        <f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400.5</v>
      </c>
      <c r="Y280">
        <f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400.5</v>
      </c>
      <c r="Z280">
        <f t="shared" si="72"/>
        <v>400.5</v>
      </c>
      <c r="AA280">
        <f t="shared" si="73"/>
        <v>400.5</v>
      </c>
      <c r="AB280">
        <f>IF(I280&lt;&gt;0,(ABS(X280*Constants!$B$10)+50)/100,IF(X280=0,MAX((AB279-ABS(Z280*Constants!$B$4)),0),(ABS(X280*Constants!$B$4)+50)/100))</f>
        <v>0.54005</v>
      </c>
      <c r="AC280">
        <f>IF(J280&lt;&gt;0,(ABS(Y280*Constants!$B$10)+50)/100,IF(Y280=0,MAX((AC279-ABS(AA280*Constants!$B$4)),0),(ABS(Y280*Constants!$B$4)+50)/100))</f>
        <v>0.54005</v>
      </c>
      <c r="AD280">
        <f t="shared" si="74"/>
        <v>401</v>
      </c>
      <c r="AE280">
        <f t="shared" si="75"/>
        <v>400.5</v>
      </c>
      <c r="AF280">
        <f t="shared" si="76"/>
        <v>400.5</v>
      </c>
      <c r="AG280">
        <f>((Constants!$B$5*AG279)+Constants!$B$4*AD280+AH279)/(Constants!$B$5+Constants!$B$4)</f>
        <v>401</v>
      </c>
      <c r="AH280">
        <f>((Constants!$B$5*AG279)+Constants!$B$4*AD280+AH279)-(Constants!$B$5+Constants!$B$4)*AG280</f>
        <v>0</v>
      </c>
      <c r="AI280">
        <f>((Constants!$B$5*AI279)+Constants!$B$4*AE280+AJ279)/(Constants!$B$5+Constants!$B$4)</f>
        <v>400.5</v>
      </c>
      <c r="AJ280">
        <f>((Constants!$B$5*AI279)+Constants!$B$4*AE280+AJ279)-(Constants!$B$4+Constants!$B$5)*AI280</f>
        <v>0</v>
      </c>
      <c r="AK280">
        <f>((Constants!$B$5*AK279)+Constants!$B$4*AF280+AL279)/(Constants!$B$5+Constants!$B$4)</f>
        <v>400.5</v>
      </c>
      <c r="AL280">
        <f>((Constants!$B$5*AK279)+Constants!$B$4*AF280+AL279)-(Constants!$B$5+Constants!$B$4)*AK280</f>
        <v>0</v>
      </c>
      <c r="AM280">
        <f t="shared" si="77"/>
        <v>1</v>
      </c>
      <c r="AN280">
        <f t="shared" si="78"/>
        <v>1</v>
      </c>
      <c r="AO280">
        <f>(200000*(ABS(N280)-ABS(N278))+Constants!$B$7)/(2*Constants!$B$7)</f>
        <v>0.5</v>
      </c>
      <c r="AP280">
        <f>(200000*(ABS(O280)-ABS(O278))+Constants!$B$7)/(2*Constants!$B$7)</f>
        <v>0.5</v>
      </c>
      <c r="AQ280">
        <f t="shared" si="79"/>
        <v>1</v>
      </c>
      <c r="AR280">
        <f>(Constants!$B$3*Constants!$B$8*I280*K280+AS279)/(Constants!$B$9*Constants!$B$4)</f>
        <v>2.51327433628319</v>
      </c>
      <c r="AS280">
        <f>(Constants!$B$3*Constants!$B$8*I280*K280+AS279)-(AR280*Constants!$B$9*Constants!$B$4)</f>
        <v>0</v>
      </c>
      <c r="AT280">
        <f t="shared" si="80"/>
        <v>698.690265486726</v>
      </c>
      <c r="AU280">
        <f t="array" ref="AU280">IF(SUMPRODUCT(--(SIGN(AN247:AN279)=SIGN(K248:K280)))=0,2,IF(AV279&gt;0,1,0))</f>
        <v>0</v>
      </c>
      <c r="AV280">
        <f>IF(AU280=2,ROUND(5*1000/Constants!$B$11,0),IF(AV279&gt;0,AV279-1,0))</f>
        <v>0</v>
      </c>
      <c r="AW280">
        <f t="shared" si="81"/>
        <v>0</v>
      </c>
      <c r="AX280">
        <f ca="1" t="array" ref="AX280">IF(AW280&gt;Constants!$B$12,2,IF(SUMPRODUCT(--(AX261:AX280=2))=0,0,1))</f>
        <v>2</v>
      </c>
      <c r="AZ280">
        <f t="array" ref="AZ280">IF(ABS(AG280)&gt;Constants!$B$13,2,IF(SUMPRODUCT(--(AZ260:AZ279=2))=0,0,1))</f>
        <v>0</v>
      </c>
    </row>
    <row r="281" spans="1:52">
      <c r="A281" s="3">
        <v>279</v>
      </c>
      <c r="B281">
        <f>Signals!D280</f>
        <v>1</v>
      </c>
      <c r="C281">
        <f>Signals!E280</f>
        <v>1</v>
      </c>
      <c r="D281">
        <f>Signals!G280</f>
        <v>0</v>
      </c>
      <c r="E281">
        <f>Signals!J280</f>
        <v>0</v>
      </c>
      <c r="F281">
        <f>Signals!K280</f>
        <v>0</v>
      </c>
      <c r="G281">
        <f>IF(Constants!$B$2=2,-B281,B281)</f>
        <v>1</v>
      </c>
      <c r="H281">
        <f>IF(Constants!$C$2=2,-C281,C281)</f>
        <v>1</v>
      </c>
      <c r="I281">
        <f t="shared" si="65"/>
        <v>1</v>
      </c>
      <c r="J281">
        <f t="shared" si="66"/>
        <v>1</v>
      </c>
      <c r="K281">
        <f t="shared" si="67"/>
        <v>1</v>
      </c>
      <c r="L281">
        <f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400.5</v>
      </c>
      <c r="M281">
        <f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400.5</v>
      </c>
      <c r="N281">
        <f t="shared" si="68"/>
        <v>400.5</v>
      </c>
      <c r="O281">
        <f t="shared" si="69"/>
        <v>400.5</v>
      </c>
      <c r="P281">
        <f>IF(I281&lt;&gt;0,(ABS(L281*Constants!$B$10)+50)/100,MAX(P280-ABS(N281*Constants!$B$4),0))</f>
        <v>0.54005</v>
      </c>
      <c r="Q281">
        <f>IF(J281&lt;&gt;0,(ABS(M281*Constants!$B$10)+50)/100,MAX(Q280-ABS(O281*Constants!$B$4),0))</f>
        <v>0.54005</v>
      </c>
      <c r="R281">
        <f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400.5</v>
      </c>
      <c r="S281">
        <f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400.5</v>
      </c>
      <c r="T281">
        <f t="shared" si="70"/>
        <v>400.5</v>
      </c>
      <c r="U281">
        <f t="shared" si="71"/>
        <v>400.5</v>
      </c>
      <c r="V281">
        <f>IF(I281&lt;&gt;0,(ABS(R281*Constants!$B$4)+50)/100,IF(R281=0,MAX((0-ABS(T281*Constants!$B$4)),0),(ABS(R281*Constants!$B$4)+50)/100))</f>
        <v>501.125</v>
      </c>
      <c r="W281">
        <f>IF(J281&lt;&gt;0,(ABS(S281*Constants!$B$4)+50)/100,IF(S281=0,MAX((0-ABS(U281*Constants!$B$4)),0),(ABS(S281*Constants!$B$4)+50)/100))</f>
        <v>501.125</v>
      </c>
      <c r="X281">
        <f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400.5</v>
      </c>
      <c r="Y281">
        <f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400.5</v>
      </c>
      <c r="Z281">
        <f t="shared" si="72"/>
        <v>400.5</v>
      </c>
      <c r="AA281">
        <f t="shared" si="73"/>
        <v>400.5</v>
      </c>
      <c r="AB281">
        <f>IF(I281&lt;&gt;0,(ABS(X281*Constants!$B$10)+50)/100,IF(X281=0,MAX((AB280-ABS(Z281*Constants!$B$4)),0),(ABS(X281*Constants!$B$4)+50)/100))</f>
        <v>0.54005</v>
      </c>
      <c r="AC281">
        <f>IF(J281&lt;&gt;0,(ABS(Y281*Constants!$B$10)+50)/100,IF(Y281=0,MAX((AC280-ABS(AA281*Constants!$B$4)),0),(ABS(Y281*Constants!$B$4)+50)/100))</f>
        <v>0.54005</v>
      </c>
      <c r="AD281">
        <f t="shared" si="74"/>
        <v>401</v>
      </c>
      <c r="AE281">
        <f t="shared" si="75"/>
        <v>400.5</v>
      </c>
      <c r="AF281">
        <f t="shared" si="76"/>
        <v>400.5</v>
      </c>
      <c r="AG281">
        <f>((Constants!$B$5*AG280)+Constants!$B$4*AD281+AH280)/(Constants!$B$5+Constants!$B$4)</f>
        <v>401</v>
      </c>
      <c r="AH281">
        <f>((Constants!$B$5*AG280)+Constants!$B$4*AD281+AH280)-(Constants!$B$5+Constants!$B$4)*AG281</f>
        <v>0</v>
      </c>
      <c r="AI281">
        <f>((Constants!$B$5*AI280)+Constants!$B$4*AE281+AJ280)/(Constants!$B$5+Constants!$B$4)</f>
        <v>400.5</v>
      </c>
      <c r="AJ281">
        <f>((Constants!$B$5*AI280)+Constants!$B$4*AE281+AJ280)-(Constants!$B$4+Constants!$B$5)*AI281</f>
        <v>0</v>
      </c>
      <c r="AK281">
        <f>((Constants!$B$5*AK280)+Constants!$B$4*AF281+AL280)/(Constants!$B$5+Constants!$B$4)</f>
        <v>400.5</v>
      </c>
      <c r="AL281">
        <f>((Constants!$B$5*AK280)+Constants!$B$4*AF281+AL280)-(Constants!$B$5+Constants!$B$4)*AK281</f>
        <v>0</v>
      </c>
      <c r="AM281">
        <f t="shared" si="77"/>
        <v>1</v>
      </c>
      <c r="AN281">
        <f t="shared" si="78"/>
        <v>1</v>
      </c>
      <c r="AO281">
        <f>(200000*(ABS(N281)-ABS(N279))+Constants!$B$7)/(2*Constants!$B$7)</f>
        <v>0.5</v>
      </c>
      <c r="AP281">
        <f>(200000*(ABS(O281)-ABS(O279))+Constants!$B$7)/(2*Constants!$B$7)</f>
        <v>0.5</v>
      </c>
      <c r="AQ281">
        <f t="shared" si="79"/>
        <v>1</v>
      </c>
      <c r="AR281">
        <f>(Constants!$B$3*Constants!$B$8*I281*K281+AS280)/(Constants!$B$9*Constants!$B$4)</f>
        <v>2.51327433628319</v>
      </c>
      <c r="AS281">
        <f>(Constants!$B$3*Constants!$B$8*I281*K281+AS280)-(AR281*Constants!$B$9*Constants!$B$4)</f>
        <v>0</v>
      </c>
      <c r="AT281">
        <f t="shared" si="80"/>
        <v>701.20353982301</v>
      </c>
      <c r="AU281">
        <f t="array" ref="AU281">IF(SUMPRODUCT(--(SIGN(AN248:AN280)=SIGN(K249:K281)))=0,2,IF(AV280&gt;0,1,0))</f>
        <v>0</v>
      </c>
      <c r="AV281">
        <f>IF(AU281=2,ROUND(5*1000/Constants!$B$11,0),IF(AV280&gt;0,AV280-1,0))</f>
        <v>0</v>
      </c>
      <c r="AW281">
        <f t="shared" si="81"/>
        <v>0</v>
      </c>
      <c r="AX281">
        <f ca="1" t="array" ref="AX281">IF(AW281&gt;Constants!$B$12,2,IF(SUMPRODUCT(--(AX262:AX281=2))=0,0,1))</f>
        <v>2</v>
      </c>
      <c r="AZ281">
        <f t="array" ref="AZ281">IF(ABS(AG281)&gt;Constants!$B$13,2,IF(SUMPRODUCT(--(AZ261:AZ280=2))=0,0,1))</f>
        <v>0</v>
      </c>
    </row>
    <row r="282" spans="1:52">
      <c r="A282" s="3">
        <v>280</v>
      </c>
      <c r="B282">
        <f>Signals!D281</f>
        <v>1</v>
      </c>
      <c r="C282">
        <f>Signals!E281</f>
        <v>1</v>
      </c>
      <c r="D282">
        <f>Signals!G281</f>
        <v>0</v>
      </c>
      <c r="E282">
        <f>Signals!J281</f>
        <v>0</v>
      </c>
      <c r="F282">
        <f>Signals!K281</f>
        <v>0</v>
      </c>
      <c r="G282">
        <f>IF(Constants!$B$2=2,-B282,B282)</f>
        <v>1</v>
      </c>
      <c r="H282">
        <f>IF(Constants!$C$2=2,-C282,C282)</f>
        <v>1</v>
      </c>
      <c r="I282">
        <f t="shared" si="65"/>
        <v>1</v>
      </c>
      <c r="J282">
        <f t="shared" si="66"/>
        <v>1</v>
      </c>
      <c r="K282">
        <f t="shared" si="67"/>
        <v>1</v>
      </c>
      <c r="L282">
        <f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400.5</v>
      </c>
      <c r="M282">
        <f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400.5</v>
      </c>
      <c r="N282">
        <f t="shared" si="68"/>
        <v>400.5</v>
      </c>
      <c r="O282">
        <f t="shared" si="69"/>
        <v>400.5</v>
      </c>
      <c r="P282">
        <f>IF(I282&lt;&gt;0,(ABS(L282*Constants!$B$10)+50)/100,MAX(P281-ABS(N282*Constants!$B$4),0))</f>
        <v>0.54005</v>
      </c>
      <c r="Q282">
        <f>IF(J282&lt;&gt;0,(ABS(M282*Constants!$B$10)+50)/100,MAX(Q281-ABS(O282*Constants!$B$4),0))</f>
        <v>0.54005</v>
      </c>
      <c r="R282">
        <f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400.5</v>
      </c>
      <c r="S282">
        <f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400.5</v>
      </c>
      <c r="T282">
        <f t="shared" si="70"/>
        <v>400.5</v>
      </c>
      <c r="U282">
        <f t="shared" si="71"/>
        <v>400.5</v>
      </c>
      <c r="V282">
        <f>IF(I282&lt;&gt;0,(ABS(R282*Constants!$B$4)+50)/100,IF(R282=0,MAX((0-ABS(T282*Constants!$B$4)),0),(ABS(R282*Constants!$B$4)+50)/100))</f>
        <v>501.125</v>
      </c>
      <c r="W282">
        <f>IF(J282&lt;&gt;0,(ABS(S282*Constants!$B$4)+50)/100,IF(S282=0,MAX((0-ABS(U282*Constants!$B$4)),0),(ABS(S282*Constants!$B$4)+50)/100))</f>
        <v>501.125</v>
      </c>
      <c r="X282">
        <f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400.5</v>
      </c>
      <c r="Y282">
        <f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400.5</v>
      </c>
      <c r="Z282">
        <f t="shared" si="72"/>
        <v>400.5</v>
      </c>
      <c r="AA282">
        <f t="shared" si="73"/>
        <v>400.5</v>
      </c>
      <c r="AB282">
        <f>IF(I282&lt;&gt;0,(ABS(X282*Constants!$B$10)+50)/100,IF(X282=0,MAX((AB281-ABS(Z282*Constants!$B$4)),0),(ABS(X282*Constants!$B$4)+50)/100))</f>
        <v>0.54005</v>
      </c>
      <c r="AC282">
        <f>IF(J282&lt;&gt;0,(ABS(Y282*Constants!$B$10)+50)/100,IF(Y282=0,MAX((AC281-ABS(AA282*Constants!$B$4)),0),(ABS(Y282*Constants!$B$4)+50)/100))</f>
        <v>0.54005</v>
      </c>
      <c r="AD282">
        <f t="shared" si="74"/>
        <v>401</v>
      </c>
      <c r="AE282">
        <f t="shared" si="75"/>
        <v>400.5</v>
      </c>
      <c r="AF282">
        <f t="shared" si="76"/>
        <v>400.5</v>
      </c>
      <c r="AG282">
        <f>((Constants!$B$5*AG281)+Constants!$B$4*AD282+AH281)/(Constants!$B$5+Constants!$B$4)</f>
        <v>401</v>
      </c>
      <c r="AH282">
        <f>((Constants!$B$5*AG281)+Constants!$B$4*AD282+AH281)-(Constants!$B$5+Constants!$B$4)*AG282</f>
        <v>0</v>
      </c>
      <c r="AI282">
        <f>((Constants!$B$5*AI281)+Constants!$B$4*AE282+AJ281)/(Constants!$B$5+Constants!$B$4)</f>
        <v>400.5</v>
      </c>
      <c r="AJ282">
        <f>((Constants!$B$5*AI281)+Constants!$B$4*AE282+AJ281)-(Constants!$B$4+Constants!$B$5)*AI282</f>
        <v>0</v>
      </c>
      <c r="AK282">
        <f>((Constants!$B$5*AK281)+Constants!$B$4*AF282+AL281)/(Constants!$B$5+Constants!$B$4)</f>
        <v>400.5</v>
      </c>
      <c r="AL282">
        <f>((Constants!$B$5*AK281)+Constants!$B$4*AF282+AL281)-(Constants!$B$5+Constants!$B$4)*AK282</f>
        <v>0</v>
      </c>
      <c r="AM282">
        <f t="shared" si="77"/>
        <v>1</v>
      </c>
      <c r="AN282">
        <f t="shared" si="78"/>
        <v>1</v>
      </c>
      <c r="AO282">
        <f>(200000*(ABS(N282)-ABS(N280))+Constants!$B$7)/(2*Constants!$B$7)</f>
        <v>0.5</v>
      </c>
      <c r="AP282">
        <f>(200000*(ABS(O282)-ABS(O280))+Constants!$B$7)/(2*Constants!$B$7)</f>
        <v>0.5</v>
      </c>
      <c r="AQ282">
        <f t="shared" si="79"/>
        <v>1</v>
      </c>
      <c r="AR282">
        <f>(Constants!$B$3*Constants!$B$8*I282*K282+AS281)/(Constants!$B$9*Constants!$B$4)</f>
        <v>2.51327433628319</v>
      </c>
      <c r="AS282">
        <f>(Constants!$B$3*Constants!$B$8*I282*K282+AS281)-(AR282*Constants!$B$9*Constants!$B$4)</f>
        <v>0</v>
      </c>
      <c r="AT282">
        <f t="shared" si="80"/>
        <v>703.716814159293</v>
      </c>
      <c r="AU282">
        <f t="array" ref="AU282">IF(SUMPRODUCT(--(SIGN(AN249:AN281)=SIGN(K250:K282)))=0,2,IF(AV281&gt;0,1,0))</f>
        <v>0</v>
      </c>
      <c r="AV282">
        <f>IF(AU282=2,ROUND(5*1000/Constants!$B$11,0),IF(AV281&gt;0,AV281-1,0))</f>
        <v>0</v>
      </c>
      <c r="AW282">
        <f t="shared" si="81"/>
        <v>0</v>
      </c>
      <c r="AX282">
        <f ca="1" t="array" ref="AX282">IF(AW282&gt;Constants!$B$12,2,IF(SUMPRODUCT(--(AX263:AX282=2))=0,0,1))</f>
        <v>2</v>
      </c>
      <c r="AZ282">
        <f t="array" ref="AZ282">IF(ABS(AG282)&gt;Constants!$B$13,2,IF(SUMPRODUCT(--(AZ262:AZ281=2))=0,0,1))</f>
        <v>0</v>
      </c>
    </row>
    <row r="283" spans="1:52">
      <c r="A283" s="3">
        <v>281</v>
      </c>
      <c r="B283">
        <f>Signals!D282</f>
        <v>1</v>
      </c>
      <c r="C283">
        <f>Signals!E282</f>
        <v>1</v>
      </c>
      <c r="D283">
        <f>Signals!G282</f>
        <v>0</v>
      </c>
      <c r="E283">
        <f>Signals!J282</f>
        <v>0</v>
      </c>
      <c r="F283">
        <f>Signals!K282</f>
        <v>0</v>
      </c>
      <c r="G283">
        <f>IF(Constants!$B$2=2,-B283,B283)</f>
        <v>1</v>
      </c>
      <c r="H283">
        <f>IF(Constants!$C$2=2,-C283,C283)</f>
        <v>1</v>
      </c>
      <c r="I283">
        <f t="shared" si="65"/>
        <v>1</v>
      </c>
      <c r="J283">
        <f t="shared" si="66"/>
        <v>1</v>
      </c>
      <c r="K283">
        <f t="shared" si="67"/>
        <v>1</v>
      </c>
      <c r="L283">
        <f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400.5</v>
      </c>
      <c r="M283">
        <f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400.5</v>
      </c>
      <c r="N283">
        <f t="shared" si="68"/>
        <v>400.5</v>
      </c>
      <c r="O283">
        <f t="shared" si="69"/>
        <v>400.5</v>
      </c>
      <c r="P283">
        <f>IF(I283&lt;&gt;0,(ABS(L283*Constants!$B$10)+50)/100,MAX(P282-ABS(N283*Constants!$B$4),0))</f>
        <v>0.54005</v>
      </c>
      <c r="Q283">
        <f>IF(J283&lt;&gt;0,(ABS(M283*Constants!$B$10)+50)/100,MAX(Q282-ABS(O283*Constants!$B$4),0))</f>
        <v>0.54005</v>
      </c>
      <c r="R283">
        <f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400.5</v>
      </c>
      <c r="S283">
        <f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400.5</v>
      </c>
      <c r="T283">
        <f t="shared" si="70"/>
        <v>400.5</v>
      </c>
      <c r="U283">
        <f t="shared" si="71"/>
        <v>400.5</v>
      </c>
      <c r="V283">
        <f>IF(I283&lt;&gt;0,(ABS(R283*Constants!$B$4)+50)/100,IF(R283=0,MAX((0-ABS(T283*Constants!$B$4)),0),(ABS(R283*Constants!$B$4)+50)/100))</f>
        <v>501.125</v>
      </c>
      <c r="W283">
        <f>IF(J283&lt;&gt;0,(ABS(S283*Constants!$B$4)+50)/100,IF(S283=0,MAX((0-ABS(U283*Constants!$B$4)),0),(ABS(S283*Constants!$B$4)+50)/100))</f>
        <v>501.125</v>
      </c>
      <c r="X283">
        <f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400.5</v>
      </c>
      <c r="Y283">
        <f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400.5</v>
      </c>
      <c r="Z283">
        <f t="shared" si="72"/>
        <v>400.5</v>
      </c>
      <c r="AA283">
        <f t="shared" si="73"/>
        <v>400.5</v>
      </c>
      <c r="AB283">
        <f>IF(I283&lt;&gt;0,(ABS(X283*Constants!$B$10)+50)/100,IF(X283=0,MAX((AB282-ABS(Z283*Constants!$B$4)),0),(ABS(X283*Constants!$B$4)+50)/100))</f>
        <v>0.54005</v>
      </c>
      <c r="AC283">
        <f>IF(J283&lt;&gt;0,(ABS(Y283*Constants!$B$10)+50)/100,IF(Y283=0,MAX((AC282-ABS(AA283*Constants!$B$4)),0),(ABS(Y283*Constants!$B$4)+50)/100))</f>
        <v>0.54005</v>
      </c>
      <c r="AD283">
        <f t="shared" si="74"/>
        <v>401</v>
      </c>
      <c r="AE283">
        <f t="shared" si="75"/>
        <v>400.5</v>
      </c>
      <c r="AF283">
        <f t="shared" si="76"/>
        <v>400.5</v>
      </c>
      <c r="AG283">
        <f>((Constants!$B$5*AG282)+Constants!$B$4*AD283+AH282)/(Constants!$B$5+Constants!$B$4)</f>
        <v>401</v>
      </c>
      <c r="AH283">
        <f>((Constants!$B$5*AG282)+Constants!$B$4*AD283+AH282)-(Constants!$B$5+Constants!$B$4)*AG283</f>
        <v>0</v>
      </c>
      <c r="AI283">
        <f>((Constants!$B$5*AI282)+Constants!$B$4*AE283+AJ282)/(Constants!$B$5+Constants!$B$4)</f>
        <v>400.5</v>
      </c>
      <c r="AJ283">
        <f>((Constants!$B$5*AI282)+Constants!$B$4*AE283+AJ282)-(Constants!$B$4+Constants!$B$5)*AI283</f>
        <v>0</v>
      </c>
      <c r="AK283">
        <f>((Constants!$B$5*AK282)+Constants!$B$4*AF283+AL282)/(Constants!$B$5+Constants!$B$4)</f>
        <v>400.5</v>
      </c>
      <c r="AL283">
        <f>((Constants!$B$5*AK282)+Constants!$B$4*AF283+AL282)-(Constants!$B$5+Constants!$B$4)*AK283</f>
        <v>0</v>
      </c>
      <c r="AM283">
        <f t="shared" si="77"/>
        <v>1</v>
      </c>
      <c r="AN283">
        <f t="shared" si="78"/>
        <v>1</v>
      </c>
      <c r="AO283">
        <f>(200000*(ABS(N283)-ABS(N281))+Constants!$B$7)/(2*Constants!$B$7)</f>
        <v>0.5</v>
      </c>
      <c r="AP283">
        <f>(200000*(ABS(O283)-ABS(O281))+Constants!$B$7)/(2*Constants!$B$7)</f>
        <v>0.5</v>
      </c>
      <c r="AQ283">
        <f t="shared" si="79"/>
        <v>1</v>
      </c>
      <c r="AR283">
        <f>(Constants!$B$3*Constants!$B$8*I283*K283+AS282)/(Constants!$B$9*Constants!$B$4)</f>
        <v>2.51327433628319</v>
      </c>
      <c r="AS283">
        <f>(Constants!$B$3*Constants!$B$8*I283*K283+AS282)-(AR283*Constants!$B$9*Constants!$B$4)</f>
        <v>0</v>
      </c>
      <c r="AT283">
        <f t="shared" si="80"/>
        <v>706.230088495576</v>
      </c>
      <c r="AU283">
        <f t="array" ref="AU283">IF(SUMPRODUCT(--(SIGN(AN250:AN282)=SIGN(K251:K283)))=0,2,IF(AV282&gt;0,1,0))</f>
        <v>0</v>
      </c>
      <c r="AV283">
        <f>IF(AU283=2,ROUND(5*1000/Constants!$B$11,0),IF(AV282&gt;0,AV282-1,0))</f>
        <v>0</v>
      </c>
      <c r="AW283">
        <f t="shared" si="81"/>
        <v>0</v>
      </c>
      <c r="AX283">
        <f ca="1" t="array" ref="AX283">IF(AW283&gt;Constants!$B$12,2,IF(SUMPRODUCT(--(AX264:AX283=2))=0,0,1))</f>
        <v>2</v>
      </c>
      <c r="AZ283">
        <f t="array" ref="AZ283">IF(ABS(AG283)&gt;Constants!$B$13,2,IF(SUMPRODUCT(--(AZ263:AZ282=2))=0,0,1))</f>
        <v>0</v>
      </c>
    </row>
    <row r="284" spans="1:52">
      <c r="A284" s="3">
        <v>282</v>
      </c>
      <c r="B284">
        <f>Signals!D283</f>
        <v>1</v>
      </c>
      <c r="C284">
        <f>Signals!E283</f>
        <v>1</v>
      </c>
      <c r="D284">
        <f>Signals!G283</f>
        <v>0</v>
      </c>
      <c r="E284">
        <f>Signals!J283</f>
        <v>0</v>
      </c>
      <c r="F284">
        <f>Signals!K283</f>
        <v>0</v>
      </c>
      <c r="G284">
        <f>IF(Constants!$B$2=2,-B284,B284)</f>
        <v>1</v>
      </c>
      <c r="H284">
        <f>IF(Constants!$C$2=2,-C284,C284)</f>
        <v>1</v>
      </c>
      <c r="I284">
        <f t="shared" si="65"/>
        <v>1</v>
      </c>
      <c r="J284">
        <f t="shared" si="66"/>
        <v>1</v>
      </c>
      <c r="K284">
        <f t="shared" si="67"/>
        <v>1</v>
      </c>
      <c r="L284">
        <f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400.5</v>
      </c>
      <c r="M284">
        <f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400.5</v>
      </c>
      <c r="N284">
        <f t="shared" si="68"/>
        <v>400.5</v>
      </c>
      <c r="O284">
        <f t="shared" si="69"/>
        <v>400.5</v>
      </c>
      <c r="P284">
        <f>IF(I284&lt;&gt;0,(ABS(L284*Constants!$B$10)+50)/100,MAX(P283-ABS(N284*Constants!$B$4),0))</f>
        <v>0.54005</v>
      </c>
      <c r="Q284">
        <f>IF(J284&lt;&gt;0,(ABS(M284*Constants!$B$10)+50)/100,MAX(Q283-ABS(O284*Constants!$B$4),0))</f>
        <v>0.54005</v>
      </c>
      <c r="R284">
        <f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400.5</v>
      </c>
      <c r="S284">
        <f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400.5</v>
      </c>
      <c r="T284">
        <f t="shared" si="70"/>
        <v>400.5</v>
      </c>
      <c r="U284">
        <f t="shared" si="71"/>
        <v>400.5</v>
      </c>
      <c r="V284">
        <f>IF(I284&lt;&gt;0,(ABS(R284*Constants!$B$4)+50)/100,IF(R284=0,MAX((0-ABS(T284*Constants!$B$4)),0),(ABS(R284*Constants!$B$4)+50)/100))</f>
        <v>501.125</v>
      </c>
      <c r="W284">
        <f>IF(J284&lt;&gt;0,(ABS(S284*Constants!$B$4)+50)/100,IF(S284=0,MAX((0-ABS(U284*Constants!$B$4)),0),(ABS(S284*Constants!$B$4)+50)/100))</f>
        <v>501.125</v>
      </c>
      <c r="X284">
        <f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400.5</v>
      </c>
      <c r="Y284">
        <f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400.5</v>
      </c>
      <c r="Z284">
        <f t="shared" si="72"/>
        <v>400.5</v>
      </c>
      <c r="AA284">
        <f t="shared" si="73"/>
        <v>400.5</v>
      </c>
      <c r="AB284">
        <f>IF(I284&lt;&gt;0,(ABS(X284*Constants!$B$10)+50)/100,IF(X284=0,MAX((AB283-ABS(Z284*Constants!$B$4)),0),(ABS(X284*Constants!$B$4)+50)/100))</f>
        <v>0.54005</v>
      </c>
      <c r="AC284">
        <f>IF(J284&lt;&gt;0,(ABS(Y284*Constants!$B$10)+50)/100,IF(Y284=0,MAX((AC283-ABS(AA284*Constants!$B$4)),0),(ABS(Y284*Constants!$B$4)+50)/100))</f>
        <v>0.54005</v>
      </c>
      <c r="AD284">
        <f t="shared" si="74"/>
        <v>401</v>
      </c>
      <c r="AE284">
        <f t="shared" si="75"/>
        <v>400.5</v>
      </c>
      <c r="AF284">
        <f t="shared" si="76"/>
        <v>400.5</v>
      </c>
      <c r="AG284">
        <f>((Constants!$B$5*AG283)+Constants!$B$4*AD284+AH283)/(Constants!$B$5+Constants!$B$4)</f>
        <v>401</v>
      </c>
      <c r="AH284">
        <f>((Constants!$B$5*AG283)+Constants!$B$4*AD284+AH283)-(Constants!$B$5+Constants!$B$4)*AG284</f>
        <v>0</v>
      </c>
      <c r="AI284">
        <f>((Constants!$B$5*AI283)+Constants!$B$4*AE284+AJ283)/(Constants!$B$5+Constants!$B$4)</f>
        <v>400.5</v>
      </c>
      <c r="AJ284">
        <f>((Constants!$B$5*AI283)+Constants!$B$4*AE284+AJ283)-(Constants!$B$4+Constants!$B$5)*AI284</f>
        <v>0</v>
      </c>
      <c r="AK284">
        <f>((Constants!$B$5*AK283)+Constants!$B$4*AF284+AL283)/(Constants!$B$5+Constants!$B$4)</f>
        <v>400.5</v>
      </c>
      <c r="AL284">
        <f>((Constants!$B$5*AK283)+Constants!$B$4*AF284+AL283)-(Constants!$B$5+Constants!$B$4)*AK284</f>
        <v>0</v>
      </c>
      <c r="AM284">
        <f t="shared" si="77"/>
        <v>1</v>
      </c>
      <c r="AN284">
        <f t="shared" si="78"/>
        <v>1</v>
      </c>
      <c r="AO284">
        <f>(200000*(ABS(N284)-ABS(N282))+Constants!$B$7)/(2*Constants!$B$7)</f>
        <v>0.5</v>
      </c>
      <c r="AP284">
        <f>(200000*(ABS(O284)-ABS(O282))+Constants!$B$7)/(2*Constants!$B$7)</f>
        <v>0.5</v>
      </c>
      <c r="AQ284">
        <f t="shared" si="79"/>
        <v>1</v>
      </c>
      <c r="AR284">
        <f>(Constants!$B$3*Constants!$B$8*I284*K284+AS283)/(Constants!$B$9*Constants!$B$4)</f>
        <v>2.51327433628319</v>
      </c>
      <c r="AS284">
        <f>(Constants!$B$3*Constants!$B$8*I284*K284+AS283)-(AR284*Constants!$B$9*Constants!$B$4)</f>
        <v>0</v>
      </c>
      <c r="AT284">
        <f t="shared" si="80"/>
        <v>708.743362831859</v>
      </c>
      <c r="AU284">
        <f t="array" ref="AU284">IF(SUMPRODUCT(--(SIGN(AN251:AN283)=SIGN(K252:K284)))=0,2,IF(AV283&gt;0,1,0))</f>
        <v>0</v>
      </c>
      <c r="AV284">
        <f>IF(AU284=2,ROUND(5*1000/Constants!$B$11,0),IF(AV283&gt;0,AV283-1,0))</f>
        <v>0</v>
      </c>
      <c r="AW284">
        <f t="shared" si="81"/>
        <v>0</v>
      </c>
      <c r="AX284">
        <f ca="1" t="array" ref="AX284">IF(AW284&gt;Constants!$B$12,2,IF(SUMPRODUCT(--(AX265:AX284=2))=0,0,1))</f>
        <v>2</v>
      </c>
      <c r="AZ284">
        <f t="array" ref="AZ284">IF(ABS(AG284)&gt;Constants!$B$13,2,IF(SUMPRODUCT(--(AZ264:AZ283=2))=0,0,1))</f>
        <v>0</v>
      </c>
    </row>
    <row r="285" spans="1:52">
      <c r="A285" s="3">
        <v>283</v>
      </c>
      <c r="B285">
        <f>Signals!D284</f>
        <v>1</v>
      </c>
      <c r="C285">
        <f>Signals!E284</f>
        <v>1</v>
      </c>
      <c r="D285">
        <f>Signals!G284</f>
        <v>0</v>
      </c>
      <c r="E285">
        <f>Signals!J284</f>
        <v>0</v>
      </c>
      <c r="F285">
        <f>Signals!K284</f>
        <v>0</v>
      </c>
      <c r="G285">
        <f>IF(Constants!$B$2=2,-B285,B285)</f>
        <v>1</v>
      </c>
      <c r="H285">
        <f>IF(Constants!$C$2=2,-C285,C285)</f>
        <v>1</v>
      </c>
      <c r="I285">
        <f t="shared" si="65"/>
        <v>1</v>
      </c>
      <c r="J285">
        <f t="shared" si="66"/>
        <v>1</v>
      </c>
      <c r="K285">
        <f t="shared" si="67"/>
        <v>1</v>
      </c>
      <c r="L285">
        <f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400.5</v>
      </c>
      <c r="M285">
        <f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400.5</v>
      </c>
      <c r="N285">
        <f t="shared" si="68"/>
        <v>400.5</v>
      </c>
      <c r="O285">
        <f t="shared" si="69"/>
        <v>400.5</v>
      </c>
      <c r="P285">
        <f>IF(I285&lt;&gt;0,(ABS(L285*Constants!$B$10)+50)/100,MAX(P284-ABS(N285*Constants!$B$4),0))</f>
        <v>0.54005</v>
      </c>
      <c r="Q285">
        <f>IF(J285&lt;&gt;0,(ABS(M285*Constants!$B$10)+50)/100,MAX(Q284-ABS(O285*Constants!$B$4),0))</f>
        <v>0.54005</v>
      </c>
      <c r="R285">
        <f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400.5</v>
      </c>
      <c r="S285">
        <f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400.5</v>
      </c>
      <c r="T285">
        <f t="shared" si="70"/>
        <v>400.5</v>
      </c>
      <c r="U285">
        <f t="shared" si="71"/>
        <v>400.5</v>
      </c>
      <c r="V285">
        <f>IF(I285&lt;&gt;0,(ABS(R285*Constants!$B$4)+50)/100,IF(R285=0,MAX((0-ABS(T285*Constants!$B$4)),0),(ABS(R285*Constants!$B$4)+50)/100))</f>
        <v>501.125</v>
      </c>
      <c r="W285">
        <f>IF(J285&lt;&gt;0,(ABS(S285*Constants!$B$4)+50)/100,IF(S285=0,MAX((0-ABS(U285*Constants!$B$4)),0),(ABS(S285*Constants!$B$4)+50)/100))</f>
        <v>501.125</v>
      </c>
      <c r="X285">
        <f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400.5</v>
      </c>
      <c r="Y285">
        <f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400.5</v>
      </c>
      <c r="Z285">
        <f t="shared" si="72"/>
        <v>400.5</v>
      </c>
      <c r="AA285">
        <f t="shared" si="73"/>
        <v>400.5</v>
      </c>
      <c r="AB285">
        <f>IF(I285&lt;&gt;0,(ABS(X285*Constants!$B$10)+50)/100,IF(X285=0,MAX((AB284-ABS(Z285*Constants!$B$4)),0),(ABS(X285*Constants!$B$4)+50)/100))</f>
        <v>0.54005</v>
      </c>
      <c r="AC285">
        <f>IF(J285&lt;&gt;0,(ABS(Y285*Constants!$B$10)+50)/100,IF(Y285=0,MAX((AC284-ABS(AA285*Constants!$B$4)),0),(ABS(Y285*Constants!$B$4)+50)/100))</f>
        <v>0.54005</v>
      </c>
      <c r="AD285">
        <f t="shared" si="74"/>
        <v>401</v>
      </c>
      <c r="AE285">
        <f t="shared" si="75"/>
        <v>400.5</v>
      </c>
      <c r="AF285">
        <f t="shared" si="76"/>
        <v>400.5</v>
      </c>
      <c r="AG285">
        <f>((Constants!$B$5*AG284)+Constants!$B$4*AD285+AH284)/(Constants!$B$5+Constants!$B$4)</f>
        <v>401</v>
      </c>
      <c r="AH285">
        <f>((Constants!$B$5*AG284)+Constants!$B$4*AD285+AH284)-(Constants!$B$5+Constants!$B$4)*AG285</f>
        <v>0</v>
      </c>
      <c r="AI285">
        <f>((Constants!$B$5*AI284)+Constants!$B$4*AE285+AJ284)/(Constants!$B$5+Constants!$B$4)</f>
        <v>400.5</v>
      </c>
      <c r="AJ285">
        <f>((Constants!$B$5*AI284)+Constants!$B$4*AE285+AJ284)-(Constants!$B$4+Constants!$B$5)*AI285</f>
        <v>0</v>
      </c>
      <c r="AK285">
        <f>((Constants!$B$5*AK284)+Constants!$B$4*AF285+AL284)/(Constants!$B$5+Constants!$B$4)</f>
        <v>400.5</v>
      </c>
      <c r="AL285">
        <f>((Constants!$B$5*AK284)+Constants!$B$4*AF285+AL284)-(Constants!$B$5+Constants!$B$4)*AK285</f>
        <v>0</v>
      </c>
      <c r="AM285">
        <f t="shared" si="77"/>
        <v>1</v>
      </c>
      <c r="AN285">
        <f t="shared" si="78"/>
        <v>1</v>
      </c>
      <c r="AO285">
        <f>(200000*(ABS(N285)-ABS(N283))+Constants!$B$7)/(2*Constants!$B$7)</f>
        <v>0.5</v>
      </c>
      <c r="AP285">
        <f>(200000*(ABS(O285)-ABS(O283))+Constants!$B$7)/(2*Constants!$B$7)</f>
        <v>0.5</v>
      </c>
      <c r="AQ285">
        <f t="shared" si="79"/>
        <v>1</v>
      </c>
      <c r="AR285">
        <f>(Constants!$B$3*Constants!$B$8*I285*K285+AS284)/(Constants!$B$9*Constants!$B$4)</f>
        <v>2.51327433628319</v>
      </c>
      <c r="AS285">
        <f>(Constants!$B$3*Constants!$B$8*I285*K285+AS284)-(AR285*Constants!$B$9*Constants!$B$4)</f>
        <v>0</v>
      </c>
      <c r="AT285">
        <f t="shared" si="80"/>
        <v>711.256637168142</v>
      </c>
      <c r="AU285">
        <f t="array" ref="AU285">IF(SUMPRODUCT(--(SIGN(AN252:AN284)=SIGN(K253:K285)))=0,2,IF(AV284&gt;0,1,0))</f>
        <v>0</v>
      </c>
      <c r="AV285">
        <f>IF(AU285=2,ROUND(5*1000/Constants!$B$11,0),IF(AV284&gt;0,AV284-1,0))</f>
        <v>0</v>
      </c>
      <c r="AW285">
        <f t="shared" si="81"/>
        <v>0</v>
      </c>
      <c r="AX285">
        <f ca="1" t="array" ref="AX285">IF(AW285&gt;Constants!$B$12,2,IF(SUMPRODUCT(--(AX266:AX285=2))=0,0,1))</f>
        <v>2</v>
      </c>
      <c r="AZ285">
        <f t="array" ref="AZ285">IF(ABS(AG285)&gt;Constants!$B$13,2,IF(SUMPRODUCT(--(AZ265:AZ284=2))=0,0,1))</f>
        <v>0</v>
      </c>
    </row>
    <row r="286" spans="1:52">
      <c r="A286" s="3">
        <v>284</v>
      </c>
      <c r="B286">
        <f>Signals!D285</f>
        <v>1</v>
      </c>
      <c r="C286">
        <f>Signals!E285</f>
        <v>1</v>
      </c>
      <c r="D286">
        <f>Signals!G285</f>
        <v>0</v>
      </c>
      <c r="E286">
        <f>Signals!J285</f>
        <v>0</v>
      </c>
      <c r="F286">
        <f>Signals!K285</f>
        <v>0</v>
      </c>
      <c r="G286">
        <f>IF(Constants!$B$2=2,-B286,B286)</f>
        <v>1</v>
      </c>
      <c r="H286">
        <f>IF(Constants!$C$2=2,-C286,C286)</f>
        <v>1</v>
      </c>
      <c r="I286">
        <f t="shared" si="65"/>
        <v>1</v>
      </c>
      <c r="J286">
        <f t="shared" si="66"/>
        <v>1</v>
      </c>
      <c r="K286">
        <f t="shared" si="67"/>
        <v>1</v>
      </c>
      <c r="L286">
        <f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400.5</v>
      </c>
      <c r="M286">
        <f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400.5</v>
      </c>
      <c r="N286">
        <f t="shared" si="68"/>
        <v>400.5</v>
      </c>
      <c r="O286">
        <f t="shared" si="69"/>
        <v>400.5</v>
      </c>
      <c r="P286">
        <f>IF(I286&lt;&gt;0,(ABS(L286*Constants!$B$10)+50)/100,MAX(P285-ABS(N286*Constants!$B$4),0))</f>
        <v>0.54005</v>
      </c>
      <c r="Q286">
        <f>IF(J286&lt;&gt;0,(ABS(M286*Constants!$B$10)+50)/100,MAX(Q285-ABS(O286*Constants!$B$4),0))</f>
        <v>0.54005</v>
      </c>
      <c r="R286">
        <f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400.5</v>
      </c>
      <c r="S286">
        <f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400.5</v>
      </c>
      <c r="T286">
        <f t="shared" si="70"/>
        <v>400.5</v>
      </c>
      <c r="U286">
        <f t="shared" si="71"/>
        <v>400.5</v>
      </c>
      <c r="V286">
        <f>IF(I286&lt;&gt;0,(ABS(R286*Constants!$B$4)+50)/100,IF(R286=0,MAX((0-ABS(T286*Constants!$B$4)),0),(ABS(R286*Constants!$B$4)+50)/100))</f>
        <v>501.125</v>
      </c>
      <c r="W286">
        <f>IF(J286&lt;&gt;0,(ABS(S286*Constants!$B$4)+50)/100,IF(S286=0,MAX((0-ABS(U286*Constants!$B$4)),0),(ABS(S286*Constants!$B$4)+50)/100))</f>
        <v>501.125</v>
      </c>
      <c r="X286">
        <f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400.5</v>
      </c>
      <c r="Y286">
        <f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400.5</v>
      </c>
      <c r="Z286">
        <f t="shared" si="72"/>
        <v>400.5</v>
      </c>
      <c r="AA286">
        <f t="shared" si="73"/>
        <v>400.5</v>
      </c>
      <c r="AB286">
        <f>IF(I286&lt;&gt;0,(ABS(X286*Constants!$B$10)+50)/100,IF(X286=0,MAX((AB285-ABS(Z286*Constants!$B$4)),0),(ABS(X286*Constants!$B$4)+50)/100))</f>
        <v>0.54005</v>
      </c>
      <c r="AC286">
        <f>IF(J286&lt;&gt;0,(ABS(Y286*Constants!$B$10)+50)/100,IF(Y286=0,MAX((AC285-ABS(AA286*Constants!$B$4)),0),(ABS(Y286*Constants!$B$4)+50)/100))</f>
        <v>0.54005</v>
      </c>
      <c r="AD286">
        <f t="shared" si="74"/>
        <v>401</v>
      </c>
      <c r="AE286">
        <f t="shared" si="75"/>
        <v>400.5</v>
      </c>
      <c r="AF286">
        <f t="shared" si="76"/>
        <v>400.5</v>
      </c>
      <c r="AG286">
        <f>((Constants!$B$5*AG285)+Constants!$B$4*AD286+AH285)/(Constants!$B$5+Constants!$B$4)</f>
        <v>401</v>
      </c>
      <c r="AH286">
        <f>((Constants!$B$5*AG285)+Constants!$B$4*AD286+AH285)-(Constants!$B$5+Constants!$B$4)*AG286</f>
        <v>0</v>
      </c>
      <c r="AI286">
        <f>((Constants!$B$5*AI285)+Constants!$B$4*AE286+AJ285)/(Constants!$B$5+Constants!$B$4)</f>
        <v>400.5</v>
      </c>
      <c r="AJ286">
        <f>((Constants!$B$5*AI285)+Constants!$B$4*AE286+AJ285)-(Constants!$B$4+Constants!$B$5)*AI286</f>
        <v>0</v>
      </c>
      <c r="AK286">
        <f>((Constants!$B$5*AK285)+Constants!$B$4*AF286+AL285)/(Constants!$B$5+Constants!$B$4)</f>
        <v>400.5</v>
      </c>
      <c r="AL286">
        <f>((Constants!$B$5*AK285)+Constants!$B$4*AF286+AL285)-(Constants!$B$5+Constants!$B$4)*AK286</f>
        <v>0</v>
      </c>
      <c r="AM286">
        <f t="shared" si="77"/>
        <v>1</v>
      </c>
      <c r="AN286">
        <f t="shared" si="78"/>
        <v>1</v>
      </c>
      <c r="AO286">
        <f>(200000*(ABS(N286)-ABS(N284))+Constants!$B$7)/(2*Constants!$B$7)</f>
        <v>0.5</v>
      </c>
      <c r="AP286">
        <f>(200000*(ABS(O286)-ABS(O284))+Constants!$B$7)/(2*Constants!$B$7)</f>
        <v>0.5</v>
      </c>
      <c r="AQ286">
        <f t="shared" si="79"/>
        <v>1</v>
      </c>
      <c r="AR286">
        <f>(Constants!$B$3*Constants!$B$8*I286*K286+AS285)/(Constants!$B$9*Constants!$B$4)</f>
        <v>2.51327433628319</v>
      </c>
      <c r="AS286">
        <f>(Constants!$B$3*Constants!$B$8*I286*K286+AS285)-(AR286*Constants!$B$9*Constants!$B$4)</f>
        <v>0</v>
      </c>
      <c r="AT286">
        <f t="shared" si="80"/>
        <v>713.769911504426</v>
      </c>
      <c r="AU286">
        <f t="array" ref="AU286">IF(SUMPRODUCT(--(SIGN(AN253:AN285)=SIGN(K254:K286)))=0,2,IF(AV285&gt;0,1,0))</f>
        <v>0</v>
      </c>
      <c r="AV286">
        <f>IF(AU286=2,ROUND(5*1000/Constants!$B$11,0),IF(AV285&gt;0,AV285-1,0))</f>
        <v>0</v>
      </c>
      <c r="AW286">
        <f t="shared" si="81"/>
        <v>0</v>
      </c>
      <c r="AX286">
        <f ca="1" t="array" ref="AX286">IF(AW286&gt;Constants!$B$12,2,IF(SUMPRODUCT(--(AX267:AX286=2))=0,0,1))</f>
        <v>2</v>
      </c>
      <c r="AZ286">
        <f t="array" ref="AZ286">IF(ABS(AG286)&gt;Constants!$B$13,2,IF(SUMPRODUCT(--(AZ266:AZ285=2))=0,0,1))</f>
        <v>0</v>
      </c>
    </row>
    <row r="287" spans="1:52">
      <c r="A287" s="3">
        <v>285</v>
      </c>
      <c r="B287">
        <f>Signals!D286</f>
        <v>1</v>
      </c>
      <c r="C287">
        <f>Signals!E286</f>
        <v>1</v>
      </c>
      <c r="D287">
        <f>Signals!G286</f>
        <v>0</v>
      </c>
      <c r="E287">
        <f>Signals!J286</f>
        <v>0</v>
      </c>
      <c r="F287">
        <f>Signals!K286</f>
        <v>0</v>
      </c>
      <c r="G287">
        <f>IF(Constants!$B$2=2,-B287,B287)</f>
        <v>1</v>
      </c>
      <c r="H287">
        <f>IF(Constants!$C$2=2,-C287,C287)</f>
        <v>1</v>
      </c>
      <c r="I287">
        <f t="shared" si="65"/>
        <v>1</v>
      </c>
      <c r="J287">
        <f t="shared" si="66"/>
        <v>1</v>
      </c>
      <c r="K287">
        <f t="shared" si="67"/>
        <v>1</v>
      </c>
      <c r="L287">
        <f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400.5</v>
      </c>
      <c r="M287">
        <f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400.5</v>
      </c>
      <c r="N287">
        <f t="shared" si="68"/>
        <v>400.5</v>
      </c>
      <c r="O287">
        <f t="shared" si="69"/>
        <v>400.5</v>
      </c>
      <c r="P287">
        <f>IF(I287&lt;&gt;0,(ABS(L287*Constants!$B$10)+50)/100,MAX(P286-ABS(N287*Constants!$B$4),0))</f>
        <v>0.54005</v>
      </c>
      <c r="Q287">
        <f>IF(J287&lt;&gt;0,(ABS(M287*Constants!$B$10)+50)/100,MAX(Q286-ABS(O287*Constants!$B$4),0))</f>
        <v>0.54005</v>
      </c>
      <c r="R287">
        <f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400.5</v>
      </c>
      <c r="S287">
        <f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400.5</v>
      </c>
      <c r="T287">
        <f t="shared" si="70"/>
        <v>400.5</v>
      </c>
      <c r="U287">
        <f t="shared" si="71"/>
        <v>400.5</v>
      </c>
      <c r="V287">
        <f>IF(I287&lt;&gt;0,(ABS(R287*Constants!$B$4)+50)/100,IF(R287=0,MAX((0-ABS(T287*Constants!$B$4)),0),(ABS(R287*Constants!$B$4)+50)/100))</f>
        <v>501.125</v>
      </c>
      <c r="W287">
        <f>IF(J287&lt;&gt;0,(ABS(S287*Constants!$B$4)+50)/100,IF(S287=0,MAX((0-ABS(U287*Constants!$B$4)),0),(ABS(S287*Constants!$B$4)+50)/100))</f>
        <v>501.125</v>
      </c>
      <c r="X287">
        <f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400.5</v>
      </c>
      <c r="Y287">
        <f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400.5</v>
      </c>
      <c r="Z287">
        <f t="shared" si="72"/>
        <v>400.5</v>
      </c>
      <c r="AA287">
        <f t="shared" si="73"/>
        <v>400.5</v>
      </c>
      <c r="AB287">
        <f>IF(I287&lt;&gt;0,(ABS(X287*Constants!$B$10)+50)/100,IF(X287=0,MAX((AB286-ABS(Z287*Constants!$B$4)),0),(ABS(X287*Constants!$B$4)+50)/100))</f>
        <v>0.54005</v>
      </c>
      <c r="AC287">
        <f>IF(J287&lt;&gt;0,(ABS(Y287*Constants!$B$10)+50)/100,IF(Y287=0,MAX((AC286-ABS(AA287*Constants!$B$4)),0),(ABS(Y287*Constants!$B$4)+50)/100))</f>
        <v>0.54005</v>
      </c>
      <c r="AD287">
        <f t="shared" si="74"/>
        <v>401</v>
      </c>
      <c r="AE287">
        <f t="shared" si="75"/>
        <v>400.5</v>
      </c>
      <c r="AF287">
        <f t="shared" si="76"/>
        <v>400.5</v>
      </c>
      <c r="AG287">
        <f>((Constants!$B$5*AG286)+Constants!$B$4*AD287+AH286)/(Constants!$B$5+Constants!$B$4)</f>
        <v>401</v>
      </c>
      <c r="AH287">
        <f>((Constants!$B$5*AG286)+Constants!$B$4*AD287+AH286)-(Constants!$B$5+Constants!$B$4)*AG287</f>
        <v>0</v>
      </c>
      <c r="AI287">
        <f>((Constants!$B$5*AI286)+Constants!$B$4*AE287+AJ286)/(Constants!$B$5+Constants!$B$4)</f>
        <v>400.5</v>
      </c>
      <c r="AJ287">
        <f>((Constants!$B$5*AI286)+Constants!$B$4*AE287+AJ286)-(Constants!$B$4+Constants!$B$5)*AI287</f>
        <v>0</v>
      </c>
      <c r="AK287">
        <f>((Constants!$B$5*AK286)+Constants!$B$4*AF287+AL286)/(Constants!$B$5+Constants!$B$4)</f>
        <v>400.5</v>
      </c>
      <c r="AL287">
        <f>((Constants!$B$5*AK286)+Constants!$B$4*AF287+AL286)-(Constants!$B$5+Constants!$B$4)*AK287</f>
        <v>0</v>
      </c>
      <c r="AM287">
        <f t="shared" si="77"/>
        <v>1</v>
      </c>
      <c r="AN287">
        <f t="shared" si="78"/>
        <v>1</v>
      </c>
      <c r="AO287">
        <f>(200000*(ABS(N287)-ABS(N285))+Constants!$B$7)/(2*Constants!$B$7)</f>
        <v>0.5</v>
      </c>
      <c r="AP287">
        <f>(200000*(ABS(O287)-ABS(O285))+Constants!$B$7)/(2*Constants!$B$7)</f>
        <v>0.5</v>
      </c>
      <c r="AQ287">
        <f t="shared" si="79"/>
        <v>1</v>
      </c>
      <c r="AR287">
        <f>(Constants!$B$3*Constants!$B$8*I287*K287+AS286)/(Constants!$B$9*Constants!$B$4)</f>
        <v>2.51327433628319</v>
      </c>
      <c r="AS287">
        <f>(Constants!$B$3*Constants!$B$8*I287*K287+AS286)-(AR287*Constants!$B$9*Constants!$B$4)</f>
        <v>0</v>
      </c>
      <c r="AT287">
        <f t="shared" si="80"/>
        <v>716.283185840709</v>
      </c>
      <c r="AU287">
        <f t="array" ref="AU287">IF(SUMPRODUCT(--(SIGN(AN254:AN286)=SIGN(K255:K287)))=0,2,IF(AV286&gt;0,1,0))</f>
        <v>0</v>
      </c>
      <c r="AV287">
        <f>IF(AU287=2,ROUND(5*1000/Constants!$B$11,0),IF(AV286&gt;0,AV286-1,0))</f>
        <v>0</v>
      </c>
      <c r="AW287">
        <f t="shared" si="81"/>
        <v>0</v>
      </c>
      <c r="AX287">
        <f ca="1" t="array" ref="AX287">IF(AW287&gt;Constants!$B$12,2,IF(SUMPRODUCT(--(AX268:AX287=2))=0,0,1))</f>
        <v>2</v>
      </c>
      <c r="AZ287">
        <f t="array" ref="AZ287">IF(ABS(AG287)&gt;Constants!$B$13,2,IF(SUMPRODUCT(--(AZ267:AZ286=2))=0,0,1))</f>
        <v>0</v>
      </c>
    </row>
    <row r="288" spans="1:52">
      <c r="A288" s="3">
        <v>286</v>
      </c>
      <c r="B288">
        <f>Signals!D287</f>
        <v>1</v>
      </c>
      <c r="C288">
        <f>Signals!E287</f>
        <v>1</v>
      </c>
      <c r="D288">
        <f>Signals!G287</f>
        <v>0</v>
      </c>
      <c r="E288">
        <f>Signals!J287</f>
        <v>0</v>
      </c>
      <c r="F288">
        <f>Signals!K287</f>
        <v>0</v>
      </c>
      <c r="G288">
        <f>IF(Constants!$B$2=2,-B288,B288)</f>
        <v>1</v>
      </c>
      <c r="H288">
        <f>IF(Constants!$C$2=2,-C288,C288)</f>
        <v>1</v>
      </c>
      <c r="I288">
        <f t="shared" si="65"/>
        <v>1</v>
      </c>
      <c r="J288">
        <f t="shared" si="66"/>
        <v>1</v>
      </c>
      <c r="K288">
        <f t="shared" si="67"/>
        <v>1</v>
      </c>
      <c r="L288">
        <f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400.5</v>
      </c>
      <c r="M288">
        <f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400.5</v>
      </c>
      <c r="N288">
        <f t="shared" si="68"/>
        <v>400.5</v>
      </c>
      <c r="O288">
        <f t="shared" si="69"/>
        <v>400.5</v>
      </c>
      <c r="P288">
        <f>IF(I288&lt;&gt;0,(ABS(L288*Constants!$B$10)+50)/100,MAX(P287-ABS(N288*Constants!$B$4),0))</f>
        <v>0.54005</v>
      </c>
      <c r="Q288">
        <f>IF(J288&lt;&gt;0,(ABS(M288*Constants!$B$10)+50)/100,MAX(Q287-ABS(O288*Constants!$B$4),0))</f>
        <v>0.54005</v>
      </c>
      <c r="R288">
        <f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400.5</v>
      </c>
      <c r="S288">
        <f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400.5</v>
      </c>
      <c r="T288">
        <f t="shared" si="70"/>
        <v>400.5</v>
      </c>
      <c r="U288">
        <f t="shared" si="71"/>
        <v>400.5</v>
      </c>
      <c r="V288">
        <f>IF(I288&lt;&gt;0,(ABS(R288*Constants!$B$4)+50)/100,IF(R288=0,MAX((0-ABS(T288*Constants!$B$4)),0),(ABS(R288*Constants!$B$4)+50)/100))</f>
        <v>501.125</v>
      </c>
      <c r="W288">
        <f>IF(J288&lt;&gt;0,(ABS(S288*Constants!$B$4)+50)/100,IF(S288=0,MAX((0-ABS(U288*Constants!$B$4)),0),(ABS(S288*Constants!$B$4)+50)/100))</f>
        <v>501.125</v>
      </c>
      <c r="X288">
        <f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400.5</v>
      </c>
      <c r="Y288">
        <f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400.5</v>
      </c>
      <c r="Z288">
        <f t="shared" si="72"/>
        <v>400.5</v>
      </c>
      <c r="AA288">
        <f t="shared" si="73"/>
        <v>400.5</v>
      </c>
      <c r="AB288">
        <f>IF(I288&lt;&gt;0,(ABS(X288*Constants!$B$10)+50)/100,IF(X288=0,MAX((AB287-ABS(Z288*Constants!$B$4)),0),(ABS(X288*Constants!$B$4)+50)/100))</f>
        <v>0.54005</v>
      </c>
      <c r="AC288">
        <f>IF(J288&lt;&gt;0,(ABS(Y288*Constants!$B$10)+50)/100,IF(Y288=0,MAX((AC287-ABS(AA288*Constants!$B$4)),0),(ABS(Y288*Constants!$B$4)+50)/100))</f>
        <v>0.54005</v>
      </c>
      <c r="AD288">
        <f t="shared" si="74"/>
        <v>401</v>
      </c>
      <c r="AE288">
        <f t="shared" si="75"/>
        <v>400.5</v>
      </c>
      <c r="AF288">
        <f t="shared" si="76"/>
        <v>400.5</v>
      </c>
      <c r="AG288">
        <f>((Constants!$B$5*AG287)+Constants!$B$4*AD288+AH287)/(Constants!$B$5+Constants!$B$4)</f>
        <v>401</v>
      </c>
      <c r="AH288">
        <f>((Constants!$B$5*AG287)+Constants!$B$4*AD288+AH287)-(Constants!$B$5+Constants!$B$4)*AG288</f>
        <v>0</v>
      </c>
      <c r="AI288">
        <f>((Constants!$B$5*AI287)+Constants!$B$4*AE288+AJ287)/(Constants!$B$5+Constants!$B$4)</f>
        <v>400.5</v>
      </c>
      <c r="AJ288">
        <f>((Constants!$B$5*AI287)+Constants!$B$4*AE288+AJ287)-(Constants!$B$4+Constants!$B$5)*AI288</f>
        <v>0</v>
      </c>
      <c r="AK288">
        <f>((Constants!$B$5*AK287)+Constants!$B$4*AF288+AL287)/(Constants!$B$5+Constants!$B$4)</f>
        <v>400.5</v>
      </c>
      <c r="AL288">
        <f>((Constants!$B$5*AK287)+Constants!$B$4*AF288+AL287)-(Constants!$B$5+Constants!$B$4)*AK288</f>
        <v>0</v>
      </c>
      <c r="AM288">
        <f t="shared" si="77"/>
        <v>1</v>
      </c>
      <c r="AN288">
        <f t="shared" si="78"/>
        <v>1</v>
      </c>
      <c r="AO288">
        <f>(200000*(ABS(N288)-ABS(N286))+Constants!$B$7)/(2*Constants!$B$7)</f>
        <v>0.5</v>
      </c>
      <c r="AP288">
        <f>(200000*(ABS(O288)-ABS(O286))+Constants!$B$7)/(2*Constants!$B$7)</f>
        <v>0.5</v>
      </c>
      <c r="AQ288">
        <f t="shared" si="79"/>
        <v>1</v>
      </c>
      <c r="AR288">
        <f>(Constants!$B$3*Constants!$B$8*I288*K288+AS287)/(Constants!$B$9*Constants!$B$4)</f>
        <v>2.51327433628319</v>
      </c>
      <c r="AS288">
        <f>(Constants!$B$3*Constants!$B$8*I288*K288+AS287)-(AR288*Constants!$B$9*Constants!$B$4)</f>
        <v>0</v>
      </c>
      <c r="AT288">
        <f t="shared" si="80"/>
        <v>718.796460176992</v>
      </c>
      <c r="AU288">
        <f t="array" ref="AU288">IF(SUMPRODUCT(--(SIGN(AN255:AN287)=SIGN(K256:K288)))=0,2,IF(AV287&gt;0,1,0))</f>
        <v>0</v>
      </c>
      <c r="AV288">
        <f>IF(AU288=2,ROUND(5*1000/Constants!$B$11,0),IF(AV287&gt;0,AV287-1,0))</f>
        <v>0</v>
      </c>
      <c r="AW288">
        <f t="shared" si="81"/>
        <v>0</v>
      </c>
      <c r="AX288">
        <f ca="1" t="array" ref="AX288">IF(AW288&gt;Constants!$B$12,2,IF(SUMPRODUCT(--(AX269:AX288=2))=0,0,1))</f>
        <v>2</v>
      </c>
      <c r="AZ288">
        <f t="array" ref="AZ288">IF(ABS(AG288)&gt;Constants!$B$13,2,IF(SUMPRODUCT(--(AZ268:AZ287=2))=0,0,1))</f>
        <v>0</v>
      </c>
    </row>
    <row r="289" spans="1:52">
      <c r="A289" s="3">
        <v>287</v>
      </c>
      <c r="B289">
        <f>Signals!D288</f>
        <v>1</v>
      </c>
      <c r="C289">
        <f>Signals!E288</f>
        <v>1</v>
      </c>
      <c r="D289">
        <f>Signals!G288</f>
        <v>0</v>
      </c>
      <c r="E289">
        <f>Signals!J288</f>
        <v>0</v>
      </c>
      <c r="F289">
        <f>Signals!K288</f>
        <v>0</v>
      </c>
      <c r="G289">
        <f>IF(Constants!$B$2=2,-B289,B289)</f>
        <v>1</v>
      </c>
      <c r="H289">
        <f>IF(Constants!$C$2=2,-C289,C289)</f>
        <v>1</v>
      </c>
      <c r="I289">
        <f t="shared" si="65"/>
        <v>1</v>
      </c>
      <c r="J289">
        <f t="shared" si="66"/>
        <v>1</v>
      </c>
      <c r="K289">
        <f t="shared" si="67"/>
        <v>1</v>
      </c>
      <c r="L289">
        <f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400.5</v>
      </c>
      <c r="M289">
        <f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400.5</v>
      </c>
      <c r="N289">
        <f t="shared" si="68"/>
        <v>400.5</v>
      </c>
      <c r="O289">
        <f t="shared" si="69"/>
        <v>400.5</v>
      </c>
      <c r="P289">
        <f>IF(I289&lt;&gt;0,(ABS(L289*Constants!$B$10)+50)/100,MAX(P288-ABS(N289*Constants!$B$4),0))</f>
        <v>0.54005</v>
      </c>
      <c r="Q289">
        <f>IF(J289&lt;&gt;0,(ABS(M289*Constants!$B$10)+50)/100,MAX(Q288-ABS(O289*Constants!$B$4),0))</f>
        <v>0.54005</v>
      </c>
      <c r="R289">
        <f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400.5</v>
      </c>
      <c r="S289">
        <f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400.5</v>
      </c>
      <c r="T289">
        <f t="shared" si="70"/>
        <v>400.5</v>
      </c>
      <c r="U289">
        <f t="shared" si="71"/>
        <v>400.5</v>
      </c>
      <c r="V289">
        <f>IF(I289&lt;&gt;0,(ABS(R289*Constants!$B$4)+50)/100,IF(R289=0,MAX((0-ABS(T289*Constants!$B$4)),0),(ABS(R289*Constants!$B$4)+50)/100))</f>
        <v>501.125</v>
      </c>
      <c r="W289">
        <f>IF(J289&lt;&gt;0,(ABS(S289*Constants!$B$4)+50)/100,IF(S289=0,MAX((0-ABS(U289*Constants!$B$4)),0),(ABS(S289*Constants!$B$4)+50)/100))</f>
        <v>501.125</v>
      </c>
      <c r="X289">
        <f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400.5</v>
      </c>
      <c r="Y289">
        <f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400.5</v>
      </c>
      <c r="Z289">
        <f t="shared" si="72"/>
        <v>400.5</v>
      </c>
      <c r="AA289">
        <f t="shared" si="73"/>
        <v>400.5</v>
      </c>
      <c r="AB289">
        <f>IF(I289&lt;&gt;0,(ABS(X289*Constants!$B$10)+50)/100,IF(X289=0,MAX((AB288-ABS(Z289*Constants!$B$4)),0),(ABS(X289*Constants!$B$4)+50)/100))</f>
        <v>0.54005</v>
      </c>
      <c r="AC289">
        <f>IF(J289&lt;&gt;0,(ABS(Y289*Constants!$B$10)+50)/100,IF(Y289=0,MAX((AC288-ABS(AA289*Constants!$B$4)),0),(ABS(Y289*Constants!$B$4)+50)/100))</f>
        <v>0.54005</v>
      </c>
      <c r="AD289">
        <f t="shared" si="74"/>
        <v>401</v>
      </c>
      <c r="AE289">
        <f t="shared" si="75"/>
        <v>400.5</v>
      </c>
      <c r="AF289">
        <f t="shared" si="76"/>
        <v>400.5</v>
      </c>
      <c r="AG289">
        <f>((Constants!$B$5*AG288)+Constants!$B$4*AD289+AH288)/(Constants!$B$5+Constants!$B$4)</f>
        <v>401</v>
      </c>
      <c r="AH289">
        <f>((Constants!$B$5*AG288)+Constants!$B$4*AD289+AH288)-(Constants!$B$5+Constants!$B$4)*AG289</f>
        <v>0</v>
      </c>
      <c r="AI289">
        <f>((Constants!$B$5*AI288)+Constants!$B$4*AE289+AJ288)/(Constants!$B$5+Constants!$B$4)</f>
        <v>400.5</v>
      </c>
      <c r="AJ289">
        <f>((Constants!$B$5*AI288)+Constants!$B$4*AE289+AJ288)-(Constants!$B$4+Constants!$B$5)*AI289</f>
        <v>0</v>
      </c>
      <c r="AK289">
        <f>((Constants!$B$5*AK288)+Constants!$B$4*AF289+AL288)/(Constants!$B$5+Constants!$B$4)</f>
        <v>400.5</v>
      </c>
      <c r="AL289">
        <f>((Constants!$B$5*AK288)+Constants!$B$4*AF289+AL288)-(Constants!$B$5+Constants!$B$4)*AK289</f>
        <v>0</v>
      </c>
      <c r="AM289">
        <f t="shared" si="77"/>
        <v>1</v>
      </c>
      <c r="AN289">
        <f t="shared" si="78"/>
        <v>1</v>
      </c>
      <c r="AO289">
        <f>(200000*(ABS(N289)-ABS(N287))+Constants!$B$7)/(2*Constants!$B$7)</f>
        <v>0.5</v>
      </c>
      <c r="AP289">
        <f>(200000*(ABS(O289)-ABS(O287))+Constants!$B$7)/(2*Constants!$B$7)</f>
        <v>0.5</v>
      </c>
      <c r="AQ289">
        <f t="shared" si="79"/>
        <v>1</v>
      </c>
      <c r="AR289">
        <f>(Constants!$B$3*Constants!$B$8*I289*K289+AS288)/(Constants!$B$9*Constants!$B$4)</f>
        <v>2.51327433628319</v>
      </c>
      <c r="AS289">
        <f>(Constants!$B$3*Constants!$B$8*I289*K289+AS288)-(AR289*Constants!$B$9*Constants!$B$4)</f>
        <v>0</v>
      </c>
      <c r="AT289">
        <f t="shared" si="80"/>
        <v>721.309734513275</v>
      </c>
      <c r="AU289">
        <f t="array" ref="AU289">IF(SUMPRODUCT(--(SIGN(AN256:AN288)=SIGN(K257:K289)))=0,2,IF(AV288&gt;0,1,0))</f>
        <v>0</v>
      </c>
      <c r="AV289">
        <f>IF(AU289=2,ROUND(5*1000/Constants!$B$11,0),IF(AV288&gt;0,AV288-1,0))</f>
        <v>0</v>
      </c>
      <c r="AW289">
        <f t="shared" si="81"/>
        <v>0</v>
      </c>
      <c r="AX289">
        <f ca="1" t="array" ref="AX289">IF(AW289&gt;Constants!$B$12,2,IF(SUMPRODUCT(--(AX270:AX289=2))=0,0,1))</f>
        <v>2</v>
      </c>
      <c r="AZ289">
        <f t="array" ref="AZ289">IF(ABS(AG289)&gt;Constants!$B$13,2,IF(SUMPRODUCT(--(AZ269:AZ288=2))=0,0,1))</f>
        <v>0</v>
      </c>
    </row>
    <row r="290" spans="1:52">
      <c r="A290" s="3">
        <v>288</v>
      </c>
      <c r="B290">
        <f>Signals!D289</f>
        <v>1</v>
      </c>
      <c r="C290">
        <f>Signals!E289</f>
        <v>1</v>
      </c>
      <c r="D290">
        <f>Signals!G289</f>
        <v>0</v>
      </c>
      <c r="E290">
        <f>Signals!J289</f>
        <v>0</v>
      </c>
      <c r="F290">
        <f>Signals!K289</f>
        <v>0</v>
      </c>
      <c r="G290">
        <f>IF(Constants!$B$2=2,-B290,B290)</f>
        <v>1</v>
      </c>
      <c r="H290">
        <f>IF(Constants!$C$2=2,-C290,C290)</f>
        <v>1</v>
      </c>
      <c r="I290">
        <f t="shared" si="65"/>
        <v>1</v>
      </c>
      <c r="J290">
        <f t="shared" si="66"/>
        <v>1</v>
      </c>
      <c r="K290">
        <f t="shared" si="67"/>
        <v>1</v>
      </c>
      <c r="L290">
        <f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400.5</v>
      </c>
      <c r="M290">
        <f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400.5</v>
      </c>
      <c r="N290">
        <f t="shared" si="68"/>
        <v>400.5</v>
      </c>
      <c r="O290">
        <f t="shared" si="69"/>
        <v>400.5</v>
      </c>
      <c r="P290">
        <f>IF(I290&lt;&gt;0,(ABS(L290*Constants!$B$10)+50)/100,MAX(P289-ABS(N290*Constants!$B$4),0))</f>
        <v>0.54005</v>
      </c>
      <c r="Q290">
        <f>IF(J290&lt;&gt;0,(ABS(M290*Constants!$B$10)+50)/100,MAX(Q289-ABS(O290*Constants!$B$4),0))</f>
        <v>0.54005</v>
      </c>
      <c r="R290">
        <f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400.5</v>
      </c>
      <c r="S290">
        <f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400.5</v>
      </c>
      <c r="T290">
        <f t="shared" si="70"/>
        <v>400.5</v>
      </c>
      <c r="U290">
        <f t="shared" si="71"/>
        <v>400.5</v>
      </c>
      <c r="V290">
        <f>IF(I290&lt;&gt;0,(ABS(R290*Constants!$B$4)+50)/100,IF(R290=0,MAX((0-ABS(T290*Constants!$B$4)),0),(ABS(R290*Constants!$B$4)+50)/100))</f>
        <v>501.125</v>
      </c>
      <c r="W290">
        <f>IF(J290&lt;&gt;0,(ABS(S290*Constants!$B$4)+50)/100,IF(S290=0,MAX((0-ABS(U290*Constants!$B$4)),0),(ABS(S290*Constants!$B$4)+50)/100))</f>
        <v>501.125</v>
      </c>
      <c r="X290">
        <f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400.5</v>
      </c>
      <c r="Y290">
        <f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400.5</v>
      </c>
      <c r="Z290">
        <f t="shared" si="72"/>
        <v>400.5</v>
      </c>
      <c r="AA290">
        <f t="shared" si="73"/>
        <v>400.5</v>
      </c>
      <c r="AB290">
        <f>IF(I290&lt;&gt;0,(ABS(X290*Constants!$B$10)+50)/100,IF(X290=0,MAX((AB289-ABS(Z290*Constants!$B$4)),0),(ABS(X290*Constants!$B$4)+50)/100))</f>
        <v>0.54005</v>
      </c>
      <c r="AC290">
        <f>IF(J290&lt;&gt;0,(ABS(Y290*Constants!$B$10)+50)/100,IF(Y290=0,MAX((AC289-ABS(AA290*Constants!$B$4)),0),(ABS(Y290*Constants!$B$4)+50)/100))</f>
        <v>0.54005</v>
      </c>
      <c r="AD290">
        <f t="shared" si="74"/>
        <v>401</v>
      </c>
      <c r="AE290">
        <f t="shared" si="75"/>
        <v>400.5</v>
      </c>
      <c r="AF290">
        <f t="shared" si="76"/>
        <v>400.5</v>
      </c>
      <c r="AG290">
        <f>((Constants!$B$5*AG289)+Constants!$B$4*AD290+AH289)/(Constants!$B$5+Constants!$B$4)</f>
        <v>401</v>
      </c>
      <c r="AH290">
        <f>((Constants!$B$5*AG289)+Constants!$B$4*AD290+AH289)-(Constants!$B$5+Constants!$B$4)*AG290</f>
        <v>0</v>
      </c>
      <c r="AI290">
        <f>((Constants!$B$5*AI289)+Constants!$B$4*AE290+AJ289)/(Constants!$B$5+Constants!$B$4)</f>
        <v>400.5</v>
      </c>
      <c r="AJ290">
        <f>((Constants!$B$5*AI289)+Constants!$B$4*AE290+AJ289)-(Constants!$B$4+Constants!$B$5)*AI290</f>
        <v>0</v>
      </c>
      <c r="AK290">
        <f>((Constants!$B$5*AK289)+Constants!$B$4*AF290+AL289)/(Constants!$B$5+Constants!$B$4)</f>
        <v>400.5</v>
      </c>
      <c r="AL290">
        <f>((Constants!$B$5*AK289)+Constants!$B$4*AF290+AL289)-(Constants!$B$5+Constants!$B$4)*AK290</f>
        <v>0</v>
      </c>
      <c r="AM290">
        <f t="shared" si="77"/>
        <v>1</v>
      </c>
      <c r="AN290">
        <f t="shared" si="78"/>
        <v>1</v>
      </c>
      <c r="AO290">
        <f>(200000*(ABS(N290)-ABS(N288))+Constants!$B$7)/(2*Constants!$B$7)</f>
        <v>0.5</v>
      </c>
      <c r="AP290">
        <f>(200000*(ABS(O290)-ABS(O288))+Constants!$B$7)/(2*Constants!$B$7)</f>
        <v>0.5</v>
      </c>
      <c r="AQ290">
        <f t="shared" si="79"/>
        <v>1</v>
      </c>
      <c r="AR290">
        <f>(Constants!$B$3*Constants!$B$8*I290*K290+AS289)/(Constants!$B$9*Constants!$B$4)</f>
        <v>2.51327433628319</v>
      </c>
      <c r="AS290">
        <f>(Constants!$B$3*Constants!$B$8*I290*K290+AS289)-(AR290*Constants!$B$9*Constants!$B$4)</f>
        <v>0</v>
      </c>
      <c r="AT290">
        <f t="shared" si="80"/>
        <v>723.823008849558</v>
      </c>
      <c r="AU290">
        <f t="array" ref="AU290">IF(SUMPRODUCT(--(SIGN(AN257:AN289)=SIGN(K258:K290)))=0,2,IF(AV289&gt;0,1,0))</f>
        <v>0</v>
      </c>
      <c r="AV290">
        <f>IF(AU290=2,ROUND(5*1000/Constants!$B$11,0),IF(AV289&gt;0,AV289-1,0))</f>
        <v>0</v>
      </c>
      <c r="AW290">
        <f t="shared" si="81"/>
        <v>0</v>
      </c>
      <c r="AX290">
        <f ca="1" t="array" ref="AX290">IF(AW290&gt;Constants!$B$12,2,IF(SUMPRODUCT(--(AX271:AX290=2))=0,0,1))</f>
        <v>2</v>
      </c>
      <c r="AZ290">
        <f t="array" ref="AZ290">IF(ABS(AG290)&gt;Constants!$B$13,2,IF(SUMPRODUCT(--(AZ270:AZ289=2))=0,0,1))</f>
        <v>0</v>
      </c>
    </row>
    <row r="291" spans="1:52">
      <c r="A291" s="3">
        <v>289</v>
      </c>
      <c r="B291">
        <f>Signals!D290</f>
        <v>1</v>
      </c>
      <c r="C291">
        <f>Signals!E290</f>
        <v>1</v>
      </c>
      <c r="D291">
        <f>Signals!G290</f>
        <v>0</v>
      </c>
      <c r="E291">
        <f>Signals!J290</f>
        <v>0</v>
      </c>
      <c r="F291">
        <f>Signals!K290</f>
        <v>0</v>
      </c>
      <c r="G291">
        <f>IF(Constants!$B$2=2,-B291,B291)</f>
        <v>1</v>
      </c>
      <c r="H291">
        <f>IF(Constants!$C$2=2,-C291,C291)</f>
        <v>1</v>
      </c>
      <c r="I291">
        <f t="shared" si="65"/>
        <v>1</v>
      </c>
      <c r="J291">
        <f t="shared" si="66"/>
        <v>1</v>
      </c>
      <c r="K291">
        <f t="shared" si="67"/>
        <v>1</v>
      </c>
      <c r="L291">
        <f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400.5</v>
      </c>
      <c r="M291">
        <f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400.5</v>
      </c>
      <c r="N291">
        <f t="shared" si="68"/>
        <v>400.5</v>
      </c>
      <c r="O291">
        <f t="shared" si="69"/>
        <v>400.5</v>
      </c>
      <c r="P291">
        <f>IF(I291&lt;&gt;0,(ABS(L291*Constants!$B$10)+50)/100,MAX(P290-ABS(N291*Constants!$B$4),0))</f>
        <v>0.54005</v>
      </c>
      <c r="Q291">
        <f>IF(J291&lt;&gt;0,(ABS(M291*Constants!$B$10)+50)/100,MAX(Q290-ABS(O291*Constants!$B$4),0))</f>
        <v>0.54005</v>
      </c>
      <c r="R291">
        <f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400.5</v>
      </c>
      <c r="S291">
        <f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400.5</v>
      </c>
      <c r="T291">
        <f t="shared" si="70"/>
        <v>400.5</v>
      </c>
      <c r="U291">
        <f t="shared" si="71"/>
        <v>400.5</v>
      </c>
      <c r="V291">
        <f>IF(I291&lt;&gt;0,(ABS(R291*Constants!$B$4)+50)/100,IF(R291=0,MAX((0-ABS(T291*Constants!$B$4)),0),(ABS(R291*Constants!$B$4)+50)/100))</f>
        <v>501.125</v>
      </c>
      <c r="W291">
        <f>IF(J291&lt;&gt;0,(ABS(S291*Constants!$B$4)+50)/100,IF(S291=0,MAX((0-ABS(U291*Constants!$B$4)),0),(ABS(S291*Constants!$B$4)+50)/100))</f>
        <v>501.125</v>
      </c>
      <c r="X291">
        <f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400.5</v>
      </c>
      <c r="Y291">
        <f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400.5</v>
      </c>
      <c r="Z291">
        <f t="shared" si="72"/>
        <v>400.5</v>
      </c>
      <c r="AA291">
        <f t="shared" si="73"/>
        <v>400.5</v>
      </c>
      <c r="AB291">
        <f>IF(I291&lt;&gt;0,(ABS(X291*Constants!$B$10)+50)/100,IF(X291=0,MAX((AB290-ABS(Z291*Constants!$B$4)),0),(ABS(X291*Constants!$B$4)+50)/100))</f>
        <v>0.54005</v>
      </c>
      <c r="AC291">
        <f>IF(J291&lt;&gt;0,(ABS(Y291*Constants!$B$10)+50)/100,IF(Y291=0,MAX((AC290-ABS(AA291*Constants!$B$4)),0),(ABS(Y291*Constants!$B$4)+50)/100))</f>
        <v>0.54005</v>
      </c>
      <c r="AD291">
        <f t="shared" si="74"/>
        <v>401</v>
      </c>
      <c r="AE291">
        <f t="shared" si="75"/>
        <v>400.5</v>
      </c>
      <c r="AF291">
        <f t="shared" si="76"/>
        <v>400.5</v>
      </c>
      <c r="AG291">
        <f>((Constants!$B$5*AG290)+Constants!$B$4*AD291+AH290)/(Constants!$B$5+Constants!$B$4)</f>
        <v>401</v>
      </c>
      <c r="AH291">
        <f>((Constants!$B$5*AG290)+Constants!$B$4*AD291+AH290)-(Constants!$B$5+Constants!$B$4)*AG291</f>
        <v>0</v>
      </c>
      <c r="AI291">
        <f>((Constants!$B$5*AI290)+Constants!$B$4*AE291+AJ290)/(Constants!$B$5+Constants!$B$4)</f>
        <v>400.5</v>
      </c>
      <c r="AJ291">
        <f>((Constants!$B$5*AI290)+Constants!$B$4*AE291+AJ290)-(Constants!$B$4+Constants!$B$5)*AI291</f>
        <v>0</v>
      </c>
      <c r="AK291">
        <f>((Constants!$B$5*AK290)+Constants!$B$4*AF291+AL290)/(Constants!$B$5+Constants!$B$4)</f>
        <v>400.5</v>
      </c>
      <c r="AL291">
        <f>((Constants!$B$5*AK290)+Constants!$B$4*AF291+AL290)-(Constants!$B$5+Constants!$B$4)*AK291</f>
        <v>0</v>
      </c>
      <c r="AM291">
        <f t="shared" si="77"/>
        <v>1</v>
      </c>
      <c r="AN291">
        <f t="shared" si="78"/>
        <v>1</v>
      </c>
      <c r="AO291">
        <f>(200000*(ABS(N291)-ABS(N289))+Constants!$B$7)/(2*Constants!$B$7)</f>
        <v>0.5</v>
      </c>
      <c r="AP291">
        <f>(200000*(ABS(O291)-ABS(O289))+Constants!$B$7)/(2*Constants!$B$7)</f>
        <v>0.5</v>
      </c>
      <c r="AQ291">
        <f t="shared" si="79"/>
        <v>1</v>
      </c>
      <c r="AR291">
        <f>(Constants!$B$3*Constants!$B$8*I291*K291+AS290)/(Constants!$B$9*Constants!$B$4)</f>
        <v>2.51327433628319</v>
      </c>
      <c r="AS291">
        <f>(Constants!$B$3*Constants!$B$8*I291*K291+AS290)-(AR291*Constants!$B$9*Constants!$B$4)</f>
        <v>0</v>
      </c>
      <c r="AT291">
        <f t="shared" si="80"/>
        <v>726.336283185841</v>
      </c>
      <c r="AU291">
        <f t="array" ref="AU291">IF(SUMPRODUCT(--(SIGN(AN258:AN290)=SIGN(K259:K291)))=0,2,IF(AV290&gt;0,1,0))</f>
        <v>0</v>
      </c>
      <c r="AV291">
        <f>IF(AU291=2,ROUND(5*1000/Constants!$B$11,0),IF(AV290&gt;0,AV290-1,0))</f>
        <v>0</v>
      </c>
      <c r="AW291">
        <f t="shared" si="81"/>
        <v>0</v>
      </c>
      <c r="AX291">
        <f ca="1" t="array" ref="AX291">IF(AW291&gt;Constants!$B$12,2,IF(SUMPRODUCT(--(AX272:AX291=2))=0,0,1))</f>
        <v>2</v>
      </c>
      <c r="AZ291">
        <f t="array" ref="AZ291">IF(ABS(AG291)&gt;Constants!$B$13,2,IF(SUMPRODUCT(--(AZ271:AZ290=2))=0,0,1))</f>
        <v>0</v>
      </c>
    </row>
    <row r="292" spans="1:52">
      <c r="A292" s="3">
        <v>290</v>
      </c>
      <c r="B292">
        <f>Signals!D291</f>
        <v>1</v>
      </c>
      <c r="C292">
        <f>Signals!E291</f>
        <v>1</v>
      </c>
      <c r="D292">
        <f>Signals!G291</f>
        <v>0</v>
      </c>
      <c r="E292">
        <f>Signals!J291</f>
        <v>0</v>
      </c>
      <c r="F292">
        <f>Signals!K291</f>
        <v>0</v>
      </c>
      <c r="G292">
        <f>IF(Constants!$B$2=2,-B292,B292)</f>
        <v>1</v>
      </c>
      <c r="H292">
        <f>IF(Constants!$C$2=2,-C292,C292)</f>
        <v>1</v>
      </c>
      <c r="I292">
        <f t="shared" si="65"/>
        <v>1</v>
      </c>
      <c r="J292">
        <f t="shared" si="66"/>
        <v>1</v>
      </c>
      <c r="K292">
        <f t="shared" si="67"/>
        <v>1</v>
      </c>
      <c r="L292">
        <f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400.5</v>
      </c>
      <c r="M292">
        <f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400.5</v>
      </c>
      <c r="N292">
        <f t="shared" si="68"/>
        <v>400.5</v>
      </c>
      <c r="O292">
        <f t="shared" si="69"/>
        <v>400.5</v>
      </c>
      <c r="P292">
        <f>IF(I292&lt;&gt;0,(ABS(L292*Constants!$B$10)+50)/100,MAX(P291-ABS(N292*Constants!$B$4),0))</f>
        <v>0.54005</v>
      </c>
      <c r="Q292">
        <f>IF(J292&lt;&gt;0,(ABS(M292*Constants!$B$10)+50)/100,MAX(Q291-ABS(O292*Constants!$B$4),0))</f>
        <v>0.54005</v>
      </c>
      <c r="R292">
        <f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400.5</v>
      </c>
      <c r="S292">
        <f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400.5</v>
      </c>
      <c r="T292">
        <f t="shared" si="70"/>
        <v>400.5</v>
      </c>
      <c r="U292">
        <f t="shared" si="71"/>
        <v>400.5</v>
      </c>
      <c r="V292">
        <f>IF(I292&lt;&gt;0,(ABS(R292*Constants!$B$4)+50)/100,IF(R292=0,MAX((0-ABS(T292*Constants!$B$4)),0),(ABS(R292*Constants!$B$4)+50)/100))</f>
        <v>501.125</v>
      </c>
      <c r="W292">
        <f>IF(J292&lt;&gt;0,(ABS(S292*Constants!$B$4)+50)/100,IF(S292=0,MAX((0-ABS(U292*Constants!$B$4)),0),(ABS(S292*Constants!$B$4)+50)/100))</f>
        <v>501.125</v>
      </c>
      <c r="X292">
        <f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400.5</v>
      </c>
      <c r="Y292">
        <f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400.5</v>
      </c>
      <c r="Z292">
        <f t="shared" si="72"/>
        <v>400.5</v>
      </c>
      <c r="AA292">
        <f t="shared" si="73"/>
        <v>400.5</v>
      </c>
      <c r="AB292">
        <f>IF(I292&lt;&gt;0,(ABS(X292*Constants!$B$10)+50)/100,IF(X292=0,MAX((AB291-ABS(Z292*Constants!$B$4)),0),(ABS(X292*Constants!$B$4)+50)/100))</f>
        <v>0.54005</v>
      </c>
      <c r="AC292">
        <f>IF(J292&lt;&gt;0,(ABS(Y292*Constants!$B$10)+50)/100,IF(Y292=0,MAX((AC291-ABS(AA292*Constants!$B$4)),0),(ABS(Y292*Constants!$B$4)+50)/100))</f>
        <v>0.54005</v>
      </c>
      <c r="AD292">
        <f t="shared" si="74"/>
        <v>401</v>
      </c>
      <c r="AE292">
        <f t="shared" si="75"/>
        <v>400.5</v>
      </c>
      <c r="AF292">
        <f t="shared" si="76"/>
        <v>400.5</v>
      </c>
      <c r="AG292">
        <f>((Constants!$B$5*AG291)+Constants!$B$4*AD292+AH291)/(Constants!$B$5+Constants!$B$4)</f>
        <v>401</v>
      </c>
      <c r="AH292">
        <f>((Constants!$B$5*AG291)+Constants!$B$4*AD292+AH291)-(Constants!$B$5+Constants!$B$4)*AG292</f>
        <v>0</v>
      </c>
      <c r="AI292">
        <f>((Constants!$B$5*AI291)+Constants!$B$4*AE292+AJ291)/(Constants!$B$5+Constants!$B$4)</f>
        <v>400.5</v>
      </c>
      <c r="AJ292">
        <f>((Constants!$B$5*AI291)+Constants!$B$4*AE292+AJ291)-(Constants!$B$4+Constants!$B$5)*AI292</f>
        <v>0</v>
      </c>
      <c r="AK292">
        <f>((Constants!$B$5*AK291)+Constants!$B$4*AF292+AL291)/(Constants!$B$5+Constants!$B$4)</f>
        <v>400.5</v>
      </c>
      <c r="AL292">
        <f>((Constants!$B$5*AK291)+Constants!$B$4*AF292+AL291)-(Constants!$B$5+Constants!$B$4)*AK292</f>
        <v>0</v>
      </c>
      <c r="AM292">
        <f t="shared" si="77"/>
        <v>1</v>
      </c>
      <c r="AN292">
        <f t="shared" si="78"/>
        <v>1</v>
      </c>
      <c r="AO292">
        <f>(200000*(ABS(N292)-ABS(N290))+Constants!$B$7)/(2*Constants!$B$7)</f>
        <v>0.5</v>
      </c>
      <c r="AP292">
        <f>(200000*(ABS(O292)-ABS(O290))+Constants!$B$7)/(2*Constants!$B$7)</f>
        <v>0.5</v>
      </c>
      <c r="AQ292">
        <f t="shared" si="79"/>
        <v>1</v>
      </c>
      <c r="AR292">
        <f>(Constants!$B$3*Constants!$B$8*I292*K292+AS291)/(Constants!$B$9*Constants!$B$4)</f>
        <v>2.51327433628319</v>
      </c>
      <c r="AS292">
        <f>(Constants!$B$3*Constants!$B$8*I292*K292+AS291)-(AR292*Constants!$B$9*Constants!$B$4)</f>
        <v>0</v>
      </c>
      <c r="AT292">
        <f t="shared" si="80"/>
        <v>728.849557522125</v>
      </c>
      <c r="AU292">
        <f t="array" ref="AU292">IF(SUMPRODUCT(--(SIGN(AN259:AN291)=SIGN(K260:K292)))=0,2,IF(AV291&gt;0,1,0))</f>
        <v>0</v>
      </c>
      <c r="AV292">
        <f>IF(AU292=2,ROUND(5*1000/Constants!$B$11,0),IF(AV291&gt;0,AV291-1,0))</f>
        <v>0</v>
      </c>
      <c r="AW292">
        <f t="shared" si="81"/>
        <v>0</v>
      </c>
      <c r="AX292">
        <f ca="1" t="array" ref="AX292">IF(AW292&gt;Constants!$B$12,2,IF(SUMPRODUCT(--(AX273:AX292=2))=0,0,1))</f>
        <v>2</v>
      </c>
      <c r="AZ292">
        <f t="array" ref="AZ292">IF(ABS(AG292)&gt;Constants!$B$13,2,IF(SUMPRODUCT(--(AZ272:AZ291=2))=0,0,1))</f>
        <v>0</v>
      </c>
    </row>
    <row r="293" spans="1:52">
      <c r="A293" s="3">
        <v>291</v>
      </c>
      <c r="B293">
        <f>Signals!D292</f>
        <v>1</v>
      </c>
      <c r="C293">
        <f>Signals!E292</f>
        <v>1</v>
      </c>
      <c r="D293">
        <f>Signals!G292</f>
        <v>0</v>
      </c>
      <c r="E293">
        <f>Signals!J292</f>
        <v>0</v>
      </c>
      <c r="F293">
        <f>Signals!K292</f>
        <v>0</v>
      </c>
      <c r="G293">
        <f>IF(Constants!$B$2=2,-B293,B293)</f>
        <v>1</v>
      </c>
      <c r="H293">
        <f>IF(Constants!$C$2=2,-C293,C293)</f>
        <v>1</v>
      </c>
      <c r="I293">
        <f t="shared" si="65"/>
        <v>1</v>
      </c>
      <c r="J293">
        <f t="shared" si="66"/>
        <v>1</v>
      </c>
      <c r="K293">
        <f t="shared" si="67"/>
        <v>1</v>
      </c>
      <c r="L293">
        <f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400.5</v>
      </c>
      <c r="M293">
        <f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400.5</v>
      </c>
      <c r="N293">
        <f t="shared" si="68"/>
        <v>400.5</v>
      </c>
      <c r="O293">
        <f t="shared" si="69"/>
        <v>400.5</v>
      </c>
      <c r="P293">
        <f>IF(I293&lt;&gt;0,(ABS(L293*Constants!$B$10)+50)/100,MAX(P292-ABS(N293*Constants!$B$4),0))</f>
        <v>0.54005</v>
      </c>
      <c r="Q293">
        <f>IF(J293&lt;&gt;0,(ABS(M293*Constants!$B$10)+50)/100,MAX(Q292-ABS(O293*Constants!$B$4),0))</f>
        <v>0.54005</v>
      </c>
      <c r="R293">
        <f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400.5</v>
      </c>
      <c r="S293">
        <f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400.5</v>
      </c>
      <c r="T293">
        <f t="shared" si="70"/>
        <v>400.5</v>
      </c>
      <c r="U293">
        <f t="shared" si="71"/>
        <v>400.5</v>
      </c>
      <c r="V293">
        <f>IF(I293&lt;&gt;0,(ABS(R293*Constants!$B$4)+50)/100,IF(R293=0,MAX((0-ABS(T293*Constants!$B$4)),0),(ABS(R293*Constants!$B$4)+50)/100))</f>
        <v>501.125</v>
      </c>
      <c r="W293">
        <f>IF(J293&lt;&gt;0,(ABS(S293*Constants!$B$4)+50)/100,IF(S293=0,MAX((0-ABS(U293*Constants!$B$4)),0),(ABS(S293*Constants!$B$4)+50)/100))</f>
        <v>501.125</v>
      </c>
      <c r="X293">
        <f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400.5</v>
      </c>
      <c r="Y293">
        <f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400.5</v>
      </c>
      <c r="Z293">
        <f t="shared" si="72"/>
        <v>400.5</v>
      </c>
      <c r="AA293">
        <f t="shared" si="73"/>
        <v>400.5</v>
      </c>
      <c r="AB293">
        <f>IF(I293&lt;&gt;0,(ABS(X293*Constants!$B$10)+50)/100,IF(X293=0,MAX((AB292-ABS(Z293*Constants!$B$4)),0),(ABS(X293*Constants!$B$4)+50)/100))</f>
        <v>0.54005</v>
      </c>
      <c r="AC293">
        <f>IF(J293&lt;&gt;0,(ABS(Y293*Constants!$B$10)+50)/100,IF(Y293=0,MAX((AC292-ABS(AA293*Constants!$B$4)),0),(ABS(Y293*Constants!$B$4)+50)/100))</f>
        <v>0.54005</v>
      </c>
      <c r="AD293">
        <f t="shared" si="74"/>
        <v>401</v>
      </c>
      <c r="AE293">
        <f t="shared" si="75"/>
        <v>400.5</v>
      </c>
      <c r="AF293">
        <f t="shared" si="76"/>
        <v>400.5</v>
      </c>
      <c r="AG293">
        <f>((Constants!$B$5*AG292)+Constants!$B$4*AD293+AH292)/(Constants!$B$5+Constants!$B$4)</f>
        <v>401</v>
      </c>
      <c r="AH293">
        <f>((Constants!$B$5*AG292)+Constants!$B$4*AD293+AH292)-(Constants!$B$5+Constants!$B$4)*AG293</f>
        <v>0</v>
      </c>
      <c r="AI293">
        <f>((Constants!$B$5*AI292)+Constants!$B$4*AE293+AJ292)/(Constants!$B$5+Constants!$B$4)</f>
        <v>400.5</v>
      </c>
      <c r="AJ293">
        <f>((Constants!$B$5*AI292)+Constants!$B$4*AE293+AJ292)-(Constants!$B$4+Constants!$B$5)*AI293</f>
        <v>0</v>
      </c>
      <c r="AK293">
        <f>((Constants!$B$5*AK292)+Constants!$B$4*AF293+AL292)/(Constants!$B$5+Constants!$B$4)</f>
        <v>400.5</v>
      </c>
      <c r="AL293">
        <f>((Constants!$B$5*AK292)+Constants!$B$4*AF293+AL292)-(Constants!$B$5+Constants!$B$4)*AK293</f>
        <v>0</v>
      </c>
      <c r="AM293">
        <f t="shared" si="77"/>
        <v>1</v>
      </c>
      <c r="AN293">
        <f t="shared" si="78"/>
        <v>1</v>
      </c>
      <c r="AO293">
        <f>(200000*(ABS(N293)-ABS(N291))+Constants!$B$7)/(2*Constants!$B$7)</f>
        <v>0.5</v>
      </c>
      <c r="AP293">
        <f>(200000*(ABS(O293)-ABS(O291))+Constants!$B$7)/(2*Constants!$B$7)</f>
        <v>0.5</v>
      </c>
      <c r="AQ293">
        <f t="shared" si="79"/>
        <v>1</v>
      </c>
      <c r="AR293">
        <f>(Constants!$B$3*Constants!$B$8*I293*K293+AS292)/(Constants!$B$9*Constants!$B$4)</f>
        <v>2.51327433628319</v>
      </c>
      <c r="AS293">
        <f>(Constants!$B$3*Constants!$B$8*I293*K293+AS292)-(AR293*Constants!$B$9*Constants!$B$4)</f>
        <v>0</v>
      </c>
      <c r="AT293">
        <f t="shared" si="80"/>
        <v>731.362831858408</v>
      </c>
      <c r="AU293">
        <f t="array" ref="AU293">IF(SUMPRODUCT(--(SIGN(AN260:AN292)=SIGN(K261:K293)))=0,2,IF(AV292&gt;0,1,0))</f>
        <v>0</v>
      </c>
      <c r="AV293">
        <f>IF(AU293=2,ROUND(5*1000/Constants!$B$11,0),IF(AV292&gt;0,AV292-1,0))</f>
        <v>0</v>
      </c>
      <c r="AW293">
        <f t="shared" si="81"/>
        <v>0</v>
      </c>
      <c r="AX293">
        <f ca="1" t="array" ref="AX293">IF(AW293&gt;Constants!$B$12,2,IF(SUMPRODUCT(--(AX274:AX293=2))=0,0,1))</f>
        <v>2</v>
      </c>
      <c r="AZ293">
        <f t="array" ref="AZ293">IF(ABS(AG293)&gt;Constants!$B$13,2,IF(SUMPRODUCT(--(AZ273:AZ292=2))=0,0,1))</f>
        <v>0</v>
      </c>
    </row>
    <row r="294" spans="1:52">
      <c r="A294" s="3">
        <v>292</v>
      </c>
      <c r="B294">
        <f>Signals!D293</f>
        <v>1</v>
      </c>
      <c r="C294">
        <f>Signals!E293</f>
        <v>1</v>
      </c>
      <c r="D294">
        <f>Signals!G293</f>
        <v>0</v>
      </c>
      <c r="E294">
        <f>Signals!J293</f>
        <v>0</v>
      </c>
      <c r="F294">
        <f>Signals!K293</f>
        <v>0</v>
      </c>
      <c r="G294">
        <f>IF(Constants!$B$2=2,-B294,B294)</f>
        <v>1</v>
      </c>
      <c r="H294">
        <f>IF(Constants!$C$2=2,-C294,C294)</f>
        <v>1</v>
      </c>
      <c r="I294">
        <f t="shared" si="65"/>
        <v>1</v>
      </c>
      <c r="J294">
        <f t="shared" si="66"/>
        <v>1</v>
      </c>
      <c r="K294">
        <f t="shared" si="67"/>
        <v>1</v>
      </c>
      <c r="L294">
        <f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400.5</v>
      </c>
      <c r="M294">
        <f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400.5</v>
      </c>
      <c r="N294">
        <f t="shared" si="68"/>
        <v>400.5</v>
      </c>
      <c r="O294">
        <f t="shared" si="69"/>
        <v>400.5</v>
      </c>
      <c r="P294">
        <f>IF(I294&lt;&gt;0,(ABS(L294*Constants!$B$10)+50)/100,MAX(P293-ABS(N294*Constants!$B$4),0))</f>
        <v>0.54005</v>
      </c>
      <c r="Q294">
        <f>IF(J294&lt;&gt;0,(ABS(M294*Constants!$B$10)+50)/100,MAX(Q293-ABS(O294*Constants!$B$4),0))</f>
        <v>0.54005</v>
      </c>
      <c r="R294">
        <f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400.5</v>
      </c>
      <c r="S294">
        <f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400.5</v>
      </c>
      <c r="T294">
        <f t="shared" si="70"/>
        <v>400.5</v>
      </c>
      <c r="U294">
        <f t="shared" si="71"/>
        <v>400.5</v>
      </c>
      <c r="V294">
        <f>IF(I294&lt;&gt;0,(ABS(R294*Constants!$B$4)+50)/100,IF(R294=0,MAX((0-ABS(T294*Constants!$B$4)),0),(ABS(R294*Constants!$B$4)+50)/100))</f>
        <v>501.125</v>
      </c>
      <c r="W294">
        <f>IF(J294&lt;&gt;0,(ABS(S294*Constants!$B$4)+50)/100,IF(S294=0,MAX((0-ABS(U294*Constants!$B$4)),0),(ABS(S294*Constants!$B$4)+50)/100))</f>
        <v>501.125</v>
      </c>
      <c r="X294">
        <f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400.5</v>
      </c>
      <c r="Y294">
        <f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400.5</v>
      </c>
      <c r="Z294">
        <f t="shared" si="72"/>
        <v>400.5</v>
      </c>
      <c r="AA294">
        <f t="shared" si="73"/>
        <v>400.5</v>
      </c>
      <c r="AB294">
        <f>IF(I294&lt;&gt;0,(ABS(X294*Constants!$B$10)+50)/100,IF(X294=0,MAX((AB293-ABS(Z294*Constants!$B$4)),0),(ABS(X294*Constants!$B$4)+50)/100))</f>
        <v>0.54005</v>
      </c>
      <c r="AC294">
        <f>IF(J294&lt;&gt;0,(ABS(Y294*Constants!$B$10)+50)/100,IF(Y294=0,MAX((AC293-ABS(AA294*Constants!$B$4)),0),(ABS(Y294*Constants!$B$4)+50)/100))</f>
        <v>0.54005</v>
      </c>
      <c r="AD294">
        <f t="shared" si="74"/>
        <v>401</v>
      </c>
      <c r="AE294">
        <f t="shared" si="75"/>
        <v>400.5</v>
      </c>
      <c r="AF294">
        <f t="shared" si="76"/>
        <v>400.5</v>
      </c>
      <c r="AG294">
        <f>((Constants!$B$5*AG293)+Constants!$B$4*AD294+AH293)/(Constants!$B$5+Constants!$B$4)</f>
        <v>401</v>
      </c>
      <c r="AH294">
        <f>((Constants!$B$5*AG293)+Constants!$B$4*AD294+AH293)-(Constants!$B$5+Constants!$B$4)*AG294</f>
        <v>0</v>
      </c>
      <c r="AI294">
        <f>((Constants!$B$5*AI293)+Constants!$B$4*AE294+AJ293)/(Constants!$B$5+Constants!$B$4)</f>
        <v>400.5</v>
      </c>
      <c r="AJ294">
        <f>((Constants!$B$5*AI293)+Constants!$B$4*AE294+AJ293)-(Constants!$B$4+Constants!$B$5)*AI294</f>
        <v>0</v>
      </c>
      <c r="AK294">
        <f>((Constants!$B$5*AK293)+Constants!$B$4*AF294+AL293)/(Constants!$B$5+Constants!$B$4)</f>
        <v>400.5</v>
      </c>
      <c r="AL294">
        <f>((Constants!$B$5*AK293)+Constants!$B$4*AF294+AL293)-(Constants!$B$5+Constants!$B$4)*AK294</f>
        <v>0</v>
      </c>
      <c r="AM294">
        <f t="shared" si="77"/>
        <v>1</v>
      </c>
      <c r="AN294">
        <f t="shared" si="78"/>
        <v>1</v>
      </c>
      <c r="AO294">
        <f>(200000*(ABS(N294)-ABS(N292))+Constants!$B$7)/(2*Constants!$B$7)</f>
        <v>0.5</v>
      </c>
      <c r="AP294">
        <f>(200000*(ABS(O294)-ABS(O292))+Constants!$B$7)/(2*Constants!$B$7)</f>
        <v>0.5</v>
      </c>
      <c r="AQ294">
        <f t="shared" si="79"/>
        <v>1</v>
      </c>
      <c r="AR294">
        <f>(Constants!$B$3*Constants!$B$8*I294*K294+AS293)/(Constants!$B$9*Constants!$B$4)</f>
        <v>2.51327433628319</v>
      </c>
      <c r="AS294">
        <f>(Constants!$B$3*Constants!$B$8*I294*K294+AS293)-(AR294*Constants!$B$9*Constants!$B$4)</f>
        <v>0</v>
      </c>
      <c r="AT294">
        <f t="shared" si="80"/>
        <v>733.876106194691</v>
      </c>
      <c r="AU294">
        <f t="array" ref="AU294">IF(SUMPRODUCT(--(SIGN(AN261:AN293)=SIGN(K262:K294)))=0,2,IF(AV293&gt;0,1,0))</f>
        <v>0</v>
      </c>
      <c r="AV294">
        <f>IF(AU294=2,ROUND(5*1000/Constants!$B$11,0),IF(AV293&gt;0,AV293-1,0))</f>
        <v>0</v>
      </c>
      <c r="AW294">
        <f t="shared" si="81"/>
        <v>0</v>
      </c>
      <c r="AX294">
        <f ca="1" t="array" ref="AX294">IF(AW294&gt;Constants!$B$12,2,IF(SUMPRODUCT(--(AX275:AX294=2))=0,0,1))</f>
        <v>2</v>
      </c>
      <c r="AZ294">
        <f t="array" ref="AZ294">IF(ABS(AG294)&gt;Constants!$B$13,2,IF(SUMPRODUCT(--(AZ274:AZ293=2))=0,0,1))</f>
        <v>0</v>
      </c>
    </row>
    <row r="295" spans="1:52">
      <c r="A295" s="3">
        <v>293</v>
      </c>
      <c r="B295">
        <f>Signals!D294</f>
        <v>1</v>
      </c>
      <c r="C295">
        <f>Signals!E294</f>
        <v>1</v>
      </c>
      <c r="D295">
        <f>Signals!G294</f>
        <v>0</v>
      </c>
      <c r="E295">
        <f>Signals!J294</f>
        <v>0</v>
      </c>
      <c r="F295">
        <f>Signals!K294</f>
        <v>0</v>
      </c>
      <c r="G295">
        <f>IF(Constants!$B$2=2,-B295,B295)</f>
        <v>1</v>
      </c>
      <c r="H295">
        <f>IF(Constants!$C$2=2,-C295,C295)</f>
        <v>1</v>
      </c>
      <c r="I295">
        <f t="shared" si="65"/>
        <v>1</v>
      </c>
      <c r="J295">
        <f t="shared" si="66"/>
        <v>1</v>
      </c>
      <c r="K295">
        <f t="shared" si="67"/>
        <v>1</v>
      </c>
      <c r="L295">
        <f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400.5</v>
      </c>
      <c r="M295">
        <f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400.5</v>
      </c>
      <c r="N295">
        <f t="shared" si="68"/>
        <v>400.5</v>
      </c>
      <c r="O295">
        <f t="shared" si="69"/>
        <v>400.5</v>
      </c>
      <c r="P295">
        <f>IF(I295&lt;&gt;0,(ABS(L295*Constants!$B$10)+50)/100,MAX(P294-ABS(N295*Constants!$B$4),0))</f>
        <v>0.54005</v>
      </c>
      <c r="Q295">
        <f>IF(J295&lt;&gt;0,(ABS(M295*Constants!$B$10)+50)/100,MAX(Q294-ABS(O295*Constants!$B$4),0))</f>
        <v>0.54005</v>
      </c>
      <c r="R295">
        <f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400.5</v>
      </c>
      <c r="S295">
        <f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400.5</v>
      </c>
      <c r="T295">
        <f t="shared" si="70"/>
        <v>400.5</v>
      </c>
      <c r="U295">
        <f t="shared" si="71"/>
        <v>400.5</v>
      </c>
      <c r="V295">
        <f>IF(I295&lt;&gt;0,(ABS(R295*Constants!$B$4)+50)/100,IF(R295=0,MAX((0-ABS(T295*Constants!$B$4)),0),(ABS(R295*Constants!$B$4)+50)/100))</f>
        <v>501.125</v>
      </c>
      <c r="W295">
        <f>IF(J295&lt;&gt;0,(ABS(S295*Constants!$B$4)+50)/100,IF(S295=0,MAX((0-ABS(U295*Constants!$B$4)),0),(ABS(S295*Constants!$B$4)+50)/100))</f>
        <v>501.125</v>
      </c>
      <c r="X295">
        <f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400.5</v>
      </c>
      <c r="Y295">
        <f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400.5</v>
      </c>
      <c r="Z295">
        <f t="shared" si="72"/>
        <v>400.5</v>
      </c>
      <c r="AA295">
        <f t="shared" si="73"/>
        <v>400.5</v>
      </c>
      <c r="AB295">
        <f>IF(I295&lt;&gt;0,(ABS(X295*Constants!$B$10)+50)/100,IF(X295=0,MAX((AB294-ABS(Z295*Constants!$B$4)),0),(ABS(X295*Constants!$B$4)+50)/100))</f>
        <v>0.54005</v>
      </c>
      <c r="AC295">
        <f>IF(J295&lt;&gt;0,(ABS(Y295*Constants!$B$10)+50)/100,IF(Y295=0,MAX((AC294-ABS(AA295*Constants!$B$4)),0),(ABS(Y295*Constants!$B$4)+50)/100))</f>
        <v>0.54005</v>
      </c>
      <c r="AD295">
        <f t="shared" si="74"/>
        <v>401</v>
      </c>
      <c r="AE295">
        <f t="shared" si="75"/>
        <v>400.5</v>
      </c>
      <c r="AF295">
        <f t="shared" si="76"/>
        <v>400.5</v>
      </c>
      <c r="AG295">
        <f>((Constants!$B$5*AG294)+Constants!$B$4*AD295+AH294)/(Constants!$B$5+Constants!$B$4)</f>
        <v>401</v>
      </c>
      <c r="AH295">
        <f>((Constants!$B$5*AG294)+Constants!$B$4*AD295+AH294)-(Constants!$B$5+Constants!$B$4)*AG295</f>
        <v>0</v>
      </c>
      <c r="AI295">
        <f>((Constants!$B$5*AI294)+Constants!$B$4*AE295+AJ294)/(Constants!$B$5+Constants!$B$4)</f>
        <v>400.5</v>
      </c>
      <c r="AJ295">
        <f>((Constants!$B$5*AI294)+Constants!$B$4*AE295+AJ294)-(Constants!$B$4+Constants!$B$5)*AI295</f>
        <v>0</v>
      </c>
      <c r="AK295">
        <f>((Constants!$B$5*AK294)+Constants!$B$4*AF295+AL294)/(Constants!$B$5+Constants!$B$4)</f>
        <v>400.5</v>
      </c>
      <c r="AL295">
        <f>((Constants!$B$5*AK294)+Constants!$B$4*AF295+AL294)-(Constants!$B$5+Constants!$B$4)*AK295</f>
        <v>0</v>
      </c>
      <c r="AM295">
        <f t="shared" si="77"/>
        <v>1</v>
      </c>
      <c r="AN295">
        <f t="shared" si="78"/>
        <v>1</v>
      </c>
      <c r="AO295">
        <f>(200000*(ABS(N295)-ABS(N293))+Constants!$B$7)/(2*Constants!$B$7)</f>
        <v>0.5</v>
      </c>
      <c r="AP295">
        <f>(200000*(ABS(O295)-ABS(O293))+Constants!$B$7)/(2*Constants!$B$7)</f>
        <v>0.5</v>
      </c>
      <c r="AQ295">
        <f t="shared" si="79"/>
        <v>1</v>
      </c>
      <c r="AR295">
        <f>(Constants!$B$3*Constants!$B$8*I295*K295+AS294)/(Constants!$B$9*Constants!$B$4)</f>
        <v>2.51327433628319</v>
      </c>
      <c r="AS295">
        <f>(Constants!$B$3*Constants!$B$8*I295*K295+AS294)-(AR295*Constants!$B$9*Constants!$B$4)</f>
        <v>0</v>
      </c>
      <c r="AT295">
        <f t="shared" si="80"/>
        <v>736.389380530974</v>
      </c>
      <c r="AU295">
        <f t="array" ref="AU295">IF(SUMPRODUCT(--(SIGN(AN262:AN294)=SIGN(K263:K295)))=0,2,IF(AV294&gt;0,1,0))</f>
        <v>0</v>
      </c>
      <c r="AV295">
        <f>IF(AU295=2,ROUND(5*1000/Constants!$B$11,0),IF(AV294&gt;0,AV294-1,0))</f>
        <v>0</v>
      </c>
      <c r="AW295">
        <f t="shared" si="81"/>
        <v>0</v>
      </c>
      <c r="AX295">
        <f ca="1" t="array" ref="AX295">IF(AW295&gt;Constants!$B$12,2,IF(SUMPRODUCT(--(AX276:AX295=2))=0,0,1))</f>
        <v>2</v>
      </c>
      <c r="AZ295">
        <f t="array" ref="AZ295">IF(ABS(AG295)&gt;Constants!$B$13,2,IF(SUMPRODUCT(--(AZ275:AZ294=2))=0,0,1))</f>
        <v>0</v>
      </c>
    </row>
    <row r="296" spans="1:52">
      <c r="A296" s="3">
        <v>294</v>
      </c>
      <c r="B296">
        <f>Signals!D295</f>
        <v>1</v>
      </c>
      <c r="C296">
        <f>Signals!E295</f>
        <v>1</v>
      </c>
      <c r="D296">
        <f>Signals!G295</f>
        <v>0</v>
      </c>
      <c r="E296">
        <f>Signals!J295</f>
        <v>0</v>
      </c>
      <c r="F296">
        <f>Signals!K295</f>
        <v>0</v>
      </c>
      <c r="G296">
        <f>IF(Constants!$B$2=2,-B296,B296)</f>
        <v>1</v>
      </c>
      <c r="H296">
        <f>IF(Constants!$C$2=2,-C296,C296)</f>
        <v>1</v>
      </c>
      <c r="I296">
        <f t="shared" si="65"/>
        <v>1</v>
      </c>
      <c r="J296">
        <f t="shared" si="66"/>
        <v>1</v>
      </c>
      <c r="K296">
        <f t="shared" si="67"/>
        <v>1</v>
      </c>
      <c r="L296">
        <f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400.5</v>
      </c>
      <c r="M296">
        <f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400.5</v>
      </c>
      <c r="N296">
        <f t="shared" si="68"/>
        <v>400.5</v>
      </c>
      <c r="O296">
        <f t="shared" si="69"/>
        <v>400.5</v>
      </c>
      <c r="P296">
        <f>IF(I296&lt;&gt;0,(ABS(L296*Constants!$B$10)+50)/100,MAX(P295-ABS(N296*Constants!$B$4),0))</f>
        <v>0.54005</v>
      </c>
      <c r="Q296">
        <f>IF(J296&lt;&gt;0,(ABS(M296*Constants!$B$10)+50)/100,MAX(Q295-ABS(O296*Constants!$B$4),0))</f>
        <v>0.54005</v>
      </c>
      <c r="R296">
        <f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400.5</v>
      </c>
      <c r="S296">
        <f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400.5</v>
      </c>
      <c r="T296">
        <f t="shared" si="70"/>
        <v>400.5</v>
      </c>
      <c r="U296">
        <f t="shared" si="71"/>
        <v>400.5</v>
      </c>
      <c r="V296">
        <f>IF(I296&lt;&gt;0,(ABS(R296*Constants!$B$4)+50)/100,IF(R296=0,MAX((0-ABS(T296*Constants!$B$4)),0),(ABS(R296*Constants!$B$4)+50)/100))</f>
        <v>501.125</v>
      </c>
      <c r="W296">
        <f>IF(J296&lt;&gt;0,(ABS(S296*Constants!$B$4)+50)/100,IF(S296=0,MAX((0-ABS(U296*Constants!$B$4)),0),(ABS(S296*Constants!$B$4)+50)/100))</f>
        <v>501.125</v>
      </c>
      <c r="X296">
        <f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400.5</v>
      </c>
      <c r="Y296">
        <f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400.5</v>
      </c>
      <c r="Z296">
        <f t="shared" si="72"/>
        <v>400.5</v>
      </c>
      <c r="AA296">
        <f t="shared" si="73"/>
        <v>400.5</v>
      </c>
      <c r="AB296">
        <f>IF(I296&lt;&gt;0,(ABS(X296*Constants!$B$10)+50)/100,IF(X296=0,MAX((AB295-ABS(Z296*Constants!$B$4)),0),(ABS(X296*Constants!$B$4)+50)/100))</f>
        <v>0.54005</v>
      </c>
      <c r="AC296">
        <f>IF(J296&lt;&gt;0,(ABS(Y296*Constants!$B$10)+50)/100,IF(Y296=0,MAX((AC295-ABS(AA296*Constants!$B$4)),0),(ABS(Y296*Constants!$B$4)+50)/100))</f>
        <v>0.54005</v>
      </c>
      <c r="AD296">
        <f t="shared" si="74"/>
        <v>401</v>
      </c>
      <c r="AE296">
        <f t="shared" si="75"/>
        <v>400.5</v>
      </c>
      <c r="AF296">
        <f t="shared" si="76"/>
        <v>400.5</v>
      </c>
      <c r="AG296">
        <f>((Constants!$B$5*AG295)+Constants!$B$4*AD296+AH295)/(Constants!$B$5+Constants!$B$4)</f>
        <v>401</v>
      </c>
      <c r="AH296">
        <f>((Constants!$B$5*AG295)+Constants!$B$4*AD296+AH295)-(Constants!$B$5+Constants!$B$4)*AG296</f>
        <v>0</v>
      </c>
      <c r="AI296">
        <f>((Constants!$B$5*AI295)+Constants!$B$4*AE296+AJ295)/(Constants!$B$5+Constants!$B$4)</f>
        <v>400.5</v>
      </c>
      <c r="AJ296">
        <f>((Constants!$B$5*AI295)+Constants!$B$4*AE296+AJ295)-(Constants!$B$4+Constants!$B$5)*AI296</f>
        <v>0</v>
      </c>
      <c r="AK296">
        <f>((Constants!$B$5*AK295)+Constants!$B$4*AF296+AL295)/(Constants!$B$5+Constants!$B$4)</f>
        <v>400.5</v>
      </c>
      <c r="AL296">
        <f>((Constants!$B$5*AK295)+Constants!$B$4*AF296+AL295)-(Constants!$B$5+Constants!$B$4)*AK296</f>
        <v>0</v>
      </c>
      <c r="AM296">
        <f t="shared" si="77"/>
        <v>1</v>
      </c>
      <c r="AN296">
        <f t="shared" si="78"/>
        <v>1</v>
      </c>
      <c r="AO296">
        <f>(200000*(ABS(N296)-ABS(N294))+Constants!$B$7)/(2*Constants!$B$7)</f>
        <v>0.5</v>
      </c>
      <c r="AP296">
        <f>(200000*(ABS(O296)-ABS(O294))+Constants!$B$7)/(2*Constants!$B$7)</f>
        <v>0.5</v>
      </c>
      <c r="AQ296">
        <f t="shared" si="79"/>
        <v>1</v>
      </c>
      <c r="AR296">
        <f>(Constants!$B$3*Constants!$B$8*I296*K296+AS295)/(Constants!$B$9*Constants!$B$4)</f>
        <v>2.51327433628319</v>
      </c>
      <c r="AS296">
        <f>(Constants!$B$3*Constants!$B$8*I296*K296+AS295)-(AR296*Constants!$B$9*Constants!$B$4)</f>
        <v>0</v>
      </c>
      <c r="AT296">
        <f t="shared" si="80"/>
        <v>738.902654867257</v>
      </c>
      <c r="AU296">
        <f t="array" ref="AU296">IF(SUMPRODUCT(--(SIGN(AN263:AN295)=SIGN(K264:K296)))=0,2,IF(AV295&gt;0,1,0))</f>
        <v>0</v>
      </c>
      <c r="AV296">
        <f>IF(AU296=2,ROUND(5*1000/Constants!$B$11,0),IF(AV295&gt;0,AV295-1,0))</f>
        <v>0</v>
      </c>
      <c r="AW296">
        <f t="shared" si="81"/>
        <v>0</v>
      </c>
      <c r="AX296">
        <f ca="1" t="array" ref="AX296">IF(AW296&gt;Constants!$B$12,2,IF(SUMPRODUCT(--(AX277:AX296=2))=0,0,1))</f>
        <v>2</v>
      </c>
      <c r="AZ296">
        <f t="array" ref="AZ296">IF(ABS(AG296)&gt;Constants!$B$13,2,IF(SUMPRODUCT(--(AZ276:AZ295=2))=0,0,1))</f>
        <v>0</v>
      </c>
    </row>
    <row r="297" spans="1:52">
      <c r="A297" s="3">
        <v>295</v>
      </c>
      <c r="B297">
        <f>Signals!D296</f>
        <v>1</v>
      </c>
      <c r="C297">
        <f>Signals!E296</f>
        <v>1</v>
      </c>
      <c r="D297">
        <f>Signals!G296</f>
        <v>0</v>
      </c>
      <c r="E297">
        <f>Signals!J296</f>
        <v>0</v>
      </c>
      <c r="F297">
        <f>Signals!K296</f>
        <v>0</v>
      </c>
      <c r="G297">
        <f>IF(Constants!$B$2=2,-B297,B297)</f>
        <v>1</v>
      </c>
      <c r="H297">
        <f>IF(Constants!$C$2=2,-C297,C297)</f>
        <v>1</v>
      </c>
      <c r="I297">
        <f t="shared" ref="I297:I360" si="82">IF(SIGN(G297+H297)=SIGN(AN296),G297,-G297)</f>
        <v>1</v>
      </c>
      <c r="J297">
        <f t="shared" ref="J297:J360" si="83">IF(SIGN(G297+H297)=SIGN(AN296),H297,-H297)</f>
        <v>1</v>
      </c>
      <c r="K297">
        <f t="shared" ref="K297:K360" si="84">IF(SIGN(G297+H297)=SIGN(AN296),1,-1)</f>
        <v>1</v>
      </c>
      <c r="L297">
        <f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400.5</v>
      </c>
      <c r="M297">
        <f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400.5</v>
      </c>
      <c r="N297">
        <f t="shared" ref="N297:N360" si="85">IF(I297&lt;&gt;0,L297,IF(P296&gt;0,N296,0))</f>
        <v>400.5</v>
      </c>
      <c r="O297">
        <f t="shared" ref="O297:O360" si="86">IF(J297&lt;&gt;0,M297,IF(Q296&gt;0,O296,0))</f>
        <v>400.5</v>
      </c>
      <c r="P297">
        <f>IF(I297&lt;&gt;0,(ABS(L297*Constants!$B$10)+50)/100,MAX(P296-ABS(N297*Constants!$B$4),0))</f>
        <v>0.54005</v>
      </c>
      <c r="Q297">
        <f>IF(J297&lt;&gt;0,(ABS(M297*Constants!$B$10)+50)/100,MAX(Q296-ABS(O297*Constants!$B$4),0))</f>
        <v>0.54005</v>
      </c>
      <c r="R297">
        <f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400.5</v>
      </c>
      <c r="S297">
        <f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400.5</v>
      </c>
      <c r="T297">
        <f t="shared" ref="T297:T360" si="87">IF(I297&lt;&gt;0,R297,IF(V296&gt;0,MAX(T296,R297),R297))</f>
        <v>400.5</v>
      </c>
      <c r="U297">
        <f t="shared" ref="U297:U360" si="88">IF(J297&lt;&gt;0,S297,IF(W296&gt;0,MAX(U296,S297),S297))</f>
        <v>400.5</v>
      </c>
      <c r="V297">
        <f>IF(I297&lt;&gt;0,(ABS(R297*Constants!$B$4)+50)/100,IF(R297=0,MAX((0-ABS(T297*Constants!$B$4)),0),(ABS(R297*Constants!$B$4)+50)/100))</f>
        <v>501.125</v>
      </c>
      <c r="W297">
        <f>IF(J297&lt;&gt;0,(ABS(S297*Constants!$B$4)+50)/100,IF(S297=0,MAX((0-ABS(U297*Constants!$B$4)),0),(ABS(S297*Constants!$B$4)+50)/100))</f>
        <v>501.125</v>
      </c>
      <c r="X297">
        <f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400.5</v>
      </c>
      <c r="Y297">
        <f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400.5</v>
      </c>
      <c r="Z297">
        <f t="shared" ref="Z297:Z360" si="89">IF(I297&lt;&gt;0,X297,IF(AB296&gt;0,MIN(Z296,X297),X297))</f>
        <v>400.5</v>
      </c>
      <c r="AA297">
        <f t="shared" ref="AA297:AA360" si="90">IF(J297&lt;&gt;0,Y297,IF(AC296&gt;0,MIN(AA296,Y297),Y297))</f>
        <v>400.5</v>
      </c>
      <c r="AB297">
        <f>IF(I297&lt;&gt;0,(ABS(X297*Constants!$B$10)+50)/100,IF(X297=0,MAX((AB296-ABS(Z297*Constants!$B$4)),0),(ABS(X297*Constants!$B$4)+50)/100))</f>
        <v>0.54005</v>
      </c>
      <c r="AC297">
        <f>IF(J297&lt;&gt;0,(ABS(Y297*Constants!$B$10)+50)/100,IF(Y297=0,MAX((AC296-ABS(AA297*Constants!$B$4)),0),(ABS(Y297*Constants!$B$4)+50)/100))</f>
        <v>0.54005</v>
      </c>
      <c r="AD297">
        <f t="shared" ref="AD297:AD360" si="91">IF(N297+O297&gt;=0,(1+N297+O297)/2,(N297+O297-1)/2)</f>
        <v>401</v>
      </c>
      <c r="AE297">
        <f t="shared" ref="AE297:AE360" si="92">MAX(T297,U297)</f>
        <v>400.5</v>
      </c>
      <c r="AF297">
        <f t="shared" ref="AF297:AF360" si="93">MIN(Z297,AA297)</f>
        <v>400.5</v>
      </c>
      <c r="AG297">
        <f>((Constants!$B$5*AG296)+Constants!$B$4*AD297+AH296)/(Constants!$B$5+Constants!$B$4)</f>
        <v>401</v>
      </c>
      <c r="AH297">
        <f>((Constants!$B$5*AG296)+Constants!$B$4*AD297+AH296)-(Constants!$B$5+Constants!$B$4)*AG297</f>
        <v>0</v>
      </c>
      <c r="AI297">
        <f>((Constants!$B$5*AI296)+Constants!$B$4*AE297+AJ296)/(Constants!$B$5+Constants!$B$4)</f>
        <v>400.5</v>
      </c>
      <c r="AJ297">
        <f>((Constants!$B$5*AI296)+Constants!$B$4*AE297+AJ296)-(Constants!$B$4+Constants!$B$5)*AI297</f>
        <v>0</v>
      </c>
      <c r="AK297">
        <f>((Constants!$B$5*AK296)+Constants!$B$4*AF297+AL296)/(Constants!$B$5+Constants!$B$4)</f>
        <v>400.5</v>
      </c>
      <c r="AL297">
        <f>((Constants!$B$5*AK296)+Constants!$B$4*AF297+AL296)-(Constants!$B$5+Constants!$B$4)*AK297</f>
        <v>0</v>
      </c>
      <c r="AM297">
        <f t="shared" ref="AM297:AM360" si="94">IF(AG297*K297&gt;0,1,IF(AG297*K297&lt;0,-1,0))</f>
        <v>1</v>
      </c>
      <c r="AN297">
        <f t="shared" ref="AN297:AN360" si="95">IF(SIGN(AI297)=SIGN(AK297),AM297,0)</f>
        <v>1</v>
      </c>
      <c r="AO297">
        <f>(200000*(ABS(N297)-ABS(N295))+Constants!$B$7)/(2*Constants!$B$7)</f>
        <v>0.5</v>
      </c>
      <c r="AP297">
        <f>(200000*(ABS(O297)-ABS(O295))+Constants!$B$7)/(2*Constants!$B$7)</f>
        <v>0.5</v>
      </c>
      <c r="AQ297">
        <f t="shared" ref="AQ297:AQ360" si="96">(1+AO297+AP297)/2</f>
        <v>1</v>
      </c>
      <c r="AR297">
        <f>(Constants!$B$3*Constants!$B$8*I297*K297+AS296)/(Constants!$B$9*Constants!$B$4)</f>
        <v>2.51327433628319</v>
      </c>
      <c r="AS297">
        <f>(Constants!$B$3*Constants!$B$8*I297*K297+AS296)-(AR297*Constants!$B$9*Constants!$B$4)</f>
        <v>0</v>
      </c>
      <c r="AT297">
        <f t="shared" ref="AT297:AT360" si="97">AR297+AT296</f>
        <v>741.415929203541</v>
      </c>
      <c r="AU297">
        <f t="array" ref="AU297">IF(SUMPRODUCT(--(SIGN(AN264:AN296)=SIGN(K265:K297)))=0,2,IF(AV296&gt;0,1,0))</f>
        <v>0</v>
      </c>
      <c r="AV297">
        <f>IF(AU297=2,ROUND(5*1000/Constants!$B$11,0),IF(AV296&gt;0,AV296-1,0))</f>
        <v>0</v>
      </c>
      <c r="AW297">
        <f t="shared" ref="AW297:AW360" si="98">IF(I297&lt;&gt;J297,AW296+ABS(I297-J297),0)</f>
        <v>0</v>
      </c>
      <c r="AX297">
        <f ca="1" t="array" ref="AX297">IF(AW297&gt;Constants!$B$12,2,IF(SUMPRODUCT(--(AX278:AX297=2))=0,0,1))</f>
        <v>2</v>
      </c>
      <c r="AZ297">
        <f t="array" ref="AZ297">IF(ABS(AG297)&gt;Constants!$B$13,2,IF(SUMPRODUCT(--(AZ277:AZ296=2))=0,0,1))</f>
        <v>0</v>
      </c>
    </row>
    <row r="298" spans="1:52">
      <c r="A298" s="3">
        <v>296</v>
      </c>
      <c r="B298">
        <f>Signals!D297</f>
        <v>1</v>
      </c>
      <c r="C298">
        <f>Signals!E297</f>
        <v>1</v>
      </c>
      <c r="D298">
        <f>Signals!G297</f>
        <v>0</v>
      </c>
      <c r="E298">
        <f>Signals!J297</f>
        <v>0</v>
      </c>
      <c r="F298">
        <f>Signals!K297</f>
        <v>0</v>
      </c>
      <c r="G298">
        <f>IF(Constants!$B$2=2,-B298,B298)</f>
        <v>1</v>
      </c>
      <c r="H298">
        <f>IF(Constants!$C$2=2,-C298,C298)</f>
        <v>1</v>
      </c>
      <c r="I298">
        <f t="shared" si="82"/>
        <v>1</v>
      </c>
      <c r="J298">
        <f t="shared" si="83"/>
        <v>1</v>
      </c>
      <c r="K298">
        <f t="shared" si="84"/>
        <v>1</v>
      </c>
      <c r="L298">
        <f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400.5</v>
      </c>
      <c r="M298">
        <f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400.5</v>
      </c>
      <c r="N298">
        <f t="shared" si="85"/>
        <v>400.5</v>
      </c>
      <c r="O298">
        <f t="shared" si="86"/>
        <v>400.5</v>
      </c>
      <c r="P298">
        <f>IF(I298&lt;&gt;0,(ABS(L298*Constants!$B$10)+50)/100,MAX(P297-ABS(N298*Constants!$B$4),0))</f>
        <v>0.54005</v>
      </c>
      <c r="Q298">
        <f>IF(J298&lt;&gt;0,(ABS(M298*Constants!$B$10)+50)/100,MAX(Q297-ABS(O298*Constants!$B$4),0))</f>
        <v>0.54005</v>
      </c>
      <c r="R298">
        <f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400.5</v>
      </c>
      <c r="S298">
        <f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400.5</v>
      </c>
      <c r="T298">
        <f t="shared" si="87"/>
        <v>400.5</v>
      </c>
      <c r="U298">
        <f t="shared" si="88"/>
        <v>400.5</v>
      </c>
      <c r="V298">
        <f>IF(I298&lt;&gt;0,(ABS(R298*Constants!$B$4)+50)/100,IF(R298=0,MAX((0-ABS(T298*Constants!$B$4)),0),(ABS(R298*Constants!$B$4)+50)/100))</f>
        <v>501.125</v>
      </c>
      <c r="W298">
        <f>IF(J298&lt;&gt;0,(ABS(S298*Constants!$B$4)+50)/100,IF(S298=0,MAX((0-ABS(U298*Constants!$B$4)),0),(ABS(S298*Constants!$B$4)+50)/100))</f>
        <v>501.125</v>
      </c>
      <c r="X298">
        <f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400.5</v>
      </c>
      <c r="Y298">
        <f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400.5</v>
      </c>
      <c r="Z298">
        <f t="shared" si="89"/>
        <v>400.5</v>
      </c>
      <c r="AA298">
        <f t="shared" si="90"/>
        <v>400.5</v>
      </c>
      <c r="AB298">
        <f>IF(I298&lt;&gt;0,(ABS(X298*Constants!$B$10)+50)/100,IF(X298=0,MAX((AB297-ABS(Z298*Constants!$B$4)),0),(ABS(X298*Constants!$B$4)+50)/100))</f>
        <v>0.54005</v>
      </c>
      <c r="AC298">
        <f>IF(J298&lt;&gt;0,(ABS(Y298*Constants!$B$10)+50)/100,IF(Y298=0,MAX((AC297-ABS(AA298*Constants!$B$4)),0),(ABS(Y298*Constants!$B$4)+50)/100))</f>
        <v>0.54005</v>
      </c>
      <c r="AD298">
        <f t="shared" si="91"/>
        <v>401</v>
      </c>
      <c r="AE298">
        <f t="shared" si="92"/>
        <v>400.5</v>
      </c>
      <c r="AF298">
        <f t="shared" si="93"/>
        <v>400.5</v>
      </c>
      <c r="AG298">
        <f>((Constants!$B$5*AG297)+Constants!$B$4*AD298+AH297)/(Constants!$B$5+Constants!$B$4)</f>
        <v>401</v>
      </c>
      <c r="AH298">
        <f>((Constants!$B$5*AG297)+Constants!$B$4*AD298+AH297)-(Constants!$B$5+Constants!$B$4)*AG298</f>
        <v>0</v>
      </c>
      <c r="AI298">
        <f>((Constants!$B$5*AI297)+Constants!$B$4*AE298+AJ297)/(Constants!$B$5+Constants!$B$4)</f>
        <v>400.5</v>
      </c>
      <c r="AJ298">
        <f>((Constants!$B$5*AI297)+Constants!$B$4*AE298+AJ297)-(Constants!$B$4+Constants!$B$5)*AI298</f>
        <v>0</v>
      </c>
      <c r="AK298">
        <f>((Constants!$B$5*AK297)+Constants!$B$4*AF298+AL297)/(Constants!$B$5+Constants!$B$4)</f>
        <v>400.5</v>
      </c>
      <c r="AL298">
        <f>((Constants!$B$5*AK297)+Constants!$B$4*AF298+AL297)-(Constants!$B$5+Constants!$B$4)*AK298</f>
        <v>0</v>
      </c>
      <c r="AM298">
        <f t="shared" si="94"/>
        <v>1</v>
      </c>
      <c r="AN298">
        <f t="shared" si="95"/>
        <v>1</v>
      </c>
      <c r="AO298">
        <f>(200000*(ABS(N298)-ABS(N296))+Constants!$B$7)/(2*Constants!$B$7)</f>
        <v>0.5</v>
      </c>
      <c r="AP298">
        <f>(200000*(ABS(O298)-ABS(O296))+Constants!$B$7)/(2*Constants!$B$7)</f>
        <v>0.5</v>
      </c>
      <c r="AQ298">
        <f t="shared" si="96"/>
        <v>1</v>
      </c>
      <c r="AR298">
        <f>(Constants!$B$3*Constants!$B$8*I298*K298+AS297)/(Constants!$B$9*Constants!$B$4)</f>
        <v>2.51327433628319</v>
      </c>
      <c r="AS298">
        <f>(Constants!$B$3*Constants!$B$8*I298*K298+AS297)-(AR298*Constants!$B$9*Constants!$B$4)</f>
        <v>0</v>
      </c>
      <c r="AT298">
        <f t="shared" si="97"/>
        <v>743.929203539824</v>
      </c>
      <c r="AU298">
        <f t="array" ref="AU298">IF(SUMPRODUCT(--(SIGN(AN265:AN297)=SIGN(K266:K298)))=0,2,IF(AV297&gt;0,1,0))</f>
        <v>0</v>
      </c>
      <c r="AV298">
        <f>IF(AU298=2,ROUND(5*1000/Constants!$B$11,0),IF(AV297&gt;0,AV297-1,0))</f>
        <v>0</v>
      </c>
      <c r="AW298">
        <f t="shared" si="98"/>
        <v>0</v>
      </c>
      <c r="AX298">
        <f ca="1" t="array" ref="AX298">IF(AW298&gt;Constants!$B$12,2,IF(SUMPRODUCT(--(AX279:AX298=2))=0,0,1))</f>
        <v>2</v>
      </c>
      <c r="AZ298">
        <f t="array" ref="AZ298">IF(ABS(AG298)&gt;Constants!$B$13,2,IF(SUMPRODUCT(--(AZ278:AZ297=2))=0,0,1))</f>
        <v>0</v>
      </c>
    </row>
    <row r="299" spans="1:52">
      <c r="A299" s="3">
        <v>297</v>
      </c>
      <c r="B299">
        <f>Signals!D298</f>
        <v>1</v>
      </c>
      <c r="C299">
        <f>Signals!E298</f>
        <v>1</v>
      </c>
      <c r="D299">
        <f>Signals!G298</f>
        <v>0</v>
      </c>
      <c r="E299">
        <f>Signals!J298</f>
        <v>0</v>
      </c>
      <c r="F299">
        <f>Signals!K298</f>
        <v>0</v>
      </c>
      <c r="G299">
        <f>IF(Constants!$B$2=2,-B299,B299)</f>
        <v>1</v>
      </c>
      <c r="H299">
        <f>IF(Constants!$C$2=2,-C299,C299)</f>
        <v>1</v>
      </c>
      <c r="I299">
        <f t="shared" si="82"/>
        <v>1</v>
      </c>
      <c r="J299">
        <f t="shared" si="83"/>
        <v>1</v>
      </c>
      <c r="K299">
        <f t="shared" si="84"/>
        <v>1</v>
      </c>
      <c r="L299">
        <f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400.5</v>
      </c>
      <c r="M299">
        <f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400.5</v>
      </c>
      <c r="N299">
        <f t="shared" si="85"/>
        <v>400.5</v>
      </c>
      <c r="O299">
        <f t="shared" si="86"/>
        <v>400.5</v>
      </c>
      <c r="P299">
        <f>IF(I299&lt;&gt;0,(ABS(L299*Constants!$B$10)+50)/100,MAX(P298-ABS(N299*Constants!$B$4),0))</f>
        <v>0.54005</v>
      </c>
      <c r="Q299">
        <f>IF(J299&lt;&gt;0,(ABS(M299*Constants!$B$10)+50)/100,MAX(Q298-ABS(O299*Constants!$B$4),0))</f>
        <v>0.54005</v>
      </c>
      <c r="R299">
        <f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400.5</v>
      </c>
      <c r="S299">
        <f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400.5</v>
      </c>
      <c r="T299">
        <f t="shared" si="87"/>
        <v>400.5</v>
      </c>
      <c r="U299">
        <f t="shared" si="88"/>
        <v>400.5</v>
      </c>
      <c r="V299">
        <f>IF(I299&lt;&gt;0,(ABS(R299*Constants!$B$4)+50)/100,IF(R299=0,MAX((0-ABS(T299*Constants!$B$4)),0),(ABS(R299*Constants!$B$4)+50)/100))</f>
        <v>501.125</v>
      </c>
      <c r="W299">
        <f>IF(J299&lt;&gt;0,(ABS(S299*Constants!$B$4)+50)/100,IF(S299=0,MAX((0-ABS(U299*Constants!$B$4)),0),(ABS(S299*Constants!$B$4)+50)/100))</f>
        <v>501.125</v>
      </c>
      <c r="X299">
        <f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400.5</v>
      </c>
      <c r="Y299">
        <f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400.5</v>
      </c>
      <c r="Z299">
        <f t="shared" si="89"/>
        <v>400.5</v>
      </c>
      <c r="AA299">
        <f t="shared" si="90"/>
        <v>400.5</v>
      </c>
      <c r="AB299">
        <f>IF(I299&lt;&gt;0,(ABS(X299*Constants!$B$10)+50)/100,IF(X299=0,MAX((AB298-ABS(Z299*Constants!$B$4)),0),(ABS(X299*Constants!$B$4)+50)/100))</f>
        <v>0.54005</v>
      </c>
      <c r="AC299">
        <f>IF(J299&lt;&gt;0,(ABS(Y299*Constants!$B$10)+50)/100,IF(Y299=0,MAX((AC298-ABS(AA299*Constants!$B$4)),0),(ABS(Y299*Constants!$B$4)+50)/100))</f>
        <v>0.54005</v>
      </c>
      <c r="AD299">
        <f t="shared" si="91"/>
        <v>401</v>
      </c>
      <c r="AE299">
        <f t="shared" si="92"/>
        <v>400.5</v>
      </c>
      <c r="AF299">
        <f t="shared" si="93"/>
        <v>400.5</v>
      </c>
      <c r="AG299">
        <f>((Constants!$B$5*AG298)+Constants!$B$4*AD299+AH298)/(Constants!$B$5+Constants!$B$4)</f>
        <v>401</v>
      </c>
      <c r="AH299">
        <f>((Constants!$B$5*AG298)+Constants!$B$4*AD299+AH298)-(Constants!$B$5+Constants!$B$4)*AG299</f>
        <v>0</v>
      </c>
      <c r="AI299">
        <f>((Constants!$B$5*AI298)+Constants!$B$4*AE299+AJ298)/(Constants!$B$5+Constants!$B$4)</f>
        <v>400.5</v>
      </c>
      <c r="AJ299">
        <f>((Constants!$B$5*AI298)+Constants!$B$4*AE299+AJ298)-(Constants!$B$4+Constants!$B$5)*AI299</f>
        <v>0</v>
      </c>
      <c r="AK299">
        <f>((Constants!$B$5*AK298)+Constants!$B$4*AF299+AL298)/(Constants!$B$5+Constants!$B$4)</f>
        <v>400.5</v>
      </c>
      <c r="AL299">
        <f>((Constants!$B$5*AK298)+Constants!$B$4*AF299+AL298)-(Constants!$B$5+Constants!$B$4)*AK299</f>
        <v>0</v>
      </c>
      <c r="AM299">
        <f t="shared" si="94"/>
        <v>1</v>
      </c>
      <c r="AN299">
        <f t="shared" si="95"/>
        <v>1</v>
      </c>
      <c r="AO299">
        <f>(200000*(ABS(N299)-ABS(N297))+Constants!$B$7)/(2*Constants!$B$7)</f>
        <v>0.5</v>
      </c>
      <c r="AP299">
        <f>(200000*(ABS(O299)-ABS(O297))+Constants!$B$7)/(2*Constants!$B$7)</f>
        <v>0.5</v>
      </c>
      <c r="AQ299">
        <f t="shared" si="96"/>
        <v>1</v>
      </c>
      <c r="AR299">
        <f>(Constants!$B$3*Constants!$B$8*I299*K299+AS298)/(Constants!$B$9*Constants!$B$4)</f>
        <v>2.51327433628319</v>
      </c>
      <c r="AS299">
        <f>(Constants!$B$3*Constants!$B$8*I299*K299+AS298)-(AR299*Constants!$B$9*Constants!$B$4)</f>
        <v>0</v>
      </c>
      <c r="AT299">
        <f t="shared" si="97"/>
        <v>746.442477876107</v>
      </c>
      <c r="AU299">
        <f t="array" ref="AU299">IF(SUMPRODUCT(--(SIGN(AN266:AN298)=SIGN(K267:K299)))=0,2,IF(AV298&gt;0,1,0))</f>
        <v>0</v>
      </c>
      <c r="AV299">
        <f>IF(AU299=2,ROUND(5*1000/Constants!$B$11,0),IF(AV298&gt;0,AV298-1,0))</f>
        <v>0</v>
      </c>
      <c r="AW299">
        <f t="shared" si="98"/>
        <v>0</v>
      </c>
      <c r="AX299">
        <f ca="1" t="array" ref="AX299">IF(AW299&gt;Constants!$B$12,2,IF(SUMPRODUCT(--(AX280:AX299=2))=0,0,1))</f>
        <v>2</v>
      </c>
      <c r="AZ299">
        <f t="array" ref="AZ299">IF(ABS(AG299)&gt;Constants!$B$13,2,IF(SUMPRODUCT(--(AZ279:AZ298=2))=0,0,1))</f>
        <v>0</v>
      </c>
    </row>
    <row r="300" spans="1:52">
      <c r="A300" s="3">
        <v>298</v>
      </c>
      <c r="B300">
        <f>Signals!D299</f>
        <v>1</v>
      </c>
      <c r="C300">
        <f>Signals!E299</f>
        <v>1</v>
      </c>
      <c r="D300">
        <f>Signals!G299</f>
        <v>0</v>
      </c>
      <c r="E300">
        <f>Signals!J299</f>
        <v>0</v>
      </c>
      <c r="F300">
        <f>Signals!K299</f>
        <v>0</v>
      </c>
      <c r="G300">
        <f>IF(Constants!$B$2=2,-B300,B300)</f>
        <v>1</v>
      </c>
      <c r="H300">
        <f>IF(Constants!$C$2=2,-C300,C300)</f>
        <v>1</v>
      </c>
      <c r="I300">
        <f t="shared" si="82"/>
        <v>1</v>
      </c>
      <c r="J300">
        <f t="shared" si="83"/>
        <v>1</v>
      </c>
      <c r="K300">
        <f t="shared" si="84"/>
        <v>1</v>
      </c>
      <c r="L300">
        <f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400.5</v>
      </c>
      <c r="M300">
        <f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400.5</v>
      </c>
      <c r="N300">
        <f t="shared" si="85"/>
        <v>400.5</v>
      </c>
      <c r="O300">
        <f t="shared" si="86"/>
        <v>400.5</v>
      </c>
      <c r="P300">
        <f>IF(I300&lt;&gt;0,(ABS(L300*Constants!$B$10)+50)/100,MAX(P299-ABS(N300*Constants!$B$4),0))</f>
        <v>0.54005</v>
      </c>
      <c r="Q300">
        <f>IF(J300&lt;&gt;0,(ABS(M300*Constants!$B$10)+50)/100,MAX(Q299-ABS(O300*Constants!$B$4),0))</f>
        <v>0.54005</v>
      </c>
      <c r="R300">
        <f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400.5</v>
      </c>
      <c r="S300">
        <f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400.5</v>
      </c>
      <c r="T300">
        <f t="shared" si="87"/>
        <v>400.5</v>
      </c>
      <c r="U300">
        <f t="shared" si="88"/>
        <v>400.5</v>
      </c>
      <c r="V300">
        <f>IF(I300&lt;&gt;0,(ABS(R300*Constants!$B$4)+50)/100,IF(R300=0,MAX((0-ABS(T300*Constants!$B$4)),0),(ABS(R300*Constants!$B$4)+50)/100))</f>
        <v>501.125</v>
      </c>
      <c r="W300">
        <f>IF(J300&lt;&gt;0,(ABS(S300*Constants!$B$4)+50)/100,IF(S300=0,MAX((0-ABS(U300*Constants!$B$4)),0),(ABS(S300*Constants!$B$4)+50)/100))</f>
        <v>501.125</v>
      </c>
      <c r="X300">
        <f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400.5</v>
      </c>
      <c r="Y300">
        <f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400.5</v>
      </c>
      <c r="Z300">
        <f t="shared" si="89"/>
        <v>400.5</v>
      </c>
      <c r="AA300">
        <f t="shared" si="90"/>
        <v>400.5</v>
      </c>
      <c r="AB300">
        <f>IF(I300&lt;&gt;0,(ABS(X300*Constants!$B$10)+50)/100,IF(X300=0,MAX((AB299-ABS(Z300*Constants!$B$4)),0),(ABS(X300*Constants!$B$4)+50)/100))</f>
        <v>0.54005</v>
      </c>
      <c r="AC300">
        <f>IF(J300&lt;&gt;0,(ABS(Y300*Constants!$B$10)+50)/100,IF(Y300=0,MAX((AC299-ABS(AA300*Constants!$B$4)),0),(ABS(Y300*Constants!$B$4)+50)/100))</f>
        <v>0.54005</v>
      </c>
      <c r="AD300">
        <f t="shared" si="91"/>
        <v>401</v>
      </c>
      <c r="AE300">
        <f t="shared" si="92"/>
        <v>400.5</v>
      </c>
      <c r="AF300">
        <f t="shared" si="93"/>
        <v>400.5</v>
      </c>
      <c r="AG300">
        <f>((Constants!$B$5*AG299)+Constants!$B$4*AD300+AH299)/(Constants!$B$5+Constants!$B$4)</f>
        <v>401</v>
      </c>
      <c r="AH300">
        <f>((Constants!$B$5*AG299)+Constants!$B$4*AD300+AH299)-(Constants!$B$5+Constants!$B$4)*AG300</f>
        <v>0</v>
      </c>
      <c r="AI300">
        <f>((Constants!$B$5*AI299)+Constants!$B$4*AE300+AJ299)/(Constants!$B$5+Constants!$B$4)</f>
        <v>400.5</v>
      </c>
      <c r="AJ300">
        <f>((Constants!$B$5*AI299)+Constants!$B$4*AE300+AJ299)-(Constants!$B$4+Constants!$B$5)*AI300</f>
        <v>0</v>
      </c>
      <c r="AK300">
        <f>((Constants!$B$5*AK299)+Constants!$B$4*AF300+AL299)/(Constants!$B$5+Constants!$B$4)</f>
        <v>400.5</v>
      </c>
      <c r="AL300">
        <f>((Constants!$B$5*AK299)+Constants!$B$4*AF300+AL299)-(Constants!$B$5+Constants!$B$4)*AK300</f>
        <v>0</v>
      </c>
      <c r="AM300">
        <f t="shared" si="94"/>
        <v>1</v>
      </c>
      <c r="AN300">
        <f t="shared" si="95"/>
        <v>1</v>
      </c>
      <c r="AO300">
        <f>(200000*(ABS(N300)-ABS(N298))+Constants!$B$7)/(2*Constants!$B$7)</f>
        <v>0.5</v>
      </c>
      <c r="AP300">
        <f>(200000*(ABS(O300)-ABS(O298))+Constants!$B$7)/(2*Constants!$B$7)</f>
        <v>0.5</v>
      </c>
      <c r="AQ300">
        <f t="shared" si="96"/>
        <v>1</v>
      </c>
      <c r="AR300">
        <f>(Constants!$B$3*Constants!$B$8*I300*K300+AS299)/(Constants!$B$9*Constants!$B$4)</f>
        <v>2.51327433628319</v>
      </c>
      <c r="AS300">
        <f>(Constants!$B$3*Constants!$B$8*I300*K300+AS299)-(AR300*Constants!$B$9*Constants!$B$4)</f>
        <v>0</v>
      </c>
      <c r="AT300">
        <f t="shared" si="97"/>
        <v>748.95575221239</v>
      </c>
      <c r="AU300">
        <f t="array" ref="AU300">IF(SUMPRODUCT(--(SIGN(AN267:AN299)=SIGN(K268:K300)))=0,2,IF(AV299&gt;0,1,0))</f>
        <v>0</v>
      </c>
      <c r="AV300">
        <f>IF(AU300=2,ROUND(5*1000/Constants!$B$11,0),IF(AV299&gt;0,AV299-1,0))</f>
        <v>0</v>
      </c>
      <c r="AW300">
        <f t="shared" si="98"/>
        <v>0</v>
      </c>
      <c r="AX300">
        <f ca="1" t="array" ref="AX300">IF(AW300&gt;Constants!$B$12,2,IF(SUMPRODUCT(--(AX281:AX300=2))=0,0,1))</f>
        <v>2</v>
      </c>
      <c r="AZ300">
        <f t="array" ref="AZ300">IF(ABS(AG300)&gt;Constants!$B$13,2,IF(SUMPRODUCT(--(AZ280:AZ299=2))=0,0,1))</f>
        <v>0</v>
      </c>
    </row>
    <row r="301" spans="1:52">
      <c r="A301" s="3">
        <v>299</v>
      </c>
      <c r="B301">
        <f>Signals!D300</f>
        <v>1</v>
      </c>
      <c r="C301">
        <f>Signals!E300</f>
        <v>1</v>
      </c>
      <c r="D301">
        <f>Signals!G300</f>
        <v>0</v>
      </c>
      <c r="E301">
        <f>Signals!J300</f>
        <v>0</v>
      </c>
      <c r="F301">
        <f>Signals!K300</f>
        <v>0</v>
      </c>
      <c r="G301">
        <f>IF(Constants!$B$2=2,-B301,B301)</f>
        <v>1</v>
      </c>
      <c r="H301">
        <f>IF(Constants!$C$2=2,-C301,C301)</f>
        <v>1</v>
      </c>
      <c r="I301">
        <f t="shared" si="82"/>
        <v>1</v>
      </c>
      <c r="J301">
        <f t="shared" si="83"/>
        <v>1</v>
      </c>
      <c r="K301">
        <f t="shared" si="84"/>
        <v>1</v>
      </c>
      <c r="L301">
        <f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400.5</v>
      </c>
      <c r="M301">
        <f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400.5</v>
      </c>
      <c r="N301">
        <f t="shared" si="85"/>
        <v>400.5</v>
      </c>
      <c r="O301">
        <f t="shared" si="86"/>
        <v>400.5</v>
      </c>
      <c r="P301">
        <f>IF(I301&lt;&gt;0,(ABS(L301*Constants!$B$10)+50)/100,MAX(P300-ABS(N301*Constants!$B$4),0))</f>
        <v>0.54005</v>
      </c>
      <c r="Q301">
        <f>IF(J301&lt;&gt;0,(ABS(M301*Constants!$B$10)+50)/100,MAX(Q300-ABS(O301*Constants!$B$4),0))</f>
        <v>0.54005</v>
      </c>
      <c r="R301">
        <f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400.5</v>
      </c>
      <c r="S301">
        <f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400.5</v>
      </c>
      <c r="T301">
        <f t="shared" si="87"/>
        <v>400.5</v>
      </c>
      <c r="U301">
        <f t="shared" si="88"/>
        <v>400.5</v>
      </c>
      <c r="V301">
        <f>IF(I301&lt;&gt;0,(ABS(R301*Constants!$B$4)+50)/100,IF(R301=0,MAX((0-ABS(T301*Constants!$B$4)),0),(ABS(R301*Constants!$B$4)+50)/100))</f>
        <v>501.125</v>
      </c>
      <c r="W301">
        <f>IF(J301&lt;&gt;0,(ABS(S301*Constants!$B$4)+50)/100,IF(S301=0,MAX((0-ABS(U301*Constants!$B$4)),0),(ABS(S301*Constants!$B$4)+50)/100))</f>
        <v>501.125</v>
      </c>
      <c r="X301">
        <f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400.5</v>
      </c>
      <c r="Y301">
        <f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400.5</v>
      </c>
      <c r="Z301">
        <f t="shared" si="89"/>
        <v>400.5</v>
      </c>
      <c r="AA301">
        <f t="shared" si="90"/>
        <v>400.5</v>
      </c>
      <c r="AB301">
        <f>IF(I301&lt;&gt;0,(ABS(X301*Constants!$B$10)+50)/100,IF(X301=0,MAX((AB300-ABS(Z301*Constants!$B$4)),0),(ABS(X301*Constants!$B$4)+50)/100))</f>
        <v>0.54005</v>
      </c>
      <c r="AC301">
        <f>IF(J301&lt;&gt;0,(ABS(Y301*Constants!$B$10)+50)/100,IF(Y301=0,MAX((AC300-ABS(AA301*Constants!$B$4)),0),(ABS(Y301*Constants!$B$4)+50)/100))</f>
        <v>0.54005</v>
      </c>
      <c r="AD301">
        <f t="shared" si="91"/>
        <v>401</v>
      </c>
      <c r="AE301">
        <f t="shared" si="92"/>
        <v>400.5</v>
      </c>
      <c r="AF301">
        <f t="shared" si="93"/>
        <v>400.5</v>
      </c>
      <c r="AG301">
        <f>((Constants!$B$5*AG300)+Constants!$B$4*AD301+AH300)/(Constants!$B$5+Constants!$B$4)</f>
        <v>401</v>
      </c>
      <c r="AH301">
        <f>((Constants!$B$5*AG300)+Constants!$B$4*AD301+AH300)-(Constants!$B$5+Constants!$B$4)*AG301</f>
        <v>0</v>
      </c>
      <c r="AI301">
        <f>((Constants!$B$5*AI300)+Constants!$B$4*AE301+AJ300)/(Constants!$B$5+Constants!$B$4)</f>
        <v>400.5</v>
      </c>
      <c r="AJ301">
        <f>((Constants!$B$5*AI300)+Constants!$B$4*AE301+AJ300)-(Constants!$B$4+Constants!$B$5)*AI301</f>
        <v>0</v>
      </c>
      <c r="AK301">
        <f>((Constants!$B$5*AK300)+Constants!$B$4*AF301+AL300)/(Constants!$B$5+Constants!$B$4)</f>
        <v>400.5</v>
      </c>
      <c r="AL301">
        <f>((Constants!$B$5*AK300)+Constants!$B$4*AF301+AL300)-(Constants!$B$5+Constants!$B$4)*AK301</f>
        <v>0</v>
      </c>
      <c r="AM301">
        <f t="shared" si="94"/>
        <v>1</v>
      </c>
      <c r="AN301">
        <f t="shared" si="95"/>
        <v>1</v>
      </c>
      <c r="AO301">
        <f>(200000*(ABS(N301)-ABS(N299))+Constants!$B$7)/(2*Constants!$B$7)</f>
        <v>0.5</v>
      </c>
      <c r="AP301">
        <f>(200000*(ABS(O301)-ABS(O299))+Constants!$B$7)/(2*Constants!$B$7)</f>
        <v>0.5</v>
      </c>
      <c r="AQ301">
        <f t="shared" si="96"/>
        <v>1</v>
      </c>
      <c r="AR301">
        <f>(Constants!$B$3*Constants!$B$8*I301*K301+AS300)/(Constants!$B$9*Constants!$B$4)</f>
        <v>2.51327433628319</v>
      </c>
      <c r="AS301">
        <f>(Constants!$B$3*Constants!$B$8*I301*K301+AS300)-(AR301*Constants!$B$9*Constants!$B$4)</f>
        <v>0</v>
      </c>
      <c r="AT301">
        <f t="shared" si="97"/>
        <v>751.469026548673</v>
      </c>
      <c r="AU301">
        <f t="array" ref="AU301">IF(SUMPRODUCT(--(SIGN(AN268:AN300)=SIGN(K269:K301)))=0,2,IF(AV300&gt;0,1,0))</f>
        <v>0</v>
      </c>
      <c r="AV301">
        <f>IF(AU301=2,ROUND(5*1000/Constants!$B$11,0),IF(AV300&gt;0,AV300-1,0))</f>
        <v>0</v>
      </c>
      <c r="AW301">
        <f t="shared" si="98"/>
        <v>0</v>
      </c>
      <c r="AX301">
        <f ca="1" t="array" ref="AX301">IF(AW301&gt;Constants!$B$12,2,IF(SUMPRODUCT(--(AX282:AX301=2))=0,0,1))</f>
        <v>2</v>
      </c>
      <c r="AZ301">
        <f t="array" ref="AZ301">IF(ABS(AG301)&gt;Constants!$B$13,2,IF(SUMPRODUCT(--(AZ281:AZ300=2))=0,0,1))</f>
        <v>0</v>
      </c>
    </row>
    <row r="302" spans="1:52">
      <c r="A302" s="3">
        <v>300</v>
      </c>
      <c r="B302">
        <f>Signals!D301</f>
        <v>1</v>
      </c>
      <c r="C302">
        <f>Signals!E301</f>
        <v>1</v>
      </c>
      <c r="D302">
        <f>Signals!G301</f>
        <v>0</v>
      </c>
      <c r="E302">
        <f>Signals!J301</f>
        <v>0</v>
      </c>
      <c r="F302">
        <f>Signals!K301</f>
        <v>0</v>
      </c>
      <c r="G302">
        <f>IF(Constants!$B$2=2,-B302,B302)</f>
        <v>1</v>
      </c>
      <c r="H302">
        <f>IF(Constants!$C$2=2,-C302,C302)</f>
        <v>1</v>
      </c>
      <c r="I302">
        <f t="shared" si="82"/>
        <v>1</v>
      </c>
      <c r="J302">
        <f t="shared" si="83"/>
        <v>1</v>
      </c>
      <c r="K302">
        <f t="shared" si="84"/>
        <v>1</v>
      </c>
      <c r="L302">
        <f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400.5</v>
      </c>
      <c r="M302">
        <f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400.5</v>
      </c>
      <c r="N302">
        <f t="shared" si="85"/>
        <v>400.5</v>
      </c>
      <c r="O302">
        <f t="shared" si="86"/>
        <v>400.5</v>
      </c>
      <c r="P302">
        <f>IF(I302&lt;&gt;0,(ABS(L302*Constants!$B$10)+50)/100,MAX(P301-ABS(N302*Constants!$B$4),0))</f>
        <v>0.54005</v>
      </c>
      <c r="Q302">
        <f>IF(J302&lt;&gt;0,(ABS(M302*Constants!$B$10)+50)/100,MAX(Q301-ABS(O302*Constants!$B$4),0))</f>
        <v>0.54005</v>
      </c>
      <c r="R302">
        <f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400.5</v>
      </c>
      <c r="S302">
        <f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400.5</v>
      </c>
      <c r="T302">
        <f t="shared" si="87"/>
        <v>400.5</v>
      </c>
      <c r="U302">
        <f t="shared" si="88"/>
        <v>400.5</v>
      </c>
      <c r="V302">
        <f>IF(I302&lt;&gt;0,(ABS(R302*Constants!$B$4)+50)/100,IF(R302=0,MAX((0-ABS(T302*Constants!$B$4)),0),(ABS(R302*Constants!$B$4)+50)/100))</f>
        <v>501.125</v>
      </c>
      <c r="W302">
        <f>IF(J302&lt;&gt;0,(ABS(S302*Constants!$B$4)+50)/100,IF(S302=0,MAX((0-ABS(U302*Constants!$B$4)),0),(ABS(S302*Constants!$B$4)+50)/100))</f>
        <v>501.125</v>
      </c>
      <c r="X302">
        <f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400.5</v>
      </c>
      <c r="Y302">
        <f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400.5</v>
      </c>
      <c r="Z302">
        <f t="shared" si="89"/>
        <v>400.5</v>
      </c>
      <c r="AA302">
        <f t="shared" si="90"/>
        <v>400.5</v>
      </c>
      <c r="AB302">
        <f>IF(I302&lt;&gt;0,(ABS(X302*Constants!$B$10)+50)/100,IF(X302=0,MAX((AB301-ABS(Z302*Constants!$B$4)),0),(ABS(X302*Constants!$B$4)+50)/100))</f>
        <v>0.54005</v>
      </c>
      <c r="AC302">
        <f>IF(J302&lt;&gt;0,(ABS(Y302*Constants!$B$10)+50)/100,IF(Y302=0,MAX((AC301-ABS(AA302*Constants!$B$4)),0),(ABS(Y302*Constants!$B$4)+50)/100))</f>
        <v>0.54005</v>
      </c>
      <c r="AD302">
        <f t="shared" si="91"/>
        <v>401</v>
      </c>
      <c r="AE302">
        <f t="shared" si="92"/>
        <v>400.5</v>
      </c>
      <c r="AF302">
        <f t="shared" si="93"/>
        <v>400.5</v>
      </c>
      <c r="AG302">
        <f>((Constants!$B$5*AG301)+Constants!$B$4*AD302+AH301)/(Constants!$B$5+Constants!$B$4)</f>
        <v>401</v>
      </c>
      <c r="AH302">
        <f>((Constants!$B$5*AG301)+Constants!$B$4*AD302+AH301)-(Constants!$B$5+Constants!$B$4)*AG302</f>
        <v>0</v>
      </c>
      <c r="AI302">
        <f>((Constants!$B$5*AI301)+Constants!$B$4*AE302+AJ301)/(Constants!$B$5+Constants!$B$4)</f>
        <v>400.5</v>
      </c>
      <c r="AJ302">
        <f>((Constants!$B$5*AI301)+Constants!$B$4*AE302+AJ301)-(Constants!$B$4+Constants!$B$5)*AI302</f>
        <v>0</v>
      </c>
      <c r="AK302">
        <f>((Constants!$B$5*AK301)+Constants!$B$4*AF302+AL301)/(Constants!$B$5+Constants!$B$4)</f>
        <v>400.5</v>
      </c>
      <c r="AL302">
        <f>((Constants!$B$5*AK301)+Constants!$B$4*AF302+AL301)-(Constants!$B$5+Constants!$B$4)*AK302</f>
        <v>0</v>
      </c>
      <c r="AM302">
        <f t="shared" si="94"/>
        <v>1</v>
      </c>
      <c r="AN302">
        <f t="shared" si="95"/>
        <v>1</v>
      </c>
      <c r="AO302">
        <f>(200000*(ABS(N302)-ABS(N300))+Constants!$B$7)/(2*Constants!$B$7)</f>
        <v>0.5</v>
      </c>
      <c r="AP302">
        <f>(200000*(ABS(O302)-ABS(O300))+Constants!$B$7)/(2*Constants!$B$7)</f>
        <v>0.5</v>
      </c>
      <c r="AQ302">
        <f t="shared" si="96"/>
        <v>1</v>
      </c>
      <c r="AR302">
        <f>(Constants!$B$3*Constants!$B$8*I302*K302+AS301)/(Constants!$B$9*Constants!$B$4)</f>
        <v>2.51327433628319</v>
      </c>
      <c r="AS302">
        <f>(Constants!$B$3*Constants!$B$8*I302*K302+AS301)-(AR302*Constants!$B$9*Constants!$B$4)</f>
        <v>0</v>
      </c>
      <c r="AT302">
        <f t="shared" si="97"/>
        <v>753.982300884957</v>
      </c>
      <c r="AU302">
        <f t="array" ref="AU302">IF(SUMPRODUCT(--(SIGN(AN269:AN301)=SIGN(K270:K302)))=0,2,IF(AV301&gt;0,1,0))</f>
        <v>0</v>
      </c>
      <c r="AV302">
        <f>IF(AU302=2,ROUND(5*1000/Constants!$B$11,0),IF(AV301&gt;0,AV301-1,0))</f>
        <v>0</v>
      </c>
      <c r="AW302">
        <f t="shared" si="98"/>
        <v>0</v>
      </c>
      <c r="AX302">
        <f ca="1" t="array" ref="AX302">IF(AW302&gt;Constants!$B$12,2,IF(SUMPRODUCT(--(AX283:AX302=2))=0,0,1))</f>
        <v>2</v>
      </c>
      <c r="AZ302">
        <f t="array" ref="AZ302">IF(ABS(AG302)&gt;Constants!$B$13,2,IF(SUMPRODUCT(--(AZ282:AZ301=2))=0,0,1))</f>
        <v>0</v>
      </c>
    </row>
    <row r="303" spans="1:52">
      <c r="A303" s="3">
        <v>301</v>
      </c>
      <c r="B303">
        <f>Signals!D302</f>
        <v>1</v>
      </c>
      <c r="C303">
        <f>Signals!E302</f>
        <v>1</v>
      </c>
      <c r="D303">
        <f>Signals!G302</f>
        <v>0</v>
      </c>
      <c r="E303">
        <f>Signals!J302</f>
        <v>0</v>
      </c>
      <c r="F303">
        <f>Signals!K302</f>
        <v>0</v>
      </c>
      <c r="G303">
        <f>IF(Constants!$B$2=2,-B303,B303)</f>
        <v>1</v>
      </c>
      <c r="H303">
        <f>IF(Constants!$C$2=2,-C303,C303)</f>
        <v>1</v>
      </c>
      <c r="I303">
        <f t="shared" si="82"/>
        <v>1</v>
      </c>
      <c r="J303">
        <f t="shared" si="83"/>
        <v>1</v>
      </c>
      <c r="K303">
        <f t="shared" si="84"/>
        <v>1</v>
      </c>
      <c r="L303">
        <f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400.5</v>
      </c>
      <c r="M303">
        <f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400.5</v>
      </c>
      <c r="N303">
        <f t="shared" si="85"/>
        <v>400.5</v>
      </c>
      <c r="O303">
        <f t="shared" si="86"/>
        <v>400.5</v>
      </c>
      <c r="P303">
        <f>IF(I303&lt;&gt;0,(ABS(L303*Constants!$B$10)+50)/100,MAX(P302-ABS(N303*Constants!$B$4),0))</f>
        <v>0.54005</v>
      </c>
      <c r="Q303">
        <f>IF(J303&lt;&gt;0,(ABS(M303*Constants!$B$10)+50)/100,MAX(Q302-ABS(O303*Constants!$B$4),0))</f>
        <v>0.54005</v>
      </c>
      <c r="R303">
        <f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400.5</v>
      </c>
      <c r="S303">
        <f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400.5</v>
      </c>
      <c r="T303">
        <f t="shared" si="87"/>
        <v>400.5</v>
      </c>
      <c r="U303">
        <f t="shared" si="88"/>
        <v>400.5</v>
      </c>
      <c r="V303">
        <f>IF(I303&lt;&gt;0,(ABS(R303*Constants!$B$4)+50)/100,IF(R303=0,MAX((0-ABS(T303*Constants!$B$4)),0),(ABS(R303*Constants!$B$4)+50)/100))</f>
        <v>501.125</v>
      </c>
      <c r="W303">
        <f>IF(J303&lt;&gt;0,(ABS(S303*Constants!$B$4)+50)/100,IF(S303=0,MAX((0-ABS(U303*Constants!$B$4)),0),(ABS(S303*Constants!$B$4)+50)/100))</f>
        <v>501.125</v>
      </c>
      <c r="X303">
        <f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400.5</v>
      </c>
      <c r="Y303">
        <f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400.5</v>
      </c>
      <c r="Z303">
        <f t="shared" si="89"/>
        <v>400.5</v>
      </c>
      <c r="AA303">
        <f t="shared" si="90"/>
        <v>400.5</v>
      </c>
      <c r="AB303">
        <f>IF(I303&lt;&gt;0,(ABS(X303*Constants!$B$10)+50)/100,IF(X303=0,MAX((AB302-ABS(Z303*Constants!$B$4)),0),(ABS(X303*Constants!$B$4)+50)/100))</f>
        <v>0.54005</v>
      </c>
      <c r="AC303">
        <f>IF(J303&lt;&gt;0,(ABS(Y303*Constants!$B$10)+50)/100,IF(Y303=0,MAX((AC302-ABS(AA303*Constants!$B$4)),0),(ABS(Y303*Constants!$B$4)+50)/100))</f>
        <v>0.54005</v>
      </c>
      <c r="AD303">
        <f t="shared" si="91"/>
        <v>401</v>
      </c>
      <c r="AE303">
        <f t="shared" si="92"/>
        <v>400.5</v>
      </c>
      <c r="AF303">
        <f t="shared" si="93"/>
        <v>400.5</v>
      </c>
      <c r="AG303">
        <f>((Constants!$B$5*AG302)+Constants!$B$4*AD303+AH302)/(Constants!$B$5+Constants!$B$4)</f>
        <v>401</v>
      </c>
      <c r="AH303">
        <f>((Constants!$B$5*AG302)+Constants!$B$4*AD303+AH302)-(Constants!$B$5+Constants!$B$4)*AG303</f>
        <v>0</v>
      </c>
      <c r="AI303">
        <f>((Constants!$B$5*AI302)+Constants!$B$4*AE303+AJ302)/(Constants!$B$5+Constants!$B$4)</f>
        <v>400.5</v>
      </c>
      <c r="AJ303">
        <f>((Constants!$B$5*AI302)+Constants!$B$4*AE303+AJ302)-(Constants!$B$4+Constants!$B$5)*AI303</f>
        <v>0</v>
      </c>
      <c r="AK303">
        <f>((Constants!$B$5*AK302)+Constants!$B$4*AF303+AL302)/(Constants!$B$5+Constants!$B$4)</f>
        <v>400.5</v>
      </c>
      <c r="AL303">
        <f>((Constants!$B$5*AK302)+Constants!$B$4*AF303+AL302)-(Constants!$B$5+Constants!$B$4)*AK303</f>
        <v>0</v>
      </c>
      <c r="AM303">
        <f t="shared" si="94"/>
        <v>1</v>
      </c>
      <c r="AN303">
        <f t="shared" si="95"/>
        <v>1</v>
      </c>
      <c r="AO303">
        <f>(200000*(ABS(N303)-ABS(N301))+Constants!$B$7)/(2*Constants!$B$7)</f>
        <v>0.5</v>
      </c>
      <c r="AP303">
        <f>(200000*(ABS(O303)-ABS(O301))+Constants!$B$7)/(2*Constants!$B$7)</f>
        <v>0.5</v>
      </c>
      <c r="AQ303">
        <f t="shared" si="96"/>
        <v>1</v>
      </c>
      <c r="AR303">
        <f>(Constants!$B$3*Constants!$B$8*I303*K303+AS302)/(Constants!$B$9*Constants!$B$4)</f>
        <v>2.51327433628319</v>
      </c>
      <c r="AS303">
        <f>(Constants!$B$3*Constants!$B$8*I303*K303+AS302)-(AR303*Constants!$B$9*Constants!$B$4)</f>
        <v>0</v>
      </c>
      <c r="AT303">
        <f t="shared" si="97"/>
        <v>756.49557522124</v>
      </c>
      <c r="AU303">
        <f t="array" ref="AU303">IF(SUMPRODUCT(--(SIGN(AN270:AN302)=SIGN(K271:K303)))=0,2,IF(AV302&gt;0,1,0))</f>
        <v>0</v>
      </c>
      <c r="AV303">
        <f>IF(AU303=2,ROUND(5*1000/Constants!$B$11,0),IF(AV302&gt;0,AV302-1,0))</f>
        <v>0</v>
      </c>
      <c r="AW303">
        <f t="shared" si="98"/>
        <v>0</v>
      </c>
      <c r="AX303">
        <f ca="1" t="array" ref="AX303">IF(AW303&gt;Constants!$B$12,2,IF(SUMPRODUCT(--(AX284:AX303=2))=0,0,1))</f>
        <v>2</v>
      </c>
      <c r="AZ303">
        <f t="array" ref="AZ303">IF(ABS(AG303)&gt;Constants!$B$13,2,IF(SUMPRODUCT(--(AZ283:AZ302=2))=0,0,1))</f>
        <v>0</v>
      </c>
    </row>
    <row r="304" spans="1:52">
      <c r="A304" s="3">
        <v>302</v>
      </c>
      <c r="B304">
        <f>Signals!D303</f>
        <v>1</v>
      </c>
      <c r="C304">
        <f>Signals!E303</f>
        <v>1</v>
      </c>
      <c r="D304">
        <f>Signals!G303</f>
        <v>0</v>
      </c>
      <c r="E304">
        <f>Signals!J303</f>
        <v>0</v>
      </c>
      <c r="F304">
        <f>Signals!K303</f>
        <v>0</v>
      </c>
      <c r="G304">
        <f>IF(Constants!$B$2=2,-B304,B304)</f>
        <v>1</v>
      </c>
      <c r="H304">
        <f>IF(Constants!$C$2=2,-C304,C304)</f>
        <v>1</v>
      </c>
      <c r="I304">
        <f t="shared" si="82"/>
        <v>1</v>
      </c>
      <c r="J304">
        <f t="shared" si="83"/>
        <v>1</v>
      </c>
      <c r="K304">
        <f t="shared" si="84"/>
        <v>1</v>
      </c>
      <c r="L304">
        <f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400.5</v>
      </c>
      <c r="M304">
        <f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400.5</v>
      </c>
      <c r="N304">
        <f t="shared" si="85"/>
        <v>400.5</v>
      </c>
      <c r="O304">
        <f t="shared" si="86"/>
        <v>400.5</v>
      </c>
      <c r="P304">
        <f>IF(I304&lt;&gt;0,(ABS(L304*Constants!$B$10)+50)/100,MAX(P303-ABS(N304*Constants!$B$4),0))</f>
        <v>0.54005</v>
      </c>
      <c r="Q304">
        <f>IF(J304&lt;&gt;0,(ABS(M304*Constants!$B$10)+50)/100,MAX(Q303-ABS(O304*Constants!$B$4),0))</f>
        <v>0.54005</v>
      </c>
      <c r="R304">
        <f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400.5</v>
      </c>
      <c r="S304">
        <f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400.5</v>
      </c>
      <c r="T304">
        <f t="shared" si="87"/>
        <v>400.5</v>
      </c>
      <c r="U304">
        <f t="shared" si="88"/>
        <v>400.5</v>
      </c>
      <c r="V304">
        <f>IF(I304&lt;&gt;0,(ABS(R304*Constants!$B$4)+50)/100,IF(R304=0,MAX((0-ABS(T304*Constants!$B$4)),0),(ABS(R304*Constants!$B$4)+50)/100))</f>
        <v>501.125</v>
      </c>
      <c r="W304">
        <f>IF(J304&lt;&gt;0,(ABS(S304*Constants!$B$4)+50)/100,IF(S304=0,MAX((0-ABS(U304*Constants!$B$4)),0),(ABS(S304*Constants!$B$4)+50)/100))</f>
        <v>501.125</v>
      </c>
      <c r="X304">
        <f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400.5</v>
      </c>
      <c r="Y304">
        <f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400.5</v>
      </c>
      <c r="Z304">
        <f t="shared" si="89"/>
        <v>400.5</v>
      </c>
      <c r="AA304">
        <f t="shared" si="90"/>
        <v>400.5</v>
      </c>
      <c r="AB304">
        <f>IF(I304&lt;&gt;0,(ABS(X304*Constants!$B$10)+50)/100,IF(X304=0,MAX((AB303-ABS(Z304*Constants!$B$4)),0),(ABS(X304*Constants!$B$4)+50)/100))</f>
        <v>0.54005</v>
      </c>
      <c r="AC304">
        <f>IF(J304&lt;&gt;0,(ABS(Y304*Constants!$B$10)+50)/100,IF(Y304=0,MAX((AC303-ABS(AA304*Constants!$B$4)),0),(ABS(Y304*Constants!$B$4)+50)/100))</f>
        <v>0.54005</v>
      </c>
      <c r="AD304">
        <f t="shared" si="91"/>
        <v>401</v>
      </c>
      <c r="AE304">
        <f t="shared" si="92"/>
        <v>400.5</v>
      </c>
      <c r="AF304">
        <f t="shared" si="93"/>
        <v>400.5</v>
      </c>
      <c r="AG304">
        <f>((Constants!$B$5*AG303)+Constants!$B$4*AD304+AH303)/(Constants!$B$5+Constants!$B$4)</f>
        <v>401</v>
      </c>
      <c r="AH304">
        <f>((Constants!$B$5*AG303)+Constants!$B$4*AD304+AH303)-(Constants!$B$5+Constants!$B$4)*AG304</f>
        <v>0</v>
      </c>
      <c r="AI304">
        <f>((Constants!$B$5*AI303)+Constants!$B$4*AE304+AJ303)/(Constants!$B$5+Constants!$B$4)</f>
        <v>400.5</v>
      </c>
      <c r="AJ304">
        <f>((Constants!$B$5*AI303)+Constants!$B$4*AE304+AJ303)-(Constants!$B$4+Constants!$B$5)*AI304</f>
        <v>0</v>
      </c>
      <c r="AK304">
        <f>((Constants!$B$5*AK303)+Constants!$B$4*AF304+AL303)/(Constants!$B$5+Constants!$B$4)</f>
        <v>400.5</v>
      </c>
      <c r="AL304">
        <f>((Constants!$B$5*AK303)+Constants!$B$4*AF304+AL303)-(Constants!$B$5+Constants!$B$4)*AK304</f>
        <v>0</v>
      </c>
      <c r="AM304">
        <f t="shared" si="94"/>
        <v>1</v>
      </c>
      <c r="AN304">
        <f t="shared" si="95"/>
        <v>1</v>
      </c>
      <c r="AO304">
        <f>(200000*(ABS(N304)-ABS(N302))+Constants!$B$7)/(2*Constants!$B$7)</f>
        <v>0.5</v>
      </c>
      <c r="AP304">
        <f>(200000*(ABS(O304)-ABS(O302))+Constants!$B$7)/(2*Constants!$B$7)</f>
        <v>0.5</v>
      </c>
      <c r="AQ304">
        <f t="shared" si="96"/>
        <v>1</v>
      </c>
      <c r="AR304">
        <f>(Constants!$B$3*Constants!$B$8*I304*K304+AS303)/(Constants!$B$9*Constants!$B$4)</f>
        <v>2.51327433628319</v>
      </c>
      <c r="AS304">
        <f>(Constants!$B$3*Constants!$B$8*I304*K304+AS303)-(AR304*Constants!$B$9*Constants!$B$4)</f>
        <v>0</v>
      </c>
      <c r="AT304">
        <f t="shared" si="97"/>
        <v>759.008849557523</v>
      </c>
      <c r="AU304">
        <f t="array" ref="AU304">IF(SUMPRODUCT(--(SIGN(AN271:AN303)=SIGN(K272:K304)))=0,2,IF(AV303&gt;0,1,0))</f>
        <v>0</v>
      </c>
      <c r="AV304">
        <f>IF(AU304=2,ROUND(5*1000/Constants!$B$11,0),IF(AV303&gt;0,AV303-1,0))</f>
        <v>0</v>
      </c>
      <c r="AW304">
        <f t="shared" si="98"/>
        <v>0</v>
      </c>
      <c r="AX304">
        <f ca="1" t="array" ref="AX304">IF(AW304&gt;Constants!$B$12,2,IF(SUMPRODUCT(--(AX285:AX304=2))=0,0,1))</f>
        <v>2</v>
      </c>
      <c r="AZ304">
        <f t="array" ref="AZ304">IF(ABS(AG304)&gt;Constants!$B$13,2,IF(SUMPRODUCT(--(AZ284:AZ303=2))=0,0,1))</f>
        <v>0</v>
      </c>
    </row>
    <row r="305" spans="1:52">
      <c r="A305" s="3">
        <v>303</v>
      </c>
      <c r="B305">
        <f>Signals!D304</f>
        <v>1</v>
      </c>
      <c r="C305">
        <f>Signals!E304</f>
        <v>1</v>
      </c>
      <c r="D305">
        <f>Signals!G304</f>
        <v>0</v>
      </c>
      <c r="E305">
        <f>Signals!J304</f>
        <v>0</v>
      </c>
      <c r="F305">
        <f>Signals!K304</f>
        <v>0</v>
      </c>
      <c r="G305">
        <f>IF(Constants!$B$2=2,-B305,B305)</f>
        <v>1</v>
      </c>
      <c r="H305">
        <f>IF(Constants!$C$2=2,-C305,C305)</f>
        <v>1</v>
      </c>
      <c r="I305">
        <f t="shared" si="82"/>
        <v>1</v>
      </c>
      <c r="J305">
        <f t="shared" si="83"/>
        <v>1</v>
      </c>
      <c r="K305">
        <f t="shared" si="84"/>
        <v>1</v>
      </c>
      <c r="L305">
        <f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400.5</v>
      </c>
      <c r="M305">
        <f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400.5</v>
      </c>
      <c r="N305">
        <f t="shared" si="85"/>
        <v>400.5</v>
      </c>
      <c r="O305">
        <f t="shared" si="86"/>
        <v>400.5</v>
      </c>
      <c r="P305">
        <f>IF(I305&lt;&gt;0,(ABS(L305*Constants!$B$10)+50)/100,MAX(P304-ABS(N305*Constants!$B$4),0))</f>
        <v>0.54005</v>
      </c>
      <c r="Q305">
        <f>IF(J305&lt;&gt;0,(ABS(M305*Constants!$B$10)+50)/100,MAX(Q304-ABS(O305*Constants!$B$4),0))</f>
        <v>0.54005</v>
      </c>
      <c r="R305">
        <f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400.5</v>
      </c>
      <c r="S305">
        <f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400.5</v>
      </c>
      <c r="T305">
        <f t="shared" si="87"/>
        <v>400.5</v>
      </c>
      <c r="U305">
        <f t="shared" si="88"/>
        <v>400.5</v>
      </c>
      <c r="V305">
        <f>IF(I305&lt;&gt;0,(ABS(R305*Constants!$B$4)+50)/100,IF(R305=0,MAX((0-ABS(T305*Constants!$B$4)),0),(ABS(R305*Constants!$B$4)+50)/100))</f>
        <v>501.125</v>
      </c>
      <c r="W305">
        <f>IF(J305&lt;&gt;0,(ABS(S305*Constants!$B$4)+50)/100,IF(S305=0,MAX((0-ABS(U305*Constants!$B$4)),0),(ABS(S305*Constants!$B$4)+50)/100))</f>
        <v>501.125</v>
      </c>
      <c r="X305">
        <f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400.5</v>
      </c>
      <c r="Y305">
        <f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400.5</v>
      </c>
      <c r="Z305">
        <f t="shared" si="89"/>
        <v>400.5</v>
      </c>
      <c r="AA305">
        <f t="shared" si="90"/>
        <v>400.5</v>
      </c>
      <c r="AB305">
        <f>IF(I305&lt;&gt;0,(ABS(X305*Constants!$B$10)+50)/100,IF(X305=0,MAX((AB304-ABS(Z305*Constants!$B$4)),0),(ABS(X305*Constants!$B$4)+50)/100))</f>
        <v>0.54005</v>
      </c>
      <c r="AC305">
        <f>IF(J305&lt;&gt;0,(ABS(Y305*Constants!$B$10)+50)/100,IF(Y305=0,MAX((AC304-ABS(AA305*Constants!$B$4)),0),(ABS(Y305*Constants!$B$4)+50)/100))</f>
        <v>0.54005</v>
      </c>
      <c r="AD305">
        <f t="shared" si="91"/>
        <v>401</v>
      </c>
      <c r="AE305">
        <f t="shared" si="92"/>
        <v>400.5</v>
      </c>
      <c r="AF305">
        <f t="shared" si="93"/>
        <v>400.5</v>
      </c>
      <c r="AG305">
        <f>((Constants!$B$5*AG304)+Constants!$B$4*AD305+AH304)/(Constants!$B$5+Constants!$B$4)</f>
        <v>401</v>
      </c>
      <c r="AH305">
        <f>((Constants!$B$5*AG304)+Constants!$B$4*AD305+AH304)-(Constants!$B$5+Constants!$B$4)*AG305</f>
        <v>0</v>
      </c>
      <c r="AI305">
        <f>((Constants!$B$5*AI304)+Constants!$B$4*AE305+AJ304)/(Constants!$B$5+Constants!$B$4)</f>
        <v>400.5</v>
      </c>
      <c r="AJ305">
        <f>((Constants!$B$5*AI304)+Constants!$B$4*AE305+AJ304)-(Constants!$B$4+Constants!$B$5)*AI305</f>
        <v>0</v>
      </c>
      <c r="AK305">
        <f>((Constants!$B$5*AK304)+Constants!$B$4*AF305+AL304)/(Constants!$B$5+Constants!$B$4)</f>
        <v>400.5</v>
      </c>
      <c r="AL305">
        <f>((Constants!$B$5*AK304)+Constants!$B$4*AF305+AL304)-(Constants!$B$5+Constants!$B$4)*AK305</f>
        <v>0</v>
      </c>
      <c r="AM305">
        <f t="shared" si="94"/>
        <v>1</v>
      </c>
      <c r="AN305">
        <f t="shared" si="95"/>
        <v>1</v>
      </c>
      <c r="AO305">
        <f>(200000*(ABS(N305)-ABS(N303))+Constants!$B$7)/(2*Constants!$B$7)</f>
        <v>0.5</v>
      </c>
      <c r="AP305">
        <f>(200000*(ABS(O305)-ABS(O303))+Constants!$B$7)/(2*Constants!$B$7)</f>
        <v>0.5</v>
      </c>
      <c r="AQ305">
        <f t="shared" si="96"/>
        <v>1</v>
      </c>
      <c r="AR305">
        <f>(Constants!$B$3*Constants!$B$8*I305*K305+AS304)/(Constants!$B$9*Constants!$B$4)</f>
        <v>2.51327433628319</v>
      </c>
      <c r="AS305">
        <f>(Constants!$B$3*Constants!$B$8*I305*K305+AS304)-(AR305*Constants!$B$9*Constants!$B$4)</f>
        <v>0</v>
      </c>
      <c r="AT305">
        <f t="shared" si="97"/>
        <v>761.522123893806</v>
      </c>
      <c r="AU305">
        <f t="array" ref="AU305">IF(SUMPRODUCT(--(SIGN(AN272:AN304)=SIGN(K273:K305)))=0,2,IF(AV304&gt;0,1,0))</f>
        <v>0</v>
      </c>
      <c r="AV305">
        <f>IF(AU305=2,ROUND(5*1000/Constants!$B$11,0),IF(AV304&gt;0,AV304-1,0))</f>
        <v>0</v>
      </c>
      <c r="AW305">
        <f t="shared" si="98"/>
        <v>0</v>
      </c>
      <c r="AX305">
        <f ca="1" t="array" ref="AX305">IF(AW305&gt;Constants!$B$12,2,IF(SUMPRODUCT(--(AX286:AX305=2))=0,0,1))</f>
        <v>2</v>
      </c>
      <c r="AZ305">
        <f t="array" ref="AZ305">IF(ABS(AG305)&gt;Constants!$B$13,2,IF(SUMPRODUCT(--(AZ285:AZ304=2))=0,0,1))</f>
        <v>0</v>
      </c>
    </row>
    <row r="306" spans="1:52">
      <c r="A306" s="3">
        <v>304</v>
      </c>
      <c r="B306">
        <f>Signals!D305</f>
        <v>1</v>
      </c>
      <c r="C306">
        <f>Signals!E305</f>
        <v>1</v>
      </c>
      <c r="D306">
        <f>Signals!G305</f>
        <v>0</v>
      </c>
      <c r="E306">
        <f>Signals!J305</f>
        <v>0</v>
      </c>
      <c r="F306">
        <f>Signals!K305</f>
        <v>0</v>
      </c>
      <c r="G306">
        <f>IF(Constants!$B$2=2,-B306,B306)</f>
        <v>1</v>
      </c>
      <c r="H306">
        <f>IF(Constants!$C$2=2,-C306,C306)</f>
        <v>1</v>
      </c>
      <c r="I306">
        <f t="shared" si="82"/>
        <v>1</v>
      </c>
      <c r="J306">
        <f t="shared" si="83"/>
        <v>1</v>
      </c>
      <c r="K306">
        <f t="shared" si="84"/>
        <v>1</v>
      </c>
      <c r="L306">
        <f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400.5</v>
      </c>
      <c r="M306">
        <f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400.5</v>
      </c>
      <c r="N306">
        <f t="shared" si="85"/>
        <v>400.5</v>
      </c>
      <c r="O306">
        <f t="shared" si="86"/>
        <v>400.5</v>
      </c>
      <c r="P306">
        <f>IF(I306&lt;&gt;0,(ABS(L306*Constants!$B$10)+50)/100,MAX(P305-ABS(N306*Constants!$B$4),0))</f>
        <v>0.54005</v>
      </c>
      <c r="Q306">
        <f>IF(J306&lt;&gt;0,(ABS(M306*Constants!$B$10)+50)/100,MAX(Q305-ABS(O306*Constants!$B$4),0))</f>
        <v>0.54005</v>
      </c>
      <c r="R306">
        <f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400.5</v>
      </c>
      <c r="S306">
        <f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400.5</v>
      </c>
      <c r="T306">
        <f t="shared" si="87"/>
        <v>400.5</v>
      </c>
      <c r="U306">
        <f t="shared" si="88"/>
        <v>400.5</v>
      </c>
      <c r="V306">
        <f>IF(I306&lt;&gt;0,(ABS(R306*Constants!$B$4)+50)/100,IF(R306=0,MAX((0-ABS(T306*Constants!$B$4)),0),(ABS(R306*Constants!$B$4)+50)/100))</f>
        <v>501.125</v>
      </c>
      <c r="W306">
        <f>IF(J306&lt;&gt;0,(ABS(S306*Constants!$B$4)+50)/100,IF(S306=0,MAX((0-ABS(U306*Constants!$B$4)),0),(ABS(S306*Constants!$B$4)+50)/100))</f>
        <v>501.125</v>
      </c>
      <c r="X306">
        <f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400.5</v>
      </c>
      <c r="Y306">
        <f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400.5</v>
      </c>
      <c r="Z306">
        <f t="shared" si="89"/>
        <v>400.5</v>
      </c>
      <c r="AA306">
        <f t="shared" si="90"/>
        <v>400.5</v>
      </c>
      <c r="AB306">
        <f>IF(I306&lt;&gt;0,(ABS(X306*Constants!$B$10)+50)/100,IF(X306=0,MAX((AB305-ABS(Z306*Constants!$B$4)),0),(ABS(X306*Constants!$B$4)+50)/100))</f>
        <v>0.54005</v>
      </c>
      <c r="AC306">
        <f>IF(J306&lt;&gt;0,(ABS(Y306*Constants!$B$10)+50)/100,IF(Y306=0,MAX((AC305-ABS(AA306*Constants!$B$4)),0),(ABS(Y306*Constants!$B$4)+50)/100))</f>
        <v>0.54005</v>
      </c>
      <c r="AD306">
        <f t="shared" si="91"/>
        <v>401</v>
      </c>
      <c r="AE306">
        <f t="shared" si="92"/>
        <v>400.5</v>
      </c>
      <c r="AF306">
        <f t="shared" si="93"/>
        <v>400.5</v>
      </c>
      <c r="AG306">
        <f>((Constants!$B$5*AG305)+Constants!$B$4*AD306+AH305)/(Constants!$B$5+Constants!$B$4)</f>
        <v>401</v>
      </c>
      <c r="AH306">
        <f>((Constants!$B$5*AG305)+Constants!$B$4*AD306+AH305)-(Constants!$B$5+Constants!$B$4)*AG306</f>
        <v>0</v>
      </c>
      <c r="AI306">
        <f>((Constants!$B$5*AI305)+Constants!$B$4*AE306+AJ305)/(Constants!$B$5+Constants!$B$4)</f>
        <v>400.5</v>
      </c>
      <c r="AJ306">
        <f>((Constants!$B$5*AI305)+Constants!$B$4*AE306+AJ305)-(Constants!$B$4+Constants!$B$5)*AI306</f>
        <v>0</v>
      </c>
      <c r="AK306">
        <f>((Constants!$B$5*AK305)+Constants!$B$4*AF306+AL305)/(Constants!$B$5+Constants!$B$4)</f>
        <v>400.5</v>
      </c>
      <c r="AL306">
        <f>((Constants!$B$5*AK305)+Constants!$B$4*AF306+AL305)-(Constants!$B$5+Constants!$B$4)*AK306</f>
        <v>0</v>
      </c>
      <c r="AM306">
        <f t="shared" si="94"/>
        <v>1</v>
      </c>
      <c r="AN306">
        <f t="shared" si="95"/>
        <v>1</v>
      </c>
      <c r="AO306">
        <f>(200000*(ABS(N306)-ABS(N304))+Constants!$B$7)/(2*Constants!$B$7)</f>
        <v>0.5</v>
      </c>
      <c r="AP306">
        <f>(200000*(ABS(O306)-ABS(O304))+Constants!$B$7)/(2*Constants!$B$7)</f>
        <v>0.5</v>
      </c>
      <c r="AQ306">
        <f t="shared" si="96"/>
        <v>1</v>
      </c>
      <c r="AR306">
        <f>(Constants!$B$3*Constants!$B$8*I306*K306+AS305)/(Constants!$B$9*Constants!$B$4)</f>
        <v>2.51327433628319</v>
      </c>
      <c r="AS306">
        <f>(Constants!$B$3*Constants!$B$8*I306*K306+AS305)-(AR306*Constants!$B$9*Constants!$B$4)</f>
        <v>0</v>
      </c>
      <c r="AT306">
        <f t="shared" si="97"/>
        <v>764.035398230089</v>
      </c>
      <c r="AU306">
        <f t="array" ref="AU306">IF(SUMPRODUCT(--(SIGN(AN273:AN305)=SIGN(K274:K306)))=0,2,IF(AV305&gt;0,1,0))</f>
        <v>0</v>
      </c>
      <c r="AV306">
        <f>IF(AU306=2,ROUND(5*1000/Constants!$B$11,0),IF(AV305&gt;0,AV305-1,0))</f>
        <v>0</v>
      </c>
      <c r="AW306">
        <f t="shared" si="98"/>
        <v>0</v>
      </c>
      <c r="AX306">
        <f ca="1" t="array" ref="AX306">IF(AW306&gt;Constants!$B$12,2,IF(SUMPRODUCT(--(AX287:AX306=2))=0,0,1))</f>
        <v>2</v>
      </c>
      <c r="AZ306">
        <f t="array" ref="AZ306">IF(ABS(AG306)&gt;Constants!$B$13,2,IF(SUMPRODUCT(--(AZ286:AZ305=2))=0,0,1))</f>
        <v>0</v>
      </c>
    </row>
    <row r="307" spans="1:52">
      <c r="A307" s="3">
        <v>305</v>
      </c>
      <c r="B307">
        <f>Signals!D306</f>
        <v>1</v>
      </c>
      <c r="C307">
        <f>Signals!E306</f>
        <v>1</v>
      </c>
      <c r="D307">
        <f>Signals!G306</f>
        <v>0</v>
      </c>
      <c r="E307">
        <f>Signals!J306</f>
        <v>0</v>
      </c>
      <c r="F307">
        <f>Signals!K306</f>
        <v>0</v>
      </c>
      <c r="G307">
        <f>IF(Constants!$B$2=2,-B307,B307)</f>
        <v>1</v>
      </c>
      <c r="H307">
        <f>IF(Constants!$C$2=2,-C307,C307)</f>
        <v>1</v>
      </c>
      <c r="I307">
        <f t="shared" si="82"/>
        <v>1</v>
      </c>
      <c r="J307">
        <f t="shared" si="83"/>
        <v>1</v>
      </c>
      <c r="K307">
        <f t="shared" si="84"/>
        <v>1</v>
      </c>
      <c r="L307">
        <f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400.5</v>
      </c>
      <c r="M307">
        <f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400.5</v>
      </c>
      <c r="N307">
        <f t="shared" si="85"/>
        <v>400.5</v>
      </c>
      <c r="O307">
        <f t="shared" si="86"/>
        <v>400.5</v>
      </c>
      <c r="P307">
        <f>IF(I307&lt;&gt;0,(ABS(L307*Constants!$B$10)+50)/100,MAX(P306-ABS(N307*Constants!$B$4),0))</f>
        <v>0.54005</v>
      </c>
      <c r="Q307">
        <f>IF(J307&lt;&gt;0,(ABS(M307*Constants!$B$10)+50)/100,MAX(Q306-ABS(O307*Constants!$B$4),0))</f>
        <v>0.54005</v>
      </c>
      <c r="R307">
        <f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400.5</v>
      </c>
      <c r="S307">
        <f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400.5</v>
      </c>
      <c r="T307">
        <f t="shared" si="87"/>
        <v>400.5</v>
      </c>
      <c r="U307">
        <f t="shared" si="88"/>
        <v>400.5</v>
      </c>
      <c r="V307">
        <f>IF(I307&lt;&gt;0,(ABS(R307*Constants!$B$4)+50)/100,IF(R307=0,MAX((0-ABS(T307*Constants!$B$4)),0),(ABS(R307*Constants!$B$4)+50)/100))</f>
        <v>501.125</v>
      </c>
      <c r="W307">
        <f>IF(J307&lt;&gt;0,(ABS(S307*Constants!$B$4)+50)/100,IF(S307=0,MAX((0-ABS(U307*Constants!$B$4)),0),(ABS(S307*Constants!$B$4)+50)/100))</f>
        <v>501.125</v>
      </c>
      <c r="X307">
        <f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400.5</v>
      </c>
      <c r="Y307">
        <f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400.5</v>
      </c>
      <c r="Z307">
        <f t="shared" si="89"/>
        <v>400.5</v>
      </c>
      <c r="AA307">
        <f t="shared" si="90"/>
        <v>400.5</v>
      </c>
      <c r="AB307">
        <f>IF(I307&lt;&gt;0,(ABS(X307*Constants!$B$10)+50)/100,IF(X307=0,MAX((AB306-ABS(Z307*Constants!$B$4)),0),(ABS(X307*Constants!$B$4)+50)/100))</f>
        <v>0.54005</v>
      </c>
      <c r="AC307">
        <f>IF(J307&lt;&gt;0,(ABS(Y307*Constants!$B$10)+50)/100,IF(Y307=0,MAX((AC306-ABS(AA307*Constants!$B$4)),0),(ABS(Y307*Constants!$B$4)+50)/100))</f>
        <v>0.54005</v>
      </c>
      <c r="AD307">
        <f t="shared" si="91"/>
        <v>401</v>
      </c>
      <c r="AE307">
        <f t="shared" si="92"/>
        <v>400.5</v>
      </c>
      <c r="AF307">
        <f t="shared" si="93"/>
        <v>400.5</v>
      </c>
      <c r="AG307">
        <f>((Constants!$B$5*AG306)+Constants!$B$4*AD307+AH306)/(Constants!$B$5+Constants!$B$4)</f>
        <v>401</v>
      </c>
      <c r="AH307">
        <f>((Constants!$B$5*AG306)+Constants!$B$4*AD307+AH306)-(Constants!$B$5+Constants!$B$4)*AG307</f>
        <v>0</v>
      </c>
      <c r="AI307">
        <f>((Constants!$B$5*AI306)+Constants!$B$4*AE307+AJ306)/(Constants!$B$5+Constants!$B$4)</f>
        <v>400.5</v>
      </c>
      <c r="AJ307">
        <f>((Constants!$B$5*AI306)+Constants!$B$4*AE307+AJ306)-(Constants!$B$4+Constants!$B$5)*AI307</f>
        <v>0</v>
      </c>
      <c r="AK307">
        <f>((Constants!$B$5*AK306)+Constants!$B$4*AF307+AL306)/(Constants!$B$5+Constants!$B$4)</f>
        <v>400.5</v>
      </c>
      <c r="AL307">
        <f>((Constants!$B$5*AK306)+Constants!$B$4*AF307+AL306)-(Constants!$B$5+Constants!$B$4)*AK307</f>
        <v>0</v>
      </c>
      <c r="AM307">
        <f t="shared" si="94"/>
        <v>1</v>
      </c>
      <c r="AN307">
        <f t="shared" si="95"/>
        <v>1</v>
      </c>
      <c r="AO307">
        <f>(200000*(ABS(N307)-ABS(N305))+Constants!$B$7)/(2*Constants!$B$7)</f>
        <v>0.5</v>
      </c>
      <c r="AP307">
        <f>(200000*(ABS(O307)-ABS(O305))+Constants!$B$7)/(2*Constants!$B$7)</f>
        <v>0.5</v>
      </c>
      <c r="AQ307">
        <f t="shared" si="96"/>
        <v>1</v>
      </c>
      <c r="AR307">
        <f>(Constants!$B$3*Constants!$B$8*I307*K307+AS306)/(Constants!$B$9*Constants!$B$4)</f>
        <v>2.51327433628319</v>
      </c>
      <c r="AS307">
        <f>(Constants!$B$3*Constants!$B$8*I307*K307+AS306)-(AR307*Constants!$B$9*Constants!$B$4)</f>
        <v>0</v>
      </c>
      <c r="AT307">
        <f t="shared" si="97"/>
        <v>766.548672566372</v>
      </c>
      <c r="AU307">
        <f t="array" ref="AU307">IF(SUMPRODUCT(--(SIGN(AN274:AN306)=SIGN(K275:K307)))=0,2,IF(AV306&gt;0,1,0))</f>
        <v>0</v>
      </c>
      <c r="AV307">
        <f>IF(AU307=2,ROUND(5*1000/Constants!$B$11,0),IF(AV306&gt;0,AV306-1,0))</f>
        <v>0</v>
      </c>
      <c r="AW307">
        <f t="shared" si="98"/>
        <v>0</v>
      </c>
      <c r="AX307">
        <f ca="1" t="array" ref="AX307">IF(AW307&gt;Constants!$B$12,2,IF(SUMPRODUCT(--(AX288:AX307=2))=0,0,1))</f>
        <v>2</v>
      </c>
      <c r="AZ307">
        <f t="array" ref="AZ307">IF(ABS(AG307)&gt;Constants!$B$13,2,IF(SUMPRODUCT(--(AZ287:AZ306=2))=0,0,1))</f>
        <v>0</v>
      </c>
    </row>
    <row r="308" spans="1:52">
      <c r="A308" s="3">
        <v>306</v>
      </c>
      <c r="B308">
        <f>Signals!D307</f>
        <v>1</v>
      </c>
      <c r="C308">
        <f>Signals!E307</f>
        <v>1</v>
      </c>
      <c r="D308">
        <f>Signals!G307</f>
        <v>0</v>
      </c>
      <c r="E308">
        <f>Signals!J307</f>
        <v>0</v>
      </c>
      <c r="F308">
        <f>Signals!K307</f>
        <v>0</v>
      </c>
      <c r="G308">
        <f>IF(Constants!$B$2=2,-B308,B308)</f>
        <v>1</v>
      </c>
      <c r="H308">
        <f>IF(Constants!$C$2=2,-C308,C308)</f>
        <v>1</v>
      </c>
      <c r="I308">
        <f t="shared" si="82"/>
        <v>1</v>
      </c>
      <c r="J308">
        <f t="shared" si="83"/>
        <v>1</v>
      </c>
      <c r="K308">
        <f t="shared" si="84"/>
        <v>1</v>
      </c>
      <c r="L308">
        <f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400.5</v>
      </c>
      <c r="M308">
        <f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400.5</v>
      </c>
      <c r="N308">
        <f t="shared" si="85"/>
        <v>400.5</v>
      </c>
      <c r="O308">
        <f t="shared" si="86"/>
        <v>400.5</v>
      </c>
      <c r="P308">
        <f>IF(I308&lt;&gt;0,(ABS(L308*Constants!$B$10)+50)/100,MAX(P307-ABS(N308*Constants!$B$4),0))</f>
        <v>0.54005</v>
      </c>
      <c r="Q308">
        <f>IF(J308&lt;&gt;0,(ABS(M308*Constants!$B$10)+50)/100,MAX(Q307-ABS(O308*Constants!$B$4),0))</f>
        <v>0.54005</v>
      </c>
      <c r="R308">
        <f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400.5</v>
      </c>
      <c r="S308">
        <f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400.5</v>
      </c>
      <c r="T308">
        <f t="shared" si="87"/>
        <v>400.5</v>
      </c>
      <c r="U308">
        <f t="shared" si="88"/>
        <v>400.5</v>
      </c>
      <c r="V308">
        <f>IF(I308&lt;&gt;0,(ABS(R308*Constants!$B$4)+50)/100,IF(R308=0,MAX((0-ABS(T308*Constants!$B$4)),0),(ABS(R308*Constants!$B$4)+50)/100))</f>
        <v>501.125</v>
      </c>
      <c r="W308">
        <f>IF(J308&lt;&gt;0,(ABS(S308*Constants!$B$4)+50)/100,IF(S308=0,MAX((0-ABS(U308*Constants!$B$4)),0),(ABS(S308*Constants!$B$4)+50)/100))</f>
        <v>501.125</v>
      </c>
      <c r="X308">
        <f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400.5</v>
      </c>
      <c r="Y308">
        <f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400.5</v>
      </c>
      <c r="Z308">
        <f t="shared" si="89"/>
        <v>400.5</v>
      </c>
      <c r="AA308">
        <f t="shared" si="90"/>
        <v>400.5</v>
      </c>
      <c r="AB308">
        <f>IF(I308&lt;&gt;0,(ABS(X308*Constants!$B$10)+50)/100,IF(X308=0,MAX((AB307-ABS(Z308*Constants!$B$4)),0),(ABS(X308*Constants!$B$4)+50)/100))</f>
        <v>0.54005</v>
      </c>
      <c r="AC308">
        <f>IF(J308&lt;&gt;0,(ABS(Y308*Constants!$B$10)+50)/100,IF(Y308=0,MAX((AC307-ABS(AA308*Constants!$B$4)),0),(ABS(Y308*Constants!$B$4)+50)/100))</f>
        <v>0.54005</v>
      </c>
      <c r="AD308">
        <f t="shared" si="91"/>
        <v>401</v>
      </c>
      <c r="AE308">
        <f t="shared" si="92"/>
        <v>400.5</v>
      </c>
      <c r="AF308">
        <f t="shared" si="93"/>
        <v>400.5</v>
      </c>
      <c r="AG308">
        <f>((Constants!$B$5*AG307)+Constants!$B$4*AD308+AH307)/(Constants!$B$5+Constants!$B$4)</f>
        <v>401</v>
      </c>
      <c r="AH308">
        <f>((Constants!$B$5*AG307)+Constants!$B$4*AD308+AH307)-(Constants!$B$5+Constants!$B$4)*AG308</f>
        <v>0</v>
      </c>
      <c r="AI308">
        <f>((Constants!$B$5*AI307)+Constants!$B$4*AE308+AJ307)/(Constants!$B$5+Constants!$B$4)</f>
        <v>400.5</v>
      </c>
      <c r="AJ308">
        <f>((Constants!$B$5*AI307)+Constants!$B$4*AE308+AJ307)-(Constants!$B$4+Constants!$B$5)*AI308</f>
        <v>0</v>
      </c>
      <c r="AK308">
        <f>((Constants!$B$5*AK307)+Constants!$B$4*AF308+AL307)/(Constants!$B$5+Constants!$B$4)</f>
        <v>400.5</v>
      </c>
      <c r="AL308">
        <f>((Constants!$B$5*AK307)+Constants!$B$4*AF308+AL307)-(Constants!$B$5+Constants!$B$4)*AK308</f>
        <v>0</v>
      </c>
      <c r="AM308">
        <f t="shared" si="94"/>
        <v>1</v>
      </c>
      <c r="AN308">
        <f t="shared" si="95"/>
        <v>1</v>
      </c>
      <c r="AO308">
        <f>(200000*(ABS(N308)-ABS(N306))+Constants!$B$7)/(2*Constants!$B$7)</f>
        <v>0.5</v>
      </c>
      <c r="AP308">
        <f>(200000*(ABS(O308)-ABS(O306))+Constants!$B$7)/(2*Constants!$B$7)</f>
        <v>0.5</v>
      </c>
      <c r="AQ308">
        <f t="shared" si="96"/>
        <v>1</v>
      </c>
      <c r="AR308">
        <f>(Constants!$B$3*Constants!$B$8*I308*K308+AS307)/(Constants!$B$9*Constants!$B$4)</f>
        <v>2.51327433628319</v>
      </c>
      <c r="AS308">
        <f>(Constants!$B$3*Constants!$B$8*I308*K308+AS307)-(AR308*Constants!$B$9*Constants!$B$4)</f>
        <v>0</v>
      </c>
      <c r="AT308">
        <f t="shared" si="97"/>
        <v>769.061946902656</v>
      </c>
      <c r="AU308">
        <f t="array" ref="AU308">IF(SUMPRODUCT(--(SIGN(AN275:AN307)=SIGN(K276:K308)))=0,2,IF(AV307&gt;0,1,0))</f>
        <v>0</v>
      </c>
      <c r="AV308">
        <f>IF(AU308=2,ROUND(5*1000/Constants!$B$11,0),IF(AV307&gt;0,AV307-1,0))</f>
        <v>0</v>
      </c>
      <c r="AW308">
        <f t="shared" si="98"/>
        <v>0</v>
      </c>
      <c r="AX308">
        <f ca="1" t="array" ref="AX308">IF(AW308&gt;Constants!$B$12,2,IF(SUMPRODUCT(--(AX289:AX308=2))=0,0,1))</f>
        <v>2</v>
      </c>
      <c r="AZ308">
        <f t="array" ref="AZ308">IF(ABS(AG308)&gt;Constants!$B$13,2,IF(SUMPRODUCT(--(AZ288:AZ307=2))=0,0,1))</f>
        <v>0</v>
      </c>
    </row>
    <row r="309" spans="1:52">
      <c r="A309" s="3">
        <v>307</v>
      </c>
      <c r="B309">
        <f>Signals!D308</f>
        <v>1</v>
      </c>
      <c r="C309">
        <f>Signals!E308</f>
        <v>1</v>
      </c>
      <c r="D309">
        <f>Signals!G308</f>
        <v>0</v>
      </c>
      <c r="E309">
        <f>Signals!J308</f>
        <v>0</v>
      </c>
      <c r="F309">
        <f>Signals!K308</f>
        <v>0</v>
      </c>
      <c r="G309">
        <f>IF(Constants!$B$2=2,-B309,B309)</f>
        <v>1</v>
      </c>
      <c r="H309">
        <f>IF(Constants!$C$2=2,-C309,C309)</f>
        <v>1</v>
      </c>
      <c r="I309">
        <f t="shared" si="82"/>
        <v>1</v>
      </c>
      <c r="J309">
        <f t="shared" si="83"/>
        <v>1</v>
      </c>
      <c r="K309">
        <f t="shared" si="84"/>
        <v>1</v>
      </c>
      <c r="L309">
        <f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400.5</v>
      </c>
      <c r="M309">
        <f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400.5</v>
      </c>
      <c r="N309">
        <f t="shared" si="85"/>
        <v>400.5</v>
      </c>
      <c r="O309">
        <f t="shared" si="86"/>
        <v>400.5</v>
      </c>
      <c r="P309">
        <f>IF(I309&lt;&gt;0,(ABS(L309*Constants!$B$10)+50)/100,MAX(P308-ABS(N309*Constants!$B$4),0))</f>
        <v>0.54005</v>
      </c>
      <c r="Q309">
        <f>IF(J309&lt;&gt;0,(ABS(M309*Constants!$B$10)+50)/100,MAX(Q308-ABS(O309*Constants!$B$4),0))</f>
        <v>0.54005</v>
      </c>
      <c r="R309">
        <f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400.5</v>
      </c>
      <c r="S309">
        <f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400.5</v>
      </c>
      <c r="T309">
        <f t="shared" si="87"/>
        <v>400.5</v>
      </c>
      <c r="U309">
        <f t="shared" si="88"/>
        <v>400.5</v>
      </c>
      <c r="V309">
        <f>IF(I309&lt;&gt;0,(ABS(R309*Constants!$B$4)+50)/100,IF(R309=0,MAX((0-ABS(T309*Constants!$B$4)),0),(ABS(R309*Constants!$B$4)+50)/100))</f>
        <v>501.125</v>
      </c>
      <c r="W309">
        <f>IF(J309&lt;&gt;0,(ABS(S309*Constants!$B$4)+50)/100,IF(S309=0,MAX((0-ABS(U309*Constants!$B$4)),0),(ABS(S309*Constants!$B$4)+50)/100))</f>
        <v>501.125</v>
      </c>
      <c r="X309">
        <f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400.5</v>
      </c>
      <c r="Y309">
        <f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400.5</v>
      </c>
      <c r="Z309">
        <f t="shared" si="89"/>
        <v>400.5</v>
      </c>
      <c r="AA309">
        <f t="shared" si="90"/>
        <v>400.5</v>
      </c>
      <c r="AB309">
        <f>IF(I309&lt;&gt;0,(ABS(X309*Constants!$B$10)+50)/100,IF(X309=0,MAX((AB308-ABS(Z309*Constants!$B$4)),0),(ABS(X309*Constants!$B$4)+50)/100))</f>
        <v>0.54005</v>
      </c>
      <c r="AC309">
        <f>IF(J309&lt;&gt;0,(ABS(Y309*Constants!$B$10)+50)/100,IF(Y309=0,MAX((AC308-ABS(AA309*Constants!$B$4)),0),(ABS(Y309*Constants!$B$4)+50)/100))</f>
        <v>0.54005</v>
      </c>
      <c r="AD309">
        <f t="shared" si="91"/>
        <v>401</v>
      </c>
      <c r="AE309">
        <f t="shared" si="92"/>
        <v>400.5</v>
      </c>
      <c r="AF309">
        <f t="shared" si="93"/>
        <v>400.5</v>
      </c>
      <c r="AG309">
        <f>((Constants!$B$5*AG308)+Constants!$B$4*AD309+AH308)/(Constants!$B$5+Constants!$B$4)</f>
        <v>401</v>
      </c>
      <c r="AH309">
        <f>((Constants!$B$5*AG308)+Constants!$B$4*AD309+AH308)-(Constants!$B$5+Constants!$B$4)*AG309</f>
        <v>0</v>
      </c>
      <c r="AI309">
        <f>((Constants!$B$5*AI308)+Constants!$B$4*AE309+AJ308)/(Constants!$B$5+Constants!$B$4)</f>
        <v>400.5</v>
      </c>
      <c r="AJ309">
        <f>((Constants!$B$5*AI308)+Constants!$B$4*AE309+AJ308)-(Constants!$B$4+Constants!$B$5)*AI309</f>
        <v>0</v>
      </c>
      <c r="AK309">
        <f>((Constants!$B$5*AK308)+Constants!$B$4*AF309+AL308)/(Constants!$B$5+Constants!$B$4)</f>
        <v>400.5</v>
      </c>
      <c r="AL309">
        <f>((Constants!$B$5*AK308)+Constants!$B$4*AF309+AL308)-(Constants!$B$5+Constants!$B$4)*AK309</f>
        <v>0</v>
      </c>
      <c r="AM309">
        <f t="shared" si="94"/>
        <v>1</v>
      </c>
      <c r="AN309">
        <f t="shared" si="95"/>
        <v>1</v>
      </c>
      <c r="AO309">
        <f>(200000*(ABS(N309)-ABS(N307))+Constants!$B$7)/(2*Constants!$B$7)</f>
        <v>0.5</v>
      </c>
      <c r="AP309">
        <f>(200000*(ABS(O309)-ABS(O307))+Constants!$B$7)/(2*Constants!$B$7)</f>
        <v>0.5</v>
      </c>
      <c r="AQ309">
        <f t="shared" si="96"/>
        <v>1</v>
      </c>
      <c r="AR309">
        <f>(Constants!$B$3*Constants!$B$8*I309*K309+AS308)/(Constants!$B$9*Constants!$B$4)</f>
        <v>2.51327433628319</v>
      </c>
      <c r="AS309">
        <f>(Constants!$B$3*Constants!$B$8*I309*K309+AS308)-(AR309*Constants!$B$9*Constants!$B$4)</f>
        <v>0</v>
      </c>
      <c r="AT309">
        <f t="shared" si="97"/>
        <v>771.575221238939</v>
      </c>
      <c r="AU309">
        <f t="array" ref="AU309">IF(SUMPRODUCT(--(SIGN(AN276:AN308)=SIGN(K277:K309)))=0,2,IF(AV308&gt;0,1,0))</f>
        <v>0</v>
      </c>
      <c r="AV309">
        <f>IF(AU309=2,ROUND(5*1000/Constants!$B$11,0),IF(AV308&gt;0,AV308-1,0))</f>
        <v>0</v>
      </c>
      <c r="AW309">
        <f t="shared" si="98"/>
        <v>0</v>
      </c>
      <c r="AX309">
        <f ca="1" t="array" ref="AX309">IF(AW309&gt;Constants!$B$12,2,IF(SUMPRODUCT(--(AX290:AX309=2))=0,0,1))</f>
        <v>2</v>
      </c>
      <c r="AZ309">
        <f t="array" ref="AZ309">IF(ABS(AG309)&gt;Constants!$B$13,2,IF(SUMPRODUCT(--(AZ289:AZ308=2))=0,0,1))</f>
        <v>0</v>
      </c>
    </row>
    <row r="310" spans="1:52">
      <c r="A310" s="3">
        <v>308</v>
      </c>
      <c r="B310">
        <f>Signals!D309</f>
        <v>1</v>
      </c>
      <c r="C310">
        <f>Signals!E309</f>
        <v>1</v>
      </c>
      <c r="D310">
        <f>Signals!G309</f>
        <v>0</v>
      </c>
      <c r="E310">
        <f>Signals!J309</f>
        <v>0</v>
      </c>
      <c r="F310">
        <f>Signals!K309</f>
        <v>0</v>
      </c>
      <c r="G310">
        <f>IF(Constants!$B$2=2,-B310,B310)</f>
        <v>1</v>
      </c>
      <c r="H310">
        <f>IF(Constants!$C$2=2,-C310,C310)</f>
        <v>1</v>
      </c>
      <c r="I310">
        <f t="shared" si="82"/>
        <v>1</v>
      </c>
      <c r="J310">
        <f t="shared" si="83"/>
        <v>1</v>
      </c>
      <c r="K310">
        <f t="shared" si="84"/>
        <v>1</v>
      </c>
      <c r="L310">
        <f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400.5</v>
      </c>
      <c r="M310">
        <f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400.5</v>
      </c>
      <c r="N310">
        <f t="shared" si="85"/>
        <v>400.5</v>
      </c>
      <c r="O310">
        <f t="shared" si="86"/>
        <v>400.5</v>
      </c>
      <c r="P310">
        <f>IF(I310&lt;&gt;0,(ABS(L310*Constants!$B$10)+50)/100,MAX(P309-ABS(N310*Constants!$B$4),0))</f>
        <v>0.54005</v>
      </c>
      <c r="Q310">
        <f>IF(J310&lt;&gt;0,(ABS(M310*Constants!$B$10)+50)/100,MAX(Q309-ABS(O310*Constants!$B$4),0))</f>
        <v>0.54005</v>
      </c>
      <c r="R310">
        <f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400.5</v>
      </c>
      <c r="S310">
        <f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400.5</v>
      </c>
      <c r="T310">
        <f t="shared" si="87"/>
        <v>400.5</v>
      </c>
      <c r="U310">
        <f t="shared" si="88"/>
        <v>400.5</v>
      </c>
      <c r="V310">
        <f>IF(I310&lt;&gt;0,(ABS(R310*Constants!$B$4)+50)/100,IF(R310=0,MAX((0-ABS(T310*Constants!$B$4)),0),(ABS(R310*Constants!$B$4)+50)/100))</f>
        <v>501.125</v>
      </c>
      <c r="W310">
        <f>IF(J310&lt;&gt;0,(ABS(S310*Constants!$B$4)+50)/100,IF(S310=0,MAX((0-ABS(U310*Constants!$B$4)),0),(ABS(S310*Constants!$B$4)+50)/100))</f>
        <v>501.125</v>
      </c>
      <c r="X310">
        <f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400.5</v>
      </c>
      <c r="Y310">
        <f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400.5</v>
      </c>
      <c r="Z310">
        <f t="shared" si="89"/>
        <v>400.5</v>
      </c>
      <c r="AA310">
        <f t="shared" si="90"/>
        <v>400.5</v>
      </c>
      <c r="AB310">
        <f>IF(I310&lt;&gt;0,(ABS(X310*Constants!$B$10)+50)/100,IF(X310=0,MAX((AB309-ABS(Z310*Constants!$B$4)),0),(ABS(X310*Constants!$B$4)+50)/100))</f>
        <v>0.54005</v>
      </c>
      <c r="AC310">
        <f>IF(J310&lt;&gt;0,(ABS(Y310*Constants!$B$10)+50)/100,IF(Y310=0,MAX((AC309-ABS(AA310*Constants!$B$4)),0),(ABS(Y310*Constants!$B$4)+50)/100))</f>
        <v>0.54005</v>
      </c>
      <c r="AD310">
        <f t="shared" si="91"/>
        <v>401</v>
      </c>
      <c r="AE310">
        <f t="shared" si="92"/>
        <v>400.5</v>
      </c>
      <c r="AF310">
        <f t="shared" si="93"/>
        <v>400.5</v>
      </c>
      <c r="AG310">
        <f>((Constants!$B$5*AG309)+Constants!$B$4*AD310+AH309)/(Constants!$B$5+Constants!$B$4)</f>
        <v>401</v>
      </c>
      <c r="AH310">
        <f>((Constants!$B$5*AG309)+Constants!$B$4*AD310+AH309)-(Constants!$B$5+Constants!$B$4)*AG310</f>
        <v>0</v>
      </c>
      <c r="AI310">
        <f>((Constants!$B$5*AI309)+Constants!$B$4*AE310+AJ309)/(Constants!$B$5+Constants!$B$4)</f>
        <v>400.5</v>
      </c>
      <c r="AJ310">
        <f>((Constants!$B$5*AI309)+Constants!$B$4*AE310+AJ309)-(Constants!$B$4+Constants!$B$5)*AI310</f>
        <v>0</v>
      </c>
      <c r="AK310">
        <f>((Constants!$B$5*AK309)+Constants!$B$4*AF310+AL309)/(Constants!$B$5+Constants!$B$4)</f>
        <v>400.5</v>
      </c>
      <c r="AL310">
        <f>((Constants!$B$5*AK309)+Constants!$B$4*AF310+AL309)-(Constants!$B$5+Constants!$B$4)*AK310</f>
        <v>0</v>
      </c>
      <c r="AM310">
        <f t="shared" si="94"/>
        <v>1</v>
      </c>
      <c r="AN310">
        <f t="shared" si="95"/>
        <v>1</v>
      </c>
      <c r="AO310">
        <f>(200000*(ABS(N310)-ABS(N308))+Constants!$B$7)/(2*Constants!$B$7)</f>
        <v>0.5</v>
      </c>
      <c r="AP310">
        <f>(200000*(ABS(O310)-ABS(O308))+Constants!$B$7)/(2*Constants!$B$7)</f>
        <v>0.5</v>
      </c>
      <c r="AQ310">
        <f t="shared" si="96"/>
        <v>1</v>
      </c>
      <c r="AR310">
        <f>(Constants!$B$3*Constants!$B$8*I310*K310+AS309)/(Constants!$B$9*Constants!$B$4)</f>
        <v>2.51327433628319</v>
      </c>
      <c r="AS310">
        <f>(Constants!$B$3*Constants!$B$8*I310*K310+AS309)-(AR310*Constants!$B$9*Constants!$B$4)</f>
        <v>0</v>
      </c>
      <c r="AT310">
        <f t="shared" si="97"/>
        <v>774.088495575222</v>
      </c>
      <c r="AU310">
        <f t="array" ref="AU310">IF(SUMPRODUCT(--(SIGN(AN277:AN309)=SIGN(K278:K310)))=0,2,IF(AV309&gt;0,1,0))</f>
        <v>0</v>
      </c>
      <c r="AV310">
        <f>IF(AU310=2,ROUND(5*1000/Constants!$B$11,0),IF(AV309&gt;0,AV309-1,0))</f>
        <v>0</v>
      </c>
      <c r="AW310">
        <f t="shared" si="98"/>
        <v>0</v>
      </c>
      <c r="AX310">
        <f ca="1" t="array" ref="AX310">IF(AW310&gt;Constants!$B$12,2,IF(SUMPRODUCT(--(AX291:AX310=2))=0,0,1))</f>
        <v>2</v>
      </c>
      <c r="AZ310">
        <f t="array" ref="AZ310">IF(ABS(AG310)&gt;Constants!$B$13,2,IF(SUMPRODUCT(--(AZ290:AZ309=2))=0,0,1))</f>
        <v>0</v>
      </c>
    </row>
    <row r="311" spans="1:52">
      <c r="A311" s="3">
        <v>309</v>
      </c>
      <c r="B311">
        <f>Signals!D310</f>
        <v>1</v>
      </c>
      <c r="C311">
        <f>Signals!E310</f>
        <v>1</v>
      </c>
      <c r="D311">
        <f>Signals!G310</f>
        <v>0</v>
      </c>
      <c r="E311">
        <f>Signals!J310</f>
        <v>0</v>
      </c>
      <c r="F311">
        <f>Signals!K310</f>
        <v>0</v>
      </c>
      <c r="G311">
        <f>IF(Constants!$B$2=2,-B311,B311)</f>
        <v>1</v>
      </c>
      <c r="H311">
        <f>IF(Constants!$C$2=2,-C311,C311)</f>
        <v>1</v>
      </c>
      <c r="I311">
        <f t="shared" si="82"/>
        <v>1</v>
      </c>
      <c r="J311">
        <f t="shared" si="83"/>
        <v>1</v>
      </c>
      <c r="K311">
        <f t="shared" si="84"/>
        <v>1</v>
      </c>
      <c r="L311">
        <f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400.5</v>
      </c>
      <c r="M311">
        <f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400.5</v>
      </c>
      <c r="N311">
        <f t="shared" si="85"/>
        <v>400.5</v>
      </c>
      <c r="O311">
        <f t="shared" si="86"/>
        <v>400.5</v>
      </c>
      <c r="P311">
        <f>IF(I311&lt;&gt;0,(ABS(L311*Constants!$B$10)+50)/100,MAX(P310-ABS(N311*Constants!$B$4),0))</f>
        <v>0.54005</v>
      </c>
      <c r="Q311">
        <f>IF(J311&lt;&gt;0,(ABS(M311*Constants!$B$10)+50)/100,MAX(Q310-ABS(O311*Constants!$B$4),0))</f>
        <v>0.54005</v>
      </c>
      <c r="R311">
        <f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400.5</v>
      </c>
      <c r="S311">
        <f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400.5</v>
      </c>
      <c r="T311">
        <f t="shared" si="87"/>
        <v>400.5</v>
      </c>
      <c r="U311">
        <f t="shared" si="88"/>
        <v>400.5</v>
      </c>
      <c r="V311">
        <f>IF(I311&lt;&gt;0,(ABS(R311*Constants!$B$4)+50)/100,IF(R311=0,MAX((0-ABS(T311*Constants!$B$4)),0),(ABS(R311*Constants!$B$4)+50)/100))</f>
        <v>501.125</v>
      </c>
      <c r="W311">
        <f>IF(J311&lt;&gt;0,(ABS(S311*Constants!$B$4)+50)/100,IF(S311=0,MAX((0-ABS(U311*Constants!$B$4)),0),(ABS(S311*Constants!$B$4)+50)/100))</f>
        <v>501.125</v>
      </c>
      <c r="X311">
        <f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400.5</v>
      </c>
      <c r="Y311">
        <f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400.5</v>
      </c>
      <c r="Z311">
        <f t="shared" si="89"/>
        <v>400.5</v>
      </c>
      <c r="AA311">
        <f t="shared" si="90"/>
        <v>400.5</v>
      </c>
      <c r="AB311">
        <f>IF(I311&lt;&gt;0,(ABS(X311*Constants!$B$10)+50)/100,IF(X311=0,MAX((AB310-ABS(Z311*Constants!$B$4)),0),(ABS(X311*Constants!$B$4)+50)/100))</f>
        <v>0.54005</v>
      </c>
      <c r="AC311">
        <f>IF(J311&lt;&gt;0,(ABS(Y311*Constants!$B$10)+50)/100,IF(Y311=0,MAX((AC310-ABS(AA311*Constants!$B$4)),0),(ABS(Y311*Constants!$B$4)+50)/100))</f>
        <v>0.54005</v>
      </c>
      <c r="AD311">
        <f t="shared" si="91"/>
        <v>401</v>
      </c>
      <c r="AE311">
        <f t="shared" si="92"/>
        <v>400.5</v>
      </c>
      <c r="AF311">
        <f t="shared" si="93"/>
        <v>400.5</v>
      </c>
      <c r="AG311">
        <f>((Constants!$B$5*AG310)+Constants!$B$4*AD311+AH310)/(Constants!$B$5+Constants!$B$4)</f>
        <v>401</v>
      </c>
      <c r="AH311">
        <f>((Constants!$B$5*AG310)+Constants!$B$4*AD311+AH310)-(Constants!$B$5+Constants!$B$4)*AG311</f>
        <v>0</v>
      </c>
      <c r="AI311">
        <f>((Constants!$B$5*AI310)+Constants!$B$4*AE311+AJ310)/(Constants!$B$5+Constants!$B$4)</f>
        <v>400.5</v>
      </c>
      <c r="AJ311">
        <f>((Constants!$B$5*AI310)+Constants!$B$4*AE311+AJ310)-(Constants!$B$4+Constants!$B$5)*AI311</f>
        <v>0</v>
      </c>
      <c r="AK311">
        <f>((Constants!$B$5*AK310)+Constants!$B$4*AF311+AL310)/(Constants!$B$5+Constants!$B$4)</f>
        <v>400.5</v>
      </c>
      <c r="AL311">
        <f>((Constants!$B$5*AK310)+Constants!$B$4*AF311+AL310)-(Constants!$B$5+Constants!$B$4)*AK311</f>
        <v>0</v>
      </c>
      <c r="AM311">
        <f t="shared" si="94"/>
        <v>1</v>
      </c>
      <c r="AN311">
        <f t="shared" si="95"/>
        <v>1</v>
      </c>
      <c r="AO311">
        <f>(200000*(ABS(N311)-ABS(N309))+Constants!$B$7)/(2*Constants!$B$7)</f>
        <v>0.5</v>
      </c>
      <c r="AP311">
        <f>(200000*(ABS(O311)-ABS(O309))+Constants!$B$7)/(2*Constants!$B$7)</f>
        <v>0.5</v>
      </c>
      <c r="AQ311">
        <f t="shared" si="96"/>
        <v>1</v>
      </c>
      <c r="AR311">
        <f>(Constants!$B$3*Constants!$B$8*I311*K311+AS310)/(Constants!$B$9*Constants!$B$4)</f>
        <v>2.51327433628319</v>
      </c>
      <c r="AS311">
        <f>(Constants!$B$3*Constants!$B$8*I311*K311+AS310)-(AR311*Constants!$B$9*Constants!$B$4)</f>
        <v>0</v>
      </c>
      <c r="AT311">
        <f t="shared" si="97"/>
        <v>776.601769911505</v>
      </c>
      <c r="AU311">
        <f t="array" ref="AU311">IF(SUMPRODUCT(--(SIGN(AN278:AN310)=SIGN(K279:K311)))=0,2,IF(AV310&gt;0,1,0))</f>
        <v>0</v>
      </c>
      <c r="AV311">
        <f>IF(AU311=2,ROUND(5*1000/Constants!$B$11,0),IF(AV310&gt;0,AV310-1,0))</f>
        <v>0</v>
      </c>
      <c r="AW311">
        <f t="shared" si="98"/>
        <v>0</v>
      </c>
      <c r="AX311">
        <f ca="1" t="array" ref="AX311">IF(AW311&gt;Constants!$B$12,2,IF(SUMPRODUCT(--(AX292:AX311=2))=0,0,1))</f>
        <v>2</v>
      </c>
      <c r="AZ311">
        <f t="array" ref="AZ311">IF(ABS(AG311)&gt;Constants!$B$13,2,IF(SUMPRODUCT(--(AZ291:AZ310=2))=0,0,1))</f>
        <v>0</v>
      </c>
    </row>
    <row r="312" spans="1:52">
      <c r="A312" s="3">
        <v>310</v>
      </c>
      <c r="B312">
        <f>Signals!D311</f>
        <v>1</v>
      </c>
      <c r="C312">
        <f>Signals!E311</f>
        <v>1</v>
      </c>
      <c r="D312">
        <f>Signals!G311</f>
        <v>0</v>
      </c>
      <c r="E312">
        <f>Signals!J311</f>
        <v>0</v>
      </c>
      <c r="F312">
        <f>Signals!K311</f>
        <v>0</v>
      </c>
      <c r="G312">
        <f>IF(Constants!$B$2=2,-B312,B312)</f>
        <v>1</v>
      </c>
      <c r="H312">
        <f>IF(Constants!$C$2=2,-C312,C312)</f>
        <v>1</v>
      </c>
      <c r="I312">
        <f t="shared" si="82"/>
        <v>1</v>
      </c>
      <c r="J312">
        <f t="shared" si="83"/>
        <v>1</v>
      </c>
      <c r="K312">
        <f t="shared" si="84"/>
        <v>1</v>
      </c>
      <c r="L312">
        <f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400.5</v>
      </c>
      <c r="M312">
        <f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400.5</v>
      </c>
      <c r="N312">
        <f t="shared" si="85"/>
        <v>400.5</v>
      </c>
      <c r="O312">
        <f t="shared" si="86"/>
        <v>400.5</v>
      </c>
      <c r="P312">
        <f>IF(I312&lt;&gt;0,(ABS(L312*Constants!$B$10)+50)/100,MAX(P311-ABS(N312*Constants!$B$4),0))</f>
        <v>0.54005</v>
      </c>
      <c r="Q312">
        <f>IF(J312&lt;&gt;0,(ABS(M312*Constants!$B$10)+50)/100,MAX(Q311-ABS(O312*Constants!$B$4),0))</f>
        <v>0.54005</v>
      </c>
      <c r="R312">
        <f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400.5</v>
      </c>
      <c r="S312">
        <f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400.5</v>
      </c>
      <c r="T312">
        <f t="shared" si="87"/>
        <v>400.5</v>
      </c>
      <c r="U312">
        <f t="shared" si="88"/>
        <v>400.5</v>
      </c>
      <c r="V312">
        <f>IF(I312&lt;&gt;0,(ABS(R312*Constants!$B$4)+50)/100,IF(R312=0,MAX((0-ABS(T312*Constants!$B$4)),0),(ABS(R312*Constants!$B$4)+50)/100))</f>
        <v>501.125</v>
      </c>
      <c r="W312">
        <f>IF(J312&lt;&gt;0,(ABS(S312*Constants!$B$4)+50)/100,IF(S312=0,MAX((0-ABS(U312*Constants!$B$4)),0),(ABS(S312*Constants!$B$4)+50)/100))</f>
        <v>501.125</v>
      </c>
      <c r="X312">
        <f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400.5</v>
      </c>
      <c r="Y312">
        <f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400.5</v>
      </c>
      <c r="Z312">
        <f t="shared" si="89"/>
        <v>400.5</v>
      </c>
      <c r="AA312">
        <f t="shared" si="90"/>
        <v>400.5</v>
      </c>
      <c r="AB312">
        <f>IF(I312&lt;&gt;0,(ABS(X312*Constants!$B$10)+50)/100,IF(X312=0,MAX((AB311-ABS(Z312*Constants!$B$4)),0),(ABS(X312*Constants!$B$4)+50)/100))</f>
        <v>0.54005</v>
      </c>
      <c r="AC312">
        <f>IF(J312&lt;&gt;0,(ABS(Y312*Constants!$B$10)+50)/100,IF(Y312=0,MAX((AC311-ABS(AA312*Constants!$B$4)),0),(ABS(Y312*Constants!$B$4)+50)/100))</f>
        <v>0.54005</v>
      </c>
      <c r="AD312">
        <f t="shared" si="91"/>
        <v>401</v>
      </c>
      <c r="AE312">
        <f t="shared" si="92"/>
        <v>400.5</v>
      </c>
      <c r="AF312">
        <f t="shared" si="93"/>
        <v>400.5</v>
      </c>
      <c r="AG312">
        <f>((Constants!$B$5*AG311)+Constants!$B$4*AD312+AH311)/(Constants!$B$5+Constants!$B$4)</f>
        <v>401</v>
      </c>
      <c r="AH312">
        <f>((Constants!$B$5*AG311)+Constants!$B$4*AD312+AH311)-(Constants!$B$5+Constants!$B$4)*AG312</f>
        <v>0</v>
      </c>
      <c r="AI312">
        <f>((Constants!$B$5*AI311)+Constants!$B$4*AE312+AJ311)/(Constants!$B$5+Constants!$B$4)</f>
        <v>400.5</v>
      </c>
      <c r="AJ312">
        <f>((Constants!$B$5*AI311)+Constants!$B$4*AE312+AJ311)-(Constants!$B$4+Constants!$B$5)*AI312</f>
        <v>0</v>
      </c>
      <c r="AK312">
        <f>((Constants!$B$5*AK311)+Constants!$B$4*AF312+AL311)/(Constants!$B$5+Constants!$B$4)</f>
        <v>400.5</v>
      </c>
      <c r="AL312">
        <f>((Constants!$B$5*AK311)+Constants!$B$4*AF312+AL311)-(Constants!$B$5+Constants!$B$4)*AK312</f>
        <v>0</v>
      </c>
      <c r="AM312">
        <f t="shared" si="94"/>
        <v>1</v>
      </c>
      <c r="AN312">
        <f t="shared" si="95"/>
        <v>1</v>
      </c>
      <c r="AO312">
        <f>(200000*(ABS(N312)-ABS(N310))+Constants!$B$7)/(2*Constants!$B$7)</f>
        <v>0.5</v>
      </c>
      <c r="AP312">
        <f>(200000*(ABS(O312)-ABS(O310))+Constants!$B$7)/(2*Constants!$B$7)</f>
        <v>0.5</v>
      </c>
      <c r="AQ312">
        <f t="shared" si="96"/>
        <v>1</v>
      </c>
      <c r="AR312">
        <f>(Constants!$B$3*Constants!$B$8*I312*K312+AS311)/(Constants!$B$9*Constants!$B$4)</f>
        <v>2.51327433628319</v>
      </c>
      <c r="AS312">
        <f>(Constants!$B$3*Constants!$B$8*I312*K312+AS311)-(AR312*Constants!$B$9*Constants!$B$4)</f>
        <v>0</v>
      </c>
      <c r="AT312">
        <f t="shared" si="97"/>
        <v>779.115044247788</v>
      </c>
      <c r="AU312">
        <f t="array" ref="AU312">IF(SUMPRODUCT(--(SIGN(AN279:AN311)=SIGN(K280:K312)))=0,2,IF(AV311&gt;0,1,0))</f>
        <v>0</v>
      </c>
      <c r="AV312">
        <f>IF(AU312=2,ROUND(5*1000/Constants!$B$11,0),IF(AV311&gt;0,AV311-1,0))</f>
        <v>0</v>
      </c>
      <c r="AW312">
        <f t="shared" si="98"/>
        <v>0</v>
      </c>
      <c r="AX312">
        <f ca="1" t="array" ref="AX312">IF(AW312&gt;Constants!$B$12,2,IF(SUMPRODUCT(--(AX293:AX312=2))=0,0,1))</f>
        <v>2</v>
      </c>
      <c r="AZ312">
        <f t="array" ref="AZ312">IF(ABS(AG312)&gt;Constants!$B$13,2,IF(SUMPRODUCT(--(AZ292:AZ311=2))=0,0,1))</f>
        <v>0</v>
      </c>
    </row>
    <row r="313" spans="1:52">
      <c r="A313" s="3">
        <v>311</v>
      </c>
      <c r="B313">
        <f>Signals!D312</f>
        <v>1</v>
      </c>
      <c r="C313">
        <f>Signals!E312</f>
        <v>1</v>
      </c>
      <c r="D313">
        <f>Signals!G312</f>
        <v>0</v>
      </c>
      <c r="E313">
        <f>Signals!J312</f>
        <v>0</v>
      </c>
      <c r="F313">
        <f>Signals!K312</f>
        <v>0</v>
      </c>
      <c r="G313">
        <f>IF(Constants!$B$2=2,-B313,B313)</f>
        <v>1</v>
      </c>
      <c r="H313">
        <f>IF(Constants!$C$2=2,-C313,C313)</f>
        <v>1</v>
      </c>
      <c r="I313">
        <f t="shared" si="82"/>
        <v>1</v>
      </c>
      <c r="J313">
        <f t="shared" si="83"/>
        <v>1</v>
      </c>
      <c r="K313">
        <f t="shared" si="84"/>
        <v>1</v>
      </c>
      <c r="L313">
        <f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400.5</v>
      </c>
      <c r="M313">
        <f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400.5</v>
      </c>
      <c r="N313">
        <f t="shared" si="85"/>
        <v>400.5</v>
      </c>
      <c r="O313">
        <f t="shared" si="86"/>
        <v>400.5</v>
      </c>
      <c r="P313">
        <f>IF(I313&lt;&gt;0,(ABS(L313*Constants!$B$10)+50)/100,MAX(P312-ABS(N313*Constants!$B$4),0))</f>
        <v>0.54005</v>
      </c>
      <c r="Q313">
        <f>IF(J313&lt;&gt;0,(ABS(M313*Constants!$B$10)+50)/100,MAX(Q312-ABS(O313*Constants!$B$4),0))</f>
        <v>0.54005</v>
      </c>
      <c r="R313">
        <f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400.5</v>
      </c>
      <c r="S313">
        <f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400.5</v>
      </c>
      <c r="T313">
        <f t="shared" si="87"/>
        <v>400.5</v>
      </c>
      <c r="U313">
        <f t="shared" si="88"/>
        <v>400.5</v>
      </c>
      <c r="V313">
        <f>IF(I313&lt;&gt;0,(ABS(R313*Constants!$B$4)+50)/100,IF(R313=0,MAX((0-ABS(T313*Constants!$B$4)),0),(ABS(R313*Constants!$B$4)+50)/100))</f>
        <v>501.125</v>
      </c>
      <c r="W313">
        <f>IF(J313&lt;&gt;0,(ABS(S313*Constants!$B$4)+50)/100,IF(S313=0,MAX((0-ABS(U313*Constants!$B$4)),0),(ABS(S313*Constants!$B$4)+50)/100))</f>
        <v>501.125</v>
      </c>
      <c r="X313">
        <f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400.5</v>
      </c>
      <c r="Y313">
        <f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400.5</v>
      </c>
      <c r="Z313">
        <f t="shared" si="89"/>
        <v>400.5</v>
      </c>
      <c r="AA313">
        <f t="shared" si="90"/>
        <v>400.5</v>
      </c>
      <c r="AB313">
        <f>IF(I313&lt;&gt;0,(ABS(X313*Constants!$B$10)+50)/100,IF(X313=0,MAX((AB312-ABS(Z313*Constants!$B$4)),0),(ABS(X313*Constants!$B$4)+50)/100))</f>
        <v>0.54005</v>
      </c>
      <c r="AC313">
        <f>IF(J313&lt;&gt;0,(ABS(Y313*Constants!$B$10)+50)/100,IF(Y313=0,MAX((AC312-ABS(AA313*Constants!$B$4)),0),(ABS(Y313*Constants!$B$4)+50)/100))</f>
        <v>0.54005</v>
      </c>
      <c r="AD313">
        <f t="shared" si="91"/>
        <v>401</v>
      </c>
      <c r="AE313">
        <f t="shared" si="92"/>
        <v>400.5</v>
      </c>
      <c r="AF313">
        <f t="shared" si="93"/>
        <v>400.5</v>
      </c>
      <c r="AG313">
        <f>((Constants!$B$5*AG312)+Constants!$B$4*AD313+AH312)/(Constants!$B$5+Constants!$B$4)</f>
        <v>401</v>
      </c>
      <c r="AH313">
        <f>((Constants!$B$5*AG312)+Constants!$B$4*AD313+AH312)-(Constants!$B$5+Constants!$B$4)*AG313</f>
        <v>0</v>
      </c>
      <c r="AI313">
        <f>((Constants!$B$5*AI312)+Constants!$B$4*AE313+AJ312)/(Constants!$B$5+Constants!$B$4)</f>
        <v>400.5</v>
      </c>
      <c r="AJ313">
        <f>((Constants!$B$5*AI312)+Constants!$B$4*AE313+AJ312)-(Constants!$B$4+Constants!$B$5)*AI313</f>
        <v>0</v>
      </c>
      <c r="AK313">
        <f>((Constants!$B$5*AK312)+Constants!$B$4*AF313+AL312)/(Constants!$B$5+Constants!$B$4)</f>
        <v>400.5</v>
      </c>
      <c r="AL313">
        <f>((Constants!$B$5*AK312)+Constants!$B$4*AF313+AL312)-(Constants!$B$5+Constants!$B$4)*AK313</f>
        <v>0</v>
      </c>
      <c r="AM313">
        <f t="shared" si="94"/>
        <v>1</v>
      </c>
      <c r="AN313">
        <f t="shared" si="95"/>
        <v>1</v>
      </c>
      <c r="AO313">
        <f>(200000*(ABS(N313)-ABS(N311))+Constants!$B$7)/(2*Constants!$B$7)</f>
        <v>0.5</v>
      </c>
      <c r="AP313">
        <f>(200000*(ABS(O313)-ABS(O311))+Constants!$B$7)/(2*Constants!$B$7)</f>
        <v>0.5</v>
      </c>
      <c r="AQ313">
        <f t="shared" si="96"/>
        <v>1</v>
      </c>
      <c r="AR313">
        <f>(Constants!$B$3*Constants!$B$8*I313*K313+AS312)/(Constants!$B$9*Constants!$B$4)</f>
        <v>2.51327433628319</v>
      </c>
      <c r="AS313">
        <f>(Constants!$B$3*Constants!$B$8*I313*K313+AS312)-(AR313*Constants!$B$9*Constants!$B$4)</f>
        <v>0</v>
      </c>
      <c r="AT313">
        <f t="shared" si="97"/>
        <v>781.628318584072</v>
      </c>
      <c r="AU313">
        <f t="array" ref="AU313">IF(SUMPRODUCT(--(SIGN(AN280:AN312)=SIGN(K281:K313)))=0,2,IF(AV312&gt;0,1,0))</f>
        <v>0</v>
      </c>
      <c r="AV313">
        <f>IF(AU313=2,ROUND(5*1000/Constants!$B$11,0),IF(AV312&gt;0,AV312-1,0))</f>
        <v>0</v>
      </c>
      <c r="AW313">
        <f t="shared" si="98"/>
        <v>0</v>
      </c>
      <c r="AX313">
        <f ca="1" t="array" ref="AX313">IF(AW313&gt;Constants!$B$12,2,IF(SUMPRODUCT(--(AX294:AX313=2))=0,0,1))</f>
        <v>2</v>
      </c>
      <c r="AZ313">
        <f t="array" ref="AZ313">IF(ABS(AG313)&gt;Constants!$B$13,2,IF(SUMPRODUCT(--(AZ293:AZ312=2))=0,0,1))</f>
        <v>0</v>
      </c>
    </row>
    <row r="314" spans="1:52">
      <c r="A314" s="3">
        <v>312</v>
      </c>
      <c r="B314">
        <f>Signals!D313</f>
        <v>1</v>
      </c>
      <c r="C314">
        <f>Signals!E313</f>
        <v>1</v>
      </c>
      <c r="D314">
        <f>Signals!G313</f>
        <v>0</v>
      </c>
      <c r="E314">
        <f>Signals!J313</f>
        <v>0</v>
      </c>
      <c r="F314">
        <f>Signals!K313</f>
        <v>0</v>
      </c>
      <c r="G314">
        <f>IF(Constants!$B$2=2,-B314,B314)</f>
        <v>1</v>
      </c>
      <c r="H314">
        <f>IF(Constants!$C$2=2,-C314,C314)</f>
        <v>1</v>
      </c>
      <c r="I314">
        <f t="shared" si="82"/>
        <v>1</v>
      </c>
      <c r="J314">
        <f t="shared" si="83"/>
        <v>1</v>
      </c>
      <c r="K314">
        <f t="shared" si="84"/>
        <v>1</v>
      </c>
      <c r="L314">
        <f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400.5</v>
      </c>
      <c r="M314">
        <f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400.5</v>
      </c>
      <c r="N314">
        <f t="shared" si="85"/>
        <v>400.5</v>
      </c>
      <c r="O314">
        <f t="shared" si="86"/>
        <v>400.5</v>
      </c>
      <c r="P314">
        <f>IF(I314&lt;&gt;0,(ABS(L314*Constants!$B$10)+50)/100,MAX(P313-ABS(N314*Constants!$B$4),0))</f>
        <v>0.54005</v>
      </c>
      <c r="Q314">
        <f>IF(J314&lt;&gt;0,(ABS(M314*Constants!$B$10)+50)/100,MAX(Q313-ABS(O314*Constants!$B$4),0))</f>
        <v>0.54005</v>
      </c>
      <c r="R314">
        <f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400.5</v>
      </c>
      <c r="S314">
        <f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400.5</v>
      </c>
      <c r="T314">
        <f t="shared" si="87"/>
        <v>400.5</v>
      </c>
      <c r="U314">
        <f t="shared" si="88"/>
        <v>400.5</v>
      </c>
      <c r="V314">
        <f>IF(I314&lt;&gt;0,(ABS(R314*Constants!$B$4)+50)/100,IF(R314=0,MAX((0-ABS(T314*Constants!$B$4)),0),(ABS(R314*Constants!$B$4)+50)/100))</f>
        <v>501.125</v>
      </c>
      <c r="W314">
        <f>IF(J314&lt;&gt;0,(ABS(S314*Constants!$B$4)+50)/100,IF(S314=0,MAX((0-ABS(U314*Constants!$B$4)),0),(ABS(S314*Constants!$B$4)+50)/100))</f>
        <v>501.125</v>
      </c>
      <c r="X314">
        <f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400.5</v>
      </c>
      <c r="Y314">
        <f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400.5</v>
      </c>
      <c r="Z314">
        <f t="shared" si="89"/>
        <v>400.5</v>
      </c>
      <c r="AA314">
        <f t="shared" si="90"/>
        <v>400.5</v>
      </c>
      <c r="AB314">
        <f>IF(I314&lt;&gt;0,(ABS(X314*Constants!$B$10)+50)/100,IF(X314=0,MAX((AB313-ABS(Z314*Constants!$B$4)),0),(ABS(X314*Constants!$B$4)+50)/100))</f>
        <v>0.54005</v>
      </c>
      <c r="AC314">
        <f>IF(J314&lt;&gt;0,(ABS(Y314*Constants!$B$10)+50)/100,IF(Y314=0,MAX((AC313-ABS(AA314*Constants!$B$4)),0),(ABS(Y314*Constants!$B$4)+50)/100))</f>
        <v>0.54005</v>
      </c>
      <c r="AD314">
        <f t="shared" si="91"/>
        <v>401</v>
      </c>
      <c r="AE314">
        <f t="shared" si="92"/>
        <v>400.5</v>
      </c>
      <c r="AF314">
        <f t="shared" si="93"/>
        <v>400.5</v>
      </c>
      <c r="AG314">
        <f>((Constants!$B$5*AG313)+Constants!$B$4*AD314+AH313)/(Constants!$B$5+Constants!$B$4)</f>
        <v>401</v>
      </c>
      <c r="AH314">
        <f>((Constants!$B$5*AG313)+Constants!$B$4*AD314+AH313)-(Constants!$B$5+Constants!$B$4)*AG314</f>
        <v>0</v>
      </c>
      <c r="AI314">
        <f>((Constants!$B$5*AI313)+Constants!$B$4*AE314+AJ313)/(Constants!$B$5+Constants!$B$4)</f>
        <v>400.5</v>
      </c>
      <c r="AJ314">
        <f>((Constants!$B$5*AI313)+Constants!$B$4*AE314+AJ313)-(Constants!$B$4+Constants!$B$5)*AI314</f>
        <v>0</v>
      </c>
      <c r="AK314">
        <f>((Constants!$B$5*AK313)+Constants!$B$4*AF314+AL313)/(Constants!$B$5+Constants!$B$4)</f>
        <v>400.5</v>
      </c>
      <c r="AL314">
        <f>((Constants!$B$5*AK313)+Constants!$B$4*AF314+AL313)-(Constants!$B$5+Constants!$B$4)*AK314</f>
        <v>0</v>
      </c>
      <c r="AM314">
        <f t="shared" si="94"/>
        <v>1</v>
      </c>
      <c r="AN314">
        <f t="shared" si="95"/>
        <v>1</v>
      </c>
      <c r="AO314">
        <f>(200000*(ABS(N314)-ABS(N312))+Constants!$B$7)/(2*Constants!$B$7)</f>
        <v>0.5</v>
      </c>
      <c r="AP314">
        <f>(200000*(ABS(O314)-ABS(O312))+Constants!$B$7)/(2*Constants!$B$7)</f>
        <v>0.5</v>
      </c>
      <c r="AQ314">
        <f t="shared" si="96"/>
        <v>1</v>
      </c>
      <c r="AR314">
        <f>(Constants!$B$3*Constants!$B$8*I314*K314+AS313)/(Constants!$B$9*Constants!$B$4)</f>
        <v>2.51327433628319</v>
      </c>
      <c r="AS314">
        <f>(Constants!$B$3*Constants!$B$8*I314*K314+AS313)-(AR314*Constants!$B$9*Constants!$B$4)</f>
        <v>0</v>
      </c>
      <c r="AT314">
        <f t="shared" si="97"/>
        <v>784.141592920355</v>
      </c>
      <c r="AU314">
        <f t="array" ref="AU314">IF(SUMPRODUCT(--(SIGN(AN281:AN313)=SIGN(K282:K314)))=0,2,IF(AV313&gt;0,1,0))</f>
        <v>0</v>
      </c>
      <c r="AV314">
        <f>IF(AU314=2,ROUND(5*1000/Constants!$B$11,0),IF(AV313&gt;0,AV313-1,0))</f>
        <v>0</v>
      </c>
      <c r="AW314">
        <f t="shared" si="98"/>
        <v>0</v>
      </c>
      <c r="AX314">
        <f ca="1" t="array" ref="AX314">IF(AW314&gt;Constants!$B$12,2,IF(SUMPRODUCT(--(AX295:AX314=2))=0,0,1))</f>
        <v>2</v>
      </c>
      <c r="AZ314">
        <f t="array" ref="AZ314">IF(ABS(AG314)&gt;Constants!$B$13,2,IF(SUMPRODUCT(--(AZ294:AZ313=2))=0,0,1))</f>
        <v>0</v>
      </c>
    </row>
    <row r="315" spans="1:52">
      <c r="A315" s="3">
        <v>313</v>
      </c>
      <c r="B315">
        <f>Signals!D314</f>
        <v>1</v>
      </c>
      <c r="C315">
        <f>Signals!E314</f>
        <v>1</v>
      </c>
      <c r="D315">
        <f>Signals!G314</f>
        <v>0</v>
      </c>
      <c r="E315">
        <f>Signals!J314</f>
        <v>0</v>
      </c>
      <c r="F315">
        <f>Signals!K314</f>
        <v>0</v>
      </c>
      <c r="G315">
        <f>IF(Constants!$B$2=2,-B315,B315)</f>
        <v>1</v>
      </c>
      <c r="H315">
        <f>IF(Constants!$C$2=2,-C315,C315)</f>
        <v>1</v>
      </c>
      <c r="I315">
        <f t="shared" si="82"/>
        <v>1</v>
      </c>
      <c r="J315">
        <f t="shared" si="83"/>
        <v>1</v>
      </c>
      <c r="K315">
        <f t="shared" si="84"/>
        <v>1</v>
      </c>
      <c r="L315">
        <f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400.5</v>
      </c>
      <c r="M315">
        <f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400.5</v>
      </c>
      <c r="N315">
        <f t="shared" si="85"/>
        <v>400.5</v>
      </c>
      <c r="O315">
        <f t="shared" si="86"/>
        <v>400.5</v>
      </c>
      <c r="P315">
        <f>IF(I315&lt;&gt;0,(ABS(L315*Constants!$B$10)+50)/100,MAX(P314-ABS(N315*Constants!$B$4),0))</f>
        <v>0.54005</v>
      </c>
      <c r="Q315">
        <f>IF(J315&lt;&gt;0,(ABS(M315*Constants!$B$10)+50)/100,MAX(Q314-ABS(O315*Constants!$B$4),0))</f>
        <v>0.54005</v>
      </c>
      <c r="R315">
        <f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400.5</v>
      </c>
      <c r="S315">
        <f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400.5</v>
      </c>
      <c r="T315">
        <f t="shared" si="87"/>
        <v>400.5</v>
      </c>
      <c r="U315">
        <f t="shared" si="88"/>
        <v>400.5</v>
      </c>
      <c r="V315">
        <f>IF(I315&lt;&gt;0,(ABS(R315*Constants!$B$4)+50)/100,IF(R315=0,MAX((0-ABS(T315*Constants!$B$4)),0),(ABS(R315*Constants!$B$4)+50)/100))</f>
        <v>501.125</v>
      </c>
      <c r="W315">
        <f>IF(J315&lt;&gt;0,(ABS(S315*Constants!$B$4)+50)/100,IF(S315=0,MAX((0-ABS(U315*Constants!$B$4)),0),(ABS(S315*Constants!$B$4)+50)/100))</f>
        <v>501.125</v>
      </c>
      <c r="X315">
        <f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400.5</v>
      </c>
      <c r="Y315">
        <f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400.5</v>
      </c>
      <c r="Z315">
        <f t="shared" si="89"/>
        <v>400.5</v>
      </c>
      <c r="AA315">
        <f t="shared" si="90"/>
        <v>400.5</v>
      </c>
      <c r="AB315">
        <f>IF(I315&lt;&gt;0,(ABS(X315*Constants!$B$10)+50)/100,IF(X315=0,MAX((AB314-ABS(Z315*Constants!$B$4)),0),(ABS(X315*Constants!$B$4)+50)/100))</f>
        <v>0.54005</v>
      </c>
      <c r="AC315">
        <f>IF(J315&lt;&gt;0,(ABS(Y315*Constants!$B$10)+50)/100,IF(Y315=0,MAX((AC314-ABS(AA315*Constants!$B$4)),0),(ABS(Y315*Constants!$B$4)+50)/100))</f>
        <v>0.54005</v>
      </c>
      <c r="AD315">
        <f t="shared" si="91"/>
        <v>401</v>
      </c>
      <c r="AE315">
        <f t="shared" si="92"/>
        <v>400.5</v>
      </c>
      <c r="AF315">
        <f t="shared" si="93"/>
        <v>400.5</v>
      </c>
      <c r="AG315">
        <f>((Constants!$B$5*AG314)+Constants!$B$4*AD315+AH314)/(Constants!$B$5+Constants!$B$4)</f>
        <v>401</v>
      </c>
      <c r="AH315">
        <f>((Constants!$B$5*AG314)+Constants!$B$4*AD315+AH314)-(Constants!$B$5+Constants!$B$4)*AG315</f>
        <v>0</v>
      </c>
      <c r="AI315">
        <f>((Constants!$B$5*AI314)+Constants!$B$4*AE315+AJ314)/(Constants!$B$5+Constants!$B$4)</f>
        <v>400.5</v>
      </c>
      <c r="AJ315">
        <f>((Constants!$B$5*AI314)+Constants!$B$4*AE315+AJ314)-(Constants!$B$4+Constants!$B$5)*AI315</f>
        <v>0</v>
      </c>
      <c r="AK315">
        <f>((Constants!$B$5*AK314)+Constants!$B$4*AF315+AL314)/(Constants!$B$5+Constants!$B$4)</f>
        <v>400.5</v>
      </c>
      <c r="AL315">
        <f>((Constants!$B$5*AK314)+Constants!$B$4*AF315+AL314)-(Constants!$B$5+Constants!$B$4)*AK315</f>
        <v>0</v>
      </c>
      <c r="AM315">
        <f t="shared" si="94"/>
        <v>1</v>
      </c>
      <c r="AN315">
        <f t="shared" si="95"/>
        <v>1</v>
      </c>
      <c r="AO315">
        <f>(200000*(ABS(N315)-ABS(N313))+Constants!$B$7)/(2*Constants!$B$7)</f>
        <v>0.5</v>
      </c>
      <c r="AP315">
        <f>(200000*(ABS(O315)-ABS(O313))+Constants!$B$7)/(2*Constants!$B$7)</f>
        <v>0.5</v>
      </c>
      <c r="AQ315">
        <f t="shared" si="96"/>
        <v>1</v>
      </c>
      <c r="AR315">
        <f>(Constants!$B$3*Constants!$B$8*I315*K315+AS314)/(Constants!$B$9*Constants!$B$4)</f>
        <v>2.51327433628319</v>
      </c>
      <c r="AS315">
        <f>(Constants!$B$3*Constants!$B$8*I315*K315+AS314)-(AR315*Constants!$B$9*Constants!$B$4)</f>
        <v>0</v>
      </c>
      <c r="AT315">
        <f t="shared" si="97"/>
        <v>786.654867256638</v>
      </c>
      <c r="AU315">
        <f t="array" ref="AU315">IF(SUMPRODUCT(--(SIGN(AN282:AN314)=SIGN(K283:K315)))=0,2,IF(AV314&gt;0,1,0))</f>
        <v>0</v>
      </c>
      <c r="AV315">
        <f>IF(AU315=2,ROUND(5*1000/Constants!$B$11,0),IF(AV314&gt;0,AV314-1,0))</f>
        <v>0</v>
      </c>
      <c r="AW315">
        <f t="shared" si="98"/>
        <v>0</v>
      </c>
      <c r="AX315">
        <f ca="1" t="array" ref="AX315">IF(AW315&gt;Constants!$B$12,2,IF(SUMPRODUCT(--(AX296:AX315=2))=0,0,1))</f>
        <v>2</v>
      </c>
      <c r="AZ315">
        <f t="array" ref="AZ315">IF(ABS(AG315)&gt;Constants!$B$13,2,IF(SUMPRODUCT(--(AZ295:AZ314=2))=0,0,1))</f>
        <v>0</v>
      </c>
    </row>
    <row r="316" spans="1:52">
      <c r="A316" s="3">
        <v>314</v>
      </c>
      <c r="B316">
        <f>Signals!D315</f>
        <v>1</v>
      </c>
      <c r="C316">
        <f>Signals!E315</f>
        <v>1</v>
      </c>
      <c r="D316">
        <f>Signals!G315</f>
        <v>0</v>
      </c>
      <c r="E316">
        <f>Signals!J315</f>
        <v>0</v>
      </c>
      <c r="F316">
        <f>Signals!K315</f>
        <v>0</v>
      </c>
      <c r="G316">
        <f>IF(Constants!$B$2=2,-B316,B316)</f>
        <v>1</v>
      </c>
      <c r="H316">
        <f>IF(Constants!$C$2=2,-C316,C316)</f>
        <v>1</v>
      </c>
      <c r="I316">
        <f t="shared" si="82"/>
        <v>1</v>
      </c>
      <c r="J316">
        <f t="shared" si="83"/>
        <v>1</v>
      </c>
      <c r="K316">
        <f t="shared" si="84"/>
        <v>1</v>
      </c>
      <c r="L316">
        <f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400.5</v>
      </c>
      <c r="M316">
        <f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400.5</v>
      </c>
      <c r="N316">
        <f t="shared" si="85"/>
        <v>400.5</v>
      </c>
      <c r="O316">
        <f t="shared" si="86"/>
        <v>400.5</v>
      </c>
      <c r="P316">
        <f>IF(I316&lt;&gt;0,(ABS(L316*Constants!$B$10)+50)/100,MAX(P315-ABS(N316*Constants!$B$4),0))</f>
        <v>0.54005</v>
      </c>
      <c r="Q316">
        <f>IF(J316&lt;&gt;0,(ABS(M316*Constants!$B$10)+50)/100,MAX(Q315-ABS(O316*Constants!$B$4),0))</f>
        <v>0.54005</v>
      </c>
      <c r="R316">
        <f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400.5</v>
      </c>
      <c r="S316">
        <f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400.5</v>
      </c>
      <c r="T316">
        <f t="shared" si="87"/>
        <v>400.5</v>
      </c>
      <c r="U316">
        <f t="shared" si="88"/>
        <v>400.5</v>
      </c>
      <c r="V316">
        <f>IF(I316&lt;&gt;0,(ABS(R316*Constants!$B$4)+50)/100,IF(R316=0,MAX((0-ABS(T316*Constants!$B$4)),0),(ABS(R316*Constants!$B$4)+50)/100))</f>
        <v>501.125</v>
      </c>
      <c r="W316">
        <f>IF(J316&lt;&gt;0,(ABS(S316*Constants!$B$4)+50)/100,IF(S316=0,MAX((0-ABS(U316*Constants!$B$4)),0),(ABS(S316*Constants!$B$4)+50)/100))</f>
        <v>501.125</v>
      </c>
      <c r="X316">
        <f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400.5</v>
      </c>
      <c r="Y316">
        <f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400.5</v>
      </c>
      <c r="Z316">
        <f t="shared" si="89"/>
        <v>400.5</v>
      </c>
      <c r="AA316">
        <f t="shared" si="90"/>
        <v>400.5</v>
      </c>
      <c r="AB316">
        <f>IF(I316&lt;&gt;0,(ABS(X316*Constants!$B$10)+50)/100,IF(X316=0,MAX((AB315-ABS(Z316*Constants!$B$4)),0),(ABS(X316*Constants!$B$4)+50)/100))</f>
        <v>0.54005</v>
      </c>
      <c r="AC316">
        <f>IF(J316&lt;&gt;0,(ABS(Y316*Constants!$B$10)+50)/100,IF(Y316=0,MAX((AC315-ABS(AA316*Constants!$B$4)),0),(ABS(Y316*Constants!$B$4)+50)/100))</f>
        <v>0.54005</v>
      </c>
      <c r="AD316">
        <f t="shared" si="91"/>
        <v>401</v>
      </c>
      <c r="AE316">
        <f t="shared" si="92"/>
        <v>400.5</v>
      </c>
      <c r="AF316">
        <f t="shared" si="93"/>
        <v>400.5</v>
      </c>
      <c r="AG316">
        <f>((Constants!$B$5*AG315)+Constants!$B$4*AD316+AH315)/(Constants!$B$5+Constants!$B$4)</f>
        <v>401</v>
      </c>
      <c r="AH316">
        <f>((Constants!$B$5*AG315)+Constants!$B$4*AD316+AH315)-(Constants!$B$5+Constants!$B$4)*AG316</f>
        <v>0</v>
      </c>
      <c r="AI316">
        <f>((Constants!$B$5*AI315)+Constants!$B$4*AE316+AJ315)/(Constants!$B$5+Constants!$B$4)</f>
        <v>400.5</v>
      </c>
      <c r="AJ316">
        <f>((Constants!$B$5*AI315)+Constants!$B$4*AE316+AJ315)-(Constants!$B$4+Constants!$B$5)*AI316</f>
        <v>0</v>
      </c>
      <c r="AK316">
        <f>((Constants!$B$5*AK315)+Constants!$B$4*AF316+AL315)/(Constants!$B$5+Constants!$B$4)</f>
        <v>400.5</v>
      </c>
      <c r="AL316">
        <f>((Constants!$B$5*AK315)+Constants!$B$4*AF316+AL315)-(Constants!$B$5+Constants!$B$4)*AK316</f>
        <v>0</v>
      </c>
      <c r="AM316">
        <f t="shared" si="94"/>
        <v>1</v>
      </c>
      <c r="AN316">
        <f t="shared" si="95"/>
        <v>1</v>
      </c>
      <c r="AO316">
        <f>(200000*(ABS(N316)-ABS(N314))+Constants!$B$7)/(2*Constants!$B$7)</f>
        <v>0.5</v>
      </c>
      <c r="AP316">
        <f>(200000*(ABS(O316)-ABS(O314))+Constants!$B$7)/(2*Constants!$B$7)</f>
        <v>0.5</v>
      </c>
      <c r="AQ316">
        <f t="shared" si="96"/>
        <v>1</v>
      </c>
      <c r="AR316">
        <f>(Constants!$B$3*Constants!$B$8*I316*K316+AS315)/(Constants!$B$9*Constants!$B$4)</f>
        <v>2.51327433628319</v>
      </c>
      <c r="AS316">
        <f>(Constants!$B$3*Constants!$B$8*I316*K316+AS315)-(AR316*Constants!$B$9*Constants!$B$4)</f>
        <v>0</v>
      </c>
      <c r="AT316">
        <f t="shared" si="97"/>
        <v>789.168141592921</v>
      </c>
      <c r="AU316">
        <f t="array" ref="AU316">IF(SUMPRODUCT(--(SIGN(AN283:AN315)=SIGN(K284:K316)))=0,2,IF(AV315&gt;0,1,0))</f>
        <v>0</v>
      </c>
      <c r="AV316">
        <f>IF(AU316=2,ROUND(5*1000/Constants!$B$11,0),IF(AV315&gt;0,AV315-1,0))</f>
        <v>0</v>
      </c>
      <c r="AW316">
        <f t="shared" si="98"/>
        <v>0</v>
      </c>
      <c r="AX316">
        <f ca="1" t="array" ref="AX316">IF(AW316&gt;Constants!$B$12,2,IF(SUMPRODUCT(--(AX297:AX316=2))=0,0,1))</f>
        <v>2</v>
      </c>
      <c r="AZ316">
        <f t="array" ref="AZ316">IF(ABS(AG316)&gt;Constants!$B$13,2,IF(SUMPRODUCT(--(AZ296:AZ315=2))=0,0,1))</f>
        <v>0</v>
      </c>
    </row>
    <row r="317" spans="1:52">
      <c r="A317" s="3">
        <v>315</v>
      </c>
      <c r="B317">
        <f>Signals!D316</f>
        <v>1</v>
      </c>
      <c r="C317">
        <f>Signals!E316</f>
        <v>1</v>
      </c>
      <c r="D317">
        <f>Signals!G316</f>
        <v>0</v>
      </c>
      <c r="E317">
        <f>Signals!J316</f>
        <v>0</v>
      </c>
      <c r="F317">
        <f>Signals!K316</f>
        <v>0</v>
      </c>
      <c r="G317">
        <f>IF(Constants!$B$2=2,-B317,B317)</f>
        <v>1</v>
      </c>
      <c r="H317">
        <f>IF(Constants!$C$2=2,-C317,C317)</f>
        <v>1</v>
      </c>
      <c r="I317">
        <f t="shared" si="82"/>
        <v>1</v>
      </c>
      <c r="J317">
        <f t="shared" si="83"/>
        <v>1</v>
      </c>
      <c r="K317">
        <f t="shared" si="84"/>
        <v>1</v>
      </c>
      <c r="L317">
        <f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400.5</v>
      </c>
      <c r="M317">
        <f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400.5</v>
      </c>
      <c r="N317">
        <f t="shared" si="85"/>
        <v>400.5</v>
      </c>
      <c r="O317">
        <f t="shared" si="86"/>
        <v>400.5</v>
      </c>
      <c r="P317">
        <f>IF(I317&lt;&gt;0,(ABS(L317*Constants!$B$10)+50)/100,MAX(P316-ABS(N317*Constants!$B$4),0))</f>
        <v>0.54005</v>
      </c>
      <c r="Q317">
        <f>IF(J317&lt;&gt;0,(ABS(M317*Constants!$B$10)+50)/100,MAX(Q316-ABS(O317*Constants!$B$4),0))</f>
        <v>0.54005</v>
      </c>
      <c r="R317">
        <f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400.5</v>
      </c>
      <c r="S317">
        <f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400.5</v>
      </c>
      <c r="T317">
        <f t="shared" si="87"/>
        <v>400.5</v>
      </c>
      <c r="U317">
        <f t="shared" si="88"/>
        <v>400.5</v>
      </c>
      <c r="V317">
        <f>IF(I317&lt;&gt;0,(ABS(R317*Constants!$B$4)+50)/100,IF(R317=0,MAX((0-ABS(T317*Constants!$B$4)),0),(ABS(R317*Constants!$B$4)+50)/100))</f>
        <v>501.125</v>
      </c>
      <c r="W317">
        <f>IF(J317&lt;&gt;0,(ABS(S317*Constants!$B$4)+50)/100,IF(S317=0,MAX((0-ABS(U317*Constants!$B$4)),0),(ABS(S317*Constants!$B$4)+50)/100))</f>
        <v>501.125</v>
      </c>
      <c r="X317">
        <f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400.5</v>
      </c>
      <c r="Y317">
        <f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400.5</v>
      </c>
      <c r="Z317">
        <f t="shared" si="89"/>
        <v>400.5</v>
      </c>
      <c r="AA317">
        <f t="shared" si="90"/>
        <v>400.5</v>
      </c>
      <c r="AB317">
        <f>IF(I317&lt;&gt;0,(ABS(X317*Constants!$B$10)+50)/100,IF(X317=0,MAX((AB316-ABS(Z317*Constants!$B$4)),0),(ABS(X317*Constants!$B$4)+50)/100))</f>
        <v>0.54005</v>
      </c>
      <c r="AC317">
        <f>IF(J317&lt;&gt;0,(ABS(Y317*Constants!$B$10)+50)/100,IF(Y317=0,MAX((AC316-ABS(AA317*Constants!$B$4)),0),(ABS(Y317*Constants!$B$4)+50)/100))</f>
        <v>0.54005</v>
      </c>
      <c r="AD317">
        <f t="shared" si="91"/>
        <v>401</v>
      </c>
      <c r="AE317">
        <f t="shared" si="92"/>
        <v>400.5</v>
      </c>
      <c r="AF317">
        <f t="shared" si="93"/>
        <v>400.5</v>
      </c>
      <c r="AG317">
        <f>((Constants!$B$5*AG316)+Constants!$B$4*AD317+AH316)/(Constants!$B$5+Constants!$B$4)</f>
        <v>401</v>
      </c>
      <c r="AH317">
        <f>((Constants!$B$5*AG316)+Constants!$B$4*AD317+AH316)-(Constants!$B$5+Constants!$B$4)*AG317</f>
        <v>0</v>
      </c>
      <c r="AI317">
        <f>((Constants!$B$5*AI316)+Constants!$B$4*AE317+AJ316)/(Constants!$B$5+Constants!$B$4)</f>
        <v>400.5</v>
      </c>
      <c r="AJ317">
        <f>((Constants!$B$5*AI316)+Constants!$B$4*AE317+AJ316)-(Constants!$B$4+Constants!$B$5)*AI317</f>
        <v>0</v>
      </c>
      <c r="AK317">
        <f>((Constants!$B$5*AK316)+Constants!$B$4*AF317+AL316)/(Constants!$B$5+Constants!$B$4)</f>
        <v>400.5</v>
      </c>
      <c r="AL317">
        <f>((Constants!$B$5*AK316)+Constants!$B$4*AF317+AL316)-(Constants!$B$5+Constants!$B$4)*AK317</f>
        <v>0</v>
      </c>
      <c r="AM317">
        <f t="shared" si="94"/>
        <v>1</v>
      </c>
      <c r="AN317">
        <f t="shared" si="95"/>
        <v>1</v>
      </c>
      <c r="AO317">
        <f>(200000*(ABS(N317)-ABS(N315))+Constants!$B$7)/(2*Constants!$B$7)</f>
        <v>0.5</v>
      </c>
      <c r="AP317">
        <f>(200000*(ABS(O317)-ABS(O315))+Constants!$B$7)/(2*Constants!$B$7)</f>
        <v>0.5</v>
      </c>
      <c r="AQ317">
        <f t="shared" si="96"/>
        <v>1</v>
      </c>
      <c r="AR317">
        <f>(Constants!$B$3*Constants!$B$8*I317*K317+AS316)/(Constants!$B$9*Constants!$B$4)</f>
        <v>2.51327433628319</v>
      </c>
      <c r="AS317">
        <f>(Constants!$B$3*Constants!$B$8*I317*K317+AS316)-(AR317*Constants!$B$9*Constants!$B$4)</f>
        <v>0</v>
      </c>
      <c r="AT317">
        <f t="shared" si="97"/>
        <v>791.681415929204</v>
      </c>
      <c r="AU317">
        <f t="array" ref="AU317">IF(SUMPRODUCT(--(SIGN(AN284:AN316)=SIGN(K285:K317)))=0,2,IF(AV316&gt;0,1,0))</f>
        <v>0</v>
      </c>
      <c r="AV317">
        <f>IF(AU317=2,ROUND(5*1000/Constants!$B$11,0),IF(AV316&gt;0,AV316-1,0))</f>
        <v>0</v>
      </c>
      <c r="AW317">
        <f t="shared" si="98"/>
        <v>0</v>
      </c>
      <c r="AX317">
        <f ca="1" t="array" ref="AX317">IF(AW317&gt;Constants!$B$12,2,IF(SUMPRODUCT(--(AX298:AX317=2))=0,0,1))</f>
        <v>2</v>
      </c>
      <c r="AZ317">
        <f t="array" ref="AZ317">IF(ABS(AG317)&gt;Constants!$B$13,2,IF(SUMPRODUCT(--(AZ297:AZ316=2))=0,0,1))</f>
        <v>0</v>
      </c>
    </row>
    <row r="318" spans="1:52">
      <c r="A318" s="3">
        <v>316</v>
      </c>
      <c r="B318">
        <f>Signals!D317</f>
        <v>1</v>
      </c>
      <c r="C318">
        <f>Signals!E317</f>
        <v>1</v>
      </c>
      <c r="D318">
        <f>Signals!G317</f>
        <v>0</v>
      </c>
      <c r="E318">
        <f>Signals!J317</f>
        <v>0</v>
      </c>
      <c r="F318">
        <f>Signals!K317</f>
        <v>0</v>
      </c>
      <c r="G318">
        <f>IF(Constants!$B$2=2,-B318,B318)</f>
        <v>1</v>
      </c>
      <c r="H318">
        <f>IF(Constants!$C$2=2,-C318,C318)</f>
        <v>1</v>
      </c>
      <c r="I318">
        <f t="shared" si="82"/>
        <v>1</v>
      </c>
      <c r="J318">
        <f t="shared" si="83"/>
        <v>1</v>
      </c>
      <c r="K318">
        <f t="shared" si="84"/>
        <v>1</v>
      </c>
      <c r="L318">
        <f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400.5</v>
      </c>
      <c r="M318">
        <f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400.5</v>
      </c>
      <c r="N318">
        <f t="shared" si="85"/>
        <v>400.5</v>
      </c>
      <c r="O318">
        <f t="shared" si="86"/>
        <v>400.5</v>
      </c>
      <c r="P318">
        <f>IF(I318&lt;&gt;0,(ABS(L318*Constants!$B$10)+50)/100,MAX(P317-ABS(N318*Constants!$B$4),0))</f>
        <v>0.54005</v>
      </c>
      <c r="Q318">
        <f>IF(J318&lt;&gt;0,(ABS(M318*Constants!$B$10)+50)/100,MAX(Q317-ABS(O318*Constants!$B$4),0))</f>
        <v>0.54005</v>
      </c>
      <c r="R318">
        <f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400.5</v>
      </c>
      <c r="S318">
        <f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400.5</v>
      </c>
      <c r="T318">
        <f t="shared" si="87"/>
        <v>400.5</v>
      </c>
      <c r="U318">
        <f t="shared" si="88"/>
        <v>400.5</v>
      </c>
      <c r="V318">
        <f>IF(I318&lt;&gt;0,(ABS(R318*Constants!$B$4)+50)/100,IF(R318=0,MAX((0-ABS(T318*Constants!$B$4)),0),(ABS(R318*Constants!$B$4)+50)/100))</f>
        <v>501.125</v>
      </c>
      <c r="W318">
        <f>IF(J318&lt;&gt;0,(ABS(S318*Constants!$B$4)+50)/100,IF(S318=0,MAX((0-ABS(U318*Constants!$B$4)),0),(ABS(S318*Constants!$B$4)+50)/100))</f>
        <v>501.125</v>
      </c>
      <c r="X318">
        <f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400.5</v>
      </c>
      <c r="Y318">
        <f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400.5</v>
      </c>
      <c r="Z318">
        <f t="shared" si="89"/>
        <v>400.5</v>
      </c>
      <c r="AA318">
        <f t="shared" si="90"/>
        <v>400.5</v>
      </c>
      <c r="AB318">
        <f>IF(I318&lt;&gt;0,(ABS(X318*Constants!$B$10)+50)/100,IF(X318=0,MAX((AB317-ABS(Z318*Constants!$B$4)),0),(ABS(X318*Constants!$B$4)+50)/100))</f>
        <v>0.54005</v>
      </c>
      <c r="AC318">
        <f>IF(J318&lt;&gt;0,(ABS(Y318*Constants!$B$10)+50)/100,IF(Y318=0,MAX((AC317-ABS(AA318*Constants!$B$4)),0),(ABS(Y318*Constants!$B$4)+50)/100))</f>
        <v>0.54005</v>
      </c>
      <c r="AD318">
        <f t="shared" si="91"/>
        <v>401</v>
      </c>
      <c r="AE318">
        <f t="shared" si="92"/>
        <v>400.5</v>
      </c>
      <c r="AF318">
        <f t="shared" si="93"/>
        <v>400.5</v>
      </c>
      <c r="AG318">
        <f>((Constants!$B$5*AG317)+Constants!$B$4*AD318+AH317)/(Constants!$B$5+Constants!$B$4)</f>
        <v>401</v>
      </c>
      <c r="AH318">
        <f>((Constants!$B$5*AG317)+Constants!$B$4*AD318+AH317)-(Constants!$B$5+Constants!$B$4)*AG318</f>
        <v>0</v>
      </c>
      <c r="AI318">
        <f>((Constants!$B$5*AI317)+Constants!$B$4*AE318+AJ317)/(Constants!$B$5+Constants!$B$4)</f>
        <v>400.5</v>
      </c>
      <c r="AJ318">
        <f>((Constants!$B$5*AI317)+Constants!$B$4*AE318+AJ317)-(Constants!$B$4+Constants!$B$5)*AI318</f>
        <v>0</v>
      </c>
      <c r="AK318">
        <f>((Constants!$B$5*AK317)+Constants!$B$4*AF318+AL317)/(Constants!$B$5+Constants!$B$4)</f>
        <v>400.5</v>
      </c>
      <c r="AL318">
        <f>((Constants!$B$5*AK317)+Constants!$B$4*AF318+AL317)-(Constants!$B$5+Constants!$B$4)*AK318</f>
        <v>0</v>
      </c>
      <c r="AM318">
        <f t="shared" si="94"/>
        <v>1</v>
      </c>
      <c r="AN318">
        <f t="shared" si="95"/>
        <v>1</v>
      </c>
      <c r="AO318">
        <f>(200000*(ABS(N318)-ABS(N316))+Constants!$B$7)/(2*Constants!$B$7)</f>
        <v>0.5</v>
      </c>
      <c r="AP318">
        <f>(200000*(ABS(O318)-ABS(O316))+Constants!$B$7)/(2*Constants!$B$7)</f>
        <v>0.5</v>
      </c>
      <c r="AQ318">
        <f t="shared" si="96"/>
        <v>1</v>
      </c>
      <c r="AR318">
        <f>(Constants!$B$3*Constants!$B$8*I318*K318+AS317)/(Constants!$B$9*Constants!$B$4)</f>
        <v>2.51327433628319</v>
      </c>
      <c r="AS318">
        <f>(Constants!$B$3*Constants!$B$8*I318*K318+AS317)-(AR318*Constants!$B$9*Constants!$B$4)</f>
        <v>0</v>
      </c>
      <c r="AT318">
        <f t="shared" si="97"/>
        <v>794.194690265488</v>
      </c>
      <c r="AU318">
        <f t="array" ref="AU318">IF(SUMPRODUCT(--(SIGN(AN285:AN317)=SIGN(K286:K318)))=0,2,IF(AV317&gt;0,1,0))</f>
        <v>0</v>
      </c>
      <c r="AV318">
        <f>IF(AU318=2,ROUND(5*1000/Constants!$B$11,0),IF(AV317&gt;0,AV317-1,0))</f>
        <v>0</v>
      </c>
      <c r="AW318">
        <f t="shared" si="98"/>
        <v>0</v>
      </c>
      <c r="AX318">
        <f ca="1" t="array" ref="AX318">IF(AW318&gt;Constants!$B$12,2,IF(SUMPRODUCT(--(AX299:AX318=2))=0,0,1))</f>
        <v>2</v>
      </c>
      <c r="AZ318">
        <f t="array" ref="AZ318">IF(ABS(AG318)&gt;Constants!$B$13,2,IF(SUMPRODUCT(--(AZ298:AZ317=2))=0,0,1))</f>
        <v>0</v>
      </c>
    </row>
    <row r="319" spans="1:52">
      <c r="A319" s="3">
        <v>317</v>
      </c>
      <c r="B319">
        <f>Signals!D318</f>
        <v>1</v>
      </c>
      <c r="C319">
        <f>Signals!E318</f>
        <v>1</v>
      </c>
      <c r="D319">
        <f>Signals!G318</f>
        <v>0</v>
      </c>
      <c r="E319">
        <f>Signals!J318</f>
        <v>0</v>
      </c>
      <c r="F319">
        <f>Signals!K318</f>
        <v>0</v>
      </c>
      <c r="G319">
        <f>IF(Constants!$B$2=2,-B319,B319)</f>
        <v>1</v>
      </c>
      <c r="H319">
        <f>IF(Constants!$C$2=2,-C319,C319)</f>
        <v>1</v>
      </c>
      <c r="I319">
        <f t="shared" si="82"/>
        <v>1</v>
      </c>
      <c r="J319">
        <f t="shared" si="83"/>
        <v>1</v>
      </c>
      <c r="K319">
        <f t="shared" si="84"/>
        <v>1</v>
      </c>
      <c r="L319">
        <f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400.5</v>
      </c>
      <c r="M319">
        <f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400.5</v>
      </c>
      <c r="N319">
        <f t="shared" si="85"/>
        <v>400.5</v>
      </c>
      <c r="O319">
        <f t="shared" si="86"/>
        <v>400.5</v>
      </c>
      <c r="P319">
        <f>IF(I319&lt;&gt;0,(ABS(L319*Constants!$B$10)+50)/100,MAX(P318-ABS(N319*Constants!$B$4),0))</f>
        <v>0.54005</v>
      </c>
      <c r="Q319">
        <f>IF(J319&lt;&gt;0,(ABS(M319*Constants!$B$10)+50)/100,MAX(Q318-ABS(O319*Constants!$B$4),0))</f>
        <v>0.54005</v>
      </c>
      <c r="R319">
        <f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400.5</v>
      </c>
      <c r="S319">
        <f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400.5</v>
      </c>
      <c r="T319">
        <f t="shared" si="87"/>
        <v>400.5</v>
      </c>
      <c r="U319">
        <f t="shared" si="88"/>
        <v>400.5</v>
      </c>
      <c r="V319">
        <f>IF(I319&lt;&gt;0,(ABS(R319*Constants!$B$4)+50)/100,IF(R319=0,MAX((0-ABS(T319*Constants!$B$4)),0),(ABS(R319*Constants!$B$4)+50)/100))</f>
        <v>501.125</v>
      </c>
      <c r="W319">
        <f>IF(J319&lt;&gt;0,(ABS(S319*Constants!$B$4)+50)/100,IF(S319=0,MAX((0-ABS(U319*Constants!$B$4)),0),(ABS(S319*Constants!$B$4)+50)/100))</f>
        <v>501.125</v>
      </c>
      <c r="X319">
        <f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400.5</v>
      </c>
      <c r="Y319">
        <f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400.5</v>
      </c>
      <c r="Z319">
        <f t="shared" si="89"/>
        <v>400.5</v>
      </c>
      <c r="AA319">
        <f t="shared" si="90"/>
        <v>400.5</v>
      </c>
      <c r="AB319">
        <f>IF(I319&lt;&gt;0,(ABS(X319*Constants!$B$10)+50)/100,IF(X319=0,MAX((AB318-ABS(Z319*Constants!$B$4)),0),(ABS(X319*Constants!$B$4)+50)/100))</f>
        <v>0.54005</v>
      </c>
      <c r="AC319">
        <f>IF(J319&lt;&gt;0,(ABS(Y319*Constants!$B$10)+50)/100,IF(Y319=0,MAX((AC318-ABS(AA319*Constants!$B$4)),0),(ABS(Y319*Constants!$B$4)+50)/100))</f>
        <v>0.54005</v>
      </c>
      <c r="AD319">
        <f t="shared" si="91"/>
        <v>401</v>
      </c>
      <c r="AE319">
        <f t="shared" si="92"/>
        <v>400.5</v>
      </c>
      <c r="AF319">
        <f t="shared" si="93"/>
        <v>400.5</v>
      </c>
      <c r="AG319">
        <f>((Constants!$B$5*AG318)+Constants!$B$4*AD319+AH318)/(Constants!$B$5+Constants!$B$4)</f>
        <v>401</v>
      </c>
      <c r="AH319">
        <f>((Constants!$B$5*AG318)+Constants!$B$4*AD319+AH318)-(Constants!$B$5+Constants!$B$4)*AG319</f>
        <v>0</v>
      </c>
      <c r="AI319">
        <f>((Constants!$B$5*AI318)+Constants!$B$4*AE319+AJ318)/(Constants!$B$5+Constants!$B$4)</f>
        <v>400.5</v>
      </c>
      <c r="AJ319">
        <f>((Constants!$B$5*AI318)+Constants!$B$4*AE319+AJ318)-(Constants!$B$4+Constants!$B$5)*AI319</f>
        <v>0</v>
      </c>
      <c r="AK319">
        <f>((Constants!$B$5*AK318)+Constants!$B$4*AF319+AL318)/(Constants!$B$5+Constants!$B$4)</f>
        <v>400.5</v>
      </c>
      <c r="AL319">
        <f>((Constants!$B$5*AK318)+Constants!$B$4*AF319+AL318)-(Constants!$B$5+Constants!$B$4)*AK319</f>
        <v>0</v>
      </c>
      <c r="AM319">
        <f t="shared" si="94"/>
        <v>1</v>
      </c>
      <c r="AN319">
        <f t="shared" si="95"/>
        <v>1</v>
      </c>
      <c r="AO319">
        <f>(200000*(ABS(N319)-ABS(N317))+Constants!$B$7)/(2*Constants!$B$7)</f>
        <v>0.5</v>
      </c>
      <c r="AP319">
        <f>(200000*(ABS(O319)-ABS(O317))+Constants!$B$7)/(2*Constants!$B$7)</f>
        <v>0.5</v>
      </c>
      <c r="AQ319">
        <f t="shared" si="96"/>
        <v>1</v>
      </c>
      <c r="AR319">
        <f>(Constants!$B$3*Constants!$B$8*I319*K319+AS318)/(Constants!$B$9*Constants!$B$4)</f>
        <v>2.51327433628319</v>
      </c>
      <c r="AS319">
        <f>(Constants!$B$3*Constants!$B$8*I319*K319+AS318)-(AR319*Constants!$B$9*Constants!$B$4)</f>
        <v>0</v>
      </c>
      <c r="AT319">
        <f t="shared" si="97"/>
        <v>796.707964601771</v>
      </c>
      <c r="AU319">
        <f t="array" ref="AU319">IF(SUMPRODUCT(--(SIGN(AN286:AN318)=SIGN(K287:K319)))=0,2,IF(AV318&gt;0,1,0))</f>
        <v>0</v>
      </c>
      <c r="AV319">
        <f>IF(AU319=2,ROUND(5*1000/Constants!$B$11,0),IF(AV318&gt;0,AV318-1,0))</f>
        <v>0</v>
      </c>
      <c r="AW319">
        <f t="shared" si="98"/>
        <v>0</v>
      </c>
      <c r="AX319">
        <f ca="1" t="array" ref="AX319">IF(AW319&gt;Constants!$B$12,2,IF(SUMPRODUCT(--(AX300:AX319=2))=0,0,1))</f>
        <v>2</v>
      </c>
      <c r="AZ319">
        <f t="array" ref="AZ319">IF(ABS(AG319)&gt;Constants!$B$13,2,IF(SUMPRODUCT(--(AZ299:AZ318=2))=0,0,1))</f>
        <v>0</v>
      </c>
    </row>
    <row r="320" spans="1:52">
      <c r="A320" s="3">
        <v>318</v>
      </c>
      <c r="B320">
        <f>Signals!D319</f>
        <v>1</v>
      </c>
      <c r="C320">
        <f>Signals!E319</f>
        <v>1</v>
      </c>
      <c r="D320">
        <f>Signals!G319</f>
        <v>0</v>
      </c>
      <c r="E320">
        <f>Signals!J319</f>
        <v>0</v>
      </c>
      <c r="F320">
        <f>Signals!K319</f>
        <v>0</v>
      </c>
      <c r="G320">
        <f>IF(Constants!$B$2=2,-B320,B320)</f>
        <v>1</v>
      </c>
      <c r="H320">
        <f>IF(Constants!$C$2=2,-C320,C320)</f>
        <v>1</v>
      </c>
      <c r="I320">
        <f t="shared" si="82"/>
        <v>1</v>
      </c>
      <c r="J320">
        <f t="shared" si="83"/>
        <v>1</v>
      </c>
      <c r="K320">
        <f t="shared" si="84"/>
        <v>1</v>
      </c>
      <c r="L320">
        <f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400.5</v>
      </c>
      <c r="M320">
        <f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400.5</v>
      </c>
      <c r="N320">
        <f t="shared" si="85"/>
        <v>400.5</v>
      </c>
      <c r="O320">
        <f t="shared" si="86"/>
        <v>400.5</v>
      </c>
      <c r="P320">
        <f>IF(I320&lt;&gt;0,(ABS(L320*Constants!$B$10)+50)/100,MAX(P319-ABS(N320*Constants!$B$4),0))</f>
        <v>0.54005</v>
      </c>
      <c r="Q320">
        <f>IF(J320&lt;&gt;0,(ABS(M320*Constants!$B$10)+50)/100,MAX(Q319-ABS(O320*Constants!$B$4),0))</f>
        <v>0.54005</v>
      </c>
      <c r="R320">
        <f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400.5</v>
      </c>
      <c r="S320">
        <f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400.5</v>
      </c>
      <c r="T320">
        <f t="shared" si="87"/>
        <v>400.5</v>
      </c>
      <c r="U320">
        <f t="shared" si="88"/>
        <v>400.5</v>
      </c>
      <c r="V320">
        <f>IF(I320&lt;&gt;0,(ABS(R320*Constants!$B$4)+50)/100,IF(R320=0,MAX((0-ABS(T320*Constants!$B$4)),0),(ABS(R320*Constants!$B$4)+50)/100))</f>
        <v>501.125</v>
      </c>
      <c r="W320">
        <f>IF(J320&lt;&gt;0,(ABS(S320*Constants!$B$4)+50)/100,IF(S320=0,MAX((0-ABS(U320*Constants!$B$4)),0),(ABS(S320*Constants!$B$4)+50)/100))</f>
        <v>501.125</v>
      </c>
      <c r="X320">
        <f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400.5</v>
      </c>
      <c r="Y320">
        <f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400.5</v>
      </c>
      <c r="Z320">
        <f t="shared" si="89"/>
        <v>400.5</v>
      </c>
      <c r="AA320">
        <f t="shared" si="90"/>
        <v>400.5</v>
      </c>
      <c r="AB320">
        <f>IF(I320&lt;&gt;0,(ABS(X320*Constants!$B$10)+50)/100,IF(X320=0,MAX((AB319-ABS(Z320*Constants!$B$4)),0),(ABS(X320*Constants!$B$4)+50)/100))</f>
        <v>0.54005</v>
      </c>
      <c r="AC320">
        <f>IF(J320&lt;&gt;0,(ABS(Y320*Constants!$B$10)+50)/100,IF(Y320=0,MAX((AC319-ABS(AA320*Constants!$B$4)),0),(ABS(Y320*Constants!$B$4)+50)/100))</f>
        <v>0.54005</v>
      </c>
      <c r="AD320">
        <f t="shared" si="91"/>
        <v>401</v>
      </c>
      <c r="AE320">
        <f t="shared" si="92"/>
        <v>400.5</v>
      </c>
      <c r="AF320">
        <f t="shared" si="93"/>
        <v>400.5</v>
      </c>
      <c r="AG320">
        <f>((Constants!$B$5*AG319)+Constants!$B$4*AD320+AH319)/(Constants!$B$5+Constants!$B$4)</f>
        <v>401</v>
      </c>
      <c r="AH320">
        <f>((Constants!$B$5*AG319)+Constants!$B$4*AD320+AH319)-(Constants!$B$5+Constants!$B$4)*AG320</f>
        <v>0</v>
      </c>
      <c r="AI320">
        <f>((Constants!$B$5*AI319)+Constants!$B$4*AE320+AJ319)/(Constants!$B$5+Constants!$B$4)</f>
        <v>400.5</v>
      </c>
      <c r="AJ320">
        <f>((Constants!$B$5*AI319)+Constants!$B$4*AE320+AJ319)-(Constants!$B$4+Constants!$B$5)*AI320</f>
        <v>0</v>
      </c>
      <c r="AK320">
        <f>((Constants!$B$5*AK319)+Constants!$B$4*AF320+AL319)/(Constants!$B$5+Constants!$B$4)</f>
        <v>400.5</v>
      </c>
      <c r="AL320">
        <f>((Constants!$B$5*AK319)+Constants!$B$4*AF320+AL319)-(Constants!$B$5+Constants!$B$4)*AK320</f>
        <v>0</v>
      </c>
      <c r="AM320">
        <f t="shared" si="94"/>
        <v>1</v>
      </c>
      <c r="AN320">
        <f t="shared" si="95"/>
        <v>1</v>
      </c>
      <c r="AO320">
        <f>(200000*(ABS(N320)-ABS(N318))+Constants!$B$7)/(2*Constants!$B$7)</f>
        <v>0.5</v>
      </c>
      <c r="AP320">
        <f>(200000*(ABS(O320)-ABS(O318))+Constants!$B$7)/(2*Constants!$B$7)</f>
        <v>0.5</v>
      </c>
      <c r="AQ320">
        <f t="shared" si="96"/>
        <v>1</v>
      </c>
      <c r="AR320">
        <f>(Constants!$B$3*Constants!$B$8*I320*K320+AS319)/(Constants!$B$9*Constants!$B$4)</f>
        <v>2.51327433628319</v>
      </c>
      <c r="AS320">
        <f>(Constants!$B$3*Constants!$B$8*I320*K320+AS319)-(AR320*Constants!$B$9*Constants!$B$4)</f>
        <v>0</v>
      </c>
      <c r="AT320">
        <f t="shared" si="97"/>
        <v>799.221238938054</v>
      </c>
      <c r="AU320">
        <f t="array" ref="AU320">IF(SUMPRODUCT(--(SIGN(AN287:AN319)=SIGN(K288:K320)))=0,2,IF(AV319&gt;0,1,0))</f>
        <v>0</v>
      </c>
      <c r="AV320">
        <f>IF(AU320=2,ROUND(5*1000/Constants!$B$11,0),IF(AV319&gt;0,AV319-1,0))</f>
        <v>0</v>
      </c>
      <c r="AW320">
        <f t="shared" si="98"/>
        <v>0</v>
      </c>
      <c r="AX320">
        <f ca="1" t="array" ref="AX320">IF(AW320&gt;Constants!$B$12,2,IF(SUMPRODUCT(--(AX301:AX320=2))=0,0,1))</f>
        <v>2</v>
      </c>
      <c r="AZ320">
        <f t="array" ref="AZ320">IF(ABS(AG320)&gt;Constants!$B$13,2,IF(SUMPRODUCT(--(AZ300:AZ319=2))=0,0,1))</f>
        <v>0</v>
      </c>
    </row>
    <row r="321" spans="1:52">
      <c r="A321" s="3">
        <v>319</v>
      </c>
      <c r="B321">
        <f>Signals!D320</f>
        <v>1</v>
      </c>
      <c r="C321">
        <f>Signals!E320</f>
        <v>1</v>
      </c>
      <c r="D321">
        <f>Signals!G320</f>
        <v>0</v>
      </c>
      <c r="E321">
        <f>Signals!J320</f>
        <v>0</v>
      </c>
      <c r="F321">
        <f>Signals!K320</f>
        <v>0</v>
      </c>
      <c r="G321">
        <f>IF(Constants!$B$2=2,-B321,B321)</f>
        <v>1</v>
      </c>
      <c r="H321">
        <f>IF(Constants!$C$2=2,-C321,C321)</f>
        <v>1</v>
      </c>
      <c r="I321">
        <f t="shared" si="82"/>
        <v>1</v>
      </c>
      <c r="J321">
        <f t="shared" si="83"/>
        <v>1</v>
      </c>
      <c r="K321">
        <f t="shared" si="84"/>
        <v>1</v>
      </c>
      <c r="L321">
        <f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400.5</v>
      </c>
      <c r="M321">
        <f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400.5</v>
      </c>
      <c r="N321">
        <f t="shared" si="85"/>
        <v>400.5</v>
      </c>
      <c r="O321">
        <f t="shared" si="86"/>
        <v>400.5</v>
      </c>
      <c r="P321">
        <f>IF(I321&lt;&gt;0,(ABS(L321*Constants!$B$10)+50)/100,MAX(P320-ABS(N321*Constants!$B$4),0))</f>
        <v>0.54005</v>
      </c>
      <c r="Q321">
        <f>IF(J321&lt;&gt;0,(ABS(M321*Constants!$B$10)+50)/100,MAX(Q320-ABS(O321*Constants!$B$4),0))</f>
        <v>0.54005</v>
      </c>
      <c r="R321">
        <f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400.5</v>
      </c>
      <c r="S321">
        <f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400.5</v>
      </c>
      <c r="T321">
        <f t="shared" si="87"/>
        <v>400.5</v>
      </c>
      <c r="U321">
        <f t="shared" si="88"/>
        <v>400.5</v>
      </c>
      <c r="V321">
        <f>IF(I321&lt;&gt;0,(ABS(R321*Constants!$B$4)+50)/100,IF(R321=0,MAX((0-ABS(T321*Constants!$B$4)),0),(ABS(R321*Constants!$B$4)+50)/100))</f>
        <v>501.125</v>
      </c>
      <c r="W321">
        <f>IF(J321&lt;&gt;0,(ABS(S321*Constants!$B$4)+50)/100,IF(S321=0,MAX((0-ABS(U321*Constants!$B$4)),0),(ABS(S321*Constants!$B$4)+50)/100))</f>
        <v>501.125</v>
      </c>
      <c r="X321">
        <f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400.5</v>
      </c>
      <c r="Y321">
        <f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400.5</v>
      </c>
      <c r="Z321">
        <f t="shared" si="89"/>
        <v>400.5</v>
      </c>
      <c r="AA321">
        <f t="shared" si="90"/>
        <v>400.5</v>
      </c>
      <c r="AB321">
        <f>IF(I321&lt;&gt;0,(ABS(X321*Constants!$B$10)+50)/100,IF(X321=0,MAX((AB320-ABS(Z321*Constants!$B$4)),0),(ABS(X321*Constants!$B$4)+50)/100))</f>
        <v>0.54005</v>
      </c>
      <c r="AC321">
        <f>IF(J321&lt;&gt;0,(ABS(Y321*Constants!$B$10)+50)/100,IF(Y321=0,MAX((AC320-ABS(AA321*Constants!$B$4)),0),(ABS(Y321*Constants!$B$4)+50)/100))</f>
        <v>0.54005</v>
      </c>
      <c r="AD321">
        <f t="shared" si="91"/>
        <v>401</v>
      </c>
      <c r="AE321">
        <f t="shared" si="92"/>
        <v>400.5</v>
      </c>
      <c r="AF321">
        <f t="shared" si="93"/>
        <v>400.5</v>
      </c>
      <c r="AG321">
        <f>((Constants!$B$5*AG320)+Constants!$B$4*AD321+AH320)/(Constants!$B$5+Constants!$B$4)</f>
        <v>401</v>
      </c>
      <c r="AH321">
        <f>((Constants!$B$5*AG320)+Constants!$B$4*AD321+AH320)-(Constants!$B$5+Constants!$B$4)*AG321</f>
        <v>0</v>
      </c>
      <c r="AI321">
        <f>((Constants!$B$5*AI320)+Constants!$B$4*AE321+AJ320)/(Constants!$B$5+Constants!$B$4)</f>
        <v>400.5</v>
      </c>
      <c r="AJ321">
        <f>((Constants!$B$5*AI320)+Constants!$B$4*AE321+AJ320)-(Constants!$B$4+Constants!$B$5)*AI321</f>
        <v>0</v>
      </c>
      <c r="AK321">
        <f>((Constants!$B$5*AK320)+Constants!$B$4*AF321+AL320)/(Constants!$B$5+Constants!$B$4)</f>
        <v>400.5</v>
      </c>
      <c r="AL321">
        <f>((Constants!$B$5*AK320)+Constants!$B$4*AF321+AL320)-(Constants!$B$5+Constants!$B$4)*AK321</f>
        <v>0</v>
      </c>
      <c r="AM321">
        <f t="shared" si="94"/>
        <v>1</v>
      </c>
      <c r="AN321">
        <f t="shared" si="95"/>
        <v>1</v>
      </c>
      <c r="AO321">
        <f>(200000*(ABS(N321)-ABS(N319))+Constants!$B$7)/(2*Constants!$B$7)</f>
        <v>0.5</v>
      </c>
      <c r="AP321">
        <f>(200000*(ABS(O321)-ABS(O319))+Constants!$B$7)/(2*Constants!$B$7)</f>
        <v>0.5</v>
      </c>
      <c r="AQ321">
        <f t="shared" si="96"/>
        <v>1</v>
      </c>
      <c r="AR321">
        <f>(Constants!$B$3*Constants!$B$8*I321*K321+AS320)/(Constants!$B$9*Constants!$B$4)</f>
        <v>2.51327433628319</v>
      </c>
      <c r="AS321">
        <f>(Constants!$B$3*Constants!$B$8*I321*K321+AS320)-(AR321*Constants!$B$9*Constants!$B$4)</f>
        <v>0</v>
      </c>
      <c r="AT321">
        <f t="shared" si="97"/>
        <v>801.734513274337</v>
      </c>
      <c r="AU321">
        <f t="array" ref="AU321">IF(SUMPRODUCT(--(SIGN(AN288:AN320)=SIGN(K289:K321)))=0,2,IF(AV320&gt;0,1,0))</f>
        <v>0</v>
      </c>
      <c r="AV321">
        <f>IF(AU321=2,ROUND(5*1000/Constants!$B$11,0),IF(AV320&gt;0,AV320-1,0))</f>
        <v>0</v>
      </c>
      <c r="AW321">
        <f t="shared" si="98"/>
        <v>0</v>
      </c>
      <c r="AX321">
        <f ca="1" t="array" ref="AX321">IF(AW321&gt;Constants!$B$12,2,IF(SUMPRODUCT(--(AX302:AX321=2))=0,0,1))</f>
        <v>2</v>
      </c>
      <c r="AZ321">
        <f t="array" ref="AZ321">IF(ABS(AG321)&gt;Constants!$B$13,2,IF(SUMPRODUCT(--(AZ301:AZ320=2))=0,0,1))</f>
        <v>0</v>
      </c>
    </row>
    <row r="322" spans="1:52">
      <c r="A322" s="3">
        <v>320</v>
      </c>
      <c r="B322">
        <f>Signals!D321</f>
        <v>1</v>
      </c>
      <c r="C322">
        <f>Signals!E321</f>
        <v>1</v>
      </c>
      <c r="D322">
        <f>Signals!G321</f>
        <v>0</v>
      </c>
      <c r="E322">
        <f>Signals!J321</f>
        <v>0</v>
      </c>
      <c r="F322">
        <f>Signals!K321</f>
        <v>0</v>
      </c>
      <c r="G322">
        <f>IF(Constants!$B$2=2,-B322,B322)</f>
        <v>1</v>
      </c>
      <c r="H322">
        <f>IF(Constants!$C$2=2,-C322,C322)</f>
        <v>1</v>
      </c>
      <c r="I322">
        <f t="shared" si="82"/>
        <v>1</v>
      </c>
      <c r="J322">
        <f t="shared" si="83"/>
        <v>1</v>
      </c>
      <c r="K322">
        <f t="shared" si="84"/>
        <v>1</v>
      </c>
      <c r="L322">
        <f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400.5</v>
      </c>
      <c r="M322">
        <f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400.5</v>
      </c>
      <c r="N322">
        <f t="shared" si="85"/>
        <v>400.5</v>
      </c>
      <c r="O322">
        <f t="shared" si="86"/>
        <v>400.5</v>
      </c>
      <c r="P322">
        <f>IF(I322&lt;&gt;0,(ABS(L322*Constants!$B$10)+50)/100,MAX(P321-ABS(N322*Constants!$B$4),0))</f>
        <v>0.54005</v>
      </c>
      <c r="Q322">
        <f>IF(J322&lt;&gt;0,(ABS(M322*Constants!$B$10)+50)/100,MAX(Q321-ABS(O322*Constants!$B$4),0))</f>
        <v>0.54005</v>
      </c>
      <c r="R322">
        <f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400.5</v>
      </c>
      <c r="S322">
        <f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400.5</v>
      </c>
      <c r="T322">
        <f t="shared" si="87"/>
        <v>400.5</v>
      </c>
      <c r="U322">
        <f t="shared" si="88"/>
        <v>400.5</v>
      </c>
      <c r="V322">
        <f>IF(I322&lt;&gt;0,(ABS(R322*Constants!$B$4)+50)/100,IF(R322=0,MAX((0-ABS(T322*Constants!$B$4)),0),(ABS(R322*Constants!$B$4)+50)/100))</f>
        <v>501.125</v>
      </c>
      <c r="W322">
        <f>IF(J322&lt;&gt;0,(ABS(S322*Constants!$B$4)+50)/100,IF(S322=0,MAX((0-ABS(U322*Constants!$B$4)),0),(ABS(S322*Constants!$B$4)+50)/100))</f>
        <v>501.125</v>
      </c>
      <c r="X322">
        <f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400.5</v>
      </c>
      <c r="Y322">
        <f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400.5</v>
      </c>
      <c r="Z322">
        <f t="shared" si="89"/>
        <v>400.5</v>
      </c>
      <c r="AA322">
        <f t="shared" si="90"/>
        <v>400.5</v>
      </c>
      <c r="AB322">
        <f>IF(I322&lt;&gt;0,(ABS(X322*Constants!$B$10)+50)/100,IF(X322=0,MAX((AB321-ABS(Z322*Constants!$B$4)),0),(ABS(X322*Constants!$B$4)+50)/100))</f>
        <v>0.54005</v>
      </c>
      <c r="AC322">
        <f>IF(J322&lt;&gt;0,(ABS(Y322*Constants!$B$10)+50)/100,IF(Y322=0,MAX((AC321-ABS(AA322*Constants!$B$4)),0),(ABS(Y322*Constants!$B$4)+50)/100))</f>
        <v>0.54005</v>
      </c>
      <c r="AD322">
        <f t="shared" si="91"/>
        <v>401</v>
      </c>
      <c r="AE322">
        <f t="shared" si="92"/>
        <v>400.5</v>
      </c>
      <c r="AF322">
        <f t="shared" si="93"/>
        <v>400.5</v>
      </c>
      <c r="AG322">
        <f>((Constants!$B$5*AG321)+Constants!$B$4*AD322+AH321)/(Constants!$B$5+Constants!$B$4)</f>
        <v>401</v>
      </c>
      <c r="AH322">
        <f>((Constants!$B$5*AG321)+Constants!$B$4*AD322+AH321)-(Constants!$B$5+Constants!$B$4)*AG322</f>
        <v>0</v>
      </c>
      <c r="AI322">
        <f>((Constants!$B$5*AI321)+Constants!$B$4*AE322+AJ321)/(Constants!$B$5+Constants!$B$4)</f>
        <v>400.5</v>
      </c>
      <c r="AJ322">
        <f>((Constants!$B$5*AI321)+Constants!$B$4*AE322+AJ321)-(Constants!$B$4+Constants!$B$5)*AI322</f>
        <v>0</v>
      </c>
      <c r="AK322">
        <f>((Constants!$B$5*AK321)+Constants!$B$4*AF322+AL321)/(Constants!$B$5+Constants!$B$4)</f>
        <v>400.5</v>
      </c>
      <c r="AL322">
        <f>((Constants!$B$5*AK321)+Constants!$B$4*AF322+AL321)-(Constants!$B$5+Constants!$B$4)*AK322</f>
        <v>0</v>
      </c>
      <c r="AM322">
        <f t="shared" si="94"/>
        <v>1</v>
      </c>
      <c r="AN322">
        <f t="shared" si="95"/>
        <v>1</v>
      </c>
      <c r="AO322">
        <f>(200000*(ABS(N322)-ABS(N320))+Constants!$B$7)/(2*Constants!$B$7)</f>
        <v>0.5</v>
      </c>
      <c r="AP322">
        <f>(200000*(ABS(O322)-ABS(O320))+Constants!$B$7)/(2*Constants!$B$7)</f>
        <v>0.5</v>
      </c>
      <c r="AQ322">
        <f t="shared" si="96"/>
        <v>1</v>
      </c>
      <c r="AR322">
        <f>(Constants!$B$3*Constants!$B$8*I322*K322+AS321)/(Constants!$B$9*Constants!$B$4)</f>
        <v>2.51327433628319</v>
      </c>
      <c r="AS322">
        <f>(Constants!$B$3*Constants!$B$8*I322*K322+AS321)-(AR322*Constants!$B$9*Constants!$B$4)</f>
        <v>0</v>
      </c>
      <c r="AT322">
        <f t="shared" si="97"/>
        <v>804.24778761062</v>
      </c>
      <c r="AU322">
        <f t="array" ref="AU322">IF(SUMPRODUCT(--(SIGN(AN289:AN321)=SIGN(K290:K322)))=0,2,IF(AV321&gt;0,1,0))</f>
        <v>0</v>
      </c>
      <c r="AV322">
        <f>IF(AU322=2,ROUND(5*1000/Constants!$B$11,0),IF(AV321&gt;0,AV321-1,0))</f>
        <v>0</v>
      </c>
      <c r="AW322">
        <f t="shared" si="98"/>
        <v>0</v>
      </c>
      <c r="AX322">
        <f ca="1" t="array" ref="AX322">IF(AW322&gt;Constants!$B$12,2,IF(SUMPRODUCT(--(AX303:AX322=2))=0,0,1))</f>
        <v>2</v>
      </c>
      <c r="AZ322">
        <f t="array" ref="AZ322">IF(ABS(AG322)&gt;Constants!$B$13,2,IF(SUMPRODUCT(--(AZ302:AZ321=2))=0,0,1))</f>
        <v>0</v>
      </c>
    </row>
    <row r="323" spans="1:52">
      <c r="A323" s="3">
        <v>321</v>
      </c>
      <c r="B323">
        <f>Signals!D322</f>
        <v>1</v>
      </c>
      <c r="C323">
        <f>Signals!E322</f>
        <v>1</v>
      </c>
      <c r="D323">
        <f>Signals!G322</f>
        <v>0</v>
      </c>
      <c r="E323">
        <f>Signals!J322</f>
        <v>0</v>
      </c>
      <c r="F323">
        <f>Signals!K322</f>
        <v>0</v>
      </c>
      <c r="G323">
        <f>IF(Constants!$B$2=2,-B323,B323)</f>
        <v>1</v>
      </c>
      <c r="H323">
        <f>IF(Constants!$C$2=2,-C323,C323)</f>
        <v>1</v>
      </c>
      <c r="I323">
        <f t="shared" si="82"/>
        <v>1</v>
      </c>
      <c r="J323">
        <f t="shared" si="83"/>
        <v>1</v>
      </c>
      <c r="K323">
        <f t="shared" si="84"/>
        <v>1</v>
      </c>
      <c r="L323">
        <f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400.5</v>
      </c>
      <c r="M323">
        <f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400.5</v>
      </c>
      <c r="N323">
        <f t="shared" si="85"/>
        <v>400.5</v>
      </c>
      <c r="O323">
        <f t="shared" si="86"/>
        <v>400.5</v>
      </c>
      <c r="P323">
        <f>IF(I323&lt;&gt;0,(ABS(L323*Constants!$B$10)+50)/100,MAX(P322-ABS(N323*Constants!$B$4),0))</f>
        <v>0.54005</v>
      </c>
      <c r="Q323">
        <f>IF(J323&lt;&gt;0,(ABS(M323*Constants!$B$10)+50)/100,MAX(Q322-ABS(O323*Constants!$B$4),0))</f>
        <v>0.54005</v>
      </c>
      <c r="R323">
        <f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400.5</v>
      </c>
      <c r="S323">
        <f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400.5</v>
      </c>
      <c r="T323">
        <f t="shared" si="87"/>
        <v>400.5</v>
      </c>
      <c r="U323">
        <f t="shared" si="88"/>
        <v>400.5</v>
      </c>
      <c r="V323">
        <f>IF(I323&lt;&gt;0,(ABS(R323*Constants!$B$4)+50)/100,IF(R323=0,MAX((0-ABS(T323*Constants!$B$4)),0),(ABS(R323*Constants!$B$4)+50)/100))</f>
        <v>501.125</v>
      </c>
      <c r="W323">
        <f>IF(J323&lt;&gt;0,(ABS(S323*Constants!$B$4)+50)/100,IF(S323=0,MAX((0-ABS(U323*Constants!$B$4)),0),(ABS(S323*Constants!$B$4)+50)/100))</f>
        <v>501.125</v>
      </c>
      <c r="X323">
        <f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400.5</v>
      </c>
      <c r="Y323">
        <f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400.5</v>
      </c>
      <c r="Z323">
        <f t="shared" si="89"/>
        <v>400.5</v>
      </c>
      <c r="AA323">
        <f t="shared" si="90"/>
        <v>400.5</v>
      </c>
      <c r="AB323">
        <f>IF(I323&lt;&gt;0,(ABS(X323*Constants!$B$10)+50)/100,IF(X323=0,MAX((AB322-ABS(Z323*Constants!$B$4)),0),(ABS(X323*Constants!$B$4)+50)/100))</f>
        <v>0.54005</v>
      </c>
      <c r="AC323">
        <f>IF(J323&lt;&gt;0,(ABS(Y323*Constants!$B$10)+50)/100,IF(Y323=0,MAX((AC322-ABS(AA323*Constants!$B$4)),0),(ABS(Y323*Constants!$B$4)+50)/100))</f>
        <v>0.54005</v>
      </c>
      <c r="AD323">
        <f t="shared" si="91"/>
        <v>401</v>
      </c>
      <c r="AE323">
        <f t="shared" si="92"/>
        <v>400.5</v>
      </c>
      <c r="AF323">
        <f t="shared" si="93"/>
        <v>400.5</v>
      </c>
      <c r="AG323">
        <f>((Constants!$B$5*AG322)+Constants!$B$4*AD323+AH322)/(Constants!$B$5+Constants!$B$4)</f>
        <v>401</v>
      </c>
      <c r="AH323">
        <f>((Constants!$B$5*AG322)+Constants!$B$4*AD323+AH322)-(Constants!$B$5+Constants!$B$4)*AG323</f>
        <v>0</v>
      </c>
      <c r="AI323">
        <f>((Constants!$B$5*AI322)+Constants!$B$4*AE323+AJ322)/(Constants!$B$5+Constants!$B$4)</f>
        <v>400.5</v>
      </c>
      <c r="AJ323">
        <f>((Constants!$B$5*AI322)+Constants!$B$4*AE323+AJ322)-(Constants!$B$4+Constants!$B$5)*AI323</f>
        <v>0</v>
      </c>
      <c r="AK323">
        <f>((Constants!$B$5*AK322)+Constants!$B$4*AF323+AL322)/(Constants!$B$5+Constants!$B$4)</f>
        <v>400.5</v>
      </c>
      <c r="AL323">
        <f>((Constants!$B$5*AK322)+Constants!$B$4*AF323+AL322)-(Constants!$B$5+Constants!$B$4)*AK323</f>
        <v>0</v>
      </c>
      <c r="AM323">
        <f t="shared" si="94"/>
        <v>1</v>
      </c>
      <c r="AN323">
        <f t="shared" si="95"/>
        <v>1</v>
      </c>
      <c r="AO323">
        <f>(200000*(ABS(N323)-ABS(N321))+Constants!$B$7)/(2*Constants!$B$7)</f>
        <v>0.5</v>
      </c>
      <c r="AP323">
        <f>(200000*(ABS(O323)-ABS(O321))+Constants!$B$7)/(2*Constants!$B$7)</f>
        <v>0.5</v>
      </c>
      <c r="AQ323">
        <f t="shared" si="96"/>
        <v>1</v>
      </c>
      <c r="AR323">
        <f>(Constants!$B$3*Constants!$B$8*I323*K323+AS322)/(Constants!$B$9*Constants!$B$4)</f>
        <v>2.51327433628319</v>
      </c>
      <c r="AS323">
        <f>(Constants!$B$3*Constants!$B$8*I323*K323+AS322)-(AR323*Constants!$B$9*Constants!$B$4)</f>
        <v>0</v>
      </c>
      <c r="AT323">
        <f t="shared" si="97"/>
        <v>806.761061946904</v>
      </c>
      <c r="AU323">
        <f t="array" ref="AU323">IF(SUMPRODUCT(--(SIGN(AN290:AN322)=SIGN(K291:K323)))=0,2,IF(AV322&gt;0,1,0))</f>
        <v>0</v>
      </c>
      <c r="AV323">
        <f>IF(AU323=2,ROUND(5*1000/Constants!$B$11,0),IF(AV322&gt;0,AV322-1,0))</f>
        <v>0</v>
      </c>
      <c r="AW323">
        <f t="shared" si="98"/>
        <v>0</v>
      </c>
      <c r="AX323">
        <f ca="1" t="array" ref="AX323">IF(AW323&gt;Constants!$B$12,2,IF(SUMPRODUCT(--(AX304:AX323=2))=0,0,1))</f>
        <v>2</v>
      </c>
      <c r="AZ323">
        <f t="array" ref="AZ323">IF(ABS(AG323)&gt;Constants!$B$13,2,IF(SUMPRODUCT(--(AZ303:AZ322=2))=0,0,1))</f>
        <v>0</v>
      </c>
    </row>
    <row r="324" spans="1:52">
      <c r="A324" s="3">
        <v>322</v>
      </c>
      <c r="B324">
        <f>Signals!D323</f>
        <v>1</v>
      </c>
      <c r="C324">
        <f>Signals!E323</f>
        <v>1</v>
      </c>
      <c r="D324">
        <f>Signals!G323</f>
        <v>0</v>
      </c>
      <c r="E324">
        <f>Signals!J323</f>
        <v>0</v>
      </c>
      <c r="F324">
        <f>Signals!K323</f>
        <v>0</v>
      </c>
      <c r="G324">
        <f>IF(Constants!$B$2=2,-B324,B324)</f>
        <v>1</v>
      </c>
      <c r="H324">
        <f>IF(Constants!$C$2=2,-C324,C324)</f>
        <v>1</v>
      </c>
      <c r="I324">
        <f t="shared" si="82"/>
        <v>1</v>
      </c>
      <c r="J324">
        <f t="shared" si="83"/>
        <v>1</v>
      </c>
      <c r="K324">
        <f t="shared" si="84"/>
        <v>1</v>
      </c>
      <c r="L324">
        <f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400.5</v>
      </c>
      <c r="M324">
        <f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400.5</v>
      </c>
      <c r="N324">
        <f t="shared" si="85"/>
        <v>400.5</v>
      </c>
      <c r="O324">
        <f t="shared" si="86"/>
        <v>400.5</v>
      </c>
      <c r="P324">
        <f>IF(I324&lt;&gt;0,(ABS(L324*Constants!$B$10)+50)/100,MAX(P323-ABS(N324*Constants!$B$4),0))</f>
        <v>0.54005</v>
      </c>
      <c r="Q324">
        <f>IF(J324&lt;&gt;0,(ABS(M324*Constants!$B$10)+50)/100,MAX(Q323-ABS(O324*Constants!$B$4),0))</f>
        <v>0.54005</v>
      </c>
      <c r="R324">
        <f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400.5</v>
      </c>
      <c r="S324">
        <f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400.5</v>
      </c>
      <c r="T324">
        <f t="shared" si="87"/>
        <v>400.5</v>
      </c>
      <c r="U324">
        <f t="shared" si="88"/>
        <v>400.5</v>
      </c>
      <c r="V324">
        <f>IF(I324&lt;&gt;0,(ABS(R324*Constants!$B$4)+50)/100,IF(R324=0,MAX((0-ABS(T324*Constants!$B$4)),0),(ABS(R324*Constants!$B$4)+50)/100))</f>
        <v>501.125</v>
      </c>
      <c r="W324">
        <f>IF(J324&lt;&gt;0,(ABS(S324*Constants!$B$4)+50)/100,IF(S324=0,MAX((0-ABS(U324*Constants!$B$4)),0),(ABS(S324*Constants!$B$4)+50)/100))</f>
        <v>501.125</v>
      </c>
      <c r="X324">
        <f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400.5</v>
      </c>
      <c r="Y324">
        <f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400.5</v>
      </c>
      <c r="Z324">
        <f t="shared" si="89"/>
        <v>400.5</v>
      </c>
      <c r="AA324">
        <f t="shared" si="90"/>
        <v>400.5</v>
      </c>
      <c r="AB324">
        <f>IF(I324&lt;&gt;0,(ABS(X324*Constants!$B$10)+50)/100,IF(X324=0,MAX((AB323-ABS(Z324*Constants!$B$4)),0),(ABS(X324*Constants!$B$4)+50)/100))</f>
        <v>0.54005</v>
      </c>
      <c r="AC324">
        <f>IF(J324&lt;&gt;0,(ABS(Y324*Constants!$B$10)+50)/100,IF(Y324=0,MAX((AC323-ABS(AA324*Constants!$B$4)),0),(ABS(Y324*Constants!$B$4)+50)/100))</f>
        <v>0.54005</v>
      </c>
      <c r="AD324">
        <f t="shared" si="91"/>
        <v>401</v>
      </c>
      <c r="AE324">
        <f t="shared" si="92"/>
        <v>400.5</v>
      </c>
      <c r="AF324">
        <f t="shared" si="93"/>
        <v>400.5</v>
      </c>
      <c r="AG324">
        <f>((Constants!$B$5*AG323)+Constants!$B$4*AD324+AH323)/(Constants!$B$5+Constants!$B$4)</f>
        <v>401</v>
      </c>
      <c r="AH324">
        <f>((Constants!$B$5*AG323)+Constants!$B$4*AD324+AH323)-(Constants!$B$5+Constants!$B$4)*AG324</f>
        <v>0</v>
      </c>
      <c r="AI324">
        <f>((Constants!$B$5*AI323)+Constants!$B$4*AE324+AJ323)/(Constants!$B$5+Constants!$B$4)</f>
        <v>400.5</v>
      </c>
      <c r="AJ324">
        <f>((Constants!$B$5*AI323)+Constants!$B$4*AE324+AJ323)-(Constants!$B$4+Constants!$B$5)*AI324</f>
        <v>0</v>
      </c>
      <c r="AK324">
        <f>((Constants!$B$5*AK323)+Constants!$B$4*AF324+AL323)/(Constants!$B$5+Constants!$B$4)</f>
        <v>400.5</v>
      </c>
      <c r="AL324">
        <f>((Constants!$B$5*AK323)+Constants!$B$4*AF324+AL323)-(Constants!$B$5+Constants!$B$4)*AK324</f>
        <v>0</v>
      </c>
      <c r="AM324">
        <f t="shared" si="94"/>
        <v>1</v>
      </c>
      <c r="AN324">
        <f t="shared" si="95"/>
        <v>1</v>
      </c>
      <c r="AO324">
        <f>(200000*(ABS(N324)-ABS(N322))+Constants!$B$7)/(2*Constants!$B$7)</f>
        <v>0.5</v>
      </c>
      <c r="AP324">
        <f>(200000*(ABS(O324)-ABS(O322))+Constants!$B$7)/(2*Constants!$B$7)</f>
        <v>0.5</v>
      </c>
      <c r="AQ324">
        <f t="shared" si="96"/>
        <v>1</v>
      </c>
      <c r="AR324">
        <f>(Constants!$B$3*Constants!$B$8*I324*K324+AS323)/(Constants!$B$9*Constants!$B$4)</f>
        <v>2.51327433628319</v>
      </c>
      <c r="AS324">
        <f>(Constants!$B$3*Constants!$B$8*I324*K324+AS323)-(AR324*Constants!$B$9*Constants!$B$4)</f>
        <v>0</v>
      </c>
      <c r="AT324">
        <f t="shared" si="97"/>
        <v>809.274336283187</v>
      </c>
      <c r="AU324">
        <f t="array" ref="AU324">IF(SUMPRODUCT(--(SIGN(AN291:AN323)=SIGN(K292:K324)))=0,2,IF(AV323&gt;0,1,0))</f>
        <v>0</v>
      </c>
      <c r="AV324">
        <f>IF(AU324=2,ROUND(5*1000/Constants!$B$11,0),IF(AV323&gt;0,AV323-1,0))</f>
        <v>0</v>
      </c>
      <c r="AW324">
        <f t="shared" si="98"/>
        <v>0</v>
      </c>
      <c r="AX324">
        <f ca="1" t="array" ref="AX324">IF(AW324&gt;Constants!$B$12,2,IF(SUMPRODUCT(--(AX305:AX324=2))=0,0,1))</f>
        <v>2</v>
      </c>
      <c r="AZ324">
        <f t="array" ref="AZ324">IF(ABS(AG324)&gt;Constants!$B$13,2,IF(SUMPRODUCT(--(AZ304:AZ323=2))=0,0,1))</f>
        <v>0</v>
      </c>
    </row>
    <row r="325" spans="1:52">
      <c r="A325" s="3">
        <v>323</v>
      </c>
      <c r="B325">
        <f>Signals!D324</f>
        <v>1</v>
      </c>
      <c r="C325">
        <f>Signals!E324</f>
        <v>1</v>
      </c>
      <c r="D325">
        <f>Signals!G324</f>
        <v>0</v>
      </c>
      <c r="E325">
        <f>Signals!J324</f>
        <v>0</v>
      </c>
      <c r="F325">
        <f>Signals!K324</f>
        <v>0</v>
      </c>
      <c r="G325">
        <f>IF(Constants!$B$2=2,-B325,B325)</f>
        <v>1</v>
      </c>
      <c r="H325">
        <f>IF(Constants!$C$2=2,-C325,C325)</f>
        <v>1</v>
      </c>
      <c r="I325">
        <f t="shared" si="82"/>
        <v>1</v>
      </c>
      <c r="J325">
        <f t="shared" si="83"/>
        <v>1</v>
      </c>
      <c r="K325">
        <f t="shared" si="84"/>
        <v>1</v>
      </c>
      <c r="L325">
        <f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400.5</v>
      </c>
      <c r="M325">
        <f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400.5</v>
      </c>
      <c r="N325">
        <f t="shared" si="85"/>
        <v>400.5</v>
      </c>
      <c r="O325">
        <f t="shared" si="86"/>
        <v>400.5</v>
      </c>
      <c r="P325">
        <f>IF(I325&lt;&gt;0,(ABS(L325*Constants!$B$10)+50)/100,MAX(P324-ABS(N325*Constants!$B$4),0))</f>
        <v>0.54005</v>
      </c>
      <c r="Q325">
        <f>IF(J325&lt;&gt;0,(ABS(M325*Constants!$B$10)+50)/100,MAX(Q324-ABS(O325*Constants!$B$4),0))</f>
        <v>0.54005</v>
      </c>
      <c r="R325">
        <f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400.5</v>
      </c>
      <c r="S325">
        <f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400.5</v>
      </c>
      <c r="T325">
        <f t="shared" si="87"/>
        <v>400.5</v>
      </c>
      <c r="U325">
        <f t="shared" si="88"/>
        <v>400.5</v>
      </c>
      <c r="V325">
        <f>IF(I325&lt;&gt;0,(ABS(R325*Constants!$B$4)+50)/100,IF(R325=0,MAX((0-ABS(T325*Constants!$B$4)),0),(ABS(R325*Constants!$B$4)+50)/100))</f>
        <v>501.125</v>
      </c>
      <c r="W325">
        <f>IF(J325&lt;&gt;0,(ABS(S325*Constants!$B$4)+50)/100,IF(S325=0,MAX((0-ABS(U325*Constants!$B$4)),0),(ABS(S325*Constants!$B$4)+50)/100))</f>
        <v>501.125</v>
      </c>
      <c r="X325">
        <f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400.5</v>
      </c>
      <c r="Y325">
        <f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400.5</v>
      </c>
      <c r="Z325">
        <f t="shared" si="89"/>
        <v>400.5</v>
      </c>
      <c r="AA325">
        <f t="shared" si="90"/>
        <v>400.5</v>
      </c>
      <c r="AB325">
        <f>IF(I325&lt;&gt;0,(ABS(X325*Constants!$B$10)+50)/100,IF(X325=0,MAX((AB324-ABS(Z325*Constants!$B$4)),0),(ABS(X325*Constants!$B$4)+50)/100))</f>
        <v>0.54005</v>
      </c>
      <c r="AC325">
        <f>IF(J325&lt;&gt;0,(ABS(Y325*Constants!$B$10)+50)/100,IF(Y325=0,MAX((AC324-ABS(AA325*Constants!$B$4)),0),(ABS(Y325*Constants!$B$4)+50)/100))</f>
        <v>0.54005</v>
      </c>
      <c r="AD325">
        <f t="shared" si="91"/>
        <v>401</v>
      </c>
      <c r="AE325">
        <f t="shared" si="92"/>
        <v>400.5</v>
      </c>
      <c r="AF325">
        <f t="shared" si="93"/>
        <v>400.5</v>
      </c>
      <c r="AG325">
        <f>((Constants!$B$5*AG324)+Constants!$B$4*AD325+AH324)/(Constants!$B$5+Constants!$B$4)</f>
        <v>401</v>
      </c>
      <c r="AH325">
        <f>((Constants!$B$5*AG324)+Constants!$B$4*AD325+AH324)-(Constants!$B$5+Constants!$B$4)*AG325</f>
        <v>0</v>
      </c>
      <c r="AI325">
        <f>((Constants!$B$5*AI324)+Constants!$B$4*AE325+AJ324)/(Constants!$B$5+Constants!$B$4)</f>
        <v>400.5</v>
      </c>
      <c r="AJ325">
        <f>((Constants!$B$5*AI324)+Constants!$B$4*AE325+AJ324)-(Constants!$B$4+Constants!$B$5)*AI325</f>
        <v>0</v>
      </c>
      <c r="AK325">
        <f>((Constants!$B$5*AK324)+Constants!$B$4*AF325+AL324)/(Constants!$B$5+Constants!$B$4)</f>
        <v>400.5</v>
      </c>
      <c r="AL325">
        <f>((Constants!$B$5*AK324)+Constants!$B$4*AF325+AL324)-(Constants!$B$5+Constants!$B$4)*AK325</f>
        <v>0</v>
      </c>
      <c r="AM325">
        <f t="shared" si="94"/>
        <v>1</v>
      </c>
      <c r="AN325">
        <f t="shared" si="95"/>
        <v>1</v>
      </c>
      <c r="AO325">
        <f>(200000*(ABS(N325)-ABS(N323))+Constants!$B$7)/(2*Constants!$B$7)</f>
        <v>0.5</v>
      </c>
      <c r="AP325">
        <f>(200000*(ABS(O325)-ABS(O323))+Constants!$B$7)/(2*Constants!$B$7)</f>
        <v>0.5</v>
      </c>
      <c r="AQ325">
        <f t="shared" si="96"/>
        <v>1</v>
      </c>
      <c r="AR325">
        <f>(Constants!$B$3*Constants!$B$8*I325*K325+AS324)/(Constants!$B$9*Constants!$B$4)</f>
        <v>2.51327433628319</v>
      </c>
      <c r="AS325">
        <f>(Constants!$B$3*Constants!$B$8*I325*K325+AS324)-(AR325*Constants!$B$9*Constants!$B$4)</f>
        <v>0</v>
      </c>
      <c r="AT325">
        <f t="shared" si="97"/>
        <v>811.78761061947</v>
      </c>
      <c r="AU325">
        <f t="array" ref="AU325">IF(SUMPRODUCT(--(SIGN(AN292:AN324)=SIGN(K293:K325)))=0,2,IF(AV324&gt;0,1,0))</f>
        <v>0</v>
      </c>
      <c r="AV325">
        <f>IF(AU325=2,ROUND(5*1000/Constants!$B$11,0),IF(AV324&gt;0,AV324-1,0))</f>
        <v>0</v>
      </c>
      <c r="AW325">
        <f t="shared" si="98"/>
        <v>0</v>
      </c>
      <c r="AX325">
        <f ca="1" t="array" ref="AX325">IF(AW325&gt;Constants!$B$12,2,IF(SUMPRODUCT(--(AX306:AX325=2))=0,0,1))</f>
        <v>2</v>
      </c>
      <c r="AZ325">
        <f t="array" ref="AZ325">IF(ABS(AG325)&gt;Constants!$B$13,2,IF(SUMPRODUCT(--(AZ305:AZ324=2))=0,0,1))</f>
        <v>0</v>
      </c>
    </row>
    <row r="326" spans="1:52">
      <c r="A326" s="3">
        <v>324</v>
      </c>
      <c r="B326">
        <f>Signals!D325</f>
        <v>1</v>
      </c>
      <c r="C326">
        <f>Signals!E325</f>
        <v>1</v>
      </c>
      <c r="D326">
        <f>Signals!G325</f>
        <v>0</v>
      </c>
      <c r="E326">
        <f>Signals!J325</f>
        <v>0</v>
      </c>
      <c r="F326">
        <f>Signals!K325</f>
        <v>0</v>
      </c>
      <c r="G326">
        <f>IF(Constants!$B$2=2,-B326,B326)</f>
        <v>1</v>
      </c>
      <c r="H326">
        <f>IF(Constants!$C$2=2,-C326,C326)</f>
        <v>1</v>
      </c>
      <c r="I326">
        <f t="shared" si="82"/>
        <v>1</v>
      </c>
      <c r="J326">
        <f t="shared" si="83"/>
        <v>1</v>
      </c>
      <c r="K326">
        <f t="shared" si="84"/>
        <v>1</v>
      </c>
      <c r="L326">
        <f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400.5</v>
      </c>
      <c r="M326">
        <f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400.5</v>
      </c>
      <c r="N326">
        <f t="shared" si="85"/>
        <v>400.5</v>
      </c>
      <c r="O326">
        <f t="shared" si="86"/>
        <v>400.5</v>
      </c>
      <c r="P326">
        <f>IF(I326&lt;&gt;0,(ABS(L326*Constants!$B$10)+50)/100,MAX(P325-ABS(N326*Constants!$B$4),0))</f>
        <v>0.54005</v>
      </c>
      <c r="Q326">
        <f>IF(J326&lt;&gt;0,(ABS(M326*Constants!$B$10)+50)/100,MAX(Q325-ABS(O326*Constants!$B$4),0))</f>
        <v>0.54005</v>
      </c>
      <c r="R326">
        <f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400.5</v>
      </c>
      <c r="S326">
        <f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400.5</v>
      </c>
      <c r="T326">
        <f t="shared" si="87"/>
        <v>400.5</v>
      </c>
      <c r="U326">
        <f t="shared" si="88"/>
        <v>400.5</v>
      </c>
      <c r="V326">
        <f>IF(I326&lt;&gt;0,(ABS(R326*Constants!$B$4)+50)/100,IF(R326=0,MAX((0-ABS(T326*Constants!$B$4)),0),(ABS(R326*Constants!$B$4)+50)/100))</f>
        <v>501.125</v>
      </c>
      <c r="W326">
        <f>IF(J326&lt;&gt;0,(ABS(S326*Constants!$B$4)+50)/100,IF(S326=0,MAX((0-ABS(U326*Constants!$B$4)),0),(ABS(S326*Constants!$B$4)+50)/100))</f>
        <v>501.125</v>
      </c>
      <c r="X326">
        <f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400.5</v>
      </c>
      <c r="Y326">
        <f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400.5</v>
      </c>
      <c r="Z326">
        <f t="shared" si="89"/>
        <v>400.5</v>
      </c>
      <c r="AA326">
        <f t="shared" si="90"/>
        <v>400.5</v>
      </c>
      <c r="AB326">
        <f>IF(I326&lt;&gt;0,(ABS(X326*Constants!$B$10)+50)/100,IF(X326=0,MAX((AB325-ABS(Z326*Constants!$B$4)),0),(ABS(X326*Constants!$B$4)+50)/100))</f>
        <v>0.54005</v>
      </c>
      <c r="AC326">
        <f>IF(J326&lt;&gt;0,(ABS(Y326*Constants!$B$10)+50)/100,IF(Y326=0,MAX((AC325-ABS(AA326*Constants!$B$4)),0),(ABS(Y326*Constants!$B$4)+50)/100))</f>
        <v>0.54005</v>
      </c>
      <c r="AD326">
        <f t="shared" si="91"/>
        <v>401</v>
      </c>
      <c r="AE326">
        <f t="shared" si="92"/>
        <v>400.5</v>
      </c>
      <c r="AF326">
        <f t="shared" si="93"/>
        <v>400.5</v>
      </c>
      <c r="AG326">
        <f>((Constants!$B$5*AG325)+Constants!$B$4*AD326+AH325)/(Constants!$B$5+Constants!$B$4)</f>
        <v>401</v>
      </c>
      <c r="AH326">
        <f>((Constants!$B$5*AG325)+Constants!$B$4*AD326+AH325)-(Constants!$B$5+Constants!$B$4)*AG326</f>
        <v>0</v>
      </c>
      <c r="AI326">
        <f>((Constants!$B$5*AI325)+Constants!$B$4*AE326+AJ325)/(Constants!$B$5+Constants!$B$4)</f>
        <v>400.5</v>
      </c>
      <c r="AJ326">
        <f>((Constants!$B$5*AI325)+Constants!$B$4*AE326+AJ325)-(Constants!$B$4+Constants!$B$5)*AI326</f>
        <v>0</v>
      </c>
      <c r="AK326">
        <f>((Constants!$B$5*AK325)+Constants!$B$4*AF326+AL325)/(Constants!$B$5+Constants!$B$4)</f>
        <v>400.5</v>
      </c>
      <c r="AL326">
        <f>((Constants!$B$5*AK325)+Constants!$B$4*AF326+AL325)-(Constants!$B$5+Constants!$B$4)*AK326</f>
        <v>0</v>
      </c>
      <c r="AM326">
        <f t="shared" si="94"/>
        <v>1</v>
      </c>
      <c r="AN326">
        <f t="shared" si="95"/>
        <v>1</v>
      </c>
      <c r="AO326">
        <f>(200000*(ABS(N326)-ABS(N324))+Constants!$B$7)/(2*Constants!$B$7)</f>
        <v>0.5</v>
      </c>
      <c r="AP326">
        <f>(200000*(ABS(O326)-ABS(O324))+Constants!$B$7)/(2*Constants!$B$7)</f>
        <v>0.5</v>
      </c>
      <c r="AQ326">
        <f t="shared" si="96"/>
        <v>1</v>
      </c>
      <c r="AR326">
        <f>(Constants!$B$3*Constants!$B$8*I326*K326+AS325)/(Constants!$B$9*Constants!$B$4)</f>
        <v>2.51327433628319</v>
      </c>
      <c r="AS326">
        <f>(Constants!$B$3*Constants!$B$8*I326*K326+AS325)-(AR326*Constants!$B$9*Constants!$B$4)</f>
        <v>0</v>
      </c>
      <c r="AT326">
        <f t="shared" si="97"/>
        <v>814.300884955753</v>
      </c>
      <c r="AU326">
        <f t="array" ref="AU326">IF(SUMPRODUCT(--(SIGN(AN293:AN325)=SIGN(K294:K326)))=0,2,IF(AV325&gt;0,1,0))</f>
        <v>0</v>
      </c>
      <c r="AV326">
        <f>IF(AU326=2,ROUND(5*1000/Constants!$B$11,0),IF(AV325&gt;0,AV325-1,0))</f>
        <v>0</v>
      </c>
      <c r="AW326">
        <f t="shared" si="98"/>
        <v>0</v>
      </c>
      <c r="AX326">
        <f ca="1" t="array" ref="AX326">IF(AW326&gt;Constants!$B$12,2,IF(SUMPRODUCT(--(AX307:AX326=2))=0,0,1))</f>
        <v>2</v>
      </c>
      <c r="AZ326">
        <f t="array" ref="AZ326">IF(ABS(AG326)&gt;Constants!$B$13,2,IF(SUMPRODUCT(--(AZ306:AZ325=2))=0,0,1))</f>
        <v>0</v>
      </c>
    </row>
    <row r="327" spans="1:52">
      <c r="A327" s="3">
        <v>325</v>
      </c>
      <c r="B327">
        <f>Signals!D326</f>
        <v>1</v>
      </c>
      <c r="C327">
        <f>Signals!E326</f>
        <v>1</v>
      </c>
      <c r="D327">
        <f>Signals!G326</f>
        <v>0</v>
      </c>
      <c r="E327">
        <f>Signals!J326</f>
        <v>0</v>
      </c>
      <c r="F327">
        <f>Signals!K326</f>
        <v>0</v>
      </c>
      <c r="G327">
        <f>IF(Constants!$B$2=2,-B327,B327)</f>
        <v>1</v>
      </c>
      <c r="H327">
        <f>IF(Constants!$C$2=2,-C327,C327)</f>
        <v>1</v>
      </c>
      <c r="I327">
        <f t="shared" si="82"/>
        <v>1</v>
      </c>
      <c r="J327">
        <f t="shared" si="83"/>
        <v>1</v>
      </c>
      <c r="K327">
        <f t="shared" si="84"/>
        <v>1</v>
      </c>
      <c r="L327">
        <f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400.5</v>
      </c>
      <c r="M327">
        <f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400.5</v>
      </c>
      <c r="N327">
        <f t="shared" si="85"/>
        <v>400.5</v>
      </c>
      <c r="O327">
        <f t="shared" si="86"/>
        <v>400.5</v>
      </c>
      <c r="P327">
        <f>IF(I327&lt;&gt;0,(ABS(L327*Constants!$B$10)+50)/100,MAX(P326-ABS(N327*Constants!$B$4),0))</f>
        <v>0.54005</v>
      </c>
      <c r="Q327">
        <f>IF(J327&lt;&gt;0,(ABS(M327*Constants!$B$10)+50)/100,MAX(Q326-ABS(O327*Constants!$B$4),0))</f>
        <v>0.54005</v>
      </c>
      <c r="R327">
        <f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400.5</v>
      </c>
      <c r="S327">
        <f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400.5</v>
      </c>
      <c r="T327">
        <f t="shared" si="87"/>
        <v>400.5</v>
      </c>
      <c r="U327">
        <f t="shared" si="88"/>
        <v>400.5</v>
      </c>
      <c r="V327">
        <f>IF(I327&lt;&gt;0,(ABS(R327*Constants!$B$4)+50)/100,IF(R327=0,MAX((0-ABS(T327*Constants!$B$4)),0),(ABS(R327*Constants!$B$4)+50)/100))</f>
        <v>501.125</v>
      </c>
      <c r="W327">
        <f>IF(J327&lt;&gt;0,(ABS(S327*Constants!$B$4)+50)/100,IF(S327=0,MAX((0-ABS(U327*Constants!$B$4)),0),(ABS(S327*Constants!$B$4)+50)/100))</f>
        <v>501.125</v>
      </c>
      <c r="X327">
        <f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400.5</v>
      </c>
      <c r="Y327">
        <f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400.5</v>
      </c>
      <c r="Z327">
        <f t="shared" si="89"/>
        <v>400.5</v>
      </c>
      <c r="AA327">
        <f t="shared" si="90"/>
        <v>400.5</v>
      </c>
      <c r="AB327">
        <f>IF(I327&lt;&gt;0,(ABS(X327*Constants!$B$10)+50)/100,IF(X327=0,MAX((AB326-ABS(Z327*Constants!$B$4)),0),(ABS(X327*Constants!$B$4)+50)/100))</f>
        <v>0.54005</v>
      </c>
      <c r="AC327">
        <f>IF(J327&lt;&gt;0,(ABS(Y327*Constants!$B$10)+50)/100,IF(Y327=0,MAX((AC326-ABS(AA327*Constants!$B$4)),0),(ABS(Y327*Constants!$B$4)+50)/100))</f>
        <v>0.54005</v>
      </c>
      <c r="AD327">
        <f t="shared" si="91"/>
        <v>401</v>
      </c>
      <c r="AE327">
        <f t="shared" si="92"/>
        <v>400.5</v>
      </c>
      <c r="AF327">
        <f t="shared" si="93"/>
        <v>400.5</v>
      </c>
      <c r="AG327">
        <f>((Constants!$B$5*AG326)+Constants!$B$4*AD327+AH326)/(Constants!$B$5+Constants!$B$4)</f>
        <v>401</v>
      </c>
      <c r="AH327">
        <f>((Constants!$B$5*AG326)+Constants!$B$4*AD327+AH326)-(Constants!$B$5+Constants!$B$4)*AG327</f>
        <v>0</v>
      </c>
      <c r="AI327">
        <f>((Constants!$B$5*AI326)+Constants!$B$4*AE327+AJ326)/(Constants!$B$5+Constants!$B$4)</f>
        <v>400.5</v>
      </c>
      <c r="AJ327">
        <f>((Constants!$B$5*AI326)+Constants!$B$4*AE327+AJ326)-(Constants!$B$4+Constants!$B$5)*AI327</f>
        <v>0</v>
      </c>
      <c r="AK327">
        <f>((Constants!$B$5*AK326)+Constants!$B$4*AF327+AL326)/(Constants!$B$5+Constants!$B$4)</f>
        <v>400.5</v>
      </c>
      <c r="AL327">
        <f>((Constants!$B$5*AK326)+Constants!$B$4*AF327+AL326)-(Constants!$B$5+Constants!$B$4)*AK327</f>
        <v>0</v>
      </c>
      <c r="AM327">
        <f t="shared" si="94"/>
        <v>1</v>
      </c>
      <c r="AN327">
        <f t="shared" si="95"/>
        <v>1</v>
      </c>
      <c r="AO327">
        <f>(200000*(ABS(N327)-ABS(N325))+Constants!$B$7)/(2*Constants!$B$7)</f>
        <v>0.5</v>
      </c>
      <c r="AP327">
        <f>(200000*(ABS(O327)-ABS(O325))+Constants!$B$7)/(2*Constants!$B$7)</f>
        <v>0.5</v>
      </c>
      <c r="AQ327">
        <f t="shared" si="96"/>
        <v>1</v>
      </c>
      <c r="AR327">
        <f>(Constants!$B$3*Constants!$B$8*I327*K327+AS326)/(Constants!$B$9*Constants!$B$4)</f>
        <v>2.51327433628319</v>
      </c>
      <c r="AS327">
        <f>(Constants!$B$3*Constants!$B$8*I327*K327+AS326)-(AR327*Constants!$B$9*Constants!$B$4)</f>
        <v>0</v>
      </c>
      <c r="AT327">
        <f t="shared" si="97"/>
        <v>816.814159292036</v>
      </c>
      <c r="AU327">
        <f t="array" ref="AU327">IF(SUMPRODUCT(--(SIGN(AN294:AN326)=SIGN(K295:K327)))=0,2,IF(AV326&gt;0,1,0))</f>
        <v>0</v>
      </c>
      <c r="AV327">
        <f>IF(AU327=2,ROUND(5*1000/Constants!$B$11,0),IF(AV326&gt;0,AV326-1,0))</f>
        <v>0</v>
      </c>
      <c r="AW327">
        <f t="shared" si="98"/>
        <v>0</v>
      </c>
      <c r="AX327">
        <f ca="1" t="array" ref="AX327">IF(AW327&gt;Constants!$B$12,2,IF(SUMPRODUCT(--(AX308:AX327=2))=0,0,1))</f>
        <v>2</v>
      </c>
      <c r="AZ327">
        <f t="array" ref="AZ327">IF(ABS(AG327)&gt;Constants!$B$13,2,IF(SUMPRODUCT(--(AZ307:AZ326=2))=0,0,1))</f>
        <v>0</v>
      </c>
    </row>
    <row r="328" spans="1:52">
      <c r="A328" s="3">
        <v>326</v>
      </c>
      <c r="B328">
        <f>Signals!D327</f>
        <v>1</v>
      </c>
      <c r="C328">
        <f>Signals!E327</f>
        <v>1</v>
      </c>
      <c r="D328">
        <f>Signals!G327</f>
        <v>0</v>
      </c>
      <c r="E328">
        <f>Signals!J327</f>
        <v>0</v>
      </c>
      <c r="F328">
        <f>Signals!K327</f>
        <v>0</v>
      </c>
      <c r="G328">
        <f>IF(Constants!$B$2=2,-B328,B328)</f>
        <v>1</v>
      </c>
      <c r="H328">
        <f>IF(Constants!$C$2=2,-C328,C328)</f>
        <v>1</v>
      </c>
      <c r="I328">
        <f t="shared" si="82"/>
        <v>1</v>
      </c>
      <c r="J328">
        <f t="shared" si="83"/>
        <v>1</v>
      </c>
      <c r="K328">
        <f t="shared" si="84"/>
        <v>1</v>
      </c>
      <c r="L328">
        <f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400.5</v>
      </c>
      <c r="M328">
        <f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400.5</v>
      </c>
      <c r="N328">
        <f t="shared" si="85"/>
        <v>400.5</v>
      </c>
      <c r="O328">
        <f t="shared" si="86"/>
        <v>400.5</v>
      </c>
      <c r="P328">
        <f>IF(I328&lt;&gt;0,(ABS(L328*Constants!$B$10)+50)/100,MAX(P327-ABS(N328*Constants!$B$4),0))</f>
        <v>0.54005</v>
      </c>
      <c r="Q328">
        <f>IF(J328&lt;&gt;0,(ABS(M328*Constants!$B$10)+50)/100,MAX(Q327-ABS(O328*Constants!$B$4),0))</f>
        <v>0.54005</v>
      </c>
      <c r="R328">
        <f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400.5</v>
      </c>
      <c r="S328">
        <f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400.5</v>
      </c>
      <c r="T328">
        <f t="shared" si="87"/>
        <v>400.5</v>
      </c>
      <c r="U328">
        <f t="shared" si="88"/>
        <v>400.5</v>
      </c>
      <c r="V328">
        <f>IF(I328&lt;&gt;0,(ABS(R328*Constants!$B$4)+50)/100,IF(R328=0,MAX((0-ABS(T328*Constants!$B$4)),0),(ABS(R328*Constants!$B$4)+50)/100))</f>
        <v>501.125</v>
      </c>
      <c r="W328">
        <f>IF(J328&lt;&gt;0,(ABS(S328*Constants!$B$4)+50)/100,IF(S328=0,MAX((0-ABS(U328*Constants!$B$4)),0),(ABS(S328*Constants!$B$4)+50)/100))</f>
        <v>501.125</v>
      </c>
      <c r="X328">
        <f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400.5</v>
      </c>
      <c r="Y328">
        <f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400.5</v>
      </c>
      <c r="Z328">
        <f t="shared" si="89"/>
        <v>400.5</v>
      </c>
      <c r="AA328">
        <f t="shared" si="90"/>
        <v>400.5</v>
      </c>
      <c r="AB328">
        <f>IF(I328&lt;&gt;0,(ABS(X328*Constants!$B$10)+50)/100,IF(X328=0,MAX((AB327-ABS(Z328*Constants!$B$4)),0),(ABS(X328*Constants!$B$4)+50)/100))</f>
        <v>0.54005</v>
      </c>
      <c r="AC328">
        <f>IF(J328&lt;&gt;0,(ABS(Y328*Constants!$B$10)+50)/100,IF(Y328=0,MAX((AC327-ABS(AA328*Constants!$B$4)),0),(ABS(Y328*Constants!$B$4)+50)/100))</f>
        <v>0.54005</v>
      </c>
      <c r="AD328">
        <f t="shared" si="91"/>
        <v>401</v>
      </c>
      <c r="AE328">
        <f t="shared" si="92"/>
        <v>400.5</v>
      </c>
      <c r="AF328">
        <f t="shared" si="93"/>
        <v>400.5</v>
      </c>
      <c r="AG328">
        <f>((Constants!$B$5*AG327)+Constants!$B$4*AD328+AH327)/(Constants!$B$5+Constants!$B$4)</f>
        <v>401</v>
      </c>
      <c r="AH328">
        <f>((Constants!$B$5*AG327)+Constants!$B$4*AD328+AH327)-(Constants!$B$5+Constants!$B$4)*AG328</f>
        <v>0</v>
      </c>
      <c r="AI328">
        <f>((Constants!$B$5*AI327)+Constants!$B$4*AE328+AJ327)/(Constants!$B$5+Constants!$B$4)</f>
        <v>400.5</v>
      </c>
      <c r="AJ328">
        <f>((Constants!$B$5*AI327)+Constants!$B$4*AE328+AJ327)-(Constants!$B$4+Constants!$B$5)*AI328</f>
        <v>0</v>
      </c>
      <c r="AK328">
        <f>((Constants!$B$5*AK327)+Constants!$B$4*AF328+AL327)/(Constants!$B$5+Constants!$B$4)</f>
        <v>400.5</v>
      </c>
      <c r="AL328">
        <f>((Constants!$B$5*AK327)+Constants!$B$4*AF328+AL327)-(Constants!$B$5+Constants!$B$4)*AK328</f>
        <v>0</v>
      </c>
      <c r="AM328">
        <f t="shared" si="94"/>
        <v>1</v>
      </c>
      <c r="AN328">
        <f t="shared" si="95"/>
        <v>1</v>
      </c>
      <c r="AO328">
        <f>(200000*(ABS(N328)-ABS(N326))+Constants!$B$7)/(2*Constants!$B$7)</f>
        <v>0.5</v>
      </c>
      <c r="AP328">
        <f>(200000*(ABS(O328)-ABS(O326))+Constants!$B$7)/(2*Constants!$B$7)</f>
        <v>0.5</v>
      </c>
      <c r="AQ328">
        <f t="shared" si="96"/>
        <v>1</v>
      </c>
      <c r="AR328">
        <f>(Constants!$B$3*Constants!$B$8*I328*K328+AS327)/(Constants!$B$9*Constants!$B$4)</f>
        <v>2.51327433628319</v>
      </c>
      <c r="AS328">
        <f>(Constants!$B$3*Constants!$B$8*I328*K328+AS327)-(AR328*Constants!$B$9*Constants!$B$4)</f>
        <v>0</v>
      </c>
      <c r="AT328">
        <f t="shared" si="97"/>
        <v>819.327433628319</v>
      </c>
      <c r="AU328">
        <f t="array" ref="AU328">IF(SUMPRODUCT(--(SIGN(AN295:AN327)=SIGN(K296:K328)))=0,2,IF(AV327&gt;0,1,0))</f>
        <v>0</v>
      </c>
      <c r="AV328">
        <f>IF(AU328=2,ROUND(5*1000/Constants!$B$11,0),IF(AV327&gt;0,AV327-1,0))</f>
        <v>0</v>
      </c>
      <c r="AW328">
        <f t="shared" si="98"/>
        <v>0</v>
      </c>
      <c r="AX328">
        <f ca="1" t="array" ref="AX328">IF(AW328&gt;Constants!$B$12,2,IF(SUMPRODUCT(--(AX309:AX328=2))=0,0,1))</f>
        <v>2</v>
      </c>
      <c r="AZ328">
        <f t="array" ref="AZ328">IF(ABS(AG328)&gt;Constants!$B$13,2,IF(SUMPRODUCT(--(AZ308:AZ327=2))=0,0,1))</f>
        <v>0</v>
      </c>
    </row>
    <row r="329" spans="1:52">
      <c r="A329" s="3">
        <v>327</v>
      </c>
      <c r="B329">
        <f>Signals!D328</f>
        <v>1</v>
      </c>
      <c r="C329">
        <f>Signals!E328</f>
        <v>1</v>
      </c>
      <c r="D329">
        <f>Signals!G328</f>
        <v>0</v>
      </c>
      <c r="E329">
        <f>Signals!J328</f>
        <v>0</v>
      </c>
      <c r="F329">
        <f>Signals!K328</f>
        <v>0</v>
      </c>
      <c r="G329">
        <f>IF(Constants!$B$2=2,-B329,B329)</f>
        <v>1</v>
      </c>
      <c r="H329">
        <f>IF(Constants!$C$2=2,-C329,C329)</f>
        <v>1</v>
      </c>
      <c r="I329">
        <f t="shared" si="82"/>
        <v>1</v>
      </c>
      <c r="J329">
        <f t="shared" si="83"/>
        <v>1</v>
      </c>
      <c r="K329">
        <f t="shared" si="84"/>
        <v>1</v>
      </c>
      <c r="L329">
        <f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400.5</v>
      </c>
      <c r="M329">
        <f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400.5</v>
      </c>
      <c r="N329">
        <f t="shared" si="85"/>
        <v>400.5</v>
      </c>
      <c r="O329">
        <f t="shared" si="86"/>
        <v>400.5</v>
      </c>
      <c r="P329">
        <f>IF(I329&lt;&gt;0,(ABS(L329*Constants!$B$10)+50)/100,MAX(P328-ABS(N329*Constants!$B$4),0))</f>
        <v>0.54005</v>
      </c>
      <c r="Q329">
        <f>IF(J329&lt;&gt;0,(ABS(M329*Constants!$B$10)+50)/100,MAX(Q328-ABS(O329*Constants!$B$4),0))</f>
        <v>0.54005</v>
      </c>
      <c r="R329">
        <f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400.5</v>
      </c>
      <c r="S329">
        <f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400.5</v>
      </c>
      <c r="T329">
        <f t="shared" si="87"/>
        <v>400.5</v>
      </c>
      <c r="U329">
        <f t="shared" si="88"/>
        <v>400.5</v>
      </c>
      <c r="V329">
        <f>IF(I329&lt;&gt;0,(ABS(R329*Constants!$B$4)+50)/100,IF(R329=0,MAX((0-ABS(T329*Constants!$B$4)),0),(ABS(R329*Constants!$B$4)+50)/100))</f>
        <v>501.125</v>
      </c>
      <c r="W329">
        <f>IF(J329&lt;&gt;0,(ABS(S329*Constants!$B$4)+50)/100,IF(S329=0,MAX((0-ABS(U329*Constants!$B$4)),0),(ABS(S329*Constants!$B$4)+50)/100))</f>
        <v>501.125</v>
      </c>
      <c r="X329">
        <f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400.5</v>
      </c>
      <c r="Y329">
        <f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400.5</v>
      </c>
      <c r="Z329">
        <f t="shared" si="89"/>
        <v>400.5</v>
      </c>
      <c r="AA329">
        <f t="shared" si="90"/>
        <v>400.5</v>
      </c>
      <c r="AB329">
        <f>IF(I329&lt;&gt;0,(ABS(X329*Constants!$B$10)+50)/100,IF(X329=0,MAX((AB328-ABS(Z329*Constants!$B$4)),0),(ABS(X329*Constants!$B$4)+50)/100))</f>
        <v>0.54005</v>
      </c>
      <c r="AC329">
        <f>IF(J329&lt;&gt;0,(ABS(Y329*Constants!$B$10)+50)/100,IF(Y329=0,MAX((AC328-ABS(AA329*Constants!$B$4)),0),(ABS(Y329*Constants!$B$4)+50)/100))</f>
        <v>0.54005</v>
      </c>
      <c r="AD329">
        <f t="shared" si="91"/>
        <v>401</v>
      </c>
      <c r="AE329">
        <f t="shared" si="92"/>
        <v>400.5</v>
      </c>
      <c r="AF329">
        <f t="shared" si="93"/>
        <v>400.5</v>
      </c>
      <c r="AG329">
        <f>((Constants!$B$5*AG328)+Constants!$B$4*AD329+AH328)/(Constants!$B$5+Constants!$B$4)</f>
        <v>401</v>
      </c>
      <c r="AH329">
        <f>((Constants!$B$5*AG328)+Constants!$B$4*AD329+AH328)-(Constants!$B$5+Constants!$B$4)*AG329</f>
        <v>0</v>
      </c>
      <c r="AI329">
        <f>((Constants!$B$5*AI328)+Constants!$B$4*AE329+AJ328)/(Constants!$B$5+Constants!$B$4)</f>
        <v>400.5</v>
      </c>
      <c r="AJ329">
        <f>((Constants!$B$5*AI328)+Constants!$B$4*AE329+AJ328)-(Constants!$B$4+Constants!$B$5)*AI329</f>
        <v>0</v>
      </c>
      <c r="AK329">
        <f>((Constants!$B$5*AK328)+Constants!$B$4*AF329+AL328)/(Constants!$B$5+Constants!$B$4)</f>
        <v>400.5</v>
      </c>
      <c r="AL329">
        <f>((Constants!$B$5*AK328)+Constants!$B$4*AF329+AL328)-(Constants!$B$5+Constants!$B$4)*AK329</f>
        <v>0</v>
      </c>
      <c r="AM329">
        <f t="shared" si="94"/>
        <v>1</v>
      </c>
      <c r="AN329">
        <f t="shared" si="95"/>
        <v>1</v>
      </c>
      <c r="AO329">
        <f>(200000*(ABS(N329)-ABS(N327))+Constants!$B$7)/(2*Constants!$B$7)</f>
        <v>0.5</v>
      </c>
      <c r="AP329">
        <f>(200000*(ABS(O329)-ABS(O327))+Constants!$B$7)/(2*Constants!$B$7)</f>
        <v>0.5</v>
      </c>
      <c r="AQ329">
        <f t="shared" si="96"/>
        <v>1</v>
      </c>
      <c r="AR329">
        <f>(Constants!$B$3*Constants!$B$8*I329*K329+AS328)/(Constants!$B$9*Constants!$B$4)</f>
        <v>2.51327433628319</v>
      </c>
      <c r="AS329">
        <f>(Constants!$B$3*Constants!$B$8*I329*K329+AS328)-(AR329*Constants!$B$9*Constants!$B$4)</f>
        <v>0</v>
      </c>
      <c r="AT329">
        <f t="shared" si="97"/>
        <v>821.840707964603</v>
      </c>
      <c r="AU329">
        <f t="array" ref="AU329">IF(SUMPRODUCT(--(SIGN(AN296:AN328)=SIGN(K297:K329)))=0,2,IF(AV328&gt;0,1,0))</f>
        <v>0</v>
      </c>
      <c r="AV329">
        <f>IF(AU329=2,ROUND(5*1000/Constants!$B$11,0),IF(AV328&gt;0,AV328-1,0))</f>
        <v>0</v>
      </c>
      <c r="AW329">
        <f t="shared" si="98"/>
        <v>0</v>
      </c>
      <c r="AX329">
        <f ca="1" t="array" ref="AX329">IF(AW329&gt;Constants!$B$12,2,IF(SUMPRODUCT(--(AX310:AX329=2))=0,0,1))</f>
        <v>2</v>
      </c>
      <c r="AZ329">
        <f t="array" ref="AZ329">IF(ABS(AG329)&gt;Constants!$B$13,2,IF(SUMPRODUCT(--(AZ309:AZ328=2))=0,0,1))</f>
        <v>0</v>
      </c>
    </row>
    <row r="330" spans="1:52">
      <c r="A330" s="3">
        <v>328</v>
      </c>
      <c r="B330">
        <f>Signals!D329</f>
        <v>1</v>
      </c>
      <c r="C330">
        <f>Signals!E329</f>
        <v>1</v>
      </c>
      <c r="D330">
        <f>Signals!G329</f>
        <v>0</v>
      </c>
      <c r="E330">
        <f>Signals!J329</f>
        <v>0</v>
      </c>
      <c r="F330">
        <f>Signals!K329</f>
        <v>0</v>
      </c>
      <c r="G330">
        <f>IF(Constants!$B$2=2,-B330,B330)</f>
        <v>1</v>
      </c>
      <c r="H330">
        <f>IF(Constants!$C$2=2,-C330,C330)</f>
        <v>1</v>
      </c>
      <c r="I330">
        <f t="shared" si="82"/>
        <v>1</v>
      </c>
      <c r="J330">
        <f t="shared" si="83"/>
        <v>1</v>
      </c>
      <c r="K330">
        <f t="shared" si="84"/>
        <v>1</v>
      </c>
      <c r="L330">
        <f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400.5</v>
      </c>
      <c r="M330">
        <f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400.5</v>
      </c>
      <c r="N330">
        <f t="shared" si="85"/>
        <v>400.5</v>
      </c>
      <c r="O330">
        <f t="shared" si="86"/>
        <v>400.5</v>
      </c>
      <c r="P330">
        <f>IF(I330&lt;&gt;0,(ABS(L330*Constants!$B$10)+50)/100,MAX(P329-ABS(N330*Constants!$B$4),0))</f>
        <v>0.54005</v>
      </c>
      <c r="Q330">
        <f>IF(J330&lt;&gt;0,(ABS(M330*Constants!$B$10)+50)/100,MAX(Q329-ABS(O330*Constants!$B$4),0))</f>
        <v>0.54005</v>
      </c>
      <c r="R330">
        <f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400.5</v>
      </c>
      <c r="S330">
        <f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400.5</v>
      </c>
      <c r="T330">
        <f t="shared" si="87"/>
        <v>400.5</v>
      </c>
      <c r="U330">
        <f t="shared" si="88"/>
        <v>400.5</v>
      </c>
      <c r="V330">
        <f>IF(I330&lt;&gt;0,(ABS(R330*Constants!$B$4)+50)/100,IF(R330=0,MAX((0-ABS(T330*Constants!$B$4)),0),(ABS(R330*Constants!$B$4)+50)/100))</f>
        <v>501.125</v>
      </c>
      <c r="W330">
        <f>IF(J330&lt;&gt;0,(ABS(S330*Constants!$B$4)+50)/100,IF(S330=0,MAX((0-ABS(U330*Constants!$B$4)),0),(ABS(S330*Constants!$B$4)+50)/100))</f>
        <v>501.125</v>
      </c>
      <c r="X330">
        <f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400.5</v>
      </c>
      <c r="Y330">
        <f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400.5</v>
      </c>
      <c r="Z330">
        <f t="shared" si="89"/>
        <v>400.5</v>
      </c>
      <c r="AA330">
        <f t="shared" si="90"/>
        <v>400.5</v>
      </c>
      <c r="AB330">
        <f>IF(I330&lt;&gt;0,(ABS(X330*Constants!$B$10)+50)/100,IF(X330=0,MAX((AB329-ABS(Z330*Constants!$B$4)),0),(ABS(X330*Constants!$B$4)+50)/100))</f>
        <v>0.54005</v>
      </c>
      <c r="AC330">
        <f>IF(J330&lt;&gt;0,(ABS(Y330*Constants!$B$10)+50)/100,IF(Y330=0,MAX((AC329-ABS(AA330*Constants!$B$4)),0),(ABS(Y330*Constants!$B$4)+50)/100))</f>
        <v>0.54005</v>
      </c>
      <c r="AD330">
        <f t="shared" si="91"/>
        <v>401</v>
      </c>
      <c r="AE330">
        <f t="shared" si="92"/>
        <v>400.5</v>
      </c>
      <c r="AF330">
        <f t="shared" si="93"/>
        <v>400.5</v>
      </c>
      <c r="AG330">
        <f>((Constants!$B$5*AG329)+Constants!$B$4*AD330+AH329)/(Constants!$B$5+Constants!$B$4)</f>
        <v>401</v>
      </c>
      <c r="AH330">
        <f>((Constants!$B$5*AG329)+Constants!$B$4*AD330+AH329)-(Constants!$B$5+Constants!$B$4)*AG330</f>
        <v>0</v>
      </c>
      <c r="AI330">
        <f>((Constants!$B$5*AI329)+Constants!$B$4*AE330+AJ329)/(Constants!$B$5+Constants!$B$4)</f>
        <v>400.5</v>
      </c>
      <c r="AJ330">
        <f>((Constants!$B$5*AI329)+Constants!$B$4*AE330+AJ329)-(Constants!$B$4+Constants!$B$5)*AI330</f>
        <v>0</v>
      </c>
      <c r="AK330">
        <f>((Constants!$B$5*AK329)+Constants!$B$4*AF330+AL329)/(Constants!$B$5+Constants!$B$4)</f>
        <v>400.5</v>
      </c>
      <c r="AL330">
        <f>((Constants!$B$5*AK329)+Constants!$B$4*AF330+AL329)-(Constants!$B$5+Constants!$B$4)*AK330</f>
        <v>0</v>
      </c>
      <c r="AM330">
        <f t="shared" si="94"/>
        <v>1</v>
      </c>
      <c r="AN330">
        <f t="shared" si="95"/>
        <v>1</v>
      </c>
      <c r="AO330">
        <f>(200000*(ABS(N330)-ABS(N328))+Constants!$B$7)/(2*Constants!$B$7)</f>
        <v>0.5</v>
      </c>
      <c r="AP330">
        <f>(200000*(ABS(O330)-ABS(O328))+Constants!$B$7)/(2*Constants!$B$7)</f>
        <v>0.5</v>
      </c>
      <c r="AQ330">
        <f t="shared" si="96"/>
        <v>1</v>
      </c>
      <c r="AR330">
        <f>(Constants!$B$3*Constants!$B$8*I330*K330+AS329)/(Constants!$B$9*Constants!$B$4)</f>
        <v>2.51327433628319</v>
      </c>
      <c r="AS330">
        <f>(Constants!$B$3*Constants!$B$8*I330*K330+AS329)-(AR330*Constants!$B$9*Constants!$B$4)</f>
        <v>0</v>
      </c>
      <c r="AT330">
        <f t="shared" si="97"/>
        <v>824.353982300886</v>
      </c>
      <c r="AU330">
        <f t="array" ref="AU330">IF(SUMPRODUCT(--(SIGN(AN297:AN329)=SIGN(K298:K330)))=0,2,IF(AV329&gt;0,1,0))</f>
        <v>0</v>
      </c>
      <c r="AV330">
        <f>IF(AU330=2,ROUND(5*1000/Constants!$B$11,0),IF(AV329&gt;0,AV329-1,0))</f>
        <v>0</v>
      </c>
      <c r="AW330">
        <f t="shared" si="98"/>
        <v>0</v>
      </c>
      <c r="AX330">
        <f ca="1" t="array" ref="AX330">IF(AW330&gt;Constants!$B$12,2,IF(SUMPRODUCT(--(AX311:AX330=2))=0,0,1))</f>
        <v>2</v>
      </c>
      <c r="AZ330">
        <f t="array" ref="AZ330">IF(ABS(AG330)&gt;Constants!$B$13,2,IF(SUMPRODUCT(--(AZ310:AZ329=2))=0,0,1))</f>
        <v>0</v>
      </c>
    </row>
    <row r="331" spans="1:52">
      <c r="A331" s="3">
        <v>329</v>
      </c>
      <c r="B331">
        <f>Signals!D330</f>
        <v>1</v>
      </c>
      <c r="C331">
        <f>Signals!E330</f>
        <v>1</v>
      </c>
      <c r="D331">
        <f>Signals!G330</f>
        <v>0</v>
      </c>
      <c r="E331">
        <f>Signals!J330</f>
        <v>0</v>
      </c>
      <c r="F331">
        <f>Signals!K330</f>
        <v>0</v>
      </c>
      <c r="G331">
        <f>IF(Constants!$B$2=2,-B331,B331)</f>
        <v>1</v>
      </c>
      <c r="H331">
        <f>IF(Constants!$C$2=2,-C331,C331)</f>
        <v>1</v>
      </c>
      <c r="I331">
        <f t="shared" si="82"/>
        <v>1</v>
      </c>
      <c r="J331">
        <f t="shared" si="83"/>
        <v>1</v>
      </c>
      <c r="K331">
        <f t="shared" si="84"/>
        <v>1</v>
      </c>
      <c r="L331">
        <f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400.5</v>
      </c>
      <c r="M331">
        <f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400.5</v>
      </c>
      <c r="N331">
        <f t="shared" si="85"/>
        <v>400.5</v>
      </c>
      <c r="O331">
        <f t="shared" si="86"/>
        <v>400.5</v>
      </c>
      <c r="P331">
        <f>IF(I331&lt;&gt;0,(ABS(L331*Constants!$B$10)+50)/100,MAX(P330-ABS(N331*Constants!$B$4),0))</f>
        <v>0.54005</v>
      </c>
      <c r="Q331">
        <f>IF(J331&lt;&gt;0,(ABS(M331*Constants!$B$10)+50)/100,MAX(Q330-ABS(O331*Constants!$B$4),0))</f>
        <v>0.54005</v>
      </c>
      <c r="R331">
        <f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400.5</v>
      </c>
      <c r="S331">
        <f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400.5</v>
      </c>
      <c r="T331">
        <f t="shared" si="87"/>
        <v>400.5</v>
      </c>
      <c r="U331">
        <f t="shared" si="88"/>
        <v>400.5</v>
      </c>
      <c r="V331">
        <f>IF(I331&lt;&gt;0,(ABS(R331*Constants!$B$4)+50)/100,IF(R331=0,MAX((0-ABS(T331*Constants!$B$4)),0),(ABS(R331*Constants!$B$4)+50)/100))</f>
        <v>501.125</v>
      </c>
      <c r="W331">
        <f>IF(J331&lt;&gt;0,(ABS(S331*Constants!$B$4)+50)/100,IF(S331=0,MAX((0-ABS(U331*Constants!$B$4)),0),(ABS(S331*Constants!$B$4)+50)/100))</f>
        <v>501.125</v>
      </c>
      <c r="X331">
        <f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400.5</v>
      </c>
      <c r="Y331">
        <f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400.5</v>
      </c>
      <c r="Z331">
        <f t="shared" si="89"/>
        <v>400.5</v>
      </c>
      <c r="AA331">
        <f t="shared" si="90"/>
        <v>400.5</v>
      </c>
      <c r="AB331">
        <f>IF(I331&lt;&gt;0,(ABS(X331*Constants!$B$10)+50)/100,IF(X331=0,MAX((AB330-ABS(Z331*Constants!$B$4)),0),(ABS(X331*Constants!$B$4)+50)/100))</f>
        <v>0.54005</v>
      </c>
      <c r="AC331">
        <f>IF(J331&lt;&gt;0,(ABS(Y331*Constants!$B$10)+50)/100,IF(Y331=0,MAX((AC330-ABS(AA331*Constants!$B$4)),0),(ABS(Y331*Constants!$B$4)+50)/100))</f>
        <v>0.54005</v>
      </c>
      <c r="AD331">
        <f t="shared" si="91"/>
        <v>401</v>
      </c>
      <c r="AE331">
        <f t="shared" si="92"/>
        <v>400.5</v>
      </c>
      <c r="AF331">
        <f t="shared" si="93"/>
        <v>400.5</v>
      </c>
      <c r="AG331">
        <f>((Constants!$B$5*AG330)+Constants!$B$4*AD331+AH330)/(Constants!$B$5+Constants!$B$4)</f>
        <v>401</v>
      </c>
      <c r="AH331">
        <f>((Constants!$B$5*AG330)+Constants!$B$4*AD331+AH330)-(Constants!$B$5+Constants!$B$4)*AG331</f>
        <v>0</v>
      </c>
      <c r="AI331">
        <f>((Constants!$B$5*AI330)+Constants!$B$4*AE331+AJ330)/(Constants!$B$5+Constants!$B$4)</f>
        <v>400.5</v>
      </c>
      <c r="AJ331">
        <f>((Constants!$B$5*AI330)+Constants!$B$4*AE331+AJ330)-(Constants!$B$4+Constants!$B$5)*AI331</f>
        <v>0</v>
      </c>
      <c r="AK331">
        <f>((Constants!$B$5*AK330)+Constants!$B$4*AF331+AL330)/(Constants!$B$5+Constants!$B$4)</f>
        <v>400.5</v>
      </c>
      <c r="AL331">
        <f>((Constants!$B$5*AK330)+Constants!$B$4*AF331+AL330)-(Constants!$B$5+Constants!$B$4)*AK331</f>
        <v>0</v>
      </c>
      <c r="AM331">
        <f t="shared" si="94"/>
        <v>1</v>
      </c>
      <c r="AN331">
        <f t="shared" si="95"/>
        <v>1</v>
      </c>
      <c r="AO331">
        <f>(200000*(ABS(N331)-ABS(N329))+Constants!$B$7)/(2*Constants!$B$7)</f>
        <v>0.5</v>
      </c>
      <c r="AP331">
        <f>(200000*(ABS(O331)-ABS(O329))+Constants!$B$7)/(2*Constants!$B$7)</f>
        <v>0.5</v>
      </c>
      <c r="AQ331">
        <f t="shared" si="96"/>
        <v>1</v>
      </c>
      <c r="AR331">
        <f>(Constants!$B$3*Constants!$B$8*I331*K331+AS330)/(Constants!$B$9*Constants!$B$4)</f>
        <v>2.51327433628319</v>
      </c>
      <c r="AS331">
        <f>(Constants!$B$3*Constants!$B$8*I331*K331+AS330)-(AR331*Constants!$B$9*Constants!$B$4)</f>
        <v>0</v>
      </c>
      <c r="AT331">
        <f t="shared" si="97"/>
        <v>826.867256637169</v>
      </c>
      <c r="AU331">
        <f t="array" ref="AU331">IF(SUMPRODUCT(--(SIGN(AN298:AN330)=SIGN(K299:K331)))=0,2,IF(AV330&gt;0,1,0))</f>
        <v>0</v>
      </c>
      <c r="AV331">
        <f>IF(AU331=2,ROUND(5*1000/Constants!$B$11,0),IF(AV330&gt;0,AV330-1,0))</f>
        <v>0</v>
      </c>
      <c r="AW331">
        <f t="shared" si="98"/>
        <v>0</v>
      </c>
      <c r="AX331">
        <f ca="1" t="array" ref="AX331">IF(AW331&gt;Constants!$B$12,2,IF(SUMPRODUCT(--(AX312:AX331=2))=0,0,1))</f>
        <v>2</v>
      </c>
      <c r="AZ331">
        <f t="array" ref="AZ331">IF(ABS(AG331)&gt;Constants!$B$13,2,IF(SUMPRODUCT(--(AZ311:AZ330=2))=0,0,1))</f>
        <v>0</v>
      </c>
    </row>
    <row r="332" spans="1:52">
      <c r="A332" s="3">
        <v>330</v>
      </c>
      <c r="B332">
        <f>Signals!D331</f>
        <v>1</v>
      </c>
      <c r="C332">
        <f>Signals!E331</f>
        <v>1</v>
      </c>
      <c r="D332">
        <f>Signals!G331</f>
        <v>0</v>
      </c>
      <c r="E332">
        <f>Signals!J331</f>
        <v>0</v>
      </c>
      <c r="F332">
        <f>Signals!K331</f>
        <v>0</v>
      </c>
      <c r="G332">
        <f>IF(Constants!$B$2=2,-B332,B332)</f>
        <v>1</v>
      </c>
      <c r="H332">
        <f>IF(Constants!$C$2=2,-C332,C332)</f>
        <v>1</v>
      </c>
      <c r="I332">
        <f t="shared" si="82"/>
        <v>1</v>
      </c>
      <c r="J332">
        <f t="shared" si="83"/>
        <v>1</v>
      </c>
      <c r="K332">
        <f t="shared" si="84"/>
        <v>1</v>
      </c>
      <c r="L332">
        <f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400.5</v>
      </c>
      <c r="M332">
        <f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400.5</v>
      </c>
      <c r="N332">
        <f t="shared" si="85"/>
        <v>400.5</v>
      </c>
      <c r="O332">
        <f t="shared" si="86"/>
        <v>400.5</v>
      </c>
      <c r="P332">
        <f>IF(I332&lt;&gt;0,(ABS(L332*Constants!$B$10)+50)/100,MAX(P331-ABS(N332*Constants!$B$4),0))</f>
        <v>0.54005</v>
      </c>
      <c r="Q332">
        <f>IF(J332&lt;&gt;0,(ABS(M332*Constants!$B$10)+50)/100,MAX(Q331-ABS(O332*Constants!$B$4),0))</f>
        <v>0.54005</v>
      </c>
      <c r="R332">
        <f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400.5</v>
      </c>
      <c r="S332">
        <f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400.5</v>
      </c>
      <c r="T332">
        <f t="shared" si="87"/>
        <v>400.5</v>
      </c>
      <c r="U332">
        <f t="shared" si="88"/>
        <v>400.5</v>
      </c>
      <c r="V332">
        <f>IF(I332&lt;&gt;0,(ABS(R332*Constants!$B$4)+50)/100,IF(R332=0,MAX((0-ABS(T332*Constants!$B$4)),0),(ABS(R332*Constants!$B$4)+50)/100))</f>
        <v>501.125</v>
      </c>
      <c r="W332">
        <f>IF(J332&lt;&gt;0,(ABS(S332*Constants!$B$4)+50)/100,IF(S332=0,MAX((0-ABS(U332*Constants!$B$4)),0),(ABS(S332*Constants!$B$4)+50)/100))</f>
        <v>501.125</v>
      </c>
      <c r="X332">
        <f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400.5</v>
      </c>
      <c r="Y332">
        <f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400.5</v>
      </c>
      <c r="Z332">
        <f t="shared" si="89"/>
        <v>400.5</v>
      </c>
      <c r="AA332">
        <f t="shared" si="90"/>
        <v>400.5</v>
      </c>
      <c r="AB332">
        <f>IF(I332&lt;&gt;0,(ABS(X332*Constants!$B$10)+50)/100,IF(X332=0,MAX((AB331-ABS(Z332*Constants!$B$4)),0),(ABS(X332*Constants!$B$4)+50)/100))</f>
        <v>0.54005</v>
      </c>
      <c r="AC332">
        <f>IF(J332&lt;&gt;0,(ABS(Y332*Constants!$B$10)+50)/100,IF(Y332=0,MAX((AC331-ABS(AA332*Constants!$B$4)),0),(ABS(Y332*Constants!$B$4)+50)/100))</f>
        <v>0.54005</v>
      </c>
      <c r="AD332">
        <f t="shared" si="91"/>
        <v>401</v>
      </c>
      <c r="AE332">
        <f t="shared" si="92"/>
        <v>400.5</v>
      </c>
      <c r="AF332">
        <f t="shared" si="93"/>
        <v>400.5</v>
      </c>
      <c r="AG332">
        <f>((Constants!$B$5*AG331)+Constants!$B$4*AD332+AH331)/(Constants!$B$5+Constants!$B$4)</f>
        <v>401</v>
      </c>
      <c r="AH332">
        <f>((Constants!$B$5*AG331)+Constants!$B$4*AD332+AH331)-(Constants!$B$5+Constants!$B$4)*AG332</f>
        <v>0</v>
      </c>
      <c r="AI332">
        <f>((Constants!$B$5*AI331)+Constants!$B$4*AE332+AJ331)/(Constants!$B$5+Constants!$B$4)</f>
        <v>400.5</v>
      </c>
      <c r="AJ332">
        <f>((Constants!$B$5*AI331)+Constants!$B$4*AE332+AJ331)-(Constants!$B$4+Constants!$B$5)*AI332</f>
        <v>0</v>
      </c>
      <c r="AK332">
        <f>((Constants!$B$5*AK331)+Constants!$B$4*AF332+AL331)/(Constants!$B$5+Constants!$B$4)</f>
        <v>400.5</v>
      </c>
      <c r="AL332">
        <f>((Constants!$B$5*AK331)+Constants!$B$4*AF332+AL331)-(Constants!$B$5+Constants!$B$4)*AK332</f>
        <v>0</v>
      </c>
      <c r="AM332">
        <f t="shared" si="94"/>
        <v>1</v>
      </c>
      <c r="AN332">
        <f t="shared" si="95"/>
        <v>1</v>
      </c>
      <c r="AO332">
        <f>(200000*(ABS(N332)-ABS(N330))+Constants!$B$7)/(2*Constants!$B$7)</f>
        <v>0.5</v>
      </c>
      <c r="AP332">
        <f>(200000*(ABS(O332)-ABS(O330))+Constants!$B$7)/(2*Constants!$B$7)</f>
        <v>0.5</v>
      </c>
      <c r="AQ332">
        <f t="shared" si="96"/>
        <v>1</v>
      </c>
      <c r="AR332">
        <f>(Constants!$B$3*Constants!$B$8*I332*K332+AS331)/(Constants!$B$9*Constants!$B$4)</f>
        <v>2.51327433628319</v>
      </c>
      <c r="AS332">
        <f>(Constants!$B$3*Constants!$B$8*I332*K332+AS331)-(AR332*Constants!$B$9*Constants!$B$4)</f>
        <v>0</v>
      </c>
      <c r="AT332">
        <f t="shared" si="97"/>
        <v>829.380530973452</v>
      </c>
      <c r="AU332">
        <f t="array" ref="AU332">IF(SUMPRODUCT(--(SIGN(AN299:AN331)=SIGN(K300:K332)))=0,2,IF(AV331&gt;0,1,0))</f>
        <v>0</v>
      </c>
      <c r="AV332">
        <f>IF(AU332=2,ROUND(5*1000/Constants!$B$11,0),IF(AV331&gt;0,AV331-1,0))</f>
        <v>0</v>
      </c>
      <c r="AW332">
        <f t="shared" si="98"/>
        <v>0</v>
      </c>
      <c r="AX332">
        <f ca="1" t="array" ref="AX332">IF(AW332&gt;Constants!$B$12,2,IF(SUMPRODUCT(--(AX313:AX332=2))=0,0,1))</f>
        <v>2</v>
      </c>
      <c r="AZ332">
        <f t="array" ref="AZ332">IF(ABS(AG332)&gt;Constants!$B$13,2,IF(SUMPRODUCT(--(AZ312:AZ331=2))=0,0,1))</f>
        <v>0</v>
      </c>
    </row>
    <row r="333" spans="1:52">
      <c r="A333" s="3">
        <v>331</v>
      </c>
      <c r="B333">
        <f>Signals!D332</f>
        <v>1</v>
      </c>
      <c r="C333">
        <f>Signals!E332</f>
        <v>1</v>
      </c>
      <c r="D333">
        <f>Signals!G332</f>
        <v>0</v>
      </c>
      <c r="E333">
        <f>Signals!J332</f>
        <v>0</v>
      </c>
      <c r="F333">
        <f>Signals!K332</f>
        <v>0</v>
      </c>
      <c r="G333">
        <f>IF(Constants!$B$2=2,-B333,B333)</f>
        <v>1</v>
      </c>
      <c r="H333">
        <f>IF(Constants!$C$2=2,-C333,C333)</f>
        <v>1</v>
      </c>
      <c r="I333">
        <f t="shared" si="82"/>
        <v>1</v>
      </c>
      <c r="J333">
        <f t="shared" si="83"/>
        <v>1</v>
      </c>
      <c r="K333">
        <f t="shared" si="84"/>
        <v>1</v>
      </c>
      <c r="L333">
        <f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400.5</v>
      </c>
      <c r="M333">
        <f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400.5</v>
      </c>
      <c r="N333">
        <f t="shared" si="85"/>
        <v>400.5</v>
      </c>
      <c r="O333">
        <f t="shared" si="86"/>
        <v>400.5</v>
      </c>
      <c r="P333">
        <f>IF(I333&lt;&gt;0,(ABS(L333*Constants!$B$10)+50)/100,MAX(P332-ABS(N333*Constants!$B$4),0))</f>
        <v>0.54005</v>
      </c>
      <c r="Q333">
        <f>IF(J333&lt;&gt;0,(ABS(M333*Constants!$B$10)+50)/100,MAX(Q332-ABS(O333*Constants!$B$4),0))</f>
        <v>0.54005</v>
      </c>
      <c r="R333">
        <f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400.5</v>
      </c>
      <c r="S333">
        <f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400.5</v>
      </c>
      <c r="T333">
        <f t="shared" si="87"/>
        <v>400.5</v>
      </c>
      <c r="U333">
        <f t="shared" si="88"/>
        <v>400.5</v>
      </c>
      <c r="V333">
        <f>IF(I333&lt;&gt;0,(ABS(R333*Constants!$B$4)+50)/100,IF(R333=0,MAX((0-ABS(T333*Constants!$B$4)),0),(ABS(R333*Constants!$B$4)+50)/100))</f>
        <v>501.125</v>
      </c>
      <c r="W333">
        <f>IF(J333&lt;&gt;0,(ABS(S333*Constants!$B$4)+50)/100,IF(S333=0,MAX((0-ABS(U333*Constants!$B$4)),0),(ABS(S333*Constants!$B$4)+50)/100))</f>
        <v>501.125</v>
      </c>
      <c r="X333">
        <f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400.5</v>
      </c>
      <c r="Y333">
        <f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400.5</v>
      </c>
      <c r="Z333">
        <f t="shared" si="89"/>
        <v>400.5</v>
      </c>
      <c r="AA333">
        <f t="shared" si="90"/>
        <v>400.5</v>
      </c>
      <c r="AB333">
        <f>IF(I333&lt;&gt;0,(ABS(X333*Constants!$B$10)+50)/100,IF(X333=0,MAX((AB332-ABS(Z333*Constants!$B$4)),0),(ABS(X333*Constants!$B$4)+50)/100))</f>
        <v>0.54005</v>
      </c>
      <c r="AC333">
        <f>IF(J333&lt;&gt;0,(ABS(Y333*Constants!$B$10)+50)/100,IF(Y333=0,MAX((AC332-ABS(AA333*Constants!$B$4)),0),(ABS(Y333*Constants!$B$4)+50)/100))</f>
        <v>0.54005</v>
      </c>
      <c r="AD333">
        <f t="shared" si="91"/>
        <v>401</v>
      </c>
      <c r="AE333">
        <f t="shared" si="92"/>
        <v>400.5</v>
      </c>
      <c r="AF333">
        <f t="shared" si="93"/>
        <v>400.5</v>
      </c>
      <c r="AG333">
        <f>((Constants!$B$5*AG332)+Constants!$B$4*AD333+AH332)/(Constants!$B$5+Constants!$B$4)</f>
        <v>401</v>
      </c>
      <c r="AH333">
        <f>((Constants!$B$5*AG332)+Constants!$B$4*AD333+AH332)-(Constants!$B$5+Constants!$B$4)*AG333</f>
        <v>0</v>
      </c>
      <c r="AI333">
        <f>((Constants!$B$5*AI332)+Constants!$B$4*AE333+AJ332)/(Constants!$B$5+Constants!$B$4)</f>
        <v>400.5</v>
      </c>
      <c r="AJ333">
        <f>((Constants!$B$5*AI332)+Constants!$B$4*AE333+AJ332)-(Constants!$B$4+Constants!$B$5)*AI333</f>
        <v>0</v>
      </c>
      <c r="AK333">
        <f>((Constants!$B$5*AK332)+Constants!$B$4*AF333+AL332)/(Constants!$B$5+Constants!$B$4)</f>
        <v>400.5</v>
      </c>
      <c r="AL333">
        <f>((Constants!$B$5*AK332)+Constants!$B$4*AF333+AL332)-(Constants!$B$5+Constants!$B$4)*AK333</f>
        <v>0</v>
      </c>
      <c r="AM333">
        <f t="shared" si="94"/>
        <v>1</v>
      </c>
      <c r="AN333">
        <f t="shared" si="95"/>
        <v>1</v>
      </c>
      <c r="AO333">
        <f>(200000*(ABS(N333)-ABS(N331))+Constants!$B$7)/(2*Constants!$B$7)</f>
        <v>0.5</v>
      </c>
      <c r="AP333">
        <f>(200000*(ABS(O333)-ABS(O331))+Constants!$B$7)/(2*Constants!$B$7)</f>
        <v>0.5</v>
      </c>
      <c r="AQ333">
        <f t="shared" si="96"/>
        <v>1</v>
      </c>
      <c r="AR333">
        <f>(Constants!$B$3*Constants!$B$8*I333*K333+AS332)/(Constants!$B$9*Constants!$B$4)</f>
        <v>2.51327433628319</v>
      </c>
      <c r="AS333">
        <f>(Constants!$B$3*Constants!$B$8*I333*K333+AS332)-(AR333*Constants!$B$9*Constants!$B$4)</f>
        <v>0</v>
      </c>
      <c r="AT333">
        <f t="shared" si="97"/>
        <v>831.893805309735</v>
      </c>
      <c r="AU333">
        <f t="array" ref="AU333">IF(SUMPRODUCT(--(SIGN(AN300:AN332)=SIGN(K301:K333)))=0,2,IF(AV332&gt;0,1,0))</f>
        <v>0</v>
      </c>
      <c r="AV333">
        <f>IF(AU333=2,ROUND(5*1000/Constants!$B$11,0),IF(AV332&gt;0,AV332-1,0))</f>
        <v>0</v>
      </c>
      <c r="AW333">
        <f t="shared" si="98"/>
        <v>0</v>
      </c>
      <c r="AX333">
        <f ca="1" t="array" ref="AX333">IF(AW333&gt;Constants!$B$12,2,IF(SUMPRODUCT(--(AX314:AX333=2))=0,0,1))</f>
        <v>2</v>
      </c>
      <c r="AZ333">
        <f t="array" ref="AZ333">IF(ABS(AG333)&gt;Constants!$B$13,2,IF(SUMPRODUCT(--(AZ313:AZ332=2))=0,0,1))</f>
        <v>0</v>
      </c>
    </row>
    <row r="334" spans="1:52">
      <c r="A334" s="3">
        <v>332</v>
      </c>
      <c r="B334">
        <f>Signals!D333</f>
        <v>1</v>
      </c>
      <c r="C334">
        <f>Signals!E333</f>
        <v>1</v>
      </c>
      <c r="D334">
        <f>Signals!G333</f>
        <v>0</v>
      </c>
      <c r="E334">
        <f>Signals!J333</f>
        <v>0</v>
      </c>
      <c r="F334">
        <f>Signals!K333</f>
        <v>0</v>
      </c>
      <c r="G334">
        <f>IF(Constants!$B$2=2,-B334,B334)</f>
        <v>1</v>
      </c>
      <c r="H334">
        <f>IF(Constants!$C$2=2,-C334,C334)</f>
        <v>1</v>
      </c>
      <c r="I334">
        <f t="shared" si="82"/>
        <v>1</v>
      </c>
      <c r="J334">
        <f t="shared" si="83"/>
        <v>1</v>
      </c>
      <c r="K334">
        <f t="shared" si="84"/>
        <v>1</v>
      </c>
      <c r="L334">
        <f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400.5</v>
      </c>
      <c r="M334">
        <f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400.5</v>
      </c>
      <c r="N334">
        <f t="shared" si="85"/>
        <v>400.5</v>
      </c>
      <c r="O334">
        <f t="shared" si="86"/>
        <v>400.5</v>
      </c>
      <c r="P334">
        <f>IF(I334&lt;&gt;0,(ABS(L334*Constants!$B$10)+50)/100,MAX(P333-ABS(N334*Constants!$B$4),0))</f>
        <v>0.54005</v>
      </c>
      <c r="Q334">
        <f>IF(J334&lt;&gt;0,(ABS(M334*Constants!$B$10)+50)/100,MAX(Q333-ABS(O334*Constants!$B$4),0))</f>
        <v>0.54005</v>
      </c>
      <c r="R334">
        <f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400.5</v>
      </c>
      <c r="S334">
        <f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400.5</v>
      </c>
      <c r="T334">
        <f t="shared" si="87"/>
        <v>400.5</v>
      </c>
      <c r="U334">
        <f t="shared" si="88"/>
        <v>400.5</v>
      </c>
      <c r="V334">
        <f>IF(I334&lt;&gt;0,(ABS(R334*Constants!$B$4)+50)/100,IF(R334=0,MAX((0-ABS(T334*Constants!$B$4)),0),(ABS(R334*Constants!$B$4)+50)/100))</f>
        <v>501.125</v>
      </c>
      <c r="W334">
        <f>IF(J334&lt;&gt;0,(ABS(S334*Constants!$B$4)+50)/100,IF(S334=0,MAX((0-ABS(U334*Constants!$B$4)),0),(ABS(S334*Constants!$B$4)+50)/100))</f>
        <v>501.125</v>
      </c>
      <c r="X334">
        <f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400.5</v>
      </c>
      <c r="Y334">
        <f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400.5</v>
      </c>
      <c r="Z334">
        <f t="shared" si="89"/>
        <v>400.5</v>
      </c>
      <c r="AA334">
        <f t="shared" si="90"/>
        <v>400.5</v>
      </c>
      <c r="AB334">
        <f>IF(I334&lt;&gt;0,(ABS(X334*Constants!$B$10)+50)/100,IF(X334=0,MAX((AB333-ABS(Z334*Constants!$B$4)),0),(ABS(X334*Constants!$B$4)+50)/100))</f>
        <v>0.54005</v>
      </c>
      <c r="AC334">
        <f>IF(J334&lt;&gt;0,(ABS(Y334*Constants!$B$10)+50)/100,IF(Y334=0,MAX((AC333-ABS(AA334*Constants!$B$4)),0),(ABS(Y334*Constants!$B$4)+50)/100))</f>
        <v>0.54005</v>
      </c>
      <c r="AD334">
        <f t="shared" si="91"/>
        <v>401</v>
      </c>
      <c r="AE334">
        <f t="shared" si="92"/>
        <v>400.5</v>
      </c>
      <c r="AF334">
        <f t="shared" si="93"/>
        <v>400.5</v>
      </c>
      <c r="AG334">
        <f>((Constants!$B$5*AG333)+Constants!$B$4*AD334+AH333)/(Constants!$B$5+Constants!$B$4)</f>
        <v>401</v>
      </c>
      <c r="AH334">
        <f>((Constants!$B$5*AG333)+Constants!$B$4*AD334+AH333)-(Constants!$B$5+Constants!$B$4)*AG334</f>
        <v>0</v>
      </c>
      <c r="AI334">
        <f>((Constants!$B$5*AI333)+Constants!$B$4*AE334+AJ333)/(Constants!$B$5+Constants!$B$4)</f>
        <v>400.5</v>
      </c>
      <c r="AJ334">
        <f>((Constants!$B$5*AI333)+Constants!$B$4*AE334+AJ333)-(Constants!$B$4+Constants!$B$5)*AI334</f>
        <v>0</v>
      </c>
      <c r="AK334">
        <f>((Constants!$B$5*AK333)+Constants!$B$4*AF334+AL333)/(Constants!$B$5+Constants!$B$4)</f>
        <v>400.5</v>
      </c>
      <c r="AL334">
        <f>((Constants!$B$5*AK333)+Constants!$B$4*AF334+AL333)-(Constants!$B$5+Constants!$B$4)*AK334</f>
        <v>0</v>
      </c>
      <c r="AM334">
        <f t="shared" si="94"/>
        <v>1</v>
      </c>
      <c r="AN334">
        <f t="shared" si="95"/>
        <v>1</v>
      </c>
      <c r="AO334">
        <f>(200000*(ABS(N334)-ABS(N332))+Constants!$B$7)/(2*Constants!$B$7)</f>
        <v>0.5</v>
      </c>
      <c r="AP334">
        <f>(200000*(ABS(O334)-ABS(O332))+Constants!$B$7)/(2*Constants!$B$7)</f>
        <v>0.5</v>
      </c>
      <c r="AQ334">
        <f t="shared" si="96"/>
        <v>1</v>
      </c>
      <c r="AR334">
        <f>(Constants!$B$3*Constants!$B$8*I334*K334+AS333)/(Constants!$B$9*Constants!$B$4)</f>
        <v>2.51327433628319</v>
      </c>
      <c r="AS334">
        <f>(Constants!$B$3*Constants!$B$8*I334*K334+AS333)-(AR334*Constants!$B$9*Constants!$B$4)</f>
        <v>0</v>
      </c>
      <c r="AT334">
        <f t="shared" si="97"/>
        <v>834.407079646019</v>
      </c>
      <c r="AU334">
        <f t="array" ref="AU334">IF(SUMPRODUCT(--(SIGN(AN301:AN333)=SIGN(K302:K334)))=0,2,IF(AV333&gt;0,1,0))</f>
        <v>0</v>
      </c>
      <c r="AV334">
        <f>IF(AU334=2,ROUND(5*1000/Constants!$B$11,0),IF(AV333&gt;0,AV333-1,0))</f>
        <v>0</v>
      </c>
      <c r="AW334">
        <f t="shared" si="98"/>
        <v>0</v>
      </c>
      <c r="AX334">
        <f ca="1" t="array" ref="AX334">IF(AW334&gt;Constants!$B$12,2,IF(SUMPRODUCT(--(AX315:AX334=2))=0,0,1))</f>
        <v>2</v>
      </c>
      <c r="AZ334">
        <f t="array" ref="AZ334">IF(ABS(AG334)&gt;Constants!$B$13,2,IF(SUMPRODUCT(--(AZ314:AZ333=2))=0,0,1))</f>
        <v>0</v>
      </c>
    </row>
    <row r="335" spans="1:52">
      <c r="A335" s="3">
        <v>333</v>
      </c>
      <c r="B335">
        <f>Signals!D334</f>
        <v>1</v>
      </c>
      <c r="C335">
        <f>Signals!E334</f>
        <v>1</v>
      </c>
      <c r="D335">
        <f>Signals!G334</f>
        <v>0</v>
      </c>
      <c r="E335">
        <f>Signals!J334</f>
        <v>0</v>
      </c>
      <c r="F335">
        <f>Signals!K334</f>
        <v>0</v>
      </c>
      <c r="G335">
        <f>IF(Constants!$B$2=2,-B335,B335)</f>
        <v>1</v>
      </c>
      <c r="H335">
        <f>IF(Constants!$C$2=2,-C335,C335)</f>
        <v>1</v>
      </c>
      <c r="I335">
        <f t="shared" si="82"/>
        <v>1</v>
      </c>
      <c r="J335">
        <f t="shared" si="83"/>
        <v>1</v>
      </c>
      <c r="K335">
        <f t="shared" si="84"/>
        <v>1</v>
      </c>
      <c r="L335">
        <f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400.5</v>
      </c>
      <c r="M335">
        <f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400.5</v>
      </c>
      <c r="N335">
        <f t="shared" si="85"/>
        <v>400.5</v>
      </c>
      <c r="O335">
        <f t="shared" si="86"/>
        <v>400.5</v>
      </c>
      <c r="P335">
        <f>IF(I335&lt;&gt;0,(ABS(L335*Constants!$B$10)+50)/100,MAX(P334-ABS(N335*Constants!$B$4),0))</f>
        <v>0.54005</v>
      </c>
      <c r="Q335">
        <f>IF(J335&lt;&gt;0,(ABS(M335*Constants!$B$10)+50)/100,MAX(Q334-ABS(O335*Constants!$B$4),0))</f>
        <v>0.54005</v>
      </c>
      <c r="R335">
        <f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400.5</v>
      </c>
      <c r="S335">
        <f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400.5</v>
      </c>
      <c r="T335">
        <f t="shared" si="87"/>
        <v>400.5</v>
      </c>
      <c r="U335">
        <f t="shared" si="88"/>
        <v>400.5</v>
      </c>
      <c r="V335">
        <f>IF(I335&lt;&gt;0,(ABS(R335*Constants!$B$4)+50)/100,IF(R335=0,MAX((0-ABS(T335*Constants!$B$4)),0),(ABS(R335*Constants!$B$4)+50)/100))</f>
        <v>501.125</v>
      </c>
      <c r="W335">
        <f>IF(J335&lt;&gt;0,(ABS(S335*Constants!$B$4)+50)/100,IF(S335=0,MAX((0-ABS(U335*Constants!$B$4)),0),(ABS(S335*Constants!$B$4)+50)/100))</f>
        <v>501.125</v>
      </c>
      <c r="X335">
        <f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400.5</v>
      </c>
      <c r="Y335">
        <f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400.5</v>
      </c>
      <c r="Z335">
        <f t="shared" si="89"/>
        <v>400.5</v>
      </c>
      <c r="AA335">
        <f t="shared" si="90"/>
        <v>400.5</v>
      </c>
      <c r="AB335">
        <f>IF(I335&lt;&gt;0,(ABS(X335*Constants!$B$10)+50)/100,IF(X335=0,MAX((AB334-ABS(Z335*Constants!$B$4)),0),(ABS(X335*Constants!$B$4)+50)/100))</f>
        <v>0.54005</v>
      </c>
      <c r="AC335">
        <f>IF(J335&lt;&gt;0,(ABS(Y335*Constants!$B$10)+50)/100,IF(Y335=0,MAX((AC334-ABS(AA335*Constants!$B$4)),0),(ABS(Y335*Constants!$B$4)+50)/100))</f>
        <v>0.54005</v>
      </c>
      <c r="AD335">
        <f t="shared" si="91"/>
        <v>401</v>
      </c>
      <c r="AE335">
        <f t="shared" si="92"/>
        <v>400.5</v>
      </c>
      <c r="AF335">
        <f t="shared" si="93"/>
        <v>400.5</v>
      </c>
      <c r="AG335">
        <f>((Constants!$B$5*AG334)+Constants!$B$4*AD335+AH334)/(Constants!$B$5+Constants!$B$4)</f>
        <v>401</v>
      </c>
      <c r="AH335">
        <f>((Constants!$B$5*AG334)+Constants!$B$4*AD335+AH334)-(Constants!$B$5+Constants!$B$4)*AG335</f>
        <v>0</v>
      </c>
      <c r="AI335">
        <f>((Constants!$B$5*AI334)+Constants!$B$4*AE335+AJ334)/(Constants!$B$5+Constants!$B$4)</f>
        <v>400.5</v>
      </c>
      <c r="AJ335">
        <f>((Constants!$B$5*AI334)+Constants!$B$4*AE335+AJ334)-(Constants!$B$4+Constants!$B$5)*AI335</f>
        <v>0</v>
      </c>
      <c r="AK335">
        <f>((Constants!$B$5*AK334)+Constants!$B$4*AF335+AL334)/(Constants!$B$5+Constants!$B$4)</f>
        <v>400.5</v>
      </c>
      <c r="AL335">
        <f>((Constants!$B$5*AK334)+Constants!$B$4*AF335+AL334)-(Constants!$B$5+Constants!$B$4)*AK335</f>
        <v>0</v>
      </c>
      <c r="AM335">
        <f t="shared" si="94"/>
        <v>1</v>
      </c>
      <c r="AN335">
        <f t="shared" si="95"/>
        <v>1</v>
      </c>
      <c r="AO335">
        <f>(200000*(ABS(N335)-ABS(N333))+Constants!$B$7)/(2*Constants!$B$7)</f>
        <v>0.5</v>
      </c>
      <c r="AP335">
        <f>(200000*(ABS(O335)-ABS(O333))+Constants!$B$7)/(2*Constants!$B$7)</f>
        <v>0.5</v>
      </c>
      <c r="AQ335">
        <f t="shared" si="96"/>
        <v>1</v>
      </c>
      <c r="AR335">
        <f>(Constants!$B$3*Constants!$B$8*I335*K335+AS334)/(Constants!$B$9*Constants!$B$4)</f>
        <v>2.51327433628319</v>
      </c>
      <c r="AS335">
        <f>(Constants!$B$3*Constants!$B$8*I335*K335+AS334)-(AR335*Constants!$B$9*Constants!$B$4)</f>
        <v>0</v>
      </c>
      <c r="AT335">
        <f t="shared" si="97"/>
        <v>836.920353982302</v>
      </c>
      <c r="AU335">
        <f t="array" ref="AU335">IF(SUMPRODUCT(--(SIGN(AN302:AN334)=SIGN(K303:K335)))=0,2,IF(AV334&gt;0,1,0))</f>
        <v>0</v>
      </c>
      <c r="AV335">
        <f>IF(AU335=2,ROUND(5*1000/Constants!$B$11,0),IF(AV334&gt;0,AV334-1,0))</f>
        <v>0</v>
      </c>
      <c r="AW335">
        <f t="shared" si="98"/>
        <v>0</v>
      </c>
      <c r="AX335">
        <f ca="1" t="array" ref="AX335">IF(AW335&gt;Constants!$B$12,2,IF(SUMPRODUCT(--(AX316:AX335=2))=0,0,1))</f>
        <v>2</v>
      </c>
      <c r="AZ335">
        <f t="array" ref="AZ335">IF(ABS(AG335)&gt;Constants!$B$13,2,IF(SUMPRODUCT(--(AZ315:AZ334=2))=0,0,1))</f>
        <v>0</v>
      </c>
    </row>
    <row r="336" spans="1:52">
      <c r="A336" s="3">
        <v>334</v>
      </c>
      <c r="B336">
        <f>Signals!D335</f>
        <v>1</v>
      </c>
      <c r="C336">
        <f>Signals!E335</f>
        <v>1</v>
      </c>
      <c r="D336">
        <f>Signals!G335</f>
        <v>0</v>
      </c>
      <c r="E336">
        <f>Signals!J335</f>
        <v>0</v>
      </c>
      <c r="F336">
        <f>Signals!K335</f>
        <v>0</v>
      </c>
      <c r="G336">
        <f>IF(Constants!$B$2=2,-B336,B336)</f>
        <v>1</v>
      </c>
      <c r="H336">
        <f>IF(Constants!$C$2=2,-C336,C336)</f>
        <v>1</v>
      </c>
      <c r="I336">
        <f t="shared" si="82"/>
        <v>1</v>
      </c>
      <c r="J336">
        <f t="shared" si="83"/>
        <v>1</v>
      </c>
      <c r="K336">
        <f t="shared" si="84"/>
        <v>1</v>
      </c>
      <c r="L336">
        <f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400.5</v>
      </c>
      <c r="M336">
        <f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400.5</v>
      </c>
      <c r="N336">
        <f t="shared" si="85"/>
        <v>400.5</v>
      </c>
      <c r="O336">
        <f t="shared" si="86"/>
        <v>400.5</v>
      </c>
      <c r="P336">
        <f>IF(I336&lt;&gt;0,(ABS(L336*Constants!$B$10)+50)/100,MAX(P335-ABS(N336*Constants!$B$4),0))</f>
        <v>0.54005</v>
      </c>
      <c r="Q336">
        <f>IF(J336&lt;&gt;0,(ABS(M336*Constants!$B$10)+50)/100,MAX(Q335-ABS(O336*Constants!$B$4),0))</f>
        <v>0.54005</v>
      </c>
      <c r="R336">
        <f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400.5</v>
      </c>
      <c r="S336">
        <f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400.5</v>
      </c>
      <c r="T336">
        <f t="shared" si="87"/>
        <v>400.5</v>
      </c>
      <c r="U336">
        <f t="shared" si="88"/>
        <v>400.5</v>
      </c>
      <c r="V336">
        <f>IF(I336&lt;&gt;0,(ABS(R336*Constants!$B$4)+50)/100,IF(R336=0,MAX((0-ABS(T336*Constants!$B$4)),0),(ABS(R336*Constants!$B$4)+50)/100))</f>
        <v>501.125</v>
      </c>
      <c r="W336">
        <f>IF(J336&lt;&gt;0,(ABS(S336*Constants!$B$4)+50)/100,IF(S336=0,MAX((0-ABS(U336*Constants!$B$4)),0),(ABS(S336*Constants!$B$4)+50)/100))</f>
        <v>501.125</v>
      </c>
      <c r="X336">
        <f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400.5</v>
      </c>
      <c r="Y336">
        <f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400.5</v>
      </c>
      <c r="Z336">
        <f t="shared" si="89"/>
        <v>400.5</v>
      </c>
      <c r="AA336">
        <f t="shared" si="90"/>
        <v>400.5</v>
      </c>
      <c r="AB336">
        <f>IF(I336&lt;&gt;0,(ABS(X336*Constants!$B$10)+50)/100,IF(X336=0,MAX((AB335-ABS(Z336*Constants!$B$4)),0),(ABS(X336*Constants!$B$4)+50)/100))</f>
        <v>0.54005</v>
      </c>
      <c r="AC336">
        <f>IF(J336&lt;&gt;0,(ABS(Y336*Constants!$B$10)+50)/100,IF(Y336=0,MAX((AC335-ABS(AA336*Constants!$B$4)),0),(ABS(Y336*Constants!$B$4)+50)/100))</f>
        <v>0.54005</v>
      </c>
      <c r="AD336">
        <f t="shared" si="91"/>
        <v>401</v>
      </c>
      <c r="AE336">
        <f t="shared" si="92"/>
        <v>400.5</v>
      </c>
      <c r="AF336">
        <f t="shared" si="93"/>
        <v>400.5</v>
      </c>
      <c r="AG336">
        <f>((Constants!$B$5*AG335)+Constants!$B$4*AD336+AH335)/(Constants!$B$5+Constants!$B$4)</f>
        <v>401</v>
      </c>
      <c r="AH336">
        <f>((Constants!$B$5*AG335)+Constants!$B$4*AD336+AH335)-(Constants!$B$5+Constants!$B$4)*AG336</f>
        <v>0</v>
      </c>
      <c r="AI336">
        <f>((Constants!$B$5*AI335)+Constants!$B$4*AE336+AJ335)/(Constants!$B$5+Constants!$B$4)</f>
        <v>400.5</v>
      </c>
      <c r="AJ336">
        <f>((Constants!$B$5*AI335)+Constants!$B$4*AE336+AJ335)-(Constants!$B$4+Constants!$B$5)*AI336</f>
        <v>0</v>
      </c>
      <c r="AK336">
        <f>((Constants!$B$5*AK335)+Constants!$B$4*AF336+AL335)/(Constants!$B$5+Constants!$B$4)</f>
        <v>400.5</v>
      </c>
      <c r="AL336">
        <f>((Constants!$B$5*AK335)+Constants!$B$4*AF336+AL335)-(Constants!$B$5+Constants!$B$4)*AK336</f>
        <v>0</v>
      </c>
      <c r="AM336">
        <f t="shared" si="94"/>
        <v>1</v>
      </c>
      <c r="AN336">
        <f t="shared" si="95"/>
        <v>1</v>
      </c>
      <c r="AO336">
        <f>(200000*(ABS(N336)-ABS(N334))+Constants!$B$7)/(2*Constants!$B$7)</f>
        <v>0.5</v>
      </c>
      <c r="AP336">
        <f>(200000*(ABS(O336)-ABS(O334))+Constants!$B$7)/(2*Constants!$B$7)</f>
        <v>0.5</v>
      </c>
      <c r="AQ336">
        <f t="shared" si="96"/>
        <v>1</v>
      </c>
      <c r="AR336">
        <f>(Constants!$B$3*Constants!$B$8*I336*K336+AS335)/(Constants!$B$9*Constants!$B$4)</f>
        <v>2.51327433628319</v>
      </c>
      <c r="AS336">
        <f>(Constants!$B$3*Constants!$B$8*I336*K336+AS335)-(AR336*Constants!$B$9*Constants!$B$4)</f>
        <v>0</v>
      </c>
      <c r="AT336">
        <f t="shared" si="97"/>
        <v>839.433628318585</v>
      </c>
      <c r="AU336">
        <f t="array" ref="AU336">IF(SUMPRODUCT(--(SIGN(AN303:AN335)=SIGN(K304:K336)))=0,2,IF(AV335&gt;0,1,0))</f>
        <v>0</v>
      </c>
      <c r="AV336">
        <f>IF(AU336=2,ROUND(5*1000/Constants!$B$11,0),IF(AV335&gt;0,AV335-1,0))</f>
        <v>0</v>
      </c>
      <c r="AW336">
        <f t="shared" si="98"/>
        <v>0</v>
      </c>
      <c r="AX336">
        <f ca="1" t="array" ref="AX336">IF(AW336&gt;Constants!$B$12,2,IF(SUMPRODUCT(--(AX317:AX336=2))=0,0,1))</f>
        <v>2</v>
      </c>
      <c r="AZ336">
        <f t="array" ref="AZ336">IF(ABS(AG336)&gt;Constants!$B$13,2,IF(SUMPRODUCT(--(AZ316:AZ335=2))=0,0,1))</f>
        <v>0</v>
      </c>
    </row>
    <row r="337" spans="1:52">
      <c r="A337" s="3">
        <v>335</v>
      </c>
      <c r="B337">
        <f>Signals!D336</f>
        <v>1</v>
      </c>
      <c r="C337">
        <f>Signals!E336</f>
        <v>1</v>
      </c>
      <c r="D337">
        <f>Signals!G336</f>
        <v>0</v>
      </c>
      <c r="E337">
        <f>Signals!J336</f>
        <v>0</v>
      </c>
      <c r="F337">
        <f>Signals!K336</f>
        <v>0</v>
      </c>
      <c r="G337">
        <f>IF(Constants!$B$2=2,-B337,B337)</f>
        <v>1</v>
      </c>
      <c r="H337">
        <f>IF(Constants!$C$2=2,-C337,C337)</f>
        <v>1</v>
      </c>
      <c r="I337">
        <f t="shared" si="82"/>
        <v>1</v>
      </c>
      <c r="J337">
        <f t="shared" si="83"/>
        <v>1</v>
      </c>
      <c r="K337">
        <f t="shared" si="84"/>
        <v>1</v>
      </c>
      <c r="L337">
        <f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400.5</v>
      </c>
      <c r="M337">
        <f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400.5</v>
      </c>
      <c r="N337">
        <f t="shared" si="85"/>
        <v>400.5</v>
      </c>
      <c r="O337">
        <f t="shared" si="86"/>
        <v>400.5</v>
      </c>
      <c r="P337">
        <f>IF(I337&lt;&gt;0,(ABS(L337*Constants!$B$10)+50)/100,MAX(P336-ABS(N337*Constants!$B$4),0))</f>
        <v>0.54005</v>
      </c>
      <c r="Q337">
        <f>IF(J337&lt;&gt;0,(ABS(M337*Constants!$B$10)+50)/100,MAX(Q336-ABS(O337*Constants!$B$4),0))</f>
        <v>0.54005</v>
      </c>
      <c r="R337">
        <f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400.5</v>
      </c>
      <c r="S337">
        <f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400.5</v>
      </c>
      <c r="T337">
        <f t="shared" si="87"/>
        <v>400.5</v>
      </c>
      <c r="U337">
        <f t="shared" si="88"/>
        <v>400.5</v>
      </c>
      <c r="V337">
        <f>IF(I337&lt;&gt;0,(ABS(R337*Constants!$B$4)+50)/100,IF(R337=0,MAX((0-ABS(T337*Constants!$B$4)),0),(ABS(R337*Constants!$B$4)+50)/100))</f>
        <v>501.125</v>
      </c>
      <c r="W337">
        <f>IF(J337&lt;&gt;0,(ABS(S337*Constants!$B$4)+50)/100,IF(S337=0,MAX((0-ABS(U337*Constants!$B$4)),0),(ABS(S337*Constants!$B$4)+50)/100))</f>
        <v>501.125</v>
      </c>
      <c r="X337">
        <f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400.5</v>
      </c>
      <c r="Y337">
        <f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400.5</v>
      </c>
      <c r="Z337">
        <f t="shared" si="89"/>
        <v>400.5</v>
      </c>
      <c r="AA337">
        <f t="shared" si="90"/>
        <v>400.5</v>
      </c>
      <c r="AB337">
        <f>IF(I337&lt;&gt;0,(ABS(X337*Constants!$B$10)+50)/100,IF(X337=0,MAX((AB336-ABS(Z337*Constants!$B$4)),0),(ABS(X337*Constants!$B$4)+50)/100))</f>
        <v>0.54005</v>
      </c>
      <c r="AC337">
        <f>IF(J337&lt;&gt;0,(ABS(Y337*Constants!$B$10)+50)/100,IF(Y337=0,MAX((AC336-ABS(AA337*Constants!$B$4)),0),(ABS(Y337*Constants!$B$4)+50)/100))</f>
        <v>0.54005</v>
      </c>
      <c r="AD337">
        <f t="shared" si="91"/>
        <v>401</v>
      </c>
      <c r="AE337">
        <f t="shared" si="92"/>
        <v>400.5</v>
      </c>
      <c r="AF337">
        <f t="shared" si="93"/>
        <v>400.5</v>
      </c>
      <c r="AG337">
        <f>((Constants!$B$5*AG336)+Constants!$B$4*AD337+AH336)/(Constants!$B$5+Constants!$B$4)</f>
        <v>401</v>
      </c>
      <c r="AH337">
        <f>((Constants!$B$5*AG336)+Constants!$B$4*AD337+AH336)-(Constants!$B$5+Constants!$B$4)*AG337</f>
        <v>0</v>
      </c>
      <c r="AI337">
        <f>((Constants!$B$5*AI336)+Constants!$B$4*AE337+AJ336)/(Constants!$B$5+Constants!$B$4)</f>
        <v>400.5</v>
      </c>
      <c r="AJ337">
        <f>((Constants!$B$5*AI336)+Constants!$B$4*AE337+AJ336)-(Constants!$B$4+Constants!$B$5)*AI337</f>
        <v>0</v>
      </c>
      <c r="AK337">
        <f>((Constants!$B$5*AK336)+Constants!$B$4*AF337+AL336)/(Constants!$B$5+Constants!$B$4)</f>
        <v>400.5</v>
      </c>
      <c r="AL337">
        <f>((Constants!$B$5*AK336)+Constants!$B$4*AF337+AL336)-(Constants!$B$5+Constants!$B$4)*AK337</f>
        <v>0</v>
      </c>
      <c r="AM337">
        <f t="shared" si="94"/>
        <v>1</v>
      </c>
      <c r="AN337">
        <f t="shared" si="95"/>
        <v>1</v>
      </c>
      <c r="AO337">
        <f>(200000*(ABS(N337)-ABS(N335))+Constants!$B$7)/(2*Constants!$B$7)</f>
        <v>0.5</v>
      </c>
      <c r="AP337">
        <f>(200000*(ABS(O337)-ABS(O335))+Constants!$B$7)/(2*Constants!$B$7)</f>
        <v>0.5</v>
      </c>
      <c r="AQ337">
        <f t="shared" si="96"/>
        <v>1</v>
      </c>
      <c r="AR337">
        <f>(Constants!$B$3*Constants!$B$8*I337*K337+AS336)/(Constants!$B$9*Constants!$B$4)</f>
        <v>2.51327433628319</v>
      </c>
      <c r="AS337">
        <f>(Constants!$B$3*Constants!$B$8*I337*K337+AS336)-(AR337*Constants!$B$9*Constants!$B$4)</f>
        <v>0</v>
      </c>
      <c r="AT337">
        <f t="shared" si="97"/>
        <v>841.946902654868</v>
      </c>
      <c r="AU337">
        <f t="array" ref="AU337">IF(SUMPRODUCT(--(SIGN(AN304:AN336)=SIGN(K305:K337)))=0,2,IF(AV336&gt;0,1,0))</f>
        <v>0</v>
      </c>
      <c r="AV337">
        <f>IF(AU337=2,ROUND(5*1000/Constants!$B$11,0),IF(AV336&gt;0,AV336-1,0))</f>
        <v>0</v>
      </c>
      <c r="AW337">
        <f t="shared" si="98"/>
        <v>0</v>
      </c>
      <c r="AX337">
        <f ca="1" t="array" ref="AX337">IF(AW337&gt;Constants!$B$12,2,IF(SUMPRODUCT(--(AX318:AX337=2))=0,0,1))</f>
        <v>2</v>
      </c>
      <c r="AZ337">
        <f t="array" ref="AZ337">IF(ABS(AG337)&gt;Constants!$B$13,2,IF(SUMPRODUCT(--(AZ317:AZ336=2))=0,0,1))</f>
        <v>0</v>
      </c>
    </row>
    <row r="338" spans="1:52">
      <c r="A338" s="3">
        <v>336</v>
      </c>
      <c r="B338">
        <f>Signals!D337</f>
        <v>1</v>
      </c>
      <c r="C338">
        <f>Signals!E337</f>
        <v>1</v>
      </c>
      <c r="D338">
        <f>Signals!G337</f>
        <v>0</v>
      </c>
      <c r="E338">
        <f>Signals!J337</f>
        <v>0</v>
      </c>
      <c r="F338">
        <f>Signals!K337</f>
        <v>0</v>
      </c>
      <c r="G338">
        <f>IF(Constants!$B$2=2,-B338,B338)</f>
        <v>1</v>
      </c>
      <c r="H338">
        <f>IF(Constants!$C$2=2,-C338,C338)</f>
        <v>1</v>
      </c>
      <c r="I338">
        <f t="shared" si="82"/>
        <v>1</v>
      </c>
      <c r="J338">
        <f t="shared" si="83"/>
        <v>1</v>
      </c>
      <c r="K338">
        <f t="shared" si="84"/>
        <v>1</v>
      </c>
      <c r="L338">
        <f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400.5</v>
      </c>
      <c r="M338">
        <f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400.5</v>
      </c>
      <c r="N338">
        <f t="shared" si="85"/>
        <v>400.5</v>
      </c>
      <c r="O338">
        <f t="shared" si="86"/>
        <v>400.5</v>
      </c>
      <c r="P338">
        <f>IF(I338&lt;&gt;0,(ABS(L338*Constants!$B$10)+50)/100,MAX(P337-ABS(N338*Constants!$B$4),0))</f>
        <v>0.54005</v>
      </c>
      <c r="Q338">
        <f>IF(J338&lt;&gt;0,(ABS(M338*Constants!$B$10)+50)/100,MAX(Q337-ABS(O338*Constants!$B$4),0))</f>
        <v>0.54005</v>
      </c>
      <c r="R338">
        <f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400.5</v>
      </c>
      <c r="S338">
        <f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400.5</v>
      </c>
      <c r="T338">
        <f t="shared" si="87"/>
        <v>400.5</v>
      </c>
      <c r="U338">
        <f t="shared" si="88"/>
        <v>400.5</v>
      </c>
      <c r="V338">
        <f>IF(I338&lt;&gt;0,(ABS(R338*Constants!$B$4)+50)/100,IF(R338=0,MAX((0-ABS(T338*Constants!$B$4)),0),(ABS(R338*Constants!$B$4)+50)/100))</f>
        <v>501.125</v>
      </c>
      <c r="W338">
        <f>IF(J338&lt;&gt;0,(ABS(S338*Constants!$B$4)+50)/100,IF(S338=0,MAX((0-ABS(U338*Constants!$B$4)),0),(ABS(S338*Constants!$B$4)+50)/100))</f>
        <v>501.125</v>
      </c>
      <c r="X338">
        <f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400.5</v>
      </c>
      <c r="Y338">
        <f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400.5</v>
      </c>
      <c r="Z338">
        <f t="shared" si="89"/>
        <v>400.5</v>
      </c>
      <c r="AA338">
        <f t="shared" si="90"/>
        <v>400.5</v>
      </c>
      <c r="AB338">
        <f>IF(I338&lt;&gt;0,(ABS(X338*Constants!$B$10)+50)/100,IF(X338=0,MAX((AB337-ABS(Z338*Constants!$B$4)),0),(ABS(X338*Constants!$B$4)+50)/100))</f>
        <v>0.54005</v>
      </c>
      <c r="AC338">
        <f>IF(J338&lt;&gt;0,(ABS(Y338*Constants!$B$10)+50)/100,IF(Y338=0,MAX((AC337-ABS(AA338*Constants!$B$4)),0),(ABS(Y338*Constants!$B$4)+50)/100))</f>
        <v>0.54005</v>
      </c>
      <c r="AD338">
        <f t="shared" si="91"/>
        <v>401</v>
      </c>
      <c r="AE338">
        <f t="shared" si="92"/>
        <v>400.5</v>
      </c>
      <c r="AF338">
        <f t="shared" si="93"/>
        <v>400.5</v>
      </c>
      <c r="AG338">
        <f>((Constants!$B$5*AG337)+Constants!$B$4*AD338+AH337)/(Constants!$B$5+Constants!$B$4)</f>
        <v>401</v>
      </c>
      <c r="AH338">
        <f>((Constants!$B$5*AG337)+Constants!$B$4*AD338+AH337)-(Constants!$B$5+Constants!$B$4)*AG338</f>
        <v>0</v>
      </c>
      <c r="AI338">
        <f>((Constants!$B$5*AI337)+Constants!$B$4*AE338+AJ337)/(Constants!$B$5+Constants!$B$4)</f>
        <v>400.5</v>
      </c>
      <c r="AJ338">
        <f>((Constants!$B$5*AI337)+Constants!$B$4*AE338+AJ337)-(Constants!$B$4+Constants!$B$5)*AI338</f>
        <v>0</v>
      </c>
      <c r="AK338">
        <f>((Constants!$B$5*AK337)+Constants!$B$4*AF338+AL337)/(Constants!$B$5+Constants!$B$4)</f>
        <v>400.5</v>
      </c>
      <c r="AL338">
        <f>((Constants!$B$5*AK337)+Constants!$B$4*AF338+AL337)-(Constants!$B$5+Constants!$B$4)*AK338</f>
        <v>0</v>
      </c>
      <c r="AM338">
        <f t="shared" si="94"/>
        <v>1</v>
      </c>
      <c r="AN338">
        <f t="shared" si="95"/>
        <v>1</v>
      </c>
      <c r="AO338">
        <f>(200000*(ABS(N338)-ABS(N336))+Constants!$B$7)/(2*Constants!$B$7)</f>
        <v>0.5</v>
      </c>
      <c r="AP338">
        <f>(200000*(ABS(O338)-ABS(O336))+Constants!$B$7)/(2*Constants!$B$7)</f>
        <v>0.5</v>
      </c>
      <c r="AQ338">
        <f t="shared" si="96"/>
        <v>1</v>
      </c>
      <c r="AR338">
        <f>(Constants!$B$3*Constants!$B$8*I338*K338+AS337)/(Constants!$B$9*Constants!$B$4)</f>
        <v>2.51327433628319</v>
      </c>
      <c r="AS338">
        <f>(Constants!$B$3*Constants!$B$8*I338*K338+AS337)-(AR338*Constants!$B$9*Constants!$B$4)</f>
        <v>0</v>
      </c>
      <c r="AT338">
        <f t="shared" si="97"/>
        <v>844.460176991151</v>
      </c>
      <c r="AU338">
        <f t="array" ref="AU338">IF(SUMPRODUCT(--(SIGN(AN305:AN337)=SIGN(K306:K338)))=0,2,IF(AV337&gt;0,1,0))</f>
        <v>0</v>
      </c>
      <c r="AV338">
        <f>IF(AU338=2,ROUND(5*1000/Constants!$B$11,0),IF(AV337&gt;0,AV337-1,0))</f>
        <v>0</v>
      </c>
      <c r="AW338">
        <f t="shared" si="98"/>
        <v>0</v>
      </c>
      <c r="AX338">
        <f ca="1" t="array" ref="AX338">IF(AW338&gt;Constants!$B$12,2,IF(SUMPRODUCT(--(AX319:AX338=2))=0,0,1))</f>
        <v>2</v>
      </c>
      <c r="AZ338">
        <f t="array" ref="AZ338">IF(ABS(AG338)&gt;Constants!$B$13,2,IF(SUMPRODUCT(--(AZ318:AZ337=2))=0,0,1))</f>
        <v>0</v>
      </c>
    </row>
    <row r="339" spans="1:52">
      <c r="A339" s="3">
        <v>337</v>
      </c>
      <c r="B339">
        <f>Signals!D338</f>
        <v>1</v>
      </c>
      <c r="C339">
        <f>Signals!E338</f>
        <v>1</v>
      </c>
      <c r="D339">
        <f>Signals!G338</f>
        <v>0</v>
      </c>
      <c r="E339">
        <f>Signals!J338</f>
        <v>0</v>
      </c>
      <c r="F339">
        <f>Signals!K338</f>
        <v>0</v>
      </c>
      <c r="G339">
        <f>IF(Constants!$B$2=2,-B339,B339)</f>
        <v>1</v>
      </c>
      <c r="H339">
        <f>IF(Constants!$C$2=2,-C339,C339)</f>
        <v>1</v>
      </c>
      <c r="I339">
        <f t="shared" si="82"/>
        <v>1</v>
      </c>
      <c r="J339">
        <f t="shared" si="83"/>
        <v>1</v>
      </c>
      <c r="K339">
        <f t="shared" si="84"/>
        <v>1</v>
      </c>
      <c r="L339">
        <f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400.5</v>
      </c>
      <c r="M339">
        <f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400.5</v>
      </c>
      <c r="N339">
        <f t="shared" si="85"/>
        <v>400.5</v>
      </c>
      <c r="O339">
        <f t="shared" si="86"/>
        <v>400.5</v>
      </c>
      <c r="P339">
        <f>IF(I339&lt;&gt;0,(ABS(L339*Constants!$B$10)+50)/100,MAX(P338-ABS(N339*Constants!$B$4),0))</f>
        <v>0.54005</v>
      </c>
      <c r="Q339">
        <f>IF(J339&lt;&gt;0,(ABS(M339*Constants!$B$10)+50)/100,MAX(Q338-ABS(O339*Constants!$B$4),0))</f>
        <v>0.54005</v>
      </c>
      <c r="R339">
        <f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400.5</v>
      </c>
      <c r="S339">
        <f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400.5</v>
      </c>
      <c r="T339">
        <f t="shared" si="87"/>
        <v>400.5</v>
      </c>
      <c r="U339">
        <f t="shared" si="88"/>
        <v>400.5</v>
      </c>
      <c r="V339">
        <f>IF(I339&lt;&gt;0,(ABS(R339*Constants!$B$4)+50)/100,IF(R339=0,MAX((0-ABS(T339*Constants!$B$4)),0),(ABS(R339*Constants!$B$4)+50)/100))</f>
        <v>501.125</v>
      </c>
      <c r="W339">
        <f>IF(J339&lt;&gt;0,(ABS(S339*Constants!$B$4)+50)/100,IF(S339=0,MAX((0-ABS(U339*Constants!$B$4)),0),(ABS(S339*Constants!$B$4)+50)/100))</f>
        <v>501.125</v>
      </c>
      <c r="X339">
        <f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400.5</v>
      </c>
      <c r="Y339">
        <f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400.5</v>
      </c>
      <c r="Z339">
        <f t="shared" si="89"/>
        <v>400.5</v>
      </c>
      <c r="AA339">
        <f t="shared" si="90"/>
        <v>400.5</v>
      </c>
      <c r="AB339">
        <f>IF(I339&lt;&gt;0,(ABS(X339*Constants!$B$10)+50)/100,IF(X339=0,MAX((AB338-ABS(Z339*Constants!$B$4)),0),(ABS(X339*Constants!$B$4)+50)/100))</f>
        <v>0.54005</v>
      </c>
      <c r="AC339">
        <f>IF(J339&lt;&gt;0,(ABS(Y339*Constants!$B$10)+50)/100,IF(Y339=0,MAX((AC338-ABS(AA339*Constants!$B$4)),0),(ABS(Y339*Constants!$B$4)+50)/100))</f>
        <v>0.54005</v>
      </c>
      <c r="AD339">
        <f t="shared" si="91"/>
        <v>401</v>
      </c>
      <c r="AE339">
        <f t="shared" si="92"/>
        <v>400.5</v>
      </c>
      <c r="AF339">
        <f t="shared" si="93"/>
        <v>400.5</v>
      </c>
      <c r="AG339">
        <f>((Constants!$B$5*AG338)+Constants!$B$4*AD339+AH338)/(Constants!$B$5+Constants!$B$4)</f>
        <v>401</v>
      </c>
      <c r="AH339">
        <f>((Constants!$B$5*AG338)+Constants!$B$4*AD339+AH338)-(Constants!$B$5+Constants!$B$4)*AG339</f>
        <v>0</v>
      </c>
      <c r="AI339">
        <f>((Constants!$B$5*AI338)+Constants!$B$4*AE339+AJ338)/(Constants!$B$5+Constants!$B$4)</f>
        <v>400.5</v>
      </c>
      <c r="AJ339">
        <f>((Constants!$B$5*AI338)+Constants!$B$4*AE339+AJ338)-(Constants!$B$4+Constants!$B$5)*AI339</f>
        <v>0</v>
      </c>
      <c r="AK339">
        <f>((Constants!$B$5*AK338)+Constants!$B$4*AF339+AL338)/(Constants!$B$5+Constants!$B$4)</f>
        <v>400.5</v>
      </c>
      <c r="AL339">
        <f>((Constants!$B$5*AK338)+Constants!$B$4*AF339+AL338)-(Constants!$B$5+Constants!$B$4)*AK339</f>
        <v>0</v>
      </c>
      <c r="AM339">
        <f t="shared" si="94"/>
        <v>1</v>
      </c>
      <c r="AN339">
        <f t="shared" si="95"/>
        <v>1</v>
      </c>
      <c r="AO339">
        <f>(200000*(ABS(N339)-ABS(N337))+Constants!$B$7)/(2*Constants!$B$7)</f>
        <v>0.5</v>
      </c>
      <c r="AP339">
        <f>(200000*(ABS(O339)-ABS(O337))+Constants!$B$7)/(2*Constants!$B$7)</f>
        <v>0.5</v>
      </c>
      <c r="AQ339">
        <f t="shared" si="96"/>
        <v>1</v>
      </c>
      <c r="AR339">
        <f>(Constants!$B$3*Constants!$B$8*I339*K339+AS338)/(Constants!$B$9*Constants!$B$4)</f>
        <v>2.51327433628319</v>
      </c>
      <c r="AS339">
        <f>(Constants!$B$3*Constants!$B$8*I339*K339+AS338)-(AR339*Constants!$B$9*Constants!$B$4)</f>
        <v>0</v>
      </c>
      <c r="AT339">
        <f t="shared" si="97"/>
        <v>846.973451327435</v>
      </c>
      <c r="AU339">
        <f t="array" ref="AU339">IF(SUMPRODUCT(--(SIGN(AN306:AN338)=SIGN(K307:K339)))=0,2,IF(AV338&gt;0,1,0))</f>
        <v>0</v>
      </c>
      <c r="AV339">
        <f>IF(AU339=2,ROUND(5*1000/Constants!$B$11,0),IF(AV338&gt;0,AV338-1,0))</f>
        <v>0</v>
      </c>
      <c r="AW339">
        <f t="shared" si="98"/>
        <v>0</v>
      </c>
      <c r="AX339">
        <f ca="1" t="array" ref="AX339">IF(AW339&gt;Constants!$B$12,2,IF(SUMPRODUCT(--(AX320:AX339=2))=0,0,1))</f>
        <v>2</v>
      </c>
      <c r="AZ339">
        <f t="array" ref="AZ339">IF(ABS(AG339)&gt;Constants!$B$13,2,IF(SUMPRODUCT(--(AZ319:AZ338=2))=0,0,1))</f>
        <v>0</v>
      </c>
    </row>
    <row r="340" spans="1:52">
      <c r="A340" s="3">
        <v>338</v>
      </c>
      <c r="B340">
        <f>Signals!D339</f>
        <v>1</v>
      </c>
      <c r="C340">
        <f>Signals!E339</f>
        <v>1</v>
      </c>
      <c r="D340">
        <f>Signals!G339</f>
        <v>0</v>
      </c>
      <c r="E340">
        <f>Signals!J339</f>
        <v>0</v>
      </c>
      <c r="F340">
        <f>Signals!K339</f>
        <v>0</v>
      </c>
      <c r="G340">
        <f>IF(Constants!$B$2=2,-B340,B340)</f>
        <v>1</v>
      </c>
      <c r="H340">
        <f>IF(Constants!$C$2=2,-C340,C340)</f>
        <v>1</v>
      </c>
      <c r="I340">
        <f t="shared" si="82"/>
        <v>1</v>
      </c>
      <c r="J340">
        <f t="shared" si="83"/>
        <v>1</v>
      </c>
      <c r="K340">
        <f t="shared" si="84"/>
        <v>1</v>
      </c>
      <c r="L340">
        <f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400.5</v>
      </c>
      <c r="M340">
        <f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400.5</v>
      </c>
      <c r="N340">
        <f t="shared" si="85"/>
        <v>400.5</v>
      </c>
      <c r="O340">
        <f t="shared" si="86"/>
        <v>400.5</v>
      </c>
      <c r="P340">
        <f>IF(I340&lt;&gt;0,(ABS(L340*Constants!$B$10)+50)/100,MAX(P339-ABS(N340*Constants!$B$4),0))</f>
        <v>0.54005</v>
      </c>
      <c r="Q340">
        <f>IF(J340&lt;&gt;0,(ABS(M340*Constants!$B$10)+50)/100,MAX(Q339-ABS(O340*Constants!$B$4),0))</f>
        <v>0.54005</v>
      </c>
      <c r="R340">
        <f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400.5</v>
      </c>
      <c r="S340">
        <f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400.5</v>
      </c>
      <c r="T340">
        <f t="shared" si="87"/>
        <v>400.5</v>
      </c>
      <c r="U340">
        <f t="shared" si="88"/>
        <v>400.5</v>
      </c>
      <c r="V340">
        <f>IF(I340&lt;&gt;0,(ABS(R340*Constants!$B$4)+50)/100,IF(R340=0,MAX((0-ABS(T340*Constants!$B$4)),0),(ABS(R340*Constants!$B$4)+50)/100))</f>
        <v>501.125</v>
      </c>
      <c r="W340">
        <f>IF(J340&lt;&gt;0,(ABS(S340*Constants!$B$4)+50)/100,IF(S340=0,MAX((0-ABS(U340*Constants!$B$4)),0),(ABS(S340*Constants!$B$4)+50)/100))</f>
        <v>501.125</v>
      </c>
      <c r="X340">
        <f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400.5</v>
      </c>
      <c r="Y340">
        <f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400.5</v>
      </c>
      <c r="Z340">
        <f t="shared" si="89"/>
        <v>400.5</v>
      </c>
      <c r="AA340">
        <f t="shared" si="90"/>
        <v>400.5</v>
      </c>
      <c r="AB340">
        <f>IF(I340&lt;&gt;0,(ABS(X340*Constants!$B$10)+50)/100,IF(X340=0,MAX((AB339-ABS(Z340*Constants!$B$4)),0),(ABS(X340*Constants!$B$4)+50)/100))</f>
        <v>0.54005</v>
      </c>
      <c r="AC340">
        <f>IF(J340&lt;&gt;0,(ABS(Y340*Constants!$B$10)+50)/100,IF(Y340=0,MAX((AC339-ABS(AA340*Constants!$B$4)),0),(ABS(Y340*Constants!$B$4)+50)/100))</f>
        <v>0.54005</v>
      </c>
      <c r="AD340">
        <f t="shared" si="91"/>
        <v>401</v>
      </c>
      <c r="AE340">
        <f t="shared" si="92"/>
        <v>400.5</v>
      </c>
      <c r="AF340">
        <f t="shared" si="93"/>
        <v>400.5</v>
      </c>
      <c r="AG340">
        <f>((Constants!$B$5*AG339)+Constants!$B$4*AD340+AH339)/(Constants!$B$5+Constants!$B$4)</f>
        <v>401</v>
      </c>
      <c r="AH340">
        <f>((Constants!$B$5*AG339)+Constants!$B$4*AD340+AH339)-(Constants!$B$5+Constants!$B$4)*AG340</f>
        <v>0</v>
      </c>
      <c r="AI340">
        <f>((Constants!$B$5*AI339)+Constants!$B$4*AE340+AJ339)/(Constants!$B$5+Constants!$B$4)</f>
        <v>400.5</v>
      </c>
      <c r="AJ340">
        <f>((Constants!$B$5*AI339)+Constants!$B$4*AE340+AJ339)-(Constants!$B$4+Constants!$B$5)*AI340</f>
        <v>0</v>
      </c>
      <c r="AK340">
        <f>((Constants!$B$5*AK339)+Constants!$B$4*AF340+AL339)/(Constants!$B$5+Constants!$B$4)</f>
        <v>400.5</v>
      </c>
      <c r="AL340">
        <f>((Constants!$B$5*AK339)+Constants!$B$4*AF340+AL339)-(Constants!$B$5+Constants!$B$4)*AK340</f>
        <v>0</v>
      </c>
      <c r="AM340">
        <f t="shared" si="94"/>
        <v>1</v>
      </c>
      <c r="AN340">
        <f t="shared" si="95"/>
        <v>1</v>
      </c>
      <c r="AO340">
        <f>(200000*(ABS(N340)-ABS(N338))+Constants!$B$7)/(2*Constants!$B$7)</f>
        <v>0.5</v>
      </c>
      <c r="AP340">
        <f>(200000*(ABS(O340)-ABS(O338))+Constants!$B$7)/(2*Constants!$B$7)</f>
        <v>0.5</v>
      </c>
      <c r="AQ340">
        <f t="shared" si="96"/>
        <v>1</v>
      </c>
      <c r="AR340">
        <f>(Constants!$B$3*Constants!$B$8*I340*K340+AS339)/(Constants!$B$9*Constants!$B$4)</f>
        <v>2.51327433628319</v>
      </c>
      <c r="AS340">
        <f>(Constants!$B$3*Constants!$B$8*I340*K340+AS339)-(AR340*Constants!$B$9*Constants!$B$4)</f>
        <v>0</v>
      </c>
      <c r="AT340">
        <f t="shared" si="97"/>
        <v>849.486725663718</v>
      </c>
      <c r="AU340">
        <f t="array" ref="AU340">IF(SUMPRODUCT(--(SIGN(AN307:AN339)=SIGN(K308:K340)))=0,2,IF(AV339&gt;0,1,0))</f>
        <v>0</v>
      </c>
      <c r="AV340">
        <f>IF(AU340=2,ROUND(5*1000/Constants!$B$11,0),IF(AV339&gt;0,AV339-1,0))</f>
        <v>0</v>
      </c>
      <c r="AW340">
        <f t="shared" si="98"/>
        <v>0</v>
      </c>
      <c r="AX340">
        <f ca="1" t="array" ref="AX340">IF(AW340&gt;Constants!$B$12,2,IF(SUMPRODUCT(--(AX321:AX340=2))=0,0,1))</f>
        <v>2</v>
      </c>
      <c r="AZ340">
        <f t="array" ref="AZ340">IF(ABS(AG340)&gt;Constants!$B$13,2,IF(SUMPRODUCT(--(AZ320:AZ339=2))=0,0,1))</f>
        <v>0</v>
      </c>
    </row>
    <row r="341" spans="1:52">
      <c r="A341" s="3">
        <v>339</v>
      </c>
      <c r="B341">
        <f>Signals!D340</f>
        <v>1</v>
      </c>
      <c r="C341">
        <f>Signals!E340</f>
        <v>1</v>
      </c>
      <c r="D341">
        <f>Signals!G340</f>
        <v>0</v>
      </c>
      <c r="E341">
        <f>Signals!J340</f>
        <v>0</v>
      </c>
      <c r="F341">
        <f>Signals!K340</f>
        <v>0</v>
      </c>
      <c r="G341">
        <f>IF(Constants!$B$2=2,-B341,B341)</f>
        <v>1</v>
      </c>
      <c r="H341">
        <f>IF(Constants!$C$2=2,-C341,C341)</f>
        <v>1</v>
      </c>
      <c r="I341">
        <f t="shared" si="82"/>
        <v>1</v>
      </c>
      <c r="J341">
        <f t="shared" si="83"/>
        <v>1</v>
      </c>
      <c r="K341">
        <f t="shared" si="84"/>
        <v>1</v>
      </c>
      <c r="L341">
        <f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400.5</v>
      </c>
      <c r="M341">
        <f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400.5</v>
      </c>
      <c r="N341">
        <f t="shared" si="85"/>
        <v>400.5</v>
      </c>
      <c r="O341">
        <f t="shared" si="86"/>
        <v>400.5</v>
      </c>
      <c r="P341">
        <f>IF(I341&lt;&gt;0,(ABS(L341*Constants!$B$10)+50)/100,MAX(P340-ABS(N341*Constants!$B$4),0))</f>
        <v>0.54005</v>
      </c>
      <c r="Q341">
        <f>IF(J341&lt;&gt;0,(ABS(M341*Constants!$B$10)+50)/100,MAX(Q340-ABS(O341*Constants!$B$4),0))</f>
        <v>0.54005</v>
      </c>
      <c r="R341">
        <f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400.5</v>
      </c>
      <c r="S341">
        <f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400.5</v>
      </c>
      <c r="T341">
        <f t="shared" si="87"/>
        <v>400.5</v>
      </c>
      <c r="U341">
        <f t="shared" si="88"/>
        <v>400.5</v>
      </c>
      <c r="V341">
        <f>IF(I341&lt;&gt;0,(ABS(R341*Constants!$B$4)+50)/100,IF(R341=0,MAX((0-ABS(T341*Constants!$B$4)),0),(ABS(R341*Constants!$B$4)+50)/100))</f>
        <v>501.125</v>
      </c>
      <c r="W341">
        <f>IF(J341&lt;&gt;0,(ABS(S341*Constants!$B$4)+50)/100,IF(S341=0,MAX((0-ABS(U341*Constants!$B$4)),0),(ABS(S341*Constants!$B$4)+50)/100))</f>
        <v>501.125</v>
      </c>
      <c r="X341">
        <f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400.5</v>
      </c>
      <c r="Y341">
        <f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400.5</v>
      </c>
      <c r="Z341">
        <f t="shared" si="89"/>
        <v>400.5</v>
      </c>
      <c r="AA341">
        <f t="shared" si="90"/>
        <v>400.5</v>
      </c>
      <c r="AB341">
        <f>IF(I341&lt;&gt;0,(ABS(X341*Constants!$B$10)+50)/100,IF(X341=0,MAX((AB340-ABS(Z341*Constants!$B$4)),0),(ABS(X341*Constants!$B$4)+50)/100))</f>
        <v>0.54005</v>
      </c>
      <c r="AC341">
        <f>IF(J341&lt;&gt;0,(ABS(Y341*Constants!$B$10)+50)/100,IF(Y341=0,MAX((AC340-ABS(AA341*Constants!$B$4)),0),(ABS(Y341*Constants!$B$4)+50)/100))</f>
        <v>0.54005</v>
      </c>
      <c r="AD341">
        <f t="shared" si="91"/>
        <v>401</v>
      </c>
      <c r="AE341">
        <f t="shared" si="92"/>
        <v>400.5</v>
      </c>
      <c r="AF341">
        <f t="shared" si="93"/>
        <v>400.5</v>
      </c>
      <c r="AG341">
        <f>((Constants!$B$5*AG340)+Constants!$B$4*AD341+AH340)/(Constants!$B$5+Constants!$B$4)</f>
        <v>401</v>
      </c>
      <c r="AH341">
        <f>((Constants!$B$5*AG340)+Constants!$B$4*AD341+AH340)-(Constants!$B$5+Constants!$B$4)*AG341</f>
        <v>0</v>
      </c>
      <c r="AI341">
        <f>((Constants!$B$5*AI340)+Constants!$B$4*AE341+AJ340)/(Constants!$B$5+Constants!$B$4)</f>
        <v>400.5</v>
      </c>
      <c r="AJ341">
        <f>((Constants!$B$5*AI340)+Constants!$B$4*AE341+AJ340)-(Constants!$B$4+Constants!$B$5)*AI341</f>
        <v>0</v>
      </c>
      <c r="AK341">
        <f>((Constants!$B$5*AK340)+Constants!$B$4*AF341+AL340)/(Constants!$B$5+Constants!$B$4)</f>
        <v>400.5</v>
      </c>
      <c r="AL341">
        <f>((Constants!$B$5*AK340)+Constants!$B$4*AF341+AL340)-(Constants!$B$5+Constants!$B$4)*AK341</f>
        <v>0</v>
      </c>
      <c r="AM341">
        <f t="shared" si="94"/>
        <v>1</v>
      </c>
      <c r="AN341">
        <f t="shared" si="95"/>
        <v>1</v>
      </c>
      <c r="AO341">
        <f>(200000*(ABS(N341)-ABS(N339))+Constants!$B$7)/(2*Constants!$B$7)</f>
        <v>0.5</v>
      </c>
      <c r="AP341">
        <f>(200000*(ABS(O341)-ABS(O339))+Constants!$B$7)/(2*Constants!$B$7)</f>
        <v>0.5</v>
      </c>
      <c r="AQ341">
        <f t="shared" si="96"/>
        <v>1</v>
      </c>
      <c r="AR341">
        <f>(Constants!$B$3*Constants!$B$8*I341*K341+AS340)/(Constants!$B$9*Constants!$B$4)</f>
        <v>2.51327433628319</v>
      </c>
      <c r="AS341">
        <f>(Constants!$B$3*Constants!$B$8*I341*K341+AS340)-(AR341*Constants!$B$9*Constants!$B$4)</f>
        <v>0</v>
      </c>
      <c r="AT341">
        <f t="shared" si="97"/>
        <v>852.000000000001</v>
      </c>
      <c r="AU341">
        <f t="array" ref="AU341">IF(SUMPRODUCT(--(SIGN(AN308:AN340)=SIGN(K309:K341)))=0,2,IF(AV340&gt;0,1,0))</f>
        <v>0</v>
      </c>
      <c r="AV341">
        <f>IF(AU341=2,ROUND(5*1000/Constants!$B$11,0),IF(AV340&gt;0,AV340-1,0))</f>
        <v>0</v>
      </c>
      <c r="AW341">
        <f t="shared" si="98"/>
        <v>0</v>
      </c>
      <c r="AX341">
        <f ca="1" t="array" ref="AX341">IF(AW341&gt;Constants!$B$12,2,IF(SUMPRODUCT(--(AX322:AX341=2))=0,0,1))</f>
        <v>2</v>
      </c>
      <c r="AZ341">
        <f t="array" ref="AZ341">IF(ABS(AG341)&gt;Constants!$B$13,2,IF(SUMPRODUCT(--(AZ321:AZ340=2))=0,0,1))</f>
        <v>0</v>
      </c>
    </row>
    <row r="342" spans="1:52">
      <c r="A342" s="3">
        <v>340</v>
      </c>
      <c r="B342">
        <f>Signals!D341</f>
        <v>1</v>
      </c>
      <c r="C342">
        <f>Signals!E341</f>
        <v>1</v>
      </c>
      <c r="D342">
        <f>Signals!G341</f>
        <v>0</v>
      </c>
      <c r="E342">
        <f>Signals!J341</f>
        <v>0</v>
      </c>
      <c r="F342">
        <f>Signals!K341</f>
        <v>0</v>
      </c>
      <c r="G342">
        <f>IF(Constants!$B$2=2,-B342,B342)</f>
        <v>1</v>
      </c>
      <c r="H342">
        <f>IF(Constants!$C$2=2,-C342,C342)</f>
        <v>1</v>
      </c>
      <c r="I342">
        <f t="shared" si="82"/>
        <v>1</v>
      </c>
      <c r="J342">
        <f t="shared" si="83"/>
        <v>1</v>
      </c>
      <c r="K342">
        <f t="shared" si="84"/>
        <v>1</v>
      </c>
      <c r="L342">
        <f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400.5</v>
      </c>
      <c r="M342">
        <f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400.5</v>
      </c>
      <c r="N342">
        <f t="shared" si="85"/>
        <v>400.5</v>
      </c>
      <c r="O342">
        <f t="shared" si="86"/>
        <v>400.5</v>
      </c>
      <c r="P342">
        <f>IF(I342&lt;&gt;0,(ABS(L342*Constants!$B$10)+50)/100,MAX(P341-ABS(N342*Constants!$B$4),0))</f>
        <v>0.54005</v>
      </c>
      <c r="Q342">
        <f>IF(J342&lt;&gt;0,(ABS(M342*Constants!$B$10)+50)/100,MAX(Q341-ABS(O342*Constants!$B$4),0))</f>
        <v>0.54005</v>
      </c>
      <c r="R342">
        <f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400.5</v>
      </c>
      <c r="S342">
        <f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400.5</v>
      </c>
      <c r="T342">
        <f t="shared" si="87"/>
        <v>400.5</v>
      </c>
      <c r="U342">
        <f t="shared" si="88"/>
        <v>400.5</v>
      </c>
      <c r="V342">
        <f>IF(I342&lt;&gt;0,(ABS(R342*Constants!$B$4)+50)/100,IF(R342=0,MAX((0-ABS(T342*Constants!$B$4)),0),(ABS(R342*Constants!$B$4)+50)/100))</f>
        <v>501.125</v>
      </c>
      <c r="W342">
        <f>IF(J342&lt;&gt;0,(ABS(S342*Constants!$B$4)+50)/100,IF(S342=0,MAX((0-ABS(U342*Constants!$B$4)),0),(ABS(S342*Constants!$B$4)+50)/100))</f>
        <v>501.125</v>
      </c>
      <c r="X342">
        <f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400.5</v>
      </c>
      <c r="Y342">
        <f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400.5</v>
      </c>
      <c r="Z342">
        <f t="shared" si="89"/>
        <v>400.5</v>
      </c>
      <c r="AA342">
        <f t="shared" si="90"/>
        <v>400.5</v>
      </c>
      <c r="AB342">
        <f>IF(I342&lt;&gt;0,(ABS(X342*Constants!$B$10)+50)/100,IF(X342=0,MAX((AB341-ABS(Z342*Constants!$B$4)),0),(ABS(X342*Constants!$B$4)+50)/100))</f>
        <v>0.54005</v>
      </c>
      <c r="AC342">
        <f>IF(J342&lt;&gt;0,(ABS(Y342*Constants!$B$10)+50)/100,IF(Y342=0,MAX((AC341-ABS(AA342*Constants!$B$4)),0),(ABS(Y342*Constants!$B$4)+50)/100))</f>
        <v>0.54005</v>
      </c>
      <c r="AD342">
        <f t="shared" si="91"/>
        <v>401</v>
      </c>
      <c r="AE342">
        <f t="shared" si="92"/>
        <v>400.5</v>
      </c>
      <c r="AF342">
        <f t="shared" si="93"/>
        <v>400.5</v>
      </c>
      <c r="AG342">
        <f>((Constants!$B$5*AG341)+Constants!$B$4*AD342+AH341)/(Constants!$B$5+Constants!$B$4)</f>
        <v>401</v>
      </c>
      <c r="AH342">
        <f>((Constants!$B$5*AG341)+Constants!$B$4*AD342+AH341)-(Constants!$B$5+Constants!$B$4)*AG342</f>
        <v>0</v>
      </c>
      <c r="AI342">
        <f>((Constants!$B$5*AI341)+Constants!$B$4*AE342+AJ341)/(Constants!$B$5+Constants!$B$4)</f>
        <v>400.5</v>
      </c>
      <c r="AJ342">
        <f>((Constants!$B$5*AI341)+Constants!$B$4*AE342+AJ341)-(Constants!$B$4+Constants!$B$5)*AI342</f>
        <v>0</v>
      </c>
      <c r="AK342">
        <f>((Constants!$B$5*AK341)+Constants!$B$4*AF342+AL341)/(Constants!$B$5+Constants!$B$4)</f>
        <v>400.5</v>
      </c>
      <c r="AL342">
        <f>((Constants!$B$5*AK341)+Constants!$B$4*AF342+AL341)-(Constants!$B$5+Constants!$B$4)*AK342</f>
        <v>0</v>
      </c>
      <c r="AM342">
        <f t="shared" si="94"/>
        <v>1</v>
      </c>
      <c r="AN342">
        <f t="shared" si="95"/>
        <v>1</v>
      </c>
      <c r="AO342">
        <f>(200000*(ABS(N342)-ABS(N340))+Constants!$B$7)/(2*Constants!$B$7)</f>
        <v>0.5</v>
      </c>
      <c r="AP342">
        <f>(200000*(ABS(O342)-ABS(O340))+Constants!$B$7)/(2*Constants!$B$7)</f>
        <v>0.5</v>
      </c>
      <c r="AQ342">
        <f t="shared" si="96"/>
        <v>1</v>
      </c>
      <c r="AR342">
        <f>(Constants!$B$3*Constants!$B$8*I342*K342+AS341)/(Constants!$B$9*Constants!$B$4)</f>
        <v>2.51327433628319</v>
      </c>
      <c r="AS342">
        <f>(Constants!$B$3*Constants!$B$8*I342*K342+AS341)-(AR342*Constants!$B$9*Constants!$B$4)</f>
        <v>0</v>
      </c>
      <c r="AT342">
        <f t="shared" si="97"/>
        <v>854.513274336284</v>
      </c>
      <c r="AU342">
        <f t="array" ref="AU342">IF(SUMPRODUCT(--(SIGN(AN309:AN341)=SIGN(K310:K342)))=0,2,IF(AV341&gt;0,1,0))</f>
        <v>0</v>
      </c>
      <c r="AV342">
        <f>IF(AU342=2,ROUND(5*1000/Constants!$B$11,0),IF(AV341&gt;0,AV341-1,0))</f>
        <v>0</v>
      </c>
      <c r="AW342">
        <f t="shared" si="98"/>
        <v>0</v>
      </c>
      <c r="AX342">
        <f ca="1" t="array" ref="AX342">IF(AW342&gt;Constants!$B$12,2,IF(SUMPRODUCT(--(AX323:AX342=2))=0,0,1))</f>
        <v>2</v>
      </c>
      <c r="AZ342">
        <f t="array" ref="AZ342">IF(ABS(AG342)&gt;Constants!$B$13,2,IF(SUMPRODUCT(--(AZ322:AZ341=2))=0,0,1))</f>
        <v>0</v>
      </c>
    </row>
    <row r="343" spans="1:52">
      <c r="A343" s="3">
        <v>341</v>
      </c>
      <c r="B343">
        <f>Signals!D342</f>
        <v>1</v>
      </c>
      <c r="C343">
        <f>Signals!E342</f>
        <v>1</v>
      </c>
      <c r="D343">
        <f>Signals!G342</f>
        <v>0</v>
      </c>
      <c r="E343">
        <f>Signals!J342</f>
        <v>0</v>
      </c>
      <c r="F343">
        <f>Signals!K342</f>
        <v>0</v>
      </c>
      <c r="G343">
        <f>IF(Constants!$B$2=2,-B343,B343)</f>
        <v>1</v>
      </c>
      <c r="H343">
        <f>IF(Constants!$C$2=2,-C343,C343)</f>
        <v>1</v>
      </c>
      <c r="I343">
        <f t="shared" si="82"/>
        <v>1</v>
      </c>
      <c r="J343">
        <f t="shared" si="83"/>
        <v>1</v>
      </c>
      <c r="K343">
        <f t="shared" si="84"/>
        <v>1</v>
      </c>
      <c r="L343">
        <f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400.5</v>
      </c>
      <c r="M343">
        <f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400.5</v>
      </c>
      <c r="N343">
        <f t="shared" si="85"/>
        <v>400.5</v>
      </c>
      <c r="O343">
        <f t="shared" si="86"/>
        <v>400.5</v>
      </c>
      <c r="P343">
        <f>IF(I343&lt;&gt;0,(ABS(L343*Constants!$B$10)+50)/100,MAX(P342-ABS(N343*Constants!$B$4),0))</f>
        <v>0.54005</v>
      </c>
      <c r="Q343">
        <f>IF(J343&lt;&gt;0,(ABS(M343*Constants!$B$10)+50)/100,MAX(Q342-ABS(O343*Constants!$B$4),0))</f>
        <v>0.54005</v>
      </c>
      <c r="R343">
        <f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400.5</v>
      </c>
      <c r="S343">
        <f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400.5</v>
      </c>
      <c r="T343">
        <f t="shared" si="87"/>
        <v>400.5</v>
      </c>
      <c r="U343">
        <f t="shared" si="88"/>
        <v>400.5</v>
      </c>
      <c r="V343">
        <f>IF(I343&lt;&gt;0,(ABS(R343*Constants!$B$4)+50)/100,IF(R343=0,MAX((0-ABS(T343*Constants!$B$4)),0),(ABS(R343*Constants!$B$4)+50)/100))</f>
        <v>501.125</v>
      </c>
      <c r="W343">
        <f>IF(J343&lt;&gt;0,(ABS(S343*Constants!$B$4)+50)/100,IF(S343=0,MAX((0-ABS(U343*Constants!$B$4)),0),(ABS(S343*Constants!$B$4)+50)/100))</f>
        <v>501.125</v>
      </c>
      <c r="X343">
        <f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400.5</v>
      </c>
      <c r="Y343">
        <f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400.5</v>
      </c>
      <c r="Z343">
        <f t="shared" si="89"/>
        <v>400.5</v>
      </c>
      <c r="AA343">
        <f t="shared" si="90"/>
        <v>400.5</v>
      </c>
      <c r="AB343">
        <f>IF(I343&lt;&gt;0,(ABS(X343*Constants!$B$10)+50)/100,IF(X343=0,MAX((AB342-ABS(Z343*Constants!$B$4)),0),(ABS(X343*Constants!$B$4)+50)/100))</f>
        <v>0.54005</v>
      </c>
      <c r="AC343">
        <f>IF(J343&lt;&gt;0,(ABS(Y343*Constants!$B$10)+50)/100,IF(Y343=0,MAX((AC342-ABS(AA343*Constants!$B$4)),0),(ABS(Y343*Constants!$B$4)+50)/100))</f>
        <v>0.54005</v>
      </c>
      <c r="AD343">
        <f t="shared" si="91"/>
        <v>401</v>
      </c>
      <c r="AE343">
        <f t="shared" si="92"/>
        <v>400.5</v>
      </c>
      <c r="AF343">
        <f t="shared" si="93"/>
        <v>400.5</v>
      </c>
      <c r="AG343">
        <f>((Constants!$B$5*AG342)+Constants!$B$4*AD343+AH342)/(Constants!$B$5+Constants!$B$4)</f>
        <v>401</v>
      </c>
      <c r="AH343">
        <f>((Constants!$B$5*AG342)+Constants!$B$4*AD343+AH342)-(Constants!$B$5+Constants!$B$4)*AG343</f>
        <v>0</v>
      </c>
      <c r="AI343">
        <f>((Constants!$B$5*AI342)+Constants!$B$4*AE343+AJ342)/(Constants!$B$5+Constants!$B$4)</f>
        <v>400.5</v>
      </c>
      <c r="AJ343">
        <f>((Constants!$B$5*AI342)+Constants!$B$4*AE343+AJ342)-(Constants!$B$4+Constants!$B$5)*AI343</f>
        <v>0</v>
      </c>
      <c r="AK343">
        <f>((Constants!$B$5*AK342)+Constants!$B$4*AF343+AL342)/(Constants!$B$5+Constants!$B$4)</f>
        <v>400.5</v>
      </c>
      <c r="AL343">
        <f>((Constants!$B$5*AK342)+Constants!$B$4*AF343+AL342)-(Constants!$B$5+Constants!$B$4)*AK343</f>
        <v>0</v>
      </c>
      <c r="AM343">
        <f t="shared" si="94"/>
        <v>1</v>
      </c>
      <c r="AN343">
        <f t="shared" si="95"/>
        <v>1</v>
      </c>
      <c r="AO343">
        <f>(200000*(ABS(N343)-ABS(N341))+Constants!$B$7)/(2*Constants!$B$7)</f>
        <v>0.5</v>
      </c>
      <c r="AP343">
        <f>(200000*(ABS(O343)-ABS(O341))+Constants!$B$7)/(2*Constants!$B$7)</f>
        <v>0.5</v>
      </c>
      <c r="AQ343">
        <f t="shared" si="96"/>
        <v>1</v>
      </c>
      <c r="AR343">
        <f>(Constants!$B$3*Constants!$B$8*I343*K343+AS342)/(Constants!$B$9*Constants!$B$4)</f>
        <v>2.51327433628319</v>
      </c>
      <c r="AS343">
        <f>(Constants!$B$3*Constants!$B$8*I343*K343+AS342)-(AR343*Constants!$B$9*Constants!$B$4)</f>
        <v>0</v>
      </c>
      <c r="AT343">
        <f t="shared" si="97"/>
        <v>857.026548672567</v>
      </c>
      <c r="AU343">
        <f t="array" ref="AU343">IF(SUMPRODUCT(--(SIGN(AN310:AN342)=SIGN(K311:K343)))=0,2,IF(AV342&gt;0,1,0))</f>
        <v>0</v>
      </c>
      <c r="AV343">
        <f>IF(AU343=2,ROUND(5*1000/Constants!$B$11,0),IF(AV342&gt;0,AV342-1,0))</f>
        <v>0</v>
      </c>
      <c r="AW343">
        <f t="shared" si="98"/>
        <v>0</v>
      </c>
      <c r="AX343">
        <f ca="1" t="array" ref="AX343">IF(AW343&gt;Constants!$B$12,2,IF(SUMPRODUCT(--(AX324:AX343=2))=0,0,1))</f>
        <v>2</v>
      </c>
      <c r="AZ343">
        <f t="array" ref="AZ343">IF(ABS(AG343)&gt;Constants!$B$13,2,IF(SUMPRODUCT(--(AZ323:AZ342=2))=0,0,1))</f>
        <v>0</v>
      </c>
    </row>
    <row r="344" spans="1:52">
      <c r="A344" s="3">
        <v>342</v>
      </c>
      <c r="B344">
        <f>Signals!D343</f>
        <v>1</v>
      </c>
      <c r="C344">
        <f>Signals!E343</f>
        <v>1</v>
      </c>
      <c r="D344">
        <f>Signals!G343</f>
        <v>0</v>
      </c>
      <c r="E344">
        <f>Signals!J343</f>
        <v>0</v>
      </c>
      <c r="F344">
        <f>Signals!K343</f>
        <v>0</v>
      </c>
      <c r="G344">
        <f>IF(Constants!$B$2=2,-B344,B344)</f>
        <v>1</v>
      </c>
      <c r="H344">
        <f>IF(Constants!$C$2=2,-C344,C344)</f>
        <v>1</v>
      </c>
      <c r="I344">
        <f t="shared" si="82"/>
        <v>1</v>
      </c>
      <c r="J344">
        <f t="shared" si="83"/>
        <v>1</v>
      </c>
      <c r="K344">
        <f t="shared" si="84"/>
        <v>1</v>
      </c>
      <c r="L344">
        <f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400.5</v>
      </c>
      <c r="M344">
        <f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400.5</v>
      </c>
      <c r="N344">
        <f t="shared" si="85"/>
        <v>400.5</v>
      </c>
      <c r="O344">
        <f t="shared" si="86"/>
        <v>400.5</v>
      </c>
      <c r="P344">
        <f>IF(I344&lt;&gt;0,(ABS(L344*Constants!$B$10)+50)/100,MAX(P343-ABS(N344*Constants!$B$4),0))</f>
        <v>0.54005</v>
      </c>
      <c r="Q344">
        <f>IF(J344&lt;&gt;0,(ABS(M344*Constants!$B$10)+50)/100,MAX(Q343-ABS(O344*Constants!$B$4),0))</f>
        <v>0.54005</v>
      </c>
      <c r="R344">
        <f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400.5</v>
      </c>
      <c r="S344">
        <f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400.5</v>
      </c>
      <c r="T344">
        <f t="shared" si="87"/>
        <v>400.5</v>
      </c>
      <c r="U344">
        <f t="shared" si="88"/>
        <v>400.5</v>
      </c>
      <c r="V344">
        <f>IF(I344&lt;&gt;0,(ABS(R344*Constants!$B$4)+50)/100,IF(R344=0,MAX((0-ABS(T344*Constants!$B$4)),0),(ABS(R344*Constants!$B$4)+50)/100))</f>
        <v>501.125</v>
      </c>
      <c r="W344">
        <f>IF(J344&lt;&gt;0,(ABS(S344*Constants!$B$4)+50)/100,IF(S344=0,MAX((0-ABS(U344*Constants!$B$4)),0),(ABS(S344*Constants!$B$4)+50)/100))</f>
        <v>501.125</v>
      </c>
      <c r="X344">
        <f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400.5</v>
      </c>
      <c r="Y344">
        <f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400.5</v>
      </c>
      <c r="Z344">
        <f t="shared" si="89"/>
        <v>400.5</v>
      </c>
      <c r="AA344">
        <f t="shared" si="90"/>
        <v>400.5</v>
      </c>
      <c r="AB344">
        <f>IF(I344&lt;&gt;0,(ABS(X344*Constants!$B$10)+50)/100,IF(X344=0,MAX((AB343-ABS(Z344*Constants!$B$4)),0),(ABS(X344*Constants!$B$4)+50)/100))</f>
        <v>0.54005</v>
      </c>
      <c r="AC344">
        <f>IF(J344&lt;&gt;0,(ABS(Y344*Constants!$B$10)+50)/100,IF(Y344=0,MAX((AC343-ABS(AA344*Constants!$B$4)),0),(ABS(Y344*Constants!$B$4)+50)/100))</f>
        <v>0.54005</v>
      </c>
      <c r="AD344">
        <f t="shared" si="91"/>
        <v>401</v>
      </c>
      <c r="AE344">
        <f t="shared" si="92"/>
        <v>400.5</v>
      </c>
      <c r="AF344">
        <f t="shared" si="93"/>
        <v>400.5</v>
      </c>
      <c r="AG344">
        <f>((Constants!$B$5*AG343)+Constants!$B$4*AD344+AH343)/(Constants!$B$5+Constants!$B$4)</f>
        <v>401</v>
      </c>
      <c r="AH344">
        <f>((Constants!$B$5*AG343)+Constants!$B$4*AD344+AH343)-(Constants!$B$5+Constants!$B$4)*AG344</f>
        <v>0</v>
      </c>
      <c r="AI344">
        <f>((Constants!$B$5*AI343)+Constants!$B$4*AE344+AJ343)/(Constants!$B$5+Constants!$B$4)</f>
        <v>400.5</v>
      </c>
      <c r="AJ344">
        <f>((Constants!$B$5*AI343)+Constants!$B$4*AE344+AJ343)-(Constants!$B$4+Constants!$B$5)*AI344</f>
        <v>0</v>
      </c>
      <c r="AK344">
        <f>((Constants!$B$5*AK343)+Constants!$B$4*AF344+AL343)/(Constants!$B$5+Constants!$B$4)</f>
        <v>400.5</v>
      </c>
      <c r="AL344">
        <f>((Constants!$B$5*AK343)+Constants!$B$4*AF344+AL343)-(Constants!$B$5+Constants!$B$4)*AK344</f>
        <v>0</v>
      </c>
      <c r="AM344">
        <f t="shared" si="94"/>
        <v>1</v>
      </c>
      <c r="AN344">
        <f t="shared" si="95"/>
        <v>1</v>
      </c>
      <c r="AO344">
        <f>(200000*(ABS(N344)-ABS(N342))+Constants!$B$7)/(2*Constants!$B$7)</f>
        <v>0.5</v>
      </c>
      <c r="AP344">
        <f>(200000*(ABS(O344)-ABS(O342))+Constants!$B$7)/(2*Constants!$B$7)</f>
        <v>0.5</v>
      </c>
      <c r="AQ344">
        <f t="shared" si="96"/>
        <v>1</v>
      </c>
      <c r="AR344">
        <f>(Constants!$B$3*Constants!$B$8*I344*K344+AS343)/(Constants!$B$9*Constants!$B$4)</f>
        <v>2.51327433628319</v>
      </c>
      <c r="AS344">
        <f>(Constants!$B$3*Constants!$B$8*I344*K344+AS343)-(AR344*Constants!$B$9*Constants!$B$4)</f>
        <v>0</v>
      </c>
      <c r="AT344">
        <f t="shared" si="97"/>
        <v>859.53982300885</v>
      </c>
      <c r="AU344">
        <f t="array" ref="AU344">IF(SUMPRODUCT(--(SIGN(AN311:AN343)=SIGN(K312:K344)))=0,2,IF(AV343&gt;0,1,0))</f>
        <v>0</v>
      </c>
      <c r="AV344">
        <f>IF(AU344=2,ROUND(5*1000/Constants!$B$11,0),IF(AV343&gt;0,AV343-1,0))</f>
        <v>0</v>
      </c>
      <c r="AW344">
        <f t="shared" si="98"/>
        <v>0</v>
      </c>
      <c r="AX344">
        <f ca="1" t="array" ref="AX344">IF(AW344&gt;Constants!$B$12,2,IF(SUMPRODUCT(--(AX325:AX344=2))=0,0,1))</f>
        <v>2</v>
      </c>
      <c r="AZ344">
        <f t="array" ref="AZ344">IF(ABS(AG344)&gt;Constants!$B$13,2,IF(SUMPRODUCT(--(AZ324:AZ343=2))=0,0,1))</f>
        <v>0</v>
      </c>
    </row>
    <row r="345" spans="1:52">
      <c r="A345" s="3">
        <v>343</v>
      </c>
      <c r="B345">
        <f>Signals!D344</f>
        <v>1</v>
      </c>
      <c r="C345">
        <f>Signals!E344</f>
        <v>1</v>
      </c>
      <c r="D345">
        <f>Signals!G344</f>
        <v>0</v>
      </c>
      <c r="E345">
        <f>Signals!J344</f>
        <v>0</v>
      </c>
      <c r="F345">
        <f>Signals!K344</f>
        <v>0</v>
      </c>
      <c r="G345">
        <f>IF(Constants!$B$2=2,-B345,B345)</f>
        <v>1</v>
      </c>
      <c r="H345">
        <f>IF(Constants!$C$2=2,-C345,C345)</f>
        <v>1</v>
      </c>
      <c r="I345">
        <f t="shared" si="82"/>
        <v>1</v>
      </c>
      <c r="J345">
        <f t="shared" si="83"/>
        <v>1</v>
      </c>
      <c r="K345">
        <f t="shared" si="84"/>
        <v>1</v>
      </c>
      <c r="L345">
        <f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400.5</v>
      </c>
      <c r="M345">
        <f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400.5</v>
      </c>
      <c r="N345">
        <f t="shared" si="85"/>
        <v>400.5</v>
      </c>
      <c r="O345">
        <f t="shared" si="86"/>
        <v>400.5</v>
      </c>
      <c r="P345">
        <f>IF(I345&lt;&gt;0,(ABS(L345*Constants!$B$10)+50)/100,MAX(P344-ABS(N345*Constants!$B$4),0))</f>
        <v>0.54005</v>
      </c>
      <c r="Q345">
        <f>IF(J345&lt;&gt;0,(ABS(M345*Constants!$B$10)+50)/100,MAX(Q344-ABS(O345*Constants!$B$4),0))</f>
        <v>0.54005</v>
      </c>
      <c r="R345">
        <f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400.5</v>
      </c>
      <c r="S345">
        <f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400.5</v>
      </c>
      <c r="T345">
        <f t="shared" si="87"/>
        <v>400.5</v>
      </c>
      <c r="U345">
        <f t="shared" si="88"/>
        <v>400.5</v>
      </c>
      <c r="V345">
        <f>IF(I345&lt;&gt;0,(ABS(R345*Constants!$B$4)+50)/100,IF(R345=0,MAX((0-ABS(T345*Constants!$B$4)),0),(ABS(R345*Constants!$B$4)+50)/100))</f>
        <v>501.125</v>
      </c>
      <c r="W345">
        <f>IF(J345&lt;&gt;0,(ABS(S345*Constants!$B$4)+50)/100,IF(S345=0,MAX((0-ABS(U345*Constants!$B$4)),0),(ABS(S345*Constants!$B$4)+50)/100))</f>
        <v>501.125</v>
      </c>
      <c r="X345">
        <f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400.5</v>
      </c>
      <c r="Y345">
        <f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400.5</v>
      </c>
      <c r="Z345">
        <f t="shared" si="89"/>
        <v>400.5</v>
      </c>
      <c r="AA345">
        <f t="shared" si="90"/>
        <v>400.5</v>
      </c>
      <c r="AB345">
        <f>IF(I345&lt;&gt;0,(ABS(X345*Constants!$B$10)+50)/100,IF(X345=0,MAX((AB344-ABS(Z345*Constants!$B$4)),0),(ABS(X345*Constants!$B$4)+50)/100))</f>
        <v>0.54005</v>
      </c>
      <c r="AC345">
        <f>IF(J345&lt;&gt;0,(ABS(Y345*Constants!$B$10)+50)/100,IF(Y345=0,MAX((AC344-ABS(AA345*Constants!$B$4)),0),(ABS(Y345*Constants!$B$4)+50)/100))</f>
        <v>0.54005</v>
      </c>
      <c r="AD345">
        <f t="shared" si="91"/>
        <v>401</v>
      </c>
      <c r="AE345">
        <f t="shared" si="92"/>
        <v>400.5</v>
      </c>
      <c r="AF345">
        <f t="shared" si="93"/>
        <v>400.5</v>
      </c>
      <c r="AG345">
        <f>((Constants!$B$5*AG344)+Constants!$B$4*AD345+AH344)/(Constants!$B$5+Constants!$B$4)</f>
        <v>401</v>
      </c>
      <c r="AH345">
        <f>((Constants!$B$5*AG344)+Constants!$B$4*AD345+AH344)-(Constants!$B$5+Constants!$B$4)*AG345</f>
        <v>0</v>
      </c>
      <c r="AI345">
        <f>((Constants!$B$5*AI344)+Constants!$B$4*AE345+AJ344)/(Constants!$B$5+Constants!$B$4)</f>
        <v>400.5</v>
      </c>
      <c r="AJ345">
        <f>((Constants!$B$5*AI344)+Constants!$B$4*AE345+AJ344)-(Constants!$B$4+Constants!$B$5)*AI345</f>
        <v>0</v>
      </c>
      <c r="AK345">
        <f>((Constants!$B$5*AK344)+Constants!$B$4*AF345+AL344)/(Constants!$B$5+Constants!$B$4)</f>
        <v>400.5</v>
      </c>
      <c r="AL345">
        <f>((Constants!$B$5*AK344)+Constants!$B$4*AF345+AL344)-(Constants!$B$5+Constants!$B$4)*AK345</f>
        <v>0</v>
      </c>
      <c r="AM345">
        <f t="shared" si="94"/>
        <v>1</v>
      </c>
      <c r="AN345">
        <f t="shared" si="95"/>
        <v>1</v>
      </c>
      <c r="AO345">
        <f>(200000*(ABS(N345)-ABS(N343))+Constants!$B$7)/(2*Constants!$B$7)</f>
        <v>0.5</v>
      </c>
      <c r="AP345">
        <f>(200000*(ABS(O345)-ABS(O343))+Constants!$B$7)/(2*Constants!$B$7)</f>
        <v>0.5</v>
      </c>
      <c r="AQ345">
        <f t="shared" si="96"/>
        <v>1</v>
      </c>
      <c r="AR345">
        <f>(Constants!$B$3*Constants!$B$8*I345*K345+AS344)/(Constants!$B$9*Constants!$B$4)</f>
        <v>2.51327433628319</v>
      </c>
      <c r="AS345">
        <f>(Constants!$B$3*Constants!$B$8*I345*K345+AS344)-(AR345*Constants!$B$9*Constants!$B$4)</f>
        <v>0</v>
      </c>
      <c r="AT345">
        <f t="shared" si="97"/>
        <v>862.053097345134</v>
      </c>
      <c r="AU345">
        <f t="array" ref="AU345">IF(SUMPRODUCT(--(SIGN(AN312:AN344)=SIGN(K313:K345)))=0,2,IF(AV344&gt;0,1,0))</f>
        <v>0</v>
      </c>
      <c r="AV345">
        <f>IF(AU345=2,ROUND(5*1000/Constants!$B$11,0),IF(AV344&gt;0,AV344-1,0))</f>
        <v>0</v>
      </c>
      <c r="AW345">
        <f t="shared" si="98"/>
        <v>0</v>
      </c>
      <c r="AX345">
        <f ca="1" t="array" ref="AX345">IF(AW345&gt;Constants!$B$12,2,IF(SUMPRODUCT(--(AX326:AX345=2))=0,0,1))</f>
        <v>2</v>
      </c>
      <c r="AZ345">
        <f t="array" ref="AZ345">IF(ABS(AG345)&gt;Constants!$B$13,2,IF(SUMPRODUCT(--(AZ325:AZ344=2))=0,0,1))</f>
        <v>0</v>
      </c>
    </row>
    <row r="346" spans="1:52">
      <c r="A346" s="3">
        <v>344</v>
      </c>
      <c r="B346">
        <f>Signals!D345</f>
        <v>1</v>
      </c>
      <c r="C346">
        <f>Signals!E345</f>
        <v>1</v>
      </c>
      <c r="D346">
        <f>Signals!G345</f>
        <v>0</v>
      </c>
      <c r="E346">
        <f>Signals!J345</f>
        <v>0</v>
      </c>
      <c r="F346">
        <f>Signals!K345</f>
        <v>0</v>
      </c>
      <c r="G346">
        <f>IF(Constants!$B$2=2,-B346,B346)</f>
        <v>1</v>
      </c>
      <c r="H346">
        <f>IF(Constants!$C$2=2,-C346,C346)</f>
        <v>1</v>
      </c>
      <c r="I346">
        <f t="shared" si="82"/>
        <v>1</v>
      </c>
      <c r="J346">
        <f t="shared" si="83"/>
        <v>1</v>
      </c>
      <c r="K346">
        <f t="shared" si="84"/>
        <v>1</v>
      </c>
      <c r="L346">
        <f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400.5</v>
      </c>
      <c r="M346">
        <f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400.5</v>
      </c>
      <c r="N346">
        <f t="shared" si="85"/>
        <v>400.5</v>
      </c>
      <c r="O346">
        <f t="shared" si="86"/>
        <v>400.5</v>
      </c>
      <c r="P346">
        <f>IF(I346&lt;&gt;0,(ABS(L346*Constants!$B$10)+50)/100,MAX(P345-ABS(N346*Constants!$B$4),0))</f>
        <v>0.54005</v>
      </c>
      <c r="Q346">
        <f>IF(J346&lt;&gt;0,(ABS(M346*Constants!$B$10)+50)/100,MAX(Q345-ABS(O346*Constants!$B$4),0))</f>
        <v>0.54005</v>
      </c>
      <c r="R346">
        <f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400.5</v>
      </c>
      <c r="S346">
        <f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400.5</v>
      </c>
      <c r="T346">
        <f t="shared" si="87"/>
        <v>400.5</v>
      </c>
      <c r="U346">
        <f t="shared" si="88"/>
        <v>400.5</v>
      </c>
      <c r="V346">
        <f>IF(I346&lt;&gt;0,(ABS(R346*Constants!$B$4)+50)/100,IF(R346=0,MAX((0-ABS(T346*Constants!$B$4)),0),(ABS(R346*Constants!$B$4)+50)/100))</f>
        <v>501.125</v>
      </c>
      <c r="W346">
        <f>IF(J346&lt;&gt;0,(ABS(S346*Constants!$B$4)+50)/100,IF(S346=0,MAX((0-ABS(U346*Constants!$B$4)),0),(ABS(S346*Constants!$B$4)+50)/100))</f>
        <v>501.125</v>
      </c>
      <c r="X346">
        <f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400.5</v>
      </c>
      <c r="Y346">
        <f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400.5</v>
      </c>
      <c r="Z346">
        <f t="shared" si="89"/>
        <v>400.5</v>
      </c>
      <c r="AA346">
        <f t="shared" si="90"/>
        <v>400.5</v>
      </c>
      <c r="AB346">
        <f>IF(I346&lt;&gt;0,(ABS(X346*Constants!$B$10)+50)/100,IF(X346=0,MAX((AB345-ABS(Z346*Constants!$B$4)),0),(ABS(X346*Constants!$B$4)+50)/100))</f>
        <v>0.54005</v>
      </c>
      <c r="AC346">
        <f>IF(J346&lt;&gt;0,(ABS(Y346*Constants!$B$10)+50)/100,IF(Y346=0,MAX((AC345-ABS(AA346*Constants!$B$4)),0),(ABS(Y346*Constants!$B$4)+50)/100))</f>
        <v>0.54005</v>
      </c>
      <c r="AD346">
        <f t="shared" si="91"/>
        <v>401</v>
      </c>
      <c r="AE346">
        <f t="shared" si="92"/>
        <v>400.5</v>
      </c>
      <c r="AF346">
        <f t="shared" si="93"/>
        <v>400.5</v>
      </c>
      <c r="AG346">
        <f>((Constants!$B$5*AG345)+Constants!$B$4*AD346+AH345)/(Constants!$B$5+Constants!$B$4)</f>
        <v>401</v>
      </c>
      <c r="AH346">
        <f>((Constants!$B$5*AG345)+Constants!$B$4*AD346+AH345)-(Constants!$B$5+Constants!$B$4)*AG346</f>
        <v>0</v>
      </c>
      <c r="AI346">
        <f>((Constants!$B$5*AI345)+Constants!$B$4*AE346+AJ345)/(Constants!$B$5+Constants!$B$4)</f>
        <v>400.5</v>
      </c>
      <c r="AJ346">
        <f>((Constants!$B$5*AI345)+Constants!$B$4*AE346+AJ345)-(Constants!$B$4+Constants!$B$5)*AI346</f>
        <v>0</v>
      </c>
      <c r="AK346">
        <f>((Constants!$B$5*AK345)+Constants!$B$4*AF346+AL345)/(Constants!$B$5+Constants!$B$4)</f>
        <v>400.5</v>
      </c>
      <c r="AL346">
        <f>((Constants!$B$5*AK345)+Constants!$B$4*AF346+AL345)-(Constants!$B$5+Constants!$B$4)*AK346</f>
        <v>0</v>
      </c>
      <c r="AM346">
        <f t="shared" si="94"/>
        <v>1</v>
      </c>
      <c r="AN346">
        <f t="shared" si="95"/>
        <v>1</v>
      </c>
      <c r="AO346">
        <f>(200000*(ABS(N346)-ABS(N344))+Constants!$B$7)/(2*Constants!$B$7)</f>
        <v>0.5</v>
      </c>
      <c r="AP346">
        <f>(200000*(ABS(O346)-ABS(O344))+Constants!$B$7)/(2*Constants!$B$7)</f>
        <v>0.5</v>
      </c>
      <c r="AQ346">
        <f t="shared" si="96"/>
        <v>1</v>
      </c>
      <c r="AR346">
        <f>(Constants!$B$3*Constants!$B$8*I346*K346+AS345)/(Constants!$B$9*Constants!$B$4)</f>
        <v>2.51327433628319</v>
      </c>
      <c r="AS346">
        <f>(Constants!$B$3*Constants!$B$8*I346*K346+AS345)-(AR346*Constants!$B$9*Constants!$B$4)</f>
        <v>0</v>
      </c>
      <c r="AT346">
        <f t="shared" si="97"/>
        <v>864.566371681417</v>
      </c>
      <c r="AU346">
        <f t="array" ref="AU346">IF(SUMPRODUCT(--(SIGN(AN313:AN345)=SIGN(K314:K346)))=0,2,IF(AV345&gt;0,1,0))</f>
        <v>0</v>
      </c>
      <c r="AV346">
        <f>IF(AU346=2,ROUND(5*1000/Constants!$B$11,0),IF(AV345&gt;0,AV345-1,0))</f>
        <v>0</v>
      </c>
      <c r="AW346">
        <f t="shared" si="98"/>
        <v>0</v>
      </c>
      <c r="AX346">
        <f ca="1" t="array" ref="AX346">IF(AW346&gt;Constants!$B$12,2,IF(SUMPRODUCT(--(AX327:AX346=2))=0,0,1))</f>
        <v>2</v>
      </c>
      <c r="AZ346">
        <f t="array" ref="AZ346">IF(ABS(AG346)&gt;Constants!$B$13,2,IF(SUMPRODUCT(--(AZ326:AZ345=2))=0,0,1))</f>
        <v>0</v>
      </c>
    </row>
    <row r="347" spans="1:52">
      <c r="A347" s="3">
        <v>345</v>
      </c>
      <c r="B347">
        <f>Signals!D346</f>
        <v>1</v>
      </c>
      <c r="C347">
        <f>Signals!E346</f>
        <v>1</v>
      </c>
      <c r="D347">
        <f>Signals!G346</f>
        <v>0</v>
      </c>
      <c r="E347">
        <f>Signals!J346</f>
        <v>0</v>
      </c>
      <c r="F347">
        <f>Signals!K346</f>
        <v>0</v>
      </c>
      <c r="G347">
        <f>IF(Constants!$B$2=2,-B347,B347)</f>
        <v>1</v>
      </c>
      <c r="H347">
        <f>IF(Constants!$C$2=2,-C347,C347)</f>
        <v>1</v>
      </c>
      <c r="I347">
        <f t="shared" si="82"/>
        <v>1</v>
      </c>
      <c r="J347">
        <f t="shared" si="83"/>
        <v>1</v>
      </c>
      <c r="K347">
        <f t="shared" si="84"/>
        <v>1</v>
      </c>
      <c r="L347">
        <f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400.5</v>
      </c>
      <c r="M347">
        <f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400.5</v>
      </c>
      <c r="N347">
        <f t="shared" si="85"/>
        <v>400.5</v>
      </c>
      <c r="O347">
        <f t="shared" si="86"/>
        <v>400.5</v>
      </c>
      <c r="P347">
        <f>IF(I347&lt;&gt;0,(ABS(L347*Constants!$B$10)+50)/100,MAX(P346-ABS(N347*Constants!$B$4),0))</f>
        <v>0.54005</v>
      </c>
      <c r="Q347">
        <f>IF(J347&lt;&gt;0,(ABS(M347*Constants!$B$10)+50)/100,MAX(Q346-ABS(O347*Constants!$B$4),0))</f>
        <v>0.54005</v>
      </c>
      <c r="R347">
        <f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400.5</v>
      </c>
      <c r="S347">
        <f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400.5</v>
      </c>
      <c r="T347">
        <f t="shared" si="87"/>
        <v>400.5</v>
      </c>
      <c r="U347">
        <f t="shared" si="88"/>
        <v>400.5</v>
      </c>
      <c r="V347">
        <f>IF(I347&lt;&gt;0,(ABS(R347*Constants!$B$4)+50)/100,IF(R347=0,MAX((0-ABS(T347*Constants!$B$4)),0),(ABS(R347*Constants!$B$4)+50)/100))</f>
        <v>501.125</v>
      </c>
      <c r="W347">
        <f>IF(J347&lt;&gt;0,(ABS(S347*Constants!$B$4)+50)/100,IF(S347=0,MAX((0-ABS(U347*Constants!$B$4)),0),(ABS(S347*Constants!$B$4)+50)/100))</f>
        <v>501.125</v>
      </c>
      <c r="X347">
        <f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400.5</v>
      </c>
      <c r="Y347">
        <f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400.5</v>
      </c>
      <c r="Z347">
        <f t="shared" si="89"/>
        <v>400.5</v>
      </c>
      <c r="AA347">
        <f t="shared" si="90"/>
        <v>400.5</v>
      </c>
      <c r="AB347">
        <f>IF(I347&lt;&gt;0,(ABS(X347*Constants!$B$10)+50)/100,IF(X347=0,MAX((AB346-ABS(Z347*Constants!$B$4)),0),(ABS(X347*Constants!$B$4)+50)/100))</f>
        <v>0.54005</v>
      </c>
      <c r="AC347">
        <f>IF(J347&lt;&gt;0,(ABS(Y347*Constants!$B$10)+50)/100,IF(Y347=0,MAX((AC346-ABS(AA347*Constants!$B$4)),0),(ABS(Y347*Constants!$B$4)+50)/100))</f>
        <v>0.54005</v>
      </c>
      <c r="AD347">
        <f t="shared" si="91"/>
        <v>401</v>
      </c>
      <c r="AE347">
        <f t="shared" si="92"/>
        <v>400.5</v>
      </c>
      <c r="AF347">
        <f t="shared" si="93"/>
        <v>400.5</v>
      </c>
      <c r="AG347">
        <f>((Constants!$B$5*AG346)+Constants!$B$4*AD347+AH346)/(Constants!$B$5+Constants!$B$4)</f>
        <v>401</v>
      </c>
      <c r="AH347">
        <f>((Constants!$B$5*AG346)+Constants!$B$4*AD347+AH346)-(Constants!$B$5+Constants!$B$4)*AG347</f>
        <v>0</v>
      </c>
      <c r="AI347">
        <f>((Constants!$B$5*AI346)+Constants!$B$4*AE347+AJ346)/(Constants!$B$5+Constants!$B$4)</f>
        <v>400.5</v>
      </c>
      <c r="AJ347">
        <f>((Constants!$B$5*AI346)+Constants!$B$4*AE347+AJ346)-(Constants!$B$4+Constants!$B$5)*AI347</f>
        <v>0</v>
      </c>
      <c r="AK347">
        <f>((Constants!$B$5*AK346)+Constants!$B$4*AF347+AL346)/(Constants!$B$5+Constants!$B$4)</f>
        <v>400.5</v>
      </c>
      <c r="AL347">
        <f>((Constants!$B$5*AK346)+Constants!$B$4*AF347+AL346)-(Constants!$B$5+Constants!$B$4)*AK347</f>
        <v>0</v>
      </c>
      <c r="AM347">
        <f t="shared" si="94"/>
        <v>1</v>
      </c>
      <c r="AN347">
        <f t="shared" si="95"/>
        <v>1</v>
      </c>
      <c r="AO347">
        <f>(200000*(ABS(N347)-ABS(N345))+Constants!$B$7)/(2*Constants!$B$7)</f>
        <v>0.5</v>
      </c>
      <c r="AP347">
        <f>(200000*(ABS(O347)-ABS(O345))+Constants!$B$7)/(2*Constants!$B$7)</f>
        <v>0.5</v>
      </c>
      <c r="AQ347">
        <f t="shared" si="96"/>
        <v>1</v>
      </c>
      <c r="AR347">
        <f>(Constants!$B$3*Constants!$B$8*I347*K347+AS346)/(Constants!$B$9*Constants!$B$4)</f>
        <v>2.51327433628319</v>
      </c>
      <c r="AS347">
        <f>(Constants!$B$3*Constants!$B$8*I347*K347+AS346)-(AR347*Constants!$B$9*Constants!$B$4)</f>
        <v>0</v>
      </c>
      <c r="AT347">
        <f t="shared" si="97"/>
        <v>867.0796460177</v>
      </c>
      <c r="AU347">
        <f t="array" ref="AU347">IF(SUMPRODUCT(--(SIGN(AN314:AN346)=SIGN(K315:K347)))=0,2,IF(AV346&gt;0,1,0))</f>
        <v>0</v>
      </c>
      <c r="AV347">
        <f>IF(AU347=2,ROUND(5*1000/Constants!$B$11,0),IF(AV346&gt;0,AV346-1,0))</f>
        <v>0</v>
      </c>
      <c r="AW347">
        <f t="shared" si="98"/>
        <v>0</v>
      </c>
      <c r="AX347">
        <f ca="1" t="array" ref="AX347">IF(AW347&gt;Constants!$B$12,2,IF(SUMPRODUCT(--(AX328:AX347=2))=0,0,1))</f>
        <v>2</v>
      </c>
      <c r="AZ347">
        <f t="array" ref="AZ347">IF(ABS(AG347)&gt;Constants!$B$13,2,IF(SUMPRODUCT(--(AZ327:AZ346=2))=0,0,1))</f>
        <v>0</v>
      </c>
    </row>
    <row r="348" spans="1:52">
      <c r="A348" s="3">
        <v>346</v>
      </c>
      <c r="B348">
        <f>Signals!D347</f>
        <v>1</v>
      </c>
      <c r="C348">
        <f>Signals!E347</f>
        <v>1</v>
      </c>
      <c r="D348">
        <f>Signals!G347</f>
        <v>0</v>
      </c>
      <c r="E348">
        <f>Signals!J347</f>
        <v>0</v>
      </c>
      <c r="F348">
        <f>Signals!K347</f>
        <v>0</v>
      </c>
      <c r="G348">
        <f>IF(Constants!$B$2=2,-B348,B348)</f>
        <v>1</v>
      </c>
      <c r="H348">
        <f>IF(Constants!$C$2=2,-C348,C348)</f>
        <v>1</v>
      </c>
      <c r="I348">
        <f t="shared" si="82"/>
        <v>1</v>
      </c>
      <c r="J348">
        <f t="shared" si="83"/>
        <v>1</v>
      </c>
      <c r="K348">
        <f t="shared" si="84"/>
        <v>1</v>
      </c>
      <c r="L348">
        <f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400.5</v>
      </c>
      <c r="M348">
        <f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400.5</v>
      </c>
      <c r="N348">
        <f t="shared" si="85"/>
        <v>400.5</v>
      </c>
      <c r="O348">
        <f t="shared" si="86"/>
        <v>400.5</v>
      </c>
      <c r="P348">
        <f>IF(I348&lt;&gt;0,(ABS(L348*Constants!$B$10)+50)/100,MAX(P347-ABS(N348*Constants!$B$4),0))</f>
        <v>0.54005</v>
      </c>
      <c r="Q348">
        <f>IF(J348&lt;&gt;0,(ABS(M348*Constants!$B$10)+50)/100,MAX(Q347-ABS(O348*Constants!$B$4),0))</f>
        <v>0.54005</v>
      </c>
      <c r="R348">
        <f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400.5</v>
      </c>
      <c r="S348">
        <f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400.5</v>
      </c>
      <c r="T348">
        <f t="shared" si="87"/>
        <v>400.5</v>
      </c>
      <c r="U348">
        <f t="shared" si="88"/>
        <v>400.5</v>
      </c>
      <c r="V348">
        <f>IF(I348&lt;&gt;0,(ABS(R348*Constants!$B$4)+50)/100,IF(R348=0,MAX((0-ABS(T348*Constants!$B$4)),0),(ABS(R348*Constants!$B$4)+50)/100))</f>
        <v>501.125</v>
      </c>
      <c r="W348">
        <f>IF(J348&lt;&gt;0,(ABS(S348*Constants!$B$4)+50)/100,IF(S348=0,MAX((0-ABS(U348*Constants!$B$4)),0),(ABS(S348*Constants!$B$4)+50)/100))</f>
        <v>501.125</v>
      </c>
      <c r="X348">
        <f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400.5</v>
      </c>
      <c r="Y348">
        <f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400.5</v>
      </c>
      <c r="Z348">
        <f t="shared" si="89"/>
        <v>400.5</v>
      </c>
      <c r="AA348">
        <f t="shared" si="90"/>
        <v>400.5</v>
      </c>
      <c r="AB348">
        <f>IF(I348&lt;&gt;0,(ABS(X348*Constants!$B$10)+50)/100,IF(X348=0,MAX((AB347-ABS(Z348*Constants!$B$4)),0),(ABS(X348*Constants!$B$4)+50)/100))</f>
        <v>0.54005</v>
      </c>
      <c r="AC348">
        <f>IF(J348&lt;&gt;0,(ABS(Y348*Constants!$B$10)+50)/100,IF(Y348=0,MAX((AC347-ABS(AA348*Constants!$B$4)),0),(ABS(Y348*Constants!$B$4)+50)/100))</f>
        <v>0.54005</v>
      </c>
      <c r="AD348">
        <f t="shared" si="91"/>
        <v>401</v>
      </c>
      <c r="AE348">
        <f t="shared" si="92"/>
        <v>400.5</v>
      </c>
      <c r="AF348">
        <f t="shared" si="93"/>
        <v>400.5</v>
      </c>
      <c r="AG348">
        <f>((Constants!$B$5*AG347)+Constants!$B$4*AD348+AH347)/(Constants!$B$5+Constants!$B$4)</f>
        <v>401</v>
      </c>
      <c r="AH348">
        <f>((Constants!$B$5*AG347)+Constants!$B$4*AD348+AH347)-(Constants!$B$5+Constants!$B$4)*AG348</f>
        <v>0</v>
      </c>
      <c r="AI348">
        <f>((Constants!$B$5*AI347)+Constants!$B$4*AE348+AJ347)/(Constants!$B$5+Constants!$B$4)</f>
        <v>400.5</v>
      </c>
      <c r="AJ348">
        <f>((Constants!$B$5*AI347)+Constants!$B$4*AE348+AJ347)-(Constants!$B$4+Constants!$B$5)*AI348</f>
        <v>0</v>
      </c>
      <c r="AK348">
        <f>((Constants!$B$5*AK347)+Constants!$B$4*AF348+AL347)/(Constants!$B$5+Constants!$B$4)</f>
        <v>400.5</v>
      </c>
      <c r="AL348">
        <f>((Constants!$B$5*AK347)+Constants!$B$4*AF348+AL347)-(Constants!$B$5+Constants!$B$4)*AK348</f>
        <v>0</v>
      </c>
      <c r="AM348">
        <f t="shared" si="94"/>
        <v>1</v>
      </c>
      <c r="AN348">
        <f t="shared" si="95"/>
        <v>1</v>
      </c>
      <c r="AO348">
        <f>(200000*(ABS(N348)-ABS(N346))+Constants!$B$7)/(2*Constants!$B$7)</f>
        <v>0.5</v>
      </c>
      <c r="AP348">
        <f>(200000*(ABS(O348)-ABS(O346))+Constants!$B$7)/(2*Constants!$B$7)</f>
        <v>0.5</v>
      </c>
      <c r="AQ348">
        <f t="shared" si="96"/>
        <v>1</v>
      </c>
      <c r="AR348">
        <f>(Constants!$B$3*Constants!$B$8*I348*K348+AS347)/(Constants!$B$9*Constants!$B$4)</f>
        <v>2.51327433628319</v>
      </c>
      <c r="AS348">
        <f>(Constants!$B$3*Constants!$B$8*I348*K348+AS347)-(AR348*Constants!$B$9*Constants!$B$4)</f>
        <v>0</v>
      </c>
      <c r="AT348">
        <f t="shared" si="97"/>
        <v>869.592920353983</v>
      </c>
      <c r="AU348">
        <f t="array" ref="AU348">IF(SUMPRODUCT(--(SIGN(AN315:AN347)=SIGN(K316:K348)))=0,2,IF(AV347&gt;0,1,0))</f>
        <v>0</v>
      </c>
      <c r="AV348">
        <f>IF(AU348=2,ROUND(5*1000/Constants!$B$11,0),IF(AV347&gt;0,AV347-1,0))</f>
        <v>0</v>
      </c>
      <c r="AW348">
        <f t="shared" si="98"/>
        <v>0</v>
      </c>
      <c r="AX348">
        <f ca="1" t="array" ref="AX348">IF(AW348&gt;Constants!$B$12,2,IF(SUMPRODUCT(--(AX329:AX348=2))=0,0,1))</f>
        <v>2</v>
      </c>
      <c r="AZ348">
        <f t="array" ref="AZ348">IF(ABS(AG348)&gt;Constants!$B$13,2,IF(SUMPRODUCT(--(AZ328:AZ347=2))=0,0,1))</f>
        <v>0</v>
      </c>
    </row>
    <row r="349" spans="1:52">
      <c r="A349" s="3">
        <v>347</v>
      </c>
      <c r="B349">
        <f>Signals!D348</f>
        <v>1</v>
      </c>
      <c r="C349">
        <f>Signals!E348</f>
        <v>1</v>
      </c>
      <c r="D349">
        <f>Signals!G348</f>
        <v>0</v>
      </c>
      <c r="E349">
        <f>Signals!J348</f>
        <v>0</v>
      </c>
      <c r="F349">
        <f>Signals!K348</f>
        <v>0</v>
      </c>
      <c r="G349">
        <f>IF(Constants!$B$2=2,-B349,B349)</f>
        <v>1</v>
      </c>
      <c r="H349">
        <f>IF(Constants!$C$2=2,-C349,C349)</f>
        <v>1</v>
      </c>
      <c r="I349">
        <f t="shared" si="82"/>
        <v>1</v>
      </c>
      <c r="J349">
        <f t="shared" si="83"/>
        <v>1</v>
      </c>
      <c r="K349">
        <f t="shared" si="84"/>
        <v>1</v>
      </c>
      <c r="L349">
        <f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400.5</v>
      </c>
      <c r="M349">
        <f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400.5</v>
      </c>
      <c r="N349">
        <f t="shared" si="85"/>
        <v>400.5</v>
      </c>
      <c r="O349">
        <f t="shared" si="86"/>
        <v>400.5</v>
      </c>
      <c r="P349">
        <f>IF(I349&lt;&gt;0,(ABS(L349*Constants!$B$10)+50)/100,MAX(P348-ABS(N349*Constants!$B$4),0))</f>
        <v>0.54005</v>
      </c>
      <c r="Q349">
        <f>IF(J349&lt;&gt;0,(ABS(M349*Constants!$B$10)+50)/100,MAX(Q348-ABS(O349*Constants!$B$4),0))</f>
        <v>0.54005</v>
      </c>
      <c r="R349">
        <f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400.5</v>
      </c>
      <c r="S349">
        <f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400.5</v>
      </c>
      <c r="T349">
        <f t="shared" si="87"/>
        <v>400.5</v>
      </c>
      <c r="U349">
        <f t="shared" si="88"/>
        <v>400.5</v>
      </c>
      <c r="V349">
        <f>IF(I349&lt;&gt;0,(ABS(R349*Constants!$B$4)+50)/100,IF(R349=0,MAX((0-ABS(T349*Constants!$B$4)),0),(ABS(R349*Constants!$B$4)+50)/100))</f>
        <v>501.125</v>
      </c>
      <c r="W349">
        <f>IF(J349&lt;&gt;0,(ABS(S349*Constants!$B$4)+50)/100,IF(S349=0,MAX((0-ABS(U349*Constants!$B$4)),0),(ABS(S349*Constants!$B$4)+50)/100))</f>
        <v>501.125</v>
      </c>
      <c r="X349">
        <f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400.5</v>
      </c>
      <c r="Y349">
        <f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400.5</v>
      </c>
      <c r="Z349">
        <f t="shared" si="89"/>
        <v>400.5</v>
      </c>
      <c r="AA349">
        <f t="shared" si="90"/>
        <v>400.5</v>
      </c>
      <c r="AB349">
        <f>IF(I349&lt;&gt;0,(ABS(X349*Constants!$B$10)+50)/100,IF(X349=0,MAX((AB348-ABS(Z349*Constants!$B$4)),0),(ABS(X349*Constants!$B$4)+50)/100))</f>
        <v>0.54005</v>
      </c>
      <c r="AC349">
        <f>IF(J349&lt;&gt;0,(ABS(Y349*Constants!$B$10)+50)/100,IF(Y349=0,MAX((AC348-ABS(AA349*Constants!$B$4)),0),(ABS(Y349*Constants!$B$4)+50)/100))</f>
        <v>0.54005</v>
      </c>
      <c r="AD349">
        <f t="shared" si="91"/>
        <v>401</v>
      </c>
      <c r="AE349">
        <f t="shared" si="92"/>
        <v>400.5</v>
      </c>
      <c r="AF349">
        <f t="shared" si="93"/>
        <v>400.5</v>
      </c>
      <c r="AG349">
        <f>((Constants!$B$5*AG348)+Constants!$B$4*AD349+AH348)/(Constants!$B$5+Constants!$B$4)</f>
        <v>401</v>
      </c>
      <c r="AH349">
        <f>((Constants!$B$5*AG348)+Constants!$B$4*AD349+AH348)-(Constants!$B$5+Constants!$B$4)*AG349</f>
        <v>0</v>
      </c>
      <c r="AI349">
        <f>((Constants!$B$5*AI348)+Constants!$B$4*AE349+AJ348)/(Constants!$B$5+Constants!$B$4)</f>
        <v>400.5</v>
      </c>
      <c r="AJ349">
        <f>((Constants!$B$5*AI348)+Constants!$B$4*AE349+AJ348)-(Constants!$B$4+Constants!$B$5)*AI349</f>
        <v>0</v>
      </c>
      <c r="AK349">
        <f>((Constants!$B$5*AK348)+Constants!$B$4*AF349+AL348)/(Constants!$B$5+Constants!$B$4)</f>
        <v>400.5</v>
      </c>
      <c r="AL349">
        <f>((Constants!$B$5*AK348)+Constants!$B$4*AF349+AL348)-(Constants!$B$5+Constants!$B$4)*AK349</f>
        <v>0</v>
      </c>
      <c r="AM349">
        <f t="shared" si="94"/>
        <v>1</v>
      </c>
      <c r="AN349">
        <f t="shared" si="95"/>
        <v>1</v>
      </c>
      <c r="AO349">
        <f>(200000*(ABS(N349)-ABS(N347))+Constants!$B$7)/(2*Constants!$B$7)</f>
        <v>0.5</v>
      </c>
      <c r="AP349">
        <f>(200000*(ABS(O349)-ABS(O347))+Constants!$B$7)/(2*Constants!$B$7)</f>
        <v>0.5</v>
      </c>
      <c r="AQ349">
        <f t="shared" si="96"/>
        <v>1</v>
      </c>
      <c r="AR349">
        <f>(Constants!$B$3*Constants!$B$8*I349*K349+AS348)/(Constants!$B$9*Constants!$B$4)</f>
        <v>2.51327433628319</v>
      </c>
      <c r="AS349">
        <f>(Constants!$B$3*Constants!$B$8*I349*K349+AS348)-(AR349*Constants!$B$9*Constants!$B$4)</f>
        <v>0</v>
      </c>
      <c r="AT349">
        <f t="shared" si="97"/>
        <v>872.106194690266</v>
      </c>
      <c r="AU349">
        <f t="array" ref="AU349">IF(SUMPRODUCT(--(SIGN(AN316:AN348)=SIGN(K317:K349)))=0,2,IF(AV348&gt;0,1,0))</f>
        <v>0</v>
      </c>
      <c r="AV349">
        <f>IF(AU349=2,ROUND(5*1000/Constants!$B$11,0),IF(AV348&gt;0,AV348-1,0))</f>
        <v>0</v>
      </c>
      <c r="AW349">
        <f t="shared" si="98"/>
        <v>0</v>
      </c>
      <c r="AX349">
        <f ca="1" t="array" ref="AX349">IF(AW349&gt;Constants!$B$12,2,IF(SUMPRODUCT(--(AX330:AX349=2))=0,0,1))</f>
        <v>2</v>
      </c>
      <c r="AZ349">
        <f t="array" ref="AZ349">IF(ABS(AG349)&gt;Constants!$B$13,2,IF(SUMPRODUCT(--(AZ329:AZ348=2))=0,0,1))</f>
        <v>0</v>
      </c>
    </row>
    <row r="350" spans="1:52">
      <c r="A350" s="3">
        <v>348</v>
      </c>
      <c r="B350">
        <f>Signals!D349</f>
        <v>1</v>
      </c>
      <c r="C350">
        <f>Signals!E349</f>
        <v>1</v>
      </c>
      <c r="D350">
        <f>Signals!G349</f>
        <v>0</v>
      </c>
      <c r="E350">
        <f>Signals!J349</f>
        <v>0</v>
      </c>
      <c r="F350">
        <f>Signals!K349</f>
        <v>0</v>
      </c>
      <c r="G350">
        <f>IF(Constants!$B$2=2,-B350,B350)</f>
        <v>1</v>
      </c>
      <c r="H350">
        <f>IF(Constants!$C$2=2,-C350,C350)</f>
        <v>1</v>
      </c>
      <c r="I350">
        <f t="shared" si="82"/>
        <v>1</v>
      </c>
      <c r="J350">
        <f t="shared" si="83"/>
        <v>1</v>
      </c>
      <c r="K350">
        <f t="shared" si="84"/>
        <v>1</v>
      </c>
      <c r="L350">
        <f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400.5</v>
      </c>
      <c r="M350">
        <f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400.5</v>
      </c>
      <c r="N350">
        <f t="shared" si="85"/>
        <v>400.5</v>
      </c>
      <c r="O350">
        <f t="shared" si="86"/>
        <v>400.5</v>
      </c>
      <c r="P350">
        <f>IF(I350&lt;&gt;0,(ABS(L350*Constants!$B$10)+50)/100,MAX(P349-ABS(N350*Constants!$B$4),0))</f>
        <v>0.54005</v>
      </c>
      <c r="Q350">
        <f>IF(J350&lt;&gt;0,(ABS(M350*Constants!$B$10)+50)/100,MAX(Q349-ABS(O350*Constants!$B$4),0))</f>
        <v>0.54005</v>
      </c>
      <c r="R350">
        <f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400.5</v>
      </c>
      <c r="S350">
        <f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400.5</v>
      </c>
      <c r="T350">
        <f t="shared" si="87"/>
        <v>400.5</v>
      </c>
      <c r="U350">
        <f t="shared" si="88"/>
        <v>400.5</v>
      </c>
      <c r="V350">
        <f>IF(I350&lt;&gt;0,(ABS(R350*Constants!$B$4)+50)/100,IF(R350=0,MAX((0-ABS(T350*Constants!$B$4)),0),(ABS(R350*Constants!$B$4)+50)/100))</f>
        <v>501.125</v>
      </c>
      <c r="W350">
        <f>IF(J350&lt;&gt;0,(ABS(S350*Constants!$B$4)+50)/100,IF(S350=0,MAX((0-ABS(U350*Constants!$B$4)),0),(ABS(S350*Constants!$B$4)+50)/100))</f>
        <v>501.125</v>
      </c>
      <c r="X350">
        <f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400.5</v>
      </c>
      <c r="Y350">
        <f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400.5</v>
      </c>
      <c r="Z350">
        <f t="shared" si="89"/>
        <v>400.5</v>
      </c>
      <c r="AA350">
        <f t="shared" si="90"/>
        <v>400.5</v>
      </c>
      <c r="AB350">
        <f>IF(I350&lt;&gt;0,(ABS(X350*Constants!$B$10)+50)/100,IF(X350=0,MAX((AB349-ABS(Z350*Constants!$B$4)),0),(ABS(X350*Constants!$B$4)+50)/100))</f>
        <v>0.54005</v>
      </c>
      <c r="AC350">
        <f>IF(J350&lt;&gt;0,(ABS(Y350*Constants!$B$10)+50)/100,IF(Y350=0,MAX((AC349-ABS(AA350*Constants!$B$4)),0),(ABS(Y350*Constants!$B$4)+50)/100))</f>
        <v>0.54005</v>
      </c>
      <c r="AD350">
        <f t="shared" si="91"/>
        <v>401</v>
      </c>
      <c r="AE350">
        <f t="shared" si="92"/>
        <v>400.5</v>
      </c>
      <c r="AF350">
        <f t="shared" si="93"/>
        <v>400.5</v>
      </c>
      <c r="AG350">
        <f>((Constants!$B$5*AG349)+Constants!$B$4*AD350+AH349)/(Constants!$B$5+Constants!$B$4)</f>
        <v>401</v>
      </c>
      <c r="AH350">
        <f>((Constants!$B$5*AG349)+Constants!$B$4*AD350+AH349)-(Constants!$B$5+Constants!$B$4)*AG350</f>
        <v>0</v>
      </c>
      <c r="AI350">
        <f>((Constants!$B$5*AI349)+Constants!$B$4*AE350+AJ349)/(Constants!$B$5+Constants!$B$4)</f>
        <v>400.5</v>
      </c>
      <c r="AJ350">
        <f>((Constants!$B$5*AI349)+Constants!$B$4*AE350+AJ349)-(Constants!$B$4+Constants!$B$5)*AI350</f>
        <v>0</v>
      </c>
      <c r="AK350">
        <f>((Constants!$B$5*AK349)+Constants!$B$4*AF350+AL349)/(Constants!$B$5+Constants!$B$4)</f>
        <v>400.5</v>
      </c>
      <c r="AL350">
        <f>((Constants!$B$5*AK349)+Constants!$B$4*AF350+AL349)-(Constants!$B$5+Constants!$B$4)*AK350</f>
        <v>0</v>
      </c>
      <c r="AM350">
        <f t="shared" si="94"/>
        <v>1</v>
      </c>
      <c r="AN350">
        <f t="shared" si="95"/>
        <v>1</v>
      </c>
      <c r="AO350">
        <f>(200000*(ABS(N350)-ABS(N348))+Constants!$B$7)/(2*Constants!$B$7)</f>
        <v>0.5</v>
      </c>
      <c r="AP350">
        <f>(200000*(ABS(O350)-ABS(O348))+Constants!$B$7)/(2*Constants!$B$7)</f>
        <v>0.5</v>
      </c>
      <c r="AQ350">
        <f t="shared" si="96"/>
        <v>1</v>
      </c>
      <c r="AR350">
        <f>(Constants!$B$3*Constants!$B$8*I350*K350+AS349)/(Constants!$B$9*Constants!$B$4)</f>
        <v>2.51327433628319</v>
      </c>
      <c r="AS350">
        <f>(Constants!$B$3*Constants!$B$8*I350*K350+AS349)-(AR350*Constants!$B$9*Constants!$B$4)</f>
        <v>0</v>
      </c>
      <c r="AT350">
        <f t="shared" si="97"/>
        <v>874.61946902655</v>
      </c>
      <c r="AU350">
        <f t="array" ref="AU350">IF(SUMPRODUCT(--(SIGN(AN317:AN349)=SIGN(K318:K350)))=0,2,IF(AV349&gt;0,1,0))</f>
        <v>0</v>
      </c>
      <c r="AV350">
        <f>IF(AU350=2,ROUND(5*1000/Constants!$B$11,0),IF(AV349&gt;0,AV349-1,0))</f>
        <v>0</v>
      </c>
      <c r="AW350">
        <f t="shared" si="98"/>
        <v>0</v>
      </c>
      <c r="AX350">
        <f ca="1" t="array" ref="AX350">IF(AW350&gt;Constants!$B$12,2,IF(SUMPRODUCT(--(AX331:AX350=2))=0,0,1))</f>
        <v>2</v>
      </c>
      <c r="AZ350">
        <f t="array" ref="AZ350">IF(ABS(AG350)&gt;Constants!$B$13,2,IF(SUMPRODUCT(--(AZ330:AZ349=2))=0,0,1))</f>
        <v>0</v>
      </c>
    </row>
    <row r="351" spans="1:52">
      <c r="A351" s="3">
        <v>349</v>
      </c>
      <c r="B351">
        <f>Signals!D350</f>
        <v>1</v>
      </c>
      <c r="C351">
        <f>Signals!E350</f>
        <v>1</v>
      </c>
      <c r="D351">
        <f>Signals!G350</f>
        <v>0</v>
      </c>
      <c r="E351">
        <f>Signals!J350</f>
        <v>0</v>
      </c>
      <c r="F351">
        <f>Signals!K350</f>
        <v>0</v>
      </c>
      <c r="G351">
        <f>IF(Constants!$B$2=2,-B351,B351)</f>
        <v>1</v>
      </c>
      <c r="H351">
        <f>IF(Constants!$C$2=2,-C351,C351)</f>
        <v>1</v>
      </c>
      <c r="I351">
        <f t="shared" si="82"/>
        <v>1</v>
      </c>
      <c r="J351">
        <f t="shared" si="83"/>
        <v>1</v>
      </c>
      <c r="K351">
        <f t="shared" si="84"/>
        <v>1</v>
      </c>
      <c r="L351">
        <f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400.5</v>
      </c>
      <c r="M351">
        <f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400.5</v>
      </c>
      <c r="N351">
        <f t="shared" si="85"/>
        <v>400.5</v>
      </c>
      <c r="O351">
        <f t="shared" si="86"/>
        <v>400.5</v>
      </c>
      <c r="P351">
        <f>IF(I351&lt;&gt;0,(ABS(L351*Constants!$B$10)+50)/100,MAX(P350-ABS(N351*Constants!$B$4),0))</f>
        <v>0.54005</v>
      </c>
      <c r="Q351">
        <f>IF(J351&lt;&gt;0,(ABS(M351*Constants!$B$10)+50)/100,MAX(Q350-ABS(O351*Constants!$B$4),0))</f>
        <v>0.54005</v>
      </c>
      <c r="R351">
        <f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400.5</v>
      </c>
      <c r="S351">
        <f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400.5</v>
      </c>
      <c r="T351">
        <f t="shared" si="87"/>
        <v>400.5</v>
      </c>
      <c r="U351">
        <f t="shared" si="88"/>
        <v>400.5</v>
      </c>
      <c r="V351">
        <f>IF(I351&lt;&gt;0,(ABS(R351*Constants!$B$4)+50)/100,IF(R351=0,MAX((0-ABS(T351*Constants!$B$4)),0),(ABS(R351*Constants!$B$4)+50)/100))</f>
        <v>501.125</v>
      </c>
      <c r="W351">
        <f>IF(J351&lt;&gt;0,(ABS(S351*Constants!$B$4)+50)/100,IF(S351=0,MAX((0-ABS(U351*Constants!$B$4)),0),(ABS(S351*Constants!$B$4)+50)/100))</f>
        <v>501.125</v>
      </c>
      <c r="X351">
        <f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400.5</v>
      </c>
      <c r="Y351">
        <f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400.5</v>
      </c>
      <c r="Z351">
        <f t="shared" si="89"/>
        <v>400.5</v>
      </c>
      <c r="AA351">
        <f t="shared" si="90"/>
        <v>400.5</v>
      </c>
      <c r="AB351">
        <f>IF(I351&lt;&gt;0,(ABS(X351*Constants!$B$10)+50)/100,IF(X351=0,MAX((AB350-ABS(Z351*Constants!$B$4)),0),(ABS(X351*Constants!$B$4)+50)/100))</f>
        <v>0.54005</v>
      </c>
      <c r="AC351">
        <f>IF(J351&lt;&gt;0,(ABS(Y351*Constants!$B$10)+50)/100,IF(Y351=0,MAX((AC350-ABS(AA351*Constants!$B$4)),0),(ABS(Y351*Constants!$B$4)+50)/100))</f>
        <v>0.54005</v>
      </c>
      <c r="AD351">
        <f t="shared" si="91"/>
        <v>401</v>
      </c>
      <c r="AE351">
        <f t="shared" si="92"/>
        <v>400.5</v>
      </c>
      <c r="AF351">
        <f t="shared" si="93"/>
        <v>400.5</v>
      </c>
      <c r="AG351">
        <f>((Constants!$B$5*AG350)+Constants!$B$4*AD351+AH350)/(Constants!$B$5+Constants!$B$4)</f>
        <v>401</v>
      </c>
      <c r="AH351">
        <f>((Constants!$B$5*AG350)+Constants!$B$4*AD351+AH350)-(Constants!$B$5+Constants!$B$4)*AG351</f>
        <v>0</v>
      </c>
      <c r="AI351">
        <f>((Constants!$B$5*AI350)+Constants!$B$4*AE351+AJ350)/(Constants!$B$5+Constants!$B$4)</f>
        <v>400.5</v>
      </c>
      <c r="AJ351">
        <f>((Constants!$B$5*AI350)+Constants!$B$4*AE351+AJ350)-(Constants!$B$4+Constants!$B$5)*AI351</f>
        <v>0</v>
      </c>
      <c r="AK351">
        <f>((Constants!$B$5*AK350)+Constants!$B$4*AF351+AL350)/(Constants!$B$5+Constants!$B$4)</f>
        <v>400.5</v>
      </c>
      <c r="AL351">
        <f>((Constants!$B$5*AK350)+Constants!$B$4*AF351+AL350)-(Constants!$B$5+Constants!$B$4)*AK351</f>
        <v>0</v>
      </c>
      <c r="AM351">
        <f t="shared" si="94"/>
        <v>1</v>
      </c>
      <c r="AN351">
        <f t="shared" si="95"/>
        <v>1</v>
      </c>
      <c r="AO351">
        <f>(200000*(ABS(N351)-ABS(N349))+Constants!$B$7)/(2*Constants!$B$7)</f>
        <v>0.5</v>
      </c>
      <c r="AP351">
        <f>(200000*(ABS(O351)-ABS(O349))+Constants!$B$7)/(2*Constants!$B$7)</f>
        <v>0.5</v>
      </c>
      <c r="AQ351">
        <f t="shared" si="96"/>
        <v>1</v>
      </c>
      <c r="AR351">
        <f>(Constants!$B$3*Constants!$B$8*I351*K351+AS350)/(Constants!$B$9*Constants!$B$4)</f>
        <v>2.51327433628319</v>
      </c>
      <c r="AS351">
        <f>(Constants!$B$3*Constants!$B$8*I351*K351+AS350)-(AR351*Constants!$B$9*Constants!$B$4)</f>
        <v>0</v>
      </c>
      <c r="AT351">
        <f t="shared" si="97"/>
        <v>877.132743362833</v>
      </c>
      <c r="AU351">
        <f t="array" ref="AU351">IF(SUMPRODUCT(--(SIGN(AN318:AN350)=SIGN(K319:K351)))=0,2,IF(AV350&gt;0,1,0))</f>
        <v>0</v>
      </c>
      <c r="AV351">
        <f>IF(AU351=2,ROUND(5*1000/Constants!$B$11,0),IF(AV350&gt;0,AV350-1,0))</f>
        <v>0</v>
      </c>
      <c r="AW351">
        <f t="shared" si="98"/>
        <v>0</v>
      </c>
      <c r="AX351">
        <f ca="1" t="array" ref="AX351">IF(AW351&gt;Constants!$B$12,2,IF(SUMPRODUCT(--(AX332:AX351=2))=0,0,1))</f>
        <v>2</v>
      </c>
      <c r="AZ351">
        <f t="array" ref="AZ351">IF(ABS(AG351)&gt;Constants!$B$13,2,IF(SUMPRODUCT(--(AZ331:AZ350=2))=0,0,1))</f>
        <v>0</v>
      </c>
    </row>
    <row r="352" spans="1:52">
      <c r="A352" s="3">
        <v>350</v>
      </c>
      <c r="B352">
        <f>Signals!D351</f>
        <v>1</v>
      </c>
      <c r="C352">
        <f>Signals!E351</f>
        <v>1</v>
      </c>
      <c r="D352">
        <f>Signals!G351</f>
        <v>0</v>
      </c>
      <c r="E352">
        <f>Signals!J351</f>
        <v>0</v>
      </c>
      <c r="F352">
        <f>Signals!K351</f>
        <v>0</v>
      </c>
      <c r="G352">
        <f>IF(Constants!$B$2=2,-B352,B352)</f>
        <v>1</v>
      </c>
      <c r="H352">
        <f>IF(Constants!$C$2=2,-C352,C352)</f>
        <v>1</v>
      </c>
      <c r="I352">
        <f t="shared" si="82"/>
        <v>1</v>
      </c>
      <c r="J352">
        <f t="shared" si="83"/>
        <v>1</v>
      </c>
      <c r="K352">
        <f t="shared" si="84"/>
        <v>1</v>
      </c>
      <c r="L352">
        <f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400.5</v>
      </c>
      <c r="M352">
        <f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400.5</v>
      </c>
      <c r="N352">
        <f t="shared" si="85"/>
        <v>400.5</v>
      </c>
      <c r="O352">
        <f t="shared" si="86"/>
        <v>400.5</v>
      </c>
      <c r="P352">
        <f>IF(I352&lt;&gt;0,(ABS(L352*Constants!$B$10)+50)/100,MAX(P351-ABS(N352*Constants!$B$4),0))</f>
        <v>0.54005</v>
      </c>
      <c r="Q352">
        <f>IF(J352&lt;&gt;0,(ABS(M352*Constants!$B$10)+50)/100,MAX(Q351-ABS(O352*Constants!$B$4),0))</f>
        <v>0.54005</v>
      </c>
      <c r="R352">
        <f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400.5</v>
      </c>
      <c r="S352">
        <f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400.5</v>
      </c>
      <c r="T352">
        <f t="shared" si="87"/>
        <v>400.5</v>
      </c>
      <c r="U352">
        <f t="shared" si="88"/>
        <v>400.5</v>
      </c>
      <c r="V352">
        <f>IF(I352&lt;&gt;0,(ABS(R352*Constants!$B$4)+50)/100,IF(R352=0,MAX((0-ABS(T352*Constants!$B$4)),0),(ABS(R352*Constants!$B$4)+50)/100))</f>
        <v>501.125</v>
      </c>
      <c r="W352">
        <f>IF(J352&lt;&gt;0,(ABS(S352*Constants!$B$4)+50)/100,IF(S352=0,MAX((0-ABS(U352*Constants!$B$4)),0),(ABS(S352*Constants!$B$4)+50)/100))</f>
        <v>501.125</v>
      </c>
      <c r="X352">
        <f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400.5</v>
      </c>
      <c r="Y352">
        <f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400.5</v>
      </c>
      <c r="Z352">
        <f t="shared" si="89"/>
        <v>400.5</v>
      </c>
      <c r="AA352">
        <f t="shared" si="90"/>
        <v>400.5</v>
      </c>
      <c r="AB352">
        <f>IF(I352&lt;&gt;0,(ABS(X352*Constants!$B$10)+50)/100,IF(X352=0,MAX((AB351-ABS(Z352*Constants!$B$4)),0),(ABS(X352*Constants!$B$4)+50)/100))</f>
        <v>0.54005</v>
      </c>
      <c r="AC352">
        <f>IF(J352&lt;&gt;0,(ABS(Y352*Constants!$B$10)+50)/100,IF(Y352=0,MAX((AC351-ABS(AA352*Constants!$B$4)),0),(ABS(Y352*Constants!$B$4)+50)/100))</f>
        <v>0.54005</v>
      </c>
      <c r="AD352">
        <f t="shared" si="91"/>
        <v>401</v>
      </c>
      <c r="AE352">
        <f t="shared" si="92"/>
        <v>400.5</v>
      </c>
      <c r="AF352">
        <f t="shared" si="93"/>
        <v>400.5</v>
      </c>
      <c r="AG352">
        <f>((Constants!$B$5*AG351)+Constants!$B$4*AD352+AH351)/(Constants!$B$5+Constants!$B$4)</f>
        <v>401</v>
      </c>
      <c r="AH352">
        <f>((Constants!$B$5*AG351)+Constants!$B$4*AD352+AH351)-(Constants!$B$5+Constants!$B$4)*AG352</f>
        <v>0</v>
      </c>
      <c r="AI352">
        <f>((Constants!$B$5*AI351)+Constants!$B$4*AE352+AJ351)/(Constants!$B$5+Constants!$B$4)</f>
        <v>400.5</v>
      </c>
      <c r="AJ352">
        <f>((Constants!$B$5*AI351)+Constants!$B$4*AE352+AJ351)-(Constants!$B$4+Constants!$B$5)*AI352</f>
        <v>0</v>
      </c>
      <c r="AK352">
        <f>((Constants!$B$5*AK351)+Constants!$B$4*AF352+AL351)/(Constants!$B$5+Constants!$B$4)</f>
        <v>400.5</v>
      </c>
      <c r="AL352">
        <f>((Constants!$B$5*AK351)+Constants!$B$4*AF352+AL351)-(Constants!$B$5+Constants!$B$4)*AK352</f>
        <v>0</v>
      </c>
      <c r="AM352">
        <f t="shared" si="94"/>
        <v>1</v>
      </c>
      <c r="AN352">
        <f t="shared" si="95"/>
        <v>1</v>
      </c>
      <c r="AO352">
        <f>(200000*(ABS(N352)-ABS(N350))+Constants!$B$7)/(2*Constants!$B$7)</f>
        <v>0.5</v>
      </c>
      <c r="AP352">
        <f>(200000*(ABS(O352)-ABS(O350))+Constants!$B$7)/(2*Constants!$B$7)</f>
        <v>0.5</v>
      </c>
      <c r="AQ352">
        <f t="shared" si="96"/>
        <v>1</v>
      </c>
      <c r="AR352">
        <f>(Constants!$B$3*Constants!$B$8*I352*K352+AS351)/(Constants!$B$9*Constants!$B$4)</f>
        <v>2.51327433628319</v>
      </c>
      <c r="AS352">
        <f>(Constants!$B$3*Constants!$B$8*I352*K352+AS351)-(AR352*Constants!$B$9*Constants!$B$4)</f>
        <v>0</v>
      </c>
      <c r="AT352">
        <f t="shared" si="97"/>
        <v>879.646017699116</v>
      </c>
      <c r="AU352">
        <f t="array" ref="AU352">IF(SUMPRODUCT(--(SIGN(AN319:AN351)=SIGN(K320:K352)))=0,2,IF(AV351&gt;0,1,0))</f>
        <v>0</v>
      </c>
      <c r="AV352">
        <f>IF(AU352=2,ROUND(5*1000/Constants!$B$11,0),IF(AV351&gt;0,AV351-1,0))</f>
        <v>0</v>
      </c>
      <c r="AW352">
        <f t="shared" si="98"/>
        <v>0</v>
      </c>
      <c r="AX352">
        <f ca="1" t="array" ref="AX352">IF(AW352&gt;Constants!$B$12,2,IF(SUMPRODUCT(--(AX333:AX352=2))=0,0,1))</f>
        <v>2</v>
      </c>
      <c r="AZ352">
        <f t="array" ref="AZ352">IF(ABS(AG352)&gt;Constants!$B$13,2,IF(SUMPRODUCT(--(AZ332:AZ351=2))=0,0,1))</f>
        <v>0</v>
      </c>
    </row>
    <row r="353" spans="1:52">
      <c r="A353" s="3">
        <v>351</v>
      </c>
      <c r="B353">
        <f>Signals!D352</f>
        <v>1</v>
      </c>
      <c r="C353">
        <f>Signals!E352</f>
        <v>1</v>
      </c>
      <c r="D353">
        <f>Signals!G352</f>
        <v>0</v>
      </c>
      <c r="E353">
        <f>Signals!J352</f>
        <v>0</v>
      </c>
      <c r="F353">
        <f>Signals!K352</f>
        <v>0</v>
      </c>
      <c r="G353">
        <f>IF(Constants!$B$2=2,-B353,B353)</f>
        <v>1</v>
      </c>
      <c r="H353">
        <f>IF(Constants!$C$2=2,-C353,C353)</f>
        <v>1</v>
      </c>
      <c r="I353">
        <f t="shared" si="82"/>
        <v>1</v>
      </c>
      <c r="J353">
        <f t="shared" si="83"/>
        <v>1</v>
      </c>
      <c r="K353">
        <f t="shared" si="84"/>
        <v>1</v>
      </c>
      <c r="L353">
        <f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400.5</v>
      </c>
      <c r="M353">
        <f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400.5</v>
      </c>
      <c r="N353">
        <f t="shared" si="85"/>
        <v>400.5</v>
      </c>
      <c r="O353">
        <f t="shared" si="86"/>
        <v>400.5</v>
      </c>
      <c r="P353">
        <f>IF(I353&lt;&gt;0,(ABS(L353*Constants!$B$10)+50)/100,MAX(P352-ABS(N353*Constants!$B$4),0))</f>
        <v>0.54005</v>
      </c>
      <c r="Q353">
        <f>IF(J353&lt;&gt;0,(ABS(M353*Constants!$B$10)+50)/100,MAX(Q352-ABS(O353*Constants!$B$4),0))</f>
        <v>0.54005</v>
      </c>
      <c r="R353">
        <f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400.5</v>
      </c>
      <c r="S353">
        <f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400.5</v>
      </c>
      <c r="T353">
        <f t="shared" si="87"/>
        <v>400.5</v>
      </c>
      <c r="U353">
        <f t="shared" si="88"/>
        <v>400.5</v>
      </c>
      <c r="V353">
        <f>IF(I353&lt;&gt;0,(ABS(R353*Constants!$B$4)+50)/100,IF(R353=0,MAX((0-ABS(T353*Constants!$B$4)),0),(ABS(R353*Constants!$B$4)+50)/100))</f>
        <v>501.125</v>
      </c>
      <c r="W353">
        <f>IF(J353&lt;&gt;0,(ABS(S353*Constants!$B$4)+50)/100,IF(S353=0,MAX((0-ABS(U353*Constants!$B$4)),0),(ABS(S353*Constants!$B$4)+50)/100))</f>
        <v>501.125</v>
      </c>
      <c r="X353">
        <f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400.5</v>
      </c>
      <c r="Y353">
        <f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400.5</v>
      </c>
      <c r="Z353">
        <f t="shared" si="89"/>
        <v>400.5</v>
      </c>
      <c r="AA353">
        <f t="shared" si="90"/>
        <v>400.5</v>
      </c>
      <c r="AB353">
        <f>IF(I353&lt;&gt;0,(ABS(X353*Constants!$B$10)+50)/100,IF(X353=0,MAX((AB352-ABS(Z353*Constants!$B$4)),0),(ABS(X353*Constants!$B$4)+50)/100))</f>
        <v>0.54005</v>
      </c>
      <c r="AC353">
        <f>IF(J353&lt;&gt;0,(ABS(Y353*Constants!$B$10)+50)/100,IF(Y353=0,MAX((AC352-ABS(AA353*Constants!$B$4)),0),(ABS(Y353*Constants!$B$4)+50)/100))</f>
        <v>0.54005</v>
      </c>
      <c r="AD353">
        <f t="shared" si="91"/>
        <v>401</v>
      </c>
      <c r="AE353">
        <f t="shared" si="92"/>
        <v>400.5</v>
      </c>
      <c r="AF353">
        <f t="shared" si="93"/>
        <v>400.5</v>
      </c>
      <c r="AG353">
        <f>((Constants!$B$5*AG352)+Constants!$B$4*AD353+AH352)/(Constants!$B$5+Constants!$B$4)</f>
        <v>401</v>
      </c>
      <c r="AH353">
        <f>((Constants!$B$5*AG352)+Constants!$B$4*AD353+AH352)-(Constants!$B$5+Constants!$B$4)*AG353</f>
        <v>0</v>
      </c>
      <c r="AI353">
        <f>((Constants!$B$5*AI352)+Constants!$B$4*AE353+AJ352)/(Constants!$B$5+Constants!$B$4)</f>
        <v>400.5</v>
      </c>
      <c r="AJ353">
        <f>((Constants!$B$5*AI352)+Constants!$B$4*AE353+AJ352)-(Constants!$B$4+Constants!$B$5)*AI353</f>
        <v>0</v>
      </c>
      <c r="AK353">
        <f>((Constants!$B$5*AK352)+Constants!$B$4*AF353+AL352)/(Constants!$B$5+Constants!$B$4)</f>
        <v>400.5</v>
      </c>
      <c r="AL353">
        <f>((Constants!$B$5*AK352)+Constants!$B$4*AF353+AL352)-(Constants!$B$5+Constants!$B$4)*AK353</f>
        <v>0</v>
      </c>
      <c r="AM353">
        <f t="shared" si="94"/>
        <v>1</v>
      </c>
      <c r="AN353">
        <f t="shared" si="95"/>
        <v>1</v>
      </c>
      <c r="AO353">
        <f>(200000*(ABS(N353)-ABS(N351))+Constants!$B$7)/(2*Constants!$B$7)</f>
        <v>0.5</v>
      </c>
      <c r="AP353">
        <f>(200000*(ABS(O353)-ABS(O351))+Constants!$B$7)/(2*Constants!$B$7)</f>
        <v>0.5</v>
      </c>
      <c r="AQ353">
        <f t="shared" si="96"/>
        <v>1</v>
      </c>
      <c r="AR353">
        <f>(Constants!$B$3*Constants!$B$8*I353*K353+AS352)/(Constants!$B$9*Constants!$B$4)</f>
        <v>2.51327433628319</v>
      </c>
      <c r="AS353">
        <f>(Constants!$B$3*Constants!$B$8*I353*K353+AS352)-(AR353*Constants!$B$9*Constants!$B$4)</f>
        <v>0</v>
      </c>
      <c r="AT353">
        <f t="shared" si="97"/>
        <v>882.159292035399</v>
      </c>
      <c r="AU353">
        <f t="array" ref="AU353">IF(SUMPRODUCT(--(SIGN(AN320:AN352)=SIGN(K321:K353)))=0,2,IF(AV352&gt;0,1,0))</f>
        <v>0</v>
      </c>
      <c r="AV353">
        <f>IF(AU353=2,ROUND(5*1000/Constants!$B$11,0),IF(AV352&gt;0,AV352-1,0))</f>
        <v>0</v>
      </c>
      <c r="AW353">
        <f t="shared" si="98"/>
        <v>0</v>
      </c>
      <c r="AX353">
        <f ca="1" t="array" ref="AX353">IF(AW353&gt;Constants!$B$12,2,IF(SUMPRODUCT(--(AX334:AX353=2))=0,0,1))</f>
        <v>2</v>
      </c>
      <c r="AZ353">
        <f t="array" ref="AZ353">IF(ABS(AG353)&gt;Constants!$B$13,2,IF(SUMPRODUCT(--(AZ333:AZ352=2))=0,0,1))</f>
        <v>0</v>
      </c>
    </row>
    <row r="354" spans="1:52">
      <c r="A354" s="3">
        <v>352</v>
      </c>
      <c r="B354">
        <f>Signals!D353</f>
        <v>1</v>
      </c>
      <c r="C354">
        <f>Signals!E353</f>
        <v>1</v>
      </c>
      <c r="D354">
        <f>Signals!G353</f>
        <v>0</v>
      </c>
      <c r="E354">
        <f>Signals!J353</f>
        <v>0</v>
      </c>
      <c r="F354">
        <f>Signals!K353</f>
        <v>0</v>
      </c>
      <c r="G354">
        <f>IF(Constants!$B$2=2,-B354,B354)</f>
        <v>1</v>
      </c>
      <c r="H354">
        <f>IF(Constants!$C$2=2,-C354,C354)</f>
        <v>1</v>
      </c>
      <c r="I354">
        <f t="shared" si="82"/>
        <v>1</v>
      </c>
      <c r="J354">
        <f t="shared" si="83"/>
        <v>1</v>
      </c>
      <c r="K354">
        <f t="shared" si="84"/>
        <v>1</v>
      </c>
      <c r="L354">
        <f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400.5</v>
      </c>
      <c r="M354">
        <f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400.5</v>
      </c>
      <c r="N354">
        <f t="shared" si="85"/>
        <v>400.5</v>
      </c>
      <c r="O354">
        <f t="shared" si="86"/>
        <v>400.5</v>
      </c>
      <c r="P354">
        <f>IF(I354&lt;&gt;0,(ABS(L354*Constants!$B$10)+50)/100,MAX(P353-ABS(N354*Constants!$B$4),0))</f>
        <v>0.54005</v>
      </c>
      <c r="Q354">
        <f>IF(J354&lt;&gt;0,(ABS(M354*Constants!$B$10)+50)/100,MAX(Q353-ABS(O354*Constants!$B$4),0))</f>
        <v>0.54005</v>
      </c>
      <c r="R354">
        <f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400.5</v>
      </c>
      <c r="S354">
        <f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400.5</v>
      </c>
      <c r="T354">
        <f t="shared" si="87"/>
        <v>400.5</v>
      </c>
      <c r="U354">
        <f t="shared" si="88"/>
        <v>400.5</v>
      </c>
      <c r="V354">
        <f>IF(I354&lt;&gt;0,(ABS(R354*Constants!$B$4)+50)/100,IF(R354=0,MAX((0-ABS(T354*Constants!$B$4)),0),(ABS(R354*Constants!$B$4)+50)/100))</f>
        <v>501.125</v>
      </c>
      <c r="W354">
        <f>IF(J354&lt;&gt;0,(ABS(S354*Constants!$B$4)+50)/100,IF(S354=0,MAX((0-ABS(U354*Constants!$B$4)),0),(ABS(S354*Constants!$B$4)+50)/100))</f>
        <v>501.125</v>
      </c>
      <c r="X354">
        <f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400.5</v>
      </c>
      <c r="Y354">
        <f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400.5</v>
      </c>
      <c r="Z354">
        <f t="shared" si="89"/>
        <v>400.5</v>
      </c>
      <c r="AA354">
        <f t="shared" si="90"/>
        <v>400.5</v>
      </c>
      <c r="AB354">
        <f>IF(I354&lt;&gt;0,(ABS(X354*Constants!$B$10)+50)/100,IF(X354=0,MAX((AB353-ABS(Z354*Constants!$B$4)),0),(ABS(X354*Constants!$B$4)+50)/100))</f>
        <v>0.54005</v>
      </c>
      <c r="AC354">
        <f>IF(J354&lt;&gt;0,(ABS(Y354*Constants!$B$10)+50)/100,IF(Y354=0,MAX((AC353-ABS(AA354*Constants!$B$4)),0),(ABS(Y354*Constants!$B$4)+50)/100))</f>
        <v>0.54005</v>
      </c>
      <c r="AD354">
        <f t="shared" si="91"/>
        <v>401</v>
      </c>
      <c r="AE354">
        <f t="shared" si="92"/>
        <v>400.5</v>
      </c>
      <c r="AF354">
        <f t="shared" si="93"/>
        <v>400.5</v>
      </c>
      <c r="AG354">
        <f>((Constants!$B$5*AG353)+Constants!$B$4*AD354+AH353)/(Constants!$B$5+Constants!$B$4)</f>
        <v>401</v>
      </c>
      <c r="AH354">
        <f>((Constants!$B$5*AG353)+Constants!$B$4*AD354+AH353)-(Constants!$B$5+Constants!$B$4)*AG354</f>
        <v>0</v>
      </c>
      <c r="AI354">
        <f>((Constants!$B$5*AI353)+Constants!$B$4*AE354+AJ353)/(Constants!$B$5+Constants!$B$4)</f>
        <v>400.5</v>
      </c>
      <c r="AJ354">
        <f>((Constants!$B$5*AI353)+Constants!$B$4*AE354+AJ353)-(Constants!$B$4+Constants!$B$5)*AI354</f>
        <v>0</v>
      </c>
      <c r="AK354">
        <f>((Constants!$B$5*AK353)+Constants!$B$4*AF354+AL353)/(Constants!$B$5+Constants!$B$4)</f>
        <v>400.5</v>
      </c>
      <c r="AL354">
        <f>((Constants!$B$5*AK353)+Constants!$B$4*AF354+AL353)-(Constants!$B$5+Constants!$B$4)*AK354</f>
        <v>0</v>
      </c>
      <c r="AM354">
        <f t="shared" si="94"/>
        <v>1</v>
      </c>
      <c r="AN354">
        <f t="shared" si="95"/>
        <v>1</v>
      </c>
      <c r="AO354">
        <f>(200000*(ABS(N354)-ABS(N352))+Constants!$B$7)/(2*Constants!$B$7)</f>
        <v>0.5</v>
      </c>
      <c r="AP354">
        <f>(200000*(ABS(O354)-ABS(O352))+Constants!$B$7)/(2*Constants!$B$7)</f>
        <v>0.5</v>
      </c>
      <c r="AQ354">
        <f t="shared" si="96"/>
        <v>1</v>
      </c>
      <c r="AR354">
        <f>(Constants!$B$3*Constants!$B$8*I354*K354+AS353)/(Constants!$B$9*Constants!$B$4)</f>
        <v>2.51327433628319</v>
      </c>
      <c r="AS354">
        <f>(Constants!$B$3*Constants!$B$8*I354*K354+AS353)-(AR354*Constants!$B$9*Constants!$B$4)</f>
        <v>0</v>
      </c>
      <c r="AT354">
        <f t="shared" si="97"/>
        <v>884.672566371682</v>
      </c>
      <c r="AU354">
        <f t="array" ref="AU354">IF(SUMPRODUCT(--(SIGN(AN321:AN353)=SIGN(K322:K354)))=0,2,IF(AV353&gt;0,1,0))</f>
        <v>0</v>
      </c>
      <c r="AV354">
        <f>IF(AU354=2,ROUND(5*1000/Constants!$B$11,0),IF(AV353&gt;0,AV353-1,0))</f>
        <v>0</v>
      </c>
      <c r="AW354">
        <f t="shared" si="98"/>
        <v>0</v>
      </c>
      <c r="AX354">
        <f ca="1" t="array" ref="AX354">IF(AW354&gt;Constants!$B$12,2,IF(SUMPRODUCT(--(AX335:AX354=2))=0,0,1))</f>
        <v>2</v>
      </c>
      <c r="AZ354">
        <f t="array" ref="AZ354">IF(ABS(AG354)&gt;Constants!$B$13,2,IF(SUMPRODUCT(--(AZ334:AZ353=2))=0,0,1))</f>
        <v>0</v>
      </c>
    </row>
    <row r="355" spans="1:52">
      <c r="A355" s="3">
        <v>353</v>
      </c>
      <c r="B355">
        <f>Signals!D354</f>
        <v>1</v>
      </c>
      <c r="C355">
        <f>Signals!E354</f>
        <v>1</v>
      </c>
      <c r="D355">
        <f>Signals!G354</f>
        <v>0</v>
      </c>
      <c r="E355">
        <f>Signals!J354</f>
        <v>0</v>
      </c>
      <c r="F355">
        <f>Signals!K354</f>
        <v>0</v>
      </c>
      <c r="G355">
        <f>IF(Constants!$B$2=2,-B355,B355)</f>
        <v>1</v>
      </c>
      <c r="H355">
        <f>IF(Constants!$C$2=2,-C355,C355)</f>
        <v>1</v>
      </c>
      <c r="I355">
        <f t="shared" si="82"/>
        <v>1</v>
      </c>
      <c r="J355">
        <f t="shared" si="83"/>
        <v>1</v>
      </c>
      <c r="K355">
        <f t="shared" si="84"/>
        <v>1</v>
      </c>
      <c r="L355">
        <f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400.5</v>
      </c>
      <c r="M355">
        <f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400.5</v>
      </c>
      <c r="N355">
        <f t="shared" si="85"/>
        <v>400.5</v>
      </c>
      <c r="O355">
        <f t="shared" si="86"/>
        <v>400.5</v>
      </c>
      <c r="P355">
        <f>IF(I355&lt;&gt;0,(ABS(L355*Constants!$B$10)+50)/100,MAX(P354-ABS(N355*Constants!$B$4),0))</f>
        <v>0.54005</v>
      </c>
      <c r="Q355">
        <f>IF(J355&lt;&gt;0,(ABS(M355*Constants!$B$10)+50)/100,MAX(Q354-ABS(O355*Constants!$B$4),0))</f>
        <v>0.54005</v>
      </c>
      <c r="R355">
        <f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400.5</v>
      </c>
      <c r="S355">
        <f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400.5</v>
      </c>
      <c r="T355">
        <f t="shared" si="87"/>
        <v>400.5</v>
      </c>
      <c r="U355">
        <f t="shared" si="88"/>
        <v>400.5</v>
      </c>
      <c r="V355">
        <f>IF(I355&lt;&gt;0,(ABS(R355*Constants!$B$4)+50)/100,IF(R355=0,MAX((0-ABS(T355*Constants!$B$4)),0),(ABS(R355*Constants!$B$4)+50)/100))</f>
        <v>501.125</v>
      </c>
      <c r="W355">
        <f>IF(J355&lt;&gt;0,(ABS(S355*Constants!$B$4)+50)/100,IF(S355=0,MAX((0-ABS(U355*Constants!$B$4)),0),(ABS(S355*Constants!$B$4)+50)/100))</f>
        <v>501.125</v>
      </c>
      <c r="X355">
        <f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400.5</v>
      </c>
      <c r="Y355">
        <f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400.5</v>
      </c>
      <c r="Z355">
        <f t="shared" si="89"/>
        <v>400.5</v>
      </c>
      <c r="AA355">
        <f t="shared" si="90"/>
        <v>400.5</v>
      </c>
      <c r="AB355">
        <f>IF(I355&lt;&gt;0,(ABS(X355*Constants!$B$10)+50)/100,IF(X355=0,MAX((AB354-ABS(Z355*Constants!$B$4)),0),(ABS(X355*Constants!$B$4)+50)/100))</f>
        <v>0.54005</v>
      </c>
      <c r="AC355">
        <f>IF(J355&lt;&gt;0,(ABS(Y355*Constants!$B$10)+50)/100,IF(Y355=0,MAX((AC354-ABS(AA355*Constants!$B$4)),0),(ABS(Y355*Constants!$B$4)+50)/100))</f>
        <v>0.54005</v>
      </c>
      <c r="AD355">
        <f t="shared" si="91"/>
        <v>401</v>
      </c>
      <c r="AE355">
        <f t="shared" si="92"/>
        <v>400.5</v>
      </c>
      <c r="AF355">
        <f t="shared" si="93"/>
        <v>400.5</v>
      </c>
      <c r="AG355">
        <f>((Constants!$B$5*AG354)+Constants!$B$4*AD355+AH354)/(Constants!$B$5+Constants!$B$4)</f>
        <v>401</v>
      </c>
      <c r="AH355">
        <f>((Constants!$B$5*AG354)+Constants!$B$4*AD355+AH354)-(Constants!$B$5+Constants!$B$4)*AG355</f>
        <v>0</v>
      </c>
      <c r="AI355">
        <f>((Constants!$B$5*AI354)+Constants!$B$4*AE355+AJ354)/(Constants!$B$5+Constants!$B$4)</f>
        <v>400.5</v>
      </c>
      <c r="AJ355">
        <f>((Constants!$B$5*AI354)+Constants!$B$4*AE355+AJ354)-(Constants!$B$4+Constants!$B$5)*AI355</f>
        <v>0</v>
      </c>
      <c r="AK355">
        <f>((Constants!$B$5*AK354)+Constants!$B$4*AF355+AL354)/(Constants!$B$5+Constants!$B$4)</f>
        <v>400.5</v>
      </c>
      <c r="AL355">
        <f>((Constants!$B$5*AK354)+Constants!$B$4*AF355+AL354)-(Constants!$B$5+Constants!$B$4)*AK355</f>
        <v>0</v>
      </c>
      <c r="AM355">
        <f t="shared" si="94"/>
        <v>1</v>
      </c>
      <c r="AN355">
        <f t="shared" si="95"/>
        <v>1</v>
      </c>
      <c r="AO355">
        <f>(200000*(ABS(N355)-ABS(N353))+Constants!$B$7)/(2*Constants!$B$7)</f>
        <v>0.5</v>
      </c>
      <c r="AP355">
        <f>(200000*(ABS(O355)-ABS(O353))+Constants!$B$7)/(2*Constants!$B$7)</f>
        <v>0.5</v>
      </c>
      <c r="AQ355">
        <f t="shared" si="96"/>
        <v>1</v>
      </c>
      <c r="AR355">
        <f>(Constants!$B$3*Constants!$B$8*I355*K355+AS354)/(Constants!$B$9*Constants!$B$4)</f>
        <v>2.51327433628319</v>
      </c>
      <c r="AS355">
        <f>(Constants!$B$3*Constants!$B$8*I355*K355+AS354)-(AR355*Constants!$B$9*Constants!$B$4)</f>
        <v>0</v>
      </c>
      <c r="AT355">
        <f t="shared" si="97"/>
        <v>887.185840707966</v>
      </c>
      <c r="AU355">
        <f t="array" ref="AU355">IF(SUMPRODUCT(--(SIGN(AN322:AN354)=SIGN(K323:K355)))=0,2,IF(AV354&gt;0,1,0))</f>
        <v>0</v>
      </c>
      <c r="AV355">
        <f>IF(AU355=2,ROUND(5*1000/Constants!$B$11,0),IF(AV354&gt;0,AV354-1,0))</f>
        <v>0</v>
      </c>
      <c r="AW355">
        <f t="shared" si="98"/>
        <v>0</v>
      </c>
      <c r="AX355">
        <f ca="1" t="array" ref="AX355">IF(AW355&gt;Constants!$B$12,2,IF(SUMPRODUCT(--(AX336:AX355=2))=0,0,1))</f>
        <v>2</v>
      </c>
      <c r="AZ355">
        <f t="array" ref="AZ355">IF(ABS(AG355)&gt;Constants!$B$13,2,IF(SUMPRODUCT(--(AZ335:AZ354=2))=0,0,1))</f>
        <v>0</v>
      </c>
    </row>
    <row r="356" spans="1:52">
      <c r="A356" s="3">
        <v>354</v>
      </c>
      <c r="B356">
        <f>Signals!D355</f>
        <v>1</v>
      </c>
      <c r="C356">
        <f>Signals!E355</f>
        <v>1</v>
      </c>
      <c r="D356">
        <f>Signals!G355</f>
        <v>0</v>
      </c>
      <c r="E356">
        <f>Signals!J355</f>
        <v>0</v>
      </c>
      <c r="F356">
        <f>Signals!K355</f>
        <v>0</v>
      </c>
      <c r="G356">
        <f>IF(Constants!$B$2=2,-B356,B356)</f>
        <v>1</v>
      </c>
      <c r="H356">
        <f>IF(Constants!$C$2=2,-C356,C356)</f>
        <v>1</v>
      </c>
      <c r="I356">
        <f t="shared" si="82"/>
        <v>1</v>
      </c>
      <c r="J356">
        <f t="shared" si="83"/>
        <v>1</v>
      </c>
      <c r="K356">
        <f t="shared" si="84"/>
        <v>1</v>
      </c>
      <c r="L356">
        <f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400.5</v>
      </c>
      <c r="M356">
        <f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400.5</v>
      </c>
      <c r="N356">
        <f t="shared" si="85"/>
        <v>400.5</v>
      </c>
      <c r="O356">
        <f t="shared" si="86"/>
        <v>400.5</v>
      </c>
      <c r="P356">
        <f>IF(I356&lt;&gt;0,(ABS(L356*Constants!$B$10)+50)/100,MAX(P355-ABS(N356*Constants!$B$4),0))</f>
        <v>0.54005</v>
      </c>
      <c r="Q356">
        <f>IF(J356&lt;&gt;0,(ABS(M356*Constants!$B$10)+50)/100,MAX(Q355-ABS(O356*Constants!$B$4),0))</f>
        <v>0.54005</v>
      </c>
      <c r="R356">
        <f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400.5</v>
      </c>
      <c r="S356">
        <f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400.5</v>
      </c>
      <c r="T356">
        <f t="shared" si="87"/>
        <v>400.5</v>
      </c>
      <c r="U356">
        <f t="shared" si="88"/>
        <v>400.5</v>
      </c>
      <c r="V356">
        <f>IF(I356&lt;&gt;0,(ABS(R356*Constants!$B$4)+50)/100,IF(R356=0,MAX((0-ABS(T356*Constants!$B$4)),0),(ABS(R356*Constants!$B$4)+50)/100))</f>
        <v>501.125</v>
      </c>
      <c r="W356">
        <f>IF(J356&lt;&gt;0,(ABS(S356*Constants!$B$4)+50)/100,IF(S356=0,MAX((0-ABS(U356*Constants!$B$4)),0),(ABS(S356*Constants!$B$4)+50)/100))</f>
        <v>501.125</v>
      </c>
      <c r="X356">
        <f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400.5</v>
      </c>
      <c r="Y356">
        <f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400.5</v>
      </c>
      <c r="Z356">
        <f t="shared" si="89"/>
        <v>400.5</v>
      </c>
      <c r="AA356">
        <f t="shared" si="90"/>
        <v>400.5</v>
      </c>
      <c r="AB356">
        <f>IF(I356&lt;&gt;0,(ABS(X356*Constants!$B$10)+50)/100,IF(X356=0,MAX((AB355-ABS(Z356*Constants!$B$4)),0),(ABS(X356*Constants!$B$4)+50)/100))</f>
        <v>0.54005</v>
      </c>
      <c r="AC356">
        <f>IF(J356&lt;&gt;0,(ABS(Y356*Constants!$B$10)+50)/100,IF(Y356=0,MAX((AC355-ABS(AA356*Constants!$B$4)),0),(ABS(Y356*Constants!$B$4)+50)/100))</f>
        <v>0.54005</v>
      </c>
      <c r="AD356">
        <f t="shared" si="91"/>
        <v>401</v>
      </c>
      <c r="AE356">
        <f t="shared" si="92"/>
        <v>400.5</v>
      </c>
      <c r="AF356">
        <f t="shared" si="93"/>
        <v>400.5</v>
      </c>
      <c r="AG356">
        <f>((Constants!$B$5*AG355)+Constants!$B$4*AD356+AH355)/(Constants!$B$5+Constants!$B$4)</f>
        <v>401</v>
      </c>
      <c r="AH356">
        <f>((Constants!$B$5*AG355)+Constants!$B$4*AD356+AH355)-(Constants!$B$5+Constants!$B$4)*AG356</f>
        <v>0</v>
      </c>
      <c r="AI356">
        <f>((Constants!$B$5*AI355)+Constants!$B$4*AE356+AJ355)/(Constants!$B$5+Constants!$B$4)</f>
        <v>400.5</v>
      </c>
      <c r="AJ356">
        <f>((Constants!$B$5*AI355)+Constants!$B$4*AE356+AJ355)-(Constants!$B$4+Constants!$B$5)*AI356</f>
        <v>0</v>
      </c>
      <c r="AK356">
        <f>((Constants!$B$5*AK355)+Constants!$B$4*AF356+AL355)/(Constants!$B$5+Constants!$B$4)</f>
        <v>400.5</v>
      </c>
      <c r="AL356">
        <f>((Constants!$B$5*AK355)+Constants!$B$4*AF356+AL355)-(Constants!$B$5+Constants!$B$4)*AK356</f>
        <v>0</v>
      </c>
      <c r="AM356">
        <f t="shared" si="94"/>
        <v>1</v>
      </c>
      <c r="AN356">
        <f t="shared" si="95"/>
        <v>1</v>
      </c>
      <c r="AO356">
        <f>(200000*(ABS(N356)-ABS(N354))+Constants!$B$7)/(2*Constants!$B$7)</f>
        <v>0.5</v>
      </c>
      <c r="AP356">
        <f>(200000*(ABS(O356)-ABS(O354))+Constants!$B$7)/(2*Constants!$B$7)</f>
        <v>0.5</v>
      </c>
      <c r="AQ356">
        <f t="shared" si="96"/>
        <v>1</v>
      </c>
      <c r="AR356">
        <f>(Constants!$B$3*Constants!$B$8*I356*K356+AS355)/(Constants!$B$9*Constants!$B$4)</f>
        <v>2.51327433628319</v>
      </c>
      <c r="AS356">
        <f>(Constants!$B$3*Constants!$B$8*I356*K356+AS355)-(AR356*Constants!$B$9*Constants!$B$4)</f>
        <v>0</v>
      </c>
      <c r="AT356">
        <f t="shared" si="97"/>
        <v>889.699115044249</v>
      </c>
      <c r="AU356">
        <f t="array" ref="AU356">IF(SUMPRODUCT(--(SIGN(AN323:AN355)=SIGN(K324:K356)))=0,2,IF(AV355&gt;0,1,0))</f>
        <v>0</v>
      </c>
      <c r="AV356">
        <f>IF(AU356=2,ROUND(5*1000/Constants!$B$11,0),IF(AV355&gt;0,AV355-1,0))</f>
        <v>0</v>
      </c>
      <c r="AW356">
        <f t="shared" si="98"/>
        <v>0</v>
      </c>
      <c r="AX356">
        <f ca="1" t="array" ref="AX356">IF(AW356&gt;Constants!$B$12,2,IF(SUMPRODUCT(--(AX337:AX356=2))=0,0,1))</f>
        <v>2</v>
      </c>
      <c r="AZ356">
        <f t="array" ref="AZ356">IF(ABS(AG356)&gt;Constants!$B$13,2,IF(SUMPRODUCT(--(AZ336:AZ355=2))=0,0,1))</f>
        <v>0</v>
      </c>
    </row>
    <row r="357" spans="1:52">
      <c r="A357" s="3">
        <v>355</v>
      </c>
      <c r="B357">
        <f>Signals!D356</f>
        <v>1</v>
      </c>
      <c r="C357">
        <f>Signals!E356</f>
        <v>1</v>
      </c>
      <c r="D357">
        <f>Signals!G356</f>
        <v>0</v>
      </c>
      <c r="E357">
        <f>Signals!J356</f>
        <v>0</v>
      </c>
      <c r="F357">
        <f>Signals!K356</f>
        <v>0</v>
      </c>
      <c r="G357">
        <f>IF(Constants!$B$2=2,-B357,B357)</f>
        <v>1</v>
      </c>
      <c r="H357">
        <f>IF(Constants!$C$2=2,-C357,C357)</f>
        <v>1</v>
      </c>
      <c r="I357">
        <f t="shared" si="82"/>
        <v>1</v>
      </c>
      <c r="J357">
        <f t="shared" si="83"/>
        <v>1</v>
      </c>
      <c r="K357">
        <f t="shared" si="84"/>
        <v>1</v>
      </c>
      <c r="L357">
        <f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400.5</v>
      </c>
      <c r="M357">
        <f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400.5</v>
      </c>
      <c r="N357">
        <f t="shared" si="85"/>
        <v>400.5</v>
      </c>
      <c r="O357">
        <f t="shared" si="86"/>
        <v>400.5</v>
      </c>
      <c r="P357">
        <f>IF(I357&lt;&gt;0,(ABS(L357*Constants!$B$10)+50)/100,MAX(P356-ABS(N357*Constants!$B$4),0))</f>
        <v>0.54005</v>
      </c>
      <c r="Q357">
        <f>IF(J357&lt;&gt;0,(ABS(M357*Constants!$B$10)+50)/100,MAX(Q356-ABS(O357*Constants!$B$4),0))</f>
        <v>0.54005</v>
      </c>
      <c r="R357">
        <f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400.5</v>
      </c>
      <c r="S357">
        <f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400.5</v>
      </c>
      <c r="T357">
        <f t="shared" si="87"/>
        <v>400.5</v>
      </c>
      <c r="U357">
        <f t="shared" si="88"/>
        <v>400.5</v>
      </c>
      <c r="V357">
        <f>IF(I357&lt;&gt;0,(ABS(R357*Constants!$B$4)+50)/100,IF(R357=0,MAX((0-ABS(T357*Constants!$B$4)),0),(ABS(R357*Constants!$B$4)+50)/100))</f>
        <v>501.125</v>
      </c>
      <c r="W357">
        <f>IF(J357&lt;&gt;0,(ABS(S357*Constants!$B$4)+50)/100,IF(S357=0,MAX((0-ABS(U357*Constants!$B$4)),0),(ABS(S357*Constants!$B$4)+50)/100))</f>
        <v>501.125</v>
      </c>
      <c r="X357">
        <f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400.5</v>
      </c>
      <c r="Y357">
        <f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400.5</v>
      </c>
      <c r="Z357">
        <f t="shared" si="89"/>
        <v>400.5</v>
      </c>
      <c r="AA357">
        <f t="shared" si="90"/>
        <v>400.5</v>
      </c>
      <c r="AB357">
        <f>IF(I357&lt;&gt;0,(ABS(X357*Constants!$B$10)+50)/100,IF(X357=0,MAX((AB356-ABS(Z357*Constants!$B$4)),0),(ABS(X357*Constants!$B$4)+50)/100))</f>
        <v>0.54005</v>
      </c>
      <c r="AC357">
        <f>IF(J357&lt;&gt;0,(ABS(Y357*Constants!$B$10)+50)/100,IF(Y357=0,MAX((AC356-ABS(AA357*Constants!$B$4)),0),(ABS(Y357*Constants!$B$4)+50)/100))</f>
        <v>0.54005</v>
      </c>
      <c r="AD357">
        <f t="shared" si="91"/>
        <v>401</v>
      </c>
      <c r="AE357">
        <f t="shared" si="92"/>
        <v>400.5</v>
      </c>
      <c r="AF357">
        <f t="shared" si="93"/>
        <v>400.5</v>
      </c>
      <c r="AG357">
        <f>((Constants!$B$5*AG356)+Constants!$B$4*AD357+AH356)/(Constants!$B$5+Constants!$B$4)</f>
        <v>401</v>
      </c>
      <c r="AH357">
        <f>((Constants!$B$5*AG356)+Constants!$B$4*AD357+AH356)-(Constants!$B$5+Constants!$B$4)*AG357</f>
        <v>0</v>
      </c>
      <c r="AI357">
        <f>((Constants!$B$5*AI356)+Constants!$B$4*AE357+AJ356)/(Constants!$B$5+Constants!$B$4)</f>
        <v>400.5</v>
      </c>
      <c r="AJ357">
        <f>((Constants!$B$5*AI356)+Constants!$B$4*AE357+AJ356)-(Constants!$B$4+Constants!$B$5)*AI357</f>
        <v>0</v>
      </c>
      <c r="AK357">
        <f>((Constants!$B$5*AK356)+Constants!$B$4*AF357+AL356)/(Constants!$B$5+Constants!$B$4)</f>
        <v>400.5</v>
      </c>
      <c r="AL357">
        <f>((Constants!$B$5*AK356)+Constants!$B$4*AF357+AL356)-(Constants!$B$5+Constants!$B$4)*AK357</f>
        <v>0</v>
      </c>
      <c r="AM357">
        <f t="shared" si="94"/>
        <v>1</v>
      </c>
      <c r="AN357">
        <f t="shared" si="95"/>
        <v>1</v>
      </c>
      <c r="AO357">
        <f>(200000*(ABS(N357)-ABS(N355))+Constants!$B$7)/(2*Constants!$B$7)</f>
        <v>0.5</v>
      </c>
      <c r="AP357">
        <f>(200000*(ABS(O357)-ABS(O355))+Constants!$B$7)/(2*Constants!$B$7)</f>
        <v>0.5</v>
      </c>
      <c r="AQ357">
        <f t="shared" si="96"/>
        <v>1</v>
      </c>
      <c r="AR357">
        <f>(Constants!$B$3*Constants!$B$8*I357*K357+AS356)/(Constants!$B$9*Constants!$B$4)</f>
        <v>2.51327433628319</v>
      </c>
      <c r="AS357">
        <f>(Constants!$B$3*Constants!$B$8*I357*K357+AS356)-(AR357*Constants!$B$9*Constants!$B$4)</f>
        <v>0</v>
      </c>
      <c r="AT357">
        <f t="shared" si="97"/>
        <v>892.212389380532</v>
      </c>
      <c r="AU357">
        <f t="array" ref="AU357">IF(SUMPRODUCT(--(SIGN(AN324:AN356)=SIGN(K325:K357)))=0,2,IF(AV356&gt;0,1,0))</f>
        <v>0</v>
      </c>
      <c r="AV357">
        <f>IF(AU357=2,ROUND(5*1000/Constants!$B$11,0),IF(AV356&gt;0,AV356-1,0))</f>
        <v>0</v>
      </c>
      <c r="AW357">
        <f t="shared" si="98"/>
        <v>0</v>
      </c>
      <c r="AX357">
        <f ca="1" t="array" ref="AX357">IF(AW357&gt;Constants!$B$12,2,IF(SUMPRODUCT(--(AX338:AX357=2))=0,0,1))</f>
        <v>2</v>
      </c>
      <c r="AZ357">
        <f t="array" ref="AZ357">IF(ABS(AG357)&gt;Constants!$B$13,2,IF(SUMPRODUCT(--(AZ337:AZ356=2))=0,0,1))</f>
        <v>0</v>
      </c>
    </row>
    <row r="358" spans="1:52">
      <c r="A358" s="3">
        <v>356</v>
      </c>
      <c r="B358">
        <f>Signals!D357</f>
        <v>1</v>
      </c>
      <c r="C358">
        <f>Signals!E357</f>
        <v>1</v>
      </c>
      <c r="D358">
        <f>Signals!G357</f>
        <v>0</v>
      </c>
      <c r="E358">
        <f>Signals!J357</f>
        <v>0</v>
      </c>
      <c r="F358">
        <f>Signals!K357</f>
        <v>0</v>
      </c>
      <c r="G358">
        <f>IF(Constants!$B$2=2,-B358,B358)</f>
        <v>1</v>
      </c>
      <c r="H358">
        <f>IF(Constants!$C$2=2,-C358,C358)</f>
        <v>1</v>
      </c>
      <c r="I358">
        <f t="shared" si="82"/>
        <v>1</v>
      </c>
      <c r="J358">
        <f t="shared" si="83"/>
        <v>1</v>
      </c>
      <c r="K358">
        <f t="shared" si="84"/>
        <v>1</v>
      </c>
      <c r="L358">
        <f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400.5</v>
      </c>
      <c r="M358">
        <f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400.5</v>
      </c>
      <c r="N358">
        <f t="shared" si="85"/>
        <v>400.5</v>
      </c>
      <c r="O358">
        <f t="shared" si="86"/>
        <v>400.5</v>
      </c>
      <c r="P358">
        <f>IF(I358&lt;&gt;0,(ABS(L358*Constants!$B$10)+50)/100,MAX(P357-ABS(N358*Constants!$B$4),0))</f>
        <v>0.54005</v>
      </c>
      <c r="Q358">
        <f>IF(J358&lt;&gt;0,(ABS(M358*Constants!$B$10)+50)/100,MAX(Q357-ABS(O358*Constants!$B$4),0))</f>
        <v>0.54005</v>
      </c>
      <c r="R358">
        <f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400.5</v>
      </c>
      <c r="S358">
        <f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400.5</v>
      </c>
      <c r="T358">
        <f t="shared" si="87"/>
        <v>400.5</v>
      </c>
      <c r="U358">
        <f t="shared" si="88"/>
        <v>400.5</v>
      </c>
      <c r="V358">
        <f>IF(I358&lt;&gt;0,(ABS(R358*Constants!$B$4)+50)/100,IF(R358=0,MAX((0-ABS(T358*Constants!$B$4)),0),(ABS(R358*Constants!$B$4)+50)/100))</f>
        <v>501.125</v>
      </c>
      <c r="W358">
        <f>IF(J358&lt;&gt;0,(ABS(S358*Constants!$B$4)+50)/100,IF(S358=0,MAX((0-ABS(U358*Constants!$B$4)),0),(ABS(S358*Constants!$B$4)+50)/100))</f>
        <v>501.125</v>
      </c>
      <c r="X358">
        <f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400.5</v>
      </c>
      <c r="Y358">
        <f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400.5</v>
      </c>
      <c r="Z358">
        <f t="shared" si="89"/>
        <v>400.5</v>
      </c>
      <c r="AA358">
        <f t="shared" si="90"/>
        <v>400.5</v>
      </c>
      <c r="AB358">
        <f>IF(I358&lt;&gt;0,(ABS(X358*Constants!$B$10)+50)/100,IF(X358=0,MAX((AB357-ABS(Z358*Constants!$B$4)),0),(ABS(X358*Constants!$B$4)+50)/100))</f>
        <v>0.54005</v>
      </c>
      <c r="AC358">
        <f>IF(J358&lt;&gt;0,(ABS(Y358*Constants!$B$10)+50)/100,IF(Y358=0,MAX((AC357-ABS(AA358*Constants!$B$4)),0),(ABS(Y358*Constants!$B$4)+50)/100))</f>
        <v>0.54005</v>
      </c>
      <c r="AD358">
        <f t="shared" si="91"/>
        <v>401</v>
      </c>
      <c r="AE358">
        <f t="shared" si="92"/>
        <v>400.5</v>
      </c>
      <c r="AF358">
        <f t="shared" si="93"/>
        <v>400.5</v>
      </c>
      <c r="AG358">
        <f>((Constants!$B$5*AG357)+Constants!$B$4*AD358+AH357)/(Constants!$B$5+Constants!$B$4)</f>
        <v>401</v>
      </c>
      <c r="AH358">
        <f>((Constants!$B$5*AG357)+Constants!$B$4*AD358+AH357)-(Constants!$B$5+Constants!$B$4)*AG358</f>
        <v>0</v>
      </c>
      <c r="AI358">
        <f>((Constants!$B$5*AI357)+Constants!$B$4*AE358+AJ357)/(Constants!$B$5+Constants!$B$4)</f>
        <v>400.5</v>
      </c>
      <c r="AJ358">
        <f>((Constants!$B$5*AI357)+Constants!$B$4*AE358+AJ357)-(Constants!$B$4+Constants!$B$5)*AI358</f>
        <v>0</v>
      </c>
      <c r="AK358">
        <f>((Constants!$B$5*AK357)+Constants!$B$4*AF358+AL357)/(Constants!$B$5+Constants!$B$4)</f>
        <v>400.5</v>
      </c>
      <c r="AL358">
        <f>((Constants!$B$5*AK357)+Constants!$B$4*AF358+AL357)-(Constants!$B$5+Constants!$B$4)*AK358</f>
        <v>0</v>
      </c>
      <c r="AM358">
        <f t="shared" si="94"/>
        <v>1</v>
      </c>
      <c r="AN358">
        <f t="shared" si="95"/>
        <v>1</v>
      </c>
      <c r="AO358">
        <f>(200000*(ABS(N358)-ABS(N356))+Constants!$B$7)/(2*Constants!$B$7)</f>
        <v>0.5</v>
      </c>
      <c r="AP358">
        <f>(200000*(ABS(O358)-ABS(O356))+Constants!$B$7)/(2*Constants!$B$7)</f>
        <v>0.5</v>
      </c>
      <c r="AQ358">
        <f t="shared" si="96"/>
        <v>1</v>
      </c>
      <c r="AR358">
        <f>(Constants!$B$3*Constants!$B$8*I358*K358+AS357)/(Constants!$B$9*Constants!$B$4)</f>
        <v>2.51327433628319</v>
      </c>
      <c r="AS358">
        <f>(Constants!$B$3*Constants!$B$8*I358*K358+AS357)-(AR358*Constants!$B$9*Constants!$B$4)</f>
        <v>0</v>
      </c>
      <c r="AT358">
        <f t="shared" si="97"/>
        <v>894.725663716815</v>
      </c>
      <c r="AU358">
        <f t="array" ref="AU358">IF(SUMPRODUCT(--(SIGN(AN325:AN357)=SIGN(K326:K358)))=0,2,IF(AV357&gt;0,1,0))</f>
        <v>0</v>
      </c>
      <c r="AV358">
        <f>IF(AU358=2,ROUND(5*1000/Constants!$B$11,0),IF(AV357&gt;0,AV357-1,0))</f>
        <v>0</v>
      </c>
      <c r="AW358">
        <f t="shared" si="98"/>
        <v>0</v>
      </c>
      <c r="AX358">
        <f ca="1" t="array" ref="AX358">IF(AW358&gt;Constants!$B$12,2,IF(SUMPRODUCT(--(AX339:AX358=2))=0,0,1))</f>
        <v>2</v>
      </c>
      <c r="AZ358">
        <f t="array" ref="AZ358">IF(ABS(AG358)&gt;Constants!$B$13,2,IF(SUMPRODUCT(--(AZ338:AZ357=2))=0,0,1))</f>
        <v>0</v>
      </c>
    </row>
    <row r="359" spans="1:52">
      <c r="A359" s="3">
        <v>357</v>
      </c>
      <c r="B359">
        <f>Signals!D358</f>
        <v>1</v>
      </c>
      <c r="C359">
        <f>Signals!E358</f>
        <v>1</v>
      </c>
      <c r="D359">
        <f>Signals!G358</f>
        <v>0</v>
      </c>
      <c r="E359">
        <f>Signals!J358</f>
        <v>0</v>
      </c>
      <c r="F359">
        <f>Signals!K358</f>
        <v>0</v>
      </c>
      <c r="G359">
        <f>IF(Constants!$B$2=2,-B359,B359)</f>
        <v>1</v>
      </c>
      <c r="H359">
        <f>IF(Constants!$C$2=2,-C359,C359)</f>
        <v>1</v>
      </c>
      <c r="I359">
        <f t="shared" si="82"/>
        <v>1</v>
      </c>
      <c r="J359">
        <f t="shared" si="83"/>
        <v>1</v>
      </c>
      <c r="K359">
        <f t="shared" si="84"/>
        <v>1</v>
      </c>
      <c r="L359">
        <f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400.5</v>
      </c>
      <c r="M359">
        <f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400.5</v>
      </c>
      <c r="N359">
        <f t="shared" si="85"/>
        <v>400.5</v>
      </c>
      <c r="O359">
        <f t="shared" si="86"/>
        <v>400.5</v>
      </c>
      <c r="P359">
        <f>IF(I359&lt;&gt;0,(ABS(L359*Constants!$B$10)+50)/100,MAX(P358-ABS(N359*Constants!$B$4),0))</f>
        <v>0.54005</v>
      </c>
      <c r="Q359">
        <f>IF(J359&lt;&gt;0,(ABS(M359*Constants!$B$10)+50)/100,MAX(Q358-ABS(O359*Constants!$B$4),0))</f>
        <v>0.54005</v>
      </c>
      <c r="R359">
        <f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400.5</v>
      </c>
      <c r="S359">
        <f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400.5</v>
      </c>
      <c r="T359">
        <f t="shared" si="87"/>
        <v>400.5</v>
      </c>
      <c r="U359">
        <f t="shared" si="88"/>
        <v>400.5</v>
      </c>
      <c r="V359">
        <f>IF(I359&lt;&gt;0,(ABS(R359*Constants!$B$4)+50)/100,IF(R359=0,MAX((0-ABS(T359*Constants!$B$4)),0),(ABS(R359*Constants!$B$4)+50)/100))</f>
        <v>501.125</v>
      </c>
      <c r="W359">
        <f>IF(J359&lt;&gt;0,(ABS(S359*Constants!$B$4)+50)/100,IF(S359=0,MAX((0-ABS(U359*Constants!$B$4)),0),(ABS(S359*Constants!$B$4)+50)/100))</f>
        <v>501.125</v>
      </c>
      <c r="X359">
        <f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400.5</v>
      </c>
      <c r="Y359">
        <f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400.5</v>
      </c>
      <c r="Z359">
        <f t="shared" si="89"/>
        <v>400.5</v>
      </c>
      <c r="AA359">
        <f t="shared" si="90"/>
        <v>400.5</v>
      </c>
      <c r="AB359">
        <f>IF(I359&lt;&gt;0,(ABS(X359*Constants!$B$10)+50)/100,IF(X359=0,MAX((AB358-ABS(Z359*Constants!$B$4)),0),(ABS(X359*Constants!$B$4)+50)/100))</f>
        <v>0.54005</v>
      </c>
      <c r="AC359">
        <f>IF(J359&lt;&gt;0,(ABS(Y359*Constants!$B$10)+50)/100,IF(Y359=0,MAX((AC358-ABS(AA359*Constants!$B$4)),0),(ABS(Y359*Constants!$B$4)+50)/100))</f>
        <v>0.54005</v>
      </c>
      <c r="AD359">
        <f t="shared" si="91"/>
        <v>401</v>
      </c>
      <c r="AE359">
        <f t="shared" si="92"/>
        <v>400.5</v>
      </c>
      <c r="AF359">
        <f t="shared" si="93"/>
        <v>400.5</v>
      </c>
      <c r="AG359">
        <f>((Constants!$B$5*AG358)+Constants!$B$4*AD359+AH358)/(Constants!$B$5+Constants!$B$4)</f>
        <v>401</v>
      </c>
      <c r="AH359">
        <f>((Constants!$B$5*AG358)+Constants!$B$4*AD359+AH358)-(Constants!$B$5+Constants!$B$4)*AG359</f>
        <v>0</v>
      </c>
      <c r="AI359">
        <f>((Constants!$B$5*AI358)+Constants!$B$4*AE359+AJ358)/(Constants!$B$5+Constants!$B$4)</f>
        <v>400.5</v>
      </c>
      <c r="AJ359">
        <f>((Constants!$B$5*AI358)+Constants!$B$4*AE359+AJ358)-(Constants!$B$4+Constants!$B$5)*AI359</f>
        <v>0</v>
      </c>
      <c r="AK359">
        <f>((Constants!$B$5*AK358)+Constants!$B$4*AF359+AL358)/(Constants!$B$5+Constants!$B$4)</f>
        <v>400.5</v>
      </c>
      <c r="AL359">
        <f>((Constants!$B$5*AK358)+Constants!$B$4*AF359+AL358)-(Constants!$B$5+Constants!$B$4)*AK359</f>
        <v>0</v>
      </c>
      <c r="AM359">
        <f t="shared" si="94"/>
        <v>1</v>
      </c>
      <c r="AN359">
        <f t="shared" si="95"/>
        <v>1</v>
      </c>
      <c r="AO359">
        <f>(200000*(ABS(N359)-ABS(N357))+Constants!$B$7)/(2*Constants!$B$7)</f>
        <v>0.5</v>
      </c>
      <c r="AP359">
        <f>(200000*(ABS(O359)-ABS(O357))+Constants!$B$7)/(2*Constants!$B$7)</f>
        <v>0.5</v>
      </c>
      <c r="AQ359">
        <f t="shared" si="96"/>
        <v>1</v>
      </c>
      <c r="AR359">
        <f>(Constants!$B$3*Constants!$B$8*I359*K359+AS358)/(Constants!$B$9*Constants!$B$4)</f>
        <v>2.51327433628319</v>
      </c>
      <c r="AS359">
        <f>(Constants!$B$3*Constants!$B$8*I359*K359+AS358)-(AR359*Constants!$B$9*Constants!$B$4)</f>
        <v>0</v>
      </c>
      <c r="AT359">
        <f t="shared" si="97"/>
        <v>897.238938053098</v>
      </c>
      <c r="AU359">
        <f t="array" ref="AU359">IF(SUMPRODUCT(--(SIGN(AN326:AN358)=SIGN(K327:K359)))=0,2,IF(AV358&gt;0,1,0))</f>
        <v>0</v>
      </c>
      <c r="AV359">
        <f>IF(AU359=2,ROUND(5*1000/Constants!$B$11,0),IF(AV358&gt;0,AV358-1,0))</f>
        <v>0</v>
      </c>
      <c r="AW359">
        <f t="shared" si="98"/>
        <v>0</v>
      </c>
      <c r="AX359">
        <f ca="1" t="array" ref="AX359">IF(AW359&gt;Constants!$B$12,2,IF(SUMPRODUCT(--(AX340:AX359=2))=0,0,1))</f>
        <v>2</v>
      </c>
      <c r="AZ359">
        <f t="array" ref="AZ359">IF(ABS(AG359)&gt;Constants!$B$13,2,IF(SUMPRODUCT(--(AZ339:AZ358=2))=0,0,1))</f>
        <v>0</v>
      </c>
    </row>
    <row r="360" spans="1:52">
      <c r="A360" s="3">
        <v>358</v>
      </c>
      <c r="B360">
        <f>Signals!D359</f>
        <v>1</v>
      </c>
      <c r="C360">
        <f>Signals!E359</f>
        <v>1</v>
      </c>
      <c r="D360">
        <f>Signals!G359</f>
        <v>0</v>
      </c>
      <c r="E360">
        <f>Signals!J359</f>
        <v>0</v>
      </c>
      <c r="F360">
        <f>Signals!K359</f>
        <v>0</v>
      </c>
      <c r="G360">
        <f>IF(Constants!$B$2=2,-B360,B360)</f>
        <v>1</v>
      </c>
      <c r="H360">
        <f>IF(Constants!$C$2=2,-C360,C360)</f>
        <v>1</v>
      </c>
      <c r="I360">
        <f t="shared" si="82"/>
        <v>1</v>
      </c>
      <c r="J360">
        <f t="shared" si="83"/>
        <v>1</v>
      </c>
      <c r="K360">
        <f t="shared" si="84"/>
        <v>1</v>
      </c>
      <c r="L360">
        <f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400.5</v>
      </c>
      <c r="M360">
        <f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400.5</v>
      </c>
      <c r="N360">
        <f t="shared" si="85"/>
        <v>400.5</v>
      </c>
      <c r="O360">
        <f t="shared" si="86"/>
        <v>400.5</v>
      </c>
      <c r="P360">
        <f>IF(I360&lt;&gt;0,(ABS(L360*Constants!$B$10)+50)/100,MAX(P359-ABS(N360*Constants!$B$4),0))</f>
        <v>0.54005</v>
      </c>
      <c r="Q360">
        <f>IF(J360&lt;&gt;0,(ABS(M360*Constants!$B$10)+50)/100,MAX(Q359-ABS(O360*Constants!$B$4),0))</f>
        <v>0.54005</v>
      </c>
      <c r="R360">
        <f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400.5</v>
      </c>
      <c r="S360">
        <f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400.5</v>
      </c>
      <c r="T360">
        <f t="shared" si="87"/>
        <v>400.5</v>
      </c>
      <c r="U360">
        <f t="shared" si="88"/>
        <v>400.5</v>
      </c>
      <c r="V360">
        <f>IF(I360&lt;&gt;0,(ABS(R360*Constants!$B$4)+50)/100,IF(R360=0,MAX((0-ABS(T360*Constants!$B$4)),0),(ABS(R360*Constants!$B$4)+50)/100))</f>
        <v>501.125</v>
      </c>
      <c r="W360">
        <f>IF(J360&lt;&gt;0,(ABS(S360*Constants!$B$4)+50)/100,IF(S360=0,MAX((0-ABS(U360*Constants!$B$4)),0),(ABS(S360*Constants!$B$4)+50)/100))</f>
        <v>501.125</v>
      </c>
      <c r="X360">
        <f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400.5</v>
      </c>
      <c r="Y360">
        <f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400.5</v>
      </c>
      <c r="Z360">
        <f t="shared" si="89"/>
        <v>400.5</v>
      </c>
      <c r="AA360">
        <f t="shared" si="90"/>
        <v>400.5</v>
      </c>
      <c r="AB360">
        <f>IF(I360&lt;&gt;0,(ABS(X360*Constants!$B$10)+50)/100,IF(X360=0,MAX((AB359-ABS(Z360*Constants!$B$4)),0),(ABS(X360*Constants!$B$4)+50)/100))</f>
        <v>0.54005</v>
      </c>
      <c r="AC360">
        <f>IF(J360&lt;&gt;0,(ABS(Y360*Constants!$B$10)+50)/100,IF(Y360=0,MAX((AC359-ABS(AA360*Constants!$B$4)),0),(ABS(Y360*Constants!$B$4)+50)/100))</f>
        <v>0.54005</v>
      </c>
      <c r="AD360">
        <f t="shared" si="91"/>
        <v>401</v>
      </c>
      <c r="AE360">
        <f t="shared" si="92"/>
        <v>400.5</v>
      </c>
      <c r="AF360">
        <f t="shared" si="93"/>
        <v>400.5</v>
      </c>
      <c r="AG360">
        <f>((Constants!$B$5*AG359)+Constants!$B$4*AD360+AH359)/(Constants!$B$5+Constants!$B$4)</f>
        <v>401</v>
      </c>
      <c r="AH360">
        <f>((Constants!$B$5*AG359)+Constants!$B$4*AD360+AH359)-(Constants!$B$5+Constants!$B$4)*AG360</f>
        <v>0</v>
      </c>
      <c r="AI360">
        <f>((Constants!$B$5*AI359)+Constants!$B$4*AE360+AJ359)/(Constants!$B$5+Constants!$B$4)</f>
        <v>400.5</v>
      </c>
      <c r="AJ360">
        <f>((Constants!$B$5*AI359)+Constants!$B$4*AE360+AJ359)-(Constants!$B$4+Constants!$B$5)*AI360</f>
        <v>0</v>
      </c>
      <c r="AK360">
        <f>((Constants!$B$5*AK359)+Constants!$B$4*AF360+AL359)/(Constants!$B$5+Constants!$B$4)</f>
        <v>400.5</v>
      </c>
      <c r="AL360">
        <f>((Constants!$B$5*AK359)+Constants!$B$4*AF360+AL359)-(Constants!$B$5+Constants!$B$4)*AK360</f>
        <v>0</v>
      </c>
      <c r="AM360">
        <f t="shared" si="94"/>
        <v>1</v>
      </c>
      <c r="AN360">
        <f t="shared" si="95"/>
        <v>1</v>
      </c>
      <c r="AO360">
        <f>(200000*(ABS(N360)-ABS(N358))+Constants!$B$7)/(2*Constants!$B$7)</f>
        <v>0.5</v>
      </c>
      <c r="AP360">
        <f>(200000*(ABS(O360)-ABS(O358))+Constants!$B$7)/(2*Constants!$B$7)</f>
        <v>0.5</v>
      </c>
      <c r="AQ360">
        <f t="shared" si="96"/>
        <v>1</v>
      </c>
      <c r="AR360">
        <f>(Constants!$B$3*Constants!$B$8*I360*K360+AS359)/(Constants!$B$9*Constants!$B$4)</f>
        <v>2.51327433628319</v>
      </c>
      <c r="AS360">
        <f>(Constants!$B$3*Constants!$B$8*I360*K360+AS359)-(AR360*Constants!$B$9*Constants!$B$4)</f>
        <v>0</v>
      </c>
      <c r="AT360">
        <f t="shared" si="97"/>
        <v>899.752212389381</v>
      </c>
      <c r="AU360">
        <f t="array" ref="AU360">IF(SUMPRODUCT(--(SIGN(AN327:AN359)=SIGN(K328:K360)))=0,2,IF(AV359&gt;0,1,0))</f>
        <v>0</v>
      </c>
      <c r="AV360">
        <f>IF(AU360=2,ROUND(5*1000/Constants!$B$11,0),IF(AV359&gt;0,AV359-1,0))</f>
        <v>0</v>
      </c>
      <c r="AW360">
        <f t="shared" si="98"/>
        <v>0</v>
      </c>
      <c r="AX360">
        <f ca="1" t="array" ref="AX360">IF(AW360&gt;Constants!$B$12,2,IF(SUMPRODUCT(--(AX341:AX360=2))=0,0,1))</f>
        <v>2</v>
      </c>
      <c r="AZ360">
        <f t="array" ref="AZ360">IF(ABS(AG360)&gt;Constants!$B$13,2,IF(SUMPRODUCT(--(AZ340:AZ359=2))=0,0,1))</f>
        <v>0</v>
      </c>
    </row>
    <row r="361" spans="1:52">
      <c r="A361" s="3">
        <v>359</v>
      </c>
      <c r="B361">
        <f>Signals!D360</f>
        <v>1</v>
      </c>
      <c r="C361">
        <f>Signals!E360</f>
        <v>1</v>
      </c>
      <c r="D361">
        <f>Signals!G360</f>
        <v>0</v>
      </c>
      <c r="E361">
        <f>Signals!J360</f>
        <v>0</v>
      </c>
      <c r="F361">
        <f>Signals!K360</f>
        <v>0</v>
      </c>
      <c r="G361">
        <f>IF(Constants!$B$2=2,-B361,B361)</f>
        <v>1</v>
      </c>
      <c r="H361">
        <f>IF(Constants!$C$2=2,-C361,C361)</f>
        <v>1</v>
      </c>
      <c r="I361">
        <f t="shared" ref="I361:I424" si="99">IF(SIGN(G361+H361)=SIGN(AN360),G361,-G361)</f>
        <v>1</v>
      </c>
      <c r="J361">
        <f t="shared" ref="J361:J424" si="100">IF(SIGN(G361+H361)=SIGN(AN360),H361,-H361)</f>
        <v>1</v>
      </c>
      <c r="K361">
        <f t="shared" ref="K361:K424" si="101">IF(SIGN(G361+H361)=SIGN(AN360),1,-1)</f>
        <v>1</v>
      </c>
      <c r="L361">
        <f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400.5</v>
      </c>
      <c r="M361">
        <f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400.5</v>
      </c>
      <c r="N361">
        <f t="shared" ref="N361:N424" si="102">IF(I361&lt;&gt;0,L361,IF(P360&gt;0,N360,0))</f>
        <v>400.5</v>
      </c>
      <c r="O361">
        <f t="shared" ref="O361:O424" si="103">IF(J361&lt;&gt;0,M361,IF(Q360&gt;0,O360,0))</f>
        <v>400.5</v>
      </c>
      <c r="P361">
        <f>IF(I361&lt;&gt;0,(ABS(L361*Constants!$B$10)+50)/100,MAX(P360-ABS(N361*Constants!$B$4),0))</f>
        <v>0.54005</v>
      </c>
      <c r="Q361">
        <f>IF(J361&lt;&gt;0,(ABS(M361*Constants!$B$10)+50)/100,MAX(Q360-ABS(O361*Constants!$B$4),0))</f>
        <v>0.54005</v>
      </c>
      <c r="R361">
        <f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400.5</v>
      </c>
      <c r="S361">
        <f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400.5</v>
      </c>
      <c r="T361">
        <f t="shared" ref="T361:T424" si="104">IF(I361&lt;&gt;0,R361,IF(V360&gt;0,MAX(T360,R361),R361))</f>
        <v>400.5</v>
      </c>
      <c r="U361">
        <f t="shared" ref="U361:U424" si="105">IF(J361&lt;&gt;0,S361,IF(W360&gt;0,MAX(U360,S361),S361))</f>
        <v>400.5</v>
      </c>
      <c r="V361">
        <f>IF(I361&lt;&gt;0,(ABS(R361*Constants!$B$4)+50)/100,IF(R361=0,MAX((0-ABS(T361*Constants!$B$4)),0),(ABS(R361*Constants!$B$4)+50)/100))</f>
        <v>501.125</v>
      </c>
      <c r="W361">
        <f>IF(J361&lt;&gt;0,(ABS(S361*Constants!$B$4)+50)/100,IF(S361=0,MAX((0-ABS(U361*Constants!$B$4)),0),(ABS(S361*Constants!$B$4)+50)/100))</f>
        <v>501.125</v>
      </c>
      <c r="X361">
        <f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400.5</v>
      </c>
      <c r="Y361">
        <f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400.5</v>
      </c>
      <c r="Z361">
        <f t="shared" ref="Z361:Z424" si="106">IF(I361&lt;&gt;0,X361,IF(AB360&gt;0,MIN(Z360,X361),X361))</f>
        <v>400.5</v>
      </c>
      <c r="AA361">
        <f t="shared" ref="AA361:AA424" si="107">IF(J361&lt;&gt;0,Y361,IF(AC360&gt;0,MIN(AA360,Y361),Y361))</f>
        <v>400.5</v>
      </c>
      <c r="AB361">
        <f>IF(I361&lt;&gt;0,(ABS(X361*Constants!$B$10)+50)/100,IF(X361=0,MAX((AB360-ABS(Z361*Constants!$B$4)),0),(ABS(X361*Constants!$B$4)+50)/100))</f>
        <v>0.54005</v>
      </c>
      <c r="AC361">
        <f>IF(J361&lt;&gt;0,(ABS(Y361*Constants!$B$10)+50)/100,IF(Y361=0,MAX((AC360-ABS(AA361*Constants!$B$4)),0),(ABS(Y361*Constants!$B$4)+50)/100))</f>
        <v>0.54005</v>
      </c>
      <c r="AD361">
        <f t="shared" ref="AD361:AD424" si="108">IF(N361+O361&gt;=0,(1+N361+O361)/2,(N361+O361-1)/2)</f>
        <v>401</v>
      </c>
      <c r="AE361">
        <f t="shared" ref="AE361:AE424" si="109">MAX(T361,U361)</f>
        <v>400.5</v>
      </c>
      <c r="AF361">
        <f t="shared" ref="AF361:AF424" si="110">MIN(Z361,AA361)</f>
        <v>400.5</v>
      </c>
      <c r="AG361">
        <f>((Constants!$B$5*AG360)+Constants!$B$4*AD361+AH360)/(Constants!$B$5+Constants!$B$4)</f>
        <v>401</v>
      </c>
      <c r="AH361">
        <f>((Constants!$B$5*AG360)+Constants!$B$4*AD361+AH360)-(Constants!$B$5+Constants!$B$4)*AG361</f>
        <v>0</v>
      </c>
      <c r="AI361">
        <f>((Constants!$B$5*AI360)+Constants!$B$4*AE361+AJ360)/(Constants!$B$5+Constants!$B$4)</f>
        <v>400.5</v>
      </c>
      <c r="AJ361">
        <f>((Constants!$B$5*AI360)+Constants!$B$4*AE361+AJ360)-(Constants!$B$4+Constants!$B$5)*AI361</f>
        <v>0</v>
      </c>
      <c r="AK361">
        <f>((Constants!$B$5*AK360)+Constants!$B$4*AF361+AL360)/(Constants!$B$5+Constants!$B$4)</f>
        <v>400.5</v>
      </c>
      <c r="AL361">
        <f>((Constants!$B$5*AK360)+Constants!$B$4*AF361+AL360)-(Constants!$B$5+Constants!$B$4)*AK361</f>
        <v>0</v>
      </c>
      <c r="AM361">
        <f t="shared" ref="AM361:AM424" si="111">IF(AG361*K361&gt;0,1,IF(AG361*K361&lt;0,-1,0))</f>
        <v>1</v>
      </c>
      <c r="AN361">
        <f t="shared" ref="AN361:AN424" si="112">IF(SIGN(AI361)=SIGN(AK361),AM361,0)</f>
        <v>1</v>
      </c>
      <c r="AO361">
        <f>(200000*(ABS(N361)-ABS(N359))+Constants!$B$7)/(2*Constants!$B$7)</f>
        <v>0.5</v>
      </c>
      <c r="AP361">
        <f>(200000*(ABS(O361)-ABS(O359))+Constants!$B$7)/(2*Constants!$B$7)</f>
        <v>0.5</v>
      </c>
      <c r="AQ361">
        <f t="shared" ref="AQ361:AQ424" si="113">(1+AO361+AP361)/2</f>
        <v>1</v>
      </c>
      <c r="AR361">
        <f>(Constants!$B$3*Constants!$B$8*I361*K361+AS360)/(Constants!$B$9*Constants!$B$4)</f>
        <v>2.51327433628319</v>
      </c>
      <c r="AS361">
        <f>(Constants!$B$3*Constants!$B$8*I361*K361+AS360)-(AR361*Constants!$B$9*Constants!$B$4)</f>
        <v>0</v>
      </c>
      <c r="AT361">
        <f t="shared" ref="AT361:AT424" si="114">AR361+AT360</f>
        <v>902.265486725665</v>
      </c>
      <c r="AU361">
        <f t="array" ref="AU361">IF(SUMPRODUCT(--(SIGN(AN328:AN360)=SIGN(K329:K361)))=0,2,IF(AV360&gt;0,1,0))</f>
        <v>0</v>
      </c>
      <c r="AV361">
        <f>IF(AU361=2,ROUND(5*1000/Constants!$B$11,0),IF(AV360&gt;0,AV360-1,0))</f>
        <v>0</v>
      </c>
      <c r="AW361">
        <f t="shared" ref="AW361:AW424" si="115">IF(I361&lt;&gt;J361,AW360+ABS(I361-J361),0)</f>
        <v>0</v>
      </c>
      <c r="AX361">
        <f ca="1" t="array" ref="AX361">IF(AW361&gt;Constants!$B$12,2,IF(SUMPRODUCT(--(AX342:AX361=2))=0,0,1))</f>
        <v>2</v>
      </c>
      <c r="AZ361">
        <f t="array" ref="AZ361">IF(ABS(AG361)&gt;Constants!$B$13,2,IF(SUMPRODUCT(--(AZ341:AZ360=2))=0,0,1))</f>
        <v>0</v>
      </c>
    </row>
    <row r="362" spans="1:52">
      <c r="A362" s="3">
        <v>360</v>
      </c>
      <c r="B362">
        <f>Signals!D361</f>
        <v>1</v>
      </c>
      <c r="C362">
        <f>Signals!E361</f>
        <v>1</v>
      </c>
      <c r="D362">
        <f>Signals!G361</f>
        <v>0</v>
      </c>
      <c r="E362">
        <f>Signals!J361</f>
        <v>0</v>
      </c>
      <c r="F362">
        <f>Signals!K361</f>
        <v>0</v>
      </c>
      <c r="G362">
        <f>IF(Constants!$B$2=2,-B362,B362)</f>
        <v>1</v>
      </c>
      <c r="H362">
        <f>IF(Constants!$C$2=2,-C362,C362)</f>
        <v>1</v>
      </c>
      <c r="I362">
        <f t="shared" si="99"/>
        <v>1</v>
      </c>
      <c r="J362">
        <f t="shared" si="100"/>
        <v>1</v>
      </c>
      <c r="K362">
        <f t="shared" si="101"/>
        <v>1</v>
      </c>
      <c r="L362">
        <f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400.5</v>
      </c>
      <c r="M362">
        <f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400.5</v>
      </c>
      <c r="N362">
        <f t="shared" si="102"/>
        <v>400.5</v>
      </c>
      <c r="O362">
        <f t="shared" si="103"/>
        <v>400.5</v>
      </c>
      <c r="P362">
        <f>IF(I362&lt;&gt;0,(ABS(L362*Constants!$B$10)+50)/100,MAX(P361-ABS(N362*Constants!$B$4),0))</f>
        <v>0.54005</v>
      </c>
      <c r="Q362">
        <f>IF(J362&lt;&gt;0,(ABS(M362*Constants!$B$10)+50)/100,MAX(Q361-ABS(O362*Constants!$B$4),0))</f>
        <v>0.54005</v>
      </c>
      <c r="R362">
        <f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400.5</v>
      </c>
      <c r="S362">
        <f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400.5</v>
      </c>
      <c r="T362">
        <f t="shared" si="104"/>
        <v>400.5</v>
      </c>
      <c r="U362">
        <f t="shared" si="105"/>
        <v>400.5</v>
      </c>
      <c r="V362">
        <f>IF(I362&lt;&gt;0,(ABS(R362*Constants!$B$4)+50)/100,IF(R362=0,MAX((0-ABS(T362*Constants!$B$4)),0),(ABS(R362*Constants!$B$4)+50)/100))</f>
        <v>501.125</v>
      </c>
      <c r="W362">
        <f>IF(J362&lt;&gt;0,(ABS(S362*Constants!$B$4)+50)/100,IF(S362=0,MAX((0-ABS(U362*Constants!$B$4)),0),(ABS(S362*Constants!$B$4)+50)/100))</f>
        <v>501.125</v>
      </c>
      <c r="X362">
        <f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400.5</v>
      </c>
      <c r="Y362">
        <f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400.5</v>
      </c>
      <c r="Z362">
        <f t="shared" si="106"/>
        <v>400.5</v>
      </c>
      <c r="AA362">
        <f t="shared" si="107"/>
        <v>400.5</v>
      </c>
      <c r="AB362">
        <f>IF(I362&lt;&gt;0,(ABS(X362*Constants!$B$10)+50)/100,IF(X362=0,MAX((AB361-ABS(Z362*Constants!$B$4)),0),(ABS(X362*Constants!$B$4)+50)/100))</f>
        <v>0.54005</v>
      </c>
      <c r="AC362">
        <f>IF(J362&lt;&gt;0,(ABS(Y362*Constants!$B$10)+50)/100,IF(Y362=0,MAX((AC361-ABS(AA362*Constants!$B$4)),0),(ABS(Y362*Constants!$B$4)+50)/100))</f>
        <v>0.54005</v>
      </c>
      <c r="AD362">
        <f t="shared" si="108"/>
        <v>401</v>
      </c>
      <c r="AE362">
        <f t="shared" si="109"/>
        <v>400.5</v>
      </c>
      <c r="AF362">
        <f t="shared" si="110"/>
        <v>400.5</v>
      </c>
      <c r="AG362">
        <f>((Constants!$B$5*AG361)+Constants!$B$4*AD362+AH361)/(Constants!$B$5+Constants!$B$4)</f>
        <v>401</v>
      </c>
      <c r="AH362">
        <f>((Constants!$B$5*AG361)+Constants!$B$4*AD362+AH361)-(Constants!$B$5+Constants!$B$4)*AG362</f>
        <v>0</v>
      </c>
      <c r="AI362">
        <f>((Constants!$B$5*AI361)+Constants!$B$4*AE362+AJ361)/(Constants!$B$5+Constants!$B$4)</f>
        <v>400.5</v>
      </c>
      <c r="AJ362">
        <f>((Constants!$B$5*AI361)+Constants!$B$4*AE362+AJ361)-(Constants!$B$4+Constants!$B$5)*AI362</f>
        <v>0</v>
      </c>
      <c r="AK362">
        <f>((Constants!$B$5*AK361)+Constants!$B$4*AF362+AL361)/(Constants!$B$5+Constants!$B$4)</f>
        <v>400.5</v>
      </c>
      <c r="AL362">
        <f>((Constants!$B$5*AK361)+Constants!$B$4*AF362+AL361)-(Constants!$B$5+Constants!$B$4)*AK362</f>
        <v>0</v>
      </c>
      <c r="AM362">
        <f t="shared" si="111"/>
        <v>1</v>
      </c>
      <c r="AN362">
        <f t="shared" si="112"/>
        <v>1</v>
      </c>
      <c r="AO362">
        <f>(200000*(ABS(N362)-ABS(N360))+Constants!$B$7)/(2*Constants!$B$7)</f>
        <v>0.5</v>
      </c>
      <c r="AP362">
        <f>(200000*(ABS(O362)-ABS(O360))+Constants!$B$7)/(2*Constants!$B$7)</f>
        <v>0.5</v>
      </c>
      <c r="AQ362">
        <f t="shared" si="113"/>
        <v>1</v>
      </c>
      <c r="AR362">
        <f>(Constants!$B$3*Constants!$B$8*I362*K362+AS361)/(Constants!$B$9*Constants!$B$4)</f>
        <v>2.51327433628319</v>
      </c>
      <c r="AS362">
        <f>(Constants!$B$3*Constants!$B$8*I362*K362+AS361)-(AR362*Constants!$B$9*Constants!$B$4)</f>
        <v>0</v>
      </c>
      <c r="AT362">
        <f t="shared" si="114"/>
        <v>904.778761061948</v>
      </c>
      <c r="AU362">
        <f t="array" ref="AU362">IF(SUMPRODUCT(--(SIGN(AN329:AN361)=SIGN(K330:K362)))=0,2,IF(AV361&gt;0,1,0))</f>
        <v>0</v>
      </c>
      <c r="AV362">
        <f>IF(AU362=2,ROUND(5*1000/Constants!$B$11,0),IF(AV361&gt;0,AV361-1,0))</f>
        <v>0</v>
      </c>
      <c r="AW362">
        <f t="shared" si="115"/>
        <v>0</v>
      </c>
      <c r="AX362">
        <f ca="1" t="array" ref="AX362">IF(AW362&gt;Constants!$B$12,2,IF(SUMPRODUCT(--(AX343:AX362=2))=0,0,1))</f>
        <v>2</v>
      </c>
      <c r="AZ362">
        <f t="array" ref="AZ362">IF(ABS(AG362)&gt;Constants!$B$13,2,IF(SUMPRODUCT(--(AZ342:AZ361=2))=0,0,1))</f>
        <v>0</v>
      </c>
    </row>
    <row r="363" spans="1:52">
      <c r="A363" s="3">
        <v>361</v>
      </c>
      <c r="B363">
        <f>Signals!D362</f>
        <v>1</v>
      </c>
      <c r="C363">
        <f>Signals!E362</f>
        <v>1</v>
      </c>
      <c r="D363">
        <f>Signals!G362</f>
        <v>0</v>
      </c>
      <c r="E363">
        <f>Signals!J362</f>
        <v>0</v>
      </c>
      <c r="F363">
        <f>Signals!K362</f>
        <v>0</v>
      </c>
      <c r="G363">
        <f>IF(Constants!$B$2=2,-B363,B363)</f>
        <v>1</v>
      </c>
      <c r="H363">
        <f>IF(Constants!$C$2=2,-C363,C363)</f>
        <v>1</v>
      </c>
      <c r="I363">
        <f t="shared" si="99"/>
        <v>1</v>
      </c>
      <c r="J363">
        <f t="shared" si="100"/>
        <v>1</v>
      </c>
      <c r="K363">
        <f t="shared" si="101"/>
        <v>1</v>
      </c>
      <c r="L363">
        <f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400.5</v>
      </c>
      <c r="M363">
        <f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400.5</v>
      </c>
      <c r="N363">
        <f t="shared" si="102"/>
        <v>400.5</v>
      </c>
      <c r="O363">
        <f t="shared" si="103"/>
        <v>400.5</v>
      </c>
      <c r="P363">
        <f>IF(I363&lt;&gt;0,(ABS(L363*Constants!$B$10)+50)/100,MAX(P362-ABS(N363*Constants!$B$4),0))</f>
        <v>0.54005</v>
      </c>
      <c r="Q363">
        <f>IF(J363&lt;&gt;0,(ABS(M363*Constants!$B$10)+50)/100,MAX(Q362-ABS(O363*Constants!$B$4),0))</f>
        <v>0.54005</v>
      </c>
      <c r="R363">
        <f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400.5</v>
      </c>
      <c r="S363">
        <f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400.5</v>
      </c>
      <c r="T363">
        <f t="shared" si="104"/>
        <v>400.5</v>
      </c>
      <c r="U363">
        <f t="shared" si="105"/>
        <v>400.5</v>
      </c>
      <c r="V363">
        <f>IF(I363&lt;&gt;0,(ABS(R363*Constants!$B$4)+50)/100,IF(R363=0,MAX((0-ABS(T363*Constants!$B$4)),0),(ABS(R363*Constants!$B$4)+50)/100))</f>
        <v>501.125</v>
      </c>
      <c r="W363">
        <f>IF(J363&lt;&gt;0,(ABS(S363*Constants!$B$4)+50)/100,IF(S363=0,MAX((0-ABS(U363*Constants!$B$4)),0),(ABS(S363*Constants!$B$4)+50)/100))</f>
        <v>501.125</v>
      </c>
      <c r="X363">
        <f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400.5</v>
      </c>
      <c r="Y363">
        <f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400.5</v>
      </c>
      <c r="Z363">
        <f t="shared" si="106"/>
        <v>400.5</v>
      </c>
      <c r="AA363">
        <f t="shared" si="107"/>
        <v>400.5</v>
      </c>
      <c r="AB363">
        <f>IF(I363&lt;&gt;0,(ABS(X363*Constants!$B$10)+50)/100,IF(X363=0,MAX((AB362-ABS(Z363*Constants!$B$4)),0),(ABS(X363*Constants!$B$4)+50)/100))</f>
        <v>0.54005</v>
      </c>
      <c r="AC363">
        <f>IF(J363&lt;&gt;0,(ABS(Y363*Constants!$B$10)+50)/100,IF(Y363=0,MAX((AC362-ABS(AA363*Constants!$B$4)),0),(ABS(Y363*Constants!$B$4)+50)/100))</f>
        <v>0.54005</v>
      </c>
      <c r="AD363">
        <f t="shared" si="108"/>
        <v>401</v>
      </c>
      <c r="AE363">
        <f t="shared" si="109"/>
        <v>400.5</v>
      </c>
      <c r="AF363">
        <f t="shared" si="110"/>
        <v>400.5</v>
      </c>
      <c r="AG363">
        <f>((Constants!$B$5*AG362)+Constants!$B$4*AD363+AH362)/(Constants!$B$5+Constants!$B$4)</f>
        <v>401</v>
      </c>
      <c r="AH363">
        <f>((Constants!$B$5*AG362)+Constants!$B$4*AD363+AH362)-(Constants!$B$5+Constants!$B$4)*AG363</f>
        <v>0</v>
      </c>
      <c r="AI363">
        <f>((Constants!$B$5*AI362)+Constants!$B$4*AE363+AJ362)/(Constants!$B$5+Constants!$B$4)</f>
        <v>400.5</v>
      </c>
      <c r="AJ363">
        <f>((Constants!$B$5*AI362)+Constants!$B$4*AE363+AJ362)-(Constants!$B$4+Constants!$B$5)*AI363</f>
        <v>0</v>
      </c>
      <c r="AK363">
        <f>((Constants!$B$5*AK362)+Constants!$B$4*AF363+AL362)/(Constants!$B$5+Constants!$B$4)</f>
        <v>400.5</v>
      </c>
      <c r="AL363">
        <f>((Constants!$B$5*AK362)+Constants!$B$4*AF363+AL362)-(Constants!$B$5+Constants!$B$4)*AK363</f>
        <v>0</v>
      </c>
      <c r="AM363">
        <f t="shared" si="111"/>
        <v>1</v>
      </c>
      <c r="AN363">
        <f t="shared" si="112"/>
        <v>1</v>
      </c>
      <c r="AO363">
        <f>(200000*(ABS(N363)-ABS(N361))+Constants!$B$7)/(2*Constants!$B$7)</f>
        <v>0.5</v>
      </c>
      <c r="AP363">
        <f>(200000*(ABS(O363)-ABS(O361))+Constants!$B$7)/(2*Constants!$B$7)</f>
        <v>0.5</v>
      </c>
      <c r="AQ363">
        <f t="shared" si="113"/>
        <v>1</v>
      </c>
      <c r="AR363">
        <f>(Constants!$B$3*Constants!$B$8*I363*K363+AS362)/(Constants!$B$9*Constants!$B$4)</f>
        <v>2.51327433628319</v>
      </c>
      <c r="AS363">
        <f>(Constants!$B$3*Constants!$B$8*I363*K363+AS362)-(AR363*Constants!$B$9*Constants!$B$4)</f>
        <v>0</v>
      </c>
      <c r="AT363">
        <f t="shared" si="114"/>
        <v>907.292035398231</v>
      </c>
      <c r="AU363">
        <f t="array" ref="AU363">IF(SUMPRODUCT(--(SIGN(AN330:AN362)=SIGN(K331:K363)))=0,2,IF(AV362&gt;0,1,0))</f>
        <v>0</v>
      </c>
      <c r="AV363">
        <f>IF(AU363=2,ROUND(5*1000/Constants!$B$11,0),IF(AV362&gt;0,AV362-1,0))</f>
        <v>0</v>
      </c>
      <c r="AW363">
        <f t="shared" si="115"/>
        <v>0</v>
      </c>
      <c r="AX363">
        <f ca="1" t="array" ref="AX363">IF(AW363&gt;Constants!$B$12,2,IF(SUMPRODUCT(--(AX344:AX363=2))=0,0,1))</f>
        <v>2</v>
      </c>
      <c r="AZ363">
        <f t="array" ref="AZ363">IF(ABS(AG363)&gt;Constants!$B$13,2,IF(SUMPRODUCT(--(AZ343:AZ362=2))=0,0,1))</f>
        <v>0</v>
      </c>
    </row>
    <row r="364" spans="1:52">
      <c r="A364" s="3">
        <v>362</v>
      </c>
      <c r="B364">
        <f>Signals!D363</f>
        <v>1</v>
      </c>
      <c r="C364">
        <f>Signals!E363</f>
        <v>1</v>
      </c>
      <c r="D364">
        <f>Signals!G363</f>
        <v>0</v>
      </c>
      <c r="E364">
        <f>Signals!J363</f>
        <v>0</v>
      </c>
      <c r="F364">
        <f>Signals!K363</f>
        <v>0</v>
      </c>
      <c r="G364">
        <f>IF(Constants!$B$2=2,-B364,B364)</f>
        <v>1</v>
      </c>
      <c r="H364">
        <f>IF(Constants!$C$2=2,-C364,C364)</f>
        <v>1</v>
      </c>
      <c r="I364">
        <f t="shared" si="99"/>
        <v>1</v>
      </c>
      <c r="J364">
        <f t="shared" si="100"/>
        <v>1</v>
      </c>
      <c r="K364">
        <f t="shared" si="101"/>
        <v>1</v>
      </c>
      <c r="L364">
        <f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400.5</v>
      </c>
      <c r="M364">
        <f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400.5</v>
      </c>
      <c r="N364">
        <f t="shared" si="102"/>
        <v>400.5</v>
      </c>
      <c r="O364">
        <f t="shared" si="103"/>
        <v>400.5</v>
      </c>
      <c r="P364">
        <f>IF(I364&lt;&gt;0,(ABS(L364*Constants!$B$10)+50)/100,MAX(P363-ABS(N364*Constants!$B$4),0))</f>
        <v>0.54005</v>
      </c>
      <c r="Q364">
        <f>IF(J364&lt;&gt;0,(ABS(M364*Constants!$B$10)+50)/100,MAX(Q363-ABS(O364*Constants!$B$4),0))</f>
        <v>0.54005</v>
      </c>
      <c r="R364">
        <f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400.5</v>
      </c>
      <c r="S364">
        <f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400.5</v>
      </c>
      <c r="T364">
        <f t="shared" si="104"/>
        <v>400.5</v>
      </c>
      <c r="U364">
        <f t="shared" si="105"/>
        <v>400.5</v>
      </c>
      <c r="V364">
        <f>IF(I364&lt;&gt;0,(ABS(R364*Constants!$B$4)+50)/100,IF(R364=0,MAX((0-ABS(T364*Constants!$B$4)),0),(ABS(R364*Constants!$B$4)+50)/100))</f>
        <v>501.125</v>
      </c>
      <c r="W364">
        <f>IF(J364&lt;&gt;0,(ABS(S364*Constants!$B$4)+50)/100,IF(S364=0,MAX((0-ABS(U364*Constants!$B$4)),0),(ABS(S364*Constants!$B$4)+50)/100))</f>
        <v>501.125</v>
      </c>
      <c r="X364">
        <f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400.5</v>
      </c>
      <c r="Y364">
        <f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400.5</v>
      </c>
      <c r="Z364">
        <f t="shared" si="106"/>
        <v>400.5</v>
      </c>
      <c r="AA364">
        <f t="shared" si="107"/>
        <v>400.5</v>
      </c>
      <c r="AB364">
        <f>IF(I364&lt;&gt;0,(ABS(X364*Constants!$B$10)+50)/100,IF(X364=0,MAX((AB363-ABS(Z364*Constants!$B$4)),0),(ABS(X364*Constants!$B$4)+50)/100))</f>
        <v>0.54005</v>
      </c>
      <c r="AC364">
        <f>IF(J364&lt;&gt;0,(ABS(Y364*Constants!$B$10)+50)/100,IF(Y364=0,MAX((AC363-ABS(AA364*Constants!$B$4)),0),(ABS(Y364*Constants!$B$4)+50)/100))</f>
        <v>0.54005</v>
      </c>
      <c r="AD364">
        <f t="shared" si="108"/>
        <v>401</v>
      </c>
      <c r="AE364">
        <f t="shared" si="109"/>
        <v>400.5</v>
      </c>
      <c r="AF364">
        <f t="shared" si="110"/>
        <v>400.5</v>
      </c>
      <c r="AG364">
        <f>((Constants!$B$5*AG363)+Constants!$B$4*AD364+AH363)/(Constants!$B$5+Constants!$B$4)</f>
        <v>401</v>
      </c>
      <c r="AH364">
        <f>((Constants!$B$5*AG363)+Constants!$B$4*AD364+AH363)-(Constants!$B$5+Constants!$B$4)*AG364</f>
        <v>0</v>
      </c>
      <c r="AI364">
        <f>((Constants!$B$5*AI363)+Constants!$B$4*AE364+AJ363)/(Constants!$B$5+Constants!$B$4)</f>
        <v>400.5</v>
      </c>
      <c r="AJ364">
        <f>((Constants!$B$5*AI363)+Constants!$B$4*AE364+AJ363)-(Constants!$B$4+Constants!$B$5)*AI364</f>
        <v>0</v>
      </c>
      <c r="AK364">
        <f>((Constants!$B$5*AK363)+Constants!$B$4*AF364+AL363)/(Constants!$B$5+Constants!$B$4)</f>
        <v>400.5</v>
      </c>
      <c r="AL364">
        <f>((Constants!$B$5*AK363)+Constants!$B$4*AF364+AL363)-(Constants!$B$5+Constants!$B$4)*AK364</f>
        <v>0</v>
      </c>
      <c r="AM364">
        <f t="shared" si="111"/>
        <v>1</v>
      </c>
      <c r="AN364">
        <f t="shared" si="112"/>
        <v>1</v>
      </c>
      <c r="AO364">
        <f>(200000*(ABS(N364)-ABS(N362))+Constants!$B$7)/(2*Constants!$B$7)</f>
        <v>0.5</v>
      </c>
      <c r="AP364">
        <f>(200000*(ABS(O364)-ABS(O362))+Constants!$B$7)/(2*Constants!$B$7)</f>
        <v>0.5</v>
      </c>
      <c r="AQ364">
        <f t="shared" si="113"/>
        <v>1</v>
      </c>
      <c r="AR364">
        <f>(Constants!$B$3*Constants!$B$8*I364*K364+AS363)/(Constants!$B$9*Constants!$B$4)</f>
        <v>2.51327433628319</v>
      </c>
      <c r="AS364">
        <f>(Constants!$B$3*Constants!$B$8*I364*K364+AS363)-(AR364*Constants!$B$9*Constants!$B$4)</f>
        <v>0</v>
      </c>
      <c r="AT364">
        <f t="shared" si="114"/>
        <v>909.805309734514</v>
      </c>
      <c r="AU364">
        <f t="array" ref="AU364">IF(SUMPRODUCT(--(SIGN(AN331:AN363)=SIGN(K332:K364)))=0,2,IF(AV363&gt;0,1,0))</f>
        <v>0</v>
      </c>
      <c r="AV364">
        <f>IF(AU364=2,ROUND(5*1000/Constants!$B$11,0),IF(AV363&gt;0,AV363-1,0))</f>
        <v>0</v>
      </c>
      <c r="AW364">
        <f t="shared" si="115"/>
        <v>0</v>
      </c>
      <c r="AX364">
        <f ca="1" t="array" ref="AX364">IF(AW364&gt;Constants!$B$12,2,IF(SUMPRODUCT(--(AX345:AX364=2))=0,0,1))</f>
        <v>2</v>
      </c>
      <c r="AZ364">
        <f t="array" ref="AZ364">IF(ABS(AG364)&gt;Constants!$B$13,2,IF(SUMPRODUCT(--(AZ344:AZ363=2))=0,0,1))</f>
        <v>0</v>
      </c>
    </row>
    <row r="365" spans="1:52">
      <c r="A365" s="3">
        <v>363</v>
      </c>
      <c r="B365">
        <f>Signals!D364</f>
        <v>1</v>
      </c>
      <c r="C365">
        <f>Signals!E364</f>
        <v>1</v>
      </c>
      <c r="D365">
        <f>Signals!G364</f>
        <v>0</v>
      </c>
      <c r="E365">
        <f>Signals!J364</f>
        <v>0</v>
      </c>
      <c r="F365">
        <f>Signals!K364</f>
        <v>0</v>
      </c>
      <c r="G365">
        <f>IF(Constants!$B$2=2,-B365,B365)</f>
        <v>1</v>
      </c>
      <c r="H365">
        <f>IF(Constants!$C$2=2,-C365,C365)</f>
        <v>1</v>
      </c>
      <c r="I365">
        <f t="shared" si="99"/>
        <v>1</v>
      </c>
      <c r="J365">
        <f t="shared" si="100"/>
        <v>1</v>
      </c>
      <c r="K365">
        <f t="shared" si="101"/>
        <v>1</v>
      </c>
      <c r="L365">
        <f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400.5</v>
      </c>
      <c r="M365">
        <f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400.5</v>
      </c>
      <c r="N365">
        <f t="shared" si="102"/>
        <v>400.5</v>
      </c>
      <c r="O365">
        <f t="shared" si="103"/>
        <v>400.5</v>
      </c>
      <c r="P365">
        <f>IF(I365&lt;&gt;0,(ABS(L365*Constants!$B$10)+50)/100,MAX(P364-ABS(N365*Constants!$B$4),0))</f>
        <v>0.54005</v>
      </c>
      <c r="Q365">
        <f>IF(J365&lt;&gt;0,(ABS(M365*Constants!$B$10)+50)/100,MAX(Q364-ABS(O365*Constants!$B$4),0))</f>
        <v>0.54005</v>
      </c>
      <c r="R365">
        <f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400.5</v>
      </c>
      <c r="S365">
        <f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400.5</v>
      </c>
      <c r="T365">
        <f t="shared" si="104"/>
        <v>400.5</v>
      </c>
      <c r="U365">
        <f t="shared" si="105"/>
        <v>400.5</v>
      </c>
      <c r="V365">
        <f>IF(I365&lt;&gt;0,(ABS(R365*Constants!$B$4)+50)/100,IF(R365=0,MAX((0-ABS(T365*Constants!$B$4)),0),(ABS(R365*Constants!$B$4)+50)/100))</f>
        <v>501.125</v>
      </c>
      <c r="W365">
        <f>IF(J365&lt;&gt;0,(ABS(S365*Constants!$B$4)+50)/100,IF(S365=0,MAX((0-ABS(U365*Constants!$B$4)),0),(ABS(S365*Constants!$B$4)+50)/100))</f>
        <v>501.125</v>
      </c>
      <c r="X365">
        <f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400.5</v>
      </c>
      <c r="Y365">
        <f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400.5</v>
      </c>
      <c r="Z365">
        <f t="shared" si="106"/>
        <v>400.5</v>
      </c>
      <c r="AA365">
        <f t="shared" si="107"/>
        <v>400.5</v>
      </c>
      <c r="AB365">
        <f>IF(I365&lt;&gt;0,(ABS(X365*Constants!$B$10)+50)/100,IF(X365=0,MAX((AB364-ABS(Z365*Constants!$B$4)),0),(ABS(X365*Constants!$B$4)+50)/100))</f>
        <v>0.54005</v>
      </c>
      <c r="AC365">
        <f>IF(J365&lt;&gt;0,(ABS(Y365*Constants!$B$10)+50)/100,IF(Y365=0,MAX((AC364-ABS(AA365*Constants!$B$4)),0),(ABS(Y365*Constants!$B$4)+50)/100))</f>
        <v>0.54005</v>
      </c>
      <c r="AD365">
        <f t="shared" si="108"/>
        <v>401</v>
      </c>
      <c r="AE365">
        <f t="shared" si="109"/>
        <v>400.5</v>
      </c>
      <c r="AF365">
        <f t="shared" si="110"/>
        <v>400.5</v>
      </c>
      <c r="AG365">
        <f>((Constants!$B$5*AG364)+Constants!$B$4*AD365+AH364)/(Constants!$B$5+Constants!$B$4)</f>
        <v>401</v>
      </c>
      <c r="AH365">
        <f>((Constants!$B$5*AG364)+Constants!$B$4*AD365+AH364)-(Constants!$B$5+Constants!$B$4)*AG365</f>
        <v>0</v>
      </c>
      <c r="AI365">
        <f>((Constants!$B$5*AI364)+Constants!$B$4*AE365+AJ364)/(Constants!$B$5+Constants!$B$4)</f>
        <v>400.5</v>
      </c>
      <c r="AJ365">
        <f>((Constants!$B$5*AI364)+Constants!$B$4*AE365+AJ364)-(Constants!$B$4+Constants!$B$5)*AI365</f>
        <v>0</v>
      </c>
      <c r="AK365">
        <f>((Constants!$B$5*AK364)+Constants!$B$4*AF365+AL364)/(Constants!$B$5+Constants!$B$4)</f>
        <v>400.5</v>
      </c>
      <c r="AL365">
        <f>((Constants!$B$5*AK364)+Constants!$B$4*AF365+AL364)-(Constants!$B$5+Constants!$B$4)*AK365</f>
        <v>0</v>
      </c>
      <c r="AM365">
        <f t="shared" si="111"/>
        <v>1</v>
      </c>
      <c r="AN365">
        <f t="shared" si="112"/>
        <v>1</v>
      </c>
      <c r="AO365">
        <f>(200000*(ABS(N365)-ABS(N363))+Constants!$B$7)/(2*Constants!$B$7)</f>
        <v>0.5</v>
      </c>
      <c r="AP365">
        <f>(200000*(ABS(O365)-ABS(O363))+Constants!$B$7)/(2*Constants!$B$7)</f>
        <v>0.5</v>
      </c>
      <c r="AQ365">
        <f t="shared" si="113"/>
        <v>1</v>
      </c>
      <c r="AR365">
        <f>(Constants!$B$3*Constants!$B$8*I365*K365+AS364)/(Constants!$B$9*Constants!$B$4)</f>
        <v>2.51327433628319</v>
      </c>
      <c r="AS365">
        <f>(Constants!$B$3*Constants!$B$8*I365*K365+AS364)-(AR365*Constants!$B$9*Constants!$B$4)</f>
        <v>0</v>
      </c>
      <c r="AT365">
        <f t="shared" si="114"/>
        <v>912.318584070797</v>
      </c>
      <c r="AU365">
        <f t="array" ref="AU365">IF(SUMPRODUCT(--(SIGN(AN332:AN364)=SIGN(K333:K365)))=0,2,IF(AV364&gt;0,1,0))</f>
        <v>0</v>
      </c>
      <c r="AV365">
        <f>IF(AU365=2,ROUND(5*1000/Constants!$B$11,0),IF(AV364&gt;0,AV364-1,0))</f>
        <v>0</v>
      </c>
      <c r="AW365">
        <f t="shared" si="115"/>
        <v>0</v>
      </c>
      <c r="AX365">
        <f ca="1" t="array" ref="AX365">IF(AW365&gt;Constants!$B$12,2,IF(SUMPRODUCT(--(AX346:AX365=2))=0,0,1))</f>
        <v>2</v>
      </c>
      <c r="AZ365">
        <f t="array" ref="AZ365">IF(ABS(AG365)&gt;Constants!$B$13,2,IF(SUMPRODUCT(--(AZ345:AZ364=2))=0,0,1))</f>
        <v>0</v>
      </c>
    </row>
    <row r="366" spans="1:52">
      <c r="A366" s="3">
        <v>364</v>
      </c>
      <c r="B366">
        <f>Signals!D365</f>
        <v>1</v>
      </c>
      <c r="C366">
        <f>Signals!E365</f>
        <v>1</v>
      </c>
      <c r="D366">
        <f>Signals!G365</f>
        <v>0</v>
      </c>
      <c r="E366">
        <f>Signals!J365</f>
        <v>0</v>
      </c>
      <c r="F366">
        <f>Signals!K365</f>
        <v>0</v>
      </c>
      <c r="G366">
        <f>IF(Constants!$B$2=2,-B366,B366)</f>
        <v>1</v>
      </c>
      <c r="H366">
        <f>IF(Constants!$C$2=2,-C366,C366)</f>
        <v>1</v>
      </c>
      <c r="I366">
        <f t="shared" si="99"/>
        <v>1</v>
      </c>
      <c r="J366">
        <f t="shared" si="100"/>
        <v>1</v>
      </c>
      <c r="K366">
        <f t="shared" si="101"/>
        <v>1</v>
      </c>
      <c r="L366">
        <f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400.5</v>
      </c>
      <c r="M366">
        <f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400.5</v>
      </c>
      <c r="N366">
        <f t="shared" si="102"/>
        <v>400.5</v>
      </c>
      <c r="O366">
        <f t="shared" si="103"/>
        <v>400.5</v>
      </c>
      <c r="P366">
        <f>IF(I366&lt;&gt;0,(ABS(L366*Constants!$B$10)+50)/100,MAX(P365-ABS(N366*Constants!$B$4),0))</f>
        <v>0.54005</v>
      </c>
      <c r="Q366">
        <f>IF(J366&lt;&gt;0,(ABS(M366*Constants!$B$10)+50)/100,MAX(Q365-ABS(O366*Constants!$B$4),0))</f>
        <v>0.54005</v>
      </c>
      <c r="R366">
        <f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400.5</v>
      </c>
      <c r="S366">
        <f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400.5</v>
      </c>
      <c r="T366">
        <f t="shared" si="104"/>
        <v>400.5</v>
      </c>
      <c r="U366">
        <f t="shared" si="105"/>
        <v>400.5</v>
      </c>
      <c r="V366">
        <f>IF(I366&lt;&gt;0,(ABS(R366*Constants!$B$4)+50)/100,IF(R366=0,MAX((0-ABS(T366*Constants!$B$4)),0),(ABS(R366*Constants!$B$4)+50)/100))</f>
        <v>501.125</v>
      </c>
      <c r="W366">
        <f>IF(J366&lt;&gt;0,(ABS(S366*Constants!$B$4)+50)/100,IF(S366=0,MAX((0-ABS(U366*Constants!$B$4)),0),(ABS(S366*Constants!$B$4)+50)/100))</f>
        <v>501.125</v>
      </c>
      <c r="X366">
        <f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400.5</v>
      </c>
      <c r="Y366">
        <f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400.5</v>
      </c>
      <c r="Z366">
        <f t="shared" si="106"/>
        <v>400.5</v>
      </c>
      <c r="AA366">
        <f t="shared" si="107"/>
        <v>400.5</v>
      </c>
      <c r="AB366">
        <f>IF(I366&lt;&gt;0,(ABS(X366*Constants!$B$10)+50)/100,IF(X366=0,MAX((AB365-ABS(Z366*Constants!$B$4)),0),(ABS(X366*Constants!$B$4)+50)/100))</f>
        <v>0.54005</v>
      </c>
      <c r="AC366">
        <f>IF(J366&lt;&gt;0,(ABS(Y366*Constants!$B$10)+50)/100,IF(Y366=0,MAX((AC365-ABS(AA366*Constants!$B$4)),0),(ABS(Y366*Constants!$B$4)+50)/100))</f>
        <v>0.54005</v>
      </c>
      <c r="AD366">
        <f t="shared" si="108"/>
        <v>401</v>
      </c>
      <c r="AE366">
        <f t="shared" si="109"/>
        <v>400.5</v>
      </c>
      <c r="AF366">
        <f t="shared" si="110"/>
        <v>400.5</v>
      </c>
      <c r="AG366">
        <f>((Constants!$B$5*AG365)+Constants!$B$4*AD366+AH365)/(Constants!$B$5+Constants!$B$4)</f>
        <v>401</v>
      </c>
      <c r="AH366">
        <f>((Constants!$B$5*AG365)+Constants!$B$4*AD366+AH365)-(Constants!$B$5+Constants!$B$4)*AG366</f>
        <v>0</v>
      </c>
      <c r="AI366">
        <f>((Constants!$B$5*AI365)+Constants!$B$4*AE366+AJ365)/(Constants!$B$5+Constants!$B$4)</f>
        <v>400.5</v>
      </c>
      <c r="AJ366">
        <f>((Constants!$B$5*AI365)+Constants!$B$4*AE366+AJ365)-(Constants!$B$4+Constants!$B$5)*AI366</f>
        <v>0</v>
      </c>
      <c r="AK366">
        <f>((Constants!$B$5*AK365)+Constants!$B$4*AF366+AL365)/(Constants!$B$5+Constants!$B$4)</f>
        <v>400.5</v>
      </c>
      <c r="AL366">
        <f>((Constants!$B$5*AK365)+Constants!$B$4*AF366+AL365)-(Constants!$B$5+Constants!$B$4)*AK366</f>
        <v>0</v>
      </c>
      <c r="AM366">
        <f t="shared" si="111"/>
        <v>1</v>
      </c>
      <c r="AN366">
        <f t="shared" si="112"/>
        <v>1</v>
      </c>
      <c r="AO366">
        <f>(200000*(ABS(N366)-ABS(N364))+Constants!$B$7)/(2*Constants!$B$7)</f>
        <v>0.5</v>
      </c>
      <c r="AP366">
        <f>(200000*(ABS(O366)-ABS(O364))+Constants!$B$7)/(2*Constants!$B$7)</f>
        <v>0.5</v>
      </c>
      <c r="AQ366">
        <f t="shared" si="113"/>
        <v>1</v>
      </c>
      <c r="AR366">
        <f>(Constants!$B$3*Constants!$B$8*I366*K366+AS365)/(Constants!$B$9*Constants!$B$4)</f>
        <v>2.51327433628319</v>
      </c>
      <c r="AS366">
        <f>(Constants!$B$3*Constants!$B$8*I366*K366+AS365)-(AR366*Constants!$B$9*Constants!$B$4)</f>
        <v>0</v>
      </c>
      <c r="AT366">
        <f t="shared" si="114"/>
        <v>914.831858407081</v>
      </c>
      <c r="AU366">
        <f t="array" ref="AU366">IF(SUMPRODUCT(--(SIGN(AN333:AN365)=SIGN(K334:K366)))=0,2,IF(AV365&gt;0,1,0))</f>
        <v>0</v>
      </c>
      <c r="AV366">
        <f>IF(AU366=2,ROUND(5*1000/Constants!$B$11,0),IF(AV365&gt;0,AV365-1,0))</f>
        <v>0</v>
      </c>
      <c r="AW366">
        <f t="shared" si="115"/>
        <v>0</v>
      </c>
      <c r="AX366">
        <f ca="1" t="array" ref="AX366">IF(AW366&gt;Constants!$B$12,2,IF(SUMPRODUCT(--(AX347:AX366=2))=0,0,1))</f>
        <v>2</v>
      </c>
      <c r="AZ366">
        <f t="array" ref="AZ366">IF(ABS(AG366)&gt;Constants!$B$13,2,IF(SUMPRODUCT(--(AZ346:AZ365=2))=0,0,1))</f>
        <v>0</v>
      </c>
    </row>
    <row r="367" spans="1:52">
      <c r="A367" s="3">
        <v>365</v>
      </c>
      <c r="B367">
        <f>Signals!D366</f>
        <v>1</v>
      </c>
      <c r="C367">
        <f>Signals!E366</f>
        <v>1</v>
      </c>
      <c r="D367">
        <f>Signals!G366</f>
        <v>0</v>
      </c>
      <c r="E367">
        <f>Signals!J366</f>
        <v>0</v>
      </c>
      <c r="F367">
        <f>Signals!K366</f>
        <v>0</v>
      </c>
      <c r="G367">
        <f>IF(Constants!$B$2=2,-B367,B367)</f>
        <v>1</v>
      </c>
      <c r="H367">
        <f>IF(Constants!$C$2=2,-C367,C367)</f>
        <v>1</v>
      </c>
      <c r="I367">
        <f t="shared" si="99"/>
        <v>1</v>
      </c>
      <c r="J367">
        <f t="shared" si="100"/>
        <v>1</v>
      </c>
      <c r="K367">
        <f t="shared" si="101"/>
        <v>1</v>
      </c>
      <c r="L367">
        <f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400.5</v>
      </c>
      <c r="M367">
        <f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400.5</v>
      </c>
      <c r="N367">
        <f t="shared" si="102"/>
        <v>400.5</v>
      </c>
      <c r="O367">
        <f t="shared" si="103"/>
        <v>400.5</v>
      </c>
      <c r="P367">
        <f>IF(I367&lt;&gt;0,(ABS(L367*Constants!$B$10)+50)/100,MAX(P366-ABS(N367*Constants!$B$4),0))</f>
        <v>0.54005</v>
      </c>
      <c r="Q367">
        <f>IF(J367&lt;&gt;0,(ABS(M367*Constants!$B$10)+50)/100,MAX(Q366-ABS(O367*Constants!$B$4),0))</f>
        <v>0.54005</v>
      </c>
      <c r="R367">
        <f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400.5</v>
      </c>
      <c r="S367">
        <f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400.5</v>
      </c>
      <c r="T367">
        <f t="shared" si="104"/>
        <v>400.5</v>
      </c>
      <c r="U367">
        <f t="shared" si="105"/>
        <v>400.5</v>
      </c>
      <c r="V367">
        <f>IF(I367&lt;&gt;0,(ABS(R367*Constants!$B$4)+50)/100,IF(R367=0,MAX((0-ABS(T367*Constants!$B$4)),0),(ABS(R367*Constants!$B$4)+50)/100))</f>
        <v>501.125</v>
      </c>
      <c r="W367">
        <f>IF(J367&lt;&gt;0,(ABS(S367*Constants!$B$4)+50)/100,IF(S367=0,MAX((0-ABS(U367*Constants!$B$4)),0),(ABS(S367*Constants!$B$4)+50)/100))</f>
        <v>501.125</v>
      </c>
      <c r="X367">
        <f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400.5</v>
      </c>
      <c r="Y367">
        <f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400.5</v>
      </c>
      <c r="Z367">
        <f t="shared" si="106"/>
        <v>400.5</v>
      </c>
      <c r="AA367">
        <f t="shared" si="107"/>
        <v>400.5</v>
      </c>
      <c r="AB367">
        <f>IF(I367&lt;&gt;0,(ABS(X367*Constants!$B$10)+50)/100,IF(X367=0,MAX((AB366-ABS(Z367*Constants!$B$4)),0),(ABS(X367*Constants!$B$4)+50)/100))</f>
        <v>0.54005</v>
      </c>
      <c r="AC367">
        <f>IF(J367&lt;&gt;0,(ABS(Y367*Constants!$B$10)+50)/100,IF(Y367=0,MAX((AC366-ABS(AA367*Constants!$B$4)),0),(ABS(Y367*Constants!$B$4)+50)/100))</f>
        <v>0.54005</v>
      </c>
      <c r="AD367">
        <f t="shared" si="108"/>
        <v>401</v>
      </c>
      <c r="AE367">
        <f t="shared" si="109"/>
        <v>400.5</v>
      </c>
      <c r="AF367">
        <f t="shared" si="110"/>
        <v>400.5</v>
      </c>
      <c r="AG367">
        <f>((Constants!$B$5*AG366)+Constants!$B$4*AD367+AH366)/(Constants!$B$5+Constants!$B$4)</f>
        <v>401</v>
      </c>
      <c r="AH367">
        <f>((Constants!$B$5*AG366)+Constants!$B$4*AD367+AH366)-(Constants!$B$5+Constants!$B$4)*AG367</f>
        <v>0</v>
      </c>
      <c r="AI367">
        <f>((Constants!$B$5*AI366)+Constants!$B$4*AE367+AJ366)/(Constants!$B$5+Constants!$B$4)</f>
        <v>400.5</v>
      </c>
      <c r="AJ367">
        <f>((Constants!$B$5*AI366)+Constants!$B$4*AE367+AJ366)-(Constants!$B$4+Constants!$B$5)*AI367</f>
        <v>0</v>
      </c>
      <c r="AK367">
        <f>((Constants!$B$5*AK366)+Constants!$B$4*AF367+AL366)/(Constants!$B$5+Constants!$B$4)</f>
        <v>400.5</v>
      </c>
      <c r="AL367">
        <f>((Constants!$B$5*AK366)+Constants!$B$4*AF367+AL366)-(Constants!$B$5+Constants!$B$4)*AK367</f>
        <v>0</v>
      </c>
      <c r="AM367">
        <f t="shared" si="111"/>
        <v>1</v>
      </c>
      <c r="AN367">
        <f t="shared" si="112"/>
        <v>1</v>
      </c>
      <c r="AO367">
        <f>(200000*(ABS(N367)-ABS(N365))+Constants!$B$7)/(2*Constants!$B$7)</f>
        <v>0.5</v>
      </c>
      <c r="AP367">
        <f>(200000*(ABS(O367)-ABS(O365))+Constants!$B$7)/(2*Constants!$B$7)</f>
        <v>0.5</v>
      </c>
      <c r="AQ367">
        <f t="shared" si="113"/>
        <v>1</v>
      </c>
      <c r="AR367">
        <f>(Constants!$B$3*Constants!$B$8*I367*K367+AS366)/(Constants!$B$9*Constants!$B$4)</f>
        <v>2.51327433628319</v>
      </c>
      <c r="AS367">
        <f>(Constants!$B$3*Constants!$B$8*I367*K367+AS366)-(AR367*Constants!$B$9*Constants!$B$4)</f>
        <v>0</v>
      </c>
      <c r="AT367">
        <f t="shared" si="114"/>
        <v>917.345132743364</v>
      </c>
      <c r="AU367">
        <f t="array" ref="AU367">IF(SUMPRODUCT(--(SIGN(AN334:AN366)=SIGN(K335:K367)))=0,2,IF(AV366&gt;0,1,0))</f>
        <v>0</v>
      </c>
      <c r="AV367">
        <f>IF(AU367=2,ROUND(5*1000/Constants!$B$11,0),IF(AV366&gt;0,AV366-1,0))</f>
        <v>0</v>
      </c>
      <c r="AW367">
        <f t="shared" si="115"/>
        <v>0</v>
      </c>
      <c r="AX367">
        <f ca="1" t="array" ref="AX367">IF(AW367&gt;Constants!$B$12,2,IF(SUMPRODUCT(--(AX348:AX367=2))=0,0,1))</f>
        <v>2</v>
      </c>
      <c r="AZ367">
        <f t="array" ref="AZ367">IF(ABS(AG367)&gt;Constants!$B$13,2,IF(SUMPRODUCT(--(AZ347:AZ366=2))=0,0,1))</f>
        <v>0</v>
      </c>
    </row>
    <row r="368" spans="1:52">
      <c r="A368" s="3">
        <v>366</v>
      </c>
      <c r="B368">
        <f>Signals!D367</f>
        <v>1</v>
      </c>
      <c r="C368">
        <f>Signals!E367</f>
        <v>1</v>
      </c>
      <c r="D368">
        <f>Signals!G367</f>
        <v>0</v>
      </c>
      <c r="E368">
        <f>Signals!J367</f>
        <v>0</v>
      </c>
      <c r="F368">
        <f>Signals!K367</f>
        <v>0</v>
      </c>
      <c r="G368">
        <f>IF(Constants!$B$2=2,-B368,B368)</f>
        <v>1</v>
      </c>
      <c r="H368">
        <f>IF(Constants!$C$2=2,-C368,C368)</f>
        <v>1</v>
      </c>
      <c r="I368">
        <f t="shared" si="99"/>
        <v>1</v>
      </c>
      <c r="J368">
        <f t="shared" si="100"/>
        <v>1</v>
      </c>
      <c r="K368">
        <f t="shared" si="101"/>
        <v>1</v>
      </c>
      <c r="L368">
        <f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400.5</v>
      </c>
      <c r="M368">
        <f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400.5</v>
      </c>
      <c r="N368">
        <f t="shared" si="102"/>
        <v>400.5</v>
      </c>
      <c r="O368">
        <f t="shared" si="103"/>
        <v>400.5</v>
      </c>
      <c r="P368">
        <f>IF(I368&lt;&gt;0,(ABS(L368*Constants!$B$10)+50)/100,MAX(P367-ABS(N368*Constants!$B$4),0))</f>
        <v>0.54005</v>
      </c>
      <c r="Q368">
        <f>IF(J368&lt;&gt;0,(ABS(M368*Constants!$B$10)+50)/100,MAX(Q367-ABS(O368*Constants!$B$4),0))</f>
        <v>0.54005</v>
      </c>
      <c r="R368">
        <f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400.5</v>
      </c>
      <c r="S368">
        <f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400.5</v>
      </c>
      <c r="T368">
        <f t="shared" si="104"/>
        <v>400.5</v>
      </c>
      <c r="U368">
        <f t="shared" si="105"/>
        <v>400.5</v>
      </c>
      <c r="V368">
        <f>IF(I368&lt;&gt;0,(ABS(R368*Constants!$B$4)+50)/100,IF(R368=0,MAX((0-ABS(T368*Constants!$B$4)),0),(ABS(R368*Constants!$B$4)+50)/100))</f>
        <v>501.125</v>
      </c>
      <c r="W368">
        <f>IF(J368&lt;&gt;0,(ABS(S368*Constants!$B$4)+50)/100,IF(S368=0,MAX((0-ABS(U368*Constants!$B$4)),0),(ABS(S368*Constants!$B$4)+50)/100))</f>
        <v>501.125</v>
      </c>
      <c r="X368">
        <f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400.5</v>
      </c>
      <c r="Y368">
        <f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400.5</v>
      </c>
      <c r="Z368">
        <f t="shared" si="106"/>
        <v>400.5</v>
      </c>
      <c r="AA368">
        <f t="shared" si="107"/>
        <v>400.5</v>
      </c>
      <c r="AB368">
        <f>IF(I368&lt;&gt;0,(ABS(X368*Constants!$B$10)+50)/100,IF(X368=0,MAX((AB367-ABS(Z368*Constants!$B$4)),0),(ABS(X368*Constants!$B$4)+50)/100))</f>
        <v>0.54005</v>
      </c>
      <c r="AC368">
        <f>IF(J368&lt;&gt;0,(ABS(Y368*Constants!$B$10)+50)/100,IF(Y368=0,MAX((AC367-ABS(AA368*Constants!$B$4)),0),(ABS(Y368*Constants!$B$4)+50)/100))</f>
        <v>0.54005</v>
      </c>
      <c r="AD368">
        <f t="shared" si="108"/>
        <v>401</v>
      </c>
      <c r="AE368">
        <f t="shared" si="109"/>
        <v>400.5</v>
      </c>
      <c r="AF368">
        <f t="shared" si="110"/>
        <v>400.5</v>
      </c>
      <c r="AG368">
        <f>((Constants!$B$5*AG367)+Constants!$B$4*AD368+AH367)/(Constants!$B$5+Constants!$B$4)</f>
        <v>401</v>
      </c>
      <c r="AH368">
        <f>((Constants!$B$5*AG367)+Constants!$B$4*AD368+AH367)-(Constants!$B$5+Constants!$B$4)*AG368</f>
        <v>0</v>
      </c>
      <c r="AI368">
        <f>((Constants!$B$5*AI367)+Constants!$B$4*AE368+AJ367)/(Constants!$B$5+Constants!$B$4)</f>
        <v>400.5</v>
      </c>
      <c r="AJ368">
        <f>((Constants!$B$5*AI367)+Constants!$B$4*AE368+AJ367)-(Constants!$B$4+Constants!$B$5)*AI368</f>
        <v>0</v>
      </c>
      <c r="AK368">
        <f>((Constants!$B$5*AK367)+Constants!$B$4*AF368+AL367)/(Constants!$B$5+Constants!$B$4)</f>
        <v>400.5</v>
      </c>
      <c r="AL368">
        <f>((Constants!$B$5*AK367)+Constants!$B$4*AF368+AL367)-(Constants!$B$5+Constants!$B$4)*AK368</f>
        <v>0</v>
      </c>
      <c r="AM368">
        <f t="shared" si="111"/>
        <v>1</v>
      </c>
      <c r="AN368">
        <f t="shared" si="112"/>
        <v>1</v>
      </c>
      <c r="AO368">
        <f>(200000*(ABS(N368)-ABS(N366))+Constants!$B$7)/(2*Constants!$B$7)</f>
        <v>0.5</v>
      </c>
      <c r="AP368">
        <f>(200000*(ABS(O368)-ABS(O366))+Constants!$B$7)/(2*Constants!$B$7)</f>
        <v>0.5</v>
      </c>
      <c r="AQ368">
        <f t="shared" si="113"/>
        <v>1</v>
      </c>
      <c r="AR368">
        <f>(Constants!$B$3*Constants!$B$8*I368*K368+AS367)/(Constants!$B$9*Constants!$B$4)</f>
        <v>2.51327433628319</v>
      </c>
      <c r="AS368">
        <f>(Constants!$B$3*Constants!$B$8*I368*K368+AS367)-(AR368*Constants!$B$9*Constants!$B$4)</f>
        <v>0</v>
      </c>
      <c r="AT368">
        <f t="shared" si="114"/>
        <v>919.858407079647</v>
      </c>
      <c r="AU368">
        <f t="array" ref="AU368">IF(SUMPRODUCT(--(SIGN(AN335:AN367)=SIGN(K336:K368)))=0,2,IF(AV367&gt;0,1,0))</f>
        <v>0</v>
      </c>
      <c r="AV368">
        <f>IF(AU368=2,ROUND(5*1000/Constants!$B$11,0),IF(AV367&gt;0,AV367-1,0))</f>
        <v>0</v>
      </c>
      <c r="AW368">
        <f t="shared" si="115"/>
        <v>0</v>
      </c>
      <c r="AX368">
        <f ca="1" t="array" ref="AX368">IF(AW368&gt;Constants!$B$12,2,IF(SUMPRODUCT(--(AX349:AX368=2))=0,0,1))</f>
        <v>2</v>
      </c>
      <c r="AZ368">
        <f t="array" ref="AZ368">IF(ABS(AG368)&gt;Constants!$B$13,2,IF(SUMPRODUCT(--(AZ348:AZ367=2))=0,0,1))</f>
        <v>0</v>
      </c>
    </row>
    <row r="369" spans="1:52">
      <c r="A369" s="3">
        <v>367</v>
      </c>
      <c r="B369">
        <f>Signals!D368</f>
        <v>1</v>
      </c>
      <c r="C369">
        <f>Signals!E368</f>
        <v>1</v>
      </c>
      <c r="D369">
        <f>Signals!G368</f>
        <v>0</v>
      </c>
      <c r="E369">
        <f>Signals!J368</f>
        <v>0</v>
      </c>
      <c r="F369">
        <f>Signals!K368</f>
        <v>0</v>
      </c>
      <c r="G369">
        <f>IF(Constants!$B$2=2,-B369,B369)</f>
        <v>1</v>
      </c>
      <c r="H369">
        <f>IF(Constants!$C$2=2,-C369,C369)</f>
        <v>1</v>
      </c>
      <c r="I369">
        <f t="shared" si="99"/>
        <v>1</v>
      </c>
      <c r="J369">
        <f t="shared" si="100"/>
        <v>1</v>
      </c>
      <c r="K369">
        <f t="shared" si="101"/>
        <v>1</v>
      </c>
      <c r="L369">
        <f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400.5</v>
      </c>
      <c r="M369">
        <f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400.5</v>
      </c>
      <c r="N369">
        <f t="shared" si="102"/>
        <v>400.5</v>
      </c>
      <c r="O369">
        <f t="shared" si="103"/>
        <v>400.5</v>
      </c>
      <c r="P369">
        <f>IF(I369&lt;&gt;0,(ABS(L369*Constants!$B$10)+50)/100,MAX(P368-ABS(N369*Constants!$B$4),0))</f>
        <v>0.54005</v>
      </c>
      <c r="Q369">
        <f>IF(J369&lt;&gt;0,(ABS(M369*Constants!$B$10)+50)/100,MAX(Q368-ABS(O369*Constants!$B$4),0))</f>
        <v>0.54005</v>
      </c>
      <c r="R369">
        <f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400.5</v>
      </c>
      <c r="S369">
        <f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400.5</v>
      </c>
      <c r="T369">
        <f t="shared" si="104"/>
        <v>400.5</v>
      </c>
      <c r="U369">
        <f t="shared" si="105"/>
        <v>400.5</v>
      </c>
      <c r="V369">
        <f>IF(I369&lt;&gt;0,(ABS(R369*Constants!$B$4)+50)/100,IF(R369=0,MAX((0-ABS(T369*Constants!$B$4)),0),(ABS(R369*Constants!$B$4)+50)/100))</f>
        <v>501.125</v>
      </c>
      <c r="W369">
        <f>IF(J369&lt;&gt;0,(ABS(S369*Constants!$B$4)+50)/100,IF(S369=0,MAX((0-ABS(U369*Constants!$B$4)),0),(ABS(S369*Constants!$B$4)+50)/100))</f>
        <v>501.125</v>
      </c>
      <c r="X369">
        <f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400.5</v>
      </c>
      <c r="Y369">
        <f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400.5</v>
      </c>
      <c r="Z369">
        <f t="shared" si="106"/>
        <v>400.5</v>
      </c>
      <c r="AA369">
        <f t="shared" si="107"/>
        <v>400.5</v>
      </c>
      <c r="AB369">
        <f>IF(I369&lt;&gt;0,(ABS(X369*Constants!$B$10)+50)/100,IF(X369=0,MAX((AB368-ABS(Z369*Constants!$B$4)),0),(ABS(X369*Constants!$B$4)+50)/100))</f>
        <v>0.54005</v>
      </c>
      <c r="AC369">
        <f>IF(J369&lt;&gt;0,(ABS(Y369*Constants!$B$10)+50)/100,IF(Y369=0,MAX((AC368-ABS(AA369*Constants!$B$4)),0),(ABS(Y369*Constants!$B$4)+50)/100))</f>
        <v>0.54005</v>
      </c>
      <c r="AD369">
        <f t="shared" si="108"/>
        <v>401</v>
      </c>
      <c r="AE369">
        <f t="shared" si="109"/>
        <v>400.5</v>
      </c>
      <c r="AF369">
        <f t="shared" si="110"/>
        <v>400.5</v>
      </c>
      <c r="AG369">
        <f>((Constants!$B$5*AG368)+Constants!$B$4*AD369+AH368)/(Constants!$B$5+Constants!$B$4)</f>
        <v>401</v>
      </c>
      <c r="AH369">
        <f>((Constants!$B$5*AG368)+Constants!$B$4*AD369+AH368)-(Constants!$B$5+Constants!$B$4)*AG369</f>
        <v>0</v>
      </c>
      <c r="AI369">
        <f>((Constants!$B$5*AI368)+Constants!$B$4*AE369+AJ368)/(Constants!$B$5+Constants!$B$4)</f>
        <v>400.5</v>
      </c>
      <c r="AJ369">
        <f>((Constants!$B$5*AI368)+Constants!$B$4*AE369+AJ368)-(Constants!$B$4+Constants!$B$5)*AI369</f>
        <v>0</v>
      </c>
      <c r="AK369">
        <f>((Constants!$B$5*AK368)+Constants!$B$4*AF369+AL368)/(Constants!$B$5+Constants!$B$4)</f>
        <v>400.5</v>
      </c>
      <c r="AL369">
        <f>((Constants!$B$5*AK368)+Constants!$B$4*AF369+AL368)-(Constants!$B$5+Constants!$B$4)*AK369</f>
        <v>0</v>
      </c>
      <c r="AM369">
        <f t="shared" si="111"/>
        <v>1</v>
      </c>
      <c r="AN369">
        <f t="shared" si="112"/>
        <v>1</v>
      </c>
      <c r="AO369">
        <f>(200000*(ABS(N369)-ABS(N367))+Constants!$B$7)/(2*Constants!$B$7)</f>
        <v>0.5</v>
      </c>
      <c r="AP369">
        <f>(200000*(ABS(O369)-ABS(O367))+Constants!$B$7)/(2*Constants!$B$7)</f>
        <v>0.5</v>
      </c>
      <c r="AQ369">
        <f t="shared" si="113"/>
        <v>1</v>
      </c>
      <c r="AR369">
        <f>(Constants!$B$3*Constants!$B$8*I369*K369+AS368)/(Constants!$B$9*Constants!$B$4)</f>
        <v>2.51327433628319</v>
      </c>
      <c r="AS369">
        <f>(Constants!$B$3*Constants!$B$8*I369*K369+AS368)-(AR369*Constants!$B$9*Constants!$B$4)</f>
        <v>0</v>
      </c>
      <c r="AT369">
        <f t="shared" si="114"/>
        <v>922.37168141593</v>
      </c>
      <c r="AU369">
        <f t="array" ref="AU369">IF(SUMPRODUCT(--(SIGN(AN336:AN368)=SIGN(K337:K369)))=0,2,IF(AV368&gt;0,1,0))</f>
        <v>0</v>
      </c>
      <c r="AV369">
        <f>IF(AU369=2,ROUND(5*1000/Constants!$B$11,0),IF(AV368&gt;0,AV368-1,0))</f>
        <v>0</v>
      </c>
      <c r="AW369">
        <f t="shared" si="115"/>
        <v>0</v>
      </c>
      <c r="AX369">
        <f ca="1" t="array" ref="AX369">IF(AW369&gt;Constants!$B$12,2,IF(SUMPRODUCT(--(AX350:AX369=2))=0,0,1))</f>
        <v>2</v>
      </c>
      <c r="AZ369">
        <f t="array" ref="AZ369">IF(ABS(AG369)&gt;Constants!$B$13,2,IF(SUMPRODUCT(--(AZ349:AZ368=2))=0,0,1))</f>
        <v>0</v>
      </c>
    </row>
    <row r="370" spans="1:52">
      <c r="A370" s="3">
        <v>368</v>
      </c>
      <c r="B370">
        <f>Signals!D369</f>
        <v>1</v>
      </c>
      <c r="C370">
        <f>Signals!E369</f>
        <v>1</v>
      </c>
      <c r="D370">
        <f>Signals!G369</f>
        <v>0</v>
      </c>
      <c r="E370">
        <f>Signals!J369</f>
        <v>0</v>
      </c>
      <c r="F370">
        <f>Signals!K369</f>
        <v>0</v>
      </c>
      <c r="G370">
        <f>IF(Constants!$B$2=2,-B370,B370)</f>
        <v>1</v>
      </c>
      <c r="H370">
        <f>IF(Constants!$C$2=2,-C370,C370)</f>
        <v>1</v>
      </c>
      <c r="I370">
        <f t="shared" si="99"/>
        <v>1</v>
      </c>
      <c r="J370">
        <f t="shared" si="100"/>
        <v>1</v>
      </c>
      <c r="K370">
        <f t="shared" si="101"/>
        <v>1</v>
      </c>
      <c r="L370">
        <f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400.5</v>
      </c>
      <c r="M370">
        <f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400.5</v>
      </c>
      <c r="N370">
        <f t="shared" si="102"/>
        <v>400.5</v>
      </c>
      <c r="O370">
        <f t="shared" si="103"/>
        <v>400.5</v>
      </c>
      <c r="P370">
        <f>IF(I370&lt;&gt;0,(ABS(L370*Constants!$B$10)+50)/100,MAX(P369-ABS(N370*Constants!$B$4),0))</f>
        <v>0.54005</v>
      </c>
      <c r="Q370">
        <f>IF(J370&lt;&gt;0,(ABS(M370*Constants!$B$10)+50)/100,MAX(Q369-ABS(O370*Constants!$B$4),0))</f>
        <v>0.54005</v>
      </c>
      <c r="R370">
        <f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400.5</v>
      </c>
      <c r="S370">
        <f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400.5</v>
      </c>
      <c r="T370">
        <f t="shared" si="104"/>
        <v>400.5</v>
      </c>
      <c r="U370">
        <f t="shared" si="105"/>
        <v>400.5</v>
      </c>
      <c r="V370">
        <f>IF(I370&lt;&gt;0,(ABS(R370*Constants!$B$4)+50)/100,IF(R370=0,MAX((0-ABS(T370*Constants!$B$4)),0),(ABS(R370*Constants!$B$4)+50)/100))</f>
        <v>501.125</v>
      </c>
      <c r="W370">
        <f>IF(J370&lt;&gt;0,(ABS(S370*Constants!$B$4)+50)/100,IF(S370=0,MAX((0-ABS(U370*Constants!$B$4)),0),(ABS(S370*Constants!$B$4)+50)/100))</f>
        <v>501.125</v>
      </c>
      <c r="X370">
        <f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400.5</v>
      </c>
      <c r="Y370">
        <f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400.5</v>
      </c>
      <c r="Z370">
        <f t="shared" si="106"/>
        <v>400.5</v>
      </c>
      <c r="AA370">
        <f t="shared" si="107"/>
        <v>400.5</v>
      </c>
      <c r="AB370">
        <f>IF(I370&lt;&gt;0,(ABS(X370*Constants!$B$10)+50)/100,IF(X370=0,MAX((AB369-ABS(Z370*Constants!$B$4)),0),(ABS(X370*Constants!$B$4)+50)/100))</f>
        <v>0.54005</v>
      </c>
      <c r="AC370">
        <f>IF(J370&lt;&gt;0,(ABS(Y370*Constants!$B$10)+50)/100,IF(Y370=0,MAX((AC369-ABS(AA370*Constants!$B$4)),0),(ABS(Y370*Constants!$B$4)+50)/100))</f>
        <v>0.54005</v>
      </c>
      <c r="AD370">
        <f t="shared" si="108"/>
        <v>401</v>
      </c>
      <c r="AE370">
        <f t="shared" si="109"/>
        <v>400.5</v>
      </c>
      <c r="AF370">
        <f t="shared" si="110"/>
        <v>400.5</v>
      </c>
      <c r="AG370">
        <f>((Constants!$B$5*AG369)+Constants!$B$4*AD370+AH369)/(Constants!$B$5+Constants!$B$4)</f>
        <v>401</v>
      </c>
      <c r="AH370">
        <f>((Constants!$B$5*AG369)+Constants!$B$4*AD370+AH369)-(Constants!$B$5+Constants!$B$4)*AG370</f>
        <v>0</v>
      </c>
      <c r="AI370">
        <f>((Constants!$B$5*AI369)+Constants!$B$4*AE370+AJ369)/(Constants!$B$5+Constants!$B$4)</f>
        <v>400.5</v>
      </c>
      <c r="AJ370">
        <f>((Constants!$B$5*AI369)+Constants!$B$4*AE370+AJ369)-(Constants!$B$4+Constants!$B$5)*AI370</f>
        <v>0</v>
      </c>
      <c r="AK370">
        <f>((Constants!$B$5*AK369)+Constants!$B$4*AF370+AL369)/(Constants!$B$5+Constants!$B$4)</f>
        <v>400.5</v>
      </c>
      <c r="AL370">
        <f>((Constants!$B$5*AK369)+Constants!$B$4*AF370+AL369)-(Constants!$B$5+Constants!$B$4)*AK370</f>
        <v>0</v>
      </c>
      <c r="AM370">
        <f t="shared" si="111"/>
        <v>1</v>
      </c>
      <c r="AN370">
        <f t="shared" si="112"/>
        <v>1</v>
      </c>
      <c r="AO370">
        <f>(200000*(ABS(N370)-ABS(N368))+Constants!$B$7)/(2*Constants!$B$7)</f>
        <v>0.5</v>
      </c>
      <c r="AP370">
        <f>(200000*(ABS(O370)-ABS(O368))+Constants!$B$7)/(2*Constants!$B$7)</f>
        <v>0.5</v>
      </c>
      <c r="AQ370">
        <f t="shared" si="113"/>
        <v>1</v>
      </c>
      <c r="AR370">
        <f>(Constants!$B$3*Constants!$B$8*I370*K370+AS369)/(Constants!$B$9*Constants!$B$4)</f>
        <v>2.51327433628319</v>
      </c>
      <c r="AS370">
        <f>(Constants!$B$3*Constants!$B$8*I370*K370+AS369)-(AR370*Constants!$B$9*Constants!$B$4)</f>
        <v>0</v>
      </c>
      <c r="AT370">
        <f t="shared" si="114"/>
        <v>924.884955752213</v>
      </c>
      <c r="AU370">
        <f t="array" ref="AU370">IF(SUMPRODUCT(--(SIGN(AN337:AN369)=SIGN(K338:K370)))=0,2,IF(AV369&gt;0,1,0))</f>
        <v>0</v>
      </c>
      <c r="AV370">
        <f>IF(AU370=2,ROUND(5*1000/Constants!$B$11,0),IF(AV369&gt;0,AV369-1,0))</f>
        <v>0</v>
      </c>
      <c r="AW370">
        <f t="shared" si="115"/>
        <v>0</v>
      </c>
      <c r="AX370">
        <f ca="1" t="array" ref="AX370">IF(AW370&gt;Constants!$B$12,2,IF(SUMPRODUCT(--(AX351:AX370=2))=0,0,1))</f>
        <v>2</v>
      </c>
      <c r="AZ370">
        <f t="array" ref="AZ370">IF(ABS(AG370)&gt;Constants!$B$13,2,IF(SUMPRODUCT(--(AZ350:AZ369=2))=0,0,1))</f>
        <v>0</v>
      </c>
    </row>
    <row r="371" spans="1:52">
      <c r="A371" s="3">
        <v>369</v>
      </c>
      <c r="B371">
        <f>Signals!D370</f>
        <v>1</v>
      </c>
      <c r="C371">
        <f>Signals!E370</f>
        <v>1</v>
      </c>
      <c r="D371">
        <f>Signals!G370</f>
        <v>0</v>
      </c>
      <c r="E371">
        <f>Signals!J370</f>
        <v>0</v>
      </c>
      <c r="F371">
        <f>Signals!K370</f>
        <v>0</v>
      </c>
      <c r="G371">
        <f>IF(Constants!$B$2=2,-B371,B371)</f>
        <v>1</v>
      </c>
      <c r="H371">
        <f>IF(Constants!$C$2=2,-C371,C371)</f>
        <v>1</v>
      </c>
      <c r="I371">
        <f t="shared" si="99"/>
        <v>1</v>
      </c>
      <c r="J371">
        <f t="shared" si="100"/>
        <v>1</v>
      </c>
      <c r="K371">
        <f t="shared" si="101"/>
        <v>1</v>
      </c>
      <c r="L371">
        <f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400.5</v>
      </c>
      <c r="M371">
        <f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400.5</v>
      </c>
      <c r="N371">
        <f t="shared" si="102"/>
        <v>400.5</v>
      </c>
      <c r="O371">
        <f t="shared" si="103"/>
        <v>400.5</v>
      </c>
      <c r="P371">
        <f>IF(I371&lt;&gt;0,(ABS(L371*Constants!$B$10)+50)/100,MAX(P370-ABS(N371*Constants!$B$4),0))</f>
        <v>0.54005</v>
      </c>
      <c r="Q371">
        <f>IF(J371&lt;&gt;0,(ABS(M371*Constants!$B$10)+50)/100,MAX(Q370-ABS(O371*Constants!$B$4),0))</f>
        <v>0.54005</v>
      </c>
      <c r="R371">
        <f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400.5</v>
      </c>
      <c r="S371">
        <f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400.5</v>
      </c>
      <c r="T371">
        <f t="shared" si="104"/>
        <v>400.5</v>
      </c>
      <c r="U371">
        <f t="shared" si="105"/>
        <v>400.5</v>
      </c>
      <c r="V371">
        <f>IF(I371&lt;&gt;0,(ABS(R371*Constants!$B$4)+50)/100,IF(R371=0,MAX((0-ABS(T371*Constants!$B$4)),0),(ABS(R371*Constants!$B$4)+50)/100))</f>
        <v>501.125</v>
      </c>
      <c r="W371">
        <f>IF(J371&lt;&gt;0,(ABS(S371*Constants!$B$4)+50)/100,IF(S371=0,MAX((0-ABS(U371*Constants!$B$4)),0),(ABS(S371*Constants!$B$4)+50)/100))</f>
        <v>501.125</v>
      </c>
      <c r="X371">
        <f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400.5</v>
      </c>
      <c r="Y371">
        <f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400.5</v>
      </c>
      <c r="Z371">
        <f t="shared" si="106"/>
        <v>400.5</v>
      </c>
      <c r="AA371">
        <f t="shared" si="107"/>
        <v>400.5</v>
      </c>
      <c r="AB371">
        <f>IF(I371&lt;&gt;0,(ABS(X371*Constants!$B$10)+50)/100,IF(X371=0,MAX((AB370-ABS(Z371*Constants!$B$4)),0),(ABS(X371*Constants!$B$4)+50)/100))</f>
        <v>0.54005</v>
      </c>
      <c r="AC371">
        <f>IF(J371&lt;&gt;0,(ABS(Y371*Constants!$B$10)+50)/100,IF(Y371=0,MAX((AC370-ABS(AA371*Constants!$B$4)),0),(ABS(Y371*Constants!$B$4)+50)/100))</f>
        <v>0.54005</v>
      </c>
      <c r="AD371">
        <f t="shared" si="108"/>
        <v>401</v>
      </c>
      <c r="AE371">
        <f t="shared" si="109"/>
        <v>400.5</v>
      </c>
      <c r="AF371">
        <f t="shared" si="110"/>
        <v>400.5</v>
      </c>
      <c r="AG371">
        <f>((Constants!$B$5*AG370)+Constants!$B$4*AD371+AH370)/(Constants!$B$5+Constants!$B$4)</f>
        <v>401</v>
      </c>
      <c r="AH371">
        <f>((Constants!$B$5*AG370)+Constants!$B$4*AD371+AH370)-(Constants!$B$5+Constants!$B$4)*AG371</f>
        <v>0</v>
      </c>
      <c r="AI371">
        <f>((Constants!$B$5*AI370)+Constants!$B$4*AE371+AJ370)/(Constants!$B$5+Constants!$B$4)</f>
        <v>400.5</v>
      </c>
      <c r="AJ371">
        <f>((Constants!$B$5*AI370)+Constants!$B$4*AE371+AJ370)-(Constants!$B$4+Constants!$B$5)*AI371</f>
        <v>0</v>
      </c>
      <c r="AK371">
        <f>((Constants!$B$5*AK370)+Constants!$B$4*AF371+AL370)/(Constants!$B$5+Constants!$B$4)</f>
        <v>400.5</v>
      </c>
      <c r="AL371">
        <f>((Constants!$B$5*AK370)+Constants!$B$4*AF371+AL370)-(Constants!$B$5+Constants!$B$4)*AK371</f>
        <v>0</v>
      </c>
      <c r="AM371">
        <f t="shared" si="111"/>
        <v>1</v>
      </c>
      <c r="AN371">
        <f t="shared" si="112"/>
        <v>1</v>
      </c>
      <c r="AO371">
        <f>(200000*(ABS(N371)-ABS(N369))+Constants!$B$7)/(2*Constants!$B$7)</f>
        <v>0.5</v>
      </c>
      <c r="AP371">
        <f>(200000*(ABS(O371)-ABS(O369))+Constants!$B$7)/(2*Constants!$B$7)</f>
        <v>0.5</v>
      </c>
      <c r="AQ371">
        <f t="shared" si="113"/>
        <v>1</v>
      </c>
      <c r="AR371">
        <f>(Constants!$B$3*Constants!$B$8*I371*K371+AS370)/(Constants!$B$9*Constants!$B$4)</f>
        <v>2.51327433628319</v>
      </c>
      <c r="AS371">
        <f>(Constants!$B$3*Constants!$B$8*I371*K371+AS370)-(AR371*Constants!$B$9*Constants!$B$4)</f>
        <v>0</v>
      </c>
      <c r="AT371">
        <f t="shared" si="114"/>
        <v>927.398230088497</v>
      </c>
      <c r="AU371">
        <f t="array" ref="AU371">IF(SUMPRODUCT(--(SIGN(AN338:AN370)=SIGN(K339:K371)))=0,2,IF(AV370&gt;0,1,0))</f>
        <v>0</v>
      </c>
      <c r="AV371">
        <f>IF(AU371=2,ROUND(5*1000/Constants!$B$11,0),IF(AV370&gt;0,AV370-1,0))</f>
        <v>0</v>
      </c>
      <c r="AW371">
        <f t="shared" si="115"/>
        <v>0</v>
      </c>
      <c r="AX371">
        <f ca="1" t="array" ref="AX371">IF(AW371&gt;Constants!$B$12,2,IF(SUMPRODUCT(--(AX352:AX371=2))=0,0,1))</f>
        <v>2</v>
      </c>
      <c r="AZ371">
        <f t="array" ref="AZ371">IF(ABS(AG371)&gt;Constants!$B$13,2,IF(SUMPRODUCT(--(AZ351:AZ370=2))=0,0,1))</f>
        <v>0</v>
      </c>
    </row>
    <row r="372" spans="1:52">
      <c r="A372" s="3">
        <v>370</v>
      </c>
      <c r="B372">
        <f>Signals!D371</f>
        <v>1</v>
      </c>
      <c r="C372">
        <f>Signals!E371</f>
        <v>1</v>
      </c>
      <c r="D372">
        <f>Signals!G371</f>
        <v>0</v>
      </c>
      <c r="E372">
        <f>Signals!J371</f>
        <v>0</v>
      </c>
      <c r="F372">
        <f>Signals!K371</f>
        <v>0</v>
      </c>
      <c r="G372">
        <f>IF(Constants!$B$2=2,-B372,B372)</f>
        <v>1</v>
      </c>
      <c r="H372">
        <f>IF(Constants!$C$2=2,-C372,C372)</f>
        <v>1</v>
      </c>
      <c r="I372">
        <f t="shared" si="99"/>
        <v>1</v>
      </c>
      <c r="J372">
        <f t="shared" si="100"/>
        <v>1</v>
      </c>
      <c r="K372">
        <f t="shared" si="101"/>
        <v>1</v>
      </c>
      <c r="L372">
        <f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400.5</v>
      </c>
      <c r="M372">
        <f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400.5</v>
      </c>
      <c r="N372">
        <f t="shared" si="102"/>
        <v>400.5</v>
      </c>
      <c r="O372">
        <f t="shared" si="103"/>
        <v>400.5</v>
      </c>
      <c r="P372">
        <f>IF(I372&lt;&gt;0,(ABS(L372*Constants!$B$10)+50)/100,MAX(P371-ABS(N372*Constants!$B$4),0))</f>
        <v>0.54005</v>
      </c>
      <c r="Q372">
        <f>IF(J372&lt;&gt;0,(ABS(M372*Constants!$B$10)+50)/100,MAX(Q371-ABS(O372*Constants!$B$4),0))</f>
        <v>0.54005</v>
      </c>
      <c r="R372">
        <f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400.5</v>
      </c>
      <c r="S372">
        <f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400.5</v>
      </c>
      <c r="T372">
        <f t="shared" si="104"/>
        <v>400.5</v>
      </c>
      <c r="U372">
        <f t="shared" si="105"/>
        <v>400.5</v>
      </c>
      <c r="V372">
        <f>IF(I372&lt;&gt;0,(ABS(R372*Constants!$B$4)+50)/100,IF(R372=0,MAX((0-ABS(T372*Constants!$B$4)),0),(ABS(R372*Constants!$B$4)+50)/100))</f>
        <v>501.125</v>
      </c>
      <c r="W372">
        <f>IF(J372&lt;&gt;0,(ABS(S372*Constants!$B$4)+50)/100,IF(S372=0,MAX((0-ABS(U372*Constants!$B$4)),0),(ABS(S372*Constants!$B$4)+50)/100))</f>
        <v>501.125</v>
      </c>
      <c r="X372">
        <f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400.5</v>
      </c>
      <c r="Y372">
        <f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400.5</v>
      </c>
      <c r="Z372">
        <f t="shared" si="106"/>
        <v>400.5</v>
      </c>
      <c r="AA372">
        <f t="shared" si="107"/>
        <v>400.5</v>
      </c>
      <c r="AB372">
        <f>IF(I372&lt;&gt;0,(ABS(X372*Constants!$B$10)+50)/100,IF(X372=0,MAX((AB371-ABS(Z372*Constants!$B$4)),0),(ABS(X372*Constants!$B$4)+50)/100))</f>
        <v>0.54005</v>
      </c>
      <c r="AC372">
        <f>IF(J372&lt;&gt;0,(ABS(Y372*Constants!$B$10)+50)/100,IF(Y372=0,MAX((AC371-ABS(AA372*Constants!$B$4)),0),(ABS(Y372*Constants!$B$4)+50)/100))</f>
        <v>0.54005</v>
      </c>
      <c r="AD372">
        <f t="shared" si="108"/>
        <v>401</v>
      </c>
      <c r="AE372">
        <f t="shared" si="109"/>
        <v>400.5</v>
      </c>
      <c r="AF372">
        <f t="shared" si="110"/>
        <v>400.5</v>
      </c>
      <c r="AG372">
        <f>((Constants!$B$5*AG371)+Constants!$B$4*AD372+AH371)/(Constants!$B$5+Constants!$B$4)</f>
        <v>401</v>
      </c>
      <c r="AH372">
        <f>((Constants!$B$5*AG371)+Constants!$B$4*AD372+AH371)-(Constants!$B$5+Constants!$B$4)*AG372</f>
        <v>0</v>
      </c>
      <c r="AI372">
        <f>((Constants!$B$5*AI371)+Constants!$B$4*AE372+AJ371)/(Constants!$B$5+Constants!$B$4)</f>
        <v>400.5</v>
      </c>
      <c r="AJ372">
        <f>((Constants!$B$5*AI371)+Constants!$B$4*AE372+AJ371)-(Constants!$B$4+Constants!$B$5)*AI372</f>
        <v>0</v>
      </c>
      <c r="AK372">
        <f>((Constants!$B$5*AK371)+Constants!$B$4*AF372+AL371)/(Constants!$B$5+Constants!$B$4)</f>
        <v>400.5</v>
      </c>
      <c r="AL372">
        <f>((Constants!$B$5*AK371)+Constants!$B$4*AF372+AL371)-(Constants!$B$5+Constants!$B$4)*AK372</f>
        <v>0</v>
      </c>
      <c r="AM372">
        <f t="shared" si="111"/>
        <v>1</v>
      </c>
      <c r="AN372">
        <f t="shared" si="112"/>
        <v>1</v>
      </c>
      <c r="AO372">
        <f>(200000*(ABS(N372)-ABS(N370))+Constants!$B$7)/(2*Constants!$B$7)</f>
        <v>0.5</v>
      </c>
      <c r="AP372">
        <f>(200000*(ABS(O372)-ABS(O370))+Constants!$B$7)/(2*Constants!$B$7)</f>
        <v>0.5</v>
      </c>
      <c r="AQ372">
        <f t="shared" si="113"/>
        <v>1</v>
      </c>
      <c r="AR372">
        <f>(Constants!$B$3*Constants!$B$8*I372*K372+AS371)/(Constants!$B$9*Constants!$B$4)</f>
        <v>2.51327433628319</v>
      </c>
      <c r="AS372">
        <f>(Constants!$B$3*Constants!$B$8*I372*K372+AS371)-(AR372*Constants!$B$9*Constants!$B$4)</f>
        <v>0</v>
      </c>
      <c r="AT372">
        <f t="shared" si="114"/>
        <v>929.91150442478</v>
      </c>
      <c r="AU372">
        <f t="array" ref="AU372">IF(SUMPRODUCT(--(SIGN(AN339:AN371)=SIGN(K340:K372)))=0,2,IF(AV371&gt;0,1,0))</f>
        <v>0</v>
      </c>
      <c r="AV372">
        <f>IF(AU372=2,ROUND(5*1000/Constants!$B$11,0),IF(AV371&gt;0,AV371-1,0))</f>
        <v>0</v>
      </c>
      <c r="AW372">
        <f t="shared" si="115"/>
        <v>0</v>
      </c>
      <c r="AX372">
        <f ca="1" t="array" ref="AX372">IF(AW372&gt;Constants!$B$12,2,IF(SUMPRODUCT(--(AX353:AX372=2))=0,0,1))</f>
        <v>2</v>
      </c>
      <c r="AZ372">
        <f t="array" ref="AZ372">IF(ABS(AG372)&gt;Constants!$B$13,2,IF(SUMPRODUCT(--(AZ352:AZ371=2))=0,0,1))</f>
        <v>0</v>
      </c>
    </row>
    <row r="373" spans="1:52">
      <c r="A373" s="3">
        <v>371</v>
      </c>
      <c r="B373">
        <f>Signals!D372</f>
        <v>1</v>
      </c>
      <c r="C373">
        <f>Signals!E372</f>
        <v>1</v>
      </c>
      <c r="D373">
        <f>Signals!G372</f>
        <v>0</v>
      </c>
      <c r="E373">
        <f>Signals!J372</f>
        <v>0</v>
      </c>
      <c r="F373">
        <f>Signals!K372</f>
        <v>0</v>
      </c>
      <c r="G373">
        <f>IF(Constants!$B$2=2,-B373,B373)</f>
        <v>1</v>
      </c>
      <c r="H373">
        <f>IF(Constants!$C$2=2,-C373,C373)</f>
        <v>1</v>
      </c>
      <c r="I373">
        <f t="shared" si="99"/>
        <v>1</v>
      </c>
      <c r="J373">
        <f t="shared" si="100"/>
        <v>1</v>
      </c>
      <c r="K373">
        <f t="shared" si="101"/>
        <v>1</v>
      </c>
      <c r="L373">
        <f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400.5</v>
      </c>
      <c r="M373">
        <f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400.5</v>
      </c>
      <c r="N373">
        <f t="shared" si="102"/>
        <v>400.5</v>
      </c>
      <c r="O373">
        <f t="shared" si="103"/>
        <v>400.5</v>
      </c>
      <c r="P373">
        <f>IF(I373&lt;&gt;0,(ABS(L373*Constants!$B$10)+50)/100,MAX(P372-ABS(N373*Constants!$B$4),0))</f>
        <v>0.54005</v>
      </c>
      <c r="Q373">
        <f>IF(J373&lt;&gt;0,(ABS(M373*Constants!$B$10)+50)/100,MAX(Q372-ABS(O373*Constants!$B$4),0))</f>
        <v>0.54005</v>
      </c>
      <c r="R373">
        <f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400.5</v>
      </c>
      <c r="S373">
        <f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400.5</v>
      </c>
      <c r="T373">
        <f t="shared" si="104"/>
        <v>400.5</v>
      </c>
      <c r="U373">
        <f t="shared" si="105"/>
        <v>400.5</v>
      </c>
      <c r="V373">
        <f>IF(I373&lt;&gt;0,(ABS(R373*Constants!$B$4)+50)/100,IF(R373=0,MAX((0-ABS(T373*Constants!$B$4)),0),(ABS(R373*Constants!$B$4)+50)/100))</f>
        <v>501.125</v>
      </c>
      <c r="W373">
        <f>IF(J373&lt;&gt;0,(ABS(S373*Constants!$B$4)+50)/100,IF(S373=0,MAX((0-ABS(U373*Constants!$B$4)),0),(ABS(S373*Constants!$B$4)+50)/100))</f>
        <v>501.125</v>
      </c>
      <c r="X373">
        <f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400.5</v>
      </c>
      <c r="Y373">
        <f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400.5</v>
      </c>
      <c r="Z373">
        <f t="shared" si="106"/>
        <v>400.5</v>
      </c>
      <c r="AA373">
        <f t="shared" si="107"/>
        <v>400.5</v>
      </c>
      <c r="AB373">
        <f>IF(I373&lt;&gt;0,(ABS(X373*Constants!$B$10)+50)/100,IF(X373=0,MAX((AB372-ABS(Z373*Constants!$B$4)),0),(ABS(X373*Constants!$B$4)+50)/100))</f>
        <v>0.54005</v>
      </c>
      <c r="AC373">
        <f>IF(J373&lt;&gt;0,(ABS(Y373*Constants!$B$10)+50)/100,IF(Y373=0,MAX((AC372-ABS(AA373*Constants!$B$4)),0),(ABS(Y373*Constants!$B$4)+50)/100))</f>
        <v>0.54005</v>
      </c>
      <c r="AD373">
        <f t="shared" si="108"/>
        <v>401</v>
      </c>
      <c r="AE373">
        <f t="shared" si="109"/>
        <v>400.5</v>
      </c>
      <c r="AF373">
        <f t="shared" si="110"/>
        <v>400.5</v>
      </c>
      <c r="AG373">
        <f>((Constants!$B$5*AG372)+Constants!$B$4*AD373+AH372)/(Constants!$B$5+Constants!$B$4)</f>
        <v>401</v>
      </c>
      <c r="AH373">
        <f>((Constants!$B$5*AG372)+Constants!$B$4*AD373+AH372)-(Constants!$B$5+Constants!$B$4)*AG373</f>
        <v>0</v>
      </c>
      <c r="AI373">
        <f>((Constants!$B$5*AI372)+Constants!$B$4*AE373+AJ372)/(Constants!$B$5+Constants!$B$4)</f>
        <v>400.5</v>
      </c>
      <c r="AJ373">
        <f>((Constants!$B$5*AI372)+Constants!$B$4*AE373+AJ372)-(Constants!$B$4+Constants!$B$5)*AI373</f>
        <v>0</v>
      </c>
      <c r="AK373">
        <f>((Constants!$B$5*AK372)+Constants!$B$4*AF373+AL372)/(Constants!$B$5+Constants!$B$4)</f>
        <v>400.5</v>
      </c>
      <c r="AL373">
        <f>((Constants!$B$5*AK372)+Constants!$B$4*AF373+AL372)-(Constants!$B$5+Constants!$B$4)*AK373</f>
        <v>0</v>
      </c>
      <c r="AM373">
        <f t="shared" si="111"/>
        <v>1</v>
      </c>
      <c r="AN373">
        <f t="shared" si="112"/>
        <v>1</v>
      </c>
      <c r="AO373">
        <f>(200000*(ABS(N373)-ABS(N371))+Constants!$B$7)/(2*Constants!$B$7)</f>
        <v>0.5</v>
      </c>
      <c r="AP373">
        <f>(200000*(ABS(O373)-ABS(O371))+Constants!$B$7)/(2*Constants!$B$7)</f>
        <v>0.5</v>
      </c>
      <c r="AQ373">
        <f t="shared" si="113"/>
        <v>1</v>
      </c>
      <c r="AR373">
        <f>(Constants!$B$3*Constants!$B$8*I373*K373+AS372)/(Constants!$B$9*Constants!$B$4)</f>
        <v>2.51327433628319</v>
      </c>
      <c r="AS373">
        <f>(Constants!$B$3*Constants!$B$8*I373*K373+AS372)-(AR373*Constants!$B$9*Constants!$B$4)</f>
        <v>0</v>
      </c>
      <c r="AT373">
        <f t="shared" si="114"/>
        <v>932.424778761063</v>
      </c>
      <c r="AU373">
        <f t="array" ref="AU373">IF(SUMPRODUCT(--(SIGN(AN340:AN372)=SIGN(K341:K373)))=0,2,IF(AV372&gt;0,1,0))</f>
        <v>0</v>
      </c>
      <c r="AV373">
        <f>IF(AU373=2,ROUND(5*1000/Constants!$B$11,0),IF(AV372&gt;0,AV372-1,0))</f>
        <v>0</v>
      </c>
      <c r="AW373">
        <f t="shared" si="115"/>
        <v>0</v>
      </c>
      <c r="AX373">
        <f ca="1" t="array" ref="AX373">IF(AW373&gt;Constants!$B$12,2,IF(SUMPRODUCT(--(AX354:AX373=2))=0,0,1))</f>
        <v>2</v>
      </c>
      <c r="AZ373">
        <f t="array" ref="AZ373">IF(ABS(AG373)&gt;Constants!$B$13,2,IF(SUMPRODUCT(--(AZ353:AZ372=2))=0,0,1))</f>
        <v>0</v>
      </c>
    </row>
    <row r="374" spans="1:52">
      <c r="A374" s="3">
        <v>372</v>
      </c>
      <c r="B374">
        <f>Signals!D373</f>
        <v>1</v>
      </c>
      <c r="C374">
        <f>Signals!E373</f>
        <v>1</v>
      </c>
      <c r="D374">
        <f>Signals!G373</f>
        <v>0</v>
      </c>
      <c r="E374">
        <f>Signals!J373</f>
        <v>0</v>
      </c>
      <c r="F374">
        <f>Signals!K373</f>
        <v>0</v>
      </c>
      <c r="G374">
        <f>IF(Constants!$B$2=2,-B374,B374)</f>
        <v>1</v>
      </c>
      <c r="H374">
        <f>IF(Constants!$C$2=2,-C374,C374)</f>
        <v>1</v>
      </c>
      <c r="I374">
        <f t="shared" si="99"/>
        <v>1</v>
      </c>
      <c r="J374">
        <f t="shared" si="100"/>
        <v>1</v>
      </c>
      <c r="K374">
        <f t="shared" si="101"/>
        <v>1</v>
      </c>
      <c r="L374">
        <f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400.5</v>
      </c>
      <c r="M374">
        <f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400.5</v>
      </c>
      <c r="N374">
        <f t="shared" si="102"/>
        <v>400.5</v>
      </c>
      <c r="O374">
        <f t="shared" si="103"/>
        <v>400.5</v>
      </c>
      <c r="P374">
        <f>IF(I374&lt;&gt;0,(ABS(L374*Constants!$B$10)+50)/100,MAX(P373-ABS(N374*Constants!$B$4),0))</f>
        <v>0.54005</v>
      </c>
      <c r="Q374">
        <f>IF(J374&lt;&gt;0,(ABS(M374*Constants!$B$10)+50)/100,MAX(Q373-ABS(O374*Constants!$B$4),0))</f>
        <v>0.54005</v>
      </c>
      <c r="R374">
        <f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400.5</v>
      </c>
      <c r="S374">
        <f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400.5</v>
      </c>
      <c r="T374">
        <f t="shared" si="104"/>
        <v>400.5</v>
      </c>
      <c r="U374">
        <f t="shared" si="105"/>
        <v>400.5</v>
      </c>
      <c r="V374">
        <f>IF(I374&lt;&gt;0,(ABS(R374*Constants!$B$4)+50)/100,IF(R374=0,MAX((0-ABS(T374*Constants!$B$4)),0),(ABS(R374*Constants!$B$4)+50)/100))</f>
        <v>501.125</v>
      </c>
      <c r="W374">
        <f>IF(J374&lt;&gt;0,(ABS(S374*Constants!$B$4)+50)/100,IF(S374=0,MAX((0-ABS(U374*Constants!$B$4)),0),(ABS(S374*Constants!$B$4)+50)/100))</f>
        <v>501.125</v>
      </c>
      <c r="X374">
        <f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400.5</v>
      </c>
      <c r="Y374">
        <f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400.5</v>
      </c>
      <c r="Z374">
        <f t="shared" si="106"/>
        <v>400.5</v>
      </c>
      <c r="AA374">
        <f t="shared" si="107"/>
        <v>400.5</v>
      </c>
      <c r="AB374">
        <f>IF(I374&lt;&gt;0,(ABS(X374*Constants!$B$10)+50)/100,IF(X374=0,MAX((AB373-ABS(Z374*Constants!$B$4)),0),(ABS(X374*Constants!$B$4)+50)/100))</f>
        <v>0.54005</v>
      </c>
      <c r="AC374">
        <f>IF(J374&lt;&gt;0,(ABS(Y374*Constants!$B$10)+50)/100,IF(Y374=0,MAX((AC373-ABS(AA374*Constants!$B$4)),0),(ABS(Y374*Constants!$B$4)+50)/100))</f>
        <v>0.54005</v>
      </c>
      <c r="AD374">
        <f t="shared" si="108"/>
        <v>401</v>
      </c>
      <c r="AE374">
        <f t="shared" si="109"/>
        <v>400.5</v>
      </c>
      <c r="AF374">
        <f t="shared" si="110"/>
        <v>400.5</v>
      </c>
      <c r="AG374">
        <f>((Constants!$B$5*AG373)+Constants!$B$4*AD374+AH373)/(Constants!$B$5+Constants!$B$4)</f>
        <v>401</v>
      </c>
      <c r="AH374">
        <f>((Constants!$B$5*AG373)+Constants!$B$4*AD374+AH373)-(Constants!$B$5+Constants!$B$4)*AG374</f>
        <v>0</v>
      </c>
      <c r="AI374">
        <f>((Constants!$B$5*AI373)+Constants!$B$4*AE374+AJ373)/(Constants!$B$5+Constants!$B$4)</f>
        <v>400.5</v>
      </c>
      <c r="AJ374">
        <f>((Constants!$B$5*AI373)+Constants!$B$4*AE374+AJ373)-(Constants!$B$4+Constants!$B$5)*AI374</f>
        <v>0</v>
      </c>
      <c r="AK374">
        <f>((Constants!$B$5*AK373)+Constants!$B$4*AF374+AL373)/(Constants!$B$5+Constants!$B$4)</f>
        <v>400.5</v>
      </c>
      <c r="AL374">
        <f>((Constants!$B$5*AK373)+Constants!$B$4*AF374+AL373)-(Constants!$B$5+Constants!$B$4)*AK374</f>
        <v>0</v>
      </c>
      <c r="AM374">
        <f t="shared" si="111"/>
        <v>1</v>
      </c>
      <c r="AN374">
        <f t="shared" si="112"/>
        <v>1</v>
      </c>
      <c r="AO374">
        <f>(200000*(ABS(N374)-ABS(N372))+Constants!$B$7)/(2*Constants!$B$7)</f>
        <v>0.5</v>
      </c>
      <c r="AP374">
        <f>(200000*(ABS(O374)-ABS(O372))+Constants!$B$7)/(2*Constants!$B$7)</f>
        <v>0.5</v>
      </c>
      <c r="AQ374">
        <f t="shared" si="113"/>
        <v>1</v>
      </c>
      <c r="AR374">
        <f>(Constants!$B$3*Constants!$B$8*I374*K374+AS373)/(Constants!$B$9*Constants!$B$4)</f>
        <v>2.51327433628319</v>
      </c>
      <c r="AS374">
        <f>(Constants!$B$3*Constants!$B$8*I374*K374+AS373)-(AR374*Constants!$B$9*Constants!$B$4)</f>
        <v>0</v>
      </c>
      <c r="AT374">
        <f t="shared" si="114"/>
        <v>934.938053097346</v>
      </c>
      <c r="AU374">
        <f t="array" ref="AU374">IF(SUMPRODUCT(--(SIGN(AN341:AN373)=SIGN(K342:K374)))=0,2,IF(AV373&gt;0,1,0))</f>
        <v>0</v>
      </c>
      <c r="AV374">
        <f>IF(AU374=2,ROUND(5*1000/Constants!$B$11,0),IF(AV373&gt;0,AV373-1,0))</f>
        <v>0</v>
      </c>
      <c r="AW374">
        <f t="shared" si="115"/>
        <v>0</v>
      </c>
      <c r="AX374">
        <f ca="1" t="array" ref="AX374">IF(AW374&gt;Constants!$B$12,2,IF(SUMPRODUCT(--(AX355:AX374=2))=0,0,1))</f>
        <v>2</v>
      </c>
      <c r="AZ374">
        <f t="array" ref="AZ374">IF(ABS(AG374)&gt;Constants!$B$13,2,IF(SUMPRODUCT(--(AZ354:AZ373=2))=0,0,1))</f>
        <v>0</v>
      </c>
    </row>
    <row r="375" spans="1:52">
      <c r="A375" s="3">
        <v>373</v>
      </c>
      <c r="B375">
        <f>Signals!D374</f>
        <v>1</v>
      </c>
      <c r="C375">
        <f>Signals!E374</f>
        <v>1</v>
      </c>
      <c r="D375">
        <f>Signals!G374</f>
        <v>0</v>
      </c>
      <c r="E375">
        <f>Signals!J374</f>
        <v>0</v>
      </c>
      <c r="F375">
        <f>Signals!K374</f>
        <v>0</v>
      </c>
      <c r="G375">
        <f>IF(Constants!$B$2=2,-B375,B375)</f>
        <v>1</v>
      </c>
      <c r="H375">
        <f>IF(Constants!$C$2=2,-C375,C375)</f>
        <v>1</v>
      </c>
      <c r="I375">
        <f t="shared" si="99"/>
        <v>1</v>
      </c>
      <c r="J375">
        <f t="shared" si="100"/>
        <v>1</v>
      </c>
      <c r="K375">
        <f t="shared" si="101"/>
        <v>1</v>
      </c>
      <c r="L375">
        <f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400.5</v>
      </c>
      <c r="M375">
        <f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400.5</v>
      </c>
      <c r="N375">
        <f t="shared" si="102"/>
        <v>400.5</v>
      </c>
      <c r="O375">
        <f t="shared" si="103"/>
        <v>400.5</v>
      </c>
      <c r="P375">
        <f>IF(I375&lt;&gt;0,(ABS(L375*Constants!$B$10)+50)/100,MAX(P374-ABS(N375*Constants!$B$4),0))</f>
        <v>0.54005</v>
      </c>
      <c r="Q375">
        <f>IF(J375&lt;&gt;0,(ABS(M375*Constants!$B$10)+50)/100,MAX(Q374-ABS(O375*Constants!$B$4),0))</f>
        <v>0.54005</v>
      </c>
      <c r="R375">
        <f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400.5</v>
      </c>
      <c r="S375">
        <f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400.5</v>
      </c>
      <c r="T375">
        <f t="shared" si="104"/>
        <v>400.5</v>
      </c>
      <c r="U375">
        <f t="shared" si="105"/>
        <v>400.5</v>
      </c>
      <c r="V375">
        <f>IF(I375&lt;&gt;0,(ABS(R375*Constants!$B$4)+50)/100,IF(R375=0,MAX((0-ABS(T375*Constants!$B$4)),0),(ABS(R375*Constants!$B$4)+50)/100))</f>
        <v>501.125</v>
      </c>
      <c r="W375">
        <f>IF(J375&lt;&gt;0,(ABS(S375*Constants!$B$4)+50)/100,IF(S375=0,MAX((0-ABS(U375*Constants!$B$4)),0),(ABS(S375*Constants!$B$4)+50)/100))</f>
        <v>501.125</v>
      </c>
      <c r="X375">
        <f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400.5</v>
      </c>
      <c r="Y375">
        <f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400.5</v>
      </c>
      <c r="Z375">
        <f t="shared" si="106"/>
        <v>400.5</v>
      </c>
      <c r="AA375">
        <f t="shared" si="107"/>
        <v>400.5</v>
      </c>
      <c r="AB375">
        <f>IF(I375&lt;&gt;0,(ABS(X375*Constants!$B$10)+50)/100,IF(X375=0,MAX((AB374-ABS(Z375*Constants!$B$4)),0),(ABS(X375*Constants!$B$4)+50)/100))</f>
        <v>0.54005</v>
      </c>
      <c r="AC375">
        <f>IF(J375&lt;&gt;0,(ABS(Y375*Constants!$B$10)+50)/100,IF(Y375=0,MAX((AC374-ABS(AA375*Constants!$B$4)),0),(ABS(Y375*Constants!$B$4)+50)/100))</f>
        <v>0.54005</v>
      </c>
      <c r="AD375">
        <f t="shared" si="108"/>
        <v>401</v>
      </c>
      <c r="AE375">
        <f t="shared" si="109"/>
        <v>400.5</v>
      </c>
      <c r="AF375">
        <f t="shared" si="110"/>
        <v>400.5</v>
      </c>
      <c r="AG375">
        <f>((Constants!$B$5*AG374)+Constants!$B$4*AD375+AH374)/(Constants!$B$5+Constants!$B$4)</f>
        <v>401</v>
      </c>
      <c r="AH375">
        <f>((Constants!$B$5*AG374)+Constants!$B$4*AD375+AH374)-(Constants!$B$5+Constants!$B$4)*AG375</f>
        <v>0</v>
      </c>
      <c r="AI375">
        <f>((Constants!$B$5*AI374)+Constants!$B$4*AE375+AJ374)/(Constants!$B$5+Constants!$B$4)</f>
        <v>400.5</v>
      </c>
      <c r="AJ375">
        <f>((Constants!$B$5*AI374)+Constants!$B$4*AE375+AJ374)-(Constants!$B$4+Constants!$B$5)*AI375</f>
        <v>0</v>
      </c>
      <c r="AK375">
        <f>((Constants!$B$5*AK374)+Constants!$B$4*AF375+AL374)/(Constants!$B$5+Constants!$B$4)</f>
        <v>400.5</v>
      </c>
      <c r="AL375">
        <f>((Constants!$B$5*AK374)+Constants!$B$4*AF375+AL374)-(Constants!$B$5+Constants!$B$4)*AK375</f>
        <v>0</v>
      </c>
      <c r="AM375">
        <f t="shared" si="111"/>
        <v>1</v>
      </c>
      <c r="AN375">
        <f t="shared" si="112"/>
        <v>1</v>
      </c>
      <c r="AO375">
        <f>(200000*(ABS(N375)-ABS(N373))+Constants!$B$7)/(2*Constants!$B$7)</f>
        <v>0.5</v>
      </c>
      <c r="AP375">
        <f>(200000*(ABS(O375)-ABS(O373))+Constants!$B$7)/(2*Constants!$B$7)</f>
        <v>0.5</v>
      </c>
      <c r="AQ375">
        <f t="shared" si="113"/>
        <v>1</v>
      </c>
      <c r="AR375">
        <f>(Constants!$B$3*Constants!$B$8*I375*K375+AS374)/(Constants!$B$9*Constants!$B$4)</f>
        <v>2.51327433628319</v>
      </c>
      <c r="AS375">
        <f>(Constants!$B$3*Constants!$B$8*I375*K375+AS374)-(AR375*Constants!$B$9*Constants!$B$4)</f>
        <v>0</v>
      </c>
      <c r="AT375">
        <f t="shared" si="114"/>
        <v>937.451327433629</v>
      </c>
      <c r="AU375">
        <f t="array" ref="AU375">IF(SUMPRODUCT(--(SIGN(AN342:AN374)=SIGN(K343:K375)))=0,2,IF(AV374&gt;0,1,0))</f>
        <v>0</v>
      </c>
      <c r="AV375">
        <f>IF(AU375=2,ROUND(5*1000/Constants!$B$11,0),IF(AV374&gt;0,AV374-1,0))</f>
        <v>0</v>
      </c>
      <c r="AW375">
        <f t="shared" si="115"/>
        <v>0</v>
      </c>
      <c r="AX375">
        <f ca="1" t="array" ref="AX375">IF(AW375&gt;Constants!$B$12,2,IF(SUMPRODUCT(--(AX356:AX375=2))=0,0,1))</f>
        <v>2</v>
      </c>
      <c r="AZ375">
        <f t="array" ref="AZ375">IF(ABS(AG375)&gt;Constants!$B$13,2,IF(SUMPRODUCT(--(AZ355:AZ374=2))=0,0,1))</f>
        <v>0</v>
      </c>
    </row>
    <row r="376" spans="1:52">
      <c r="A376" s="3">
        <v>374</v>
      </c>
      <c r="B376">
        <f>Signals!D375</f>
        <v>1</v>
      </c>
      <c r="C376">
        <f>Signals!E375</f>
        <v>1</v>
      </c>
      <c r="D376">
        <f>Signals!G375</f>
        <v>0</v>
      </c>
      <c r="E376">
        <f>Signals!J375</f>
        <v>0</v>
      </c>
      <c r="F376">
        <f>Signals!K375</f>
        <v>0</v>
      </c>
      <c r="G376">
        <f>IF(Constants!$B$2=2,-B376,B376)</f>
        <v>1</v>
      </c>
      <c r="H376">
        <f>IF(Constants!$C$2=2,-C376,C376)</f>
        <v>1</v>
      </c>
      <c r="I376">
        <f t="shared" si="99"/>
        <v>1</v>
      </c>
      <c r="J376">
        <f t="shared" si="100"/>
        <v>1</v>
      </c>
      <c r="K376">
        <f t="shared" si="101"/>
        <v>1</v>
      </c>
      <c r="L376">
        <f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400.5</v>
      </c>
      <c r="M376">
        <f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400.5</v>
      </c>
      <c r="N376">
        <f t="shared" si="102"/>
        <v>400.5</v>
      </c>
      <c r="O376">
        <f t="shared" si="103"/>
        <v>400.5</v>
      </c>
      <c r="P376">
        <f>IF(I376&lt;&gt;0,(ABS(L376*Constants!$B$10)+50)/100,MAX(P375-ABS(N376*Constants!$B$4),0))</f>
        <v>0.54005</v>
      </c>
      <c r="Q376">
        <f>IF(J376&lt;&gt;0,(ABS(M376*Constants!$B$10)+50)/100,MAX(Q375-ABS(O376*Constants!$B$4),0))</f>
        <v>0.54005</v>
      </c>
      <c r="R376">
        <f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400.5</v>
      </c>
      <c r="S376">
        <f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400.5</v>
      </c>
      <c r="T376">
        <f t="shared" si="104"/>
        <v>400.5</v>
      </c>
      <c r="U376">
        <f t="shared" si="105"/>
        <v>400.5</v>
      </c>
      <c r="V376">
        <f>IF(I376&lt;&gt;0,(ABS(R376*Constants!$B$4)+50)/100,IF(R376=0,MAX((0-ABS(T376*Constants!$B$4)),0),(ABS(R376*Constants!$B$4)+50)/100))</f>
        <v>501.125</v>
      </c>
      <c r="W376">
        <f>IF(J376&lt;&gt;0,(ABS(S376*Constants!$B$4)+50)/100,IF(S376=0,MAX((0-ABS(U376*Constants!$B$4)),0),(ABS(S376*Constants!$B$4)+50)/100))</f>
        <v>501.125</v>
      </c>
      <c r="X376">
        <f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400.5</v>
      </c>
      <c r="Y376">
        <f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400.5</v>
      </c>
      <c r="Z376">
        <f t="shared" si="106"/>
        <v>400.5</v>
      </c>
      <c r="AA376">
        <f t="shared" si="107"/>
        <v>400.5</v>
      </c>
      <c r="AB376">
        <f>IF(I376&lt;&gt;0,(ABS(X376*Constants!$B$10)+50)/100,IF(X376=0,MAX((AB375-ABS(Z376*Constants!$B$4)),0),(ABS(X376*Constants!$B$4)+50)/100))</f>
        <v>0.54005</v>
      </c>
      <c r="AC376">
        <f>IF(J376&lt;&gt;0,(ABS(Y376*Constants!$B$10)+50)/100,IF(Y376=0,MAX((AC375-ABS(AA376*Constants!$B$4)),0),(ABS(Y376*Constants!$B$4)+50)/100))</f>
        <v>0.54005</v>
      </c>
      <c r="AD376">
        <f t="shared" si="108"/>
        <v>401</v>
      </c>
      <c r="AE376">
        <f t="shared" si="109"/>
        <v>400.5</v>
      </c>
      <c r="AF376">
        <f t="shared" si="110"/>
        <v>400.5</v>
      </c>
      <c r="AG376">
        <f>((Constants!$B$5*AG375)+Constants!$B$4*AD376+AH375)/(Constants!$B$5+Constants!$B$4)</f>
        <v>401</v>
      </c>
      <c r="AH376">
        <f>((Constants!$B$5*AG375)+Constants!$B$4*AD376+AH375)-(Constants!$B$5+Constants!$B$4)*AG376</f>
        <v>0</v>
      </c>
      <c r="AI376">
        <f>((Constants!$B$5*AI375)+Constants!$B$4*AE376+AJ375)/(Constants!$B$5+Constants!$B$4)</f>
        <v>400.5</v>
      </c>
      <c r="AJ376">
        <f>((Constants!$B$5*AI375)+Constants!$B$4*AE376+AJ375)-(Constants!$B$4+Constants!$B$5)*AI376</f>
        <v>0</v>
      </c>
      <c r="AK376">
        <f>((Constants!$B$5*AK375)+Constants!$B$4*AF376+AL375)/(Constants!$B$5+Constants!$B$4)</f>
        <v>400.5</v>
      </c>
      <c r="AL376">
        <f>((Constants!$B$5*AK375)+Constants!$B$4*AF376+AL375)-(Constants!$B$5+Constants!$B$4)*AK376</f>
        <v>0</v>
      </c>
      <c r="AM376">
        <f t="shared" si="111"/>
        <v>1</v>
      </c>
      <c r="AN376">
        <f t="shared" si="112"/>
        <v>1</v>
      </c>
      <c r="AO376">
        <f>(200000*(ABS(N376)-ABS(N374))+Constants!$B$7)/(2*Constants!$B$7)</f>
        <v>0.5</v>
      </c>
      <c r="AP376">
        <f>(200000*(ABS(O376)-ABS(O374))+Constants!$B$7)/(2*Constants!$B$7)</f>
        <v>0.5</v>
      </c>
      <c r="AQ376">
        <f t="shared" si="113"/>
        <v>1</v>
      </c>
      <c r="AR376">
        <f>(Constants!$B$3*Constants!$B$8*I376*K376+AS375)/(Constants!$B$9*Constants!$B$4)</f>
        <v>2.51327433628319</v>
      </c>
      <c r="AS376">
        <f>(Constants!$B$3*Constants!$B$8*I376*K376+AS375)-(AR376*Constants!$B$9*Constants!$B$4)</f>
        <v>0</v>
      </c>
      <c r="AT376">
        <f t="shared" si="114"/>
        <v>939.964601769913</v>
      </c>
      <c r="AU376">
        <f t="array" ref="AU376">IF(SUMPRODUCT(--(SIGN(AN343:AN375)=SIGN(K344:K376)))=0,2,IF(AV375&gt;0,1,0))</f>
        <v>0</v>
      </c>
      <c r="AV376">
        <f>IF(AU376=2,ROUND(5*1000/Constants!$B$11,0),IF(AV375&gt;0,AV375-1,0))</f>
        <v>0</v>
      </c>
      <c r="AW376">
        <f t="shared" si="115"/>
        <v>0</v>
      </c>
      <c r="AX376">
        <f ca="1" t="array" ref="AX376">IF(AW376&gt;Constants!$B$12,2,IF(SUMPRODUCT(--(AX357:AX376=2))=0,0,1))</f>
        <v>2</v>
      </c>
      <c r="AZ376">
        <f t="array" ref="AZ376">IF(ABS(AG376)&gt;Constants!$B$13,2,IF(SUMPRODUCT(--(AZ356:AZ375=2))=0,0,1))</f>
        <v>0</v>
      </c>
    </row>
    <row r="377" spans="1:52">
      <c r="A377" s="3">
        <v>375</v>
      </c>
      <c r="B377">
        <f>Signals!D376</f>
        <v>1</v>
      </c>
      <c r="C377">
        <f>Signals!E376</f>
        <v>1</v>
      </c>
      <c r="D377">
        <f>Signals!G376</f>
        <v>0</v>
      </c>
      <c r="E377">
        <f>Signals!J376</f>
        <v>0</v>
      </c>
      <c r="F377">
        <f>Signals!K376</f>
        <v>0</v>
      </c>
      <c r="G377">
        <f>IF(Constants!$B$2=2,-B377,B377)</f>
        <v>1</v>
      </c>
      <c r="H377">
        <f>IF(Constants!$C$2=2,-C377,C377)</f>
        <v>1</v>
      </c>
      <c r="I377">
        <f t="shared" si="99"/>
        <v>1</v>
      </c>
      <c r="J377">
        <f t="shared" si="100"/>
        <v>1</v>
      </c>
      <c r="K377">
        <f t="shared" si="101"/>
        <v>1</v>
      </c>
      <c r="L377">
        <f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400.5</v>
      </c>
      <c r="M377">
        <f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400.5</v>
      </c>
      <c r="N377">
        <f t="shared" si="102"/>
        <v>400.5</v>
      </c>
      <c r="O377">
        <f t="shared" si="103"/>
        <v>400.5</v>
      </c>
      <c r="P377">
        <f>IF(I377&lt;&gt;0,(ABS(L377*Constants!$B$10)+50)/100,MAX(P376-ABS(N377*Constants!$B$4),0))</f>
        <v>0.54005</v>
      </c>
      <c r="Q377">
        <f>IF(J377&lt;&gt;0,(ABS(M377*Constants!$B$10)+50)/100,MAX(Q376-ABS(O377*Constants!$B$4),0))</f>
        <v>0.54005</v>
      </c>
      <c r="R377">
        <f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400.5</v>
      </c>
      <c r="S377">
        <f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400.5</v>
      </c>
      <c r="T377">
        <f t="shared" si="104"/>
        <v>400.5</v>
      </c>
      <c r="U377">
        <f t="shared" si="105"/>
        <v>400.5</v>
      </c>
      <c r="V377">
        <f>IF(I377&lt;&gt;0,(ABS(R377*Constants!$B$4)+50)/100,IF(R377=0,MAX((0-ABS(T377*Constants!$B$4)),0),(ABS(R377*Constants!$B$4)+50)/100))</f>
        <v>501.125</v>
      </c>
      <c r="W377">
        <f>IF(J377&lt;&gt;0,(ABS(S377*Constants!$B$4)+50)/100,IF(S377=0,MAX((0-ABS(U377*Constants!$B$4)),0),(ABS(S377*Constants!$B$4)+50)/100))</f>
        <v>501.125</v>
      </c>
      <c r="X377">
        <f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400.5</v>
      </c>
      <c r="Y377">
        <f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400.5</v>
      </c>
      <c r="Z377">
        <f t="shared" si="106"/>
        <v>400.5</v>
      </c>
      <c r="AA377">
        <f t="shared" si="107"/>
        <v>400.5</v>
      </c>
      <c r="AB377">
        <f>IF(I377&lt;&gt;0,(ABS(X377*Constants!$B$10)+50)/100,IF(X377=0,MAX((AB376-ABS(Z377*Constants!$B$4)),0),(ABS(X377*Constants!$B$4)+50)/100))</f>
        <v>0.54005</v>
      </c>
      <c r="AC377">
        <f>IF(J377&lt;&gt;0,(ABS(Y377*Constants!$B$10)+50)/100,IF(Y377=0,MAX((AC376-ABS(AA377*Constants!$B$4)),0),(ABS(Y377*Constants!$B$4)+50)/100))</f>
        <v>0.54005</v>
      </c>
      <c r="AD377">
        <f t="shared" si="108"/>
        <v>401</v>
      </c>
      <c r="AE377">
        <f t="shared" si="109"/>
        <v>400.5</v>
      </c>
      <c r="AF377">
        <f t="shared" si="110"/>
        <v>400.5</v>
      </c>
      <c r="AG377">
        <f>((Constants!$B$5*AG376)+Constants!$B$4*AD377+AH376)/(Constants!$B$5+Constants!$B$4)</f>
        <v>401</v>
      </c>
      <c r="AH377">
        <f>((Constants!$B$5*AG376)+Constants!$B$4*AD377+AH376)-(Constants!$B$5+Constants!$B$4)*AG377</f>
        <v>0</v>
      </c>
      <c r="AI377">
        <f>((Constants!$B$5*AI376)+Constants!$B$4*AE377+AJ376)/(Constants!$B$5+Constants!$B$4)</f>
        <v>400.5</v>
      </c>
      <c r="AJ377">
        <f>((Constants!$B$5*AI376)+Constants!$B$4*AE377+AJ376)-(Constants!$B$4+Constants!$B$5)*AI377</f>
        <v>0</v>
      </c>
      <c r="AK377">
        <f>((Constants!$B$5*AK376)+Constants!$B$4*AF377+AL376)/(Constants!$B$5+Constants!$B$4)</f>
        <v>400.5</v>
      </c>
      <c r="AL377">
        <f>((Constants!$B$5*AK376)+Constants!$B$4*AF377+AL376)-(Constants!$B$5+Constants!$B$4)*AK377</f>
        <v>0</v>
      </c>
      <c r="AM377">
        <f t="shared" si="111"/>
        <v>1</v>
      </c>
      <c r="AN377">
        <f t="shared" si="112"/>
        <v>1</v>
      </c>
      <c r="AO377">
        <f>(200000*(ABS(N377)-ABS(N375))+Constants!$B$7)/(2*Constants!$B$7)</f>
        <v>0.5</v>
      </c>
      <c r="AP377">
        <f>(200000*(ABS(O377)-ABS(O375))+Constants!$B$7)/(2*Constants!$B$7)</f>
        <v>0.5</v>
      </c>
      <c r="AQ377">
        <f t="shared" si="113"/>
        <v>1</v>
      </c>
      <c r="AR377">
        <f>(Constants!$B$3*Constants!$B$8*I377*K377+AS376)/(Constants!$B$9*Constants!$B$4)</f>
        <v>2.51327433628319</v>
      </c>
      <c r="AS377">
        <f>(Constants!$B$3*Constants!$B$8*I377*K377+AS376)-(AR377*Constants!$B$9*Constants!$B$4)</f>
        <v>0</v>
      </c>
      <c r="AT377">
        <f t="shared" si="114"/>
        <v>942.477876106196</v>
      </c>
      <c r="AU377">
        <f t="array" ref="AU377">IF(SUMPRODUCT(--(SIGN(AN344:AN376)=SIGN(K345:K377)))=0,2,IF(AV376&gt;0,1,0))</f>
        <v>0</v>
      </c>
      <c r="AV377">
        <f>IF(AU377=2,ROUND(5*1000/Constants!$B$11,0),IF(AV376&gt;0,AV376-1,0))</f>
        <v>0</v>
      </c>
      <c r="AW377">
        <f t="shared" si="115"/>
        <v>0</v>
      </c>
      <c r="AX377">
        <f ca="1" t="array" ref="AX377">IF(AW377&gt;Constants!$B$12,2,IF(SUMPRODUCT(--(AX358:AX377=2))=0,0,1))</f>
        <v>2</v>
      </c>
      <c r="AZ377">
        <f t="array" ref="AZ377">IF(ABS(AG377)&gt;Constants!$B$13,2,IF(SUMPRODUCT(--(AZ357:AZ376=2))=0,0,1))</f>
        <v>0</v>
      </c>
    </row>
    <row r="378" spans="1:52">
      <c r="A378" s="3">
        <v>376</v>
      </c>
      <c r="B378">
        <f>Signals!D377</f>
        <v>1</v>
      </c>
      <c r="C378">
        <f>Signals!E377</f>
        <v>1</v>
      </c>
      <c r="D378">
        <f>Signals!G377</f>
        <v>0</v>
      </c>
      <c r="E378">
        <f>Signals!J377</f>
        <v>0</v>
      </c>
      <c r="F378">
        <f>Signals!K377</f>
        <v>0</v>
      </c>
      <c r="G378">
        <f>IF(Constants!$B$2=2,-B378,B378)</f>
        <v>1</v>
      </c>
      <c r="H378">
        <f>IF(Constants!$C$2=2,-C378,C378)</f>
        <v>1</v>
      </c>
      <c r="I378">
        <f t="shared" si="99"/>
        <v>1</v>
      </c>
      <c r="J378">
        <f t="shared" si="100"/>
        <v>1</v>
      </c>
      <c r="K378">
        <f t="shared" si="101"/>
        <v>1</v>
      </c>
      <c r="L378">
        <f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400.5</v>
      </c>
      <c r="M378">
        <f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400.5</v>
      </c>
      <c r="N378">
        <f t="shared" si="102"/>
        <v>400.5</v>
      </c>
      <c r="O378">
        <f t="shared" si="103"/>
        <v>400.5</v>
      </c>
      <c r="P378">
        <f>IF(I378&lt;&gt;0,(ABS(L378*Constants!$B$10)+50)/100,MAX(P377-ABS(N378*Constants!$B$4),0))</f>
        <v>0.54005</v>
      </c>
      <c r="Q378">
        <f>IF(J378&lt;&gt;0,(ABS(M378*Constants!$B$10)+50)/100,MAX(Q377-ABS(O378*Constants!$B$4),0))</f>
        <v>0.54005</v>
      </c>
      <c r="R378">
        <f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400.5</v>
      </c>
      <c r="S378">
        <f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400.5</v>
      </c>
      <c r="T378">
        <f t="shared" si="104"/>
        <v>400.5</v>
      </c>
      <c r="U378">
        <f t="shared" si="105"/>
        <v>400.5</v>
      </c>
      <c r="V378">
        <f>IF(I378&lt;&gt;0,(ABS(R378*Constants!$B$4)+50)/100,IF(R378=0,MAX((0-ABS(T378*Constants!$B$4)),0),(ABS(R378*Constants!$B$4)+50)/100))</f>
        <v>501.125</v>
      </c>
      <c r="W378">
        <f>IF(J378&lt;&gt;0,(ABS(S378*Constants!$B$4)+50)/100,IF(S378=0,MAX((0-ABS(U378*Constants!$B$4)),0),(ABS(S378*Constants!$B$4)+50)/100))</f>
        <v>501.125</v>
      </c>
      <c r="X378">
        <f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400.5</v>
      </c>
      <c r="Y378">
        <f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400.5</v>
      </c>
      <c r="Z378">
        <f t="shared" si="106"/>
        <v>400.5</v>
      </c>
      <c r="AA378">
        <f t="shared" si="107"/>
        <v>400.5</v>
      </c>
      <c r="AB378">
        <f>IF(I378&lt;&gt;0,(ABS(X378*Constants!$B$10)+50)/100,IF(X378=0,MAX((AB377-ABS(Z378*Constants!$B$4)),0),(ABS(X378*Constants!$B$4)+50)/100))</f>
        <v>0.54005</v>
      </c>
      <c r="AC378">
        <f>IF(J378&lt;&gt;0,(ABS(Y378*Constants!$B$10)+50)/100,IF(Y378=0,MAX((AC377-ABS(AA378*Constants!$B$4)),0),(ABS(Y378*Constants!$B$4)+50)/100))</f>
        <v>0.54005</v>
      </c>
      <c r="AD378">
        <f t="shared" si="108"/>
        <v>401</v>
      </c>
      <c r="AE378">
        <f t="shared" si="109"/>
        <v>400.5</v>
      </c>
      <c r="AF378">
        <f t="shared" si="110"/>
        <v>400.5</v>
      </c>
      <c r="AG378">
        <f>((Constants!$B$5*AG377)+Constants!$B$4*AD378+AH377)/(Constants!$B$5+Constants!$B$4)</f>
        <v>401</v>
      </c>
      <c r="AH378">
        <f>((Constants!$B$5*AG377)+Constants!$B$4*AD378+AH377)-(Constants!$B$5+Constants!$B$4)*AG378</f>
        <v>0</v>
      </c>
      <c r="AI378">
        <f>((Constants!$B$5*AI377)+Constants!$B$4*AE378+AJ377)/(Constants!$B$5+Constants!$B$4)</f>
        <v>400.5</v>
      </c>
      <c r="AJ378">
        <f>((Constants!$B$5*AI377)+Constants!$B$4*AE378+AJ377)-(Constants!$B$4+Constants!$B$5)*AI378</f>
        <v>0</v>
      </c>
      <c r="AK378">
        <f>((Constants!$B$5*AK377)+Constants!$B$4*AF378+AL377)/(Constants!$B$5+Constants!$B$4)</f>
        <v>400.5</v>
      </c>
      <c r="AL378">
        <f>((Constants!$B$5*AK377)+Constants!$B$4*AF378+AL377)-(Constants!$B$5+Constants!$B$4)*AK378</f>
        <v>0</v>
      </c>
      <c r="AM378">
        <f t="shared" si="111"/>
        <v>1</v>
      </c>
      <c r="AN378">
        <f t="shared" si="112"/>
        <v>1</v>
      </c>
      <c r="AO378">
        <f>(200000*(ABS(N378)-ABS(N376))+Constants!$B$7)/(2*Constants!$B$7)</f>
        <v>0.5</v>
      </c>
      <c r="AP378">
        <f>(200000*(ABS(O378)-ABS(O376))+Constants!$B$7)/(2*Constants!$B$7)</f>
        <v>0.5</v>
      </c>
      <c r="AQ378">
        <f t="shared" si="113"/>
        <v>1</v>
      </c>
      <c r="AR378">
        <f>(Constants!$B$3*Constants!$B$8*I378*K378+AS377)/(Constants!$B$9*Constants!$B$4)</f>
        <v>2.51327433628319</v>
      </c>
      <c r="AS378">
        <f>(Constants!$B$3*Constants!$B$8*I378*K378+AS377)-(AR378*Constants!$B$9*Constants!$B$4)</f>
        <v>0</v>
      </c>
      <c r="AT378">
        <f t="shared" si="114"/>
        <v>944.991150442479</v>
      </c>
      <c r="AU378">
        <f t="array" ref="AU378">IF(SUMPRODUCT(--(SIGN(AN345:AN377)=SIGN(K346:K378)))=0,2,IF(AV377&gt;0,1,0))</f>
        <v>0</v>
      </c>
      <c r="AV378">
        <f>IF(AU378=2,ROUND(5*1000/Constants!$B$11,0),IF(AV377&gt;0,AV377-1,0))</f>
        <v>0</v>
      </c>
      <c r="AW378">
        <f t="shared" si="115"/>
        <v>0</v>
      </c>
      <c r="AX378">
        <f ca="1" t="array" ref="AX378">IF(AW378&gt;Constants!$B$12,2,IF(SUMPRODUCT(--(AX359:AX378=2))=0,0,1))</f>
        <v>2</v>
      </c>
      <c r="AZ378">
        <f t="array" ref="AZ378">IF(ABS(AG378)&gt;Constants!$B$13,2,IF(SUMPRODUCT(--(AZ358:AZ377=2))=0,0,1))</f>
        <v>0</v>
      </c>
    </row>
    <row r="379" spans="1:52">
      <c r="A379" s="3">
        <v>377</v>
      </c>
      <c r="B379">
        <f>Signals!D378</f>
        <v>1</v>
      </c>
      <c r="C379">
        <f>Signals!E378</f>
        <v>1</v>
      </c>
      <c r="D379">
        <f>Signals!G378</f>
        <v>0</v>
      </c>
      <c r="E379">
        <f>Signals!J378</f>
        <v>0</v>
      </c>
      <c r="F379">
        <f>Signals!K378</f>
        <v>0</v>
      </c>
      <c r="G379">
        <f>IF(Constants!$B$2=2,-B379,B379)</f>
        <v>1</v>
      </c>
      <c r="H379">
        <f>IF(Constants!$C$2=2,-C379,C379)</f>
        <v>1</v>
      </c>
      <c r="I379">
        <f t="shared" si="99"/>
        <v>1</v>
      </c>
      <c r="J379">
        <f t="shared" si="100"/>
        <v>1</v>
      </c>
      <c r="K379">
        <f t="shared" si="101"/>
        <v>1</v>
      </c>
      <c r="L379">
        <f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400.5</v>
      </c>
      <c r="M379">
        <f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400.5</v>
      </c>
      <c r="N379">
        <f t="shared" si="102"/>
        <v>400.5</v>
      </c>
      <c r="O379">
        <f t="shared" si="103"/>
        <v>400.5</v>
      </c>
      <c r="P379">
        <f>IF(I379&lt;&gt;0,(ABS(L379*Constants!$B$10)+50)/100,MAX(P378-ABS(N379*Constants!$B$4),0))</f>
        <v>0.54005</v>
      </c>
      <c r="Q379">
        <f>IF(J379&lt;&gt;0,(ABS(M379*Constants!$B$10)+50)/100,MAX(Q378-ABS(O379*Constants!$B$4),0))</f>
        <v>0.54005</v>
      </c>
      <c r="R379">
        <f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400.5</v>
      </c>
      <c r="S379">
        <f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400.5</v>
      </c>
      <c r="T379">
        <f t="shared" si="104"/>
        <v>400.5</v>
      </c>
      <c r="U379">
        <f t="shared" si="105"/>
        <v>400.5</v>
      </c>
      <c r="V379">
        <f>IF(I379&lt;&gt;0,(ABS(R379*Constants!$B$4)+50)/100,IF(R379=0,MAX((0-ABS(T379*Constants!$B$4)),0),(ABS(R379*Constants!$B$4)+50)/100))</f>
        <v>501.125</v>
      </c>
      <c r="W379">
        <f>IF(J379&lt;&gt;0,(ABS(S379*Constants!$B$4)+50)/100,IF(S379=0,MAX((0-ABS(U379*Constants!$B$4)),0),(ABS(S379*Constants!$B$4)+50)/100))</f>
        <v>501.125</v>
      </c>
      <c r="X379">
        <f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400.5</v>
      </c>
      <c r="Y379">
        <f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400.5</v>
      </c>
      <c r="Z379">
        <f t="shared" si="106"/>
        <v>400.5</v>
      </c>
      <c r="AA379">
        <f t="shared" si="107"/>
        <v>400.5</v>
      </c>
      <c r="AB379">
        <f>IF(I379&lt;&gt;0,(ABS(X379*Constants!$B$10)+50)/100,IF(X379=0,MAX((AB378-ABS(Z379*Constants!$B$4)),0),(ABS(X379*Constants!$B$4)+50)/100))</f>
        <v>0.54005</v>
      </c>
      <c r="AC379">
        <f>IF(J379&lt;&gt;0,(ABS(Y379*Constants!$B$10)+50)/100,IF(Y379=0,MAX((AC378-ABS(AA379*Constants!$B$4)),0),(ABS(Y379*Constants!$B$4)+50)/100))</f>
        <v>0.54005</v>
      </c>
      <c r="AD379">
        <f t="shared" si="108"/>
        <v>401</v>
      </c>
      <c r="AE379">
        <f t="shared" si="109"/>
        <v>400.5</v>
      </c>
      <c r="AF379">
        <f t="shared" si="110"/>
        <v>400.5</v>
      </c>
      <c r="AG379">
        <f>((Constants!$B$5*AG378)+Constants!$B$4*AD379+AH378)/(Constants!$B$5+Constants!$B$4)</f>
        <v>401</v>
      </c>
      <c r="AH379">
        <f>((Constants!$B$5*AG378)+Constants!$B$4*AD379+AH378)-(Constants!$B$5+Constants!$B$4)*AG379</f>
        <v>0</v>
      </c>
      <c r="AI379">
        <f>((Constants!$B$5*AI378)+Constants!$B$4*AE379+AJ378)/(Constants!$B$5+Constants!$B$4)</f>
        <v>400.5</v>
      </c>
      <c r="AJ379">
        <f>((Constants!$B$5*AI378)+Constants!$B$4*AE379+AJ378)-(Constants!$B$4+Constants!$B$5)*AI379</f>
        <v>0</v>
      </c>
      <c r="AK379">
        <f>((Constants!$B$5*AK378)+Constants!$B$4*AF379+AL378)/(Constants!$B$5+Constants!$B$4)</f>
        <v>400.5</v>
      </c>
      <c r="AL379">
        <f>((Constants!$B$5*AK378)+Constants!$B$4*AF379+AL378)-(Constants!$B$5+Constants!$B$4)*AK379</f>
        <v>0</v>
      </c>
      <c r="AM379">
        <f t="shared" si="111"/>
        <v>1</v>
      </c>
      <c r="AN379">
        <f t="shared" si="112"/>
        <v>1</v>
      </c>
      <c r="AO379">
        <f>(200000*(ABS(N379)-ABS(N377))+Constants!$B$7)/(2*Constants!$B$7)</f>
        <v>0.5</v>
      </c>
      <c r="AP379">
        <f>(200000*(ABS(O379)-ABS(O377))+Constants!$B$7)/(2*Constants!$B$7)</f>
        <v>0.5</v>
      </c>
      <c r="AQ379">
        <f t="shared" si="113"/>
        <v>1</v>
      </c>
      <c r="AR379">
        <f>(Constants!$B$3*Constants!$B$8*I379*K379+AS378)/(Constants!$B$9*Constants!$B$4)</f>
        <v>2.51327433628319</v>
      </c>
      <c r="AS379">
        <f>(Constants!$B$3*Constants!$B$8*I379*K379+AS378)-(AR379*Constants!$B$9*Constants!$B$4)</f>
        <v>0</v>
      </c>
      <c r="AT379">
        <f t="shared" si="114"/>
        <v>947.504424778762</v>
      </c>
      <c r="AU379">
        <f t="array" ref="AU379">IF(SUMPRODUCT(--(SIGN(AN346:AN378)=SIGN(K347:K379)))=0,2,IF(AV378&gt;0,1,0))</f>
        <v>0</v>
      </c>
      <c r="AV379">
        <f>IF(AU379=2,ROUND(5*1000/Constants!$B$11,0),IF(AV378&gt;0,AV378-1,0))</f>
        <v>0</v>
      </c>
      <c r="AW379">
        <f t="shared" si="115"/>
        <v>0</v>
      </c>
      <c r="AX379">
        <f ca="1" t="array" ref="AX379">IF(AW379&gt;Constants!$B$12,2,IF(SUMPRODUCT(--(AX360:AX379=2))=0,0,1))</f>
        <v>2</v>
      </c>
      <c r="AZ379">
        <f t="array" ref="AZ379">IF(ABS(AG379)&gt;Constants!$B$13,2,IF(SUMPRODUCT(--(AZ359:AZ378=2))=0,0,1))</f>
        <v>0</v>
      </c>
    </row>
    <row r="380" spans="1:52">
      <c r="A380" s="3">
        <v>378</v>
      </c>
      <c r="B380">
        <f>Signals!D379</f>
        <v>1</v>
      </c>
      <c r="C380">
        <f>Signals!E379</f>
        <v>1</v>
      </c>
      <c r="D380">
        <f>Signals!G379</f>
        <v>0</v>
      </c>
      <c r="E380">
        <f>Signals!J379</f>
        <v>0</v>
      </c>
      <c r="F380">
        <f>Signals!K379</f>
        <v>0</v>
      </c>
      <c r="G380">
        <f>IF(Constants!$B$2=2,-B380,B380)</f>
        <v>1</v>
      </c>
      <c r="H380">
        <f>IF(Constants!$C$2=2,-C380,C380)</f>
        <v>1</v>
      </c>
      <c r="I380">
        <f t="shared" si="99"/>
        <v>1</v>
      </c>
      <c r="J380">
        <f t="shared" si="100"/>
        <v>1</v>
      </c>
      <c r="K380">
        <f t="shared" si="101"/>
        <v>1</v>
      </c>
      <c r="L380">
        <f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400.5</v>
      </c>
      <c r="M380">
        <f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400.5</v>
      </c>
      <c r="N380">
        <f t="shared" si="102"/>
        <v>400.5</v>
      </c>
      <c r="O380">
        <f t="shared" si="103"/>
        <v>400.5</v>
      </c>
      <c r="P380">
        <f>IF(I380&lt;&gt;0,(ABS(L380*Constants!$B$10)+50)/100,MAX(P379-ABS(N380*Constants!$B$4),0))</f>
        <v>0.54005</v>
      </c>
      <c r="Q380">
        <f>IF(J380&lt;&gt;0,(ABS(M380*Constants!$B$10)+50)/100,MAX(Q379-ABS(O380*Constants!$B$4),0))</f>
        <v>0.54005</v>
      </c>
      <c r="R380">
        <f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400.5</v>
      </c>
      <c r="S380">
        <f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400.5</v>
      </c>
      <c r="T380">
        <f t="shared" si="104"/>
        <v>400.5</v>
      </c>
      <c r="U380">
        <f t="shared" si="105"/>
        <v>400.5</v>
      </c>
      <c r="V380">
        <f>IF(I380&lt;&gt;0,(ABS(R380*Constants!$B$4)+50)/100,IF(R380=0,MAX((0-ABS(T380*Constants!$B$4)),0),(ABS(R380*Constants!$B$4)+50)/100))</f>
        <v>501.125</v>
      </c>
      <c r="W380">
        <f>IF(J380&lt;&gt;0,(ABS(S380*Constants!$B$4)+50)/100,IF(S380=0,MAX((0-ABS(U380*Constants!$B$4)),0),(ABS(S380*Constants!$B$4)+50)/100))</f>
        <v>501.125</v>
      </c>
      <c r="X380">
        <f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400.5</v>
      </c>
      <c r="Y380">
        <f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400.5</v>
      </c>
      <c r="Z380">
        <f t="shared" si="106"/>
        <v>400.5</v>
      </c>
      <c r="AA380">
        <f t="shared" si="107"/>
        <v>400.5</v>
      </c>
      <c r="AB380">
        <f>IF(I380&lt;&gt;0,(ABS(X380*Constants!$B$10)+50)/100,IF(X380=0,MAX((AB379-ABS(Z380*Constants!$B$4)),0),(ABS(X380*Constants!$B$4)+50)/100))</f>
        <v>0.54005</v>
      </c>
      <c r="AC380">
        <f>IF(J380&lt;&gt;0,(ABS(Y380*Constants!$B$10)+50)/100,IF(Y380=0,MAX((AC379-ABS(AA380*Constants!$B$4)),0),(ABS(Y380*Constants!$B$4)+50)/100))</f>
        <v>0.54005</v>
      </c>
      <c r="AD380">
        <f t="shared" si="108"/>
        <v>401</v>
      </c>
      <c r="AE380">
        <f t="shared" si="109"/>
        <v>400.5</v>
      </c>
      <c r="AF380">
        <f t="shared" si="110"/>
        <v>400.5</v>
      </c>
      <c r="AG380">
        <f>((Constants!$B$5*AG379)+Constants!$B$4*AD380+AH379)/(Constants!$B$5+Constants!$B$4)</f>
        <v>401</v>
      </c>
      <c r="AH380">
        <f>((Constants!$B$5*AG379)+Constants!$B$4*AD380+AH379)-(Constants!$B$5+Constants!$B$4)*AG380</f>
        <v>0</v>
      </c>
      <c r="AI380">
        <f>((Constants!$B$5*AI379)+Constants!$B$4*AE380+AJ379)/(Constants!$B$5+Constants!$B$4)</f>
        <v>400.5</v>
      </c>
      <c r="AJ380">
        <f>((Constants!$B$5*AI379)+Constants!$B$4*AE380+AJ379)-(Constants!$B$4+Constants!$B$5)*AI380</f>
        <v>0</v>
      </c>
      <c r="AK380">
        <f>((Constants!$B$5*AK379)+Constants!$B$4*AF380+AL379)/(Constants!$B$5+Constants!$B$4)</f>
        <v>400.5</v>
      </c>
      <c r="AL380">
        <f>((Constants!$B$5*AK379)+Constants!$B$4*AF380+AL379)-(Constants!$B$5+Constants!$B$4)*AK380</f>
        <v>0</v>
      </c>
      <c r="AM380">
        <f t="shared" si="111"/>
        <v>1</v>
      </c>
      <c r="AN380">
        <f t="shared" si="112"/>
        <v>1</v>
      </c>
      <c r="AO380">
        <f>(200000*(ABS(N380)-ABS(N378))+Constants!$B$7)/(2*Constants!$B$7)</f>
        <v>0.5</v>
      </c>
      <c r="AP380">
        <f>(200000*(ABS(O380)-ABS(O378))+Constants!$B$7)/(2*Constants!$B$7)</f>
        <v>0.5</v>
      </c>
      <c r="AQ380">
        <f t="shared" si="113"/>
        <v>1</v>
      </c>
      <c r="AR380">
        <f>(Constants!$B$3*Constants!$B$8*I380*K380+AS379)/(Constants!$B$9*Constants!$B$4)</f>
        <v>2.51327433628319</v>
      </c>
      <c r="AS380">
        <f>(Constants!$B$3*Constants!$B$8*I380*K380+AS379)-(AR380*Constants!$B$9*Constants!$B$4)</f>
        <v>0</v>
      </c>
      <c r="AT380">
        <f t="shared" si="114"/>
        <v>950.017699115045</v>
      </c>
      <c r="AU380">
        <f t="array" ref="AU380">IF(SUMPRODUCT(--(SIGN(AN347:AN379)=SIGN(K348:K380)))=0,2,IF(AV379&gt;0,1,0))</f>
        <v>0</v>
      </c>
      <c r="AV380">
        <f>IF(AU380=2,ROUND(5*1000/Constants!$B$11,0),IF(AV379&gt;0,AV379-1,0))</f>
        <v>0</v>
      </c>
      <c r="AW380">
        <f t="shared" si="115"/>
        <v>0</v>
      </c>
      <c r="AX380">
        <f ca="1" t="array" ref="AX380">IF(AW380&gt;Constants!$B$12,2,IF(SUMPRODUCT(--(AX361:AX380=2))=0,0,1))</f>
        <v>2</v>
      </c>
      <c r="AZ380">
        <f t="array" ref="AZ380">IF(ABS(AG380)&gt;Constants!$B$13,2,IF(SUMPRODUCT(--(AZ360:AZ379=2))=0,0,1))</f>
        <v>0</v>
      </c>
    </row>
    <row r="381" spans="1:52">
      <c r="A381" s="3">
        <v>379</v>
      </c>
      <c r="B381">
        <f>Signals!D380</f>
        <v>1</v>
      </c>
      <c r="C381">
        <f>Signals!E380</f>
        <v>1</v>
      </c>
      <c r="D381">
        <f>Signals!G380</f>
        <v>0</v>
      </c>
      <c r="E381">
        <f>Signals!J380</f>
        <v>0</v>
      </c>
      <c r="F381">
        <f>Signals!K380</f>
        <v>0</v>
      </c>
      <c r="G381">
        <f>IF(Constants!$B$2=2,-B381,B381)</f>
        <v>1</v>
      </c>
      <c r="H381">
        <f>IF(Constants!$C$2=2,-C381,C381)</f>
        <v>1</v>
      </c>
      <c r="I381">
        <f t="shared" si="99"/>
        <v>1</v>
      </c>
      <c r="J381">
        <f t="shared" si="100"/>
        <v>1</v>
      </c>
      <c r="K381">
        <f t="shared" si="101"/>
        <v>1</v>
      </c>
      <c r="L381">
        <f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400.5</v>
      </c>
      <c r="M381">
        <f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400.5</v>
      </c>
      <c r="N381">
        <f t="shared" si="102"/>
        <v>400.5</v>
      </c>
      <c r="O381">
        <f t="shared" si="103"/>
        <v>400.5</v>
      </c>
      <c r="P381">
        <f>IF(I381&lt;&gt;0,(ABS(L381*Constants!$B$10)+50)/100,MAX(P380-ABS(N381*Constants!$B$4),0))</f>
        <v>0.54005</v>
      </c>
      <c r="Q381">
        <f>IF(J381&lt;&gt;0,(ABS(M381*Constants!$B$10)+50)/100,MAX(Q380-ABS(O381*Constants!$B$4),0))</f>
        <v>0.54005</v>
      </c>
      <c r="R381">
        <f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400.5</v>
      </c>
      <c r="S381">
        <f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400.5</v>
      </c>
      <c r="T381">
        <f t="shared" si="104"/>
        <v>400.5</v>
      </c>
      <c r="U381">
        <f t="shared" si="105"/>
        <v>400.5</v>
      </c>
      <c r="V381">
        <f>IF(I381&lt;&gt;0,(ABS(R381*Constants!$B$4)+50)/100,IF(R381=0,MAX((0-ABS(T381*Constants!$B$4)),0),(ABS(R381*Constants!$B$4)+50)/100))</f>
        <v>501.125</v>
      </c>
      <c r="W381">
        <f>IF(J381&lt;&gt;0,(ABS(S381*Constants!$B$4)+50)/100,IF(S381=0,MAX((0-ABS(U381*Constants!$B$4)),0),(ABS(S381*Constants!$B$4)+50)/100))</f>
        <v>501.125</v>
      </c>
      <c r="X381">
        <f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400.5</v>
      </c>
      <c r="Y381">
        <f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400.5</v>
      </c>
      <c r="Z381">
        <f t="shared" si="106"/>
        <v>400.5</v>
      </c>
      <c r="AA381">
        <f t="shared" si="107"/>
        <v>400.5</v>
      </c>
      <c r="AB381">
        <f>IF(I381&lt;&gt;0,(ABS(X381*Constants!$B$10)+50)/100,IF(X381=0,MAX((AB380-ABS(Z381*Constants!$B$4)),0),(ABS(X381*Constants!$B$4)+50)/100))</f>
        <v>0.54005</v>
      </c>
      <c r="AC381">
        <f>IF(J381&lt;&gt;0,(ABS(Y381*Constants!$B$10)+50)/100,IF(Y381=0,MAX((AC380-ABS(AA381*Constants!$B$4)),0),(ABS(Y381*Constants!$B$4)+50)/100))</f>
        <v>0.54005</v>
      </c>
      <c r="AD381">
        <f t="shared" si="108"/>
        <v>401</v>
      </c>
      <c r="AE381">
        <f t="shared" si="109"/>
        <v>400.5</v>
      </c>
      <c r="AF381">
        <f t="shared" si="110"/>
        <v>400.5</v>
      </c>
      <c r="AG381">
        <f>((Constants!$B$5*AG380)+Constants!$B$4*AD381+AH380)/(Constants!$B$5+Constants!$B$4)</f>
        <v>401</v>
      </c>
      <c r="AH381">
        <f>((Constants!$B$5*AG380)+Constants!$B$4*AD381+AH380)-(Constants!$B$5+Constants!$B$4)*AG381</f>
        <v>0</v>
      </c>
      <c r="AI381">
        <f>((Constants!$B$5*AI380)+Constants!$B$4*AE381+AJ380)/(Constants!$B$5+Constants!$B$4)</f>
        <v>400.5</v>
      </c>
      <c r="AJ381">
        <f>((Constants!$B$5*AI380)+Constants!$B$4*AE381+AJ380)-(Constants!$B$4+Constants!$B$5)*AI381</f>
        <v>0</v>
      </c>
      <c r="AK381">
        <f>((Constants!$B$5*AK380)+Constants!$B$4*AF381+AL380)/(Constants!$B$5+Constants!$B$4)</f>
        <v>400.5</v>
      </c>
      <c r="AL381">
        <f>((Constants!$B$5*AK380)+Constants!$B$4*AF381+AL380)-(Constants!$B$5+Constants!$B$4)*AK381</f>
        <v>0</v>
      </c>
      <c r="AM381">
        <f t="shared" si="111"/>
        <v>1</v>
      </c>
      <c r="AN381">
        <f t="shared" si="112"/>
        <v>1</v>
      </c>
      <c r="AO381">
        <f>(200000*(ABS(N381)-ABS(N379))+Constants!$B$7)/(2*Constants!$B$7)</f>
        <v>0.5</v>
      </c>
      <c r="AP381">
        <f>(200000*(ABS(O381)-ABS(O379))+Constants!$B$7)/(2*Constants!$B$7)</f>
        <v>0.5</v>
      </c>
      <c r="AQ381">
        <f t="shared" si="113"/>
        <v>1</v>
      </c>
      <c r="AR381">
        <f>(Constants!$B$3*Constants!$B$8*I381*K381+AS380)/(Constants!$B$9*Constants!$B$4)</f>
        <v>2.51327433628319</v>
      </c>
      <c r="AS381">
        <f>(Constants!$B$3*Constants!$B$8*I381*K381+AS380)-(AR381*Constants!$B$9*Constants!$B$4)</f>
        <v>0</v>
      </c>
      <c r="AT381">
        <f t="shared" si="114"/>
        <v>952.530973451328</v>
      </c>
      <c r="AU381">
        <f t="array" ref="AU381">IF(SUMPRODUCT(--(SIGN(AN348:AN380)=SIGN(K349:K381)))=0,2,IF(AV380&gt;0,1,0))</f>
        <v>0</v>
      </c>
      <c r="AV381">
        <f>IF(AU381=2,ROUND(5*1000/Constants!$B$11,0),IF(AV380&gt;0,AV380-1,0))</f>
        <v>0</v>
      </c>
      <c r="AW381">
        <f t="shared" si="115"/>
        <v>0</v>
      </c>
      <c r="AX381">
        <f ca="1" t="array" ref="AX381">IF(AW381&gt;Constants!$B$12,2,IF(SUMPRODUCT(--(AX362:AX381=2))=0,0,1))</f>
        <v>2</v>
      </c>
      <c r="AZ381">
        <f t="array" ref="AZ381">IF(ABS(AG381)&gt;Constants!$B$13,2,IF(SUMPRODUCT(--(AZ361:AZ380=2))=0,0,1))</f>
        <v>0</v>
      </c>
    </row>
    <row r="382" spans="1:52">
      <c r="A382" s="3">
        <v>380</v>
      </c>
      <c r="B382">
        <f>Signals!D381</f>
        <v>1</v>
      </c>
      <c r="C382">
        <f>Signals!E381</f>
        <v>1</v>
      </c>
      <c r="D382">
        <f>Signals!G381</f>
        <v>0</v>
      </c>
      <c r="E382">
        <f>Signals!J381</f>
        <v>0</v>
      </c>
      <c r="F382">
        <f>Signals!K381</f>
        <v>0</v>
      </c>
      <c r="G382">
        <f>IF(Constants!$B$2=2,-B382,B382)</f>
        <v>1</v>
      </c>
      <c r="H382">
        <f>IF(Constants!$C$2=2,-C382,C382)</f>
        <v>1</v>
      </c>
      <c r="I382">
        <f t="shared" si="99"/>
        <v>1</v>
      </c>
      <c r="J382">
        <f t="shared" si="100"/>
        <v>1</v>
      </c>
      <c r="K382">
        <f t="shared" si="101"/>
        <v>1</v>
      </c>
      <c r="L382">
        <f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400.5</v>
      </c>
      <c r="M382">
        <f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400.5</v>
      </c>
      <c r="N382">
        <f t="shared" si="102"/>
        <v>400.5</v>
      </c>
      <c r="O382">
        <f t="shared" si="103"/>
        <v>400.5</v>
      </c>
      <c r="P382">
        <f>IF(I382&lt;&gt;0,(ABS(L382*Constants!$B$10)+50)/100,MAX(P381-ABS(N382*Constants!$B$4),0))</f>
        <v>0.54005</v>
      </c>
      <c r="Q382">
        <f>IF(J382&lt;&gt;0,(ABS(M382*Constants!$B$10)+50)/100,MAX(Q381-ABS(O382*Constants!$B$4),0))</f>
        <v>0.54005</v>
      </c>
      <c r="R382">
        <f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400.5</v>
      </c>
      <c r="S382">
        <f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400.5</v>
      </c>
      <c r="T382">
        <f t="shared" si="104"/>
        <v>400.5</v>
      </c>
      <c r="U382">
        <f t="shared" si="105"/>
        <v>400.5</v>
      </c>
      <c r="V382">
        <f>IF(I382&lt;&gt;0,(ABS(R382*Constants!$B$4)+50)/100,IF(R382=0,MAX((0-ABS(T382*Constants!$B$4)),0),(ABS(R382*Constants!$B$4)+50)/100))</f>
        <v>501.125</v>
      </c>
      <c r="W382">
        <f>IF(J382&lt;&gt;0,(ABS(S382*Constants!$B$4)+50)/100,IF(S382=0,MAX((0-ABS(U382*Constants!$B$4)),0),(ABS(S382*Constants!$B$4)+50)/100))</f>
        <v>501.125</v>
      </c>
      <c r="X382">
        <f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400.5</v>
      </c>
      <c r="Y382">
        <f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400.5</v>
      </c>
      <c r="Z382">
        <f t="shared" si="106"/>
        <v>400.5</v>
      </c>
      <c r="AA382">
        <f t="shared" si="107"/>
        <v>400.5</v>
      </c>
      <c r="AB382">
        <f>IF(I382&lt;&gt;0,(ABS(X382*Constants!$B$10)+50)/100,IF(X382=0,MAX((AB381-ABS(Z382*Constants!$B$4)),0),(ABS(X382*Constants!$B$4)+50)/100))</f>
        <v>0.54005</v>
      </c>
      <c r="AC382">
        <f>IF(J382&lt;&gt;0,(ABS(Y382*Constants!$B$10)+50)/100,IF(Y382=0,MAX((AC381-ABS(AA382*Constants!$B$4)),0),(ABS(Y382*Constants!$B$4)+50)/100))</f>
        <v>0.54005</v>
      </c>
      <c r="AD382">
        <f t="shared" si="108"/>
        <v>401</v>
      </c>
      <c r="AE382">
        <f t="shared" si="109"/>
        <v>400.5</v>
      </c>
      <c r="AF382">
        <f t="shared" si="110"/>
        <v>400.5</v>
      </c>
      <c r="AG382">
        <f>((Constants!$B$5*AG381)+Constants!$B$4*AD382+AH381)/(Constants!$B$5+Constants!$B$4)</f>
        <v>401</v>
      </c>
      <c r="AH382">
        <f>((Constants!$B$5*AG381)+Constants!$B$4*AD382+AH381)-(Constants!$B$5+Constants!$B$4)*AG382</f>
        <v>0</v>
      </c>
      <c r="AI382">
        <f>((Constants!$B$5*AI381)+Constants!$B$4*AE382+AJ381)/(Constants!$B$5+Constants!$B$4)</f>
        <v>400.5</v>
      </c>
      <c r="AJ382">
        <f>((Constants!$B$5*AI381)+Constants!$B$4*AE382+AJ381)-(Constants!$B$4+Constants!$B$5)*AI382</f>
        <v>0</v>
      </c>
      <c r="AK382">
        <f>((Constants!$B$5*AK381)+Constants!$B$4*AF382+AL381)/(Constants!$B$5+Constants!$B$4)</f>
        <v>400.5</v>
      </c>
      <c r="AL382">
        <f>((Constants!$B$5*AK381)+Constants!$B$4*AF382+AL381)-(Constants!$B$5+Constants!$B$4)*AK382</f>
        <v>0</v>
      </c>
      <c r="AM382">
        <f t="shared" si="111"/>
        <v>1</v>
      </c>
      <c r="AN382">
        <f t="shared" si="112"/>
        <v>1</v>
      </c>
      <c r="AO382">
        <f>(200000*(ABS(N382)-ABS(N380))+Constants!$B$7)/(2*Constants!$B$7)</f>
        <v>0.5</v>
      </c>
      <c r="AP382">
        <f>(200000*(ABS(O382)-ABS(O380))+Constants!$B$7)/(2*Constants!$B$7)</f>
        <v>0.5</v>
      </c>
      <c r="AQ382">
        <f t="shared" si="113"/>
        <v>1</v>
      </c>
      <c r="AR382">
        <f>(Constants!$B$3*Constants!$B$8*I382*K382+AS381)/(Constants!$B$9*Constants!$B$4)</f>
        <v>2.51327433628319</v>
      </c>
      <c r="AS382">
        <f>(Constants!$B$3*Constants!$B$8*I382*K382+AS381)-(AR382*Constants!$B$9*Constants!$B$4)</f>
        <v>0</v>
      </c>
      <c r="AT382">
        <f t="shared" si="114"/>
        <v>955.044247787612</v>
      </c>
      <c r="AU382">
        <f t="array" ref="AU382">IF(SUMPRODUCT(--(SIGN(AN349:AN381)=SIGN(K350:K382)))=0,2,IF(AV381&gt;0,1,0))</f>
        <v>0</v>
      </c>
      <c r="AV382">
        <f>IF(AU382=2,ROUND(5*1000/Constants!$B$11,0),IF(AV381&gt;0,AV381-1,0))</f>
        <v>0</v>
      </c>
      <c r="AW382">
        <f t="shared" si="115"/>
        <v>0</v>
      </c>
      <c r="AX382">
        <f ca="1" t="array" ref="AX382">IF(AW382&gt;Constants!$B$12,2,IF(SUMPRODUCT(--(AX363:AX382=2))=0,0,1))</f>
        <v>2</v>
      </c>
      <c r="AZ382">
        <f t="array" ref="AZ382">IF(ABS(AG382)&gt;Constants!$B$13,2,IF(SUMPRODUCT(--(AZ362:AZ381=2))=0,0,1))</f>
        <v>0</v>
      </c>
    </row>
    <row r="383" spans="1:52">
      <c r="A383" s="3">
        <v>381</v>
      </c>
      <c r="B383">
        <f>Signals!D382</f>
        <v>1</v>
      </c>
      <c r="C383">
        <f>Signals!E382</f>
        <v>1</v>
      </c>
      <c r="D383">
        <f>Signals!G382</f>
        <v>0</v>
      </c>
      <c r="E383">
        <f>Signals!J382</f>
        <v>0</v>
      </c>
      <c r="F383">
        <f>Signals!K382</f>
        <v>0</v>
      </c>
      <c r="G383">
        <f>IF(Constants!$B$2=2,-B383,B383)</f>
        <v>1</v>
      </c>
      <c r="H383">
        <f>IF(Constants!$C$2=2,-C383,C383)</f>
        <v>1</v>
      </c>
      <c r="I383">
        <f t="shared" si="99"/>
        <v>1</v>
      </c>
      <c r="J383">
        <f t="shared" si="100"/>
        <v>1</v>
      </c>
      <c r="K383">
        <f t="shared" si="101"/>
        <v>1</v>
      </c>
      <c r="L383">
        <f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400.5</v>
      </c>
      <c r="M383">
        <f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400.5</v>
      </c>
      <c r="N383">
        <f t="shared" si="102"/>
        <v>400.5</v>
      </c>
      <c r="O383">
        <f t="shared" si="103"/>
        <v>400.5</v>
      </c>
      <c r="P383">
        <f>IF(I383&lt;&gt;0,(ABS(L383*Constants!$B$10)+50)/100,MAX(P382-ABS(N383*Constants!$B$4),0))</f>
        <v>0.54005</v>
      </c>
      <c r="Q383">
        <f>IF(J383&lt;&gt;0,(ABS(M383*Constants!$B$10)+50)/100,MAX(Q382-ABS(O383*Constants!$B$4),0))</f>
        <v>0.54005</v>
      </c>
      <c r="R383">
        <f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400.5</v>
      </c>
      <c r="S383">
        <f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400.5</v>
      </c>
      <c r="T383">
        <f t="shared" si="104"/>
        <v>400.5</v>
      </c>
      <c r="U383">
        <f t="shared" si="105"/>
        <v>400.5</v>
      </c>
      <c r="V383">
        <f>IF(I383&lt;&gt;0,(ABS(R383*Constants!$B$4)+50)/100,IF(R383=0,MAX((0-ABS(T383*Constants!$B$4)),0),(ABS(R383*Constants!$B$4)+50)/100))</f>
        <v>501.125</v>
      </c>
      <c r="W383">
        <f>IF(J383&lt;&gt;0,(ABS(S383*Constants!$B$4)+50)/100,IF(S383=0,MAX((0-ABS(U383*Constants!$B$4)),0),(ABS(S383*Constants!$B$4)+50)/100))</f>
        <v>501.125</v>
      </c>
      <c r="X383">
        <f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400.5</v>
      </c>
      <c r="Y383">
        <f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400.5</v>
      </c>
      <c r="Z383">
        <f t="shared" si="106"/>
        <v>400.5</v>
      </c>
      <c r="AA383">
        <f t="shared" si="107"/>
        <v>400.5</v>
      </c>
      <c r="AB383">
        <f>IF(I383&lt;&gt;0,(ABS(X383*Constants!$B$10)+50)/100,IF(X383=0,MAX((AB382-ABS(Z383*Constants!$B$4)),0),(ABS(X383*Constants!$B$4)+50)/100))</f>
        <v>0.54005</v>
      </c>
      <c r="AC383">
        <f>IF(J383&lt;&gt;0,(ABS(Y383*Constants!$B$10)+50)/100,IF(Y383=0,MAX((AC382-ABS(AA383*Constants!$B$4)),0),(ABS(Y383*Constants!$B$4)+50)/100))</f>
        <v>0.54005</v>
      </c>
      <c r="AD383">
        <f t="shared" si="108"/>
        <v>401</v>
      </c>
      <c r="AE383">
        <f t="shared" si="109"/>
        <v>400.5</v>
      </c>
      <c r="AF383">
        <f t="shared" si="110"/>
        <v>400.5</v>
      </c>
      <c r="AG383">
        <f>((Constants!$B$5*AG382)+Constants!$B$4*AD383+AH382)/(Constants!$B$5+Constants!$B$4)</f>
        <v>401</v>
      </c>
      <c r="AH383">
        <f>((Constants!$B$5*AG382)+Constants!$B$4*AD383+AH382)-(Constants!$B$5+Constants!$B$4)*AG383</f>
        <v>0</v>
      </c>
      <c r="AI383">
        <f>((Constants!$B$5*AI382)+Constants!$B$4*AE383+AJ382)/(Constants!$B$5+Constants!$B$4)</f>
        <v>400.5</v>
      </c>
      <c r="AJ383">
        <f>((Constants!$B$5*AI382)+Constants!$B$4*AE383+AJ382)-(Constants!$B$4+Constants!$B$5)*AI383</f>
        <v>0</v>
      </c>
      <c r="AK383">
        <f>((Constants!$B$5*AK382)+Constants!$B$4*AF383+AL382)/(Constants!$B$5+Constants!$B$4)</f>
        <v>400.5</v>
      </c>
      <c r="AL383">
        <f>((Constants!$B$5*AK382)+Constants!$B$4*AF383+AL382)-(Constants!$B$5+Constants!$B$4)*AK383</f>
        <v>0</v>
      </c>
      <c r="AM383">
        <f t="shared" si="111"/>
        <v>1</v>
      </c>
      <c r="AN383">
        <f t="shared" si="112"/>
        <v>1</v>
      </c>
      <c r="AO383">
        <f>(200000*(ABS(N383)-ABS(N381))+Constants!$B$7)/(2*Constants!$B$7)</f>
        <v>0.5</v>
      </c>
      <c r="AP383">
        <f>(200000*(ABS(O383)-ABS(O381))+Constants!$B$7)/(2*Constants!$B$7)</f>
        <v>0.5</v>
      </c>
      <c r="AQ383">
        <f t="shared" si="113"/>
        <v>1</v>
      </c>
      <c r="AR383">
        <f>(Constants!$B$3*Constants!$B$8*I383*K383+AS382)/(Constants!$B$9*Constants!$B$4)</f>
        <v>2.51327433628319</v>
      </c>
      <c r="AS383">
        <f>(Constants!$B$3*Constants!$B$8*I383*K383+AS382)-(AR383*Constants!$B$9*Constants!$B$4)</f>
        <v>0</v>
      </c>
      <c r="AT383">
        <f t="shared" si="114"/>
        <v>957.557522123895</v>
      </c>
      <c r="AU383">
        <f t="array" ref="AU383">IF(SUMPRODUCT(--(SIGN(AN350:AN382)=SIGN(K351:K383)))=0,2,IF(AV382&gt;0,1,0))</f>
        <v>0</v>
      </c>
      <c r="AV383">
        <f>IF(AU383=2,ROUND(5*1000/Constants!$B$11,0),IF(AV382&gt;0,AV382-1,0))</f>
        <v>0</v>
      </c>
      <c r="AW383">
        <f t="shared" si="115"/>
        <v>0</v>
      </c>
      <c r="AX383">
        <f ca="1" t="array" ref="AX383">IF(AW383&gt;Constants!$B$12,2,IF(SUMPRODUCT(--(AX364:AX383=2))=0,0,1))</f>
        <v>2</v>
      </c>
      <c r="AZ383">
        <f t="array" ref="AZ383">IF(ABS(AG383)&gt;Constants!$B$13,2,IF(SUMPRODUCT(--(AZ363:AZ382=2))=0,0,1))</f>
        <v>0</v>
      </c>
    </row>
    <row r="384" spans="1:52">
      <c r="A384" s="3">
        <v>382</v>
      </c>
      <c r="B384">
        <f>Signals!D383</f>
        <v>1</v>
      </c>
      <c r="C384">
        <f>Signals!E383</f>
        <v>1</v>
      </c>
      <c r="D384">
        <f>Signals!G383</f>
        <v>0</v>
      </c>
      <c r="E384">
        <f>Signals!J383</f>
        <v>0</v>
      </c>
      <c r="F384">
        <f>Signals!K383</f>
        <v>0</v>
      </c>
      <c r="G384">
        <f>IF(Constants!$B$2=2,-B384,B384)</f>
        <v>1</v>
      </c>
      <c r="H384">
        <f>IF(Constants!$C$2=2,-C384,C384)</f>
        <v>1</v>
      </c>
      <c r="I384">
        <f t="shared" si="99"/>
        <v>1</v>
      </c>
      <c r="J384">
        <f t="shared" si="100"/>
        <v>1</v>
      </c>
      <c r="K384">
        <f t="shared" si="101"/>
        <v>1</v>
      </c>
      <c r="L384">
        <f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400.5</v>
      </c>
      <c r="M384">
        <f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400.5</v>
      </c>
      <c r="N384">
        <f t="shared" si="102"/>
        <v>400.5</v>
      </c>
      <c r="O384">
        <f t="shared" si="103"/>
        <v>400.5</v>
      </c>
      <c r="P384">
        <f>IF(I384&lt;&gt;0,(ABS(L384*Constants!$B$10)+50)/100,MAX(P383-ABS(N384*Constants!$B$4),0))</f>
        <v>0.54005</v>
      </c>
      <c r="Q384">
        <f>IF(J384&lt;&gt;0,(ABS(M384*Constants!$B$10)+50)/100,MAX(Q383-ABS(O384*Constants!$B$4),0))</f>
        <v>0.54005</v>
      </c>
      <c r="R384">
        <f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400.5</v>
      </c>
      <c r="S384">
        <f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400.5</v>
      </c>
      <c r="T384">
        <f t="shared" si="104"/>
        <v>400.5</v>
      </c>
      <c r="U384">
        <f t="shared" si="105"/>
        <v>400.5</v>
      </c>
      <c r="V384">
        <f>IF(I384&lt;&gt;0,(ABS(R384*Constants!$B$4)+50)/100,IF(R384=0,MAX((0-ABS(T384*Constants!$B$4)),0),(ABS(R384*Constants!$B$4)+50)/100))</f>
        <v>501.125</v>
      </c>
      <c r="W384">
        <f>IF(J384&lt;&gt;0,(ABS(S384*Constants!$B$4)+50)/100,IF(S384=0,MAX((0-ABS(U384*Constants!$B$4)),0),(ABS(S384*Constants!$B$4)+50)/100))</f>
        <v>501.125</v>
      </c>
      <c r="X384">
        <f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400.5</v>
      </c>
      <c r="Y384">
        <f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400.5</v>
      </c>
      <c r="Z384">
        <f t="shared" si="106"/>
        <v>400.5</v>
      </c>
      <c r="AA384">
        <f t="shared" si="107"/>
        <v>400.5</v>
      </c>
      <c r="AB384">
        <f>IF(I384&lt;&gt;0,(ABS(X384*Constants!$B$10)+50)/100,IF(X384=0,MAX((AB383-ABS(Z384*Constants!$B$4)),0),(ABS(X384*Constants!$B$4)+50)/100))</f>
        <v>0.54005</v>
      </c>
      <c r="AC384">
        <f>IF(J384&lt;&gt;0,(ABS(Y384*Constants!$B$10)+50)/100,IF(Y384=0,MAX((AC383-ABS(AA384*Constants!$B$4)),0),(ABS(Y384*Constants!$B$4)+50)/100))</f>
        <v>0.54005</v>
      </c>
      <c r="AD384">
        <f t="shared" si="108"/>
        <v>401</v>
      </c>
      <c r="AE384">
        <f t="shared" si="109"/>
        <v>400.5</v>
      </c>
      <c r="AF384">
        <f t="shared" si="110"/>
        <v>400.5</v>
      </c>
      <c r="AG384">
        <f>((Constants!$B$5*AG383)+Constants!$B$4*AD384+AH383)/(Constants!$B$5+Constants!$B$4)</f>
        <v>401</v>
      </c>
      <c r="AH384">
        <f>((Constants!$B$5*AG383)+Constants!$B$4*AD384+AH383)-(Constants!$B$5+Constants!$B$4)*AG384</f>
        <v>0</v>
      </c>
      <c r="AI384">
        <f>((Constants!$B$5*AI383)+Constants!$B$4*AE384+AJ383)/(Constants!$B$5+Constants!$B$4)</f>
        <v>400.5</v>
      </c>
      <c r="AJ384">
        <f>((Constants!$B$5*AI383)+Constants!$B$4*AE384+AJ383)-(Constants!$B$4+Constants!$B$5)*AI384</f>
        <v>0</v>
      </c>
      <c r="AK384">
        <f>((Constants!$B$5*AK383)+Constants!$B$4*AF384+AL383)/(Constants!$B$5+Constants!$B$4)</f>
        <v>400.5</v>
      </c>
      <c r="AL384">
        <f>((Constants!$B$5*AK383)+Constants!$B$4*AF384+AL383)-(Constants!$B$5+Constants!$B$4)*AK384</f>
        <v>0</v>
      </c>
      <c r="AM384">
        <f t="shared" si="111"/>
        <v>1</v>
      </c>
      <c r="AN384">
        <f t="shared" si="112"/>
        <v>1</v>
      </c>
      <c r="AO384">
        <f>(200000*(ABS(N384)-ABS(N382))+Constants!$B$7)/(2*Constants!$B$7)</f>
        <v>0.5</v>
      </c>
      <c r="AP384">
        <f>(200000*(ABS(O384)-ABS(O382))+Constants!$B$7)/(2*Constants!$B$7)</f>
        <v>0.5</v>
      </c>
      <c r="AQ384">
        <f t="shared" si="113"/>
        <v>1</v>
      </c>
      <c r="AR384">
        <f>(Constants!$B$3*Constants!$B$8*I384*K384+AS383)/(Constants!$B$9*Constants!$B$4)</f>
        <v>2.51327433628319</v>
      </c>
      <c r="AS384">
        <f>(Constants!$B$3*Constants!$B$8*I384*K384+AS383)-(AR384*Constants!$B$9*Constants!$B$4)</f>
        <v>0</v>
      </c>
      <c r="AT384">
        <f t="shared" si="114"/>
        <v>960.070796460178</v>
      </c>
      <c r="AU384">
        <f t="array" ref="AU384">IF(SUMPRODUCT(--(SIGN(AN351:AN383)=SIGN(K352:K384)))=0,2,IF(AV383&gt;0,1,0))</f>
        <v>0</v>
      </c>
      <c r="AV384">
        <f>IF(AU384=2,ROUND(5*1000/Constants!$B$11,0),IF(AV383&gt;0,AV383-1,0))</f>
        <v>0</v>
      </c>
      <c r="AW384">
        <f t="shared" si="115"/>
        <v>0</v>
      </c>
      <c r="AX384">
        <f ca="1" t="array" ref="AX384">IF(AW384&gt;Constants!$B$12,2,IF(SUMPRODUCT(--(AX365:AX384=2))=0,0,1))</f>
        <v>2</v>
      </c>
      <c r="AZ384">
        <f t="array" ref="AZ384">IF(ABS(AG384)&gt;Constants!$B$13,2,IF(SUMPRODUCT(--(AZ364:AZ383=2))=0,0,1))</f>
        <v>0</v>
      </c>
    </row>
    <row r="385" spans="1:52">
      <c r="A385" s="3">
        <v>383</v>
      </c>
      <c r="B385">
        <f>Signals!D384</f>
        <v>1</v>
      </c>
      <c r="C385">
        <f>Signals!E384</f>
        <v>1</v>
      </c>
      <c r="D385">
        <f>Signals!G384</f>
        <v>0</v>
      </c>
      <c r="E385">
        <f>Signals!J384</f>
        <v>0</v>
      </c>
      <c r="F385">
        <f>Signals!K384</f>
        <v>0</v>
      </c>
      <c r="G385">
        <f>IF(Constants!$B$2=2,-B385,B385)</f>
        <v>1</v>
      </c>
      <c r="H385">
        <f>IF(Constants!$C$2=2,-C385,C385)</f>
        <v>1</v>
      </c>
      <c r="I385">
        <f t="shared" si="99"/>
        <v>1</v>
      </c>
      <c r="J385">
        <f t="shared" si="100"/>
        <v>1</v>
      </c>
      <c r="K385">
        <f t="shared" si="101"/>
        <v>1</v>
      </c>
      <c r="L385">
        <f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400.5</v>
      </c>
      <c r="M385">
        <f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400.5</v>
      </c>
      <c r="N385">
        <f t="shared" si="102"/>
        <v>400.5</v>
      </c>
      <c r="O385">
        <f t="shared" si="103"/>
        <v>400.5</v>
      </c>
      <c r="P385">
        <f>IF(I385&lt;&gt;0,(ABS(L385*Constants!$B$10)+50)/100,MAX(P384-ABS(N385*Constants!$B$4),0))</f>
        <v>0.54005</v>
      </c>
      <c r="Q385">
        <f>IF(J385&lt;&gt;0,(ABS(M385*Constants!$B$10)+50)/100,MAX(Q384-ABS(O385*Constants!$B$4),0))</f>
        <v>0.54005</v>
      </c>
      <c r="R385">
        <f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400.5</v>
      </c>
      <c r="S385">
        <f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400.5</v>
      </c>
      <c r="T385">
        <f t="shared" si="104"/>
        <v>400.5</v>
      </c>
      <c r="U385">
        <f t="shared" si="105"/>
        <v>400.5</v>
      </c>
      <c r="V385">
        <f>IF(I385&lt;&gt;0,(ABS(R385*Constants!$B$4)+50)/100,IF(R385=0,MAX((0-ABS(T385*Constants!$B$4)),0),(ABS(R385*Constants!$B$4)+50)/100))</f>
        <v>501.125</v>
      </c>
      <c r="W385">
        <f>IF(J385&lt;&gt;0,(ABS(S385*Constants!$B$4)+50)/100,IF(S385=0,MAX((0-ABS(U385*Constants!$B$4)),0),(ABS(S385*Constants!$B$4)+50)/100))</f>
        <v>501.125</v>
      </c>
      <c r="X385">
        <f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400.5</v>
      </c>
      <c r="Y385">
        <f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400.5</v>
      </c>
      <c r="Z385">
        <f t="shared" si="106"/>
        <v>400.5</v>
      </c>
      <c r="AA385">
        <f t="shared" si="107"/>
        <v>400.5</v>
      </c>
      <c r="AB385">
        <f>IF(I385&lt;&gt;0,(ABS(X385*Constants!$B$10)+50)/100,IF(X385=0,MAX((AB384-ABS(Z385*Constants!$B$4)),0),(ABS(X385*Constants!$B$4)+50)/100))</f>
        <v>0.54005</v>
      </c>
      <c r="AC385">
        <f>IF(J385&lt;&gt;0,(ABS(Y385*Constants!$B$10)+50)/100,IF(Y385=0,MAX((AC384-ABS(AA385*Constants!$B$4)),0),(ABS(Y385*Constants!$B$4)+50)/100))</f>
        <v>0.54005</v>
      </c>
      <c r="AD385">
        <f t="shared" si="108"/>
        <v>401</v>
      </c>
      <c r="AE385">
        <f t="shared" si="109"/>
        <v>400.5</v>
      </c>
      <c r="AF385">
        <f t="shared" si="110"/>
        <v>400.5</v>
      </c>
      <c r="AG385">
        <f>((Constants!$B$5*AG384)+Constants!$B$4*AD385+AH384)/(Constants!$B$5+Constants!$B$4)</f>
        <v>401</v>
      </c>
      <c r="AH385">
        <f>((Constants!$B$5*AG384)+Constants!$B$4*AD385+AH384)-(Constants!$B$5+Constants!$B$4)*AG385</f>
        <v>0</v>
      </c>
      <c r="AI385">
        <f>((Constants!$B$5*AI384)+Constants!$B$4*AE385+AJ384)/(Constants!$B$5+Constants!$B$4)</f>
        <v>400.5</v>
      </c>
      <c r="AJ385">
        <f>((Constants!$B$5*AI384)+Constants!$B$4*AE385+AJ384)-(Constants!$B$4+Constants!$B$5)*AI385</f>
        <v>0</v>
      </c>
      <c r="AK385">
        <f>((Constants!$B$5*AK384)+Constants!$B$4*AF385+AL384)/(Constants!$B$5+Constants!$B$4)</f>
        <v>400.5</v>
      </c>
      <c r="AL385">
        <f>((Constants!$B$5*AK384)+Constants!$B$4*AF385+AL384)-(Constants!$B$5+Constants!$B$4)*AK385</f>
        <v>0</v>
      </c>
      <c r="AM385">
        <f t="shared" si="111"/>
        <v>1</v>
      </c>
      <c r="AN385">
        <f t="shared" si="112"/>
        <v>1</v>
      </c>
      <c r="AO385">
        <f>(200000*(ABS(N385)-ABS(N383))+Constants!$B$7)/(2*Constants!$B$7)</f>
        <v>0.5</v>
      </c>
      <c r="AP385">
        <f>(200000*(ABS(O385)-ABS(O383))+Constants!$B$7)/(2*Constants!$B$7)</f>
        <v>0.5</v>
      </c>
      <c r="AQ385">
        <f t="shared" si="113"/>
        <v>1</v>
      </c>
      <c r="AR385">
        <f>(Constants!$B$3*Constants!$B$8*I385*K385+AS384)/(Constants!$B$9*Constants!$B$4)</f>
        <v>2.51327433628319</v>
      </c>
      <c r="AS385">
        <f>(Constants!$B$3*Constants!$B$8*I385*K385+AS384)-(AR385*Constants!$B$9*Constants!$B$4)</f>
        <v>0</v>
      </c>
      <c r="AT385">
        <f t="shared" si="114"/>
        <v>962.584070796461</v>
      </c>
      <c r="AU385">
        <f t="array" ref="AU385">IF(SUMPRODUCT(--(SIGN(AN352:AN384)=SIGN(K353:K385)))=0,2,IF(AV384&gt;0,1,0))</f>
        <v>0</v>
      </c>
      <c r="AV385">
        <f>IF(AU385=2,ROUND(5*1000/Constants!$B$11,0),IF(AV384&gt;0,AV384-1,0))</f>
        <v>0</v>
      </c>
      <c r="AW385">
        <f t="shared" si="115"/>
        <v>0</v>
      </c>
      <c r="AX385">
        <f ca="1" t="array" ref="AX385">IF(AW385&gt;Constants!$B$12,2,IF(SUMPRODUCT(--(AX366:AX385=2))=0,0,1))</f>
        <v>2</v>
      </c>
      <c r="AZ385">
        <f t="array" ref="AZ385">IF(ABS(AG385)&gt;Constants!$B$13,2,IF(SUMPRODUCT(--(AZ365:AZ384=2))=0,0,1))</f>
        <v>0</v>
      </c>
    </row>
    <row r="386" spans="1:52">
      <c r="A386" s="3">
        <v>384</v>
      </c>
      <c r="B386">
        <f>Signals!D385</f>
        <v>1</v>
      </c>
      <c r="C386">
        <f>Signals!E385</f>
        <v>1</v>
      </c>
      <c r="D386">
        <f>Signals!G385</f>
        <v>0</v>
      </c>
      <c r="E386">
        <f>Signals!J385</f>
        <v>0</v>
      </c>
      <c r="F386">
        <f>Signals!K385</f>
        <v>0</v>
      </c>
      <c r="G386">
        <f>IF(Constants!$B$2=2,-B386,B386)</f>
        <v>1</v>
      </c>
      <c r="H386">
        <f>IF(Constants!$C$2=2,-C386,C386)</f>
        <v>1</v>
      </c>
      <c r="I386">
        <f t="shared" si="99"/>
        <v>1</v>
      </c>
      <c r="J386">
        <f t="shared" si="100"/>
        <v>1</v>
      </c>
      <c r="K386">
        <f t="shared" si="101"/>
        <v>1</v>
      </c>
      <c r="L386">
        <f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400.5</v>
      </c>
      <c r="M386">
        <f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400.5</v>
      </c>
      <c r="N386">
        <f t="shared" si="102"/>
        <v>400.5</v>
      </c>
      <c r="O386">
        <f t="shared" si="103"/>
        <v>400.5</v>
      </c>
      <c r="P386">
        <f>IF(I386&lt;&gt;0,(ABS(L386*Constants!$B$10)+50)/100,MAX(P385-ABS(N386*Constants!$B$4),0))</f>
        <v>0.54005</v>
      </c>
      <c r="Q386">
        <f>IF(J386&lt;&gt;0,(ABS(M386*Constants!$B$10)+50)/100,MAX(Q385-ABS(O386*Constants!$B$4),0))</f>
        <v>0.54005</v>
      </c>
      <c r="R386">
        <f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400.5</v>
      </c>
      <c r="S386">
        <f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400.5</v>
      </c>
      <c r="T386">
        <f t="shared" si="104"/>
        <v>400.5</v>
      </c>
      <c r="U386">
        <f t="shared" si="105"/>
        <v>400.5</v>
      </c>
      <c r="V386">
        <f>IF(I386&lt;&gt;0,(ABS(R386*Constants!$B$4)+50)/100,IF(R386=0,MAX((0-ABS(T386*Constants!$B$4)),0),(ABS(R386*Constants!$B$4)+50)/100))</f>
        <v>501.125</v>
      </c>
      <c r="W386">
        <f>IF(J386&lt;&gt;0,(ABS(S386*Constants!$B$4)+50)/100,IF(S386=0,MAX((0-ABS(U386*Constants!$B$4)),0),(ABS(S386*Constants!$B$4)+50)/100))</f>
        <v>501.125</v>
      </c>
      <c r="X386">
        <f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400.5</v>
      </c>
      <c r="Y386">
        <f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400.5</v>
      </c>
      <c r="Z386">
        <f t="shared" si="106"/>
        <v>400.5</v>
      </c>
      <c r="AA386">
        <f t="shared" si="107"/>
        <v>400.5</v>
      </c>
      <c r="AB386">
        <f>IF(I386&lt;&gt;0,(ABS(X386*Constants!$B$10)+50)/100,IF(X386=0,MAX((AB385-ABS(Z386*Constants!$B$4)),0),(ABS(X386*Constants!$B$4)+50)/100))</f>
        <v>0.54005</v>
      </c>
      <c r="AC386">
        <f>IF(J386&lt;&gt;0,(ABS(Y386*Constants!$B$10)+50)/100,IF(Y386=0,MAX((AC385-ABS(AA386*Constants!$B$4)),0),(ABS(Y386*Constants!$B$4)+50)/100))</f>
        <v>0.54005</v>
      </c>
      <c r="AD386">
        <f t="shared" si="108"/>
        <v>401</v>
      </c>
      <c r="AE386">
        <f t="shared" si="109"/>
        <v>400.5</v>
      </c>
      <c r="AF386">
        <f t="shared" si="110"/>
        <v>400.5</v>
      </c>
      <c r="AG386">
        <f>((Constants!$B$5*AG385)+Constants!$B$4*AD386+AH385)/(Constants!$B$5+Constants!$B$4)</f>
        <v>401</v>
      </c>
      <c r="AH386">
        <f>((Constants!$B$5*AG385)+Constants!$B$4*AD386+AH385)-(Constants!$B$5+Constants!$B$4)*AG386</f>
        <v>0</v>
      </c>
      <c r="AI386">
        <f>((Constants!$B$5*AI385)+Constants!$B$4*AE386+AJ385)/(Constants!$B$5+Constants!$B$4)</f>
        <v>400.5</v>
      </c>
      <c r="AJ386">
        <f>((Constants!$B$5*AI385)+Constants!$B$4*AE386+AJ385)-(Constants!$B$4+Constants!$B$5)*AI386</f>
        <v>0</v>
      </c>
      <c r="AK386">
        <f>((Constants!$B$5*AK385)+Constants!$B$4*AF386+AL385)/(Constants!$B$5+Constants!$B$4)</f>
        <v>400.5</v>
      </c>
      <c r="AL386">
        <f>((Constants!$B$5*AK385)+Constants!$B$4*AF386+AL385)-(Constants!$B$5+Constants!$B$4)*AK386</f>
        <v>0</v>
      </c>
      <c r="AM386">
        <f t="shared" si="111"/>
        <v>1</v>
      </c>
      <c r="AN386">
        <f t="shared" si="112"/>
        <v>1</v>
      </c>
      <c r="AO386">
        <f>(200000*(ABS(N386)-ABS(N384))+Constants!$B$7)/(2*Constants!$B$7)</f>
        <v>0.5</v>
      </c>
      <c r="AP386">
        <f>(200000*(ABS(O386)-ABS(O384))+Constants!$B$7)/(2*Constants!$B$7)</f>
        <v>0.5</v>
      </c>
      <c r="AQ386">
        <f t="shared" si="113"/>
        <v>1</v>
      </c>
      <c r="AR386">
        <f>(Constants!$B$3*Constants!$B$8*I386*K386+AS385)/(Constants!$B$9*Constants!$B$4)</f>
        <v>2.51327433628319</v>
      </c>
      <c r="AS386">
        <f>(Constants!$B$3*Constants!$B$8*I386*K386+AS385)-(AR386*Constants!$B$9*Constants!$B$4)</f>
        <v>0</v>
      </c>
      <c r="AT386">
        <f t="shared" si="114"/>
        <v>965.097345132744</v>
      </c>
      <c r="AU386">
        <f t="array" ref="AU386">IF(SUMPRODUCT(--(SIGN(AN353:AN385)=SIGN(K354:K386)))=0,2,IF(AV385&gt;0,1,0))</f>
        <v>0</v>
      </c>
      <c r="AV386">
        <f>IF(AU386=2,ROUND(5*1000/Constants!$B$11,0),IF(AV385&gt;0,AV385-1,0))</f>
        <v>0</v>
      </c>
      <c r="AW386">
        <f t="shared" si="115"/>
        <v>0</v>
      </c>
      <c r="AX386">
        <f ca="1" t="array" ref="AX386">IF(AW386&gt;Constants!$B$12,2,IF(SUMPRODUCT(--(AX367:AX386=2))=0,0,1))</f>
        <v>2</v>
      </c>
      <c r="AZ386">
        <f t="array" ref="AZ386">IF(ABS(AG386)&gt;Constants!$B$13,2,IF(SUMPRODUCT(--(AZ366:AZ385=2))=0,0,1))</f>
        <v>0</v>
      </c>
    </row>
    <row r="387" spans="1:52">
      <c r="A387" s="3">
        <v>385</v>
      </c>
      <c r="B387">
        <f>Signals!D386</f>
        <v>1</v>
      </c>
      <c r="C387">
        <f>Signals!E386</f>
        <v>1</v>
      </c>
      <c r="D387">
        <f>Signals!G386</f>
        <v>0</v>
      </c>
      <c r="E387">
        <f>Signals!J386</f>
        <v>0</v>
      </c>
      <c r="F387">
        <f>Signals!K386</f>
        <v>0</v>
      </c>
      <c r="G387">
        <f>IF(Constants!$B$2=2,-B387,B387)</f>
        <v>1</v>
      </c>
      <c r="H387">
        <f>IF(Constants!$C$2=2,-C387,C387)</f>
        <v>1</v>
      </c>
      <c r="I387">
        <f t="shared" si="99"/>
        <v>1</v>
      </c>
      <c r="J387">
        <f t="shared" si="100"/>
        <v>1</v>
      </c>
      <c r="K387">
        <f t="shared" si="101"/>
        <v>1</v>
      </c>
      <c r="L387">
        <f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400.5</v>
      </c>
      <c r="M387">
        <f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400.5</v>
      </c>
      <c r="N387">
        <f t="shared" si="102"/>
        <v>400.5</v>
      </c>
      <c r="O387">
        <f t="shared" si="103"/>
        <v>400.5</v>
      </c>
      <c r="P387">
        <f>IF(I387&lt;&gt;0,(ABS(L387*Constants!$B$10)+50)/100,MAX(P386-ABS(N387*Constants!$B$4),0))</f>
        <v>0.54005</v>
      </c>
      <c r="Q387">
        <f>IF(J387&lt;&gt;0,(ABS(M387*Constants!$B$10)+50)/100,MAX(Q386-ABS(O387*Constants!$B$4),0))</f>
        <v>0.54005</v>
      </c>
      <c r="R387">
        <f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400.5</v>
      </c>
      <c r="S387">
        <f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400.5</v>
      </c>
      <c r="T387">
        <f t="shared" si="104"/>
        <v>400.5</v>
      </c>
      <c r="U387">
        <f t="shared" si="105"/>
        <v>400.5</v>
      </c>
      <c r="V387">
        <f>IF(I387&lt;&gt;0,(ABS(R387*Constants!$B$4)+50)/100,IF(R387=0,MAX((0-ABS(T387*Constants!$B$4)),0),(ABS(R387*Constants!$B$4)+50)/100))</f>
        <v>501.125</v>
      </c>
      <c r="W387">
        <f>IF(J387&lt;&gt;0,(ABS(S387*Constants!$B$4)+50)/100,IF(S387=0,MAX((0-ABS(U387*Constants!$B$4)),0),(ABS(S387*Constants!$B$4)+50)/100))</f>
        <v>501.125</v>
      </c>
      <c r="X387">
        <f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400.5</v>
      </c>
      <c r="Y387">
        <f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400.5</v>
      </c>
      <c r="Z387">
        <f t="shared" si="106"/>
        <v>400.5</v>
      </c>
      <c r="AA387">
        <f t="shared" si="107"/>
        <v>400.5</v>
      </c>
      <c r="AB387">
        <f>IF(I387&lt;&gt;0,(ABS(X387*Constants!$B$10)+50)/100,IF(X387=0,MAX((AB386-ABS(Z387*Constants!$B$4)),0),(ABS(X387*Constants!$B$4)+50)/100))</f>
        <v>0.54005</v>
      </c>
      <c r="AC387">
        <f>IF(J387&lt;&gt;0,(ABS(Y387*Constants!$B$10)+50)/100,IF(Y387=0,MAX((AC386-ABS(AA387*Constants!$B$4)),0),(ABS(Y387*Constants!$B$4)+50)/100))</f>
        <v>0.54005</v>
      </c>
      <c r="AD387">
        <f t="shared" si="108"/>
        <v>401</v>
      </c>
      <c r="AE387">
        <f t="shared" si="109"/>
        <v>400.5</v>
      </c>
      <c r="AF387">
        <f t="shared" si="110"/>
        <v>400.5</v>
      </c>
      <c r="AG387">
        <f>((Constants!$B$5*AG386)+Constants!$B$4*AD387+AH386)/(Constants!$B$5+Constants!$B$4)</f>
        <v>401</v>
      </c>
      <c r="AH387">
        <f>((Constants!$B$5*AG386)+Constants!$B$4*AD387+AH386)-(Constants!$B$5+Constants!$B$4)*AG387</f>
        <v>0</v>
      </c>
      <c r="AI387">
        <f>((Constants!$B$5*AI386)+Constants!$B$4*AE387+AJ386)/(Constants!$B$5+Constants!$B$4)</f>
        <v>400.5</v>
      </c>
      <c r="AJ387">
        <f>((Constants!$B$5*AI386)+Constants!$B$4*AE387+AJ386)-(Constants!$B$4+Constants!$B$5)*AI387</f>
        <v>0</v>
      </c>
      <c r="AK387">
        <f>((Constants!$B$5*AK386)+Constants!$B$4*AF387+AL386)/(Constants!$B$5+Constants!$B$4)</f>
        <v>400.5</v>
      </c>
      <c r="AL387">
        <f>((Constants!$B$5*AK386)+Constants!$B$4*AF387+AL386)-(Constants!$B$5+Constants!$B$4)*AK387</f>
        <v>0</v>
      </c>
      <c r="AM387">
        <f t="shared" si="111"/>
        <v>1</v>
      </c>
      <c r="AN387">
        <f t="shared" si="112"/>
        <v>1</v>
      </c>
      <c r="AO387">
        <f>(200000*(ABS(N387)-ABS(N385))+Constants!$B$7)/(2*Constants!$B$7)</f>
        <v>0.5</v>
      </c>
      <c r="AP387">
        <f>(200000*(ABS(O387)-ABS(O385))+Constants!$B$7)/(2*Constants!$B$7)</f>
        <v>0.5</v>
      </c>
      <c r="AQ387">
        <f t="shared" si="113"/>
        <v>1</v>
      </c>
      <c r="AR387">
        <f>(Constants!$B$3*Constants!$B$8*I387*K387+AS386)/(Constants!$B$9*Constants!$B$4)</f>
        <v>2.51327433628319</v>
      </c>
      <c r="AS387">
        <f>(Constants!$B$3*Constants!$B$8*I387*K387+AS386)-(AR387*Constants!$B$9*Constants!$B$4)</f>
        <v>0</v>
      </c>
      <c r="AT387">
        <f t="shared" si="114"/>
        <v>967.610619469028</v>
      </c>
      <c r="AU387">
        <f t="array" ref="AU387">IF(SUMPRODUCT(--(SIGN(AN354:AN386)=SIGN(K355:K387)))=0,2,IF(AV386&gt;0,1,0))</f>
        <v>0</v>
      </c>
      <c r="AV387">
        <f>IF(AU387=2,ROUND(5*1000/Constants!$B$11,0),IF(AV386&gt;0,AV386-1,0))</f>
        <v>0</v>
      </c>
      <c r="AW387">
        <f t="shared" si="115"/>
        <v>0</v>
      </c>
      <c r="AX387">
        <f ca="1" t="array" ref="AX387">IF(AW387&gt;Constants!$B$12,2,IF(SUMPRODUCT(--(AX368:AX387=2))=0,0,1))</f>
        <v>2</v>
      </c>
      <c r="AZ387">
        <f t="array" ref="AZ387">IF(ABS(AG387)&gt;Constants!$B$13,2,IF(SUMPRODUCT(--(AZ367:AZ386=2))=0,0,1))</f>
        <v>0</v>
      </c>
    </row>
    <row r="388" spans="1:52">
      <c r="A388" s="3">
        <v>386</v>
      </c>
      <c r="B388">
        <f>Signals!D387</f>
        <v>1</v>
      </c>
      <c r="C388">
        <f>Signals!E387</f>
        <v>1</v>
      </c>
      <c r="D388">
        <f>Signals!G387</f>
        <v>0</v>
      </c>
      <c r="E388">
        <f>Signals!J387</f>
        <v>0</v>
      </c>
      <c r="F388">
        <f>Signals!K387</f>
        <v>0</v>
      </c>
      <c r="G388">
        <f>IF(Constants!$B$2=2,-B388,B388)</f>
        <v>1</v>
      </c>
      <c r="H388">
        <f>IF(Constants!$C$2=2,-C388,C388)</f>
        <v>1</v>
      </c>
      <c r="I388">
        <f t="shared" si="99"/>
        <v>1</v>
      </c>
      <c r="J388">
        <f t="shared" si="100"/>
        <v>1</v>
      </c>
      <c r="K388">
        <f t="shared" si="101"/>
        <v>1</v>
      </c>
      <c r="L388">
        <f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400.5</v>
      </c>
      <c r="M388">
        <f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400.5</v>
      </c>
      <c r="N388">
        <f t="shared" si="102"/>
        <v>400.5</v>
      </c>
      <c r="O388">
        <f t="shared" si="103"/>
        <v>400.5</v>
      </c>
      <c r="P388">
        <f>IF(I388&lt;&gt;0,(ABS(L388*Constants!$B$10)+50)/100,MAX(P387-ABS(N388*Constants!$B$4),0))</f>
        <v>0.54005</v>
      </c>
      <c r="Q388">
        <f>IF(J388&lt;&gt;0,(ABS(M388*Constants!$B$10)+50)/100,MAX(Q387-ABS(O388*Constants!$B$4),0))</f>
        <v>0.54005</v>
      </c>
      <c r="R388">
        <f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400.5</v>
      </c>
      <c r="S388">
        <f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400.5</v>
      </c>
      <c r="T388">
        <f t="shared" si="104"/>
        <v>400.5</v>
      </c>
      <c r="U388">
        <f t="shared" si="105"/>
        <v>400.5</v>
      </c>
      <c r="V388">
        <f>IF(I388&lt;&gt;0,(ABS(R388*Constants!$B$4)+50)/100,IF(R388=0,MAX((0-ABS(T388*Constants!$B$4)),0),(ABS(R388*Constants!$B$4)+50)/100))</f>
        <v>501.125</v>
      </c>
      <c r="W388">
        <f>IF(J388&lt;&gt;0,(ABS(S388*Constants!$B$4)+50)/100,IF(S388=0,MAX((0-ABS(U388*Constants!$B$4)),0),(ABS(S388*Constants!$B$4)+50)/100))</f>
        <v>501.125</v>
      </c>
      <c r="X388">
        <f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400.5</v>
      </c>
      <c r="Y388">
        <f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400.5</v>
      </c>
      <c r="Z388">
        <f t="shared" si="106"/>
        <v>400.5</v>
      </c>
      <c r="AA388">
        <f t="shared" si="107"/>
        <v>400.5</v>
      </c>
      <c r="AB388">
        <f>IF(I388&lt;&gt;0,(ABS(X388*Constants!$B$10)+50)/100,IF(X388=0,MAX((AB387-ABS(Z388*Constants!$B$4)),0),(ABS(X388*Constants!$B$4)+50)/100))</f>
        <v>0.54005</v>
      </c>
      <c r="AC388">
        <f>IF(J388&lt;&gt;0,(ABS(Y388*Constants!$B$10)+50)/100,IF(Y388=0,MAX((AC387-ABS(AA388*Constants!$B$4)),0),(ABS(Y388*Constants!$B$4)+50)/100))</f>
        <v>0.54005</v>
      </c>
      <c r="AD388">
        <f t="shared" si="108"/>
        <v>401</v>
      </c>
      <c r="AE388">
        <f t="shared" si="109"/>
        <v>400.5</v>
      </c>
      <c r="AF388">
        <f t="shared" si="110"/>
        <v>400.5</v>
      </c>
      <c r="AG388">
        <f>((Constants!$B$5*AG387)+Constants!$B$4*AD388+AH387)/(Constants!$B$5+Constants!$B$4)</f>
        <v>401</v>
      </c>
      <c r="AH388">
        <f>((Constants!$B$5*AG387)+Constants!$B$4*AD388+AH387)-(Constants!$B$5+Constants!$B$4)*AG388</f>
        <v>0</v>
      </c>
      <c r="AI388">
        <f>((Constants!$B$5*AI387)+Constants!$B$4*AE388+AJ387)/(Constants!$B$5+Constants!$B$4)</f>
        <v>400.5</v>
      </c>
      <c r="AJ388">
        <f>((Constants!$B$5*AI387)+Constants!$B$4*AE388+AJ387)-(Constants!$B$4+Constants!$B$5)*AI388</f>
        <v>0</v>
      </c>
      <c r="AK388">
        <f>((Constants!$B$5*AK387)+Constants!$B$4*AF388+AL387)/(Constants!$B$5+Constants!$B$4)</f>
        <v>400.5</v>
      </c>
      <c r="AL388">
        <f>((Constants!$B$5*AK387)+Constants!$B$4*AF388+AL387)-(Constants!$B$5+Constants!$B$4)*AK388</f>
        <v>0</v>
      </c>
      <c r="AM388">
        <f t="shared" si="111"/>
        <v>1</v>
      </c>
      <c r="AN388">
        <f t="shared" si="112"/>
        <v>1</v>
      </c>
      <c r="AO388">
        <f>(200000*(ABS(N388)-ABS(N386))+Constants!$B$7)/(2*Constants!$B$7)</f>
        <v>0.5</v>
      </c>
      <c r="AP388">
        <f>(200000*(ABS(O388)-ABS(O386))+Constants!$B$7)/(2*Constants!$B$7)</f>
        <v>0.5</v>
      </c>
      <c r="AQ388">
        <f t="shared" si="113"/>
        <v>1</v>
      </c>
      <c r="AR388">
        <f>(Constants!$B$3*Constants!$B$8*I388*K388+AS387)/(Constants!$B$9*Constants!$B$4)</f>
        <v>2.51327433628319</v>
      </c>
      <c r="AS388">
        <f>(Constants!$B$3*Constants!$B$8*I388*K388+AS387)-(AR388*Constants!$B$9*Constants!$B$4)</f>
        <v>0</v>
      </c>
      <c r="AT388">
        <f t="shared" si="114"/>
        <v>970.123893805311</v>
      </c>
      <c r="AU388">
        <f t="array" ref="AU388">IF(SUMPRODUCT(--(SIGN(AN355:AN387)=SIGN(K356:K388)))=0,2,IF(AV387&gt;0,1,0))</f>
        <v>0</v>
      </c>
      <c r="AV388">
        <f>IF(AU388=2,ROUND(5*1000/Constants!$B$11,0),IF(AV387&gt;0,AV387-1,0))</f>
        <v>0</v>
      </c>
      <c r="AW388">
        <f t="shared" si="115"/>
        <v>0</v>
      </c>
      <c r="AX388">
        <f ca="1" t="array" ref="AX388">IF(AW388&gt;Constants!$B$12,2,IF(SUMPRODUCT(--(AX369:AX388=2))=0,0,1))</f>
        <v>2</v>
      </c>
      <c r="AZ388">
        <f t="array" ref="AZ388">IF(ABS(AG388)&gt;Constants!$B$13,2,IF(SUMPRODUCT(--(AZ368:AZ387=2))=0,0,1))</f>
        <v>0</v>
      </c>
    </row>
    <row r="389" spans="1:52">
      <c r="A389" s="3">
        <v>387</v>
      </c>
      <c r="B389">
        <f>Signals!D388</f>
        <v>1</v>
      </c>
      <c r="C389">
        <f>Signals!E388</f>
        <v>1</v>
      </c>
      <c r="D389">
        <f>Signals!G388</f>
        <v>0</v>
      </c>
      <c r="E389">
        <f>Signals!J388</f>
        <v>0</v>
      </c>
      <c r="F389">
        <f>Signals!K388</f>
        <v>0</v>
      </c>
      <c r="G389">
        <f>IF(Constants!$B$2=2,-B389,B389)</f>
        <v>1</v>
      </c>
      <c r="H389">
        <f>IF(Constants!$C$2=2,-C389,C389)</f>
        <v>1</v>
      </c>
      <c r="I389">
        <f t="shared" si="99"/>
        <v>1</v>
      </c>
      <c r="J389">
        <f t="shared" si="100"/>
        <v>1</v>
      </c>
      <c r="K389">
        <f t="shared" si="101"/>
        <v>1</v>
      </c>
      <c r="L389">
        <f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400.5</v>
      </c>
      <c r="M389">
        <f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400.5</v>
      </c>
      <c r="N389">
        <f t="shared" si="102"/>
        <v>400.5</v>
      </c>
      <c r="O389">
        <f t="shared" si="103"/>
        <v>400.5</v>
      </c>
      <c r="P389">
        <f>IF(I389&lt;&gt;0,(ABS(L389*Constants!$B$10)+50)/100,MAX(P388-ABS(N389*Constants!$B$4),0))</f>
        <v>0.54005</v>
      </c>
      <c r="Q389">
        <f>IF(J389&lt;&gt;0,(ABS(M389*Constants!$B$10)+50)/100,MAX(Q388-ABS(O389*Constants!$B$4),0))</f>
        <v>0.54005</v>
      </c>
      <c r="R389">
        <f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400.5</v>
      </c>
      <c r="S389">
        <f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400.5</v>
      </c>
      <c r="T389">
        <f t="shared" si="104"/>
        <v>400.5</v>
      </c>
      <c r="U389">
        <f t="shared" si="105"/>
        <v>400.5</v>
      </c>
      <c r="V389">
        <f>IF(I389&lt;&gt;0,(ABS(R389*Constants!$B$4)+50)/100,IF(R389=0,MAX((0-ABS(T389*Constants!$B$4)),0),(ABS(R389*Constants!$B$4)+50)/100))</f>
        <v>501.125</v>
      </c>
      <c r="W389">
        <f>IF(J389&lt;&gt;0,(ABS(S389*Constants!$B$4)+50)/100,IF(S389=0,MAX((0-ABS(U389*Constants!$B$4)),0),(ABS(S389*Constants!$B$4)+50)/100))</f>
        <v>501.125</v>
      </c>
      <c r="X389">
        <f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400.5</v>
      </c>
      <c r="Y389">
        <f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400.5</v>
      </c>
      <c r="Z389">
        <f t="shared" si="106"/>
        <v>400.5</v>
      </c>
      <c r="AA389">
        <f t="shared" si="107"/>
        <v>400.5</v>
      </c>
      <c r="AB389">
        <f>IF(I389&lt;&gt;0,(ABS(X389*Constants!$B$10)+50)/100,IF(X389=0,MAX((AB388-ABS(Z389*Constants!$B$4)),0),(ABS(X389*Constants!$B$4)+50)/100))</f>
        <v>0.54005</v>
      </c>
      <c r="AC389">
        <f>IF(J389&lt;&gt;0,(ABS(Y389*Constants!$B$10)+50)/100,IF(Y389=0,MAX((AC388-ABS(AA389*Constants!$B$4)),0),(ABS(Y389*Constants!$B$4)+50)/100))</f>
        <v>0.54005</v>
      </c>
      <c r="AD389">
        <f t="shared" si="108"/>
        <v>401</v>
      </c>
      <c r="AE389">
        <f t="shared" si="109"/>
        <v>400.5</v>
      </c>
      <c r="AF389">
        <f t="shared" si="110"/>
        <v>400.5</v>
      </c>
      <c r="AG389">
        <f>((Constants!$B$5*AG388)+Constants!$B$4*AD389+AH388)/(Constants!$B$5+Constants!$B$4)</f>
        <v>401</v>
      </c>
      <c r="AH389">
        <f>((Constants!$B$5*AG388)+Constants!$B$4*AD389+AH388)-(Constants!$B$5+Constants!$B$4)*AG389</f>
        <v>0</v>
      </c>
      <c r="AI389">
        <f>((Constants!$B$5*AI388)+Constants!$B$4*AE389+AJ388)/(Constants!$B$5+Constants!$B$4)</f>
        <v>400.5</v>
      </c>
      <c r="AJ389">
        <f>((Constants!$B$5*AI388)+Constants!$B$4*AE389+AJ388)-(Constants!$B$4+Constants!$B$5)*AI389</f>
        <v>0</v>
      </c>
      <c r="AK389">
        <f>((Constants!$B$5*AK388)+Constants!$B$4*AF389+AL388)/(Constants!$B$5+Constants!$B$4)</f>
        <v>400.5</v>
      </c>
      <c r="AL389">
        <f>((Constants!$B$5*AK388)+Constants!$B$4*AF389+AL388)-(Constants!$B$5+Constants!$B$4)*AK389</f>
        <v>0</v>
      </c>
      <c r="AM389">
        <f t="shared" si="111"/>
        <v>1</v>
      </c>
      <c r="AN389">
        <f t="shared" si="112"/>
        <v>1</v>
      </c>
      <c r="AO389">
        <f>(200000*(ABS(N389)-ABS(N387))+Constants!$B$7)/(2*Constants!$B$7)</f>
        <v>0.5</v>
      </c>
      <c r="AP389">
        <f>(200000*(ABS(O389)-ABS(O387))+Constants!$B$7)/(2*Constants!$B$7)</f>
        <v>0.5</v>
      </c>
      <c r="AQ389">
        <f t="shared" si="113"/>
        <v>1</v>
      </c>
      <c r="AR389">
        <f>(Constants!$B$3*Constants!$B$8*I389*K389+AS388)/(Constants!$B$9*Constants!$B$4)</f>
        <v>2.51327433628319</v>
      </c>
      <c r="AS389">
        <f>(Constants!$B$3*Constants!$B$8*I389*K389+AS388)-(AR389*Constants!$B$9*Constants!$B$4)</f>
        <v>0</v>
      </c>
      <c r="AT389">
        <f t="shared" si="114"/>
        <v>972.637168141594</v>
      </c>
      <c r="AU389">
        <f t="array" ref="AU389">IF(SUMPRODUCT(--(SIGN(AN356:AN388)=SIGN(K357:K389)))=0,2,IF(AV388&gt;0,1,0))</f>
        <v>0</v>
      </c>
      <c r="AV389">
        <f>IF(AU389=2,ROUND(5*1000/Constants!$B$11,0),IF(AV388&gt;0,AV388-1,0))</f>
        <v>0</v>
      </c>
      <c r="AW389">
        <f t="shared" si="115"/>
        <v>0</v>
      </c>
      <c r="AX389">
        <f ca="1" t="array" ref="AX389">IF(AW389&gt;Constants!$B$12,2,IF(SUMPRODUCT(--(AX370:AX389=2))=0,0,1))</f>
        <v>2</v>
      </c>
      <c r="AZ389">
        <f t="array" ref="AZ389">IF(ABS(AG389)&gt;Constants!$B$13,2,IF(SUMPRODUCT(--(AZ369:AZ388=2))=0,0,1))</f>
        <v>0</v>
      </c>
    </row>
    <row r="390" spans="1:52">
      <c r="A390" s="3">
        <v>388</v>
      </c>
      <c r="B390">
        <f>Signals!D389</f>
        <v>1</v>
      </c>
      <c r="C390">
        <f>Signals!E389</f>
        <v>1</v>
      </c>
      <c r="D390">
        <f>Signals!G389</f>
        <v>0</v>
      </c>
      <c r="E390">
        <f>Signals!J389</f>
        <v>0</v>
      </c>
      <c r="F390">
        <f>Signals!K389</f>
        <v>0</v>
      </c>
      <c r="G390">
        <f>IF(Constants!$B$2=2,-B390,B390)</f>
        <v>1</v>
      </c>
      <c r="H390">
        <f>IF(Constants!$C$2=2,-C390,C390)</f>
        <v>1</v>
      </c>
      <c r="I390">
        <f t="shared" si="99"/>
        <v>1</v>
      </c>
      <c r="J390">
        <f t="shared" si="100"/>
        <v>1</v>
      </c>
      <c r="K390">
        <f t="shared" si="101"/>
        <v>1</v>
      </c>
      <c r="L390">
        <f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400.5</v>
      </c>
      <c r="M390">
        <f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400.5</v>
      </c>
      <c r="N390">
        <f t="shared" si="102"/>
        <v>400.5</v>
      </c>
      <c r="O390">
        <f t="shared" si="103"/>
        <v>400.5</v>
      </c>
      <c r="P390">
        <f>IF(I390&lt;&gt;0,(ABS(L390*Constants!$B$10)+50)/100,MAX(P389-ABS(N390*Constants!$B$4),0))</f>
        <v>0.54005</v>
      </c>
      <c r="Q390">
        <f>IF(J390&lt;&gt;0,(ABS(M390*Constants!$B$10)+50)/100,MAX(Q389-ABS(O390*Constants!$B$4),0))</f>
        <v>0.54005</v>
      </c>
      <c r="R390">
        <f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400.5</v>
      </c>
      <c r="S390">
        <f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400.5</v>
      </c>
      <c r="T390">
        <f t="shared" si="104"/>
        <v>400.5</v>
      </c>
      <c r="U390">
        <f t="shared" si="105"/>
        <v>400.5</v>
      </c>
      <c r="V390">
        <f>IF(I390&lt;&gt;0,(ABS(R390*Constants!$B$4)+50)/100,IF(R390=0,MAX((0-ABS(T390*Constants!$B$4)),0),(ABS(R390*Constants!$B$4)+50)/100))</f>
        <v>501.125</v>
      </c>
      <c r="W390">
        <f>IF(J390&lt;&gt;0,(ABS(S390*Constants!$B$4)+50)/100,IF(S390=0,MAX((0-ABS(U390*Constants!$B$4)),0),(ABS(S390*Constants!$B$4)+50)/100))</f>
        <v>501.125</v>
      </c>
      <c r="X390">
        <f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400.5</v>
      </c>
      <c r="Y390">
        <f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400.5</v>
      </c>
      <c r="Z390">
        <f t="shared" si="106"/>
        <v>400.5</v>
      </c>
      <c r="AA390">
        <f t="shared" si="107"/>
        <v>400.5</v>
      </c>
      <c r="AB390">
        <f>IF(I390&lt;&gt;0,(ABS(X390*Constants!$B$10)+50)/100,IF(X390=0,MAX((AB389-ABS(Z390*Constants!$B$4)),0),(ABS(X390*Constants!$B$4)+50)/100))</f>
        <v>0.54005</v>
      </c>
      <c r="AC390">
        <f>IF(J390&lt;&gt;0,(ABS(Y390*Constants!$B$10)+50)/100,IF(Y390=0,MAX((AC389-ABS(AA390*Constants!$B$4)),0),(ABS(Y390*Constants!$B$4)+50)/100))</f>
        <v>0.54005</v>
      </c>
      <c r="AD390">
        <f t="shared" si="108"/>
        <v>401</v>
      </c>
      <c r="AE390">
        <f t="shared" si="109"/>
        <v>400.5</v>
      </c>
      <c r="AF390">
        <f t="shared" si="110"/>
        <v>400.5</v>
      </c>
      <c r="AG390">
        <f>((Constants!$B$5*AG389)+Constants!$B$4*AD390+AH389)/(Constants!$B$5+Constants!$B$4)</f>
        <v>401</v>
      </c>
      <c r="AH390">
        <f>((Constants!$B$5*AG389)+Constants!$B$4*AD390+AH389)-(Constants!$B$5+Constants!$B$4)*AG390</f>
        <v>0</v>
      </c>
      <c r="AI390">
        <f>((Constants!$B$5*AI389)+Constants!$B$4*AE390+AJ389)/(Constants!$B$5+Constants!$B$4)</f>
        <v>400.5</v>
      </c>
      <c r="AJ390">
        <f>((Constants!$B$5*AI389)+Constants!$B$4*AE390+AJ389)-(Constants!$B$4+Constants!$B$5)*AI390</f>
        <v>0</v>
      </c>
      <c r="AK390">
        <f>((Constants!$B$5*AK389)+Constants!$B$4*AF390+AL389)/(Constants!$B$5+Constants!$B$4)</f>
        <v>400.5</v>
      </c>
      <c r="AL390">
        <f>((Constants!$B$5*AK389)+Constants!$B$4*AF390+AL389)-(Constants!$B$5+Constants!$B$4)*AK390</f>
        <v>0</v>
      </c>
      <c r="AM390">
        <f t="shared" si="111"/>
        <v>1</v>
      </c>
      <c r="AN390">
        <f t="shared" si="112"/>
        <v>1</v>
      </c>
      <c r="AO390">
        <f>(200000*(ABS(N390)-ABS(N388))+Constants!$B$7)/(2*Constants!$B$7)</f>
        <v>0.5</v>
      </c>
      <c r="AP390">
        <f>(200000*(ABS(O390)-ABS(O388))+Constants!$B$7)/(2*Constants!$B$7)</f>
        <v>0.5</v>
      </c>
      <c r="AQ390">
        <f t="shared" si="113"/>
        <v>1</v>
      </c>
      <c r="AR390">
        <f>(Constants!$B$3*Constants!$B$8*I390*K390+AS389)/(Constants!$B$9*Constants!$B$4)</f>
        <v>2.51327433628319</v>
      </c>
      <c r="AS390">
        <f>(Constants!$B$3*Constants!$B$8*I390*K390+AS389)-(AR390*Constants!$B$9*Constants!$B$4)</f>
        <v>0</v>
      </c>
      <c r="AT390">
        <f t="shared" si="114"/>
        <v>975.150442477877</v>
      </c>
      <c r="AU390">
        <f t="array" ref="AU390">IF(SUMPRODUCT(--(SIGN(AN357:AN389)=SIGN(K358:K390)))=0,2,IF(AV389&gt;0,1,0))</f>
        <v>0</v>
      </c>
      <c r="AV390">
        <f>IF(AU390=2,ROUND(5*1000/Constants!$B$11,0),IF(AV389&gt;0,AV389-1,0))</f>
        <v>0</v>
      </c>
      <c r="AW390">
        <f t="shared" si="115"/>
        <v>0</v>
      </c>
      <c r="AX390">
        <f ca="1" t="array" ref="AX390">IF(AW390&gt;Constants!$B$12,2,IF(SUMPRODUCT(--(AX371:AX390=2))=0,0,1))</f>
        <v>2</v>
      </c>
      <c r="AZ390">
        <f t="array" ref="AZ390">IF(ABS(AG390)&gt;Constants!$B$13,2,IF(SUMPRODUCT(--(AZ370:AZ389=2))=0,0,1))</f>
        <v>0</v>
      </c>
    </row>
    <row r="391" spans="1:52">
      <c r="A391" s="3">
        <v>389</v>
      </c>
      <c r="B391">
        <f>Signals!D390</f>
        <v>1</v>
      </c>
      <c r="C391">
        <f>Signals!E390</f>
        <v>1</v>
      </c>
      <c r="D391">
        <f>Signals!G390</f>
        <v>0</v>
      </c>
      <c r="E391">
        <f>Signals!J390</f>
        <v>0</v>
      </c>
      <c r="F391">
        <f>Signals!K390</f>
        <v>0</v>
      </c>
      <c r="G391">
        <f>IF(Constants!$B$2=2,-B391,B391)</f>
        <v>1</v>
      </c>
      <c r="H391">
        <f>IF(Constants!$C$2=2,-C391,C391)</f>
        <v>1</v>
      </c>
      <c r="I391">
        <f t="shared" si="99"/>
        <v>1</v>
      </c>
      <c r="J391">
        <f t="shared" si="100"/>
        <v>1</v>
      </c>
      <c r="K391">
        <f t="shared" si="101"/>
        <v>1</v>
      </c>
      <c r="L391">
        <f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400.5</v>
      </c>
      <c r="M391">
        <f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400.5</v>
      </c>
      <c r="N391">
        <f t="shared" si="102"/>
        <v>400.5</v>
      </c>
      <c r="O391">
        <f t="shared" si="103"/>
        <v>400.5</v>
      </c>
      <c r="P391">
        <f>IF(I391&lt;&gt;0,(ABS(L391*Constants!$B$10)+50)/100,MAX(P390-ABS(N391*Constants!$B$4),0))</f>
        <v>0.54005</v>
      </c>
      <c r="Q391">
        <f>IF(J391&lt;&gt;0,(ABS(M391*Constants!$B$10)+50)/100,MAX(Q390-ABS(O391*Constants!$B$4),0))</f>
        <v>0.54005</v>
      </c>
      <c r="R391">
        <f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400.5</v>
      </c>
      <c r="S391">
        <f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400.5</v>
      </c>
      <c r="T391">
        <f t="shared" si="104"/>
        <v>400.5</v>
      </c>
      <c r="U391">
        <f t="shared" si="105"/>
        <v>400.5</v>
      </c>
      <c r="V391">
        <f>IF(I391&lt;&gt;0,(ABS(R391*Constants!$B$4)+50)/100,IF(R391=0,MAX((0-ABS(T391*Constants!$B$4)),0),(ABS(R391*Constants!$B$4)+50)/100))</f>
        <v>501.125</v>
      </c>
      <c r="W391">
        <f>IF(J391&lt;&gt;0,(ABS(S391*Constants!$B$4)+50)/100,IF(S391=0,MAX((0-ABS(U391*Constants!$B$4)),0),(ABS(S391*Constants!$B$4)+50)/100))</f>
        <v>501.125</v>
      </c>
      <c r="X391">
        <f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400.5</v>
      </c>
      <c r="Y391">
        <f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400.5</v>
      </c>
      <c r="Z391">
        <f t="shared" si="106"/>
        <v>400.5</v>
      </c>
      <c r="AA391">
        <f t="shared" si="107"/>
        <v>400.5</v>
      </c>
      <c r="AB391">
        <f>IF(I391&lt;&gt;0,(ABS(X391*Constants!$B$10)+50)/100,IF(X391=0,MAX((AB390-ABS(Z391*Constants!$B$4)),0),(ABS(X391*Constants!$B$4)+50)/100))</f>
        <v>0.54005</v>
      </c>
      <c r="AC391">
        <f>IF(J391&lt;&gt;0,(ABS(Y391*Constants!$B$10)+50)/100,IF(Y391=0,MAX((AC390-ABS(AA391*Constants!$B$4)),0),(ABS(Y391*Constants!$B$4)+50)/100))</f>
        <v>0.54005</v>
      </c>
      <c r="AD391">
        <f t="shared" si="108"/>
        <v>401</v>
      </c>
      <c r="AE391">
        <f t="shared" si="109"/>
        <v>400.5</v>
      </c>
      <c r="AF391">
        <f t="shared" si="110"/>
        <v>400.5</v>
      </c>
      <c r="AG391">
        <f>((Constants!$B$5*AG390)+Constants!$B$4*AD391+AH390)/(Constants!$B$5+Constants!$B$4)</f>
        <v>401</v>
      </c>
      <c r="AH391">
        <f>((Constants!$B$5*AG390)+Constants!$B$4*AD391+AH390)-(Constants!$B$5+Constants!$B$4)*AG391</f>
        <v>0</v>
      </c>
      <c r="AI391">
        <f>((Constants!$B$5*AI390)+Constants!$B$4*AE391+AJ390)/(Constants!$B$5+Constants!$B$4)</f>
        <v>400.5</v>
      </c>
      <c r="AJ391">
        <f>((Constants!$B$5*AI390)+Constants!$B$4*AE391+AJ390)-(Constants!$B$4+Constants!$B$5)*AI391</f>
        <v>0</v>
      </c>
      <c r="AK391">
        <f>((Constants!$B$5*AK390)+Constants!$B$4*AF391+AL390)/(Constants!$B$5+Constants!$B$4)</f>
        <v>400.5</v>
      </c>
      <c r="AL391">
        <f>((Constants!$B$5*AK390)+Constants!$B$4*AF391+AL390)-(Constants!$B$5+Constants!$B$4)*AK391</f>
        <v>0</v>
      </c>
      <c r="AM391">
        <f t="shared" si="111"/>
        <v>1</v>
      </c>
      <c r="AN391">
        <f t="shared" si="112"/>
        <v>1</v>
      </c>
      <c r="AO391">
        <f>(200000*(ABS(N391)-ABS(N389))+Constants!$B$7)/(2*Constants!$B$7)</f>
        <v>0.5</v>
      </c>
      <c r="AP391">
        <f>(200000*(ABS(O391)-ABS(O389))+Constants!$B$7)/(2*Constants!$B$7)</f>
        <v>0.5</v>
      </c>
      <c r="AQ391">
        <f t="shared" si="113"/>
        <v>1</v>
      </c>
      <c r="AR391">
        <f>(Constants!$B$3*Constants!$B$8*I391*K391+AS390)/(Constants!$B$9*Constants!$B$4)</f>
        <v>2.51327433628319</v>
      </c>
      <c r="AS391">
        <f>(Constants!$B$3*Constants!$B$8*I391*K391+AS390)-(AR391*Constants!$B$9*Constants!$B$4)</f>
        <v>0</v>
      </c>
      <c r="AT391">
        <f t="shared" si="114"/>
        <v>977.66371681416</v>
      </c>
      <c r="AU391">
        <f t="array" ref="AU391">IF(SUMPRODUCT(--(SIGN(AN358:AN390)=SIGN(K359:K391)))=0,2,IF(AV390&gt;0,1,0))</f>
        <v>0</v>
      </c>
      <c r="AV391">
        <f>IF(AU391=2,ROUND(5*1000/Constants!$B$11,0),IF(AV390&gt;0,AV390-1,0))</f>
        <v>0</v>
      </c>
      <c r="AW391">
        <f t="shared" si="115"/>
        <v>0</v>
      </c>
      <c r="AX391">
        <f ca="1" t="array" ref="AX391">IF(AW391&gt;Constants!$B$12,2,IF(SUMPRODUCT(--(AX372:AX391=2))=0,0,1))</f>
        <v>2</v>
      </c>
      <c r="AZ391">
        <f t="array" ref="AZ391">IF(ABS(AG391)&gt;Constants!$B$13,2,IF(SUMPRODUCT(--(AZ371:AZ390=2))=0,0,1))</f>
        <v>0</v>
      </c>
    </row>
    <row r="392" spans="1:52">
      <c r="A392" s="3">
        <v>390</v>
      </c>
      <c r="B392">
        <f>Signals!D391</f>
        <v>1</v>
      </c>
      <c r="C392">
        <f>Signals!E391</f>
        <v>1</v>
      </c>
      <c r="D392">
        <f>Signals!G391</f>
        <v>0</v>
      </c>
      <c r="E392">
        <f>Signals!J391</f>
        <v>0</v>
      </c>
      <c r="F392">
        <f>Signals!K391</f>
        <v>0</v>
      </c>
      <c r="G392">
        <f>IF(Constants!$B$2=2,-B392,B392)</f>
        <v>1</v>
      </c>
      <c r="H392">
        <f>IF(Constants!$C$2=2,-C392,C392)</f>
        <v>1</v>
      </c>
      <c r="I392">
        <f t="shared" si="99"/>
        <v>1</v>
      </c>
      <c r="J392">
        <f t="shared" si="100"/>
        <v>1</v>
      </c>
      <c r="K392">
        <f t="shared" si="101"/>
        <v>1</v>
      </c>
      <c r="L392">
        <f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400.5</v>
      </c>
      <c r="M392">
        <f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400.5</v>
      </c>
      <c r="N392">
        <f t="shared" si="102"/>
        <v>400.5</v>
      </c>
      <c r="O392">
        <f t="shared" si="103"/>
        <v>400.5</v>
      </c>
      <c r="P392">
        <f>IF(I392&lt;&gt;0,(ABS(L392*Constants!$B$10)+50)/100,MAX(P391-ABS(N392*Constants!$B$4),0))</f>
        <v>0.54005</v>
      </c>
      <c r="Q392">
        <f>IF(J392&lt;&gt;0,(ABS(M392*Constants!$B$10)+50)/100,MAX(Q391-ABS(O392*Constants!$B$4),0))</f>
        <v>0.54005</v>
      </c>
      <c r="R392">
        <f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400.5</v>
      </c>
      <c r="S392">
        <f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400.5</v>
      </c>
      <c r="T392">
        <f t="shared" si="104"/>
        <v>400.5</v>
      </c>
      <c r="U392">
        <f t="shared" si="105"/>
        <v>400.5</v>
      </c>
      <c r="V392">
        <f>IF(I392&lt;&gt;0,(ABS(R392*Constants!$B$4)+50)/100,IF(R392=0,MAX((0-ABS(T392*Constants!$B$4)),0),(ABS(R392*Constants!$B$4)+50)/100))</f>
        <v>501.125</v>
      </c>
      <c r="W392">
        <f>IF(J392&lt;&gt;0,(ABS(S392*Constants!$B$4)+50)/100,IF(S392=0,MAX((0-ABS(U392*Constants!$B$4)),0),(ABS(S392*Constants!$B$4)+50)/100))</f>
        <v>501.125</v>
      </c>
      <c r="X392">
        <f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400.5</v>
      </c>
      <c r="Y392">
        <f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400.5</v>
      </c>
      <c r="Z392">
        <f t="shared" si="106"/>
        <v>400.5</v>
      </c>
      <c r="AA392">
        <f t="shared" si="107"/>
        <v>400.5</v>
      </c>
      <c r="AB392">
        <f>IF(I392&lt;&gt;0,(ABS(X392*Constants!$B$10)+50)/100,IF(X392=0,MAX((AB391-ABS(Z392*Constants!$B$4)),0),(ABS(X392*Constants!$B$4)+50)/100))</f>
        <v>0.54005</v>
      </c>
      <c r="AC392">
        <f>IF(J392&lt;&gt;0,(ABS(Y392*Constants!$B$10)+50)/100,IF(Y392=0,MAX((AC391-ABS(AA392*Constants!$B$4)),0),(ABS(Y392*Constants!$B$4)+50)/100))</f>
        <v>0.54005</v>
      </c>
      <c r="AD392">
        <f t="shared" si="108"/>
        <v>401</v>
      </c>
      <c r="AE392">
        <f t="shared" si="109"/>
        <v>400.5</v>
      </c>
      <c r="AF392">
        <f t="shared" si="110"/>
        <v>400.5</v>
      </c>
      <c r="AG392">
        <f>((Constants!$B$5*AG391)+Constants!$B$4*AD392+AH391)/(Constants!$B$5+Constants!$B$4)</f>
        <v>401</v>
      </c>
      <c r="AH392">
        <f>((Constants!$B$5*AG391)+Constants!$B$4*AD392+AH391)-(Constants!$B$5+Constants!$B$4)*AG392</f>
        <v>0</v>
      </c>
      <c r="AI392">
        <f>((Constants!$B$5*AI391)+Constants!$B$4*AE392+AJ391)/(Constants!$B$5+Constants!$B$4)</f>
        <v>400.5</v>
      </c>
      <c r="AJ392">
        <f>((Constants!$B$5*AI391)+Constants!$B$4*AE392+AJ391)-(Constants!$B$4+Constants!$B$5)*AI392</f>
        <v>0</v>
      </c>
      <c r="AK392">
        <f>((Constants!$B$5*AK391)+Constants!$B$4*AF392+AL391)/(Constants!$B$5+Constants!$B$4)</f>
        <v>400.5</v>
      </c>
      <c r="AL392">
        <f>((Constants!$B$5*AK391)+Constants!$B$4*AF392+AL391)-(Constants!$B$5+Constants!$B$4)*AK392</f>
        <v>0</v>
      </c>
      <c r="AM392">
        <f t="shared" si="111"/>
        <v>1</v>
      </c>
      <c r="AN392">
        <f t="shared" si="112"/>
        <v>1</v>
      </c>
      <c r="AO392">
        <f>(200000*(ABS(N392)-ABS(N390))+Constants!$B$7)/(2*Constants!$B$7)</f>
        <v>0.5</v>
      </c>
      <c r="AP392">
        <f>(200000*(ABS(O392)-ABS(O390))+Constants!$B$7)/(2*Constants!$B$7)</f>
        <v>0.5</v>
      </c>
      <c r="AQ392">
        <f t="shared" si="113"/>
        <v>1</v>
      </c>
      <c r="AR392">
        <f>(Constants!$B$3*Constants!$B$8*I392*K392+AS391)/(Constants!$B$9*Constants!$B$4)</f>
        <v>2.51327433628319</v>
      </c>
      <c r="AS392">
        <f>(Constants!$B$3*Constants!$B$8*I392*K392+AS391)-(AR392*Constants!$B$9*Constants!$B$4)</f>
        <v>0</v>
      </c>
      <c r="AT392">
        <f t="shared" si="114"/>
        <v>980.176991150444</v>
      </c>
      <c r="AU392">
        <f t="array" ref="AU392">IF(SUMPRODUCT(--(SIGN(AN359:AN391)=SIGN(K360:K392)))=0,2,IF(AV391&gt;0,1,0))</f>
        <v>0</v>
      </c>
      <c r="AV392">
        <f>IF(AU392=2,ROUND(5*1000/Constants!$B$11,0),IF(AV391&gt;0,AV391-1,0))</f>
        <v>0</v>
      </c>
      <c r="AW392">
        <f t="shared" si="115"/>
        <v>0</v>
      </c>
      <c r="AX392">
        <f ca="1" t="array" ref="AX392">IF(AW392&gt;Constants!$B$12,2,IF(SUMPRODUCT(--(AX373:AX392=2))=0,0,1))</f>
        <v>2</v>
      </c>
      <c r="AZ392">
        <f t="array" ref="AZ392">IF(ABS(AG392)&gt;Constants!$B$13,2,IF(SUMPRODUCT(--(AZ372:AZ391=2))=0,0,1))</f>
        <v>0</v>
      </c>
    </row>
    <row r="393" spans="1:52">
      <c r="A393" s="3">
        <v>391</v>
      </c>
      <c r="B393">
        <f>Signals!D392</f>
        <v>1</v>
      </c>
      <c r="C393">
        <f>Signals!E392</f>
        <v>1</v>
      </c>
      <c r="D393">
        <f>Signals!G392</f>
        <v>0</v>
      </c>
      <c r="E393">
        <f>Signals!J392</f>
        <v>0</v>
      </c>
      <c r="F393">
        <f>Signals!K392</f>
        <v>0</v>
      </c>
      <c r="G393">
        <f>IF(Constants!$B$2=2,-B393,B393)</f>
        <v>1</v>
      </c>
      <c r="H393">
        <f>IF(Constants!$C$2=2,-C393,C393)</f>
        <v>1</v>
      </c>
      <c r="I393">
        <f t="shared" si="99"/>
        <v>1</v>
      </c>
      <c r="J393">
        <f t="shared" si="100"/>
        <v>1</v>
      </c>
      <c r="K393">
        <f t="shared" si="101"/>
        <v>1</v>
      </c>
      <c r="L393">
        <f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400.5</v>
      </c>
      <c r="M393">
        <f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400.5</v>
      </c>
      <c r="N393">
        <f t="shared" si="102"/>
        <v>400.5</v>
      </c>
      <c r="O393">
        <f t="shared" si="103"/>
        <v>400.5</v>
      </c>
      <c r="P393">
        <f>IF(I393&lt;&gt;0,(ABS(L393*Constants!$B$10)+50)/100,MAX(P392-ABS(N393*Constants!$B$4),0))</f>
        <v>0.54005</v>
      </c>
      <c r="Q393">
        <f>IF(J393&lt;&gt;0,(ABS(M393*Constants!$B$10)+50)/100,MAX(Q392-ABS(O393*Constants!$B$4),0))</f>
        <v>0.54005</v>
      </c>
      <c r="R393">
        <f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400.5</v>
      </c>
      <c r="S393">
        <f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400.5</v>
      </c>
      <c r="T393">
        <f t="shared" si="104"/>
        <v>400.5</v>
      </c>
      <c r="U393">
        <f t="shared" si="105"/>
        <v>400.5</v>
      </c>
      <c r="V393">
        <f>IF(I393&lt;&gt;0,(ABS(R393*Constants!$B$4)+50)/100,IF(R393=0,MAX((0-ABS(T393*Constants!$B$4)),0),(ABS(R393*Constants!$B$4)+50)/100))</f>
        <v>501.125</v>
      </c>
      <c r="W393">
        <f>IF(J393&lt;&gt;0,(ABS(S393*Constants!$B$4)+50)/100,IF(S393=0,MAX((0-ABS(U393*Constants!$B$4)),0),(ABS(S393*Constants!$B$4)+50)/100))</f>
        <v>501.125</v>
      </c>
      <c r="X393">
        <f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400.5</v>
      </c>
      <c r="Y393">
        <f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400.5</v>
      </c>
      <c r="Z393">
        <f t="shared" si="106"/>
        <v>400.5</v>
      </c>
      <c r="AA393">
        <f t="shared" si="107"/>
        <v>400.5</v>
      </c>
      <c r="AB393">
        <f>IF(I393&lt;&gt;0,(ABS(X393*Constants!$B$10)+50)/100,IF(X393=0,MAX((AB392-ABS(Z393*Constants!$B$4)),0),(ABS(X393*Constants!$B$4)+50)/100))</f>
        <v>0.54005</v>
      </c>
      <c r="AC393">
        <f>IF(J393&lt;&gt;0,(ABS(Y393*Constants!$B$10)+50)/100,IF(Y393=0,MAX((AC392-ABS(AA393*Constants!$B$4)),0),(ABS(Y393*Constants!$B$4)+50)/100))</f>
        <v>0.54005</v>
      </c>
      <c r="AD393">
        <f t="shared" si="108"/>
        <v>401</v>
      </c>
      <c r="AE393">
        <f t="shared" si="109"/>
        <v>400.5</v>
      </c>
      <c r="AF393">
        <f t="shared" si="110"/>
        <v>400.5</v>
      </c>
      <c r="AG393">
        <f>((Constants!$B$5*AG392)+Constants!$B$4*AD393+AH392)/(Constants!$B$5+Constants!$B$4)</f>
        <v>401</v>
      </c>
      <c r="AH393">
        <f>((Constants!$B$5*AG392)+Constants!$B$4*AD393+AH392)-(Constants!$B$5+Constants!$B$4)*AG393</f>
        <v>0</v>
      </c>
      <c r="AI393">
        <f>((Constants!$B$5*AI392)+Constants!$B$4*AE393+AJ392)/(Constants!$B$5+Constants!$B$4)</f>
        <v>400.5</v>
      </c>
      <c r="AJ393">
        <f>((Constants!$B$5*AI392)+Constants!$B$4*AE393+AJ392)-(Constants!$B$4+Constants!$B$5)*AI393</f>
        <v>0</v>
      </c>
      <c r="AK393">
        <f>((Constants!$B$5*AK392)+Constants!$B$4*AF393+AL392)/(Constants!$B$5+Constants!$B$4)</f>
        <v>400.5</v>
      </c>
      <c r="AL393">
        <f>((Constants!$B$5*AK392)+Constants!$B$4*AF393+AL392)-(Constants!$B$5+Constants!$B$4)*AK393</f>
        <v>0</v>
      </c>
      <c r="AM393">
        <f t="shared" si="111"/>
        <v>1</v>
      </c>
      <c r="AN393">
        <f t="shared" si="112"/>
        <v>1</v>
      </c>
      <c r="AO393">
        <f>(200000*(ABS(N393)-ABS(N391))+Constants!$B$7)/(2*Constants!$B$7)</f>
        <v>0.5</v>
      </c>
      <c r="AP393">
        <f>(200000*(ABS(O393)-ABS(O391))+Constants!$B$7)/(2*Constants!$B$7)</f>
        <v>0.5</v>
      </c>
      <c r="AQ393">
        <f t="shared" si="113"/>
        <v>1</v>
      </c>
      <c r="AR393">
        <f>(Constants!$B$3*Constants!$B$8*I393*K393+AS392)/(Constants!$B$9*Constants!$B$4)</f>
        <v>2.51327433628319</v>
      </c>
      <c r="AS393">
        <f>(Constants!$B$3*Constants!$B$8*I393*K393+AS392)-(AR393*Constants!$B$9*Constants!$B$4)</f>
        <v>0</v>
      </c>
      <c r="AT393">
        <f t="shared" si="114"/>
        <v>982.690265486727</v>
      </c>
      <c r="AU393">
        <f t="array" ref="AU393">IF(SUMPRODUCT(--(SIGN(AN360:AN392)=SIGN(K361:K393)))=0,2,IF(AV392&gt;0,1,0))</f>
        <v>0</v>
      </c>
      <c r="AV393">
        <f>IF(AU393=2,ROUND(5*1000/Constants!$B$11,0),IF(AV392&gt;0,AV392-1,0))</f>
        <v>0</v>
      </c>
      <c r="AW393">
        <f t="shared" si="115"/>
        <v>0</v>
      </c>
      <c r="AX393">
        <f ca="1" t="array" ref="AX393">IF(AW393&gt;Constants!$B$12,2,IF(SUMPRODUCT(--(AX374:AX393=2))=0,0,1))</f>
        <v>2</v>
      </c>
      <c r="AZ393">
        <f t="array" ref="AZ393">IF(ABS(AG393)&gt;Constants!$B$13,2,IF(SUMPRODUCT(--(AZ373:AZ392=2))=0,0,1))</f>
        <v>0</v>
      </c>
    </row>
    <row r="394" spans="1:52">
      <c r="A394" s="3">
        <v>392</v>
      </c>
      <c r="B394">
        <f>Signals!D393</f>
        <v>1</v>
      </c>
      <c r="C394">
        <f>Signals!E393</f>
        <v>1</v>
      </c>
      <c r="D394">
        <f>Signals!G393</f>
        <v>0</v>
      </c>
      <c r="E394">
        <f>Signals!J393</f>
        <v>0</v>
      </c>
      <c r="F394">
        <f>Signals!K393</f>
        <v>0</v>
      </c>
      <c r="G394">
        <f>IF(Constants!$B$2=2,-B394,B394)</f>
        <v>1</v>
      </c>
      <c r="H394">
        <f>IF(Constants!$C$2=2,-C394,C394)</f>
        <v>1</v>
      </c>
      <c r="I394">
        <f t="shared" si="99"/>
        <v>1</v>
      </c>
      <c r="J394">
        <f t="shared" si="100"/>
        <v>1</v>
      </c>
      <c r="K394">
        <f t="shared" si="101"/>
        <v>1</v>
      </c>
      <c r="L394">
        <f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400.5</v>
      </c>
      <c r="M394">
        <f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400.5</v>
      </c>
      <c r="N394">
        <f t="shared" si="102"/>
        <v>400.5</v>
      </c>
      <c r="O394">
        <f t="shared" si="103"/>
        <v>400.5</v>
      </c>
      <c r="P394">
        <f>IF(I394&lt;&gt;0,(ABS(L394*Constants!$B$10)+50)/100,MAX(P393-ABS(N394*Constants!$B$4),0))</f>
        <v>0.54005</v>
      </c>
      <c r="Q394">
        <f>IF(J394&lt;&gt;0,(ABS(M394*Constants!$B$10)+50)/100,MAX(Q393-ABS(O394*Constants!$B$4),0))</f>
        <v>0.54005</v>
      </c>
      <c r="R394">
        <f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400.5</v>
      </c>
      <c r="S394">
        <f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400.5</v>
      </c>
      <c r="T394">
        <f t="shared" si="104"/>
        <v>400.5</v>
      </c>
      <c r="U394">
        <f t="shared" si="105"/>
        <v>400.5</v>
      </c>
      <c r="V394">
        <f>IF(I394&lt;&gt;0,(ABS(R394*Constants!$B$4)+50)/100,IF(R394=0,MAX((0-ABS(T394*Constants!$B$4)),0),(ABS(R394*Constants!$B$4)+50)/100))</f>
        <v>501.125</v>
      </c>
      <c r="W394">
        <f>IF(J394&lt;&gt;0,(ABS(S394*Constants!$B$4)+50)/100,IF(S394=0,MAX((0-ABS(U394*Constants!$B$4)),0),(ABS(S394*Constants!$B$4)+50)/100))</f>
        <v>501.125</v>
      </c>
      <c r="X394">
        <f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400.5</v>
      </c>
      <c r="Y394">
        <f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400.5</v>
      </c>
      <c r="Z394">
        <f t="shared" si="106"/>
        <v>400.5</v>
      </c>
      <c r="AA394">
        <f t="shared" si="107"/>
        <v>400.5</v>
      </c>
      <c r="AB394">
        <f>IF(I394&lt;&gt;0,(ABS(X394*Constants!$B$10)+50)/100,IF(X394=0,MAX((AB393-ABS(Z394*Constants!$B$4)),0),(ABS(X394*Constants!$B$4)+50)/100))</f>
        <v>0.54005</v>
      </c>
      <c r="AC394">
        <f>IF(J394&lt;&gt;0,(ABS(Y394*Constants!$B$10)+50)/100,IF(Y394=0,MAX((AC393-ABS(AA394*Constants!$B$4)),0),(ABS(Y394*Constants!$B$4)+50)/100))</f>
        <v>0.54005</v>
      </c>
      <c r="AD394">
        <f t="shared" si="108"/>
        <v>401</v>
      </c>
      <c r="AE394">
        <f t="shared" si="109"/>
        <v>400.5</v>
      </c>
      <c r="AF394">
        <f t="shared" si="110"/>
        <v>400.5</v>
      </c>
      <c r="AG394">
        <f>((Constants!$B$5*AG393)+Constants!$B$4*AD394+AH393)/(Constants!$B$5+Constants!$B$4)</f>
        <v>401</v>
      </c>
      <c r="AH394">
        <f>((Constants!$B$5*AG393)+Constants!$B$4*AD394+AH393)-(Constants!$B$5+Constants!$B$4)*AG394</f>
        <v>0</v>
      </c>
      <c r="AI394">
        <f>((Constants!$B$5*AI393)+Constants!$B$4*AE394+AJ393)/(Constants!$B$5+Constants!$B$4)</f>
        <v>400.5</v>
      </c>
      <c r="AJ394">
        <f>((Constants!$B$5*AI393)+Constants!$B$4*AE394+AJ393)-(Constants!$B$4+Constants!$B$5)*AI394</f>
        <v>0</v>
      </c>
      <c r="AK394">
        <f>((Constants!$B$5*AK393)+Constants!$B$4*AF394+AL393)/(Constants!$B$5+Constants!$B$4)</f>
        <v>400.5</v>
      </c>
      <c r="AL394">
        <f>((Constants!$B$5*AK393)+Constants!$B$4*AF394+AL393)-(Constants!$B$5+Constants!$B$4)*AK394</f>
        <v>0</v>
      </c>
      <c r="AM394">
        <f t="shared" si="111"/>
        <v>1</v>
      </c>
      <c r="AN394">
        <f t="shared" si="112"/>
        <v>1</v>
      </c>
      <c r="AO394">
        <f>(200000*(ABS(N394)-ABS(N392))+Constants!$B$7)/(2*Constants!$B$7)</f>
        <v>0.5</v>
      </c>
      <c r="AP394">
        <f>(200000*(ABS(O394)-ABS(O392))+Constants!$B$7)/(2*Constants!$B$7)</f>
        <v>0.5</v>
      </c>
      <c r="AQ394">
        <f t="shared" si="113"/>
        <v>1</v>
      </c>
      <c r="AR394">
        <f>(Constants!$B$3*Constants!$B$8*I394*K394+AS393)/(Constants!$B$9*Constants!$B$4)</f>
        <v>2.51327433628319</v>
      </c>
      <c r="AS394">
        <f>(Constants!$B$3*Constants!$B$8*I394*K394+AS393)-(AR394*Constants!$B$9*Constants!$B$4)</f>
        <v>0</v>
      </c>
      <c r="AT394">
        <f t="shared" si="114"/>
        <v>985.20353982301</v>
      </c>
      <c r="AU394">
        <f t="array" ref="AU394">IF(SUMPRODUCT(--(SIGN(AN361:AN393)=SIGN(K362:K394)))=0,2,IF(AV393&gt;0,1,0))</f>
        <v>0</v>
      </c>
      <c r="AV394">
        <f>IF(AU394=2,ROUND(5*1000/Constants!$B$11,0),IF(AV393&gt;0,AV393-1,0))</f>
        <v>0</v>
      </c>
      <c r="AW394">
        <f t="shared" si="115"/>
        <v>0</v>
      </c>
      <c r="AX394">
        <f ca="1" t="array" ref="AX394">IF(AW394&gt;Constants!$B$12,2,IF(SUMPRODUCT(--(AX375:AX394=2))=0,0,1))</f>
        <v>2</v>
      </c>
      <c r="AZ394">
        <f t="array" ref="AZ394">IF(ABS(AG394)&gt;Constants!$B$13,2,IF(SUMPRODUCT(--(AZ374:AZ393=2))=0,0,1))</f>
        <v>0</v>
      </c>
    </row>
    <row r="395" spans="1:52">
      <c r="A395" s="3">
        <v>393</v>
      </c>
      <c r="B395">
        <f>Signals!D394</f>
        <v>1</v>
      </c>
      <c r="C395">
        <f>Signals!E394</f>
        <v>1</v>
      </c>
      <c r="D395">
        <f>Signals!G394</f>
        <v>0</v>
      </c>
      <c r="E395">
        <f>Signals!J394</f>
        <v>0</v>
      </c>
      <c r="F395">
        <f>Signals!K394</f>
        <v>0</v>
      </c>
      <c r="G395">
        <f>IF(Constants!$B$2=2,-B395,B395)</f>
        <v>1</v>
      </c>
      <c r="H395">
        <f>IF(Constants!$C$2=2,-C395,C395)</f>
        <v>1</v>
      </c>
      <c r="I395">
        <f t="shared" si="99"/>
        <v>1</v>
      </c>
      <c r="J395">
        <f t="shared" si="100"/>
        <v>1</v>
      </c>
      <c r="K395">
        <f t="shared" si="101"/>
        <v>1</v>
      </c>
      <c r="L395">
        <f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400.5</v>
      </c>
      <c r="M395">
        <f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400.5</v>
      </c>
      <c r="N395">
        <f t="shared" si="102"/>
        <v>400.5</v>
      </c>
      <c r="O395">
        <f t="shared" si="103"/>
        <v>400.5</v>
      </c>
      <c r="P395">
        <f>IF(I395&lt;&gt;0,(ABS(L395*Constants!$B$10)+50)/100,MAX(P394-ABS(N395*Constants!$B$4),0))</f>
        <v>0.54005</v>
      </c>
      <c r="Q395">
        <f>IF(J395&lt;&gt;0,(ABS(M395*Constants!$B$10)+50)/100,MAX(Q394-ABS(O395*Constants!$B$4),0))</f>
        <v>0.54005</v>
      </c>
      <c r="R395">
        <f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400.5</v>
      </c>
      <c r="S395">
        <f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400.5</v>
      </c>
      <c r="T395">
        <f t="shared" si="104"/>
        <v>400.5</v>
      </c>
      <c r="U395">
        <f t="shared" si="105"/>
        <v>400.5</v>
      </c>
      <c r="V395">
        <f>IF(I395&lt;&gt;0,(ABS(R395*Constants!$B$4)+50)/100,IF(R395=0,MAX((0-ABS(T395*Constants!$B$4)),0),(ABS(R395*Constants!$B$4)+50)/100))</f>
        <v>501.125</v>
      </c>
      <c r="W395">
        <f>IF(J395&lt;&gt;0,(ABS(S395*Constants!$B$4)+50)/100,IF(S395=0,MAX((0-ABS(U395*Constants!$B$4)),0),(ABS(S395*Constants!$B$4)+50)/100))</f>
        <v>501.125</v>
      </c>
      <c r="X395">
        <f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400.5</v>
      </c>
      <c r="Y395">
        <f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400.5</v>
      </c>
      <c r="Z395">
        <f t="shared" si="106"/>
        <v>400.5</v>
      </c>
      <c r="AA395">
        <f t="shared" si="107"/>
        <v>400.5</v>
      </c>
      <c r="AB395">
        <f>IF(I395&lt;&gt;0,(ABS(X395*Constants!$B$10)+50)/100,IF(X395=0,MAX((AB394-ABS(Z395*Constants!$B$4)),0),(ABS(X395*Constants!$B$4)+50)/100))</f>
        <v>0.54005</v>
      </c>
      <c r="AC395">
        <f>IF(J395&lt;&gt;0,(ABS(Y395*Constants!$B$10)+50)/100,IF(Y395=0,MAX((AC394-ABS(AA395*Constants!$B$4)),0),(ABS(Y395*Constants!$B$4)+50)/100))</f>
        <v>0.54005</v>
      </c>
      <c r="AD395">
        <f t="shared" si="108"/>
        <v>401</v>
      </c>
      <c r="AE395">
        <f t="shared" si="109"/>
        <v>400.5</v>
      </c>
      <c r="AF395">
        <f t="shared" si="110"/>
        <v>400.5</v>
      </c>
      <c r="AG395">
        <f>((Constants!$B$5*AG394)+Constants!$B$4*AD395+AH394)/(Constants!$B$5+Constants!$B$4)</f>
        <v>401</v>
      </c>
      <c r="AH395">
        <f>((Constants!$B$5*AG394)+Constants!$B$4*AD395+AH394)-(Constants!$B$5+Constants!$B$4)*AG395</f>
        <v>0</v>
      </c>
      <c r="AI395">
        <f>((Constants!$B$5*AI394)+Constants!$B$4*AE395+AJ394)/(Constants!$B$5+Constants!$B$4)</f>
        <v>400.5</v>
      </c>
      <c r="AJ395">
        <f>((Constants!$B$5*AI394)+Constants!$B$4*AE395+AJ394)-(Constants!$B$4+Constants!$B$5)*AI395</f>
        <v>0</v>
      </c>
      <c r="AK395">
        <f>((Constants!$B$5*AK394)+Constants!$B$4*AF395+AL394)/(Constants!$B$5+Constants!$B$4)</f>
        <v>400.5</v>
      </c>
      <c r="AL395">
        <f>((Constants!$B$5*AK394)+Constants!$B$4*AF395+AL394)-(Constants!$B$5+Constants!$B$4)*AK395</f>
        <v>0</v>
      </c>
      <c r="AM395">
        <f t="shared" si="111"/>
        <v>1</v>
      </c>
      <c r="AN395">
        <f t="shared" si="112"/>
        <v>1</v>
      </c>
      <c r="AO395">
        <f>(200000*(ABS(N395)-ABS(N393))+Constants!$B$7)/(2*Constants!$B$7)</f>
        <v>0.5</v>
      </c>
      <c r="AP395">
        <f>(200000*(ABS(O395)-ABS(O393))+Constants!$B$7)/(2*Constants!$B$7)</f>
        <v>0.5</v>
      </c>
      <c r="AQ395">
        <f t="shared" si="113"/>
        <v>1</v>
      </c>
      <c r="AR395">
        <f>(Constants!$B$3*Constants!$B$8*I395*K395+AS394)/(Constants!$B$9*Constants!$B$4)</f>
        <v>2.51327433628319</v>
      </c>
      <c r="AS395">
        <f>(Constants!$B$3*Constants!$B$8*I395*K395+AS394)-(AR395*Constants!$B$9*Constants!$B$4)</f>
        <v>0</v>
      </c>
      <c r="AT395">
        <f t="shared" si="114"/>
        <v>987.716814159293</v>
      </c>
      <c r="AU395">
        <f t="array" ref="AU395">IF(SUMPRODUCT(--(SIGN(AN362:AN394)=SIGN(K363:K395)))=0,2,IF(AV394&gt;0,1,0))</f>
        <v>0</v>
      </c>
      <c r="AV395">
        <f>IF(AU395=2,ROUND(5*1000/Constants!$B$11,0),IF(AV394&gt;0,AV394-1,0))</f>
        <v>0</v>
      </c>
      <c r="AW395">
        <f t="shared" si="115"/>
        <v>0</v>
      </c>
      <c r="AX395">
        <f ca="1" t="array" ref="AX395">IF(AW395&gt;Constants!$B$12,2,IF(SUMPRODUCT(--(AX376:AX395=2))=0,0,1))</f>
        <v>2</v>
      </c>
      <c r="AZ395">
        <f t="array" ref="AZ395">IF(ABS(AG395)&gt;Constants!$B$13,2,IF(SUMPRODUCT(--(AZ375:AZ394=2))=0,0,1))</f>
        <v>0</v>
      </c>
    </row>
    <row r="396" spans="1:52">
      <c r="A396" s="3">
        <v>394</v>
      </c>
      <c r="B396">
        <f>Signals!D395</f>
        <v>1</v>
      </c>
      <c r="C396">
        <f>Signals!E395</f>
        <v>1</v>
      </c>
      <c r="D396">
        <f>Signals!G395</f>
        <v>0</v>
      </c>
      <c r="E396">
        <f>Signals!J395</f>
        <v>0</v>
      </c>
      <c r="F396">
        <f>Signals!K395</f>
        <v>0</v>
      </c>
      <c r="G396">
        <f>IF(Constants!$B$2=2,-B396,B396)</f>
        <v>1</v>
      </c>
      <c r="H396">
        <f>IF(Constants!$C$2=2,-C396,C396)</f>
        <v>1</v>
      </c>
      <c r="I396">
        <f t="shared" si="99"/>
        <v>1</v>
      </c>
      <c r="J396">
        <f t="shared" si="100"/>
        <v>1</v>
      </c>
      <c r="K396">
        <f t="shared" si="101"/>
        <v>1</v>
      </c>
      <c r="L396">
        <f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400.5</v>
      </c>
      <c r="M396">
        <f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400.5</v>
      </c>
      <c r="N396">
        <f t="shared" si="102"/>
        <v>400.5</v>
      </c>
      <c r="O396">
        <f t="shared" si="103"/>
        <v>400.5</v>
      </c>
      <c r="P396">
        <f>IF(I396&lt;&gt;0,(ABS(L396*Constants!$B$10)+50)/100,MAX(P395-ABS(N396*Constants!$B$4),0))</f>
        <v>0.54005</v>
      </c>
      <c r="Q396">
        <f>IF(J396&lt;&gt;0,(ABS(M396*Constants!$B$10)+50)/100,MAX(Q395-ABS(O396*Constants!$B$4),0))</f>
        <v>0.54005</v>
      </c>
      <c r="R396">
        <f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400.5</v>
      </c>
      <c r="S396">
        <f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400.5</v>
      </c>
      <c r="T396">
        <f t="shared" si="104"/>
        <v>400.5</v>
      </c>
      <c r="U396">
        <f t="shared" si="105"/>
        <v>400.5</v>
      </c>
      <c r="V396">
        <f>IF(I396&lt;&gt;0,(ABS(R396*Constants!$B$4)+50)/100,IF(R396=0,MAX((0-ABS(T396*Constants!$B$4)),0),(ABS(R396*Constants!$B$4)+50)/100))</f>
        <v>501.125</v>
      </c>
      <c r="W396">
        <f>IF(J396&lt;&gt;0,(ABS(S396*Constants!$B$4)+50)/100,IF(S396=0,MAX((0-ABS(U396*Constants!$B$4)),0),(ABS(S396*Constants!$B$4)+50)/100))</f>
        <v>501.125</v>
      </c>
      <c r="X396">
        <f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400.5</v>
      </c>
      <c r="Y396">
        <f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400.5</v>
      </c>
      <c r="Z396">
        <f t="shared" si="106"/>
        <v>400.5</v>
      </c>
      <c r="AA396">
        <f t="shared" si="107"/>
        <v>400.5</v>
      </c>
      <c r="AB396">
        <f>IF(I396&lt;&gt;0,(ABS(X396*Constants!$B$10)+50)/100,IF(X396=0,MAX((AB395-ABS(Z396*Constants!$B$4)),0),(ABS(X396*Constants!$B$4)+50)/100))</f>
        <v>0.54005</v>
      </c>
      <c r="AC396">
        <f>IF(J396&lt;&gt;0,(ABS(Y396*Constants!$B$10)+50)/100,IF(Y396=0,MAX((AC395-ABS(AA396*Constants!$B$4)),0),(ABS(Y396*Constants!$B$4)+50)/100))</f>
        <v>0.54005</v>
      </c>
      <c r="AD396">
        <f t="shared" si="108"/>
        <v>401</v>
      </c>
      <c r="AE396">
        <f t="shared" si="109"/>
        <v>400.5</v>
      </c>
      <c r="AF396">
        <f t="shared" si="110"/>
        <v>400.5</v>
      </c>
      <c r="AG396">
        <f>((Constants!$B$5*AG395)+Constants!$B$4*AD396+AH395)/(Constants!$B$5+Constants!$B$4)</f>
        <v>401</v>
      </c>
      <c r="AH396">
        <f>((Constants!$B$5*AG395)+Constants!$B$4*AD396+AH395)-(Constants!$B$5+Constants!$B$4)*AG396</f>
        <v>0</v>
      </c>
      <c r="AI396">
        <f>((Constants!$B$5*AI395)+Constants!$B$4*AE396+AJ395)/(Constants!$B$5+Constants!$B$4)</f>
        <v>400.5</v>
      </c>
      <c r="AJ396">
        <f>((Constants!$B$5*AI395)+Constants!$B$4*AE396+AJ395)-(Constants!$B$4+Constants!$B$5)*AI396</f>
        <v>0</v>
      </c>
      <c r="AK396">
        <f>((Constants!$B$5*AK395)+Constants!$B$4*AF396+AL395)/(Constants!$B$5+Constants!$B$4)</f>
        <v>400.5</v>
      </c>
      <c r="AL396">
        <f>((Constants!$B$5*AK395)+Constants!$B$4*AF396+AL395)-(Constants!$B$5+Constants!$B$4)*AK396</f>
        <v>0</v>
      </c>
      <c r="AM396">
        <f t="shared" si="111"/>
        <v>1</v>
      </c>
      <c r="AN396">
        <f t="shared" si="112"/>
        <v>1</v>
      </c>
      <c r="AO396">
        <f>(200000*(ABS(N396)-ABS(N394))+Constants!$B$7)/(2*Constants!$B$7)</f>
        <v>0.5</v>
      </c>
      <c r="AP396">
        <f>(200000*(ABS(O396)-ABS(O394))+Constants!$B$7)/(2*Constants!$B$7)</f>
        <v>0.5</v>
      </c>
      <c r="AQ396">
        <f t="shared" si="113"/>
        <v>1</v>
      </c>
      <c r="AR396">
        <f>(Constants!$B$3*Constants!$B$8*I396*K396+AS395)/(Constants!$B$9*Constants!$B$4)</f>
        <v>2.51327433628319</v>
      </c>
      <c r="AS396">
        <f>(Constants!$B$3*Constants!$B$8*I396*K396+AS395)-(AR396*Constants!$B$9*Constants!$B$4)</f>
        <v>0</v>
      </c>
      <c r="AT396">
        <f t="shared" si="114"/>
        <v>990.230088495576</v>
      </c>
      <c r="AU396">
        <f t="array" ref="AU396">IF(SUMPRODUCT(--(SIGN(AN363:AN395)=SIGN(K364:K396)))=0,2,IF(AV395&gt;0,1,0))</f>
        <v>0</v>
      </c>
      <c r="AV396">
        <f>IF(AU396=2,ROUND(5*1000/Constants!$B$11,0),IF(AV395&gt;0,AV395-1,0))</f>
        <v>0</v>
      </c>
      <c r="AW396">
        <f t="shared" si="115"/>
        <v>0</v>
      </c>
      <c r="AX396">
        <f ca="1" t="array" ref="AX396">IF(AW396&gt;Constants!$B$12,2,IF(SUMPRODUCT(--(AX377:AX396=2))=0,0,1))</f>
        <v>2</v>
      </c>
      <c r="AZ396">
        <f t="array" ref="AZ396">IF(ABS(AG396)&gt;Constants!$B$13,2,IF(SUMPRODUCT(--(AZ376:AZ395=2))=0,0,1))</f>
        <v>0</v>
      </c>
    </row>
    <row r="397" spans="1:52">
      <c r="A397" s="3">
        <v>395</v>
      </c>
      <c r="B397">
        <f>Signals!D396</f>
        <v>1</v>
      </c>
      <c r="C397">
        <f>Signals!E396</f>
        <v>1</v>
      </c>
      <c r="D397">
        <f>Signals!G396</f>
        <v>0</v>
      </c>
      <c r="E397">
        <f>Signals!J396</f>
        <v>0</v>
      </c>
      <c r="F397">
        <f>Signals!K396</f>
        <v>0</v>
      </c>
      <c r="G397">
        <f>IF(Constants!$B$2=2,-B397,B397)</f>
        <v>1</v>
      </c>
      <c r="H397">
        <f>IF(Constants!$C$2=2,-C397,C397)</f>
        <v>1</v>
      </c>
      <c r="I397">
        <f t="shared" si="99"/>
        <v>1</v>
      </c>
      <c r="J397">
        <f t="shared" si="100"/>
        <v>1</v>
      </c>
      <c r="K397">
        <f t="shared" si="101"/>
        <v>1</v>
      </c>
      <c r="L397">
        <f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400.5</v>
      </c>
      <c r="M397">
        <f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400.5</v>
      </c>
      <c r="N397">
        <f t="shared" si="102"/>
        <v>400.5</v>
      </c>
      <c r="O397">
        <f t="shared" si="103"/>
        <v>400.5</v>
      </c>
      <c r="P397">
        <f>IF(I397&lt;&gt;0,(ABS(L397*Constants!$B$10)+50)/100,MAX(P396-ABS(N397*Constants!$B$4),0))</f>
        <v>0.54005</v>
      </c>
      <c r="Q397">
        <f>IF(J397&lt;&gt;0,(ABS(M397*Constants!$B$10)+50)/100,MAX(Q396-ABS(O397*Constants!$B$4),0))</f>
        <v>0.54005</v>
      </c>
      <c r="R397">
        <f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400.5</v>
      </c>
      <c r="S397">
        <f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400.5</v>
      </c>
      <c r="T397">
        <f t="shared" si="104"/>
        <v>400.5</v>
      </c>
      <c r="U397">
        <f t="shared" si="105"/>
        <v>400.5</v>
      </c>
      <c r="V397">
        <f>IF(I397&lt;&gt;0,(ABS(R397*Constants!$B$4)+50)/100,IF(R397=0,MAX((0-ABS(T397*Constants!$B$4)),0),(ABS(R397*Constants!$B$4)+50)/100))</f>
        <v>501.125</v>
      </c>
      <c r="W397">
        <f>IF(J397&lt;&gt;0,(ABS(S397*Constants!$B$4)+50)/100,IF(S397=0,MAX((0-ABS(U397*Constants!$B$4)),0),(ABS(S397*Constants!$B$4)+50)/100))</f>
        <v>501.125</v>
      </c>
      <c r="X397">
        <f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400.5</v>
      </c>
      <c r="Y397">
        <f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400.5</v>
      </c>
      <c r="Z397">
        <f t="shared" si="106"/>
        <v>400.5</v>
      </c>
      <c r="AA397">
        <f t="shared" si="107"/>
        <v>400.5</v>
      </c>
      <c r="AB397">
        <f>IF(I397&lt;&gt;0,(ABS(X397*Constants!$B$10)+50)/100,IF(X397=0,MAX((AB396-ABS(Z397*Constants!$B$4)),0),(ABS(X397*Constants!$B$4)+50)/100))</f>
        <v>0.54005</v>
      </c>
      <c r="AC397">
        <f>IF(J397&lt;&gt;0,(ABS(Y397*Constants!$B$10)+50)/100,IF(Y397=0,MAX((AC396-ABS(AA397*Constants!$B$4)),0),(ABS(Y397*Constants!$B$4)+50)/100))</f>
        <v>0.54005</v>
      </c>
      <c r="AD397">
        <f t="shared" si="108"/>
        <v>401</v>
      </c>
      <c r="AE397">
        <f t="shared" si="109"/>
        <v>400.5</v>
      </c>
      <c r="AF397">
        <f t="shared" si="110"/>
        <v>400.5</v>
      </c>
      <c r="AG397">
        <f>((Constants!$B$5*AG396)+Constants!$B$4*AD397+AH396)/(Constants!$B$5+Constants!$B$4)</f>
        <v>401</v>
      </c>
      <c r="AH397">
        <f>((Constants!$B$5*AG396)+Constants!$B$4*AD397+AH396)-(Constants!$B$5+Constants!$B$4)*AG397</f>
        <v>0</v>
      </c>
      <c r="AI397">
        <f>((Constants!$B$5*AI396)+Constants!$B$4*AE397+AJ396)/(Constants!$B$5+Constants!$B$4)</f>
        <v>400.5</v>
      </c>
      <c r="AJ397">
        <f>((Constants!$B$5*AI396)+Constants!$B$4*AE397+AJ396)-(Constants!$B$4+Constants!$B$5)*AI397</f>
        <v>0</v>
      </c>
      <c r="AK397">
        <f>((Constants!$B$5*AK396)+Constants!$B$4*AF397+AL396)/(Constants!$B$5+Constants!$B$4)</f>
        <v>400.5</v>
      </c>
      <c r="AL397">
        <f>((Constants!$B$5*AK396)+Constants!$B$4*AF397+AL396)-(Constants!$B$5+Constants!$B$4)*AK397</f>
        <v>0</v>
      </c>
      <c r="AM397">
        <f t="shared" si="111"/>
        <v>1</v>
      </c>
      <c r="AN397">
        <f t="shared" si="112"/>
        <v>1</v>
      </c>
      <c r="AO397">
        <f>(200000*(ABS(N397)-ABS(N395))+Constants!$B$7)/(2*Constants!$B$7)</f>
        <v>0.5</v>
      </c>
      <c r="AP397">
        <f>(200000*(ABS(O397)-ABS(O395))+Constants!$B$7)/(2*Constants!$B$7)</f>
        <v>0.5</v>
      </c>
      <c r="AQ397">
        <f t="shared" si="113"/>
        <v>1</v>
      </c>
      <c r="AR397">
        <f>(Constants!$B$3*Constants!$B$8*I397*K397+AS396)/(Constants!$B$9*Constants!$B$4)</f>
        <v>2.51327433628319</v>
      </c>
      <c r="AS397">
        <f>(Constants!$B$3*Constants!$B$8*I397*K397+AS396)-(AR397*Constants!$B$9*Constants!$B$4)</f>
        <v>0</v>
      </c>
      <c r="AT397">
        <f t="shared" si="114"/>
        <v>992.743362831859</v>
      </c>
      <c r="AU397">
        <f t="array" ref="AU397">IF(SUMPRODUCT(--(SIGN(AN364:AN396)=SIGN(K365:K397)))=0,2,IF(AV396&gt;0,1,0))</f>
        <v>0</v>
      </c>
      <c r="AV397">
        <f>IF(AU397=2,ROUND(5*1000/Constants!$B$11,0),IF(AV396&gt;0,AV396-1,0))</f>
        <v>0</v>
      </c>
      <c r="AW397">
        <f t="shared" si="115"/>
        <v>0</v>
      </c>
      <c r="AX397">
        <f ca="1" t="array" ref="AX397">IF(AW397&gt;Constants!$B$12,2,IF(SUMPRODUCT(--(AX378:AX397=2))=0,0,1))</f>
        <v>2</v>
      </c>
      <c r="AZ397">
        <f t="array" ref="AZ397">IF(ABS(AG397)&gt;Constants!$B$13,2,IF(SUMPRODUCT(--(AZ377:AZ396=2))=0,0,1))</f>
        <v>0</v>
      </c>
    </row>
    <row r="398" spans="1:52">
      <c r="A398" s="3">
        <v>396</v>
      </c>
      <c r="B398">
        <f>Signals!D397</f>
        <v>1</v>
      </c>
      <c r="C398">
        <f>Signals!E397</f>
        <v>1</v>
      </c>
      <c r="D398">
        <f>Signals!G397</f>
        <v>0</v>
      </c>
      <c r="E398">
        <f>Signals!J397</f>
        <v>0</v>
      </c>
      <c r="F398">
        <f>Signals!K397</f>
        <v>0</v>
      </c>
      <c r="G398">
        <f>IF(Constants!$B$2=2,-B398,B398)</f>
        <v>1</v>
      </c>
      <c r="H398">
        <f>IF(Constants!$C$2=2,-C398,C398)</f>
        <v>1</v>
      </c>
      <c r="I398">
        <f t="shared" si="99"/>
        <v>1</v>
      </c>
      <c r="J398">
        <f t="shared" si="100"/>
        <v>1</v>
      </c>
      <c r="K398">
        <f t="shared" si="101"/>
        <v>1</v>
      </c>
      <c r="L398">
        <f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400.5</v>
      </c>
      <c r="M398">
        <f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400.5</v>
      </c>
      <c r="N398">
        <f t="shared" si="102"/>
        <v>400.5</v>
      </c>
      <c r="O398">
        <f t="shared" si="103"/>
        <v>400.5</v>
      </c>
      <c r="P398">
        <f>IF(I398&lt;&gt;0,(ABS(L398*Constants!$B$10)+50)/100,MAX(P397-ABS(N398*Constants!$B$4),0))</f>
        <v>0.54005</v>
      </c>
      <c r="Q398">
        <f>IF(J398&lt;&gt;0,(ABS(M398*Constants!$B$10)+50)/100,MAX(Q397-ABS(O398*Constants!$B$4),0))</f>
        <v>0.54005</v>
      </c>
      <c r="R398">
        <f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400.5</v>
      </c>
      <c r="S398">
        <f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400.5</v>
      </c>
      <c r="T398">
        <f t="shared" si="104"/>
        <v>400.5</v>
      </c>
      <c r="U398">
        <f t="shared" si="105"/>
        <v>400.5</v>
      </c>
      <c r="V398">
        <f>IF(I398&lt;&gt;0,(ABS(R398*Constants!$B$4)+50)/100,IF(R398=0,MAX((0-ABS(T398*Constants!$B$4)),0),(ABS(R398*Constants!$B$4)+50)/100))</f>
        <v>501.125</v>
      </c>
      <c r="W398">
        <f>IF(J398&lt;&gt;0,(ABS(S398*Constants!$B$4)+50)/100,IF(S398=0,MAX((0-ABS(U398*Constants!$B$4)),0),(ABS(S398*Constants!$B$4)+50)/100))</f>
        <v>501.125</v>
      </c>
      <c r="X398">
        <f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400.5</v>
      </c>
      <c r="Y398">
        <f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400.5</v>
      </c>
      <c r="Z398">
        <f t="shared" si="106"/>
        <v>400.5</v>
      </c>
      <c r="AA398">
        <f t="shared" si="107"/>
        <v>400.5</v>
      </c>
      <c r="AB398">
        <f>IF(I398&lt;&gt;0,(ABS(X398*Constants!$B$10)+50)/100,IF(X398=0,MAX((AB397-ABS(Z398*Constants!$B$4)),0),(ABS(X398*Constants!$B$4)+50)/100))</f>
        <v>0.54005</v>
      </c>
      <c r="AC398">
        <f>IF(J398&lt;&gt;0,(ABS(Y398*Constants!$B$10)+50)/100,IF(Y398=0,MAX((AC397-ABS(AA398*Constants!$B$4)),0),(ABS(Y398*Constants!$B$4)+50)/100))</f>
        <v>0.54005</v>
      </c>
      <c r="AD398">
        <f t="shared" si="108"/>
        <v>401</v>
      </c>
      <c r="AE398">
        <f t="shared" si="109"/>
        <v>400.5</v>
      </c>
      <c r="AF398">
        <f t="shared" si="110"/>
        <v>400.5</v>
      </c>
      <c r="AG398">
        <f>((Constants!$B$5*AG397)+Constants!$B$4*AD398+AH397)/(Constants!$B$5+Constants!$B$4)</f>
        <v>401</v>
      </c>
      <c r="AH398">
        <f>((Constants!$B$5*AG397)+Constants!$B$4*AD398+AH397)-(Constants!$B$5+Constants!$B$4)*AG398</f>
        <v>0</v>
      </c>
      <c r="AI398">
        <f>((Constants!$B$5*AI397)+Constants!$B$4*AE398+AJ397)/(Constants!$B$5+Constants!$B$4)</f>
        <v>400.5</v>
      </c>
      <c r="AJ398">
        <f>((Constants!$B$5*AI397)+Constants!$B$4*AE398+AJ397)-(Constants!$B$4+Constants!$B$5)*AI398</f>
        <v>0</v>
      </c>
      <c r="AK398">
        <f>((Constants!$B$5*AK397)+Constants!$B$4*AF398+AL397)/(Constants!$B$5+Constants!$B$4)</f>
        <v>400.5</v>
      </c>
      <c r="AL398">
        <f>((Constants!$B$5*AK397)+Constants!$B$4*AF398+AL397)-(Constants!$B$5+Constants!$B$4)*AK398</f>
        <v>0</v>
      </c>
      <c r="AM398">
        <f t="shared" si="111"/>
        <v>1</v>
      </c>
      <c r="AN398">
        <f t="shared" si="112"/>
        <v>1</v>
      </c>
      <c r="AO398">
        <f>(200000*(ABS(N398)-ABS(N396))+Constants!$B$7)/(2*Constants!$B$7)</f>
        <v>0.5</v>
      </c>
      <c r="AP398">
        <f>(200000*(ABS(O398)-ABS(O396))+Constants!$B$7)/(2*Constants!$B$7)</f>
        <v>0.5</v>
      </c>
      <c r="AQ398">
        <f t="shared" si="113"/>
        <v>1</v>
      </c>
      <c r="AR398">
        <f>(Constants!$B$3*Constants!$B$8*I398*K398+AS397)/(Constants!$B$9*Constants!$B$4)</f>
        <v>2.51327433628319</v>
      </c>
      <c r="AS398">
        <f>(Constants!$B$3*Constants!$B$8*I398*K398+AS397)-(AR398*Constants!$B$9*Constants!$B$4)</f>
        <v>0</v>
      </c>
      <c r="AT398">
        <f t="shared" si="114"/>
        <v>995.256637168143</v>
      </c>
      <c r="AU398">
        <f t="array" ref="AU398">IF(SUMPRODUCT(--(SIGN(AN365:AN397)=SIGN(K366:K398)))=0,2,IF(AV397&gt;0,1,0))</f>
        <v>0</v>
      </c>
      <c r="AV398">
        <f>IF(AU398=2,ROUND(5*1000/Constants!$B$11,0),IF(AV397&gt;0,AV397-1,0))</f>
        <v>0</v>
      </c>
      <c r="AW398">
        <f t="shared" si="115"/>
        <v>0</v>
      </c>
      <c r="AX398">
        <f ca="1" t="array" ref="AX398">IF(AW398&gt;Constants!$B$12,2,IF(SUMPRODUCT(--(AX379:AX398=2))=0,0,1))</f>
        <v>2</v>
      </c>
      <c r="AZ398">
        <f t="array" ref="AZ398">IF(ABS(AG398)&gt;Constants!$B$13,2,IF(SUMPRODUCT(--(AZ378:AZ397=2))=0,0,1))</f>
        <v>0</v>
      </c>
    </row>
    <row r="399" spans="1:52">
      <c r="A399" s="3">
        <v>397</v>
      </c>
      <c r="B399">
        <f>Signals!D398</f>
        <v>1</v>
      </c>
      <c r="C399">
        <f>Signals!E398</f>
        <v>1</v>
      </c>
      <c r="D399">
        <f>Signals!G398</f>
        <v>0</v>
      </c>
      <c r="E399">
        <f>Signals!J398</f>
        <v>0</v>
      </c>
      <c r="F399">
        <f>Signals!K398</f>
        <v>0</v>
      </c>
      <c r="G399">
        <f>IF(Constants!$B$2=2,-B399,B399)</f>
        <v>1</v>
      </c>
      <c r="H399">
        <f>IF(Constants!$C$2=2,-C399,C399)</f>
        <v>1</v>
      </c>
      <c r="I399">
        <f t="shared" si="99"/>
        <v>1</v>
      </c>
      <c r="J399">
        <f t="shared" si="100"/>
        <v>1</v>
      </c>
      <c r="K399">
        <f t="shared" si="101"/>
        <v>1</v>
      </c>
      <c r="L399">
        <f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400.5</v>
      </c>
      <c r="M399">
        <f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400.5</v>
      </c>
      <c r="N399">
        <f t="shared" si="102"/>
        <v>400.5</v>
      </c>
      <c r="O399">
        <f t="shared" si="103"/>
        <v>400.5</v>
      </c>
      <c r="P399">
        <f>IF(I399&lt;&gt;0,(ABS(L399*Constants!$B$10)+50)/100,MAX(P398-ABS(N399*Constants!$B$4),0))</f>
        <v>0.54005</v>
      </c>
      <c r="Q399">
        <f>IF(J399&lt;&gt;0,(ABS(M399*Constants!$B$10)+50)/100,MAX(Q398-ABS(O399*Constants!$B$4),0))</f>
        <v>0.54005</v>
      </c>
      <c r="R399">
        <f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400.5</v>
      </c>
      <c r="S399">
        <f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400.5</v>
      </c>
      <c r="T399">
        <f t="shared" si="104"/>
        <v>400.5</v>
      </c>
      <c r="U399">
        <f t="shared" si="105"/>
        <v>400.5</v>
      </c>
      <c r="V399">
        <f>IF(I399&lt;&gt;0,(ABS(R399*Constants!$B$4)+50)/100,IF(R399=0,MAX((0-ABS(T399*Constants!$B$4)),0),(ABS(R399*Constants!$B$4)+50)/100))</f>
        <v>501.125</v>
      </c>
      <c r="W399">
        <f>IF(J399&lt;&gt;0,(ABS(S399*Constants!$B$4)+50)/100,IF(S399=0,MAX((0-ABS(U399*Constants!$B$4)),0),(ABS(S399*Constants!$B$4)+50)/100))</f>
        <v>501.125</v>
      </c>
      <c r="X399">
        <f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400.5</v>
      </c>
      <c r="Y399">
        <f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400.5</v>
      </c>
      <c r="Z399">
        <f t="shared" si="106"/>
        <v>400.5</v>
      </c>
      <c r="AA399">
        <f t="shared" si="107"/>
        <v>400.5</v>
      </c>
      <c r="AB399">
        <f>IF(I399&lt;&gt;0,(ABS(X399*Constants!$B$10)+50)/100,IF(X399=0,MAX((AB398-ABS(Z399*Constants!$B$4)),0),(ABS(X399*Constants!$B$4)+50)/100))</f>
        <v>0.54005</v>
      </c>
      <c r="AC399">
        <f>IF(J399&lt;&gt;0,(ABS(Y399*Constants!$B$10)+50)/100,IF(Y399=0,MAX((AC398-ABS(AA399*Constants!$B$4)),0),(ABS(Y399*Constants!$B$4)+50)/100))</f>
        <v>0.54005</v>
      </c>
      <c r="AD399">
        <f t="shared" si="108"/>
        <v>401</v>
      </c>
      <c r="AE399">
        <f t="shared" si="109"/>
        <v>400.5</v>
      </c>
      <c r="AF399">
        <f t="shared" si="110"/>
        <v>400.5</v>
      </c>
      <c r="AG399">
        <f>((Constants!$B$5*AG398)+Constants!$B$4*AD399+AH398)/(Constants!$B$5+Constants!$B$4)</f>
        <v>401</v>
      </c>
      <c r="AH399">
        <f>((Constants!$B$5*AG398)+Constants!$B$4*AD399+AH398)-(Constants!$B$5+Constants!$B$4)*AG399</f>
        <v>0</v>
      </c>
      <c r="AI399">
        <f>((Constants!$B$5*AI398)+Constants!$B$4*AE399+AJ398)/(Constants!$B$5+Constants!$B$4)</f>
        <v>400.5</v>
      </c>
      <c r="AJ399">
        <f>((Constants!$B$5*AI398)+Constants!$B$4*AE399+AJ398)-(Constants!$B$4+Constants!$B$5)*AI399</f>
        <v>0</v>
      </c>
      <c r="AK399">
        <f>((Constants!$B$5*AK398)+Constants!$B$4*AF399+AL398)/(Constants!$B$5+Constants!$B$4)</f>
        <v>400.5</v>
      </c>
      <c r="AL399">
        <f>((Constants!$B$5*AK398)+Constants!$B$4*AF399+AL398)-(Constants!$B$5+Constants!$B$4)*AK399</f>
        <v>0</v>
      </c>
      <c r="AM399">
        <f t="shared" si="111"/>
        <v>1</v>
      </c>
      <c r="AN399">
        <f t="shared" si="112"/>
        <v>1</v>
      </c>
      <c r="AO399">
        <f>(200000*(ABS(N399)-ABS(N397))+Constants!$B$7)/(2*Constants!$B$7)</f>
        <v>0.5</v>
      </c>
      <c r="AP399">
        <f>(200000*(ABS(O399)-ABS(O397))+Constants!$B$7)/(2*Constants!$B$7)</f>
        <v>0.5</v>
      </c>
      <c r="AQ399">
        <f t="shared" si="113"/>
        <v>1</v>
      </c>
      <c r="AR399">
        <f>(Constants!$B$3*Constants!$B$8*I399*K399+AS398)/(Constants!$B$9*Constants!$B$4)</f>
        <v>2.51327433628319</v>
      </c>
      <c r="AS399">
        <f>(Constants!$B$3*Constants!$B$8*I399*K399+AS398)-(AR399*Constants!$B$9*Constants!$B$4)</f>
        <v>0</v>
      </c>
      <c r="AT399">
        <f t="shared" si="114"/>
        <v>997.769911504426</v>
      </c>
      <c r="AU399">
        <f t="array" ref="AU399">IF(SUMPRODUCT(--(SIGN(AN366:AN398)=SIGN(K367:K399)))=0,2,IF(AV398&gt;0,1,0))</f>
        <v>0</v>
      </c>
      <c r="AV399">
        <f>IF(AU399=2,ROUND(5*1000/Constants!$B$11,0),IF(AV398&gt;0,AV398-1,0))</f>
        <v>0</v>
      </c>
      <c r="AW399">
        <f t="shared" si="115"/>
        <v>0</v>
      </c>
      <c r="AX399">
        <f ca="1" t="array" ref="AX399">IF(AW399&gt;Constants!$B$12,2,IF(SUMPRODUCT(--(AX380:AX399=2))=0,0,1))</f>
        <v>2</v>
      </c>
      <c r="AZ399">
        <f t="array" ref="AZ399">IF(ABS(AG399)&gt;Constants!$B$13,2,IF(SUMPRODUCT(--(AZ379:AZ398=2))=0,0,1))</f>
        <v>0</v>
      </c>
    </row>
    <row r="400" spans="1:52">
      <c r="A400" s="3">
        <v>398</v>
      </c>
      <c r="B400">
        <f>Signals!D399</f>
        <v>1</v>
      </c>
      <c r="C400">
        <f>Signals!E399</f>
        <v>1</v>
      </c>
      <c r="D400">
        <f>Signals!G399</f>
        <v>0</v>
      </c>
      <c r="E400">
        <f>Signals!J399</f>
        <v>0</v>
      </c>
      <c r="F400">
        <f>Signals!K399</f>
        <v>0</v>
      </c>
      <c r="G400">
        <f>IF(Constants!$B$2=2,-B400,B400)</f>
        <v>1</v>
      </c>
      <c r="H400">
        <f>IF(Constants!$C$2=2,-C400,C400)</f>
        <v>1</v>
      </c>
      <c r="I400">
        <f t="shared" si="99"/>
        <v>1</v>
      </c>
      <c r="J400">
        <f t="shared" si="100"/>
        <v>1</v>
      </c>
      <c r="K400">
        <f t="shared" si="101"/>
        <v>1</v>
      </c>
      <c r="L400">
        <f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400.5</v>
      </c>
      <c r="M400">
        <f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400.5</v>
      </c>
      <c r="N400">
        <f t="shared" si="102"/>
        <v>400.5</v>
      </c>
      <c r="O400">
        <f t="shared" si="103"/>
        <v>400.5</v>
      </c>
      <c r="P400">
        <f>IF(I400&lt;&gt;0,(ABS(L400*Constants!$B$10)+50)/100,MAX(P399-ABS(N400*Constants!$B$4),0))</f>
        <v>0.54005</v>
      </c>
      <c r="Q400">
        <f>IF(J400&lt;&gt;0,(ABS(M400*Constants!$B$10)+50)/100,MAX(Q399-ABS(O400*Constants!$B$4),0))</f>
        <v>0.54005</v>
      </c>
      <c r="R400">
        <f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400.5</v>
      </c>
      <c r="S400">
        <f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400.5</v>
      </c>
      <c r="T400">
        <f t="shared" si="104"/>
        <v>400.5</v>
      </c>
      <c r="U400">
        <f t="shared" si="105"/>
        <v>400.5</v>
      </c>
      <c r="V400">
        <f>IF(I400&lt;&gt;0,(ABS(R400*Constants!$B$4)+50)/100,IF(R400=0,MAX((0-ABS(T400*Constants!$B$4)),0),(ABS(R400*Constants!$B$4)+50)/100))</f>
        <v>501.125</v>
      </c>
      <c r="W400">
        <f>IF(J400&lt;&gt;0,(ABS(S400*Constants!$B$4)+50)/100,IF(S400=0,MAX((0-ABS(U400*Constants!$B$4)),0),(ABS(S400*Constants!$B$4)+50)/100))</f>
        <v>501.125</v>
      </c>
      <c r="X400">
        <f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400.5</v>
      </c>
      <c r="Y400">
        <f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400.5</v>
      </c>
      <c r="Z400">
        <f t="shared" si="106"/>
        <v>400.5</v>
      </c>
      <c r="AA400">
        <f t="shared" si="107"/>
        <v>400.5</v>
      </c>
      <c r="AB400">
        <f>IF(I400&lt;&gt;0,(ABS(X400*Constants!$B$10)+50)/100,IF(X400=0,MAX((AB399-ABS(Z400*Constants!$B$4)),0),(ABS(X400*Constants!$B$4)+50)/100))</f>
        <v>0.54005</v>
      </c>
      <c r="AC400">
        <f>IF(J400&lt;&gt;0,(ABS(Y400*Constants!$B$10)+50)/100,IF(Y400=0,MAX((AC399-ABS(AA400*Constants!$B$4)),0),(ABS(Y400*Constants!$B$4)+50)/100))</f>
        <v>0.54005</v>
      </c>
      <c r="AD400">
        <f t="shared" si="108"/>
        <v>401</v>
      </c>
      <c r="AE400">
        <f t="shared" si="109"/>
        <v>400.5</v>
      </c>
      <c r="AF400">
        <f t="shared" si="110"/>
        <v>400.5</v>
      </c>
      <c r="AG400">
        <f>((Constants!$B$5*AG399)+Constants!$B$4*AD400+AH399)/(Constants!$B$5+Constants!$B$4)</f>
        <v>401</v>
      </c>
      <c r="AH400">
        <f>((Constants!$B$5*AG399)+Constants!$B$4*AD400+AH399)-(Constants!$B$5+Constants!$B$4)*AG400</f>
        <v>0</v>
      </c>
      <c r="AI400">
        <f>((Constants!$B$5*AI399)+Constants!$B$4*AE400+AJ399)/(Constants!$B$5+Constants!$B$4)</f>
        <v>400.5</v>
      </c>
      <c r="AJ400">
        <f>((Constants!$B$5*AI399)+Constants!$B$4*AE400+AJ399)-(Constants!$B$4+Constants!$B$5)*AI400</f>
        <v>0</v>
      </c>
      <c r="AK400">
        <f>((Constants!$B$5*AK399)+Constants!$B$4*AF400+AL399)/(Constants!$B$5+Constants!$B$4)</f>
        <v>400.5</v>
      </c>
      <c r="AL400">
        <f>((Constants!$B$5*AK399)+Constants!$B$4*AF400+AL399)-(Constants!$B$5+Constants!$B$4)*AK400</f>
        <v>0</v>
      </c>
      <c r="AM400">
        <f t="shared" si="111"/>
        <v>1</v>
      </c>
      <c r="AN400">
        <f t="shared" si="112"/>
        <v>1</v>
      </c>
      <c r="AO400">
        <f>(200000*(ABS(N400)-ABS(N398))+Constants!$B$7)/(2*Constants!$B$7)</f>
        <v>0.5</v>
      </c>
      <c r="AP400">
        <f>(200000*(ABS(O400)-ABS(O398))+Constants!$B$7)/(2*Constants!$B$7)</f>
        <v>0.5</v>
      </c>
      <c r="AQ400">
        <f t="shared" si="113"/>
        <v>1</v>
      </c>
      <c r="AR400">
        <f>(Constants!$B$3*Constants!$B$8*I400*K400+AS399)/(Constants!$B$9*Constants!$B$4)</f>
        <v>2.51327433628319</v>
      </c>
      <c r="AS400">
        <f>(Constants!$B$3*Constants!$B$8*I400*K400+AS399)-(AR400*Constants!$B$9*Constants!$B$4)</f>
        <v>0</v>
      </c>
      <c r="AT400">
        <f t="shared" si="114"/>
        <v>1000.28318584071</v>
      </c>
      <c r="AU400">
        <f t="array" ref="AU400">IF(SUMPRODUCT(--(SIGN(AN367:AN399)=SIGN(K368:K400)))=0,2,IF(AV399&gt;0,1,0))</f>
        <v>0</v>
      </c>
      <c r="AV400">
        <f>IF(AU400=2,ROUND(5*1000/Constants!$B$11,0),IF(AV399&gt;0,AV399-1,0))</f>
        <v>0</v>
      </c>
      <c r="AW400">
        <f t="shared" si="115"/>
        <v>0</v>
      </c>
      <c r="AX400">
        <f ca="1" t="array" ref="AX400">IF(AW400&gt;Constants!$B$12,2,IF(SUMPRODUCT(--(AX381:AX400=2))=0,0,1))</f>
        <v>2</v>
      </c>
      <c r="AZ400">
        <f t="array" ref="AZ400">IF(ABS(AG400)&gt;Constants!$B$13,2,IF(SUMPRODUCT(--(AZ380:AZ399=2))=0,0,1))</f>
        <v>0</v>
      </c>
    </row>
    <row r="401" spans="1:52">
      <c r="A401" s="3">
        <v>399</v>
      </c>
      <c r="B401">
        <f>Signals!D400</f>
        <v>1</v>
      </c>
      <c r="C401">
        <f>Signals!E400</f>
        <v>1</v>
      </c>
      <c r="D401">
        <f>Signals!G400</f>
        <v>0</v>
      </c>
      <c r="E401">
        <f>Signals!J400</f>
        <v>0</v>
      </c>
      <c r="F401">
        <f>Signals!K400</f>
        <v>0</v>
      </c>
      <c r="G401">
        <f>IF(Constants!$B$2=2,-B401,B401)</f>
        <v>1</v>
      </c>
      <c r="H401">
        <f>IF(Constants!$C$2=2,-C401,C401)</f>
        <v>1</v>
      </c>
      <c r="I401">
        <f t="shared" si="99"/>
        <v>1</v>
      </c>
      <c r="J401">
        <f t="shared" si="100"/>
        <v>1</v>
      </c>
      <c r="K401">
        <f t="shared" si="101"/>
        <v>1</v>
      </c>
      <c r="L401">
        <f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400.5</v>
      </c>
      <c r="M401">
        <f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400.5</v>
      </c>
      <c r="N401">
        <f t="shared" si="102"/>
        <v>400.5</v>
      </c>
      <c r="O401">
        <f t="shared" si="103"/>
        <v>400.5</v>
      </c>
      <c r="P401">
        <f>IF(I401&lt;&gt;0,(ABS(L401*Constants!$B$10)+50)/100,MAX(P400-ABS(N401*Constants!$B$4),0))</f>
        <v>0.54005</v>
      </c>
      <c r="Q401">
        <f>IF(J401&lt;&gt;0,(ABS(M401*Constants!$B$10)+50)/100,MAX(Q400-ABS(O401*Constants!$B$4),0))</f>
        <v>0.54005</v>
      </c>
      <c r="R401">
        <f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400.5</v>
      </c>
      <c r="S401">
        <f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400.5</v>
      </c>
      <c r="T401">
        <f t="shared" si="104"/>
        <v>400.5</v>
      </c>
      <c r="U401">
        <f t="shared" si="105"/>
        <v>400.5</v>
      </c>
      <c r="V401">
        <f>IF(I401&lt;&gt;0,(ABS(R401*Constants!$B$4)+50)/100,IF(R401=0,MAX((0-ABS(T401*Constants!$B$4)),0),(ABS(R401*Constants!$B$4)+50)/100))</f>
        <v>501.125</v>
      </c>
      <c r="W401">
        <f>IF(J401&lt;&gt;0,(ABS(S401*Constants!$B$4)+50)/100,IF(S401=0,MAX((0-ABS(U401*Constants!$B$4)),0),(ABS(S401*Constants!$B$4)+50)/100))</f>
        <v>501.125</v>
      </c>
      <c r="X401">
        <f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400.5</v>
      </c>
      <c r="Y401">
        <f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400.5</v>
      </c>
      <c r="Z401">
        <f t="shared" si="106"/>
        <v>400.5</v>
      </c>
      <c r="AA401">
        <f t="shared" si="107"/>
        <v>400.5</v>
      </c>
      <c r="AB401">
        <f>IF(I401&lt;&gt;0,(ABS(X401*Constants!$B$10)+50)/100,IF(X401=0,MAX((AB400-ABS(Z401*Constants!$B$4)),0),(ABS(X401*Constants!$B$4)+50)/100))</f>
        <v>0.54005</v>
      </c>
      <c r="AC401">
        <f>IF(J401&lt;&gt;0,(ABS(Y401*Constants!$B$10)+50)/100,IF(Y401=0,MAX((AC400-ABS(AA401*Constants!$B$4)),0),(ABS(Y401*Constants!$B$4)+50)/100))</f>
        <v>0.54005</v>
      </c>
      <c r="AD401">
        <f t="shared" si="108"/>
        <v>401</v>
      </c>
      <c r="AE401">
        <f t="shared" si="109"/>
        <v>400.5</v>
      </c>
      <c r="AF401">
        <f t="shared" si="110"/>
        <v>400.5</v>
      </c>
      <c r="AG401">
        <f>((Constants!$B$5*AG400)+Constants!$B$4*AD401+AH400)/(Constants!$B$5+Constants!$B$4)</f>
        <v>401</v>
      </c>
      <c r="AH401">
        <f>((Constants!$B$5*AG400)+Constants!$B$4*AD401+AH400)-(Constants!$B$5+Constants!$B$4)*AG401</f>
        <v>0</v>
      </c>
      <c r="AI401">
        <f>((Constants!$B$5*AI400)+Constants!$B$4*AE401+AJ400)/(Constants!$B$5+Constants!$B$4)</f>
        <v>400.5</v>
      </c>
      <c r="AJ401">
        <f>((Constants!$B$5*AI400)+Constants!$B$4*AE401+AJ400)-(Constants!$B$4+Constants!$B$5)*AI401</f>
        <v>0</v>
      </c>
      <c r="AK401">
        <f>((Constants!$B$5*AK400)+Constants!$B$4*AF401+AL400)/(Constants!$B$5+Constants!$B$4)</f>
        <v>400.5</v>
      </c>
      <c r="AL401">
        <f>((Constants!$B$5*AK400)+Constants!$B$4*AF401+AL400)-(Constants!$B$5+Constants!$B$4)*AK401</f>
        <v>0</v>
      </c>
      <c r="AM401">
        <f t="shared" si="111"/>
        <v>1</v>
      </c>
      <c r="AN401">
        <f t="shared" si="112"/>
        <v>1</v>
      </c>
      <c r="AO401">
        <f>(200000*(ABS(N401)-ABS(N399))+Constants!$B$7)/(2*Constants!$B$7)</f>
        <v>0.5</v>
      </c>
      <c r="AP401">
        <f>(200000*(ABS(O401)-ABS(O399))+Constants!$B$7)/(2*Constants!$B$7)</f>
        <v>0.5</v>
      </c>
      <c r="AQ401">
        <f t="shared" si="113"/>
        <v>1</v>
      </c>
      <c r="AR401">
        <f>(Constants!$B$3*Constants!$B$8*I401*K401+AS400)/(Constants!$B$9*Constants!$B$4)</f>
        <v>2.51327433628319</v>
      </c>
      <c r="AS401">
        <f>(Constants!$B$3*Constants!$B$8*I401*K401+AS400)-(AR401*Constants!$B$9*Constants!$B$4)</f>
        <v>0</v>
      </c>
      <c r="AT401">
        <f t="shared" si="114"/>
        <v>1002.79646017699</v>
      </c>
      <c r="AU401">
        <f t="array" ref="AU401">IF(SUMPRODUCT(--(SIGN(AN368:AN400)=SIGN(K369:K401)))=0,2,IF(AV400&gt;0,1,0))</f>
        <v>0</v>
      </c>
      <c r="AV401">
        <f>IF(AU401=2,ROUND(5*1000/Constants!$B$11,0),IF(AV400&gt;0,AV400-1,0))</f>
        <v>0</v>
      </c>
      <c r="AW401">
        <f t="shared" si="115"/>
        <v>0</v>
      </c>
      <c r="AX401">
        <f ca="1" t="array" ref="AX401">IF(AW401&gt;Constants!$B$12,2,IF(SUMPRODUCT(--(AX382:AX401=2))=0,0,1))</f>
        <v>2</v>
      </c>
      <c r="AZ401">
        <f t="array" ref="AZ401">IF(ABS(AG401)&gt;Constants!$B$13,2,IF(SUMPRODUCT(--(AZ381:AZ400=2))=0,0,1))</f>
        <v>0</v>
      </c>
    </row>
    <row r="402" spans="1:52">
      <c r="A402" s="3">
        <v>400</v>
      </c>
      <c r="B402">
        <f>Signals!D401</f>
        <v>1</v>
      </c>
      <c r="C402">
        <f>Signals!E401</f>
        <v>1</v>
      </c>
      <c r="D402">
        <f>Signals!G401</f>
        <v>0</v>
      </c>
      <c r="E402">
        <f>Signals!J401</f>
        <v>0</v>
      </c>
      <c r="F402">
        <f>Signals!K401</f>
        <v>0</v>
      </c>
      <c r="G402">
        <f>IF(Constants!$B$2=2,-B402,B402)</f>
        <v>1</v>
      </c>
      <c r="H402">
        <f>IF(Constants!$C$2=2,-C402,C402)</f>
        <v>1</v>
      </c>
      <c r="I402">
        <f t="shared" si="99"/>
        <v>1</v>
      </c>
      <c r="J402">
        <f t="shared" si="100"/>
        <v>1</v>
      </c>
      <c r="K402">
        <f t="shared" si="101"/>
        <v>1</v>
      </c>
      <c r="L402">
        <f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400.5</v>
      </c>
      <c r="M402">
        <f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400.5</v>
      </c>
      <c r="N402">
        <f t="shared" si="102"/>
        <v>400.5</v>
      </c>
      <c r="O402">
        <f t="shared" si="103"/>
        <v>400.5</v>
      </c>
      <c r="P402">
        <f>IF(I402&lt;&gt;0,(ABS(L402*Constants!$B$10)+50)/100,MAX(P401-ABS(N402*Constants!$B$4),0))</f>
        <v>0.54005</v>
      </c>
      <c r="Q402">
        <f>IF(J402&lt;&gt;0,(ABS(M402*Constants!$B$10)+50)/100,MAX(Q401-ABS(O402*Constants!$B$4),0))</f>
        <v>0.54005</v>
      </c>
      <c r="R402">
        <f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400.5</v>
      </c>
      <c r="S402">
        <f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400.5</v>
      </c>
      <c r="T402">
        <f t="shared" si="104"/>
        <v>400.5</v>
      </c>
      <c r="U402">
        <f t="shared" si="105"/>
        <v>400.5</v>
      </c>
      <c r="V402">
        <f>IF(I402&lt;&gt;0,(ABS(R402*Constants!$B$4)+50)/100,IF(R402=0,MAX((0-ABS(T402*Constants!$B$4)),0),(ABS(R402*Constants!$B$4)+50)/100))</f>
        <v>501.125</v>
      </c>
      <c r="W402">
        <f>IF(J402&lt;&gt;0,(ABS(S402*Constants!$B$4)+50)/100,IF(S402=0,MAX((0-ABS(U402*Constants!$B$4)),0),(ABS(S402*Constants!$B$4)+50)/100))</f>
        <v>501.125</v>
      </c>
      <c r="X402">
        <f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400.5</v>
      </c>
      <c r="Y402">
        <f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400.5</v>
      </c>
      <c r="Z402">
        <f t="shared" si="106"/>
        <v>400.5</v>
      </c>
      <c r="AA402">
        <f t="shared" si="107"/>
        <v>400.5</v>
      </c>
      <c r="AB402">
        <f>IF(I402&lt;&gt;0,(ABS(X402*Constants!$B$10)+50)/100,IF(X402=0,MAX((AB401-ABS(Z402*Constants!$B$4)),0),(ABS(X402*Constants!$B$4)+50)/100))</f>
        <v>0.54005</v>
      </c>
      <c r="AC402">
        <f>IF(J402&lt;&gt;0,(ABS(Y402*Constants!$B$10)+50)/100,IF(Y402=0,MAX((AC401-ABS(AA402*Constants!$B$4)),0),(ABS(Y402*Constants!$B$4)+50)/100))</f>
        <v>0.54005</v>
      </c>
      <c r="AD402">
        <f t="shared" si="108"/>
        <v>401</v>
      </c>
      <c r="AE402">
        <f t="shared" si="109"/>
        <v>400.5</v>
      </c>
      <c r="AF402">
        <f t="shared" si="110"/>
        <v>400.5</v>
      </c>
      <c r="AG402">
        <f>((Constants!$B$5*AG401)+Constants!$B$4*AD402+AH401)/(Constants!$B$5+Constants!$B$4)</f>
        <v>401</v>
      </c>
      <c r="AH402">
        <f>((Constants!$B$5*AG401)+Constants!$B$4*AD402+AH401)-(Constants!$B$5+Constants!$B$4)*AG402</f>
        <v>0</v>
      </c>
      <c r="AI402">
        <f>((Constants!$B$5*AI401)+Constants!$B$4*AE402+AJ401)/(Constants!$B$5+Constants!$B$4)</f>
        <v>400.5</v>
      </c>
      <c r="AJ402">
        <f>((Constants!$B$5*AI401)+Constants!$B$4*AE402+AJ401)-(Constants!$B$4+Constants!$B$5)*AI402</f>
        <v>0</v>
      </c>
      <c r="AK402">
        <f>((Constants!$B$5*AK401)+Constants!$B$4*AF402+AL401)/(Constants!$B$5+Constants!$B$4)</f>
        <v>400.5</v>
      </c>
      <c r="AL402">
        <f>((Constants!$B$5*AK401)+Constants!$B$4*AF402+AL401)-(Constants!$B$5+Constants!$B$4)*AK402</f>
        <v>0</v>
      </c>
      <c r="AM402">
        <f t="shared" si="111"/>
        <v>1</v>
      </c>
      <c r="AN402">
        <f t="shared" si="112"/>
        <v>1</v>
      </c>
      <c r="AO402">
        <f>(200000*(ABS(N402)-ABS(N400))+Constants!$B$7)/(2*Constants!$B$7)</f>
        <v>0.5</v>
      </c>
      <c r="AP402">
        <f>(200000*(ABS(O402)-ABS(O400))+Constants!$B$7)/(2*Constants!$B$7)</f>
        <v>0.5</v>
      </c>
      <c r="AQ402">
        <f t="shared" si="113"/>
        <v>1</v>
      </c>
      <c r="AR402">
        <f>(Constants!$B$3*Constants!$B$8*I402*K402+AS401)/(Constants!$B$9*Constants!$B$4)</f>
        <v>2.51327433628319</v>
      </c>
      <c r="AS402">
        <f>(Constants!$B$3*Constants!$B$8*I402*K402+AS401)-(AR402*Constants!$B$9*Constants!$B$4)</f>
        <v>0</v>
      </c>
      <c r="AT402">
        <f t="shared" si="114"/>
        <v>1005.30973451328</v>
      </c>
      <c r="AU402">
        <f t="array" ref="AU402">IF(SUMPRODUCT(--(SIGN(AN369:AN401)=SIGN(K370:K402)))=0,2,IF(AV401&gt;0,1,0))</f>
        <v>0</v>
      </c>
      <c r="AV402">
        <f>IF(AU402=2,ROUND(5*1000/Constants!$B$11,0),IF(AV401&gt;0,AV401-1,0))</f>
        <v>0</v>
      </c>
      <c r="AW402">
        <f t="shared" si="115"/>
        <v>0</v>
      </c>
      <c r="AX402">
        <f ca="1" t="array" ref="AX402">IF(AW402&gt;Constants!$B$12,2,IF(SUMPRODUCT(--(AX383:AX402=2))=0,0,1))</f>
        <v>2</v>
      </c>
      <c r="AZ402">
        <f t="array" ref="AZ402">IF(ABS(AG402)&gt;Constants!$B$13,2,IF(SUMPRODUCT(--(AZ382:AZ401=2))=0,0,1))</f>
        <v>0</v>
      </c>
    </row>
    <row r="403" spans="1:52">
      <c r="A403" s="3">
        <v>401</v>
      </c>
      <c r="B403">
        <f>Signals!D402</f>
        <v>1</v>
      </c>
      <c r="C403">
        <f>Signals!E402</f>
        <v>1</v>
      </c>
      <c r="D403">
        <f>Signals!G402</f>
        <v>0</v>
      </c>
      <c r="E403">
        <f>Signals!J402</f>
        <v>0</v>
      </c>
      <c r="F403">
        <f>Signals!K402</f>
        <v>0</v>
      </c>
      <c r="G403">
        <f>IF(Constants!$B$2=2,-B403,B403)</f>
        <v>1</v>
      </c>
      <c r="H403">
        <f>IF(Constants!$C$2=2,-C403,C403)</f>
        <v>1</v>
      </c>
      <c r="I403">
        <f t="shared" si="99"/>
        <v>1</v>
      </c>
      <c r="J403">
        <f t="shared" si="100"/>
        <v>1</v>
      </c>
      <c r="K403">
        <f t="shared" si="101"/>
        <v>1</v>
      </c>
      <c r="L403">
        <f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400.5</v>
      </c>
      <c r="M403">
        <f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400.5</v>
      </c>
      <c r="N403">
        <f t="shared" si="102"/>
        <v>400.5</v>
      </c>
      <c r="O403">
        <f t="shared" si="103"/>
        <v>400.5</v>
      </c>
      <c r="P403">
        <f>IF(I403&lt;&gt;0,(ABS(L403*Constants!$B$10)+50)/100,MAX(P402-ABS(N403*Constants!$B$4),0))</f>
        <v>0.54005</v>
      </c>
      <c r="Q403">
        <f>IF(J403&lt;&gt;0,(ABS(M403*Constants!$B$10)+50)/100,MAX(Q402-ABS(O403*Constants!$B$4),0))</f>
        <v>0.54005</v>
      </c>
      <c r="R403">
        <f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400.5</v>
      </c>
      <c r="S403">
        <f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400.5</v>
      </c>
      <c r="T403">
        <f t="shared" si="104"/>
        <v>400.5</v>
      </c>
      <c r="U403">
        <f t="shared" si="105"/>
        <v>400.5</v>
      </c>
      <c r="V403">
        <f>IF(I403&lt;&gt;0,(ABS(R403*Constants!$B$4)+50)/100,IF(R403=0,MAX((0-ABS(T403*Constants!$B$4)),0),(ABS(R403*Constants!$B$4)+50)/100))</f>
        <v>501.125</v>
      </c>
      <c r="W403">
        <f>IF(J403&lt;&gt;0,(ABS(S403*Constants!$B$4)+50)/100,IF(S403=0,MAX((0-ABS(U403*Constants!$B$4)),0),(ABS(S403*Constants!$B$4)+50)/100))</f>
        <v>501.125</v>
      </c>
      <c r="X403">
        <f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400.5</v>
      </c>
      <c r="Y403">
        <f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400.5</v>
      </c>
      <c r="Z403">
        <f t="shared" si="106"/>
        <v>400.5</v>
      </c>
      <c r="AA403">
        <f t="shared" si="107"/>
        <v>400.5</v>
      </c>
      <c r="AB403">
        <f>IF(I403&lt;&gt;0,(ABS(X403*Constants!$B$10)+50)/100,IF(X403=0,MAX((AB402-ABS(Z403*Constants!$B$4)),0),(ABS(X403*Constants!$B$4)+50)/100))</f>
        <v>0.54005</v>
      </c>
      <c r="AC403">
        <f>IF(J403&lt;&gt;0,(ABS(Y403*Constants!$B$10)+50)/100,IF(Y403=0,MAX((AC402-ABS(AA403*Constants!$B$4)),0),(ABS(Y403*Constants!$B$4)+50)/100))</f>
        <v>0.54005</v>
      </c>
      <c r="AD403">
        <f t="shared" si="108"/>
        <v>401</v>
      </c>
      <c r="AE403">
        <f t="shared" si="109"/>
        <v>400.5</v>
      </c>
      <c r="AF403">
        <f t="shared" si="110"/>
        <v>400.5</v>
      </c>
      <c r="AG403">
        <f>((Constants!$B$5*AG402)+Constants!$B$4*AD403+AH402)/(Constants!$B$5+Constants!$B$4)</f>
        <v>401</v>
      </c>
      <c r="AH403">
        <f>((Constants!$B$5*AG402)+Constants!$B$4*AD403+AH402)-(Constants!$B$5+Constants!$B$4)*AG403</f>
        <v>0</v>
      </c>
      <c r="AI403">
        <f>((Constants!$B$5*AI402)+Constants!$B$4*AE403+AJ402)/(Constants!$B$5+Constants!$B$4)</f>
        <v>400.5</v>
      </c>
      <c r="AJ403">
        <f>((Constants!$B$5*AI402)+Constants!$B$4*AE403+AJ402)-(Constants!$B$4+Constants!$B$5)*AI403</f>
        <v>0</v>
      </c>
      <c r="AK403">
        <f>((Constants!$B$5*AK402)+Constants!$B$4*AF403+AL402)/(Constants!$B$5+Constants!$B$4)</f>
        <v>400.5</v>
      </c>
      <c r="AL403">
        <f>((Constants!$B$5*AK402)+Constants!$B$4*AF403+AL402)-(Constants!$B$5+Constants!$B$4)*AK403</f>
        <v>0</v>
      </c>
      <c r="AM403">
        <f t="shared" si="111"/>
        <v>1</v>
      </c>
      <c r="AN403">
        <f t="shared" si="112"/>
        <v>1</v>
      </c>
      <c r="AO403">
        <f>(200000*(ABS(N403)-ABS(N401))+Constants!$B$7)/(2*Constants!$B$7)</f>
        <v>0.5</v>
      </c>
      <c r="AP403">
        <f>(200000*(ABS(O403)-ABS(O401))+Constants!$B$7)/(2*Constants!$B$7)</f>
        <v>0.5</v>
      </c>
      <c r="AQ403">
        <f t="shared" si="113"/>
        <v>1</v>
      </c>
      <c r="AR403">
        <f>(Constants!$B$3*Constants!$B$8*I403*K403+AS402)/(Constants!$B$9*Constants!$B$4)</f>
        <v>2.51327433628319</v>
      </c>
      <c r="AS403">
        <f>(Constants!$B$3*Constants!$B$8*I403*K403+AS402)-(AR403*Constants!$B$9*Constants!$B$4)</f>
        <v>0</v>
      </c>
      <c r="AT403">
        <f t="shared" si="114"/>
        <v>1007.82300884956</v>
      </c>
      <c r="AU403">
        <f t="array" ref="AU403">IF(SUMPRODUCT(--(SIGN(AN370:AN402)=SIGN(K371:K403)))=0,2,IF(AV402&gt;0,1,0))</f>
        <v>0</v>
      </c>
      <c r="AV403">
        <f>IF(AU403=2,ROUND(5*1000/Constants!$B$11,0),IF(AV402&gt;0,AV402-1,0))</f>
        <v>0</v>
      </c>
      <c r="AW403">
        <f t="shared" si="115"/>
        <v>0</v>
      </c>
      <c r="AX403">
        <f ca="1" t="array" ref="AX403">IF(AW403&gt;Constants!$B$12,2,IF(SUMPRODUCT(--(AX384:AX403=2))=0,0,1))</f>
        <v>2</v>
      </c>
      <c r="AZ403">
        <f t="array" ref="AZ403">IF(ABS(AG403)&gt;Constants!$B$13,2,IF(SUMPRODUCT(--(AZ383:AZ402=2))=0,0,1))</f>
        <v>0</v>
      </c>
    </row>
    <row r="404" spans="1:52">
      <c r="A404" s="3">
        <v>402</v>
      </c>
      <c r="B404">
        <f>Signals!D403</f>
        <v>1</v>
      </c>
      <c r="C404">
        <f>Signals!E403</f>
        <v>1</v>
      </c>
      <c r="D404">
        <f>Signals!G403</f>
        <v>0</v>
      </c>
      <c r="E404">
        <f>Signals!J403</f>
        <v>0</v>
      </c>
      <c r="F404">
        <f>Signals!K403</f>
        <v>0</v>
      </c>
      <c r="G404">
        <f>IF(Constants!$B$2=2,-B404,B404)</f>
        <v>1</v>
      </c>
      <c r="H404">
        <f>IF(Constants!$C$2=2,-C404,C404)</f>
        <v>1</v>
      </c>
      <c r="I404">
        <f t="shared" si="99"/>
        <v>1</v>
      </c>
      <c r="J404">
        <f t="shared" si="100"/>
        <v>1</v>
      </c>
      <c r="K404">
        <f t="shared" si="101"/>
        <v>1</v>
      </c>
      <c r="L404">
        <f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400.5</v>
      </c>
      <c r="M404">
        <f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400.5</v>
      </c>
      <c r="N404">
        <f t="shared" si="102"/>
        <v>400.5</v>
      </c>
      <c r="O404">
        <f t="shared" si="103"/>
        <v>400.5</v>
      </c>
      <c r="P404">
        <f>IF(I404&lt;&gt;0,(ABS(L404*Constants!$B$10)+50)/100,MAX(P403-ABS(N404*Constants!$B$4),0))</f>
        <v>0.54005</v>
      </c>
      <c r="Q404">
        <f>IF(J404&lt;&gt;0,(ABS(M404*Constants!$B$10)+50)/100,MAX(Q403-ABS(O404*Constants!$B$4),0))</f>
        <v>0.54005</v>
      </c>
      <c r="R404">
        <f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400.5</v>
      </c>
      <c r="S404">
        <f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400.5</v>
      </c>
      <c r="T404">
        <f t="shared" si="104"/>
        <v>400.5</v>
      </c>
      <c r="U404">
        <f t="shared" si="105"/>
        <v>400.5</v>
      </c>
      <c r="V404">
        <f>IF(I404&lt;&gt;0,(ABS(R404*Constants!$B$4)+50)/100,IF(R404=0,MAX((0-ABS(T404*Constants!$B$4)),0),(ABS(R404*Constants!$B$4)+50)/100))</f>
        <v>501.125</v>
      </c>
      <c r="W404">
        <f>IF(J404&lt;&gt;0,(ABS(S404*Constants!$B$4)+50)/100,IF(S404=0,MAX((0-ABS(U404*Constants!$B$4)),0),(ABS(S404*Constants!$B$4)+50)/100))</f>
        <v>501.125</v>
      </c>
      <c r="X404">
        <f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400.5</v>
      </c>
      <c r="Y404">
        <f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400.5</v>
      </c>
      <c r="Z404">
        <f t="shared" si="106"/>
        <v>400.5</v>
      </c>
      <c r="AA404">
        <f t="shared" si="107"/>
        <v>400.5</v>
      </c>
      <c r="AB404">
        <f>IF(I404&lt;&gt;0,(ABS(X404*Constants!$B$10)+50)/100,IF(X404=0,MAX((AB403-ABS(Z404*Constants!$B$4)),0),(ABS(X404*Constants!$B$4)+50)/100))</f>
        <v>0.54005</v>
      </c>
      <c r="AC404">
        <f>IF(J404&lt;&gt;0,(ABS(Y404*Constants!$B$10)+50)/100,IF(Y404=0,MAX((AC403-ABS(AA404*Constants!$B$4)),0),(ABS(Y404*Constants!$B$4)+50)/100))</f>
        <v>0.54005</v>
      </c>
      <c r="AD404">
        <f t="shared" si="108"/>
        <v>401</v>
      </c>
      <c r="AE404">
        <f t="shared" si="109"/>
        <v>400.5</v>
      </c>
      <c r="AF404">
        <f t="shared" si="110"/>
        <v>400.5</v>
      </c>
      <c r="AG404">
        <f>((Constants!$B$5*AG403)+Constants!$B$4*AD404+AH403)/(Constants!$B$5+Constants!$B$4)</f>
        <v>401</v>
      </c>
      <c r="AH404">
        <f>((Constants!$B$5*AG403)+Constants!$B$4*AD404+AH403)-(Constants!$B$5+Constants!$B$4)*AG404</f>
        <v>0</v>
      </c>
      <c r="AI404">
        <f>((Constants!$B$5*AI403)+Constants!$B$4*AE404+AJ403)/(Constants!$B$5+Constants!$B$4)</f>
        <v>400.5</v>
      </c>
      <c r="AJ404">
        <f>((Constants!$B$5*AI403)+Constants!$B$4*AE404+AJ403)-(Constants!$B$4+Constants!$B$5)*AI404</f>
        <v>0</v>
      </c>
      <c r="AK404">
        <f>((Constants!$B$5*AK403)+Constants!$B$4*AF404+AL403)/(Constants!$B$5+Constants!$B$4)</f>
        <v>400.5</v>
      </c>
      <c r="AL404">
        <f>((Constants!$B$5*AK403)+Constants!$B$4*AF404+AL403)-(Constants!$B$5+Constants!$B$4)*AK404</f>
        <v>0</v>
      </c>
      <c r="AM404">
        <f t="shared" si="111"/>
        <v>1</v>
      </c>
      <c r="AN404">
        <f t="shared" si="112"/>
        <v>1</v>
      </c>
      <c r="AO404">
        <f>(200000*(ABS(N404)-ABS(N402))+Constants!$B$7)/(2*Constants!$B$7)</f>
        <v>0.5</v>
      </c>
      <c r="AP404">
        <f>(200000*(ABS(O404)-ABS(O402))+Constants!$B$7)/(2*Constants!$B$7)</f>
        <v>0.5</v>
      </c>
      <c r="AQ404">
        <f t="shared" si="113"/>
        <v>1</v>
      </c>
      <c r="AR404">
        <f>(Constants!$B$3*Constants!$B$8*I404*K404+AS403)/(Constants!$B$9*Constants!$B$4)</f>
        <v>2.51327433628319</v>
      </c>
      <c r="AS404">
        <f>(Constants!$B$3*Constants!$B$8*I404*K404+AS403)-(AR404*Constants!$B$9*Constants!$B$4)</f>
        <v>0</v>
      </c>
      <c r="AT404">
        <f t="shared" si="114"/>
        <v>1010.33628318584</v>
      </c>
      <c r="AU404">
        <f t="array" ref="AU404">IF(SUMPRODUCT(--(SIGN(AN371:AN403)=SIGN(K372:K404)))=0,2,IF(AV403&gt;0,1,0))</f>
        <v>0</v>
      </c>
      <c r="AV404">
        <f>IF(AU404=2,ROUND(5*1000/Constants!$B$11,0),IF(AV403&gt;0,AV403-1,0))</f>
        <v>0</v>
      </c>
      <c r="AW404">
        <f t="shared" si="115"/>
        <v>0</v>
      </c>
      <c r="AX404">
        <f ca="1" t="array" ref="AX404">IF(AW404&gt;Constants!$B$12,2,IF(SUMPRODUCT(--(AX385:AX404=2))=0,0,1))</f>
        <v>2</v>
      </c>
      <c r="AZ404">
        <f t="array" ref="AZ404">IF(ABS(AG404)&gt;Constants!$B$13,2,IF(SUMPRODUCT(--(AZ384:AZ403=2))=0,0,1))</f>
        <v>0</v>
      </c>
    </row>
    <row r="405" spans="1:52">
      <c r="A405" s="3">
        <v>403</v>
      </c>
      <c r="B405">
        <f>Signals!D404</f>
        <v>1</v>
      </c>
      <c r="C405">
        <f>Signals!E404</f>
        <v>1</v>
      </c>
      <c r="D405">
        <f>Signals!G404</f>
        <v>0</v>
      </c>
      <c r="E405">
        <f>Signals!J404</f>
        <v>0</v>
      </c>
      <c r="F405">
        <f>Signals!K404</f>
        <v>0</v>
      </c>
      <c r="G405">
        <f>IF(Constants!$B$2=2,-B405,B405)</f>
        <v>1</v>
      </c>
      <c r="H405">
        <f>IF(Constants!$C$2=2,-C405,C405)</f>
        <v>1</v>
      </c>
      <c r="I405">
        <f t="shared" si="99"/>
        <v>1</v>
      </c>
      <c r="J405">
        <f t="shared" si="100"/>
        <v>1</v>
      </c>
      <c r="K405">
        <f t="shared" si="101"/>
        <v>1</v>
      </c>
      <c r="L405">
        <f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400.5</v>
      </c>
      <c r="M405">
        <f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400.5</v>
      </c>
      <c r="N405">
        <f t="shared" si="102"/>
        <v>400.5</v>
      </c>
      <c r="O405">
        <f t="shared" si="103"/>
        <v>400.5</v>
      </c>
      <c r="P405">
        <f>IF(I405&lt;&gt;0,(ABS(L405*Constants!$B$10)+50)/100,MAX(P404-ABS(N405*Constants!$B$4),0))</f>
        <v>0.54005</v>
      </c>
      <c r="Q405">
        <f>IF(J405&lt;&gt;0,(ABS(M405*Constants!$B$10)+50)/100,MAX(Q404-ABS(O405*Constants!$B$4),0))</f>
        <v>0.54005</v>
      </c>
      <c r="R405">
        <f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400.5</v>
      </c>
      <c r="S405">
        <f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400.5</v>
      </c>
      <c r="T405">
        <f t="shared" si="104"/>
        <v>400.5</v>
      </c>
      <c r="U405">
        <f t="shared" si="105"/>
        <v>400.5</v>
      </c>
      <c r="V405">
        <f>IF(I405&lt;&gt;0,(ABS(R405*Constants!$B$4)+50)/100,IF(R405=0,MAX((0-ABS(T405*Constants!$B$4)),0),(ABS(R405*Constants!$B$4)+50)/100))</f>
        <v>501.125</v>
      </c>
      <c r="W405">
        <f>IF(J405&lt;&gt;0,(ABS(S405*Constants!$B$4)+50)/100,IF(S405=0,MAX((0-ABS(U405*Constants!$B$4)),0),(ABS(S405*Constants!$B$4)+50)/100))</f>
        <v>501.125</v>
      </c>
      <c r="X405">
        <f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400.5</v>
      </c>
      <c r="Y405">
        <f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400.5</v>
      </c>
      <c r="Z405">
        <f t="shared" si="106"/>
        <v>400.5</v>
      </c>
      <c r="AA405">
        <f t="shared" si="107"/>
        <v>400.5</v>
      </c>
      <c r="AB405">
        <f>IF(I405&lt;&gt;0,(ABS(X405*Constants!$B$10)+50)/100,IF(X405=0,MAX((AB404-ABS(Z405*Constants!$B$4)),0),(ABS(X405*Constants!$B$4)+50)/100))</f>
        <v>0.54005</v>
      </c>
      <c r="AC405">
        <f>IF(J405&lt;&gt;0,(ABS(Y405*Constants!$B$10)+50)/100,IF(Y405=0,MAX((AC404-ABS(AA405*Constants!$B$4)),0),(ABS(Y405*Constants!$B$4)+50)/100))</f>
        <v>0.54005</v>
      </c>
      <c r="AD405">
        <f t="shared" si="108"/>
        <v>401</v>
      </c>
      <c r="AE405">
        <f t="shared" si="109"/>
        <v>400.5</v>
      </c>
      <c r="AF405">
        <f t="shared" si="110"/>
        <v>400.5</v>
      </c>
      <c r="AG405">
        <f>((Constants!$B$5*AG404)+Constants!$B$4*AD405+AH404)/(Constants!$B$5+Constants!$B$4)</f>
        <v>401</v>
      </c>
      <c r="AH405">
        <f>((Constants!$B$5*AG404)+Constants!$B$4*AD405+AH404)-(Constants!$B$5+Constants!$B$4)*AG405</f>
        <v>0</v>
      </c>
      <c r="AI405">
        <f>((Constants!$B$5*AI404)+Constants!$B$4*AE405+AJ404)/(Constants!$B$5+Constants!$B$4)</f>
        <v>400.5</v>
      </c>
      <c r="AJ405">
        <f>((Constants!$B$5*AI404)+Constants!$B$4*AE405+AJ404)-(Constants!$B$4+Constants!$B$5)*AI405</f>
        <v>0</v>
      </c>
      <c r="AK405">
        <f>((Constants!$B$5*AK404)+Constants!$B$4*AF405+AL404)/(Constants!$B$5+Constants!$B$4)</f>
        <v>400.5</v>
      </c>
      <c r="AL405">
        <f>((Constants!$B$5*AK404)+Constants!$B$4*AF405+AL404)-(Constants!$B$5+Constants!$B$4)*AK405</f>
        <v>0</v>
      </c>
      <c r="AM405">
        <f t="shared" si="111"/>
        <v>1</v>
      </c>
      <c r="AN405">
        <f t="shared" si="112"/>
        <v>1</v>
      </c>
      <c r="AO405">
        <f>(200000*(ABS(N405)-ABS(N403))+Constants!$B$7)/(2*Constants!$B$7)</f>
        <v>0.5</v>
      </c>
      <c r="AP405">
        <f>(200000*(ABS(O405)-ABS(O403))+Constants!$B$7)/(2*Constants!$B$7)</f>
        <v>0.5</v>
      </c>
      <c r="AQ405">
        <f t="shared" si="113"/>
        <v>1</v>
      </c>
      <c r="AR405">
        <f>(Constants!$B$3*Constants!$B$8*I405*K405+AS404)/(Constants!$B$9*Constants!$B$4)</f>
        <v>2.51327433628319</v>
      </c>
      <c r="AS405">
        <f>(Constants!$B$3*Constants!$B$8*I405*K405+AS404)-(AR405*Constants!$B$9*Constants!$B$4)</f>
        <v>0</v>
      </c>
      <c r="AT405">
        <f t="shared" si="114"/>
        <v>1012.84955752212</v>
      </c>
      <c r="AU405">
        <f t="array" ref="AU405">IF(SUMPRODUCT(--(SIGN(AN372:AN404)=SIGN(K373:K405)))=0,2,IF(AV404&gt;0,1,0))</f>
        <v>0</v>
      </c>
      <c r="AV405">
        <f>IF(AU405=2,ROUND(5*1000/Constants!$B$11,0),IF(AV404&gt;0,AV404-1,0))</f>
        <v>0</v>
      </c>
      <c r="AW405">
        <f t="shared" si="115"/>
        <v>0</v>
      </c>
      <c r="AX405">
        <f ca="1" t="array" ref="AX405">IF(AW405&gt;Constants!$B$12,2,IF(SUMPRODUCT(--(AX386:AX405=2))=0,0,1))</f>
        <v>2</v>
      </c>
      <c r="AZ405">
        <f t="array" ref="AZ405">IF(ABS(AG405)&gt;Constants!$B$13,2,IF(SUMPRODUCT(--(AZ385:AZ404=2))=0,0,1))</f>
        <v>0</v>
      </c>
    </row>
    <row r="406" spans="1:52">
      <c r="A406" s="3">
        <v>404</v>
      </c>
      <c r="B406">
        <f>Signals!D405</f>
        <v>1</v>
      </c>
      <c r="C406">
        <f>Signals!E405</f>
        <v>1</v>
      </c>
      <c r="D406">
        <f>Signals!G405</f>
        <v>0</v>
      </c>
      <c r="E406">
        <f>Signals!J405</f>
        <v>0</v>
      </c>
      <c r="F406">
        <f>Signals!K405</f>
        <v>0</v>
      </c>
      <c r="G406">
        <f>IF(Constants!$B$2=2,-B406,B406)</f>
        <v>1</v>
      </c>
      <c r="H406">
        <f>IF(Constants!$C$2=2,-C406,C406)</f>
        <v>1</v>
      </c>
      <c r="I406">
        <f t="shared" si="99"/>
        <v>1</v>
      </c>
      <c r="J406">
        <f t="shared" si="100"/>
        <v>1</v>
      </c>
      <c r="K406">
        <f t="shared" si="101"/>
        <v>1</v>
      </c>
      <c r="L406">
        <f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400.5</v>
      </c>
      <c r="M406">
        <f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400.5</v>
      </c>
      <c r="N406">
        <f t="shared" si="102"/>
        <v>400.5</v>
      </c>
      <c r="O406">
        <f t="shared" si="103"/>
        <v>400.5</v>
      </c>
      <c r="P406">
        <f>IF(I406&lt;&gt;0,(ABS(L406*Constants!$B$10)+50)/100,MAX(P405-ABS(N406*Constants!$B$4),0))</f>
        <v>0.54005</v>
      </c>
      <c r="Q406">
        <f>IF(J406&lt;&gt;0,(ABS(M406*Constants!$B$10)+50)/100,MAX(Q405-ABS(O406*Constants!$B$4),0))</f>
        <v>0.54005</v>
      </c>
      <c r="R406">
        <f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400.5</v>
      </c>
      <c r="S406">
        <f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400.5</v>
      </c>
      <c r="T406">
        <f t="shared" si="104"/>
        <v>400.5</v>
      </c>
      <c r="U406">
        <f t="shared" si="105"/>
        <v>400.5</v>
      </c>
      <c r="V406">
        <f>IF(I406&lt;&gt;0,(ABS(R406*Constants!$B$4)+50)/100,IF(R406=0,MAX((0-ABS(T406*Constants!$B$4)),0),(ABS(R406*Constants!$B$4)+50)/100))</f>
        <v>501.125</v>
      </c>
      <c r="W406">
        <f>IF(J406&lt;&gt;0,(ABS(S406*Constants!$B$4)+50)/100,IF(S406=0,MAX((0-ABS(U406*Constants!$B$4)),0),(ABS(S406*Constants!$B$4)+50)/100))</f>
        <v>501.125</v>
      </c>
      <c r="X406">
        <f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400.5</v>
      </c>
      <c r="Y406">
        <f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400.5</v>
      </c>
      <c r="Z406">
        <f t="shared" si="106"/>
        <v>400.5</v>
      </c>
      <c r="AA406">
        <f t="shared" si="107"/>
        <v>400.5</v>
      </c>
      <c r="AB406">
        <f>IF(I406&lt;&gt;0,(ABS(X406*Constants!$B$10)+50)/100,IF(X406=0,MAX((AB405-ABS(Z406*Constants!$B$4)),0),(ABS(X406*Constants!$B$4)+50)/100))</f>
        <v>0.54005</v>
      </c>
      <c r="AC406">
        <f>IF(J406&lt;&gt;0,(ABS(Y406*Constants!$B$10)+50)/100,IF(Y406=0,MAX((AC405-ABS(AA406*Constants!$B$4)),0),(ABS(Y406*Constants!$B$4)+50)/100))</f>
        <v>0.54005</v>
      </c>
      <c r="AD406">
        <f t="shared" si="108"/>
        <v>401</v>
      </c>
      <c r="AE406">
        <f t="shared" si="109"/>
        <v>400.5</v>
      </c>
      <c r="AF406">
        <f t="shared" si="110"/>
        <v>400.5</v>
      </c>
      <c r="AG406">
        <f>((Constants!$B$5*AG405)+Constants!$B$4*AD406+AH405)/(Constants!$B$5+Constants!$B$4)</f>
        <v>401</v>
      </c>
      <c r="AH406">
        <f>((Constants!$B$5*AG405)+Constants!$B$4*AD406+AH405)-(Constants!$B$5+Constants!$B$4)*AG406</f>
        <v>0</v>
      </c>
      <c r="AI406">
        <f>((Constants!$B$5*AI405)+Constants!$B$4*AE406+AJ405)/(Constants!$B$5+Constants!$B$4)</f>
        <v>400.5</v>
      </c>
      <c r="AJ406">
        <f>((Constants!$B$5*AI405)+Constants!$B$4*AE406+AJ405)-(Constants!$B$4+Constants!$B$5)*AI406</f>
        <v>0</v>
      </c>
      <c r="AK406">
        <f>((Constants!$B$5*AK405)+Constants!$B$4*AF406+AL405)/(Constants!$B$5+Constants!$B$4)</f>
        <v>400.5</v>
      </c>
      <c r="AL406">
        <f>((Constants!$B$5*AK405)+Constants!$B$4*AF406+AL405)-(Constants!$B$5+Constants!$B$4)*AK406</f>
        <v>0</v>
      </c>
      <c r="AM406">
        <f t="shared" si="111"/>
        <v>1</v>
      </c>
      <c r="AN406">
        <f t="shared" si="112"/>
        <v>1</v>
      </c>
      <c r="AO406">
        <f>(200000*(ABS(N406)-ABS(N404))+Constants!$B$7)/(2*Constants!$B$7)</f>
        <v>0.5</v>
      </c>
      <c r="AP406">
        <f>(200000*(ABS(O406)-ABS(O404))+Constants!$B$7)/(2*Constants!$B$7)</f>
        <v>0.5</v>
      </c>
      <c r="AQ406">
        <f t="shared" si="113"/>
        <v>1</v>
      </c>
      <c r="AR406">
        <f>(Constants!$B$3*Constants!$B$8*I406*K406+AS405)/(Constants!$B$9*Constants!$B$4)</f>
        <v>2.51327433628319</v>
      </c>
      <c r="AS406">
        <f>(Constants!$B$3*Constants!$B$8*I406*K406+AS405)-(AR406*Constants!$B$9*Constants!$B$4)</f>
        <v>0</v>
      </c>
      <c r="AT406">
        <f t="shared" si="114"/>
        <v>1015.36283185841</v>
      </c>
      <c r="AU406">
        <f t="array" ref="AU406">IF(SUMPRODUCT(--(SIGN(AN373:AN405)=SIGN(K374:K406)))=0,2,IF(AV405&gt;0,1,0))</f>
        <v>0</v>
      </c>
      <c r="AV406">
        <f>IF(AU406=2,ROUND(5*1000/Constants!$B$11,0),IF(AV405&gt;0,AV405-1,0))</f>
        <v>0</v>
      </c>
      <c r="AW406">
        <f t="shared" si="115"/>
        <v>0</v>
      </c>
      <c r="AX406">
        <f ca="1" t="array" ref="AX406">IF(AW406&gt;Constants!$B$12,2,IF(SUMPRODUCT(--(AX387:AX406=2))=0,0,1))</f>
        <v>2</v>
      </c>
      <c r="AZ406">
        <f t="array" ref="AZ406">IF(ABS(AG406)&gt;Constants!$B$13,2,IF(SUMPRODUCT(--(AZ386:AZ405=2))=0,0,1))</f>
        <v>0</v>
      </c>
    </row>
    <row r="407" spans="1:52">
      <c r="A407" s="3">
        <v>405</v>
      </c>
      <c r="B407">
        <f>Signals!D406</f>
        <v>1</v>
      </c>
      <c r="C407">
        <f>Signals!E406</f>
        <v>1</v>
      </c>
      <c r="D407">
        <f>Signals!G406</f>
        <v>0</v>
      </c>
      <c r="E407">
        <f>Signals!J406</f>
        <v>0</v>
      </c>
      <c r="F407">
        <f>Signals!K406</f>
        <v>0</v>
      </c>
      <c r="G407">
        <f>IF(Constants!$B$2=2,-B407,B407)</f>
        <v>1</v>
      </c>
      <c r="H407">
        <f>IF(Constants!$C$2=2,-C407,C407)</f>
        <v>1</v>
      </c>
      <c r="I407">
        <f t="shared" si="99"/>
        <v>1</v>
      </c>
      <c r="J407">
        <f t="shared" si="100"/>
        <v>1</v>
      </c>
      <c r="K407">
        <f t="shared" si="101"/>
        <v>1</v>
      </c>
      <c r="L407">
        <f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400.5</v>
      </c>
      <c r="M407">
        <f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400.5</v>
      </c>
      <c r="N407">
        <f t="shared" si="102"/>
        <v>400.5</v>
      </c>
      <c r="O407">
        <f t="shared" si="103"/>
        <v>400.5</v>
      </c>
      <c r="P407">
        <f>IF(I407&lt;&gt;0,(ABS(L407*Constants!$B$10)+50)/100,MAX(P406-ABS(N407*Constants!$B$4),0))</f>
        <v>0.54005</v>
      </c>
      <c r="Q407">
        <f>IF(J407&lt;&gt;0,(ABS(M407*Constants!$B$10)+50)/100,MAX(Q406-ABS(O407*Constants!$B$4),0))</f>
        <v>0.54005</v>
      </c>
      <c r="R407">
        <f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400.5</v>
      </c>
      <c r="S407">
        <f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400.5</v>
      </c>
      <c r="T407">
        <f t="shared" si="104"/>
        <v>400.5</v>
      </c>
      <c r="U407">
        <f t="shared" si="105"/>
        <v>400.5</v>
      </c>
      <c r="V407">
        <f>IF(I407&lt;&gt;0,(ABS(R407*Constants!$B$4)+50)/100,IF(R407=0,MAX((0-ABS(T407*Constants!$B$4)),0),(ABS(R407*Constants!$B$4)+50)/100))</f>
        <v>501.125</v>
      </c>
      <c r="W407">
        <f>IF(J407&lt;&gt;0,(ABS(S407*Constants!$B$4)+50)/100,IF(S407=0,MAX((0-ABS(U407*Constants!$B$4)),0),(ABS(S407*Constants!$B$4)+50)/100))</f>
        <v>501.125</v>
      </c>
      <c r="X407">
        <f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400.5</v>
      </c>
      <c r="Y407">
        <f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400.5</v>
      </c>
      <c r="Z407">
        <f t="shared" si="106"/>
        <v>400.5</v>
      </c>
      <c r="AA407">
        <f t="shared" si="107"/>
        <v>400.5</v>
      </c>
      <c r="AB407">
        <f>IF(I407&lt;&gt;0,(ABS(X407*Constants!$B$10)+50)/100,IF(X407=0,MAX((AB406-ABS(Z407*Constants!$B$4)),0),(ABS(X407*Constants!$B$4)+50)/100))</f>
        <v>0.54005</v>
      </c>
      <c r="AC407">
        <f>IF(J407&lt;&gt;0,(ABS(Y407*Constants!$B$10)+50)/100,IF(Y407=0,MAX((AC406-ABS(AA407*Constants!$B$4)),0),(ABS(Y407*Constants!$B$4)+50)/100))</f>
        <v>0.54005</v>
      </c>
      <c r="AD407">
        <f t="shared" si="108"/>
        <v>401</v>
      </c>
      <c r="AE407">
        <f t="shared" si="109"/>
        <v>400.5</v>
      </c>
      <c r="AF407">
        <f t="shared" si="110"/>
        <v>400.5</v>
      </c>
      <c r="AG407">
        <f>((Constants!$B$5*AG406)+Constants!$B$4*AD407+AH406)/(Constants!$B$5+Constants!$B$4)</f>
        <v>401</v>
      </c>
      <c r="AH407">
        <f>((Constants!$B$5*AG406)+Constants!$B$4*AD407+AH406)-(Constants!$B$5+Constants!$B$4)*AG407</f>
        <v>0</v>
      </c>
      <c r="AI407">
        <f>((Constants!$B$5*AI406)+Constants!$B$4*AE407+AJ406)/(Constants!$B$5+Constants!$B$4)</f>
        <v>400.5</v>
      </c>
      <c r="AJ407">
        <f>((Constants!$B$5*AI406)+Constants!$B$4*AE407+AJ406)-(Constants!$B$4+Constants!$B$5)*AI407</f>
        <v>0</v>
      </c>
      <c r="AK407">
        <f>((Constants!$B$5*AK406)+Constants!$B$4*AF407+AL406)/(Constants!$B$5+Constants!$B$4)</f>
        <v>400.5</v>
      </c>
      <c r="AL407">
        <f>((Constants!$B$5*AK406)+Constants!$B$4*AF407+AL406)-(Constants!$B$5+Constants!$B$4)*AK407</f>
        <v>0</v>
      </c>
      <c r="AM407">
        <f t="shared" si="111"/>
        <v>1</v>
      </c>
      <c r="AN407">
        <f t="shared" si="112"/>
        <v>1</v>
      </c>
      <c r="AO407">
        <f>(200000*(ABS(N407)-ABS(N405))+Constants!$B$7)/(2*Constants!$B$7)</f>
        <v>0.5</v>
      </c>
      <c r="AP407">
        <f>(200000*(ABS(O407)-ABS(O405))+Constants!$B$7)/(2*Constants!$B$7)</f>
        <v>0.5</v>
      </c>
      <c r="AQ407">
        <f t="shared" si="113"/>
        <v>1</v>
      </c>
      <c r="AR407">
        <f>(Constants!$B$3*Constants!$B$8*I407*K407+AS406)/(Constants!$B$9*Constants!$B$4)</f>
        <v>2.51327433628319</v>
      </c>
      <c r="AS407">
        <f>(Constants!$B$3*Constants!$B$8*I407*K407+AS406)-(AR407*Constants!$B$9*Constants!$B$4)</f>
        <v>0</v>
      </c>
      <c r="AT407">
        <f t="shared" si="114"/>
        <v>1017.87610619469</v>
      </c>
      <c r="AU407">
        <f t="array" ref="AU407">IF(SUMPRODUCT(--(SIGN(AN374:AN406)=SIGN(K375:K407)))=0,2,IF(AV406&gt;0,1,0))</f>
        <v>0</v>
      </c>
      <c r="AV407">
        <f>IF(AU407=2,ROUND(5*1000/Constants!$B$11,0),IF(AV406&gt;0,AV406-1,0))</f>
        <v>0</v>
      </c>
      <c r="AW407">
        <f t="shared" si="115"/>
        <v>0</v>
      </c>
      <c r="AX407">
        <f ca="1" t="array" ref="AX407">IF(AW407&gt;Constants!$B$12,2,IF(SUMPRODUCT(--(AX388:AX407=2))=0,0,1))</f>
        <v>2</v>
      </c>
      <c r="AZ407">
        <f t="array" ref="AZ407">IF(ABS(AG407)&gt;Constants!$B$13,2,IF(SUMPRODUCT(--(AZ387:AZ406=2))=0,0,1))</f>
        <v>0</v>
      </c>
    </row>
    <row r="408" spans="1:52">
      <c r="A408" s="3">
        <v>406</v>
      </c>
      <c r="B408">
        <f>Signals!D407</f>
        <v>1</v>
      </c>
      <c r="C408">
        <f>Signals!E407</f>
        <v>1</v>
      </c>
      <c r="D408">
        <f>Signals!G407</f>
        <v>0</v>
      </c>
      <c r="E408">
        <f>Signals!J407</f>
        <v>0</v>
      </c>
      <c r="F408">
        <f>Signals!K407</f>
        <v>0</v>
      </c>
      <c r="G408">
        <f>IF(Constants!$B$2=2,-B408,B408)</f>
        <v>1</v>
      </c>
      <c r="H408">
        <f>IF(Constants!$C$2=2,-C408,C408)</f>
        <v>1</v>
      </c>
      <c r="I408">
        <f t="shared" si="99"/>
        <v>1</v>
      </c>
      <c r="J408">
        <f t="shared" si="100"/>
        <v>1</v>
      </c>
      <c r="K408">
        <f t="shared" si="101"/>
        <v>1</v>
      </c>
      <c r="L408">
        <f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400.5</v>
      </c>
      <c r="M408">
        <f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400.5</v>
      </c>
      <c r="N408">
        <f t="shared" si="102"/>
        <v>400.5</v>
      </c>
      <c r="O408">
        <f t="shared" si="103"/>
        <v>400.5</v>
      </c>
      <c r="P408">
        <f>IF(I408&lt;&gt;0,(ABS(L408*Constants!$B$10)+50)/100,MAX(P407-ABS(N408*Constants!$B$4),0))</f>
        <v>0.54005</v>
      </c>
      <c r="Q408">
        <f>IF(J408&lt;&gt;0,(ABS(M408*Constants!$B$10)+50)/100,MAX(Q407-ABS(O408*Constants!$B$4),0))</f>
        <v>0.54005</v>
      </c>
      <c r="R408">
        <f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400.5</v>
      </c>
      <c r="S408">
        <f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400.5</v>
      </c>
      <c r="T408">
        <f t="shared" si="104"/>
        <v>400.5</v>
      </c>
      <c r="U408">
        <f t="shared" si="105"/>
        <v>400.5</v>
      </c>
      <c r="V408">
        <f>IF(I408&lt;&gt;0,(ABS(R408*Constants!$B$4)+50)/100,IF(R408=0,MAX((0-ABS(T408*Constants!$B$4)),0),(ABS(R408*Constants!$B$4)+50)/100))</f>
        <v>501.125</v>
      </c>
      <c r="W408">
        <f>IF(J408&lt;&gt;0,(ABS(S408*Constants!$B$4)+50)/100,IF(S408=0,MAX((0-ABS(U408*Constants!$B$4)),0),(ABS(S408*Constants!$B$4)+50)/100))</f>
        <v>501.125</v>
      </c>
      <c r="X408">
        <f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400.5</v>
      </c>
      <c r="Y408">
        <f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400.5</v>
      </c>
      <c r="Z408">
        <f t="shared" si="106"/>
        <v>400.5</v>
      </c>
      <c r="AA408">
        <f t="shared" si="107"/>
        <v>400.5</v>
      </c>
      <c r="AB408">
        <f>IF(I408&lt;&gt;0,(ABS(X408*Constants!$B$10)+50)/100,IF(X408=0,MAX((AB407-ABS(Z408*Constants!$B$4)),0),(ABS(X408*Constants!$B$4)+50)/100))</f>
        <v>0.54005</v>
      </c>
      <c r="AC408">
        <f>IF(J408&lt;&gt;0,(ABS(Y408*Constants!$B$10)+50)/100,IF(Y408=0,MAX((AC407-ABS(AA408*Constants!$B$4)),0),(ABS(Y408*Constants!$B$4)+50)/100))</f>
        <v>0.54005</v>
      </c>
      <c r="AD408">
        <f t="shared" si="108"/>
        <v>401</v>
      </c>
      <c r="AE408">
        <f t="shared" si="109"/>
        <v>400.5</v>
      </c>
      <c r="AF408">
        <f t="shared" si="110"/>
        <v>400.5</v>
      </c>
      <c r="AG408">
        <f>((Constants!$B$5*AG407)+Constants!$B$4*AD408+AH407)/(Constants!$B$5+Constants!$B$4)</f>
        <v>401</v>
      </c>
      <c r="AH408">
        <f>((Constants!$B$5*AG407)+Constants!$B$4*AD408+AH407)-(Constants!$B$5+Constants!$B$4)*AG408</f>
        <v>0</v>
      </c>
      <c r="AI408">
        <f>((Constants!$B$5*AI407)+Constants!$B$4*AE408+AJ407)/(Constants!$B$5+Constants!$B$4)</f>
        <v>400.5</v>
      </c>
      <c r="AJ408">
        <f>((Constants!$B$5*AI407)+Constants!$B$4*AE408+AJ407)-(Constants!$B$4+Constants!$B$5)*AI408</f>
        <v>0</v>
      </c>
      <c r="AK408">
        <f>((Constants!$B$5*AK407)+Constants!$B$4*AF408+AL407)/(Constants!$B$5+Constants!$B$4)</f>
        <v>400.5</v>
      </c>
      <c r="AL408">
        <f>((Constants!$B$5*AK407)+Constants!$B$4*AF408+AL407)-(Constants!$B$5+Constants!$B$4)*AK408</f>
        <v>0</v>
      </c>
      <c r="AM408">
        <f t="shared" si="111"/>
        <v>1</v>
      </c>
      <c r="AN408">
        <f t="shared" si="112"/>
        <v>1</v>
      </c>
      <c r="AO408">
        <f>(200000*(ABS(N408)-ABS(N406))+Constants!$B$7)/(2*Constants!$B$7)</f>
        <v>0.5</v>
      </c>
      <c r="AP408">
        <f>(200000*(ABS(O408)-ABS(O406))+Constants!$B$7)/(2*Constants!$B$7)</f>
        <v>0.5</v>
      </c>
      <c r="AQ408">
        <f t="shared" si="113"/>
        <v>1</v>
      </c>
      <c r="AR408">
        <f>(Constants!$B$3*Constants!$B$8*I408*K408+AS407)/(Constants!$B$9*Constants!$B$4)</f>
        <v>2.51327433628319</v>
      </c>
      <c r="AS408">
        <f>(Constants!$B$3*Constants!$B$8*I408*K408+AS407)-(AR408*Constants!$B$9*Constants!$B$4)</f>
        <v>0</v>
      </c>
      <c r="AT408">
        <f t="shared" si="114"/>
        <v>1020.38938053097</v>
      </c>
      <c r="AU408">
        <f t="array" ref="AU408">IF(SUMPRODUCT(--(SIGN(AN375:AN407)=SIGN(K376:K408)))=0,2,IF(AV407&gt;0,1,0))</f>
        <v>0</v>
      </c>
      <c r="AV408">
        <f>IF(AU408=2,ROUND(5*1000/Constants!$B$11,0),IF(AV407&gt;0,AV407-1,0))</f>
        <v>0</v>
      </c>
      <c r="AW408">
        <f t="shared" si="115"/>
        <v>0</v>
      </c>
      <c r="AX408">
        <f ca="1" t="array" ref="AX408">IF(AW408&gt;Constants!$B$12,2,IF(SUMPRODUCT(--(AX389:AX408=2))=0,0,1))</f>
        <v>2</v>
      </c>
      <c r="AZ408">
        <f t="array" ref="AZ408">IF(ABS(AG408)&gt;Constants!$B$13,2,IF(SUMPRODUCT(--(AZ388:AZ407=2))=0,0,1))</f>
        <v>0</v>
      </c>
    </row>
    <row r="409" spans="1:52">
      <c r="A409" s="3">
        <v>407</v>
      </c>
      <c r="B409">
        <f>Signals!D408</f>
        <v>1</v>
      </c>
      <c r="C409">
        <f>Signals!E408</f>
        <v>1</v>
      </c>
      <c r="D409">
        <f>Signals!G408</f>
        <v>0</v>
      </c>
      <c r="E409">
        <f>Signals!J408</f>
        <v>0</v>
      </c>
      <c r="F409">
        <f>Signals!K408</f>
        <v>0</v>
      </c>
      <c r="G409">
        <f>IF(Constants!$B$2=2,-B409,B409)</f>
        <v>1</v>
      </c>
      <c r="H409">
        <f>IF(Constants!$C$2=2,-C409,C409)</f>
        <v>1</v>
      </c>
      <c r="I409">
        <f t="shared" si="99"/>
        <v>1</v>
      </c>
      <c r="J409">
        <f t="shared" si="100"/>
        <v>1</v>
      </c>
      <c r="K409">
        <f t="shared" si="101"/>
        <v>1</v>
      </c>
      <c r="L409">
        <f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400.5</v>
      </c>
      <c r="M409">
        <f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400.5</v>
      </c>
      <c r="N409">
        <f t="shared" si="102"/>
        <v>400.5</v>
      </c>
      <c r="O409">
        <f t="shared" si="103"/>
        <v>400.5</v>
      </c>
      <c r="P409">
        <f>IF(I409&lt;&gt;0,(ABS(L409*Constants!$B$10)+50)/100,MAX(P408-ABS(N409*Constants!$B$4),0))</f>
        <v>0.54005</v>
      </c>
      <c r="Q409">
        <f>IF(J409&lt;&gt;0,(ABS(M409*Constants!$B$10)+50)/100,MAX(Q408-ABS(O409*Constants!$B$4),0))</f>
        <v>0.54005</v>
      </c>
      <c r="R409">
        <f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400.5</v>
      </c>
      <c r="S409">
        <f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400.5</v>
      </c>
      <c r="T409">
        <f t="shared" si="104"/>
        <v>400.5</v>
      </c>
      <c r="U409">
        <f t="shared" si="105"/>
        <v>400.5</v>
      </c>
      <c r="V409">
        <f>IF(I409&lt;&gt;0,(ABS(R409*Constants!$B$4)+50)/100,IF(R409=0,MAX((0-ABS(T409*Constants!$B$4)),0),(ABS(R409*Constants!$B$4)+50)/100))</f>
        <v>501.125</v>
      </c>
      <c r="W409">
        <f>IF(J409&lt;&gt;0,(ABS(S409*Constants!$B$4)+50)/100,IF(S409=0,MAX((0-ABS(U409*Constants!$B$4)),0),(ABS(S409*Constants!$B$4)+50)/100))</f>
        <v>501.125</v>
      </c>
      <c r="X409">
        <f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400.5</v>
      </c>
      <c r="Y409">
        <f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400.5</v>
      </c>
      <c r="Z409">
        <f t="shared" si="106"/>
        <v>400.5</v>
      </c>
      <c r="AA409">
        <f t="shared" si="107"/>
        <v>400.5</v>
      </c>
      <c r="AB409">
        <f>IF(I409&lt;&gt;0,(ABS(X409*Constants!$B$10)+50)/100,IF(X409=0,MAX((AB408-ABS(Z409*Constants!$B$4)),0),(ABS(X409*Constants!$B$4)+50)/100))</f>
        <v>0.54005</v>
      </c>
      <c r="AC409">
        <f>IF(J409&lt;&gt;0,(ABS(Y409*Constants!$B$10)+50)/100,IF(Y409=0,MAX((AC408-ABS(AA409*Constants!$B$4)),0),(ABS(Y409*Constants!$B$4)+50)/100))</f>
        <v>0.54005</v>
      </c>
      <c r="AD409">
        <f t="shared" si="108"/>
        <v>401</v>
      </c>
      <c r="AE409">
        <f t="shared" si="109"/>
        <v>400.5</v>
      </c>
      <c r="AF409">
        <f t="shared" si="110"/>
        <v>400.5</v>
      </c>
      <c r="AG409">
        <f>((Constants!$B$5*AG408)+Constants!$B$4*AD409+AH408)/(Constants!$B$5+Constants!$B$4)</f>
        <v>401</v>
      </c>
      <c r="AH409">
        <f>((Constants!$B$5*AG408)+Constants!$B$4*AD409+AH408)-(Constants!$B$5+Constants!$B$4)*AG409</f>
        <v>0</v>
      </c>
      <c r="AI409">
        <f>((Constants!$B$5*AI408)+Constants!$B$4*AE409+AJ408)/(Constants!$B$5+Constants!$B$4)</f>
        <v>400.5</v>
      </c>
      <c r="AJ409">
        <f>((Constants!$B$5*AI408)+Constants!$B$4*AE409+AJ408)-(Constants!$B$4+Constants!$B$5)*AI409</f>
        <v>0</v>
      </c>
      <c r="AK409">
        <f>((Constants!$B$5*AK408)+Constants!$B$4*AF409+AL408)/(Constants!$B$5+Constants!$B$4)</f>
        <v>400.5</v>
      </c>
      <c r="AL409">
        <f>((Constants!$B$5*AK408)+Constants!$B$4*AF409+AL408)-(Constants!$B$5+Constants!$B$4)*AK409</f>
        <v>0</v>
      </c>
      <c r="AM409">
        <f t="shared" si="111"/>
        <v>1</v>
      </c>
      <c r="AN409">
        <f t="shared" si="112"/>
        <v>1</v>
      </c>
      <c r="AO409">
        <f>(200000*(ABS(N409)-ABS(N407))+Constants!$B$7)/(2*Constants!$B$7)</f>
        <v>0.5</v>
      </c>
      <c r="AP409">
        <f>(200000*(ABS(O409)-ABS(O407))+Constants!$B$7)/(2*Constants!$B$7)</f>
        <v>0.5</v>
      </c>
      <c r="AQ409">
        <f t="shared" si="113"/>
        <v>1</v>
      </c>
      <c r="AR409">
        <f>(Constants!$B$3*Constants!$B$8*I409*K409+AS408)/(Constants!$B$9*Constants!$B$4)</f>
        <v>2.51327433628319</v>
      </c>
      <c r="AS409">
        <f>(Constants!$B$3*Constants!$B$8*I409*K409+AS408)-(AR409*Constants!$B$9*Constants!$B$4)</f>
        <v>0</v>
      </c>
      <c r="AT409">
        <f t="shared" si="114"/>
        <v>1022.90265486726</v>
      </c>
      <c r="AU409">
        <f t="array" ref="AU409">IF(SUMPRODUCT(--(SIGN(AN376:AN408)=SIGN(K377:K409)))=0,2,IF(AV408&gt;0,1,0))</f>
        <v>0</v>
      </c>
      <c r="AV409">
        <f>IF(AU409=2,ROUND(5*1000/Constants!$B$11,0),IF(AV408&gt;0,AV408-1,0))</f>
        <v>0</v>
      </c>
      <c r="AW409">
        <f t="shared" si="115"/>
        <v>0</v>
      </c>
      <c r="AX409">
        <f ca="1" t="array" ref="AX409">IF(AW409&gt;Constants!$B$12,2,IF(SUMPRODUCT(--(AX390:AX409=2))=0,0,1))</f>
        <v>2</v>
      </c>
      <c r="AZ409">
        <f t="array" ref="AZ409">IF(ABS(AG409)&gt;Constants!$B$13,2,IF(SUMPRODUCT(--(AZ389:AZ408=2))=0,0,1))</f>
        <v>0</v>
      </c>
    </row>
    <row r="410" spans="1:52">
      <c r="A410" s="3">
        <v>408</v>
      </c>
      <c r="B410">
        <f>Signals!D409</f>
        <v>1</v>
      </c>
      <c r="C410">
        <f>Signals!E409</f>
        <v>1</v>
      </c>
      <c r="D410">
        <f>Signals!G409</f>
        <v>0</v>
      </c>
      <c r="E410">
        <f>Signals!J409</f>
        <v>0</v>
      </c>
      <c r="F410">
        <f>Signals!K409</f>
        <v>0</v>
      </c>
      <c r="G410">
        <f>IF(Constants!$B$2=2,-B410,B410)</f>
        <v>1</v>
      </c>
      <c r="H410">
        <f>IF(Constants!$C$2=2,-C410,C410)</f>
        <v>1</v>
      </c>
      <c r="I410">
        <f t="shared" si="99"/>
        <v>1</v>
      </c>
      <c r="J410">
        <f t="shared" si="100"/>
        <v>1</v>
      </c>
      <c r="K410">
        <f t="shared" si="101"/>
        <v>1</v>
      </c>
      <c r="L410">
        <f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400.5</v>
      </c>
      <c r="M410">
        <f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400.5</v>
      </c>
      <c r="N410">
        <f t="shared" si="102"/>
        <v>400.5</v>
      </c>
      <c r="O410">
        <f t="shared" si="103"/>
        <v>400.5</v>
      </c>
      <c r="P410">
        <f>IF(I410&lt;&gt;0,(ABS(L410*Constants!$B$10)+50)/100,MAX(P409-ABS(N410*Constants!$B$4),0))</f>
        <v>0.54005</v>
      </c>
      <c r="Q410">
        <f>IF(J410&lt;&gt;0,(ABS(M410*Constants!$B$10)+50)/100,MAX(Q409-ABS(O410*Constants!$B$4),0))</f>
        <v>0.54005</v>
      </c>
      <c r="R410">
        <f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400.5</v>
      </c>
      <c r="S410">
        <f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400.5</v>
      </c>
      <c r="T410">
        <f t="shared" si="104"/>
        <v>400.5</v>
      </c>
      <c r="U410">
        <f t="shared" si="105"/>
        <v>400.5</v>
      </c>
      <c r="V410">
        <f>IF(I410&lt;&gt;0,(ABS(R410*Constants!$B$4)+50)/100,IF(R410=0,MAX((0-ABS(T410*Constants!$B$4)),0),(ABS(R410*Constants!$B$4)+50)/100))</f>
        <v>501.125</v>
      </c>
      <c r="W410">
        <f>IF(J410&lt;&gt;0,(ABS(S410*Constants!$B$4)+50)/100,IF(S410=0,MAX((0-ABS(U410*Constants!$B$4)),0),(ABS(S410*Constants!$B$4)+50)/100))</f>
        <v>501.125</v>
      </c>
      <c r="X410">
        <f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400.5</v>
      </c>
      <c r="Y410">
        <f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400.5</v>
      </c>
      <c r="Z410">
        <f t="shared" si="106"/>
        <v>400.5</v>
      </c>
      <c r="AA410">
        <f t="shared" si="107"/>
        <v>400.5</v>
      </c>
      <c r="AB410">
        <f>IF(I410&lt;&gt;0,(ABS(X410*Constants!$B$10)+50)/100,IF(X410=0,MAX((AB409-ABS(Z410*Constants!$B$4)),0),(ABS(X410*Constants!$B$4)+50)/100))</f>
        <v>0.54005</v>
      </c>
      <c r="AC410">
        <f>IF(J410&lt;&gt;0,(ABS(Y410*Constants!$B$10)+50)/100,IF(Y410=0,MAX((AC409-ABS(AA410*Constants!$B$4)),0),(ABS(Y410*Constants!$B$4)+50)/100))</f>
        <v>0.54005</v>
      </c>
      <c r="AD410">
        <f t="shared" si="108"/>
        <v>401</v>
      </c>
      <c r="AE410">
        <f t="shared" si="109"/>
        <v>400.5</v>
      </c>
      <c r="AF410">
        <f t="shared" si="110"/>
        <v>400.5</v>
      </c>
      <c r="AG410">
        <f>((Constants!$B$5*AG409)+Constants!$B$4*AD410+AH409)/(Constants!$B$5+Constants!$B$4)</f>
        <v>401</v>
      </c>
      <c r="AH410">
        <f>((Constants!$B$5*AG409)+Constants!$B$4*AD410+AH409)-(Constants!$B$5+Constants!$B$4)*AG410</f>
        <v>0</v>
      </c>
      <c r="AI410">
        <f>((Constants!$B$5*AI409)+Constants!$B$4*AE410+AJ409)/(Constants!$B$5+Constants!$B$4)</f>
        <v>400.5</v>
      </c>
      <c r="AJ410">
        <f>((Constants!$B$5*AI409)+Constants!$B$4*AE410+AJ409)-(Constants!$B$4+Constants!$B$5)*AI410</f>
        <v>0</v>
      </c>
      <c r="AK410">
        <f>((Constants!$B$5*AK409)+Constants!$B$4*AF410+AL409)/(Constants!$B$5+Constants!$B$4)</f>
        <v>400.5</v>
      </c>
      <c r="AL410">
        <f>((Constants!$B$5*AK409)+Constants!$B$4*AF410+AL409)-(Constants!$B$5+Constants!$B$4)*AK410</f>
        <v>0</v>
      </c>
      <c r="AM410">
        <f t="shared" si="111"/>
        <v>1</v>
      </c>
      <c r="AN410">
        <f t="shared" si="112"/>
        <v>1</v>
      </c>
      <c r="AO410">
        <f>(200000*(ABS(N410)-ABS(N408))+Constants!$B$7)/(2*Constants!$B$7)</f>
        <v>0.5</v>
      </c>
      <c r="AP410">
        <f>(200000*(ABS(O410)-ABS(O408))+Constants!$B$7)/(2*Constants!$B$7)</f>
        <v>0.5</v>
      </c>
      <c r="AQ410">
        <f t="shared" si="113"/>
        <v>1</v>
      </c>
      <c r="AR410">
        <f>(Constants!$B$3*Constants!$B$8*I410*K410+AS409)/(Constants!$B$9*Constants!$B$4)</f>
        <v>2.51327433628319</v>
      </c>
      <c r="AS410">
        <f>(Constants!$B$3*Constants!$B$8*I410*K410+AS409)-(AR410*Constants!$B$9*Constants!$B$4)</f>
        <v>0</v>
      </c>
      <c r="AT410">
        <f t="shared" si="114"/>
        <v>1025.41592920354</v>
      </c>
      <c r="AU410">
        <f t="array" ref="AU410">IF(SUMPRODUCT(--(SIGN(AN377:AN409)=SIGN(K378:K410)))=0,2,IF(AV409&gt;0,1,0))</f>
        <v>0</v>
      </c>
      <c r="AV410">
        <f>IF(AU410=2,ROUND(5*1000/Constants!$B$11,0),IF(AV409&gt;0,AV409-1,0))</f>
        <v>0</v>
      </c>
      <c r="AW410">
        <f t="shared" si="115"/>
        <v>0</v>
      </c>
      <c r="AX410">
        <f ca="1" t="array" ref="AX410">IF(AW410&gt;Constants!$B$12,2,IF(SUMPRODUCT(--(AX391:AX410=2))=0,0,1))</f>
        <v>2</v>
      </c>
      <c r="AZ410">
        <f t="array" ref="AZ410">IF(ABS(AG410)&gt;Constants!$B$13,2,IF(SUMPRODUCT(--(AZ390:AZ409=2))=0,0,1))</f>
        <v>0</v>
      </c>
    </row>
    <row r="411" spans="1:52">
      <c r="A411" s="3">
        <v>409</v>
      </c>
      <c r="B411">
        <f>Signals!D410</f>
        <v>1</v>
      </c>
      <c r="C411">
        <f>Signals!E410</f>
        <v>1</v>
      </c>
      <c r="D411">
        <f>Signals!G410</f>
        <v>0</v>
      </c>
      <c r="E411">
        <f>Signals!J410</f>
        <v>0</v>
      </c>
      <c r="F411">
        <f>Signals!K410</f>
        <v>0</v>
      </c>
      <c r="G411">
        <f>IF(Constants!$B$2=2,-B411,B411)</f>
        <v>1</v>
      </c>
      <c r="H411">
        <f>IF(Constants!$C$2=2,-C411,C411)</f>
        <v>1</v>
      </c>
      <c r="I411">
        <f t="shared" si="99"/>
        <v>1</v>
      </c>
      <c r="J411">
        <f t="shared" si="100"/>
        <v>1</v>
      </c>
      <c r="K411">
        <f t="shared" si="101"/>
        <v>1</v>
      </c>
      <c r="L411">
        <f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400.5</v>
      </c>
      <c r="M411">
        <f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400.5</v>
      </c>
      <c r="N411">
        <f t="shared" si="102"/>
        <v>400.5</v>
      </c>
      <c r="O411">
        <f t="shared" si="103"/>
        <v>400.5</v>
      </c>
      <c r="P411">
        <f>IF(I411&lt;&gt;0,(ABS(L411*Constants!$B$10)+50)/100,MAX(P410-ABS(N411*Constants!$B$4),0))</f>
        <v>0.54005</v>
      </c>
      <c r="Q411">
        <f>IF(J411&lt;&gt;0,(ABS(M411*Constants!$B$10)+50)/100,MAX(Q410-ABS(O411*Constants!$B$4),0))</f>
        <v>0.54005</v>
      </c>
      <c r="R411">
        <f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400.5</v>
      </c>
      <c r="S411">
        <f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400.5</v>
      </c>
      <c r="T411">
        <f t="shared" si="104"/>
        <v>400.5</v>
      </c>
      <c r="U411">
        <f t="shared" si="105"/>
        <v>400.5</v>
      </c>
      <c r="V411">
        <f>IF(I411&lt;&gt;0,(ABS(R411*Constants!$B$4)+50)/100,IF(R411=0,MAX((0-ABS(T411*Constants!$B$4)),0),(ABS(R411*Constants!$B$4)+50)/100))</f>
        <v>501.125</v>
      </c>
      <c r="W411">
        <f>IF(J411&lt;&gt;0,(ABS(S411*Constants!$B$4)+50)/100,IF(S411=0,MAX((0-ABS(U411*Constants!$B$4)),0),(ABS(S411*Constants!$B$4)+50)/100))</f>
        <v>501.125</v>
      </c>
      <c r="X411">
        <f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400.5</v>
      </c>
      <c r="Y411">
        <f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400.5</v>
      </c>
      <c r="Z411">
        <f t="shared" si="106"/>
        <v>400.5</v>
      </c>
      <c r="AA411">
        <f t="shared" si="107"/>
        <v>400.5</v>
      </c>
      <c r="AB411">
        <f>IF(I411&lt;&gt;0,(ABS(X411*Constants!$B$10)+50)/100,IF(X411=0,MAX((AB410-ABS(Z411*Constants!$B$4)),0),(ABS(X411*Constants!$B$4)+50)/100))</f>
        <v>0.54005</v>
      </c>
      <c r="AC411">
        <f>IF(J411&lt;&gt;0,(ABS(Y411*Constants!$B$10)+50)/100,IF(Y411=0,MAX((AC410-ABS(AA411*Constants!$B$4)),0),(ABS(Y411*Constants!$B$4)+50)/100))</f>
        <v>0.54005</v>
      </c>
      <c r="AD411">
        <f t="shared" si="108"/>
        <v>401</v>
      </c>
      <c r="AE411">
        <f t="shared" si="109"/>
        <v>400.5</v>
      </c>
      <c r="AF411">
        <f t="shared" si="110"/>
        <v>400.5</v>
      </c>
      <c r="AG411">
        <f>((Constants!$B$5*AG410)+Constants!$B$4*AD411+AH410)/(Constants!$B$5+Constants!$B$4)</f>
        <v>401</v>
      </c>
      <c r="AH411">
        <f>((Constants!$B$5*AG410)+Constants!$B$4*AD411+AH410)-(Constants!$B$5+Constants!$B$4)*AG411</f>
        <v>0</v>
      </c>
      <c r="AI411">
        <f>((Constants!$B$5*AI410)+Constants!$B$4*AE411+AJ410)/(Constants!$B$5+Constants!$B$4)</f>
        <v>400.5</v>
      </c>
      <c r="AJ411">
        <f>((Constants!$B$5*AI410)+Constants!$B$4*AE411+AJ410)-(Constants!$B$4+Constants!$B$5)*AI411</f>
        <v>0</v>
      </c>
      <c r="AK411">
        <f>((Constants!$B$5*AK410)+Constants!$B$4*AF411+AL410)/(Constants!$B$5+Constants!$B$4)</f>
        <v>400.5</v>
      </c>
      <c r="AL411">
        <f>((Constants!$B$5*AK410)+Constants!$B$4*AF411+AL410)-(Constants!$B$5+Constants!$B$4)*AK411</f>
        <v>0</v>
      </c>
      <c r="AM411">
        <f t="shared" si="111"/>
        <v>1</v>
      </c>
      <c r="AN411">
        <f t="shared" si="112"/>
        <v>1</v>
      </c>
      <c r="AO411">
        <f>(200000*(ABS(N411)-ABS(N409))+Constants!$B$7)/(2*Constants!$B$7)</f>
        <v>0.5</v>
      </c>
      <c r="AP411">
        <f>(200000*(ABS(O411)-ABS(O409))+Constants!$B$7)/(2*Constants!$B$7)</f>
        <v>0.5</v>
      </c>
      <c r="AQ411">
        <f t="shared" si="113"/>
        <v>1</v>
      </c>
      <c r="AR411">
        <f>(Constants!$B$3*Constants!$B$8*I411*K411+AS410)/(Constants!$B$9*Constants!$B$4)</f>
        <v>2.51327433628319</v>
      </c>
      <c r="AS411">
        <f>(Constants!$B$3*Constants!$B$8*I411*K411+AS410)-(AR411*Constants!$B$9*Constants!$B$4)</f>
        <v>0</v>
      </c>
      <c r="AT411">
        <f t="shared" si="114"/>
        <v>1027.92920353982</v>
      </c>
      <c r="AU411">
        <f t="array" ref="AU411">IF(SUMPRODUCT(--(SIGN(AN378:AN410)=SIGN(K379:K411)))=0,2,IF(AV410&gt;0,1,0))</f>
        <v>0</v>
      </c>
      <c r="AV411">
        <f>IF(AU411=2,ROUND(5*1000/Constants!$B$11,0),IF(AV410&gt;0,AV410-1,0))</f>
        <v>0</v>
      </c>
      <c r="AW411">
        <f t="shared" si="115"/>
        <v>0</v>
      </c>
      <c r="AX411">
        <f ca="1" t="array" ref="AX411">IF(AW411&gt;Constants!$B$12,2,IF(SUMPRODUCT(--(AX392:AX411=2))=0,0,1))</f>
        <v>2</v>
      </c>
      <c r="AZ411">
        <f t="array" ref="AZ411">IF(ABS(AG411)&gt;Constants!$B$13,2,IF(SUMPRODUCT(--(AZ391:AZ410=2))=0,0,1))</f>
        <v>0</v>
      </c>
    </row>
    <row r="412" spans="1:52">
      <c r="A412" s="3">
        <v>410</v>
      </c>
      <c r="B412">
        <f>Signals!D411</f>
        <v>1</v>
      </c>
      <c r="C412">
        <f>Signals!E411</f>
        <v>1</v>
      </c>
      <c r="D412">
        <f>Signals!G411</f>
        <v>0</v>
      </c>
      <c r="E412">
        <f>Signals!J411</f>
        <v>0</v>
      </c>
      <c r="F412">
        <f>Signals!K411</f>
        <v>0</v>
      </c>
      <c r="G412">
        <f>IF(Constants!$B$2=2,-B412,B412)</f>
        <v>1</v>
      </c>
      <c r="H412">
        <f>IF(Constants!$C$2=2,-C412,C412)</f>
        <v>1</v>
      </c>
      <c r="I412">
        <f t="shared" si="99"/>
        <v>1</v>
      </c>
      <c r="J412">
        <f t="shared" si="100"/>
        <v>1</v>
      </c>
      <c r="K412">
        <f t="shared" si="101"/>
        <v>1</v>
      </c>
      <c r="L412">
        <f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400.5</v>
      </c>
      <c r="M412">
        <f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400.5</v>
      </c>
      <c r="N412">
        <f t="shared" si="102"/>
        <v>400.5</v>
      </c>
      <c r="O412">
        <f t="shared" si="103"/>
        <v>400.5</v>
      </c>
      <c r="P412">
        <f>IF(I412&lt;&gt;0,(ABS(L412*Constants!$B$10)+50)/100,MAX(P411-ABS(N412*Constants!$B$4),0))</f>
        <v>0.54005</v>
      </c>
      <c r="Q412">
        <f>IF(J412&lt;&gt;0,(ABS(M412*Constants!$B$10)+50)/100,MAX(Q411-ABS(O412*Constants!$B$4),0))</f>
        <v>0.54005</v>
      </c>
      <c r="R412">
        <f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400.5</v>
      </c>
      <c r="S412">
        <f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400.5</v>
      </c>
      <c r="T412">
        <f t="shared" si="104"/>
        <v>400.5</v>
      </c>
      <c r="U412">
        <f t="shared" si="105"/>
        <v>400.5</v>
      </c>
      <c r="V412">
        <f>IF(I412&lt;&gt;0,(ABS(R412*Constants!$B$4)+50)/100,IF(R412=0,MAX((0-ABS(T412*Constants!$B$4)),0),(ABS(R412*Constants!$B$4)+50)/100))</f>
        <v>501.125</v>
      </c>
      <c r="W412">
        <f>IF(J412&lt;&gt;0,(ABS(S412*Constants!$B$4)+50)/100,IF(S412=0,MAX((0-ABS(U412*Constants!$B$4)),0),(ABS(S412*Constants!$B$4)+50)/100))</f>
        <v>501.125</v>
      </c>
      <c r="X412">
        <f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400.5</v>
      </c>
      <c r="Y412">
        <f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400.5</v>
      </c>
      <c r="Z412">
        <f t="shared" si="106"/>
        <v>400.5</v>
      </c>
      <c r="AA412">
        <f t="shared" si="107"/>
        <v>400.5</v>
      </c>
      <c r="AB412">
        <f>IF(I412&lt;&gt;0,(ABS(X412*Constants!$B$10)+50)/100,IF(X412=0,MAX((AB411-ABS(Z412*Constants!$B$4)),0),(ABS(X412*Constants!$B$4)+50)/100))</f>
        <v>0.54005</v>
      </c>
      <c r="AC412">
        <f>IF(J412&lt;&gt;0,(ABS(Y412*Constants!$B$10)+50)/100,IF(Y412=0,MAX((AC411-ABS(AA412*Constants!$B$4)),0),(ABS(Y412*Constants!$B$4)+50)/100))</f>
        <v>0.54005</v>
      </c>
      <c r="AD412">
        <f t="shared" si="108"/>
        <v>401</v>
      </c>
      <c r="AE412">
        <f t="shared" si="109"/>
        <v>400.5</v>
      </c>
      <c r="AF412">
        <f t="shared" si="110"/>
        <v>400.5</v>
      </c>
      <c r="AG412">
        <f>((Constants!$B$5*AG411)+Constants!$B$4*AD412+AH411)/(Constants!$B$5+Constants!$B$4)</f>
        <v>401</v>
      </c>
      <c r="AH412">
        <f>((Constants!$B$5*AG411)+Constants!$B$4*AD412+AH411)-(Constants!$B$5+Constants!$B$4)*AG412</f>
        <v>0</v>
      </c>
      <c r="AI412">
        <f>((Constants!$B$5*AI411)+Constants!$B$4*AE412+AJ411)/(Constants!$B$5+Constants!$B$4)</f>
        <v>400.5</v>
      </c>
      <c r="AJ412">
        <f>((Constants!$B$5*AI411)+Constants!$B$4*AE412+AJ411)-(Constants!$B$4+Constants!$B$5)*AI412</f>
        <v>0</v>
      </c>
      <c r="AK412">
        <f>((Constants!$B$5*AK411)+Constants!$B$4*AF412+AL411)/(Constants!$B$5+Constants!$B$4)</f>
        <v>400.5</v>
      </c>
      <c r="AL412">
        <f>((Constants!$B$5*AK411)+Constants!$B$4*AF412+AL411)-(Constants!$B$5+Constants!$B$4)*AK412</f>
        <v>0</v>
      </c>
      <c r="AM412">
        <f t="shared" si="111"/>
        <v>1</v>
      </c>
      <c r="AN412">
        <f t="shared" si="112"/>
        <v>1</v>
      </c>
      <c r="AO412">
        <f>(200000*(ABS(N412)-ABS(N410))+Constants!$B$7)/(2*Constants!$B$7)</f>
        <v>0.5</v>
      </c>
      <c r="AP412">
        <f>(200000*(ABS(O412)-ABS(O410))+Constants!$B$7)/(2*Constants!$B$7)</f>
        <v>0.5</v>
      </c>
      <c r="AQ412">
        <f t="shared" si="113"/>
        <v>1</v>
      </c>
      <c r="AR412">
        <f>(Constants!$B$3*Constants!$B$8*I412*K412+AS411)/(Constants!$B$9*Constants!$B$4)</f>
        <v>2.51327433628319</v>
      </c>
      <c r="AS412">
        <f>(Constants!$B$3*Constants!$B$8*I412*K412+AS411)-(AR412*Constants!$B$9*Constants!$B$4)</f>
        <v>0</v>
      </c>
      <c r="AT412">
        <f t="shared" si="114"/>
        <v>1030.44247787611</v>
      </c>
      <c r="AU412">
        <f t="array" ref="AU412">IF(SUMPRODUCT(--(SIGN(AN379:AN411)=SIGN(K380:K412)))=0,2,IF(AV411&gt;0,1,0))</f>
        <v>0</v>
      </c>
      <c r="AV412">
        <f>IF(AU412=2,ROUND(5*1000/Constants!$B$11,0),IF(AV411&gt;0,AV411-1,0))</f>
        <v>0</v>
      </c>
      <c r="AW412">
        <f t="shared" si="115"/>
        <v>0</v>
      </c>
      <c r="AX412">
        <f ca="1" t="array" ref="AX412">IF(AW412&gt;Constants!$B$12,2,IF(SUMPRODUCT(--(AX393:AX412=2))=0,0,1))</f>
        <v>2</v>
      </c>
      <c r="AZ412">
        <f t="array" ref="AZ412">IF(ABS(AG412)&gt;Constants!$B$13,2,IF(SUMPRODUCT(--(AZ392:AZ411=2))=0,0,1))</f>
        <v>0</v>
      </c>
    </row>
    <row r="413" spans="1:52">
      <c r="A413" s="3">
        <v>411</v>
      </c>
      <c r="B413">
        <f>Signals!D412</f>
        <v>1</v>
      </c>
      <c r="C413">
        <f>Signals!E412</f>
        <v>1</v>
      </c>
      <c r="D413">
        <f>Signals!G412</f>
        <v>0</v>
      </c>
      <c r="E413">
        <f>Signals!J412</f>
        <v>0</v>
      </c>
      <c r="F413">
        <f>Signals!K412</f>
        <v>0</v>
      </c>
      <c r="G413">
        <f>IF(Constants!$B$2=2,-B413,B413)</f>
        <v>1</v>
      </c>
      <c r="H413">
        <f>IF(Constants!$C$2=2,-C413,C413)</f>
        <v>1</v>
      </c>
      <c r="I413">
        <f t="shared" si="99"/>
        <v>1</v>
      </c>
      <c r="J413">
        <f t="shared" si="100"/>
        <v>1</v>
      </c>
      <c r="K413">
        <f t="shared" si="101"/>
        <v>1</v>
      </c>
      <c r="L413">
        <f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400.5</v>
      </c>
      <c r="M413">
        <f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400.5</v>
      </c>
      <c r="N413">
        <f t="shared" si="102"/>
        <v>400.5</v>
      </c>
      <c r="O413">
        <f t="shared" si="103"/>
        <v>400.5</v>
      </c>
      <c r="P413">
        <f>IF(I413&lt;&gt;0,(ABS(L413*Constants!$B$10)+50)/100,MAX(P412-ABS(N413*Constants!$B$4),0))</f>
        <v>0.54005</v>
      </c>
      <c r="Q413">
        <f>IF(J413&lt;&gt;0,(ABS(M413*Constants!$B$10)+50)/100,MAX(Q412-ABS(O413*Constants!$B$4),0))</f>
        <v>0.54005</v>
      </c>
      <c r="R413">
        <f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400.5</v>
      </c>
      <c r="S413">
        <f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400.5</v>
      </c>
      <c r="T413">
        <f t="shared" si="104"/>
        <v>400.5</v>
      </c>
      <c r="U413">
        <f t="shared" si="105"/>
        <v>400.5</v>
      </c>
      <c r="V413">
        <f>IF(I413&lt;&gt;0,(ABS(R413*Constants!$B$4)+50)/100,IF(R413=0,MAX((0-ABS(T413*Constants!$B$4)),0),(ABS(R413*Constants!$B$4)+50)/100))</f>
        <v>501.125</v>
      </c>
      <c r="W413">
        <f>IF(J413&lt;&gt;0,(ABS(S413*Constants!$B$4)+50)/100,IF(S413=0,MAX((0-ABS(U413*Constants!$B$4)),0),(ABS(S413*Constants!$B$4)+50)/100))</f>
        <v>501.125</v>
      </c>
      <c r="X413">
        <f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400.5</v>
      </c>
      <c r="Y413">
        <f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400.5</v>
      </c>
      <c r="Z413">
        <f t="shared" si="106"/>
        <v>400.5</v>
      </c>
      <c r="AA413">
        <f t="shared" si="107"/>
        <v>400.5</v>
      </c>
      <c r="AB413">
        <f>IF(I413&lt;&gt;0,(ABS(X413*Constants!$B$10)+50)/100,IF(X413=0,MAX((AB412-ABS(Z413*Constants!$B$4)),0),(ABS(X413*Constants!$B$4)+50)/100))</f>
        <v>0.54005</v>
      </c>
      <c r="AC413">
        <f>IF(J413&lt;&gt;0,(ABS(Y413*Constants!$B$10)+50)/100,IF(Y413=0,MAX((AC412-ABS(AA413*Constants!$B$4)),0),(ABS(Y413*Constants!$B$4)+50)/100))</f>
        <v>0.54005</v>
      </c>
      <c r="AD413">
        <f t="shared" si="108"/>
        <v>401</v>
      </c>
      <c r="AE413">
        <f t="shared" si="109"/>
        <v>400.5</v>
      </c>
      <c r="AF413">
        <f t="shared" si="110"/>
        <v>400.5</v>
      </c>
      <c r="AG413">
        <f>((Constants!$B$5*AG412)+Constants!$B$4*AD413+AH412)/(Constants!$B$5+Constants!$B$4)</f>
        <v>401</v>
      </c>
      <c r="AH413">
        <f>((Constants!$B$5*AG412)+Constants!$B$4*AD413+AH412)-(Constants!$B$5+Constants!$B$4)*AG413</f>
        <v>0</v>
      </c>
      <c r="AI413">
        <f>((Constants!$B$5*AI412)+Constants!$B$4*AE413+AJ412)/(Constants!$B$5+Constants!$B$4)</f>
        <v>400.5</v>
      </c>
      <c r="AJ413">
        <f>((Constants!$B$5*AI412)+Constants!$B$4*AE413+AJ412)-(Constants!$B$4+Constants!$B$5)*AI413</f>
        <v>0</v>
      </c>
      <c r="AK413">
        <f>((Constants!$B$5*AK412)+Constants!$B$4*AF413+AL412)/(Constants!$B$5+Constants!$B$4)</f>
        <v>400.5</v>
      </c>
      <c r="AL413">
        <f>((Constants!$B$5*AK412)+Constants!$B$4*AF413+AL412)-(Constants!$B$5+Constants!$B$4)*AK413</f>
        <v>0</v>
      </c>
      <c r="AM413">
        <f t="shared" si="111"/>
        <v>1</v>
      </c>
      <c r="AN413">
        <f t="shared" si="112"/>
        <v>1</v>
      </c>
      <c r="AO413">
        <f>(200000*(ABS(N413)-ABS(N411))+Constants!$B$7)/(2*Constants!$B$7)</f>
        <v>0.5</v>
      </c>
      <c r="AP413">
        <f>(200000*(ABS(O413)-ABS(O411))+Constants!$B$7)/(2*Constants!$B$7)</f>
        <v>0.5</v>
      </c>
      <c r="AQ413">
        <f t="shared" si="113"/>
        <v>1</v>
      </c>
      <c r="AR413">
        <f>(Constants!$B$3*Constants!$B$8*I413*K413+AS412)/(Constants!$B$9*Constants!$B$4)</f>
        <v>2.51327433628319</v>
      </c>
      <c r="AS413">
        <f>(Constants!$B$3*Constants!$B$8*I413*K413+AS412)-(AR413*Constants!$B$9*Constants!$B$4)</f>
        <v>0</v>
      </c>
      <c r="AT413">
        <f t="shared" si="114"/>
        <v>1032.95575221239</v>
      </c>
      <c r="AU413">
        <f t="array" ref="AU413">IF(SUMPRODUCT(--(SIGN(AN380:AN412)=SIGN(K381:K413)))=0,2,IF(AV412&gt;0,1,0))</f>
        <v>0</v>
      </c>
      <c r="AV413">
        <f>IF(AU413=2,ROUND(5*1000/Constants!$B$11,0),IF(AV412&gt;0,AV412-1,0))</f>
        <v>0</v>
      </c>
      <c r="AW413">
        <f t="shared" si="115"/>
        <v>0</v>
      </c>
      <c r="AX413">
        <f ca="1" t="array" ref="AX413">IF(AW413&gt;Constants!$B$12,2,IF(SUMPRODUCT(--(AX394:AX413=2))=0,0,1))</f>
        <v>2</v>
      </c>
      <c r="AZ413">
        <f t="array" ref="AZ413">IF(ABS(AG413)&gt;Constants!$B$13,2,IF(SUMPRODUCT(--(AZ393:AZ412=2))=0,0,1))</f>
        <v>0</v>
      </c>
    </row>
    <row r="414" spans="1:52">
      <c r="A414" s="3">
        <v>412</v>
      </c>
      <c r="B414">
        <f>Signals!D413</f>
        <v>1</v>
      </c>
      <c r="C414">
        <f>Signals!E413</f>
        <v>1</v>
      </c>
      <c r="D414">
        <f>Signals!G413</f>
        <v>0</v>
      </c>
      <c r="E414">
        <f>Signals!J413</f>
        <v>0</v>
      </c>
      <c r="F414">
        <f>Signals!K413</f>
        <v>0</v>
      </c>
      <c r="G414">
        <f>IF(Constants!$B$2=2,-B414,B414)</f>
        <v>1</v>
      </c>
      <c r="H414">
        <f>IF(Constants!$C$2=2,-C414,C414)</f>
        <v>1</v>
      </c>
      <c r="I414">
        <f t="shared" si="99"/>
        <v>1</v>
      </c>
      <c r="J414">
        <f t="shared" si="100"/>
        <v>1</v>
      </c>
      <c r="K414">
        <f t="shared" si="101"/>
        <v>1</v>
      </c>
      <c r="L414">
        <f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400.5</v>
      </c>
      <c r="M414">
        <f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400.5</v>
      </c>
      <c r="N414">
        <f t="shared" si="102"/>
        <v>400.5</v>
      </c>
      <c r="O414">
        <f t="shared" si="103"/>
        <v>400.5</v>
      </c>
      <c r="P414">
        <f>IF(I414&lt;&gt;0,(ABS(L414*Constants!$B$10)+50)/100,MAX(P413-ABS(N414*Constants!$B$4),0))</f>
        <v>0.54005</v>
      </c>
      <c r="Q414">
        <f>IF(J414&lt;&gt;0,(ABS(M414*Constants!$B$10)+50)/100,MAX(Q413-ABS(O414*Constants!$B$4),0))</f>
        <v>0.54005</v>
      </c>
      <c r="R414">
        <f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400.5</v>
      </c>
      <c r="S414">
        <f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400.5</v>
      </c>
      <c r="T414">
        <f t="shared" si="104"/>
        <v>400.5</v>
      </c>
      <c r="U414">
        <f t="shared" si="105"/>
        <v>400.5</v>
      </c>
      <c r="V414">
        <f>IF(I414&lt;&gt;0,(ABS(R414*Constants!$B$4)+50)/100,IF(R414=0,MAX((0-ABS(T414*Constants!$B$4)),0),(ABS(R414*Constants!$B$4)+50)/100))</f>
        <v>501.125</v>
      </c>
      <c r="W414">
        <f>IF(J414&lt;&gt;0,(ABS(S414*Constants!$B$4)+50)/100,IF(S414=0,MAX((0-ABS(U414*Constants!$B$4)),0),(ABS(S414*Constants!$B$4)+50)/100))</f>
        <v>501.125</v>
      </c>
      <c r="X414">
        <f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400.5</v>
      </c>
      <c r="Y414">
        <f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400.5</v>
      </c>
      <c r="Z414">
        <f t="shared" si="106"/>
        <v>400.5</v>
      </c>
      <c r="AA414">
        <f t="shared" si="107"/>
        <v>400.5</v>
      </c>
      <c r="AB414">
        <f>IF(I414&lt;&gt;0,(ABS(X414*Constants!$B$10)+50)/100,IF(X414=0,MAX((AB413-ABS(Z414*Constants!$B$4)),0),(ABS(X414*Constants!$B$4)+50)/100))</f>
        <v>0.54005</v>
      </c>
      <c r="AC414">
        <f>IF(J414&lt;&gt;0,(ABS(Y414*Constants!$B$10)+50)/100,IF(Y414=0,MAX((AC413-ABS(AA414*Constants!$B$4)),0),(ABS(Y414*Constants!$B$4)+50)/100))</f>
        <v>0.54005</v>
      </c>
      <c r="AD414">
        <f t="shared" si="108"/>
        <v>401</v>
      </c>
      <c r="AE414">
        <f t="shared" si="109"/>
        <v>400.5</v>
      </c>
      <c r="AF414">
        <f t="shared" si="110"/>
        <v>400.5</v>
      </c>
      <c r="AG414">
        <f>((Constants!$B$5*AG413)+Constants!$B$4*AD414+AH413)/(Constants!$B$5+Constants!$B$4)</f>
        <v>401</v>
      </c>
      <c r="AH414">
        <f>((Constants!$B$5*AG413)+Constants!$B$4*AD414+AH413)-(Constants!$B$5+Constants!$B$4)*AG414</f>
        <v>0</v>
      </c>
      <c r="AI414">
        <f>((Constants!$B$5*AI413)+Constants!$B$4*AE414+AJ413)/(Constants!$B$5+Constants!$B$4)</f>
        <v>400.5</v>
      </c>
      <c r="AJ414">
        <f>((Constants!$B$5*AI413)+Constants!$B$4*AE414+AJ413)-(Constants!$B$4+Constants!$B$5)*AI414</f>
        <v>0</v>
      </c>
      <c r="AK414">
        <f>((Constants!$B$5*AK413)+Constants!$B$4*AF414+AL413)/(Constants!$B$5+Constants!$B$4)</f>
        <v>400.5</v>
      </c>
      <c r="AL414">
        <f>((Constants!$B$5*AK413)+Constants!$B$4*AF414+AL413)-(Constants!$B$5+Constants!$B$4)*AK414</f>
        <v>0</v>
      </c>
      <c r="AM414">
        <f t="shared" si="111"/>
        <v>1</v>
      </c>
      <c r="AN414">
        <f t="shared" si="112"/>
        <v>1</v>
      </c>
      <c r="AO414">
        <f>(200000*(ABS(N414)-ABS(N412))+Constants!$B$7)/(2*Constants!$B$7)</f>
        <v>0.5</v>
      </c>
      <c r="AP414">
        <f>(200000*(ABS(O414)-ABS(O412))+Constants!$B$7)/(2*Constants!$B$7)</f>
        <v>0.5</v>
      </c>
      <c r="AQ414">
        <f t="shared" si="113"/>
        <v>1</v>
      </c>
      <c r="AR414">
        <f>(Constants!$B$3*Constants!$B$8*I414*K414+AS413)/(Constants!$B$9*Constants!$B$4)</f>
        <v>2.51327433628319</v>
      </c>
      <c r="AS414">
        <f>(Constants!$B$3*Constants!$B$8*I414*K414+AS413)-(AR414*Constants!$B$9*Constants!$B$4)</f>
        <v>0</v>
      </c>
      <c r="AT414">
        <f t="shared" si="114"/>
        <v>1035.46902654867</v>
      </c>
      <c r="AU414">
        <f t="array" ref="AU414">IF(SUMPRODUCT(--(SIGN(AN381:AN413)=SIGN(K382:K414)))=0,2,IF(AV413&gt;0,1,0))</f>
        <v>0</v>
      </c>
      <c r="AV414">
        <f>IF(AU414=2,ROUND(5*1000/Constants!$B$11,0),IF(AV413&gt;0,AV413-1,0))</f>
        <v>0</v>
      </c>
      <c r="AW414">
        <f t="shared" si="115"/>
        <v>0</v>
      </c>
      <c r="AX414">
        <f ca="1" t="array" ref="AX414">IF(AW414&gt;Constants!$B$12,2,IF(SUMPRODUCT(--(AX395:AX414=2))=0,0,1))</f>
        <v>2</v>
      </c>
      <c r="AZ414">
        <f t="array" ref="AZ414">IF(ABS(AG414)&gt;Constants!$B$13,2,IF(SUMPRODUCT(--(AZ394:AZ413=2))=0,0,1))</f>
        <v>0</v>
      </c>
    </row>
    <row r="415" spans="1:52">
      <c r="A415" s="3">
        <v>413</v>
      </c>
      <c r="B415">
        <f>Signals!D414</f>
        <v>1</v>
      </c>
      <c r="C415">
        <f>Signals!E414</f>
        <v>1</v>
      </c>
      <c r="D415">
        <f>Signals!G414</f>
        <v>0</v>
      </c>
      <c r="E415">
        <f>Signals!J414</f>
        <v>0</v>
      </c>
      <c r="F415">
        <f>Signals!K414</f>
        <v>0</v>
      </c>
      <c r="G415">
        <f>IF(Constants!$B$2=2,-B415,B415)</f>
        <v>1</v>
      </c>
      <c r="H415">
        <f>IF(Constants!$C$2=2,-C415,C415)</f>
        <v>1</v>
      </c>
      <c r="I415">
        <f t="shared" si="99"/>
        <v>1</v>
      </c>
      <c r="J415">
        <f t="shared" si="100"/>
        <v>1</v>
      </c>
      <c r="K415">
        <f t="shared" si="101"/>
        <v>1</v>
      </c>
      <c r="L415">
        <f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400.5</v>
      </c>
      <c r="M415">
        <f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400.5</v>
      </c>
      <c r="N415">
        <f t="shared" si="102"/>
        <v>400.5</v>
      </c>
      <c r="O415">
        <f t="shared" si="103"/>
        <v>400.5</v>
      </c>
      <c r="P415">
        <f>IF(I415&lt;&gt;0,(ABS(L415*Constants!$B$10)+50)/100,MAX(P414-ABS(N415*Constants!$B$4),0))</f>
        <v>0.54005</v>
      </c>
      <c r="Q415">
        <f>IF(J415&lt;&gt;0,(ABS(M415*Constants!$B$10)+50)/100,MAX(Q414-ABS(O415*Constants!$B$4),0))</f>
        <v>0.54005</v>
      </c>
      <c r="R415">
        <f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400.5</v>
      </c>
      <c r="S415">
        <f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400.5</v>
      </c>
      <c r="T415">
        <f t="shared" si="104"/>
        <v>400.5</v>
      </c>
      <c r="U415">
        <f t="shared" si="105"/>
        <v>400.5</v>
      </c>
      <c r="V415">
        <f>IF(I415&lt;&gt;0,(ABS(R415*Constants!$B$4)+50)/100,IF(R415=0,MAX((0-ABS(T415*Constants!$B$4)),0),(ABS(R415*Constants!$B$4)+50)/100))</f>
        <v>501.125</v>
      </c>
      <c r="W415">
        <f>IF(J415&lt;&gt;0,(ABS(S415*Constants!$B$4)+50)/100,IF(S415=0,MAX((0-ABS(U415*Constants!$B$4)),0),(ABS(S415*Constants!$B$4)+50)/100))</f>
        <v>501.125</v>
      </c>
      <c r="X415">
        <f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400.5</v>
      </c>
      <c r="Y415">
        <f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400.5</v>
      </c>
      <c r="Z415">
        <f t="shared" si="106"/>
        <v>400.5</v>
      </c>
      <c r="AA415">
        <f t="shared" si="107"/>
        <v>400.5</v>
      </c>
      <c r="AB415">
        <f>IF(I415&lt;&gt;0,(ABS(X415*Constants!$B$10)+50)/100,IF(X415=0,MAX((AB414-ABS(Z415*Constants!$B$4)),0),(ABS(X415*Constants!$B$4)+50)/100))</f>
        <v>0.54005</v>
      </c>
      <c r="AC415">
        <f>IF(J415&lt;&gt;0,(ABS(Y415*Constants!$B$10)+50)/100,IF(Y415=0,MAX((AC414-ABS(AA415*Constants!$B$4)),0),(ABS(Y415*Constants!$B$4)+50)/100))</f>
        <v>0.54005</v>
      </c>
      <c r="AD415">
        <f t="shared" si="108"/>
        <v>401</v>
      </c>
      <c r="AE415">
        <f t="shared" si="109"/>
        <v>400.5</v>
      </c>
      <c r="AF415">
        <f t="shared" si="110"/>
        <v>400.5</v>
      </c>
      <c r="AG415">
        <f>((Constants!$B$5*AG414)+Constants!$B$4*AD415+AH414)/(Constants!$B$5+Constants!$B$4)</f>
        <v>401</v>
      </c>
      <c r="AH415">
        <f>((Constants!$B$5*AG414)+Constants!$B$4*AD415+AH414)-(Constants!$B$5+Constants!$B$4)*AG415</f>
        <v>0</v>
      </c>
      <c r="AI415">
        <f>((Constants!$B$5*AI414)+Constants!$B$4*AE415+AJ414)/(Constants!$B$5+Constants!$B$4)</f>
        <v>400.5</v>
      </c>
      <c r="AJ415">
        <f>((Constants!$B$5*AI414)+Constants!$B$4*AE415+AJ414)-(Constants!$B$4+Constants!$B$5)*AI415</f>
        <v>0</v>
      </c>
      <c r="AK415">
        <f>((Constants!$B$5*AK414)+Constants!$B$4*AF415+AL414)/(Constants!$B$5+Constants!$B$4)</f>
        <v>400.5</v>
      </c>
      <c r="AL415">
        <f>((Constants!$B$5*AK414)+Constants!$B$4*AF415+AL414)-(Constants!$B$5+Constants!$B$4)*AK415</f>
        <v>0</v>
      </c>
      <c r="AM415">
        <f t="shared" si="111"/>
        <v>1</v>
      </c>
      <c r="AN415">
        <f t="shared" si="112"/>
        <v>1</v>
      </c>
      <c r="AO415">
        <f>(200000*(ABS(N415)-ABS(N413))+Constants!$B$7)/(2*Constants!$B$7)</f>
        <v>0.5</v>
      </c>
      <c r="AP415">
        <f>(200000*(ABS(O415)-ABS(O413))+Constants!$B$7)/(2*Constants!$B$7)</f>
        <v>0.5</v>
      </c>
      <c r="AQ415">
        <f t="shared" si="113"/>
        <v>1</v>
      </c>
      <c r="AR415">
        <f>(Constants!$B$3*Constants!$B$8*I415*K415+AS414)/(Constants!$B$9*Constants!$B$4)</f>
        <v>2.51327433628319</v>
      </c>
      <c r="AS415">
        <f>(Constants!$B$3*Constants!$B$8*I415*K415+AS414)-(AR415*Constants!$B$9*Constants!$B$4)</f>
        <v>0</v>
      </c>
      <c r="AT415">
        <f t="shared" si="114"/>
        <v>1037.98230088496</v>
      </c>
      <c r="AU415">
        <f t="array" ref="AU415">IF(SUMPRODUCT(--(SIGN(AN382:AN414)=SIGN(K383:K415)))=0,2,IF(AV414&gt;0,1,0))</f>
        <v>0</v>
      </c>
      <c r="AV415">
        <f>IF(AU415=2,ROUND(5*1000/Constants!$B$11,0),IF(AV414&gt;0,AV414-1,0))</f>
        <v>0</v>
      </c>
      <c r="AW415">
        <f t="shared" si="115"/>
        <v>0</v>
      </c>
      <c r="AX415">
        <f ca="1" t="array" ref="AX415">IF(AW415&gt;Constants!$B$12,2,IF(SUMPRODUCT(--(AX396:AX415=2))=0,0,1))</f>
        <v>2</v>
      </c>
      <c r="AZ415">
        <f t="array" ref="AZ415">IF(ABS(AG415)&gt;Constants!$B$13,2,IF(SUMPRODUCT(--(AZ395:AZ414=2))=0,0,1))</f>
        <v>0</v>
      </c>
    </row>
    <row r="416" spans="1:52">
      <c r="A416" s="3">
        <v>414</v>
      </c>
      <c r="B416">
        <f>Signals!D415</f>
        <v>1</v>
      </c>
      <c r="C416">
        <f>Signals!E415</f>
        <v>1</v>
      </c>
      <c r="D416">
        <f>Signals!G415</f>
        <v>0</v>
      </c>
      <c r="E416">
        <f>Signals!J415</f>
        <v>0</v>
      </c>
      <c r="F416">
        <f>Signals!K415</f>
        <v>0</v>
      </c>
      <c r="G416">
        <f>IF(Constants!$B$2=2,-B416,B416)</f>
        <v>1</v>
      </c>
      <c r="H416">
        <f>IF(Constants!$C$2=2,-C416,C416)</f>
        <v>1</v>
      </c>
      <c r="I416">
        <f t="shared" si="99"/>
        <v>1</v>
      </c>
      <c r="J416">
        <f t="shared" si="100"/>
        <v>1</v>
      </c>
      <c r="K416">
        <f t="shared" si="101"/>
        <v>1</v>
      </c>
      <c r="L416">
        <f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400.5</v>
      </c>
      <c r="M416">
        <f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400.5</v>
      </c>
      <c r="N416">
        <f t="shared" si="102"/>
        <v>400.5</v>
      </c>
      <c r="O416">
        <f t="shared" si="103"/>
        <v>400.5</v>
      </c>
      <c r="P416">
        <f>IF(I416&lt;&gt;0,(ABS(L416*Constants!$B$10)+50)/100,MAX(P415-ABS(N416*Constants!$B$4),0))</f>
        <v>0.54005</v>
      </c>
      <c r="Q416">
        <f>IF(J416&lt;&gt;0,(ABS(M416*Constants!$B$10)+50)/100,MAX(Q415-ABS(O416*Constants!$B$4),0))</f>
        <v>0.54005</v>
      </c>
      <c r="R416">
        <f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400.5</v>
      </c>
      <c r="S416">
        <f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400.5</v>
      </c>
      <c r="T416">
        <f t="shared" si="104"/>
        <v>400.5</v>
      </c>
      <c r="U416">
        <f t="shared" si="105"/>
        <v>400.5</v>
      </c>
      <c r="V416">
        <f>IF(I416&lt;&gt;0,(ABS(R416*Constants!$B$4)+50)/100,IF(R416=0,MAX((0-ABS(T416*Constants!$B$4)),0),(ABS(R416*Constants!$B$4)+50)/100))</f>
        <v>501.125</v>
      </c>
      <c r="W416">
        <f>IF(J416&lt;&gt;0,(ABS(S416*Constants!$B$4)+50)/100,IF(S416=0,MAX((0-ABS(U416*Constants!$B$4)),0),(ABS(S416*Constants!$B$4)+50)/100))</f>
        <v>501.125</v>
      </c>
      <c r="X416">
        <f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400.5</v>
      </c>
      <c r="Y416">
        <f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400.5</v>
      </c>
      <c r="Z416">
        <f t="shared" si="106"/>
        <v>400.5</v>
      </c>
      <c r="AA416">
        <f t="shared" si="107"/>
        <v>400.5</v>
      </c>
      <c r="AB416">
        <f>IF(I416&lt;&gt;0,(ABS(X416*Constants!$B$10)+50)/100,IF(X416=0,MAX((AB415-ABS(Z416*Constants!$B$4)),0),(ABS(X416*Constants!$B$4)+50)/100))</f>
        <v>0.54005</v>
      </c>
      <c r="AC416">
        <f>IF(J416&lt;&gt;0,(ABS(Y416*Constants!$B$10)+50)/100,IF(Y416=0,MAX((AC415-ABS(AA416*Constants!$B$4)),0),(ABS(Y416*Constants!$B$4)+50)/100))</f>
        <v>0.54005</v>
      </c>
      <c r="AD416">
        <f t="shared" si="108"/>
        <v>401</v>
      </c>
      <c r="AE416">
        <f t="shared" si="109"/>
        <v>400.5</v>
      </c>
      <c r="AF416">
        <f t="shared" si="110"/>
        <v>400.5</v>
      </c>
      <c r="AG416">
        <f>((Constants!$B$5*AG415)+Constants!$B$4*AD416+AH415)/(Constants!$B$5+Constants!$B$4)</f>
        <v>401</v>
      </c>
      <c r="AH416">
        <f>((Constants!$B$5*AG415)+Constants!$B$4*AD416+AH415)-(Constants!$B$5+Constants!$B$4)*AG416</f>
        <v>0</v>
      </c>
      <c r="AI416">
        <f>((Constants!$B$5*AI415)+Constants!$B$4*AE416+AJ415)/(Constants!$B$5+Constants!$B$4)</f>
        <v>400.5</v>
      </c>
      <c r="AJ416">
        <f>((Constants!$B$5*AI415)+Constants!$B$4*AE416+AJ415)-(Constants!$B$4+Constants!$B$5)*AI416</f>
        <v>0</v>
      </c>
      <c r="AK416">
        <f>((Constants!$B$5*AK415)+Constants!$B$4*AF416+AL415)/(Constants!$B$5+Constants!$B$4)</f>
        <v>400.5</v>
      </c>
      <c r="AL416">
        <f>((Constants!$B$5*AK415)+Constants!$B$4*AF416+AL415)-(Constants!$B$5+Constants!$B$4)*AK416</f>
        <v>0</v>
      </c>
      <c r="AM416">
        <f t="shared" si="111"/>
        <v>1</v>
      </c>
      <c r="AN416">
        <f t="shared" si="112"/>
        <v>1</v>
      </c>
      <c r="AO416">
        <f>(200000*(ABS(N416)-ABS(N414))+Constants!$B$7)/(2*Constants!$B$7)</f>
        <v>0.5</v>
      </c>
      <c r="AP416">
        <f>(200000*(ABS(O416)-ABS(O414))+Constants!$B$7)/(2*Constants!$B$7)</f>
        <v>0.5</v>
      </c>
      <c r="AQ416">
        <f t="shared" si="113"/>
        <v>1</v>
      </c>
      <c r="AR416">
        <f>(Constants!$B$3*Constants!$B$8*I416*K416+AS415)/(Constants!$B$9*Constants!$B$4)</f>
        <v>2.51327433628319</v>
      </c>
      <c r="AS416">
        <f>(Constants!$B$3*Constants!$B$8*I416*K416+AS415)-(AR416*Constants!$B$9*Constants!$B$4)</f>
        <v>0</v>
      </c>
      <c r="AT416">
        <f t="shared" si="114"/>
        <v>1040.49557522124</v>
      </c>
      <c r="AU416">
        <f t="array" ref="AU416">IF(SUMPRODUCT(--(SIGN(AN383:AN415)=SIGN(K384:K416)))=0,2,IF(AV415&gt;0,1,0))</f>
        <v>0</v>
      </c>
      <c r="AV416">
        <f>IF(AU416=2,ROUND(5*1000/Constants!$B$11,0),IF(AV415&gt;0,AV415-1,0))</f>
        <v>0</v>
      </c>
      <c r="AW416">
        <f t="shared" si="115"/>
        <v>0</v>
      </c>
      <c r="AX416">
        <f ca="1" t="array" ref="AX416">IF(AW416&gt;Constants!$B$12,2,IF(SUMPRODUCT(--(AX397:AX416=2))=0,0,1))</f>
        <v>2</v>
      </c>
      <c r="AZ416">
        <f t="array" ref="AZ416">IF(ABS(AG416)&gt;Constants!$B$13,2,IF(SUMPRODUCT(--(AZ396:AZ415=2))=0,0,1))</f>
        <v>0</v>
      </c>
    </row>
    <row r="417" spans="1:52">
      <c r="A417" s="3">
        <v>415</v>
      </c>
      <c r="B417">
        <f>Signals!D416</f>
        <v>1</v>
      </c>
      <c r="C417">
        <f>Signals!E416</f>
        <v>1</v>
      </c>
      <c r="D417">
        <f>Signals!G416</f>
        <v>0</v>
      </c>
      <c r="E417">
        <f>Signals!J416</f>
        <v>0</v>
      </c>
      <c r="F417">
        <f>Signals!K416</f>
        <v>0</v>
      </c>
      <c r="G417">
        <f>IF(Constants!$B$2=2,-B417,B417)</f>
        <v>1</v>
      </c>
      <c r="H417">
        <f>IF(Constants!$C$2=2,-C417,C417)</f>
        <v>1</v>
      </c>
      <c r="I417">
        <f t="shared" si="99"/>
        <v>1</v>
      </c>
      <c r="J417">
        <f t="shared" si="100"/>
        <v>1</v>
      </c>
      <c r="K417">
        <f t="shared" si="101"/>
        <v>1</v>
      </c>
      <c r="L417">
        <f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400.5</v>
      </c>
      <c r="M417">
        <f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400.5</v>
      </c>
      <c r="N417">
        <f t="shared" si="102"/>
        <v>400.5</v>
      </c>
      <c r="O417">
        <f t="shared" si="103"/>
        <v>400.5</v>
      </c>
      <c r="P417">
        <f>IF(I417&lt;&gt;0,(ABS(L417*Constants!$B$10)+50)/100,MAX(P416-ABS(N417*Constants!$B$4),0))</f>
        <v>0.54005</v>
      </c>
      <c r="Q417">
        <f>IF(J417&lt;&gt;0,(ABS(M417*Constants!$B$10)+50)/100,MAX(Q416-ABS(O417*Constants!$B$4),0))</f>
        <v>0.54005</v>
      </c>
      <c r="R417">
        <f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400.5</v>
      </c>
      <c r="S417">
        <f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400.5</v>
      </c>
      <c r="T417">
        <f t="shared" si="104"/>
        <v>400.5</v>
      </c>
      <c r="U417">
        <f t="shared" si="105"/>
        <v>400.5</v>
      </c>
      <c r="V417">
        <f>IF(I417&lt;&gt;0,(ABS(R417*Constants!$B$4)+50)/100,IF(R417=0,MAX((0-ABS(T417*Constants!$B$4)),0),(ABS(R417*Constants!$B$4)+50)/100))</f>
        <v>501.125</v>
      </c>
      <c r="W417">
        <f>IF(J417&lt;&gt;0,(ABS(S417*Constants!$B$4)+50)/100,IF(S417=0,MAX((0-ABS(U417*Constants!$B$4)),0),(ABS(S417*Constants!$B$4)+50)/100))</f>
        <v>501.125</v>
      </c>
      <c r="X417">
        <f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400.5</v>
      </c>
      <c r="Y417">
        <f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400.5</v>
      </c>
      <c r="Z417">
        <f t="shared" si="106"/>
        <v>400.5</v>
      </c>
      <c r="AA417">
        <f t="shared" si="107"/>
        <v>400.5</v>
      </c>
      <c r="AB417">
        <f>IF(I417&lt;&gt;0,(ABS(X417*Constants!$B$10)+50)/100,IF(X417=0,MAX((AB416-ABS(Z417*Constants!$B$4)),0),(ABS(X417*Constants!$B$4)+50)/100))</f>
        <v>0.54005</v>
      </c>
      <c r="AC417">
        <f>IF(J417&lt;&gt;0,(ABS(Y417*Constants!$B$10)+50)/100,IF(Y417=0,MAX((AC416-ABS(AA417*Constants!$B$4)),0),(ABS(Y417*Constants!$B$4)+50)/100))</f>
        <v>0.54005</v>
      </c>
      <c r="AD417">
        <f t="shared" si="108"/>
        <v>401</v>
      </c>
      <c r="AE417">
        <f t="shared" si="109"/>
        <v>400.5</v>
      </c>
      <c r="AF417">
        <f t="shared" si="110"/>
        <v>400.5</v>
      </c>
      <c r="AG417">
        <f>((Constants!$B$5*AG416)+Constants!$B$4*AD417+AH416)/(Constants!$B$5+Constants!$B$4)</f>
        <v>401</v>
      </c>
      <c r="AH417">
        <f>((Constants!$B$5*AG416)+Constants!$B$4*AD417+AH416)-(Constants!$B$5+Constants!$B$4)*AG417</f>
        <v>0</v>
      </c>
      <c r="AI417">
        <f>((Constants!$B$5*AI416)+Constants!$B$4*AE417+AJ416)/(Constants!$B$5+Constants!$B$4)</f>
        <v>400.5</v>
      </c>
      <c r="AJ417">
        <f>((Constants!$B$5*AI416)+Constants!$B$4*AE417+AJ416)-(Constants!$B$4+Constants!$B$5)*AI417</f>
        <v>0</v>
      </c>
      <c r="AK417">
        <f>((Constants!$B$5*AK416)+Constants!$B$4*AF417+AL416)/(Constants!$B$5+Constants!$B$4)</f>
        <v>400.5</v>
      </c>
      <c r="AL417">
        <f>((Constants!$B$5*AK416)+Constants!$B$4*AF417+AL416)-(Constants!$B$5+Constants!$B$4)*AK417</f>
        <v>0</v>
      </c>
      <c r="AM417">
        <f t="shared" si="111"/>
        <v>1</v>
      </c>
      <c r="AN417">
        <f t="shared" si="112"/>
        <v>1</v>
      </c>
      <c r="AO417">
        <f>(200000*(ABS(N417)-ABS(N415))+Constants!$B$7)/(2*Constants!$B$7)</f>
        <v>0.5</v>
      </c>
      <c r="AP417">
        <f>(200000*(ABS(O417)-ABS(O415))+Constants!$B$7)/(2*Constants!$B$7)</f>
        <v>0.5</v>
      </c>
      <c r="AQ417">
        <f t="shared" si="113"/>
        <v>1</v>
      </c>
      <c r="AR417">
        <f>(Constants!$B$3*Constants!$B$8*I417*K417+AS416)/(Constants!$B$9*Constants!$B$4)</f>
        <v>2.51327433628319</v>
      </c>
      <c r="AS417">
        <f>(Constants!$B$3*Constants!$B$8*I417*K417+AS416)-(AR417*Constants!$B$9*Constants!$B$4)</f>
        <v>0</v>
      </c>
      <c r="AT417">
        <f t="shared" si="114"/>
        <v>1043.00884955752</v>
      </c>
      <c r="AU417">
        <f t="array" ref="AU417">IF(SUMPRODUCT(--(SIGN(AN384:AN416)=SIGN(K385:K417)))=0,2,IF(AV416&gt;0,1,0))</f>
        <v>0</v>
      </c>
      <c r="AV417">
        <f>IF(AU417=2,ROUND(5*1000/Constants!$B$11,0),IF(AV416&gt;0,AV416-1,0))</f>
        <v>0</v>
      </c>
      <c r="AW417">
        <f t="shared" si="115"/>
        <v>0</v>
      </c>
      <c r="AX417">
        <f ca="1" t="array" ref="AX417">IF(AW417&gt;Constants!$B$12,2,IF(SUMPRODUCT(--(AX398:AX417=2))=0,0,1))</f>
        <v>2</v>
      </c>
      <c r="AZ417">
        <f t="array" ref="AZ417">IF(ABS(AG417)&gt;Constants!$B$13,2,IF(SUMPRODUCT(--(AZ397:AZ416=2))=0,0,1))</f>
        <v>0</v>
      </c>
    </row>
    <row r="418" spans="1:52">
      <c r="A418" s="3">
        <v>416</v>
      </c>
      <c r="B418">
        <f>Signals!D417</f>
        <v>1</v>
      </c>
      <c r="C418">
        <f>Signals!E417</f>
        <v>1</v>
      </c>
      <c r="D418">
        <f>Signals!G417</f>
        <v>0</v>
      </c>
      <c r="E418">
        <f>Signals!J417</f>
        <v>0</v>
      </c>
      <c r="F418">
        <f>Signals!K417</f>
        <v>0</v>
      </c>
      <c r="G418">
        <f>IF(Constants!$B$2=2,-B418,B418)</f>
        <v>1</v>
      </c>
      <c r="H418">
        <f>IF(Constants!$C$2=2,-C418,C418)</f>
        <v>1</v>
      </c>
      <c r="I418">
        <f t="shared" si="99"/>
        <v>1</v>
      </c>
      <c r="J418">
        <f t="shared" si="100"/>
        <v>1</v>
      </c>
      <c r="K418">
        <f t="shared" si="101"/>
        <v>1</v>
      </c>
      <c r="L418">
        <f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400.5</v>
      </c>
      <c r="M418">
        <f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400.5</v>
      </c>
      <c r="N418">
        <f t="shared" si="102"/>
        <v>400.5</v>
      </c>
      <c r="O418">
        <f t="shared" si="103"/>
        <v>400.5</v>
      </c>
      <c r="P418">
        <f>IF(I418&lt;&gt;0,(ABS(L418*Constants!$B$10)+50)/100,MAX(P417-ABS(N418*Constants!$B$4),0))</f>
        <v>0.54005</v>
      </c>
      <c r="Q418">
        <f>IF(J418&lt;&gt;0,(ABS(M418*Constants!$B$10)+50)/100,MAX(Q417-ABS(O418*Constants!$B$4),0))</f>
        <v>0.54005</v>
      </c>
      <c r="R418">
        <f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400.5</v>
      </c>
      <c r="S418">
        <f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400.5</v>
      </c>
      <c r="T418">
        <f t="shared" si="104"/>
        <v>400.5</v>
      </c>
      <c r="U418">
        <f t="shared" si="105"/>
        <v>400.5</v>
      </c>
      <c r="V418">
        <f>IF(I418&lt;&gt;0,(ABS(R418*Constants!$B$4)+50)/100,IF(R418=0,MAX((0-ABS(T418*Constants!$B$4)),0),(ABS(R418*Constants!$B$4)+50)/100))</f>
        <v>501.125</v>
      </c>
      <c r="W418">
        <f>IF(J418&lt;&gt;0,(ABS(S418*Constants!$B$4)+50)/100,IF(S418=0,MAX((0-ABS(U418*Constants!$B$4)),0),(ABS(S418*Constants!$B$4)+50)/100))</f>
        <v>501.125</v>
      </c>
      <c r="X418">
        <f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400.5</v>
      </c>
      <c r="Y418">
        <f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400.5</v>
      </c>
      <c r="Z418">
        <f t="shared" si="106"/>
        <v>400.5</v>
      </c>
      <c r="AA418">
        <f t="shared" si="107"/>
        <v>400.5</v>
      </c>
      <c r="AB418">
        <f>IF(I418&lt;&gt;0,(ABS(X418*Constants!$B$10)+50)/100,IF(X418=0,MAX((AB417-ABS(Z418*Constants!$B$4)),0),(ABS(X418*Constants!$B$4)+50)/100))</f>
        <v>0.54005</v>
      </c>
      <c r="AC418">
        <f>IF(J418&lt;&gt;0,(ABS(Y418*Constants!$B$10)+50)/100,IF(Y418=0,MAX((AC417-ABS(AA418*Constants!$B$4)),0),(ABS(Y418*Constants!$B$4)+50)/100))</f>
        <v>0.54005</v>
      </c>
      <c r="AD418">
        <f t="shared" si="108"/>
        <v>401</v>
      </c>
      <c r="AE418">
        <f t="shared" si="109"/>
        <v>400.5</v>
      </c>
      <c r="AF418">
        <f t="shared" si="110"/>
        <v>400.5</v>
      </c>
      <c r="AG418">
        <f>((Constants!$B$5*AG417)+Constants!$B$4*AD418+AH417)/(Constants!$B$5+Constants!$B$4)</f>
        <v>401</v>
      </c>
      <c r="AH418">
        <f>((Constants!$B$5*AG417)+Constants!$B$4*AD418+AH417)-(Constants!$B$5+Constants!$B$4)*AG418</f>
        <v>0</v>
      </c>
      <c r="AI418">
        <f>((Constants!$B$5*AI417)+Constants!$B$4*AE418+AJ417)/(Constants!$B$5+Constants!$B$4)</f>
        <v>400.5</v>
      </c>
      <c r="AJ418">
        <f>((Constants!$B$5*AI417)+Constants!$B$4*AE418+AJ417)-(Constants!$B$4+Constants!$B$5)*AI418</f>
        <v>0</v>
      </c>
      <c r="AK418">
        <f>((Constants!$B$5*AK417)+Constants!$B$4*AF418+AL417)/(Constants!$B$5+Constants!$B$4)</f>
        <v>400.5</v>
      </c>
      <c r="AL418">
        <f>((Constants!$B$5*AK417)+Constants!$B$4*AF418+AL417)-(Constants!$B$5+Constants!$B$4)*AK418</f>
        <v>0</v>
      </c>
      <c r="AM418">
        <f t="shared" si="111"/>
        <v>1</v>
      </c>
      <c r="AN418">
        <f t="shared" si="112"/>
        <v>1</v>
      </c>
      <c r="AO418">
        <f>(200000*(ABS(N418)-ABS(N416))+Constants!$B$7)/(2*Constants!$B$7)</f>
        <v>0.5</v>
      </c>
      <c r="AP418">
        <f>(200000*(ABS(O418)-ABS(O416))+Constants!$B$7)/(2*Constants!$B$7)</f>
        <v>0.5</v>
      </c>
      <c r="AQ418">
        <f t="shared" si="113"/>
        <v>1</v>
      </c>
      <c r="AR418">
        <f>(Constants!$B$3*Constants!$B$8*I418*K418+AS417)/(Constants!$B$9*Constants!$B$4)</f>
        <v>2.51327433628319</v>
      </c>
      <c r="AS418">
        <f>(Constants!$B$3*Constants!$B$8*I418*K418+AS417)-(AR418*Constants!$B$9*Constants!$B$4)</f>
        <v>0</v>
      </c>
      <c r="AT418">
        <f t="shared" si="114"/>
        <v>1045.52212389381</v>
      </c>
      <c r="AU418">
        <f t="array" ref="AU418">IF(SUMPRODUCT(--(SIGN(AN385:AN417)=SIGN(K386:K418)))=0,2,IF(AV417&gt;0,1,0))</f>
        <v>0</v>
      </c>
      <c r="AV418">
        <f>IF(AU418=2,ROUND(5*1000/Constants!$B$11,0),IF(AV417&gt;0,AV417-1,0))</f>
        <v>0</v>
      </c>
      <c r="AW418">
        <f t="shared" si="115"/>
        <v>0</v>
      </c>
      <c r="AX418">
        <f ca="1" t="array" ref="AX418">IF(AW418&gt;Constants!$B$12,2,IF(SUMPRODUCT(--(AX399:AX418=2))=0,0,1))</f>
        <v>2</v>
      </c>
      <c r="AZ418">
        <f t="array" ref="AZ418">IF(ABS(AG418)&gt;Constants!$B$13,2,IF(SUMPRODUCT(--(AZ398:AZ417=2))=0,0,1))</f>
        <v>0</v>
      </c>
    </row>
    <row r="419" spans="1:52">
      <c r="A419" s="3">
        <v>417</v>
      </c>
      <c r="B419">
        <f>Signals!D418</f>
        <v>1</v>
      </c>
      <c r="C419">
        <f>Signals!E418</f>
        <v>1</v>
      </c>
      <c r="D419">
        <f>Signals!G418</f>
        <v>0</v>
      </c>
      <c r="E419">
        <f>Signals!J418</f>
        <v>0</v>
      </c>
      <c r="F419">
        <f>Signals!K418</f>
        <v>0</v>
      </c>
      <c r="G419">
        <f>IF(Constants!$B$2=2,-B419,B419)</f>
        <v>1</v>
      </c>
      <c r="H419">
        <f>IF(Constants!$C$2=2,-C419,C419)</f>
        <v>1</v>
      </c>
      <c r="I419">
        <f t="shared" si="99"/>
        <v>1</v>
      </c>
      <c r="J419">
        <f t="shared" si="100"/>
        <v>1</v>
      </c>
      <c r="K419">
        <f t="shared" si="101"/>
        <v>1</v>
      </c>
      <c r="L419">
        <f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400.5</v>
      </c>
      <c r="M419">
        <f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400.5</v>
      </c>
      <c r="N419">
        <f t="shared" si="102"/>
        <v>400.5</v>
      </c>
      <c r="O419">
        <f t="shared" si="103"/>
        <v>400.5</v>
      </c>
      <c r="P419">
        <f>IF(I419&lt;&gt;0,(ABS(L419*Constants!$B$10)+50)/100,MAX(P418-ABS(N419*Constants!$B$4),0))</f>
        <v>0.54005</v>
      </c>
      <c r="Q419">
        <f>IF(J419&lt;&gt;0,(ABS(M419*Constants!$B$10)+50)/100,MAX(Q418-ABS(O419*Constants!$B$4),0))</f>
        <v>0.54005</v>
      </c>
      <c r="R419">
        <f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400.5</v>
      </c>
      <c r="S419">
        <f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400.5</v>
      </c>
      <c r="T419">
        <f t="shared" si="104"/>
        <v>400.5</v>
      </c>
      <c r="U419">
        <f t="shared" si="105"/>
        <v>400.5</v>
      </c>
      <c r="V419">
        <f>IF(I419&lt;&gt;0,(ABS(R419*Constants!$B$4)+50)/100,IF(R419=0,MAX((0-ABS(T419*Constants!$B$4)),0),(ABS(R419*Constants!$B$4)+50)/100))</f>
        <v>501.125</v>
      </c>
      <c r="W419">
        <f>IF(J419&lt;&gt;0,(ABS(S419*Constants!$B$4)+50)/100,IF(S419=0,MAX((0-ABS(U419*Constants!$B$4)),0),(ABS(S419*Constants!$B$4)+50)/100))</f>
        <v>501.125</v>
      </c>
      <c r="X419">
        <f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400.5</v>
      </c>
      <c r="Y419">
        <f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400.5</v>
      </c>
      <c r="Z419">
        <f t="shared" si="106"/>
        <v>400.5</v>
      </c>
      <c r="AA419">
        <f t="shared" si="107"/>
        <v>400.5</v>
      </c>
      <c r="AB419">
        <f>IF(I419&lt;&gt;0,(ABS(X419*Constants!$B$10)+50)/100,IF(X419=0,MAX((AB418-ABS(Z419*Constants!$B$4)),0),(ABS(X419*Constants!$B$4)+50)/100))</f>
        <v>0.54005</v>
      </c>
      <c r="AC419">
        <f>IF(J419&lt;&gt;0,(ABS(Y419*Constants!$B$10)+50)/100,IF(Y419=0,MAX((AC418-ABS(AA419*Constants!$B$4)),0),(ABS(Y419*Constants!$B$4)+50)/100))</f>
        <v>0.54005</v>
      </c>
      <c r="AD419">
        <f t="shared" si="108"/>
        <v>401</v>
      </c>
      <c r="AE419">
        <f t="shared" si="109"/>
        <v>400.5</v>
      </c>
      <c r="AF419">
        <f t="shared" si="110"/>
        <v>400.5</v>
      </c>
      <c r="AG419">
        <f>((Constants!$B$5*AG418)+Constants!$B$4*AD419+AH418)/(Constants!$B$5+Constants!$B$4)</f>
        <v>401</v>
      </c>
      <c r="AH419">
        <f>((Constants!$B$5*AG418)+Constants!$B$4*AD419+AH418)-(Constants!$B$5+Constants!$B$4)*AG419</f>
        <v>0</v>
      </c>
      <c r="AI419">
        <f>((Constants!$B$5*AI418)+Constants!$B$4*AE419+AJ418)/(Constants!$B$5+Constants!$B$4)</f>
        <v>400.5</v>
      </c>
      <c r="AJ419">
        <f>((Constants!$B$5*AI418)+Constants!$B$4*AE419+AJ418)-(Constants!$B$4+Constants!$B$5)*AI419</f>
        <v>0</v>
      </c>
      <c r="AK419">
        <f>((Constants!$B$5*AK418)+Constants!$B$4*AF419+AL418)/(Constants!$B$5+Constants!$B$4)</f>
        <v>400.5</v>
      </c>
      <c r="AL419">
        <f>((Constants!$B$5*AK418)+Constants!$B$4*AF419+AL418)-(Constants!$B$5+Constants!$B$4)*AK419</f>
        <v>0</v>
      </c>
      <c r="AM419">
        <f t="shared" si="111"/>
        <v>1</v>
      </c>
      <c r="AN419">
        <f t="shared" si="112"/>
        <v>1</v>
      </c>
      <c r="AO419">
        <f>(200000*(ABS(N419)-ABS(N417))+Constants!$B$7)/(2*Constants!$B$7)</f>
        <v>0.5</v>
      </c>
      <c r="AP419">
        <f>(200000*(ABS(O419)-ABS(O417))+Constants!$B$7)/(2*Constants!$B$7)</f>
        <v>0.5</v>
      </c>
      <c r="AQ419">
        <f t="shared" si="113"/>
        <v>1</v>
      </c>
      <c r="AR419">
        <f>(Constants!$B$3*Constants!$B$8*I419*K419+AS418)/(Constants!$B$9*Constants!$B$4)</f>
        <v>2.51327433628319</v>
      </c>
      <c r="AS419">
        <f>(Constants!$B$3*Constants!$B$8*I419*K419+AS418)-(AR419*Constants!$B$9*Constants!$B$4)</f>
        <v>0</v>
      </c>
      <c r="AT419">
        <f t="shared" si="114"/>
        <v>1048.03539823009</v>
      </c>
      <c r="AU419">
        <f t="array" ref="AU419">IF(SUMPRODUCT(--(SIGN(AN386:AN418)=SIGN(K387:K419)))=0,2,IF(AV418&gt;0,1,0))</f>
        <v>0</v>
      </c>
      <c r="AV419">
        <f>IF(AU419=2,ROUND(5*1000/Constants!$B$11,0),IF(AV418&gt;0,AV418-1,0))</f>
        <v>0</v>
      </c>
      <c r="AW419">
        <f t="shared" si="115"/>
        <v>0</v>
      </c>
      <c r="AX419">
        <f ca="1" t="array" ref="AX419">IF(AW419&gt;Constants!$B$12,2,IF(SUMPRODUCT(--(AX400:AX419=2))=0,0,1))</f>
        <v>2</v>
      </c>
      <c r="AZ419">
        <f t="array" ref="AZ419">IF(ABS(AG419)&gt;Constants!$B$13,2,IF(SUMPRODUCT(--(AZ399:AZ418=2))=0,0,1))</f>
        <v>0</v>
      </c>
    </row>
    <row r="420" spans="1:52">
      <c r="A420" s="3">
        <v>418</v>
      </c>
      <c r="B420">
        <f>Signals!D419</f>
        <v>1</v>
      </c>
      <c r="C420">
        <f>Signals!E419</f>
        <v>1</v>
      </c>
      <c r="D420">
        <f>Signals!G419</f>
        <v>0</v>
      </c>
      <c r="E420">
        <f>Signals!J419</f>
        <v>0</v>
      </c>
      <c r="F420">
        <f>Signals!K419</f>
        <v>0</v>
      </c>
      <c r="G420">
        <f>IF(Constants!$B$2=2,-B420,B420)</f>
        <v>1</v>
      </c>
      <c r="H420">
        <f>IF(Constants!$C$2=2,-C420,C420)</f>
        <v>1</v>
      </c>
      <c r="I420">
        <f t="shared" si="99"/>
        <v>1</v>
      </c>
      <c r="J420">
        <f t="shared" si="100"/>
        <v>1</v>
      </c>
      <c r="K420">
        <f t="shared" si="101"/>
        <v>1</v>
      </c>
      <c r="L420">
        <f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400.5</v>
      </c>
      <c r="M420">
        <f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400.5</v>
      </c>
      <c r="N420">
        <f t="shared" si="102"/>
        <v>400.5</v>
      </c>
      <c r="O420">
        <f t="shared" si="103"/>
        <v>400.5</v>
      </c>
      <c r="P420">
        <f>IF(I420&lt;&gt;0,(ABS(L420*Constants!$B$10)+50)/100,MAX(P419-ABS(N420*Constants!$B$4),0))</f>
        <v>0.54005</v>
      </c>
      <c r="Q420">
        <f>IF(J420&lt;&gt;0,(ABS(M420*Constants!$B$10)+50)/100,MAX(Q419-ABS(O420*Constants!$B$4),0))</f>
        <v>0.54005</v>
      </c>
      <c r="R420">
        <f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400.5</v>
      </c>
      <c r="S420">
        <f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400.5</v>
      </c>
      <c r="T420">
        <f t="shared" si="104"/>
        <v>400.5</v>
      </c>
      <c r="U420">
        <f t="shared" si="105"/>
        <v>400.5</v>
      </c>
      <c r="V420">
        <f>IF(I420&lt;&gt;0,(ABS(R420*Constants!$B$4)+50)/100,IF(R420=0,MAX((0-ABS(T420*Constants!$B$4)),0),(ABS(R420*Constants!$B$4)+50)/100))</f>
        <v>501.125</v>
      </c>
      <c r="W420">
        <f>IF(J420&lt;&gt;0,(ABS(S420*Constants!$B$4)+50)/100,IF(S420=0,MAX((0-ABS(U420*Constants!$B$4)),0),(ABS(S420*Constants!$B$4)+50)/100))</f>
        <v>501.125</v>
      </c>
      <c r="X420">
        <f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400.5</v>
      </c>
      <c r="Y420">
        <f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400.5</v>
      </c>
      <c r="Z420">
        <f t="shared" si="106"/>
        <v>400.5</v>
      </c>
      <c r="AA420">
        <f t="shared" si="107"/>
        <v>400.5</v>
      </c>
      <c r="AB420">
        <f>IF(I420&lt;&gt;0,(ABS(X420*Constants!$B$10)+50)/100,IF(X420=0,MAX((AB419-ABS(Z420*Constants!$B$4)),0),(ABS(X420*Constants!$B$4)+50)/100))</f>
        <v>0.54005</v>
      </c>
      <c r="AC420">
        <f>IF(J420&lt;&gt;0,(ABS(Y420*Constants!$B$10)+50)/100,IF(Y420=0,MAX((AC419-ABS(AA420*Constants!$B$4)),0),(ABS(Y420*Constants!$B$4)+50)/100))</f>
        <v>0.54005</v>
      </c>
      <c r="AD420">
        <f t="shared" si="108"/>
        <v>401</v>
      </c>
      <c r="AE420">
        <f t="shared" si="109"/>
        <v>400.5</v>
      </c>
      <c r="AF420">
        <f t="shared" si="110"/>
        <v>400.5</v>
      </c>
      <c r="AG420">
        <f>((Constants!$B$5*AG419)+Constants!$B$4*AD420+AH419)/(Constants!$B$5+Constants!$B$4)</f>
        <v>401</v>
      </c>
      <c r="AH420">
        <f>((Constants!$B$5*AG419)+Constants!$B$4*AD420+AH419)-(Constants!$B$5+Constants!$B$4)*AG420</f>
        <v>0</v>
      </c>
      <c r="AI420">
        <f>((Constants!$B$5*AI419)+Constants!$B$4*AE420+AJ419)/(Constants!$B$5+Constants!$B$4)</f>
        <v>400.5</v>
      </c>
      <c r="AJ420">
        <f>((Constants!$B$5*AI419)+Constants!$B$4*AE420+AJ419)-(Constants!$B$4+Constants!$B$5)*AI420</f>
        <v>0</v>
      </c>
      <c r="AK420">
        <f>((Constants!$B$5*AK419)+Constants!$B$4*AF420+AL419)/(Constants!$B$5+Constants!$B$4)</f>
        <v>400.5</v>
      </c>
      <c r="AL420">
        <f>((Constants!$B$5*AK419)+Constants!$B$4*AF420+AL419)-(Constants!$B$5+Constants!$B$4)*AK420</f>
        <v>0</v>
      </c>
      <c r="AM420">
        <f t="shared" si="111"/>
        <v>1</v>
      </c>
      <c r="AN420">
        <f t="shared" si="112"/>
        <v>1</v>
      </c>
      <c r="AO420">
        <f>(200000*(ABS(N420)-ABS(N418))+Constants!$B$7)/(2*Constants!$B$7)</f>
        <v>0.5</v>
      </c>
      <c r="AP420">
        <f>(200000*(ABS(O420)-ABS(O418))+Constants!$B$7)/(2*Constants!$B$7)</f>
        <v>0.5</v>
      </c>
      <c r="AQ420">
        <f t="shared" si="113"/>
        <v>1</v>
      </c>
      <c r="AR420">
        <f>(Constants!$B$3*Constants!$B$8*I420*K420+AS419)/(Constants!$B$9*Constants!$B$4)</f>
        <v>2.51327433628319</v>
      </c>
      <c r="AS420">
        <f>(Constants!$B$3*Constants!$B$8*I420*K420+AS419)-(AR420*Constants!$B$9*Constants!$B$4)</f>
        <v>0</v>
      </c>
      <c r="AT420">
        <f t="shared" si="114"/>
        <v>1050.54867256637</v>
      </c>
      <c r="AU420">
        <f t="array" ref="AU420">IF(SUMPRODUCT(--(SIGN(AN387:AN419)=SIGN(K388:K420)))=0,2,IF(AV419&gt;0,1,0))</f>
        <v>0</v>
      </c>
      <c r="AV420">
        <f>IF(AU420=2,ROUND(5*1000/Constants!$B$11,0),IF(AV419&gt;0,AV419-1,0))</f>
        <v>0</v>
      </c>
      <c r="AW420">
        <f t="shared" si="115"/>
        <v>0</v>
      </c>
      <c r="AX420">
        <f ca="1" t="array" ref="AX420">IF(AW420&gt;Constants!$B$12,2,IF(SUMPRODUCT(--(AX401:AX420=2))=0,0,1))</f>
        <v>2</v>
      </c>
      <c r="AZ420">
        <f t="array" ref="AZ420">IF(ABS(AG420)&gt;Constants!$B$13,2,IF(SUMPRODUCT(--(AZ400:AZ419=2))=0,0,1))</f>
        <v>0</v>
      </c>
    </row>
    <row r="421" spans="1:52">
      <c r="A421" s="3">
        <v>419</v>
      </c>
      <c r="B421">
        <f>Signals!D420</f>
        <v>1</v>
      </c>
      <c r="C421">
        <f>Signals!E420</f>
        <v>1</v>
      </c>
      <c r="D421">
        <f>Signals!G420</f>
        <v>0</v>
      </c>
      <c r="E421">
        <f>Signals!J420</f>
        <v>0</v>
      </c>
      <c r="F421">
        <f>Signals!K420</f>
        <v>0</v>
      </c>
      <c r="G421">
        <f>IF(Constants!$B$2=2,-B421,B421)</f>
        <v>1</v>
      </c>
      <c r="H421">
        <f>IF(Constants!$C$2=2,-C421,C421)</f>
        <v>1</v>
      </c>
      <c r="I421">
        <f t="shared" si="99"/>
        <v>1</v>
      </c>
      <c r="J421">
        <f t="shared" si="100"/>
        <v>1</v>
      </c>
      <c r="K421">
        <f t="shared" si="101"/>
        <v>1</v>
      </c>
      <c r="L421">
        <f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400.5</v>
      </c>
      <c r="M421">
        <f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400.5</v>
      </c>
      <c r="N421">
        <f t="shared" si="102"/>
        <v>400.5</v>
      </c>
      <c r="O421">
        <f t="shared" si="103"/>
        <v>400.5</v>
      </c>
      <c r="P421">
        <f>IF(I421&lt;&gt;0,(ABS(L421*Constants!$B$10)+50)/100,MAX(P420-ABS(N421*Constants!$B$4),0))</f>
        <v>0.54005</v>
      </c>
      <c r="Q421">
        <f>IF(J421&lt;&gt;0,(ABS(M421*Constants!$B$10)+50)/100,MAX(Q420-ABS(O421*Constants!$B$4),0))</f>
        <v>0.54005</v>
      </c>
      <c r="R421">
        <f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400.5</v>
      </c>
      <c r="S421">
        <f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400.5</v>
      </c>
      <c r="T421">
        <f t="shared" si="104"/>
        <v>400.5</v>
      </c>
      <c r="U421">
        <f t="shared" si="105"/>
        <v>400.5</v>
      </c>
      <c r="V421">
        <f>IF(I421&lt;&gt;0,(ABS(R421*Constants!$B$4)+50)/100,IF(R421=0,MAX((0-ABS(T421*Constants!$B$4)),0),(ABS(R421*Constants!$B$4)+50)/100))</f>
        <v>501.125</v>
      </c>
      <c r="W421">
        <f>IF(J421&lt;&gt;0,(ABS(S421*Constants!$B$4)+50)/100,IF(S421=0,MAX((0-ABS(U421*Constants!$B$4)),0),(ABS(S421*Constants!$B$4)+50)/100))</f>
        <v>501.125</v>
      </c>
      <c r="X421">
        <f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400.5</v>
      </c>
      <c r="Y421">
        <f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400.5</v>
      </c>
      <c r="Z421">
        <f t="shared" si="106"/>
        <v>400.5</v>
      </c>
      <c r="AA421">
        <f t="shared" si="107"/>
        <v>400.5</v>
      </c>
      <c r="AB421">
        <f>IF(I421&lt;&gt;0,(ABS(X421*Constants!$B$10)+50)/100,IF(X421=0,MAX((AB420-ABS(Z421*Constants!$B$4)),0),(ABS(X421*Constants!$B$4)+50)/100))</f>
        <v>0.54005</v>
      </c>
      <c r="AC421">
        <f>IF(J421&lt;&gt;0,(ABS(Y421*Constants!$B$10)+50)/100,IF(Y421=0,MAX((AC420-ABS(AA421*Constants!$B$4)),0),(ABS(Y421*Constants!$B$4)+50)/100))</f>
        <v>0.54005</v>
      </c>
      <c r="AD421">
        <f t="shared" si="108"/>
        <v>401</v>
      </c>
      <c r="AE421">
        <f t="shared" si="109"/>
        <v>400.5</v>
      </c>
      <c r="AF421">
        <f t="shared" si="110"/>
        <v>400.5</v>
      </c>
      <c r="AG421">
        <f>((Constants!$B$5*AG420)+Constants!$B$4*AD421+AH420)/(Constants!$B$5+Constants!$B$4)</f>
        <v>401</v>
      </c>
      <c r="AH421">
        <f>((Constants!$B$5*AG420)+Constants!$B$4*AD421+AH420)-(Constants!$B$5+Constants!$B$4)*AG421</f>
        <v>0</v>
      </c>
      <c r="AI421">
        <f>((Constants!$B$5*AI420)+Constants!$B$4*AE421+AJ420)/(Constants!$B$5+Constants!$B$4)</f>
        <v>400.5</v>
      </c>
      <c r="AJ421">
        <f>((Constants!$B$5*AI420)+Constants!$B$4*AE421+AJ420)-(Constants!$B$4+Constants!$B$5)*AI421</f>
        <v>0</v>
      </c>
      <c r="AK421">
        <f>((Constants!$B$5*AK420)+Constants!$B$4*AF421+AL420)/(Constants!$B$5+Constants!$B$4)</f>
        <v>400.5</v>
      </c>
      <c r="AL421">
        <f>((Constants!$B$5*AK420)+Constants!$B$4*AF421+AL420)-(Constants!$B$5+Constants!$B$4)*AK421</f>
        <v>0</v>
      </c>
      <c r="AM421">
        <f t="shared" si="111"/>
        <v>1</v>
      </c>
      <c r="AN421">
        <f t="shared" si="112"/>
        <v>1</v>
      </c>
      <c r="AO421">
        <f>(200000*(ABS(N421)-ABS(N419))+Constants!$B$7)/(2*Constants!$B$7)</f>
        <v>0.5</v>
      </c>
      <c r="AP421">
        <f>(200000*(ABS(O421)-ABS(O419))+Constants!$B$7)/(2*Constants!$B$7)</f>
        <v>0.5</v>
      </c>
      <c r="AQ421">
        <f t="shared" si="113"/>
        <v>1</v>
      </c>
      <c r="AR421">
        <f>(Constants!$B$3*Constants!$B$8*I421*K421+AS420)/(Constants!$B$9*Constants!$B$4)</f>
        <v>2.51327433628319</v>
      </c>
      <c r="AS421">
        <f>(Constants!$B$3*Constants!$B$8*I421*K421+AS420)-(AR421*Constants!$B$9*Constants!$B$4)</f>
        <v>0</v>
      </c>
      <c r="AT421">
        <f t="shared" si="114"/>
        <v>1053.06194690265</v>
      </c>
      <c r="AU421">
        <f t="array" ref="AU421">IF(SUMPRODUCT(--(SIGN(AN388:AN420)=SIGN(K389:K421)))=0,2,IF(AV420&gt;0,1,0))</f>
        <v>0</v>
      </c>
      <c r="AV421">
        <f>IF(AU421=2,ROUND(5*1000/Constants!$B$11,0),IF(AV420&gt;0,AV420-1,0))</f>
        <v>0</v>
      </c>
      <c r="AW421">
        <f t="shared" si="115"/>
        <v>0</v>
      </c>
      <c r="AX421">
        <f ca="1" t="array" ref="AX421">IF(AW421&gt;Constants!$B$12,2,IF(SUMPRODUCT(--(AX402:AX421=2))=0,0,1))</f>
        <v>2</v>
      </c>
      <c r="AZ421">
        <f t="array" ref="AZ421">IF(ABS(AG421)&gt;Constants!$B$13,2,IF(SUMPRODUCT(--(AZ401:AZ420=2))=0,0,1))</f>
        <v>0</v>
      </c>
    </row>
    <row r="422" spans="1:52">
      <c r="A422" s="3">
        <v>420</v>
      </c>
      <c r="B422">
        <f>Signals!D421</f>
        <v>1</v>
      </c>
      <c r="C422">
        <f>Signals!E421</f>
        <v>1</v>
      </c>
      <c r="D422">
        <f>Signals!G421</f>
        <v>0</v>
      </c>
      <c r="E422">
        <f>Signals!J421</f>
        <v>0</v>
      </c>
      <c r="F422">
        <f>Signals!K421</f>
        <v>0</v>
      </c>
      <c r="G422">
        <f>IF(Constants!$B$2=2,-B422,B422)</f>
        <v>1</v>
      </c>
      <c r="H422">
        <f>IF(Constants!$C$2=2,-C422,C422)</f>
        <v>1</v>
      </c>
      <c r="I422">
        <f t="shared" si="99"/>
        <v>1</v>
      </c>
      <c r="J422">
        <f t="shared" si="100"/>
        <v>1</v>
      </c>
      <c r="K422">
        <f t="shared" si="101"/>
        <v>1</v>
      </c>
      <c r="L422">
        <f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400.5</v>
      </c>
      <c r="M422">
        <f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400.5</v>
      </c>
      <c r="N422">
        <f t="shared" si="102"/>
        <v>400.5</v>
      </c>
      <c r="O422">
        <f t="shared" si="103"/>
        <v>400.5</v>
      </c>
      <c r="P422">
        <f>IF(I422&lt;&gt;0,(ABS(L422*Constants!$B$10)+50)/100,MAX(P421-ABS(N422*Constants!$B$4),0))</f>
        <v>0.54005</v>
      </c>
      <c r="Q422">
        <f>IF(J422&lt;&gt;0,(ABS(M422*Constants!$B$10)+50)/100,MAX(Q421-ABS(O422*Constants!$B$4),0))</f>
        <v>0.54005</v>
      </c>
      <c r="R422">
        <f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400.5</v>
      </c>
      <c r="S422">
        <f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400.5</v>
      </c>
      <c r="T422">
        <f t="shared" si="104"/>
        <v>400.5</v>
      </c>
      <c r="U422">
        <f t="shared" si="105"/>
        <v>400.5</v>
      </c>
      <c r="V422">
        <f>IF(I422&lt;&gt;0,(ABS(R422*Constants!$B$4)+50)/100,IF(R422=0,MAX((0-ABS(T422*Constants!$B$4)),0),(ABS(R422*Constants!$B$4)+50)/100))</f>
        <v>501.125</v>
      </c>
      <c r="W422">
        <f>IF(J422&lt;&gt;0,(ABS(S422*Constants!$B$4)+50)/100,IF(S422=0,MAX((0-ABS(U422*Constants!$B$4)),0),(ABS(S422*Constants!$B$4)+50)/100))</f>
        <v>501.125</v>
      </c>
      <c r="X422">
        <f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400.5</v>
      </c>
      <c r="Y422">
        <f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400.5</v>
      </c>
      <c r="Z422">
        <f t="shared" si="106"/>
        <v>400.5</v>
      </c>
      <c r="AA422">
        <f t="shared" si="107"/>
        <v>400.5</v>
      </c>
      <c r="AB422">
        <f>IF(I422&lt;&gt;0,(ABS(X422*Constants!$B$10)+50)/100,IF(X422=0,MAX((AB421-ABS(Z422*Constants!$B$4)),0),(ABS(X422*Constants!$B$4)+50)/100))</f>
        <v>0.54005</v>
      </c>
      <c r="AC422">
        <f>IF(J422&lt;&gt;0,(ABS(Y422*Constants!$B$10)+50)/100,IF(Y422=0,MAX((AC421-ABS(AA422*Constants!$B$4)),0),(ABS(Y422*Constants!$B$4)+50)/100))</f>
        <v>0.54005</v>
      </c>
      <c r="AD422">
        <f t="shared" si="108"/>
        <v>401</v>
      </c>
      <c r="AE422">
        <f t="shared" si="109"/>
        <v>400.5</v>
      </c>
      <c r="AF422">
        <f t="shared" si="110"/>
        <v>400.5</v>
      </c>
      <c r="AG422">
        <f>((Constants!$B$5*AG421)+Constants!$B$4*AD422+AH421)/(Constants!$B$5+Constants!$B$4)</f>
        <v>401</v>
      </c>
      <c r="AH422">
        <f>((Constants!$B$5*AG421)+Constants!$B$4*AD422+AH421)-(Constants!$B$5+Constants!$B$4)*AG422</f>
        <v>0</v>
      </c>
      <c r="AI422">
        <f>((Constants!$B$5*AI421)+Constants!$B$4*AE422+AJ421)/(Constants!$B$5+Constants!$B$4)</f>
        <v>400.5</v>
      </c>
      <c r="AJ422">
        <f>((Constants!$B$5*AI421)+Constants!$B$4*AE422+AJ421)-(Constants!$B$4+Constants!$B$5)*AI422</f>
        <v>0</v>
      </c>
      <c r="AK422">
        <f>((Constants!$B$5*AK421)+Constants!$B$4*AF422+AL421)/(Constants!$B$5+Constants!$B$4)</f>
        <v>400.5</v>
      </c>
      <c r="AL422">
        <f>((Constants!$B$5*AK421)+Constants!$B$4*AF422+AL421)-(Constants!$B$5+Constants!$B$4)*AK422</f>
        <v>0</v>
      </c>
      <c r="AM422">
        <f t="shared" si="111"/>
        <v>1</v>
      </c>
      <c r="AN422">
        <f t="shared" si="112"/>
        <v>1</v>
      </c>
      <c r="AO422">
        <f>(200000*(ABS(N422)-ABS(N420))+Constants!$B$7)/(2*Constants!$B$7)</f>
        <v>0.5</v>
      </c>
      <c r="AP422">
        <f>(200000*(ABS(O422)-ABS(O420))+Constants!$B$7)/(2*Constants!$B$7)</f>
        <v>0.5</v>
      </c>
      <c r="AQ422">
        <f t="shared" si="113"/>
        <v>1</v>
      </c>
      <c r="AR422">
        <f>(Constants!$B$3*Constants!$B$8*I422*K422+AS421)/(Constants!$B$9*Constants!$B$4)</f>
        <v>2.51327433628319</v>
      </c>
      <c r="AS422">
        <f>(Constants!$B$3*Constants!$B$8*I422*K422+AS421)-(AR422*Constants!$B$9*Constants!$B$4)</f>
        <v>0</v>
      </c>
      <c r="AT422">
        <f t="shared" si="114"/>
        <v>1055.57522123894</v>
      </c>
      <c r="AU422">
        <f t="array" ref="AU422">IF(SUMPRODUCT(--(SIGN(AN389:AN421)=SIGN(K390:K422)))=0,2,IF(AV421&gt;0,1,0))</f>
        <v>0</v>
      </c>
      <c r="AV422">
        <f>IF(AU422=2,ROUND(5*1000/Constants!$B$11,0),IF(AV421&gt;0,AV421-1,0))</f>
        <v>0</v>
      </c>
      <c r="AW422">
        <f t="shared" si="115"/>
        <v>0</v>
      </c>
      <c r="AX422">
        <f ca="1" t="array" ref="AX422">IF(AW422&gt;Constants!$B$12,2,IF(SUMPRODUCT(--(AX403:AX422=2))=0,0,1))</f>
        <v>2</v>
      </c>
      <c r="AZ422">
        <f t="array" ref="AZ422">IF(ABS(AG422)&gt;Constants!$B$13,2,IF(SUMPRODUCT(--(AZ402:AZ421=2))=0,0,1))</f>
        <v>0</v>
      </c>
    </row>
    <row r="423" spans="1:52">
      <c r="A423" s="3">
        <v>421</v>
      </c>
      <c r="B423">
        <f>Signals!D422</f>
        <v>1</v>
      </c>
      <c r="C423">
        <f>Signals!E422</f>
        <v>1</v>
      </c>
      <c r="D423">
        <f>Signals!G422</f>
        <v>0</v>
      </c>
      <c r="E423">
        <f>Signals!J422</f>
        <v>0</v>
      </c>
      <c r="F423">
        <f>Signals!K422</f>
        <v>0</v>
      </c>
      <c r="G423">
        <f>IF(Constants!$B$2=2,-B423,B423)</f>
        <v>1</v>
      </c>
      <c r="H423">
        <f>IF(Constants!$C$2=2,-C423,C423)</f>
        <v>1</v>
      </c>
      <c r="I423">
        <f t="shared" si="99"/>
        <v>1</v>
      </c>
      <c r="J423">
        <f t="shared" si="100"/>
        <v>1</v>
      </c>
      <c r="K423">
        <f t="shared" si="101"/>
        <v>1</v>
      </c>
      <c r="L423">
        <f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400.5</v>
      </c>
      <c r="M423">
        <f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400.5</v>
      </c>
      <c r="N423">
        <f t="shared" si="102"/>
        <v>400.5</v>
      </c>
      <c r="O423">
        <f t="shared" si="103"/>
        <v>400.5</v>
      </c>
      <c r="P423">
        <f>IF(I423&lt;&gt;0,(ABS(L423*Constants!$B$10)+50)/100,MAX(P422-ABS(N423*Constants!$B$4),0))</f>
        <v>0.54005</v>
      </c>
      <c r="Q423">
        <f>IF(J423&lt;&gt;0,(ABS(M423*Constants!$B$10)+50)/100,MAX(Q422-ABS(O423*Constants!$B$4),0))</f>
        <v>0.54005</v>
      </c>
      <c r="R423">
        <f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400.5</v>
      </c>
      <c r="S423">
        <f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400.5</v>
      </c>
      <c r="T423">
        <f t="shared" si="104"/>
        <v>400.5</v>
      </c>
      <c r="U423">
        <f t="shared" si="105"/>
        <v>400.5</v>
      </c>
      <c r="V423">
        <f>IF(I423&lt;&gt;0,(ABS(R423*Constants!$B$4)+50)/100,IF(R423=0,MAX((0-ABS(T423*Constants!$B$4)),0),(ABS(R423*Constants!$B$4)+50)/100))</f>
        <v>501.125</v>
      </c>
      <c r="W423">
        <f>IF(J423&lt;&gt;0,(ABS(S423*Constants!$B$4)+50)/100,IF(S423=0,MAX((0-ABS(U423*Constants!$B$4)),0),(ABS(S423*Constants!$B$4)+50)/100))</f>
        <v>501.125</v>
      </c>
      <c r="X423">
        <f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400.5</v>
      </c>
      <c r="Y423">
        <f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400.5</v>
      </c>
      <c r="Z423">
        <f t="shared" si="106"/>
        <v>400.5</v>
      </c>
      <c r="AA423">
        <f t="shared" si="107"/>
        <v>400.5</v>
      </c>
      <c r="AB423">
        <f>IF(I423&lt;&gt;0,(ABS(X423*Constants!$B$10)+50)/100,IF(X423=0,MAX((AB422-ABS(Z423*Constants!$B$4)),0),(ABS(X423*Constants!$B$4)+50)/100))</f>
        <v>0.54005</v>
      </c>
      <c r="AC423">
        <f>IF(J423&lt;&gt;0,(ABS(Y423*Constants!$B$10)+50)/100,IF(Y423=0,MAX((AC422-ABS(AA423*Constants!$B$4)),0),(ABS(Y423*Constants!$B$4)+50)/100))</f>
        <v>0.54005</v>
      </c>
      <c r="AD423">
        <f t="shared" si="108"/>
        <v>401</v>
      </c>
      <c r="AE423">
        <f t="shared" si="109"/>
        <v>400.5</v>
      </c>
      <c r="AF423">
        <f t="shared" si="110"/>
        <v>400.5</v>
      </c>
      <c r="AG423">
        <f>((Constants!$B$5*AG422)+Constants!$B$4*AD423+AH422)/(Constants!$B$5+Constants!$B$4)</f>
        <v>401</v>
      </c>
      <c r="AH423">
        <f>((Constants!$B$5*AG422)+Constants!$B$4*AD423+AH422)-(Constants!$B$5+Constants!$B$4)*AG423</f>
        <v>0</v>
      </c>
      <c r="AI423">
        <f>((Constants!$B$5*AI422)+Constants!$B$4*AE423+AJ422)/(Constants!$B$5+Constants!$B$4)</f>
        <v>400.5</v>
      </c>
      <c r="AJ423">
        <f>((Constants!$B$5*AI422)+Constants!$B$4*AE423+AJ422)-(Constants!$B$4+Constants!$B$5)*AI423</f>
        <v>0</v>
      </c>
      <c r="AK423">
        <f>((Constants!$B$5*AK422)+Constants!$B$4*AF423+AL422)/(Constants!$B$5+Constants!$B$4)</f>
        <v>400.5</v>
      </c>
      <c r="AL423">
        <f>((Constants!$B$5*AK422)+Constants!$B$4*AF423+AL422)-(Constants!$B$5+Constants!$B$4)*AK423</f>
        <v>0</v>
      </c>
      <c r="AM423">
        <f t="shared" si="111"/>
        <v>1</v>
      </c>
      <c r="AN423">
        <f t="shared" si="112"/>
        <v>1</v>
      </c>
      <c r="AO423">
        <f>(200000*(ABS(N423)-ABS(N421))+Constants!$B$7)/(2*Constants!$B$7)</f>
        <v>0.5</v>
      </c>
      <c r="AP423">
        <f>(200000*(ABS(O423)-ABS(O421))+Constants!$B$7)/(2*Constants!$B$7)</f>
        <v>0.5</v>
      </c>
      <c r="AQ423">
        <f t="shared" si="113"/>
        <v>1</v>
      </c>
      <c r="AR423">
        <f>(Constants!$B$3*Constants!$B$8*I423*K423+AS422)/(Constants!$B$9*Constants!$B$4)</f>
        <v>2.51327433628319</v>
      </c>
      <c r="AS423">
        <f>(Constants!$B$3*Constants!$B$8*I423*K423+AS422)-(AR423*Constants!$B$9*Constants!$B$4)</f>
        <v>0</v>
      </c>
      <c r="AT423">
        <f t="shared" si="114"/>
        <v>1058.08849557522</v>
      </c>
      <c r="AU423">
        <f t="array" ref="AU423">IF(SUMPRODUCT(--(SIGN(AN390:AN422)=SIGN(K391:K423)))=0,2,IF(AV422&gt;0,1,0))</f>
        <v>0</v>
      </c>
      <c r="AV423">
        <f>IF(AU423=2,ROUND(5*1000/Constants!$B$11,0),IF(AV422&gt;0,AV422-1,0))</f>
        <v>0</v>
      </c>
      <c r="AW423">
        <f t="shared" si="115"/>
        <v>0</v>
      </c>
      <c r="AX423">
        <f ca="1" t="array" ref="AX423">IF(AW423&gt;Constants!$B$12,2,IF(SUMPRODUCT(--(AX404:AX423=2))=0,0,1))</f>
        <v>2</v>
      </c>
      <c r="AZ423">
        <f t="array" ref="AZ423">IF(ABS(AG423)&gt;Constants!$B$13,2,IF(SUMPRODUCT(--(AZ403:AZ422=2))=0,0,1))</f>
        <v>0</v>
      </c>
    </row>
    <row r="424" spans="1:52">
      <c r="A424" s="3">
        <v>422</v>
      </c>
      <c r="B424">
        <f>Signals!D423</f>
        <v>1</v>
      </c>
      <c r="C424">
        <f>Signals!E423</f>
        <v>1</v>
      </c>
      <c r="D424">
        <f>Signals!G423</f>
        <v>0</v>
      </c>
      <c r="E424">
        <f>Signals!J423</f>
        <v>0</v>
      </c>
      <c r="F424">
        <f>Signals!K423</f>
        <v>0</v>
      </c>
      <c r="G424">
        <f>IF(Constants!$B$2=2,-B424,B424)</f>
        <v>1</v>
      </c>
      <c r="H424">
        <f>IF(Constants!$C$2=2,-C424,C424)</f>
        <v>1</v>
      </c>
      <c r="I424">
        <f t="shared" si="99"/>
        <v>1</v>
      </c>
      <c r="J424">
        <f t="shared" si="100"/>
        <v>1</v>
      </c>
      <c r="K424">
        <f t="shared" si="101"/>
        <v>1</v>
      </c>
      <c r="L424">
        <f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400.5</v>
      </c>
      <c r="M424">
        <f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400.5</v>
      </c>
      <c r="N424">
        <f t="shared" si="102"/>
        <v>400.5</v>
      </c>
      <c r="O424">
        <f t="shared" si="103"/>
        <v>400.5</v>
      </c>
      <c r="P424">
        <f>IF(I424&lt;&gt;0,(ABS(L424*Constants!$B$10)+50)/100,MAX(P423-ABS(N424*Constants!$B$4),0))</f>
        <v>0.54005</v>
      </c>
      <c r="Q424">
        <f>IF(J424&lt;&gt;0,(ABS(M424*Constants!$B$10)+50)/100,MAX(Q423-ABS(O424*Constants!$B$4),0))</f>
        <v>0.54005</v>
      </c>
      <c r="R424">
        <f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400.5</v>
      </c>
      <c r="S424">
        <f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400.5</v>
      </c>
      <c r="T424">
        <f t="shared" si="104"/>
        <v>400.5</v>
      </c>
      <c r="U424">
        <f t="shared" si="105"/>
        <v>400.5</v>
      </c>
      <c r="V424">
        <f>IF(I424&lt;&gt;0,(ABS(R424*Constants!$B$4)+50)/100,IF(R424=0,MAX((0-ABS(T424*Constants!$B$4)),0),(ABS(R424*Constants!$B$4)+50)/100))</f>
        <v>501.125</v>
      </c>
      <c r="W424">
        <f>IF(J424&lt;&gt;0,(ABS(S424*Constants!$B$4)+50)/100,IF(S424=0,MAX((0-ABS(U424*Constants!$B$4)),0),(ABS(S424*Constants!$B$4)+50)/100))</f>
        <v>501.125</v>
      </c>
      <c r="X424">
        <f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400.5</v>
      </c>
      <c r="Y424">
        <f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400.5</v>
      </c>
      <c r="Z424">
        <f t="shared" si="106"/>
        <v>400.5</v>
      </c>
      <c r="AA424">
        <f t="shared" si="107"/>
        <v>400.5</v>
      </c>
      <c r="AB424">
        <f>IF(I424&lt;&gt;0,(ABS(X424*Constants!$B$10)+50)/100,IF(X424=0,MAX((AB423-ABS(Z424*Constants!$B$4)),0),(ABS(X424*Constants!$B$4)+50)/100))</f>
        <v>0.54005</v>
      </c>
      <c r="AC424">
        <f>IF(J424&lt;&gt;0,(ABS(Y424*Constants!$B$10)+50)/100,IF(Y424=0,MAX((AC423-ABS(AA424*Constants!$B$4)),0),(ABS(Y424*Constants!$B$4)+50)/100))</f>
        <v>0.54005</v>
      </c>
      <c r="AD424">
        <f t="shared" si="108"/>
        <v>401</v>
      </c>
      <c r="AE424">
        <f t="shared" si="109"/>
        <v>400.5</v>
      </c>
      <c r="AF424">
        <f t="shared" si="110"/>
        <v>400.5</v>
      </c>
      <c r="AG424">
        <f>((Constants!$B$5*AG423)+Constants!$B$4*AD424+AH423)/(Constants!$B$5+Constants!$B$4)</f>
        <v>401</v>
      </c>
      <c r="AH424">
        <f>((Constants!$B$5*AG423)+Constants!$B$4*AD424+AH423)-(Constants!$B$5+Constants!$B$4)*AG424</f>
        <v>0</v>
      </c>
      <c r="AI424">
        <f>((Constants!$B$5*AI423)+Constants!$B$4*AE424+AJ423)/(Constants!$B$5+Constants!$B$4)</f>
        <v>400.5</v>
      </c>
      <c r="AJ424">
        <f>((Constants!$B$5*AI423)+Constants!$B$4*AE424+AJ423)-(Constants!$B$4+Constants!$B$5)*AI424</f>
        <v>0</v>
      </c>
      <c r="AK424">
        <f>((Constants!$B$5*AK423)+Constants!$B$4*AF424+AL423)/(Constants!$B$5+Constants!$B$4)</f>
        <v>400.5</v>
      </c>
      <c r="AL424">
        <f>((Constants!$B$5*AK423)+Constants!$B$4*AF424+AL423)-(Constants!$B$5+Constants!$B$4)*AK424</f>
        <v>0</v>
      </c>
      <c r="AM424">
        <f t="shared" si="111"/>
        <v>1</v>
      </c>
      <c r="AN424">
        <f t="shared" si="112"/>
        <v>1</v>
      </c>
      <c r="AO424">
        <f>(200000*(ABS(N424)-ABS(N422))+Constants!$B$7)/(2*Constants!$B$7)</f>
        <v>0.5</v>
      </c>
      <c r="AP424">
        <f>(200000*(ABS(O424)-ABS(O422))+Constants!$B$7)/(2*Constants!$B$7)</f>
        <v>0.5</v>
      </c>
      <c r="AQ424">
        <f t="shared" si="113"/>
        <v>1</v>
      </c>
      <c r="AR424">
        <f>(Constants!$B$3*Constants!$B$8*I424*K424+AS423)/(Constants!$B$9*Constants!$B$4)</f>
        <v>2.51327433628319</v>
      </c>
      <c r="AS424">
        <f>(Constants!$B$3*Constants!$B$8*I424*K424+AS423)-(AR424*Constants!$B$9*Constants!$B$4)</f>
        <v>0</v>
      </c>
      <c r="AT424">
        <f t="shared" si="114"/>
        <v>1060.6017699115</v>
      </c>
      <c r="AU424">
        <f t="array" ref="AU424">IF(SUMPRODUCT(--(SIGN(AN391:AN423)=SIGN(K392:K424)))=0,2,IF(AV423&gt;0,1,0))</f>
        <v>0</v>
      </c>
      <c r="AV424">
        <f>IF(AU424=2,ROUND(5*1000/Constants!$B$11,0),IF(AV423&gt;0,AV423-1,0))</f>
        <v>0</v>
      </c>
      <c r="AW424">
        <f t="shared" si="115"/>
        <v>0</v>
      </c>
      <c r="AX424">
        <f ca="1" t="array" ref="AX424">IF(AW424&gt;Constants!$B$12,2,IF(SUMPRODUCT(--(AX405:AX424=2))=0,0,1))</f>
        <v>2</v>
      </c>
      <c r="AZ424">
        <f t="array" ref="AZ424">IF(ABS(AG424)&gt;Constants!$B$13,2,IF(SUMPRODUCT(--(AZ404:AZ423=2))=0,0,1))</f>
        <v>0</v>
      </c>
    </row>
    <row r="425" spans="1:52">
      <c r="A425" s="3">
        <v>423</v>
      </c>
      <c r="B425">
        <f>Signals!D424</f>
        <v>1</v>
      </c>
      <c r="C425">
        <f>Signals!E424</f>
        <v>1</v>
      </c>
      <c r="D425">
        <f>Signals!G424</f>
        <v>0</v>
      </c>
      <c r="E425">
        <f>Signals!J424</f>
        <v>0</v>
      </c>
      <c r="F425">
        <f>Signals!K424</f>
        <v>0</v>
      </c>
      <c r="G425">
        <f>IF(Constants!$B$2=2,-B425,B425)</f>
        <v>1</v>
      </c>
      <c r="H425">
        <f>IF(Constants!$C$2=2,-C425,C425)</f>
        <v>1</v>
      </c>
      <c r="I425">
        <f t="shared" ref="I425:I488" si="116">IF(SIGN(G425+H425)=SIGN(AN424),G425,-G425)</f>
        <v>1</v>
      </c>
      <c r="J425">
        <f t="shared" ref="J425:J488" si="117">IF(SIGN(G425+H425)=SIGN(AN424),H425,-H425)</f>
        <v>1</v>
      </c>
      <c r="K425">
        <f t="shared" ref="K425:K488" si="118">IF(SIGN(G425+H425)=SIGN(AN424),1,-1)</f>
        <v>1</v>
      </c>
      <c r="L425">
        <f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400.5</v>
      </c>
      <c r="M425">
        <f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400.5</v>
      </c>
      <c r="N425">
        <f t="shared" ref="N425:N488" si="119">IF(I425&lt;&gt;0,L425,IF(P424&gt;0,N424,0))</f>
        <v>400.5</v>
      </c>
      <c r="O425">
        <f t="shared" ref="O425:O488" si="120">IF(J425&lt;&gt;0,M425,IF(Q424&gt;0,O424,0))</f>
        <v>400.5</v>
      </c>
      <c r="P425">
        <f>IF(I425&lt;&gt;0,(ABS(L425*Constants!$B$10)+50)/100,MAX(P424-ABS(N425*Constants!$B$4),0))</f>
        <v>0.54005</v>
      </c>
      <c r="Q425">
        <f>IF(J425&lt;&gt;0,(ABS(M425*Constants!$B$10)+50)/100,MAX(Q424-ABS(O425*Constants!$B$4),0))</f>
        <v>0.54005</v>
      </c>
      <c r="R425">
        <f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400.5</v>
      </c>
      <c r="S425">
        <f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400.5</v>
      </c>
      <c r="T425">
        <f t="shared" ref="T425:T488" si="121">IF(I425&lt;&gt;0,R425,IF(V424&gt;0,MAX(T424,R425),R425))</f>
        <v>400.5</v>
      </c>
      <c r="U425">
        <f t="shared" ref="U425:U488" si="122">IF(J425&lt;&gt;0,S425,IF(W424&gt;0,MAX(U424,S425),S425))</f>
        <v>400.5</v>
      </c>
      <c r="V425">
        <f>IF(I425&lt;&gt;0,(ABS(R425*Constants!$B$4)+50)/100,IF(R425=0,MAX((0-ABS(T425*Constants!$B$4)),0),(ABS(R425*Constants!$B$4)+50)/100))</f>
        <v>501.125</v>
      </c>
      <c r="W425">
        <f>IF(J425&lt;&gt;0,(ABS(S425*Constants!$B$4)+50)/100,IF(S425=0,MAX((0-ABS(U425*Constants!$B$4)),0),(ABS(S425*Constants!$B$4)+50)/100))</f>
        <v>501.125</v>
      </c>
      <c r="X425">
        <f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400.5</v>
      </c>
      <c r="Y425">
        <f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400.5</v>
      </c>
      <c r="Z425">
        <f t="shared" ref="Z425:Z488" si="123">IF(I425&lt;&gt;0,X425,IF(AB424&gt;0,MIN(Z424,X425),X425))</f>
        <v>400.5</v>
      </c>
      <c r="AA425">
        <f t="shared" ref="AA425:AA488" si="124">IF(J425&lt;&gt;0,Y425,IF(AC424&gt;0,MIN(AA424,Y425),Y425))</f>
        <v>400.5</v>
      </c>
      <c r="AB425">
        <f>IF(I425&lt;&gt;0,(ABS(X425*Constants!$B$10)+50)/100,IF(X425=0,MAX((AB424-ABS(Z425*Constants!$B$4)),0),(ABS(X425*Constants!$B$4)+50)/100))</f>
        <v>0.54005</v>
      </c>
      <c r="AC425">
        <f>IF(J425&lt;&gt;0,(ABS(Y425*Constants!$B$10)+50)/100,IF(Y425=0,MAX((AC424-ABS(AA425*Constants!$B$4)),0),(ABS(Y425*Constants!$B$4)+50)/100))</f>
        <v>0.54005</v>
      </c>
      <c r="AD425">
        <f t="shared" ref="AD425:AD488" si="125">IF(N425+O425&gt;=0,(1+N425+O425)/2,(N425+O425-1)/2)</f>
        <v>401</v>
      </c>
      <c r="AE425">
        <f t="shared" ref="AE425:AE488" si="126">MAX(T425,U425)</f>
        <v>400.5</v>
      </c>
      <c r="AF425">
        <f t="shared" ref="AF425:AF488" si="127">MIN(Z425,AA425)</f>
        <v>400.5</v>
      </c>
      <c r="AG425">
        <f>((Constants!$B$5*AG424)+Constants!$B$4*AD425+AH424)/(Constants!$B$5+Constants!$B$4)</f>
        <v>401</v>
      </c>
      <c r="AH425">
        <f>((Constants!$B$5*AG424)+Constants!$B$4*AD425+AH424)-(Constants!$B$5+Constants!$B$4)*AG425</f>
        <v>0</v>
      </c>
      <c r="AI425">
        <f>((Constants!$B$5*AI424)+Constants!$B$4*AE425+AJ424)/(Constants!$B$5+Constants!$B$4)</f>
        <v>400.5</v>
      </c>
      <c r="AJ425">
        <f>((Constants!$B$5*AI424)+Constants!$B$4*AE425+AJ424)-(Constants!$B$4+Constants!$B$5)*AI425</f>
        <v>0</v>
      </c>
      <c r="AK425">
        <f>((Constants!$B$5*AK424)+Constants!$B$4*AF425+AL424)/(Constants!$B$5+Constants!$B$4)</f>
        <v>400.5</v>
      </c>
      <c r="AL425">
        <f>((Constants!$B$5*AK424)+Constants!$B$4*AF425+AL424)-(Constants!$B$5+Constants!$B$4)*AK425</f>
        <v>0</v>
      </c>
      <c r="AM425">
        <f t="shared" ref="AM425:AM488" si="128">IF(AG425*K425&gt;0,1,IF(AG425*K425&lt;0,-1,0))</f>
        <v>1</v>
      </c>
      <c r="AN425">
        <f t="shared" ref="AN425:AN488" si="129">IF(SIGN(AI425)=SIGN(AK425),AM425,0)</f>
        <v>1</v>
      </c>
      <c r="AO425">
        <f>(200000*(ABS(N425)-ABS(N423))+Constants!$B$7)/(2*Constants!$B$7)</f>
        <v>0.5</v>
      </c>
      <c r="AP425">
        <f>(200000*(ABS(O425)-ABS(O423))+Constants!$B$7)/(2*Constants!$B$7)</f>
        <v>0.5</v>
      </c>
      <c r="AQ425">
        <f t="shared" ref="AQ425:AQ488" si="130">(1+AO425+AP425)/2</f>
        <v>1</v>
      </c>
      <c r="AR425">
        <f>(Constants!$B$3*Constants!$B$8*I425*K425+AS424)/(Constants!$B$9*Constants!$B$4)</f>
        <v>2.51327433628319</v>
      </c>
      <c r="AS425">
        <f>(Constants!$B$3*Constants!$B$8*I425*K425+AS424)-(AR425*Constants!$B$9*Constants!$B$4)</f>
        <v>0</v>
      </c>
      <c r="AT425">
        <f t="shared" ref="AT425:AT488" si="131">AR425+AT424</f>
        <v>1063.11504424779</v>
      </c>
      <c r="AU425">
        <f t="array" ref="AU425">IF(SUMPRODUCT(--(SIGN(AN392:AN424)=SIGN(K393:K425)))=0,2,IF(AV424&gt;0,1,0))</f>
        <v>0</v>
      </c>
      <c r="AV425">
        <f>IF(AU425=2,ROUND(5*1000/Constants!$B$11,0),IF(AV424&gt;0,AV424-1,0))</f>
        <v>0</v>
      </c>
      <c r="AW425">
        <f t="shared" ref="AW425:AW488" si="132">IF(I425&lt;&gt;J425,AW424+ABS(I425-J425),0)</f>
        <v>0</v>
      </c>
      <c r="AX425">
        <f ca="1" t="array" ref="AX425">IF(AW425&gt;Constants!$B$12,2,IF(SUMPRODUCT(--(AX406:AX425=2))=0,0,1))</f>
        <v>2</v>
      </c>
      <c r="AZ425">
        <f t="array" ref="AZ425">IF(ABS(AG425)&gt;Constants!$B$13,2,IF(SUMPRODUCT(--(AZ405:AZ424=2))=0,0,1))</f>
        <v>0</v>
      </c>
    </row>
    <row r="426" spans="1:52">
      <c r="A426" s="3">
        <v>424</v>
      </c>
      <c r="B426">
        <f>Signals!D425</f>
        <v>1</v>
      </c>
      <c r="C426">
        <f>Signals!E425</f>
        <v>1</v>
      </c>
      <c r="D426">
        <f>Signals!G425</f>
        <v>0</v>
      </c>
      <c r="E426">
        <f>Signals!J425</f>
        <v>0</v>
      </c>
      <c r="F426">
        <f>Signals!K425</f>
        <v>0</v>
      </c>
      <c r="G426">
        <f>IF(Constants!$B$2=2,-B426,B426)</f>
        <v>1</v>
      </c>
      <c r="H426">
        <f>IF(Constants!$C$2=2,-C426,C426)</f>
        <v>1</v>
      </c>
      <c r="I426">
        <f t="shared" si="116"/>
        <v>1</v>
      </c>
      <c r="J426">
        <f t="shared" si="117"/>
        <v>1</v>
      </c>
      <c r="K426">
        <f t="shared" si="118"/>
        <v>1</v>
      </c>
      <c r="L426">
        <f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400.5</v>
      </c>
      <c r="M426">
        <f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400.5</v>
      </c>
      <c r="N426">
        <f t="shared" si="119"/>
        <v>400.5</v>
      </c>
      <c r="O426">
        <f t="shared" si="120"/>
        <v>400.5</v>
      </c>
      <c r="P426">
        <f>IF(I426&lt;&gt;0,(ABS(L426*Constants!$B$10)+50)/100,MAX(P425-ABS(N426*Constants!$B$4),0))</f>
        <v>0.54005</v>
      </c>
      <c r="Q426">
        <f>IF(J426&lt;&gt;0,(ABS(M426*Constants!$B$10)+50)/100,MAX(Q425-ABS(O426*Constants!$B$4),0))</f>
        <v>0.54005</v>
      </c>
      <c r="R426">
        <f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400.5</v>
      </c>
      <c r="S426">
        <f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400.5</v>
      </c>
      <c r="T426">
        <f t="shared" si="121"/>
        <v>400.5</v>
      </c>
      <c r="U426">
        <f t="shared" si="122"/>
        <v>400.5</v>
      </c>
      <c r="V426">
        <f>IF(I426&lt;&gt;0,(ABS(R426*Constants!$B$4)+50)/100,IF(R426=0,MAX((0-ABS(T426*Constants!$B$4)),0),(ABS(R426*Constants!$B$4)+50)/100))</f>
        <v>501.125</v>
      </c>
      <c r="W426">
        <f>IF(J426&lt;&gt;0,(ABS(S426*Constants!$B$4)+50)/100,IF(S426=0,MAX((0-ABS(U426*Constants!$B$4)),0),(ABS(S426*Constants!$B$4)+50)/100))</f>
        <v>501.125</v>
      </c>
      <c r="X426">
        <f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400.5</v>
      </c>
      <c r="Y426">
        <f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400.5</v>
      </c>
      <c r="Z426">
        <f t="shared" si="123"/>
        <v>400.5</v>
      </c>
      <c r="AA426">
        <f t="shared" si="124"/>
        <v>400.5</v>
      </c>
      <c r="AB426">
        <f>IF(I426&lt;&gt;0,(ABS(X426*Constants!$B$10)+50)/100,IF(X426=0,MAX((AB425-ABS(Z426*Constants!$B$4)),0),(ABS(X426*Constants!$B$4)+50)/100))</f>
        <v>0.54005</v>
      </c>
      <c r="AC426">
        <f>IF(J426&lt;&gt;0,(ABS(Y426*Constants!$B$10)+50)/100,IF(Y426=0,MAX((AC425-ABS(AA426*Constants!$B$4)),0),(ABS(Y426*Constants!$B$4)+50)/100))</f>
        <v>0.54005</v>
      </c>
      <c r="AD426">
        <f t="shared" si="125"/>
        <v>401</v>
      </c>
      <c r="AE426">
        <f t="shared" si="126"/>
        <v>400.5</v>
      </c>
      <c r="AF426">
        <f t="shared" si="127"/>
        <v>400.5</v>
      </c>
      <c r="AG426">
        <f>((Constants!$B$5*AG425)+Constants!$B$4*AD426+AH425)/(Constants!$B$5+Constants!$B$4)</f>
        <v>401</v>
      </c>
      <c r="AH426">
        <f>((Constants!$B$5*AG425)+Constants!$B$4*AD426+AH425)-(Constants!$B$5+Constants!$B$4)*AG426</f>
        <v>0</v>
      </c>
      <c r="AI426">
        <f>((Constants!$B$5*AI425)+Constants!$B$4*AE426+AJ425)/(Constants!$B$5+Constants!$B$4)</f>
        <v>400.5</v>
      </c>
      <c r="AJ426">
        <f>((Constants!$B$5*AI425)+Constants!$B$4*AE426+AJ425)-(Constants!$B$4+Constants!$B$5)*AI426</f>
        <v>0</v>
      </c>
      <c r="AK426">
        <f>((Constants!$B$5*AK425)+Constants!$B$4*AF426+AL425)/(Constants!$B$5+Constants!$B$4)</f>
        <v>400.5</v>
      </c>
      <c r="AL426">
        <f>((Constants!$B$5*AK425)+Constants!$B$4*AF426+AL425)-(Constants!$B$5+Constants!$B$4)*AK426</f>
        <v>0</v>
      </c>
      <c r="AM426">
        <f t="shared" si="128"/>
        <v>1</v>
      </c>
      <c r="AN426">
        <f t="shared" si="129"/>
        <v>1</v>
      </c>
      <c r="AO426">
        <f>(200000*(ABS(N426)-ABS(N424))+Constants!$B$7)/(2*Constants!$B$7)</f>
        <v>0.5</v>
      </c>
      <c r="AP426">
        <f>(200000*(ABS(O426)-ABS(O424))+Constants!$B$7)/(2*Constants!$B$7)</f>
        <v>0.5</v>
      </c>
      <c r="AQ426">
        <f t="shared" si="130"/>
        <v>1</v>
      </c>
      <c r="AR426">
        <f>(Constants!$B$3*Constants!$B$8*I426*K426+AS425)/(Constants!$B$9*Constants!$B$4)</f>
        <v>2.51327433628319</v>
      </c>
      <c r="AS426">
        <f>(Constants!$B$3*Constants!$B$8*I426*K426+AS425)-(AR426*Constants!$B$9*Constants!$B$4)</f>
        <v>0</v>
      </c>
      <c r="AT426">
        <f t="shared" si="131"/>
        <v>1065.62831858407</v>
      </c>
      <c r="AU426">
        <f t="array" ref="AU426">IF(SUMPRODUCT(--(SIGN(AN393:AN425)=SIGN(K394:K426)))=0,2,IF(AV425&gt;0,1,0))</f>
        <v>0</v>
      </c>
      <c r="AV426">
        <f>IF(AU426=2,ROUND(5*1000/Constants!$B$11,0),IF(AV425&gt;0,AV425-1,0))</f>
        <v>0</v>
      </c>
      <c r="AW426">
        <f t="shared" si="132"/>
        <v>0</v>
      </c>
      <c r="AX426">
        <f ca="1" t="array" ref="AX426">IF(AW426&gt;Constants!$B$12,2,IF(SUMPRODUCT(--(AX407:AX426=2))=0,0,1))</f>
        <v>2</v>
      </c>
      <c r="AZ426">
        <f t="array" ref="AZ426">IF(ABS(AG426)&gt;Constants!$B$13,2,IF(SUMPRODUCT(--(AZ406:AZ425=2))=0,0,1))</f>
        <v>0</v>
      </c>
    </row>
    <row r="427" spans="1:52">
      <c r="A427" s="3">
        <v>425</v>
      </c>
      <c r="B427">
        <f>Signals!D426</f>
        <v>1</v>
      </c>
      <c r="C427">
        <f>Signals!E426</f>
        <v>1</v>
      </c>
      <c r="D427">
        <f>Signals!G426</f>
        <v>0</v>
      </c>
      <c r="E427">
        <f>Signals!J426</f>
        <v>0</v>
      </c>
      <c r="F427">
        <f>Signals!K426</f>
        <v>0</v>
      </c>
      <c r="G427">
        <f>IF(Constants!$B$2=2,-B427,B427)</f>
        <v>1</v>
      </c>
      <c r="H427">
        <f>IF(Constants!$C$2=2,-C427,C427)</f>
        <v>1</v>
      </c>
      <c r="I427">
        <f t="shared" si="116"/>
        <v>1</v>
      </c>
      <c r="J427">
        <f t="shared" si="117"/>
        <v>1</v>
      </c>
      <c r="K427">
        <f t="shared" si="118"/>
        <v>1</v>
      </c>
      <c r="L427">
        <f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400.5</v>
      </c>
      <c r="M427">
        <f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400.5</v>
      </c>
      <c r="N427">
        <f t="shared" si="119"/>
        <v>400.5</v>
      </c>
      <c r="O427">
        <f t="shared" si="120"/>
        <v>400.5</v>
      </c>
      <c r="P427">
        <f>IF(I427&lt;&gt;0,(ABS(L427*Constants!$B$10)+50)/100,MAX(P426-ABS(N427*Constants!$B$4),0))</f>
        <v>0.54005</v>
      </c>
      <c r="Q427">
        <f>IF(J427&lt;&gt;0,(ABS(M427*Constants!$B$10)+50)/100,MAX(Q426-ABS(O427*Constants!$B$4),0))</f>
        <v>0.54005</v>
      </c>
      <c r="R427">
        <f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400.5</v>
      </c>
      <c r="S427">
        <f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400.5</v>
      </c>
      <c r="T427">
        <f t="shared" si="121"/>
        <v>400.5</v>
      </c>
      <c r="U427">
        <f t="shared" si="122"/>
        <v>400.5</v>
      </c>
      <c r="V427">
        <f>IF(I427&lt;&gt;0,(ABS(R427*Constants!$B$4)+50)/100,IF(R427=0,MAX((0-ABS(T427*Constants!$B$4)),0),(ABS(R427*Constants!$B$4)+50)/100))</f>
        <v>501.125</v>
      </c>
      <c r="W427">
        <f>IF(J427&lt;&gt;0,(ABS(S427*Constants!$B$4)+50)/100,IF(S427=0,MAX((0-ABS(U427*Constants!$B$4)),0),(ABS(S427*Constants!$B$4)+50)/100))</f>
        <v>501.125</v>
      </c>
      <c r="X427">
        <f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400.5</v>
      </c>
      <c r="Y427">
        <f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400.5</v>
      </c>
      <c r="Z427">
        <f t="shared" si="123"/>
        <v>400.5</v>
      </c>
      <c r="AA427">
        <f t="shared" si="124"/>
        <v>400.5</v>
      </c>
      <c r="AB427">
        <f>IF(I427&lt;&gt;0,(ABS(X427*Constants!$B$10)+50)/100,IF(X427=0,MAX((AB426-ABS(Z427*Constants!$B$4)),0),(ABS(X427*Constants!$B$4)+50)/100))</f>
        <v>0.54005</v>
      </c>
      <c r="AC427">
        <f>IF(J427&lt;&gt;0,(ABS(Y427*Constants!$B$10)+50)/100,IF(Y427=0,MAX((AC426-ABS(AA427*Constants!$B$4)),0),(ABS(Y427*Constants!$B$4)+50)/100))</f>
        <v>0.54005</v>
      </c>
      <c r="AD427">
        <f t="shared" si="125"/>
        <v>401</v>
      </c>
      <c r="AE427">
        <f t="shared" si="126"/>
        <v>400.5</v>
      </c>
      <c r="AF427">
        <f t="shared" si="127"/>
        <v>400.5</v>
      </c>
      <c r="AG427">
        <f>((Constants!$B$5*AG426)+Constants!$B$4*AD427+AH426)/(Constants!$B$5+Constants!$B$4)</f>
        <v>401</v>
      </c>
      <c r="AH427">
        <f>((Constants!$B$5*AG426)+Constants!$B$4*AD427+AH426)-(Constants!$B$5+Constants!$B$4)*AG427</f>
        <v>0</v>
      </c>
      <c r="AI427">
        <f>((Constants!$B$5*AI426)+Constants!$B$4*AE427+AJ426)/(Constants!$B$5+Constants!$B$4)</f>
        <v>400.5</v>
      </c>
      <c r="AJ427">
        <f>((Constants!$B$5*AI426)+Constants!$B$4*AE427+AJ426)-(Constants!$B$4+Constants!$B$5)*AI427</f>
        <v>0</v>
      </c>
      <c r="AK427">
        <f>((Constants!$B$5*AK426)+Constants!$B$4*AF427+AL426)/(Constants!$B$5+Constants!$B$4)</f>
        <v>400.5</v>
      </c>
      <c r="AL427">
        <f>((Constants!$B$5*AK426)+Constants!$B$4*AF427+AL426)-(Constants!$B$5+Constants!$B$4)*AK427</f>
        <v>0</v>
      </c>
      <c r="AM427">
        <f t="shared" si="128"/>
        <v>1</v>
      </c>
      <c r="AN427">
        <f t="shared" si="129"/>
        <v>1</v>
      </c>
      <c r="AO427">
        <f>(200000*(ABS(N427)-ABS(N425))+Constants!$B$7)/(2*Constants!$B$7)</f>
        <v>0.5</v>
      </c>
      <c r="AP427">
        <f>(200000*(ABS(O427)-ABS(O425))+Constants!$B$7)/(2*Constants!$B$7)</f>
        <v>0.5</v>
      </c>
      <c r="AQ427">
        <f t="shared" si="130"/>
        <v>1</v>
      </c>
      <c r="AR427">
        <f>(Constants!$B$3*Constants!$B$8*I427*K427+AS426)/(Constants!$B$9*Constants!$B$4)</f>
        <v>2.51327433628319</v>
      </c>
      <c r="AS427">
        <f>(Constants!$B$3*Constants!$B$8*I427*K427+AS426)-(AR427*Constants!$B$9*Constants!$B$4)</f>
        <v>0</v>
      </c>
      <c r="AT427">
        <f t="shared" si="131"/>
        <v>1068.14159292035</v>
      </c>
      <c r="AU427">
        <f t="array" ref="AU427">IF(SUMPRODUCT(--(SIGN(AN394:AN426)=SIGN(K395:K427)))=0,2,IF(AV426&gt;0,1,0))</f>
        <v>0</v>
      </c>
      <c r="AV427">
        <f>IF(AU427=2,ROUND(5*1000/Constants!$B$11,0),IF(AV426&gt;0,AV426-1,0))</f>
        <v>0</v>
      </c>
      <c r="AW427">
        <f t="shared" si="132"/>
        <v>0</v>
      </c>
      <c r="AX427">
        <f ca="1" t="array" ref="AX427">IF(AW427&gt;Constants!$B$12,2,IF(SUMPRODUCT(--(AX408:AX427=2))=0,0,1))</f>
        <v>2</v>
      </c>
      <c r="AZ427">
        <f t="array" ref="AZ427">IF(ABS(AG427)&gt;Constants!$B$13,2,IF(SUMPRODUCT(--(AZ407:AZ426=2))=0,0,1))</f>
        <v>0</v>
      </c>
    </row>
    <row r="428" spans="1:52">
      <c r="A428" s="3">
        <v>426</v>
      </c>
      <c r="B428">
        <f>Signals!D427</f>
        <v>1</v>
      </c>
      <c r="C428">
        <f>Signals!E427</f>
        <v>1</v>
      </c>
      <c r="D428">
        <f>Signals!G427</f>
        <v>0</v>
      </c>
      <c r="E428">
        <f>Signals!J427</f>
        <v>0</v>
      </c>
      <c r="F428">
        <f>Signals!K427</f>
        <v>0</v>
      </c>
      <c r="G428">
        <f>IF(Constants!$B$2=2,-B428,B428)</f>
        <v>1</v>
      </c>
      <c r="H428">
        <f>IF(Constants!$C$2=2,-C428,C428)</f>
        <v>1</v>
      </c>
      <c r="I428">
        <f t="shared" si="116"/>
        <v>1</v>
      </c>
      <c r="J428">
        <f t="shared" si="117"/>
        <v>1</v>
      </c>
      <c r="K428">
        <f t="shared" si="118"/>
        <v>1</v>
      </c>
      <c r="L428">
        <f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400.5</v>
      </c>
      <c r="M428">
        <f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400.5</v>
      </c>
      <c r="N428">
        <f t="shared" si="119"/>
        <v>400.5</v>
      </c>
      <c r="O428">
        <f t="shared" si="120"/>
        <v>400.5</v>
      </c>
      <c r="P428">
        <f>IF(I428&lt;&gt;0,(ABS(L428*Constants!$B$10)+50)/100,MAX(P427-ABS(N428*Constants!$B$4),0))</f>
        <v>0.54005</v>
      </c>
      <c r="Q428">
        <f>IF(J428&lt;&gt;0,(ABS(M428*Constants!$B$10)+50)/100,MAX(Q427-ABS(O428*Constants!$B$4),0))</f>
        <v>0.54005</v>
      </c>
      <c r="R428">
        <f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400.5</v>
      </c>
      <c r="S428">
        <f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400.5</v>
      </c>
      <c r="T428">
        <f t="shared" si="121"/>
        <v>400.5</v>
      </c>
      <c r="U428">
        <f t="shared" si="122"/>
        <v>400.5</v>
      </c>
      <c r="V428">
        <f>IF(I428&lt;&gt;0,(ABS(R428*Constants!$B$4)+50)/100,IF(R428=0,MAX((0-ABS(T428*Constants!$B$4)),0),(ABS(R428*Constants!$B$4)+50)/100))</f>
        <v>501.125</v>
      </c>
      <c r="W428">
        <f>IF(J428&lt;&gt;0,(ABS(S428*Constants!$B$4)+50)/100,IF(S428=0,MAX((0-ABS(U428*Constants!$B$4)),0),(ABS(S428*Constants!$B$4)+50)/100))</f>
        <v>501.125</v>
      </c>
      <c r="X428">
        <f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400.5</v>
      </c>
      <c r="Y428">
        <f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400.5</v>
      </c>
      <c r="Z428">
        <f t="shared" si="123"/>
        <v>400.5</v>
      </c>
      <c r="AA428">
        <f t="shared" si="124"/>
        <v>400.5</v>
      </c>
      <c r="AB428">
        <f>IF(I428&lt;&gt;0,(ABS(X428*Constants!$B$10)+50)/100,IF(X428=0,MAX((AB427-ABS(Z428*Constants!$B$4)),0),(ABS(X428*Constants!$B$4)+50)/100))</f>
        <v>0.54005</v>
      </c>
      <c r="AC428">
        <f>IF(J428&lt;&gt;0,(ABS(Y428*Constants!$B$10)+50)/100,IF(Y428=0,MAX((AC427-ABS(AA428*Constants!$B$4)),0),(ABS(Y428*Constants!$B$4)+50)/100))</f>
        <v>0.54005</v>
      </c>
      <c r="AD428">
        <f t="shared" si="125"/>
        <v>401</v>
      </c>
      <c r="AE428">
        <f t="shared" si="126"/>
        <v>400.5</v>
      </c>
      <c r="AF428">
        <f t="shared" si="127"/>
        <v>400.5</v>
      </c>
      <c r="AG428">
        <f>((Constants!$B$5*AG427)+Constants!$B$4*AD428+AH427)/(Constants!$B$5+Constants!$B$4)</f>
        <v>401</v>
      </c>
      <c r="AH428">
        <f>((Constants!$B$5*AG427)+Constants!$B$4*AD428+AH427)-(Constants!$B$5+Constants!$B$4)*AG428</f>
        <v>0</v>
      </c>
      <c r="AI428">
        <f>((Constants!$B$5*AI427)+Constants!$B$4*AE428+AJ427)/(Constants!$B$5+Constants!$B$4)</f>
        <v>400.5</v>
      </c>
      <c r="AJ428">
        <f>((Constants!$B$5*AI427)+Constants!$B$4*AE428+AJ427)-(Constants!$B$4+Constants!$B$5)*AI428</f>
        <v>0</v>
      </c>
      <c r="AK428">
        <f>((Constants!$B$5*AK427)+Constants!$B$4*AF428+AL427)/(Constants!$B$5+Constants!$B$4)</f>
        <v>400.5</v>
      </c>
      <c r="AL428">
        <f>((Constants!$B$5*AK427)+Constants!$B$4*AF428+AL427)-(Constants!$B$5+Constants!$B$4)*AK428</f>
        <v>0</v>
      </c>
      <c r="AM428">
        <f t="shared" si="128"/>
        <v>1</v>
      </c>
      <c r="AN428">
        <f t="shared" si="129"/>
        <v>1</v>
      </c>
      <c r="AO428">
        <f>(200000*(ABS(N428)-ABS(N426))+Constants!$B$7)/(2*Constants!$B$7)</f>
        <v>0.5</v>
      </c>
      <c r="AP428">
        <f>(200000*(ABS(O428)-ABS(O426))+Constants!$B$7)/(2*Constants!$B$7)</f>
        <v>0.5</v>
      </c>
      <c r="AQ428">
        <f t="shared" si="130"/>
        <v>1</v>
      </c>
      <c r="AR428">
        <f>(Constants!$B$3*Constants!$B$8*I428*K428+AS427)/(Constants!$B$9*Constants!$B$4)</f>
        <v>2.51327433628319</v>
      </c>
      <c r="AS428">
        <f>(Constants!$B$3*Constants!$B$8*I428*K428+AS427)-(AR428*Constants!$B$9*Constants!$B$4)</f>
        <v>0</v>
      </c>
      <c r="AT428">
        <f t="shared" si="131"/>
        <v>1070.65486725664</v>
      </c>
      <c r="AU428">
        <f t="array" ref="AU428">IF(SUMPRODUCT(--(SIGN(AN395:AN427)=SIGN(K396:K428)))=0,2,IF(AV427&gt;0,1,0))</f>
        <v>0</v>
      </c>
      <c r="AV428">
        <f>IF(AU428=2,ROUND(5*1000/Constants!$B$11,0),IF(AV427&gt;0,AV427-1,0))</f>
        <v>0</v>
      </c>
      <c r="AW428">
        <f t="shared" si="132"/>
        <v>0</v>
      </c>
      <c r="AX428">
        <f ca="1" t="array" ref="AX428">IF(AW428&gt;Constants!$B$12,2,IF(SUMPRODUCT(--(AX409:AX428=2))=0,0,1))</f>
        <v>2</v>
      </c>
      <c r="AZ428">
        <f t="array" ref="AZ428">IF(ABS(AG428)&gt;Constants!$B$13,2,IF(SUMPRODUCT(--(AZ408:AZ427=2))=0,0,1))</f>
        <v>0</v>
      </c>
    </row>
    <row r="429" spans="1:52">
      <c r="A429" s="3">
        <v>427</v>
      </c>
      <c r="B429">
        <f>Signals!D428</f>
        <v>1</v>
      </c>
      <c r="C429">
        <f>Signals!E428</f>
        <v>1</v>
      </c>
      <c r="D429">
        <f>Signals!G428</f>
        <v>0</v>
      </c>
      <c r="E429">
        <f>Signals!J428</f>
        <v>0</v>
      </c>
      <c r="F429">
        <f>Signals!K428</f>
        <v>0</v>
      </c>
      <c r="G429">
        <f>IF(Constants!$B$2=2,-B429,B429)</f>
        <v>1</v>
      </c>
      <c r="H429">
        <f>IF(Constants!$C$2=2,-C429,C429)</f>
        <v>1</v>
      </c>
      <c r="I429">
        <f t="shared" si="116"/>
        <v>1</v>
      </c>
      <c r="J429">
        <f t="shared" si="117"/>
        <v>1</v>
      </c>
      <c r="K429">
        <f t="shared" si="118"/>
        <v>1</v>
      </c>
      <c r="L429">
        <f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400.5</v>
      </c>
      <c r="M429">
        <f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400.5</v>
      </c>
      <c r="N429">
        <f t="shared" si="119"/>
        <v>400.5</v>
      </c>
      <c r="O429">
        <f t="shared" si="120"/>
        <v>400.5</v>
      </c>
      <c r="P429">
        <f>IF(I429&lt;&gt;0,(ABS(L429*Constants!$B$10)+50)/100,MAX(P428-ABS(N429*Constants!$B$4),0))</f>
        <v>0.54005</v>
      </c>
      <c r="Q429">
        <f>IF(J429&lt;&gt;0,(ABS(M429*Constants!$B$10)+50)/100,MAX(Q428-ABS(O429*Constants!$B$4),0))</f>
        <v>0.54005</v>
      </c>
      <c r="R429">
        <f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400.5</v>
      </c>
      <c r="S429">
        <f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400.5</v>
      </c>
      <c r="T429">
        <f t="shared" si="121"/>
        <v>400.5</v>
      </c>
      <c r="U429">
        <f t="shared" si="122"/>
        <v>400.5</v>
      </c>
      <c r="V429">
        <f>IF(I429&lt;&gt;0,(ABS(R429*Constants!$B$4)+50)/100,IF(R429=0,MAX((0-ABS(T429*Constants!$B$4)),0),(ABS(R429*Constants!$B$4)+50)/100))</f>
        <v>501.125</v>
      </c>
      <c r="W429">
        <f>IF(J429&lt;&gt;0,(ABS(S429*Constants!$B$4)+50)/100,IF(S429=0,MAX((0-ABS(U429*Constants!$B$4)),0),(ABS(S429*Constants!$B$4)+50)/100))</f>
        <v>501.125</v>
      </c>
      <c r="X429">
        <f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400.5</v>
      </c>
      <c r="Y429">
        <f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400.5</v>
      </c>
      <c r="Z429">
        <f t="shared" si="123"/>
        <v>400.5</v>
      </c>
      <c r="AA429">
        <f t="shared" si="124"/>
        <v>400.5</v>
      </c>
      <c r="AB429">
        <f>IF(I429&lt;&gt;0,(ABS(X429*Constants!$B$10)+50)/100,IF(X429=0,MAX((AB428-ABS(Z429*Constants!$B$4)),0),(ABS(X429*Constants!$B$4)+50)/100))</f>
        <v>0.54005</v>
      </c>
      <c r="AC429">
        <f>IF(J429&lt;&gt;0,(ABS(Y429*Constants!$B$10)+50)/100,IF(Y429=0,MAX((AC428-ABS(AA429*Constants!$B$4)),0),(ABS(Y429*Constants!$B$4)+50)/100))</f>
        <v>0.54005</v>
      </c>
      <c r="AD429">
        <f t="shared" si="125"/>
        <v>401</v>
      </c>
      <c r="AE429">
        <f t="shared" si="126"/>
        <v>400.5</v>
      </c>
      <c r="AF429">
        <f t="shared" si="127"/>
        <v>400.5</v>
      </c>
      <c r="AG429">
        <f>((Constants!$B$5*AG428)+Constants!$B$4*AD429+AH428)/(Constants!$B$5+Constants!$B$4)</f>
        <v>401</v>
      </c>
      <c r="AH429">
        <f>((Constants!$B$5*AG428)+Constants!$B$4*AD429+AH428)-(Constants!$B$5+Constants!$B$4)*AG429</f>
        <v>0</v>
      </c>
      <c r="AI429">
        <f>((Constants!$B$5*AI428)+Constants!$B$4*AE429+AJ428)/(Constants!$B$5+Constants!$B$4)</f>
        <v>400.5</v>
      </c>
      <c r="AJ429">
        <f>((Constants!$B$5*AI428)+Constants!$B$4*AE429+AJ428)-(Constants!$B$4+Constants!$B$5)*AI429</f>
        <v>0</v>
      </c>
      <c r="AK429">
        <f>((Constants!$B$5*AK428)+Constants!$B$4*AF429+AL428)/(Constants!$B$5+Constants!$B$4)</f>
        <v>400.5</v>
      </c>
      <c r="AL429">
        <f>((Constants!$B$5*AK428)+Constants!$B$4*AF429+AL428)-(Constants!$B$5+Constants!$B$4)*AK429</f>
        <v>0</v>
      </c>
      <c r="AM429">
        <f t="shared" si="128"/>
        <v>1</v>
      </c>
      <c r="AN429">
        <f t="shared" si="129"/>
        <v>1</v>
      </c>
      <c r="AO429">
        <f>(200000*(ABS(N429)-ABS(N427))+Constants!$B$7)/(2*Constants!$B$7)</f>
        <v>0.5</v>
      </c>
      <c r="AP429">
        <f>(200000*(ABS(O429)-ABS(O427))+Constants!$B$7)/(2*Constants!$B$7)</f>
        <v>0.5</v>
      </c>
      <c r="AQ429">
        <f t="shared" si="130"/>
        <v>1</v>
      </c>
      <c r="AR429">
        <f>(Constants!$B$3*Constants!$B$8*I429*K429+AS428)/(Constants!$B$9*Constants!$B$4)</f>
        <v>2.51327433628319</v>
      </c>
      <c r="AS429">
        <f>(Constants!$B$3*Constants!$B$8*I429*K429+AS428)-(AR429*Constants!$B$9*Constants!$B$4)</f>
        <v>0</v>
      </c>
      <c r="AT429">
        <f t="shared" si="131"/>
        <v>1073.16814159292</v>
      </c>
      <c r="AU429">
        <f t="array" ref="AU429">IF(SUMPRODUCT(--(SIGN(AN396:AN428)=SIGN(K397:K429)))=0,2,IF(AV428&gt;0,1,0))</f>
        <v>0</v>
      </c>
      <c r="AV429">
        <f>IF(AU429=2,ROUND(5*1000/Constants!$B$11,0),IF(AV428&gt;0,AV428-1,0))</f>
        <v>0</v>
      </c>
      <c r="AW429">
        <f t="shared" si="132"/>
        <v>0</v>
      </c>
      <c r="AX429">
        <f ca="1" t="array" ref="AX429">IF(AW429&gt;Constants!$B$12,2,IF(SUMPRODUCT(--(AX410:AX429=2))=0,0,1))</f>
        <v>2</v>
      </c>
      <c r="AZ429">
        <f t="array" ref="AZ429">IF(ABS(AG429)&gt;Constants!$B$13,2,IF(SUMPRODUCT(--(AZ409:AZ428=2))=0,0,1))</f>
        <v>0</v>
      </c>
    </row>
    <row r="430" spans="1:52">
      <c r="A430" s="3">
        <v>428</v>
      </c>
      <c r="B430">
        <f>Signals!D429</f>
        <v>1</v>
      </c>
      <c r="C430">
        <f>Signals!E429</f>
        <v>1</v>
      </c>
      <c r="D430">
        <f>Signals!G429</f>
        <v>0</v>
      </c>
      <c r="E430">
        <f>Signals!J429</f>
        <v>0</v>
      </c>
      <c r="F430">
        <f>Signals!K429</f>
        <v>0</v>
      </c>
      <c r="G430">
        <f>IF(Constants!$B$2=2,-B430,B430)</f>
        <v>1</v>
      </c>
      <c r="H430">
        <f>IF(Constants!$C$2=2,-C430,C430)</f>
        <v>1</v>
      </c>
      <c r="I430">
        <f t="shared" si="116"/>
        <v>1</v>
      </c>
      <c r="J430">
        <f t="shared" si="117"/>
        <v>1</v>
      </c>
      <c r="K430">
        <f t="shared" si="118"/>
        <v>1</v>
      </c>
      <c r="L430">
        <f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400.5</v>
      </c>
      <c r="M430">
        <f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400.5</v>
      </c>
      <c r="N430">
        <f t="shared" si="119"/>
        <v>400.5</v>
      </c>
      <c r="O430">
        <f t="shared" si="120"/>
        <v>400.5</v>
      </c>
      <c r="P430">
        <f>IF(I430&lt;&gt;0,(ABS(L430*Constants!$B$10)+50)/100,MAX(P429-ABS(N430*Constants!$B$4),0))</f>
        <v>0.54005</v>
      </c>
      <c r="Q430">
        <f>IF(J430&lt;&gt;0,(ABS(M430*Constants!$B$10)+50)/100,MAX(Q429-ABS(O430*Constants!$B$4),0))</f>
        <v>0.54005</v>
      </c>
      <c r="R430">
        <f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400.5</v>
      </c>
      <c r="S430">
        <f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400.5</v>
      </c>
      <c r="T430">
        <f t="shared" si="121"/>
        <v>400.5</v>
      </c>
      <c r="U430">
        <f t="shared" si="122"/>
        <v>400.5</v>
      </c>
      <c r="V430">
        <f>IF(I430&lt;&gt;0,(ABS(R430*Constants!$B$4)+50)/100,IF(R430=0,MAX((0-ABS(T430*Constants!$B$4)),0),(ABS(R430*Constants!$B$4)+50)/100))</f>
        <v>501.125</v>
      </c>
      <c r="W430">
        <f>IF(J430&lt;&gt;0,(ABS(S430*Constants!$B$4)+50)/100,IF(S430=0,MAX((0-ABS(U430*Constants!$B$4)),0),(ABS(S430*Constants!$B$4)+50)/100))</f>
        <v>501.125</v>
      </c>
      <c r="X430">
        <f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400.5</v>
      </c>
      <c r="Y430">
        <f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400.5</v>
      </c>
      <c r="Z430">
        <f t="shared" si="123"/>
        <v>400.5</v>
      </c>
      <c r="AA430">
        <f t="shared" si="124"/>
        <v>400.5</v>
      </c>
      <c r="AB430">
        <f>IF(I430&lt;&gt;0,(ABS(X430*Constants!$B$10)+50)/100,IF(X430=0,MAX((AB429-ABS(Z430*Constants!$B$4)),0),(ABS(X430*Constants!$B$4)+50)/100))</f>
        <v>0.54005</v>
      </c>
      <c r="AC430">
        <f>IF(J430&lt;&gt;0,(ABS(Y430*Constants!$B$10)+50)/100,IF(Y430=0,MAX((AC429-ABS(AA430*Constants!$B$4)),0),(ABS(Y430*Constants!$B$4)+50)/100))</f>
        <v>0.54005</v>
      </c>
      <c r="AD430">
        <f t="shared" si="125"/>
        <v>401</v>
      </c>
      <c r="AE430">
        <f t="shared" si="126"/>
        <v>400.5</v>
      </c>
      <c r="AF430">
        <f t="shared" si="127"/>
        <v>400.5</v>
      </c>
      <c r="AG430">
        <f>((Constants!$B$5*AG429)+Constants!$B$4*AD430+AH429)/(Constants!$B$5+Constants!$B$4)</f>
        <v>401</v>
      </c>
      <c r="AH430">
        <f>((Constants!$B$5*AG429)+Constants!$B$4*AD430+AH429)-(Constants!$B$5+Constants!$B$4)*AG430</f>
        <v>0</v>
      </c>
      <c r="AI430">
        <f>((Constants!$B$5*AI429)+Constants!$B$4*AE430+AJ429)/(Constants!$B$5+Constants!$B$4)</f>
        <v>400.5</v>
      </c>
      <c r="AJ430">
        <f>((Constants!$B$5*AI429)+Constants!$B$4*AE430+AJ429)-(Constants!$B$4+Constants!$B$5)*AI430</f>
        <v>0</v>
      </c>
      <c r="AK430">
        <f>((Constants!$B$5*AK429)+Constants!$B$4*AF430+AL429)/(Constants!$B$5+Constants!$B$4)</f>
        <v>400.5</v>
      </c>
      <c r="AL430">
        <f>((Constants!$B$5*AK429)+Constants!$B$4*AF430+AL429)-(Constants!$B$5+Constants!$B$4)*AK430</f>
        <v>0</v>
      </c>
      <c r="AM430">
        <f t="shared" si="128"/>
        <v>1</v>
      </c>
      <c r="AN430">
        <f t="shared" si="129"/>
        <v>1</v>
      </c>
      <c r="AO430">
        <f>(200000*(ABS(N430)-ABS(N428))+Constants!$B$7)/(2*Constants!$B$7)</f>
        <v>0.5</v>
      </c>
      <c r="AP430">
        <f>(200000*(ABS(O430)-ABS(O428))+Constants!$B$7)/(2*Constants!$B$7)</f>
        <v>0.5</v>
      </c>
      <c r="AQ430">
        <f t="shared" si="130"/>
        <v>1</v>
      </c>
      <c r="AR430">
        <f>(Constants!$B$3*Constants!$B$8*I430*K430+AS429)/(Constants!$B$9*Constants!$B$4)</f>
        <v>2.51327433628319</v>
      </c>
      <c r="AS430">
        <f>(Constants!$B$3*Constants!$B$8*I430*K430+AS429)-(AR430*Constants!$B$9*Constants!$B$4)</f>
        <v>0</v>
      </c>
      <c r="AT430">
        <f t="shared" si="131"/>
        <v>1075.6814159292</v>
      </c>
      <c r="AU430">
        <f t="array" ref="AU430">IF(SUMPRODUCT(--(SIGN(AN397:AN429)=SIGN(K398:K430)))=0,2,IF(AV429&gt;0,1,0))</f>
        <v>0</v>
      </c>
      <c r="AV430">
        <f>IF(AU430=2,ROUND(5*1000/Constants!$B$11,0),IF(AV429&gt;0,AV429-1,0))</f>
        <v>0</v>
      </c>
      <c r="AW430">
        <f t="shared" si="132"/>
        <v>0</v>
      </c>
      <c r="AX430">
        <f ca="1" t="array" ref="AX430">IF(AW430&gt;Constants!$B$12,2,IF(SUMPRODUCT(--(AX411:AX430=2))=0,0,1))</f>
        <v>2</v>
      </c>
      <c r="AZ430">
        <f t="array" ref="AZ430">IF(ABS(AG430)&gt;Constants!$B$13,2,IF(SUMPRODUCT(--(AZ410:AZ429=2))=0,0,1))</f>
        <v>0</v>
      </c>
    </row>
    <row r="431" spans="1:52">
      <c r="A431" s="3">
        <v>429</v>
      </c>
      <c r="B431">
        <f>Signals!D430</f>
        <v>1</v>
      </c>
      <c r="C431">
        <f>Signals!E430</f>
        <v>1</v>
      </c>
      <c r="D431">
        <f>Signals!G430</f>
        <v>0</v>
      </c>
      <c r="E431">
        <f>Signals!J430</f>
        <v>0</v>
      </c>
      <c r="F431">
        <f>Signals!K430</f>
        <v>0</v>
      </c>
      <c r="G431">
        <f>IF(Constants!$B$2=2,-B431,B431)</f>
        <v>1</v>
      </c>
      <c r="H431">
        <f>IF(Constants!$C$2=2,-C431,C431)</f>
        <v>1</v>
      </c>
      <c r="I431">
        <f t="shared" si="116"/>
        <v>1</v>
      </c>
      <c r="J431">
        <f t="shared" si="117"/>
        <v>1</v>
      </c>
      <c r="K431">
        <f t="shared" si="118"/>
        <v>1</v>
      </c>
      <c r="L431">
        <f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400.5</v>
      </c>
      <c r="M431">
        <f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400.5</v>
      </c>
      <c r="N431">
        <f t="shared" si="119"/>
        <v>400.5</v>
      </c>
      <c r="O431">
        <f t="shared" si="120"/>
        <v>400.5</v>
      </c>
      <c r="P431">
        <f>IF(I431&lt;&gt;0,(ABS(L431*Constants!$B$10)+50)/100,MAX(P430-ABS(N431*Constants!$B$4),0))</f>
        <v>0.54005</v>
      </c>
      <c r="Q431">
        <f>IF(J431&lt;&gt;0,(ABS(M431*Constants!$B$10)+50)/100,MAX(Q430-ABS(O431*Constants!$B$4),0))</f>
        <v>0.54005</v>
      </c>
      <c r="R431">
        <f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400.5</v>
      </c>
      <c r="S431">
        <f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400.5</v>
      </c>
      <c r="T431">
        <f t="shared" si="121"/>
        <v>400.5</v>
      </c>
      <c r="U431">
        <f t="shared" si="122"/>
        <v>400.5</v>
      </c>
      <c r="V431">
        <f>IF(I431&lt;&gt;0,(ABS(R431*Constants!$B$4)+50)/100,IF(R431=0,MAX((0-ABS(T431*Constants!$B$4)),0),(ABS(R431*Constants!$B$4)+50)/100))</f>
        <v>501.125</v>
      </c>
      <c r="W431">
        <f>IF(J431&lt;&gt;0,(ABS(S431*Constants!$B$4)+50)/100,IF(S431=0,MAX((0-ABS(U431*Constants!$B$4)),0),(ABS(S431*Constants!$B$4)+50)/100))</f>
        <v>501.125</v>
      </c>
      <c r="X431">
        <f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400.5</v>
      </c>
      <c r="Y431">
        <f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400.5</v>
      </c>
      <c r="Z431">
        <f t="shared" si="123"/>
        <v>400.5</v>
      </c>
      <c r="AA431">
        <f t="shared" si="124"/>
        <v>400.5</v>
      </c>
      <c r="AB431">
        <f>IF(I431&lt;&gt;0,(ABS(X431*Constants!$B$10)+50)/100,IF(X431=0,MAX((AB430-ABS(Z431*Constants!$B$4)),0),(ABS(X431*Constants!$B$4)+50)/100))</f>
        <v>0.54005</v>
      </c>
      <c r="AC431">
        <f>IF(J431&lt;&gt;0,(ABS(Y431*Constants!$B$10)+50)/100,IF(Y431=0,MAX((AC430-ABS(AA431*Constants!$B$4)),0),(ABS(Y431*Constants!$B$4)+50)/100))</f>
        <v>0.54005</v>
      </c>
      <c r="AD431">
        <f t="shared" si="125"/>
        <v>401</v>
      </c>
      <c r="AE431">
        <f t="shared" si="126"/>
        <v>400.5</v>
      </c>
      <c r="AF431">
        <f t="shared" si="127"/>
        <v>400.5</v>
      </c>
      <c r="AG431">
        <f>((Constants!$B$5*AG430)+Constants!$B$4*AD431+AH430)/(Constants!$B$5+Constants!$B$4)</f>
        <v>401</v>
      </c>
      <c r="AH431">
        <f>((Constants!$B$5*AG430)+Constants!$B$4*AD431+AH430)-(Constants!$B$5+Constants!$B$4)*AG431</f>
        <v>0</v>
      </c>
      <c r="AI431">
        <f>((Constants!$B$5*AI430)+Constants!$B$4*AE431+AJ430)/(Constants!$B$5+Constants!$B$4)</f>
        <v>400.5</v>
      </c>
      <c r="AJ431">
        <f>((Constants!$B$5*AI430)+Constants!$B$4*AE431+AJ430)-(Constants!$B$4+Constants!$B$5)*AI431</f>
        <v>0</v>
      </c>
      <c r="AK431">
        <f>((Constants!$B$5*AK430)+Constants!$B$4*AF431+AL430)/(Constants!$B$5+Constants!$B$4)</f>
        <v>400.5</v>
      </c>
      <c r="AL431">
        <f>((Constants!$B$5*AK430)+Constants!$B$4*AF431+AL430)-(Constants!$B$5+Constants!$B$4)*AK431</f>
        <v>0</v>
      </c>
      <c r="AM431">
        <f t="shared" si="128"/>
        <v>1</v>
      </c>
      <c r="AN431">
        <f t="shared" si="129"/>
        <v>1</v>
      </c>
      <c r="AO431">
        <f>(200000*(ABS(N431)-ABS(N429))+Constants!$B$7)/(2*Constants!$B$7)</f>
        <v>0.5</v>
      </c>
      <c r="AP431">
        <f>(200000*(ABS(O431)-ABS(O429))+Constants!$B$7)/(2*Constants!$B$7)</f>
        <v>0.5</v>
      </c>
      <c r="AQ431">
        <f t="shared" si="130"/>
        <v>1</v>
      </c>
      <c r="AR431">
        <f>(Constants!$B$3*Constants!$B$8*I431*K431+AS430)/(Constants!$B$9*Constants!$B$4)</f>
        <v>2.51327433628319</v>
      </c>
      <c r="AS431">
        <f>(Constants!$B$3*Constants!$B$8*I431*K431+AS430)-(AR431*Constants!$B$9*Constants!$B$4)</f>
        <v>0</v>
      </c>
      <c r="AT431">
        <f t="shared" si="131"/>
        <v>1078.19469026549</v>
      </c>
      <c r="AU431">
        <f t="array" ref="AU431">IF(SUMPRODUCT(--(SIGN(AN398:AN430)=SIGN(K399:K431)))=0,2,IF(AV430&gt;0,1,0))</f>
        <v>0</v>
      </c>
      <c r="AV431">
        <f>IF(AU431=2,ROUND(5*1000/Constants!$B$11,0),IF(AV430&gt;0,AV430-1,0))</f>
        <v>0</v>
      </c>
      <c r="AW431">
        <f t="shared" si="132"/>
        <v>0</v>
      </c>
      <c r="AX431">
        <f ca="1" t="array" ref="AX431">IF(AW431&gt;Constants!$B$12,2,IF(SUMPRODUCT(--(AX412:AX431=2))=0,0,1))</f>
        <v>2</v>
      </c>
      <c r="AZ431">
        <f t="array" ref="AZ431">IF(ABS(AG431)&gt;Constants!$B$13,2,IF(SUMPRODUCT(--(AZ411:AZ430=2))=0,0,1))</f>
        <v>0</v>
      </c>
    </row>
    <row r="432" spans="1:52">
      <c r="A432" s="3">
        <v>430</v>
      </c>
      <c r="B432">
        <f>Signals!D431</f>
        <v>1</v>
      </c>
      <c r="C432">
        <f>Signals!E431</f>
        <v>1</v>
      </c>
      <c r="D432">
        <f>Signals!G431</f>
        <v>0</v>
      </c>
      <c r="E432">
        <f>Signals!J431</f>
        <v>0</v>
      </c>
      <c r="F432">
        <f>Signals!K431</f>
        <v>0</v>
      </c>
      <c r="G432">
        <f>IF(Constants!$B$2=2,-B432,B432)</f>
        <v>1</v>
      </c>
      <c r="H432">
        <f>IF(Constants!$C$2=2,-C432,C432)</f>
        <v>1</v>
      </c>
      <c r="I432">
        <f t="shared" si="116"/>
        <v>1</v>
      </c>
      <c r="J432">
        <f t="shared" si="117"/>
        <v>1</v>
      </c>
      <c r="K432">
        <f t="shared" si="118"/>
        <v>1</v>
      </c>
      <c r="L432">
        <f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400.5</v>
      </c>
      <c r="M432">
        <f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400.5</v>
      </c>
      <c r="N432">
        <f t="shared" si="119"/>
        <v>400.5</v>
      </c>
      <c r="O432">
        <f t="shared" si="120"/>
        <v>400.5</v>
      </c>
      <c r="P432">
        <f>IF(I432&lt;&gt;0,(ABS(L432*Constants!$B$10)+50)/100,MAX(P431-ABS(N432*Constants!$B$4),0))</f>
        <v>0.54005</v>
      </c>
      <c r="Q432">
        <f>IF(J432&lt;&gt;0,(ABS(M432*Constants!$B$10)+50)/100,MAX(Q431-ABS(O432*Constants!$B$4),0))</f>
        <v>0.54005</v>
      </c>
      <c r="R432">
        <f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400.5</v>
      </c>
      <c r="S432">
        <f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400.5</v>
      </c>
      <c r="T432">
        <f t="shared" si="121"/>
        <v>400.5</v>
      </c>
      <c r="U432">
        <f t="shared" si="122"/>
        <v>400.5</v>
      </c>
      <c r="V432">
        <f>IF(I432&lt;&gt;0,(ABS(R432*Constants!$B$4)+50)/100,IF(R432=0,MAX((0-ABS(T432*Constants!$B$4)),0),(ABS(R432*Constants!$B$4)+50)/100))</f>
        <v>501.125</v>
      </c>
      <c r="W432">
        <f>IF(J432&lt;&gt;0,(ABS(S432*Constants!$B$4)+50)/100,IF(S432=0,MAX((0-ABS(U432*Constants!$B$4)),0),(ABS(S432*Constants!$B$4)+50)/100))</f>
        <v>501.125</v>
      </c>
      <c r="X432">
        <f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400.5</v>
      </c>
      <c r="Y432">
        <f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400.5</v>
      </c>
      <c r="Z432">
        <f t="shared" si="123"/>
        <v>400.5</v>
      </c>
      <c r="AA432">
        <f t="shared" si="124"/>
        <v>400.5</v>
      </c>
      <c r="AB432">
        <f>IF(I432&lt;&gt;0,(ABS(X432*Constants!$B$10)+50)/100,IF(X432=0,MAX((AB431-ABS(Z432*Constants!$B$4)),0),(ABS(X432*Constants!$B$4)+50)/100))</f>
        <v>0.54005</v>
      </c>
      <c r="AC432">
        <f>IF(J432&lt;&gt;0,(ABS(Y432*Constants!$B$10)+50)/100,IF(Y432=0,MAX((AC431-ABS(AA432*Constants!$B$4)),0),(ABS(Y432*Constants!$B$4)+50)/100))</f>
        <v>0.54005</v>
      </c>
      <c r="AD432">
        <f t="shared" si="125"/>
        <v>401</v>
      </c>
      <c r="AE432">
        <f t="shared" si="126"/>
        <v>400.5</v>
      </c>
      <c r="AF432">
        <f t="shared" si="127"/>
        <v>400.5</v>
      </c>
      <c r="AG432">
        <f>((Constants!$B$5*AG431)+Constants!$B$4*AD432+AH431)/(Constants!$B$5+Constants!$B$4)</f>
        <v>401</v>
      </c>
      <c r="AH432">
        <f>((Constants!$B$5*AG431)+Constants!$B$4*AD432+AH431)-(Constants!$B$5+Constants!$B$4)*AG432</f>
        <v>0</v>
      </c>
      <c r="AI432">
        <f>((Constants!$B$5*AI431)+Constants!$B$4*AE432+AJ431)/(Constants!$B$5+Constants!$B$4)</f>
        <v>400.5</v>
      </c>
      <c r="AJ432">
        <f>((Constants!$B$5*AI431)+Constants!$B$4*AE432+AJ431)-(Constants!$B$4+Constants!$B$5)*AI432</f>
        <v>0</v>
      </c>
      <c r="AK432">
        <f>((Constants!$B$5*AK431)+Constants!$B$4*AF432+AL431)/(Constants!$B$5+Constants!$B$4)</f>
        <v>400.5</v>
      </c>
      <c r="AL432">
        <f>((Constants!$B$5*AK431)+Constants!$B$4*AF432+AL431)-(Constants!$B$5+Constants!$B$4)*AK432</f>
        <v>0</v>
      </c>
      <c r="AM432">
        <f t="shared" si="128"/>
        <v>1</v>
      </c>
      <c r="AN432">
        <f t="shared" si="129"/>
        <v>1</v>
      </c>
      <c r="AO432">
        <f>(200000*(ABS(N432)-ABS(N430))+Constants!$B$7)/(2*Constants!$B$7)</f>
        <v>0.5</v>
      </c>
      <c r="AP432">
        <f>(200000*(ABS(O432)-ABS(O430))+Constants!$B$7)/(2*Constants!$B$7)</f>
        <v>0.5</v>
      </c>
      <c r="AQ432">
        <f t="shared" si="130"/>
        <v>1</v>
      </c>
      <c r="AR432">
        <f>(Constants!$B$3*Constants!$B$8*I432*K432+AS431)/(Constants!$B$9*Constants!$B$4)</f>
        <v>2.51327433628319</v>
      </c>
      <c r="AS432">
        <f>(Constants!$B$3*Constants!$B$8*I432*K432+AS431)-(AR432*Constants!$B$9*Constants!$B$4)</f>
        <v>0</v>
      </c>
      <c r="AT432">
        <f t="shared" si="131"/>
        <v>1080.70796460177</v>
      </c>
      <c r="AU432">
        <f t="array" ref="AU432">IF(SUMPRODUCT(--(SIGN(AN399:AN431)=SIGN(K400:K432)))=0,2,IF(AV431&gt;0,1,0))</f>
        <v>0</v>
      </c>
      <c r="AV432">
        <f>IF(AU432=2,ROUND(5*1000/Constants!$B$11,0),IF(AV431&gt;0,AV431-1,0))</f>
        <v>0</v>
      </c>
      <c r="AW432">
        <f t="shared" si="132"/>
        <v>0</v>
      </c>
      <c r="AX432">
        <f ca="1" t="array" ref="AX432">IF(AW432&gt;Constants!$B$12,2,IF(SUMPRODUCT(--(AX413:AX432=2))=0,0,1))</f>
        <v>2</v>
      </c>
      <c r="AZ432">
        <f t="array" ref="AZ432">IF(ABS(AG432)&gt;Constants!$B$13,2,IF(SUMPRODUCT(--(AZ412:AZ431=2))=0,0,1))</f>
        <v>0</v>
      </c>
    </row>
    <row r="433" spans="1:52">
      <c r="A433" s="3">
        <v>431</v>
      </c>
      <c r="B433">
        <f>Signals!D432</f>
        <v>1</v>
      </c>
      <c r="C433">
        <f>Signals!E432</f>
        <v>1</v>
      </c>
      <c r="D433">
        <f>Signals!G432</f>
        <v>0</v>
      </c>
      <c r="E433">
        <f>Signals!J432</f>
        <v>0</v>
      </c>
      <c r="F433">
        <f>Signals!K432</f>
        <v>0</v>
      </c>
      <c r="G433">
        <f>IF(Constants!$B$2=2,-B433,B433)</f>
        <v>1</v>
      </c>
      <c r="H433">
        <f>IF(Constants!$C$2=2,-C433,C433)</f>
        <v>1</v>
      </c>
      <c r="I433">
        <f t="shared" si="116"/>
        <v>1</v>
      </c>
      <c r="J433">
        <f t="shared" si="117"/>
        <v>1</v>
      </c>
      <c r="K433">
        <f t="shared" si="118"/>
        <v>1</v>
      </c>
      <c r="L433">
        <f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400.5</v>
      </c>
      <c r="M433">
        <f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400.5</v>
      </c>
      <c r="N433">
        <f t="shared" si="119"/>
        <v>400.5</v>
      </c>
      <c r="O433">
        <f t="shared" si="120"/>
        <v>400.5</v>
      </c>
      <c r="P433">
        <f>IF(I433&lt;&gt;0,(ABS(L433*Constants!$B$10)+50)/100,MAX(P432-ABS(N433*Constants!$B$4),0))</f>
        <v>0.54005</v>
      </c>
      <c r="Q433">
        <f>IF(J433&lt;&gt;0,(ABS(M433*Constants!$B$10)+50)/100,MAX(Q432-ABS(O433*Constants!$B$4),0))</f>
        <v>0.54005</v>
      </c>
      <c r="R433">
        <f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400.5</v>
      </c>
      <c r="S433">
        <f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400.5</v>
      </c>
      <c r="T433">
        <f t="shared" si="121"/>
        <v>400.5</v>
      </c>
      <c r="U433">
        <f t="shared" si="122"/>
        <v>400.5</v>
      </c>
      <c r="V433">
        <f>IF(I433&lt;&gt;0,(ABS(R433*Constants!$B$4)+50)/100,IF(R433=0,MAX((0-ABS(T433*Constants!$B$4)),0),(ABS(R433*Constants!$B$4)+50)/100))</f>
        <v>501.125</v>
      </c>
      <c r="W433">
        <f>IF(J433&lt;&gt;0,(ABS(S433*Constants!$B$4)+50)/100,IF(S433=0,MAX((0-ABS(U433*Constants!$B$4)),0),(ABS(S433*Constants!$B$4)+50)/100))</f>
        <v>501.125</v>
      </c>
      <c r="X433">
        <f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400.5</v>
      </c>
      <c r="Y433">
        <f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400.5</v>
      </c>
      <c r="Z433">
        <f t="shared" si="123"/>
        <v>400.5</v>
      </c>
      <c r="AA433">
        <f t="shared" si="124"/>
        <v>400.5</v>
      </c>
      <c r="AB433">
        <f>IF(I433&lt;&gt;0,(ABS(X433*Constants!$B$10)+50)/100,IF(X433=0,MAX((AB432-ABS(Z433*Constants!$B$4)),0),(ABS(X433*Constants!$B$4)+50)/100))</f>
        <v>0.54005</v>
      </c>
      <c r="AC433">
        <f>IF(J433&lt;&gt;0,(ABS(Y433*Constants!$B$10)+50)/100,IF(Y433=0,MAX((AC432-ABS(AA433*Constants!$B$4)),0),(ABS(Y433*Constants!$B$4)+50)/100))</f>
        <v>0.54005</v>
      </c>
      <c r="AD433">
        <f t="shared" si="125"/>
        <v>401</v>
      </c>
      <c r="AE433">
        <f t="shared" si="126"/>
        <v>400.5</v>
      </c>
      <c r="AF433">
        <f t="shared" si="127"/>
        <v>400.5</v>
      </c>
      <c r="AG433">
        <f>((Constants!$B$5*AG432)+Constants!$B$4*AD433+AH432)/(Constants!$B$5+Constants!$B$4)</f>
        <v>401</v>
      </c>
      <c r="AH433">
        <f>((Constants!$B$5*AG432)+Constants!$B$4*AD433+AH432)-(Constants!$B$5+Constants!$B$4)*AG433</f>
        <v>0</v>
      </c>
      <c r="AI433">
        <f>((Constants!$B$5*AI432)+Constants!$B$4*AE433+AJ432)/(Constants!$B$5+Constants!$B$4)</f>
        <v>400.5</v>
      </c>
      <c r="AJ433">
        <f>((Constants!$B$5*AI432)+Constants!$B$4*AE433+AJ432)-(Constants!$B$4+Constants!$B$5)*AI433</f>
        <v>0</v>
      </c>
      <c r="AK433">
        <f>((Constants!$B$5*AK432)+Constants!$B$4*AF433+AL432)/(Constants!$B$5+Constants!$B$4)</f>
        <v>400.5</v>
      </c>
      <c r="AL433">
        <f>((Constants!$B$5*AK432)+Constants!$B$4*AF433+AL432)-(Constants!$B$5+Constants!$B$4)*AK433</f>
        <v>0</v>
      </c>
      <c r="AM433">
        <f t="shared" si="128"/>
        <v>1</v>
      </c>
      <c r="AN433">
        <f t="shared" si="129"/>
        <v>1</v>
      </c>
      <c r="AO433">
        <f>(200000*(ABS(N433)-ABS(N431))+Constants!$B$7)/(2*Constants!$B$7)</f>
        <v>0.5</v>
      </c>
      <c r="AP433">
        <f>(200000*(ABS(O433)-ABS(O431))+Constants!$B$7)/(2*Constants!$B$7)</f>
        <v>0.5</v>
      </c>
      <c r="AQ433">
        <f t="shared" si="130"/>
        <v>1</v>
      </c>
      <c r="AR433">
        <f>(Constants!$B$3*Constants!$B$8*I433*K433+AS432)/(Constants!$B$9*Constants!$B$4)</f>
        <v>2.51327433628319</v>
      </c>
      <c r="AS433">
        <f>(Constants!$B$3*Constants!$B$8*I433*K433+AS432)-(AR433*Constants!$B$9*Constants!$B$4)</f>
        <v>0</v>
      </c>
      <c r="AT433">
        <f t="shared" si="131"/>
        <v>1083.22123893805</v>
      </c>
      <c r="AU433">
        <f t="array" ref="AU433">IF(SUMPRODUCT(--(SIGN(AN400:AN432)=SIGN(K401:K433)))=0,2,IF(AV432&gt;0,1,0))</f>
        <v>0</v>
      </c>
      <c r="AV433">
        <f>IF(AU433=2,ROUND(5*1000/Constants!$B$11,0),IF(AV432&gt;0,AV432-1,0))</f>
        <v>0</v>
      </c>
      <c r="AW433">
        <f t="shared" si="132"/>
        <v>0</v>
      </c>
      <c r="AX433">
        <f ca="1" t="array" ref="AX433">IF(AW433&gt;Constants!$B$12,2,IF(SUMPRODUCT(--(AX414:AX433=2))=0,0,1))</f>
        <v>2</v>
      </c>
      <c r="AZ433">
        <f t="array" ref="AZ433">IF(ABS(AG433)&gt;Constants!$B$13,2,IF(SUMPRODUCT(--(AZ413:AZ432=2))=0,0,1))</f>
        <v>0</v>
      </c>
    </row>
    <row r="434" spans="1:52">
      <c r="A434" s="3">
        <v>432</v>
      </c>
      <c r="B434">
        <f>Signals!D433</f>
        <v>1</v>
      </c>
      <c r="C434">
        <f>Signals!E433</f>
        <v>1</v>
      </c>
      <c r="D434">
        <f>Signals!G433</f>
        <v>0</v>
      </c>
      <c r="E434">
        <f>Signals!J433</f>
        <v>0</v>
      </c>
      <c r="F434">
        <f>Signals!K433</f>
        <v>0</v>
      </c>
      <c r="G434">
        <f>IF(Constants!$B$2=2,-B434,B434)</f>
        <v>1</v>
      </c>
      <c r="H434">
        <f>IF(Constants!$C$2=2,-C434,C434)</f>
        <v>1</v>
      </c>
      <c r="I434">
        <f t="shared" si="116"/>
        <v>1</v>
      </c>
      <c r="J434">
        <f t="shared" si="117"/>
        <v>1</v>
      </c>
      <c r="K434">
        <f t="shared" si="118"/>
        <v>1</v>
      </c>
      <c r="L434">
        <f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400.5</v>
      </c>
      <c r="M434">
        <f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400.5</v>
      </c>
      <c r="N434">
        <f t="shared" si="119"/>
        <v>400.5</v>
      </c>
      <c r="O434">
        <f t="shared" si="120"/>
        <v>400.5</v>
      </c>
      <c r="P434">
        <f>IF(I434&lt;&gt;0,(ABS(L434*Constants!$B$10)+50)/100,MAX(P433-ABS(N434*Constants!$B$4),0))</f>
        <v>0.54005</v>
      </c>
      <c r="Q434">
        <f>IF(J434&lt;&gt;0,(ABS(M434*Constants!$B$10)+50)/100,MAX(Q433-ABS(O434*Constants!$B$4),0))</f>
        <v>0.54005</v>
      </c>
      <c r="R434">
        <f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400.5</v>
      </c>
      <c r="S434">
        <f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400.5</v>
      </c>
      <c r="T434">
        <f t="shared" si="121"/>
        <v>400.5</v>
      </c>
      <c r="U434">
        <f t="shared" si="122"/>
        <v>400.5</v>
      </c>
      <c r="V434">
        <f>IF(I434&lt;&gt;0,(ABS(R434*Constants!$B$4)+50)/100,IF(R434=0,MAX((0-ABS(T434*Constants!$B$4)),0),(ABS(R434*Constants!$B$4)+50)/100))</f>
        <v>501.125</v>
      </c>
      <c r="W434">
        <f>IF(J434&lt;&gt;0,(ABS(S434*Constants!$B$4)+50)/100,IF(S434=0,MAX((0-ABS(U434*Constants!$B$4)),0),(ABS(S434*Constants!$B$4)+50)/100))</f>
        <v>501.125</v>
      </c>
      <c r="X434">
        <f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400.5</v>
      </c>
      <c r="Y434">
        <f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400.5</v>
      </c>
      <c r="Z434">
        <f t="shared" si="123"/>
        <v>400.5</v>
      </c>
      <c r="AA434">
        <f t="shared" si="124"/>
        <v>400.5</v>
      </c>
      <c r="AB434">
        <f>IF(I434&lt;&gt;0,(ABS(X434*Constants!$B$10)+50)/100,IF(X434=0,MAX((AB433-ABS(Z434*Constants!$B$4)),0),(ABS(X434*Constants!$B$4)+50)/100))</f>
        <v>0.54005</v>
      </c>
      <c r="AC434">
        <f>IF(J434&lt;&gt;0,(ABS(Y434*Constants!$B$10)+50)/100,IF(Y434=0,MAX((AC433-ABS(AA434*Constants!$B$4)),0),(ABS(Y434*Constants!$B$4)+50)/100))</f>
        <v>0.54005</v>
      </c>
      <c r="AD434">
        <f t="shared" si="125"/>
        <v>401</v>
      </c>
      <c r="AE434">
        <f t="shared" si="126"/>
        <v>400.5</v>
      </c>
      <c r="AF434">
        <f t="shared" si="127"/>
        <v>400.5</v>
      </c>
      <c r="AG434">
        <f>((Constants!$B$5*AG433)+Constants!$B$4*AD434+AH433)/(Constants!$B$5+Constants!$B$4)</f>
        <v>401</v>
      </c>
      <c r="AH434">
        <f>((Constants!$B$5*AG433)+Constants!$B$4*AD434+AH433)-(Constants!$B$5+Constants!$B$4)*AG434</f>
        <v>0</v>
      </c>
      <c r="AI434">
        <f>((Constants!$B$5*AI433)+Constants!$B$4*AE434+AJ433)/(Constants!$B$5+Constants!$B$4)</f>
        <v>400.5</v>
      </c>
      <c r="AJ434">
        <f>((Constants!$B$5*AI433)+Constants!$B$4*AE434+AJ433)-(Constants!$B$4+Constants!$B$5)*AI434</f>
        <v>0</v>
      </c>
      <c r="AK434">
        <f>((Constants!$B$5*AK433)+Constants!$B$4*AF434+AL433)/(Constants!$B$5+Constants!$B$4)</f>
        <v>400.5</v>
      </c>
      <c r="AL434">
        <f>((Constants!$B$5*AK433)+Constants!$B$4*AF434+AL433)-(Constants!$B$5+Constants!$B$4)*AK434</f>
        <v>0</v>
      </c>
      <c r="AM434">
        <f t="shared" si="128"/>
        <v>1</v>
      </c>
      <c r="AN434">
        <f t="shared" si="129"/>
        <v>1</v>
      </c>
      <c r="AO434">
        <f>(200000*(ABS(N434)-ABS(N432))+Constants!$B$7)/(2*Constants!$B$7)</f>
        <v>0.5</v>
      </c>
      <c r="AP434">
        <f>(200000*(ABS(O434)-ABS(O432))+Constants!$B$7)/(2*Constants!$B$7)</f>
        <v>0.5</v>
      </c>
      <c r="AQ434">
        <f t="shared" si="130"/>
        <v>1</v>
      </c>
      <c r="AR434">
        <f>(Constants!$B$3*Constants!$B$8*I434*K434+AS433)/(Constants!$B$9*Constants!$B$4)</f>
        <v>2.51327433628319</v>
      </c>
      <c r="AS434">
        <f>(Constants!$B$3*Constants!$B$8*I434*K434+AS433)-(AR434*Constants!$B$9*Constants!$B$4)</f>
        <v>0</v>
      </c>
      <c r="AT434">
        <f t="shared" si="131"/>
        <v>1085.73451327433</v>
      </c>
      <c r="AU434">
        <f t="array" ref="AU434">IF(SUMPRODUCT(--(SIGN(AN401:AN433)=SIGN(K402:K434)))=0,2,IF(AV433&gt;0,1,0))</f>
        <v>0</v>
      </c>
      <c r="AV434">
        <f>IF(AU434=2,ROUND(5*1000/Constants!$B$11,0),IF(AV433&gt;0,AV433-1,0))</f>
        <v>0</v>
      </c>
      <c r="AW434">
        <f t="shared" si="132"/>
        <v>0</v>
      </c>
      <c r="AX434">
        <f ca="1" t="array" ref="AX434">IF(AW434&gt;Constants!$B$12,2,IF(SUMPRODUCT(--(AX415:AX434=2))=0,0,1))</f>
        <v>2</v>
      </c>
      <c r="AZ434">
        <f t="array" ref="AZ434">IF(ABS(AG434)&gt;Constants!$B$13,2,IF(SUMPRODUCT(--(AZ414:AZ433=2))=0,0,1))</f>
        <v>0</v>
      </c>
    </row>
    <row r="435" spans="1:52">
      <c r="A435" s="3">
        <v>433</v>
      </c>
      <c r="B435">
        <f>Signals!D434</f>
        <v>1</v>
      </c>
      <c r="C435">
        <f>Signals!E434</f>
        <v>1</v>
      </c>
      <c r="D435">
        <f>Signals!G434</f>
        <v>0</v>
      </c>
      <c r="E435">
        <f>Signals!J434</f>
        <v>0</v>
      </c>
      <c r="F435">
        <f>Signals!K434</f>
        <v>0</v>
      </c>
      <c r="G435">
        <f>IF(Constants!$B$2=2,-B435,B435)</f>
        <v>1</v>
      </c>
      <c r="H435">
        <f>IF(Constants!$C$2=2,-C435,C435)</f>
        <v>1</v>
      </c>
      <c r="I435">
        <f t="shared" si="116"/>
        <v>1</v>
      </c>
      <c r="J435">
        <f t="shared" si="117"/>
        <v>1</v>
      </c>
      <c r="K435">
        <f t="shared" si="118"/>
        <v>1</v>
      </c>
      <c r="L435">
        <f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400.5</v>
      </c>
      <c r="M435">
        <f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400.5</v>
      </c>
      <c r="N435">
        <f t="shared" si="119"/>
        <v>400.5</v>
      </c>
      <c r="O435">
        <f t="shared" si="120"/>
        <v>400.5</v>
      </c>
      <c r="P435">
        <f>IF(I435&lt;&gt;0,(ABS(L435*Constants!$B$10)+50)/100,MAX(P434-ABS(N435*Constants!$B$4),0))</f>
        <v>0.54005</v>
      </c>
      <c r="Q435">
        <f>IF(J435&lt;&gt;0,(ABS(M435*Constants!$B$10)+50)/100,MAX(Q434-ABS(O435*Constants!$B$4),0))</f>
        <v>0.54005</v>
      </c>
      <c r="R435">
        <f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400.5</v>
      </c>
      <c r="S435">
        <f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400.5</v>
      </c>
      <c r="T435">
        <f t="shared" si="121"/>
        <v>400.5</v>
      </c>
      <c r="U435">
        <f t="shared" si="122"/>
        <v>400.5</v>
      </c>
      <c r="V435">
        <f>IF(I435&lt;&gt;0,(ABS(R435*Constants!$B$4)+50)/100,IF(R435=0,MAX((0-ABS(T435*Constants!$B$4)),0),(ABS(R435*Constants!$B$4)+50)/100))</f>
        <v>501.125</v>
      </c>
      <c r="W435">
        <f>IF(J435&lt;&gt;0,(ABS(S435*Constants!$B$4)+50)/100,IF(S435=0,MAX((0-ABS(U435*Constants!$B$4)),0),(ABS(S435*Constants!$B$4)+50)/100))</f>
        <v>501.125</v>
      </c>
      <c r="X435">
        <f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400.5</v>
      </c>
      <c r="Y435">
        <f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400.5</v>
      </c>
      <c r="Z435">
        <f t="shared" si="123"/>
        <v>400.5</v>
      </c>
      <c r="AA435">
        <f t="shared" si="124"/>
        <v>400.5</v>
      </c>
      <c r="AB435">
        <f>IF(I435&lt;&gt;0,(ABS(X435*Constants!$B$10)+50)/100,IF(X435=0,MAX((AB434-ABS(Z435*Constants!$B$4)),0),(ABS(X435*Constants!$B$4)+50)/100))</f>
        <v>0.54005</v>
      </c>
      <c r="AC435">
        <f>IF(J435&lt;&gt;0,(ABS(Y435*Constants!$B$10)+50)/100,IF(Y435=0,MAX((AC434-ABS(AA435*Constants!$B$4)),0),(ABS(Y435*Constants!$B$4)+50)/100))</f>
        <v>0.54005</v>
      </c>
      <c r="AD435">
        <f t="shared" si="125"/>
        <v>401</v>
      </c>
      <c r="AE435">
        <f t="shared" si="126"/>
        <v>400.5</v>
      </c>
      <c r="AF435">
        <f t="shared" si="127"/>
        <v>400.5</v>
      </c>
      <c r="AG435">
        <f>((Constants!$B$5*AG434)+Constants!$B$4*AD435+AH434)/(Constants!$B$5+Constants!$B$4)</f>
        <v>401</v>
      </c>
      <c r="AH435">
        <f>((Constants!$B$5*AG434)+Constants!$B$4*AD435+AH434)-(Constants!$B$5+Constants!$B$4)*AG435</f>
        <v>0</v>
      </c>
      <c r="AI435">
        <f>((Constants!$B$5*AI434)+Constants!$B$4*AE435+AJ434)/(Constants!$B$5+Constants!$B$4)</f>
        <v>400.5</v>
      </c>
      <c r="AJ435">
        <f>((Constants!$B$5*AI434)+Constants!$B$4*AE435+AJ434)-(Constants!$B$4+Constants!$B$5)*AI435</f>
        <v>0</v>
      </c>
      <c r="AK435">
        <f>((Constants!$B$5*AK434)+Constants!$B$4*AF435+AL434)/(Constants!$B$5+Constants!$B$4)</f>
        <v>400.5</v>
      </c>
      <c r="AL435">
        <f>((Constants!$B$5*AK434)+Constants!$B$4*AF435+AL434)-(Constants!$B$5+Constants!$B$4)*AK435</f>
        <v>0</v>
      </c>
      <c r="AM435">
        <f t="shared" si="128"/>
        <v>1</v>
      </c>
      <c r="AN435">
        <f t="shared" si="129"/>
        <v>1</v>
      </c>
      <c r="AO435">
        <f>(200000*(ABS(N435)-ABS(N433))+Constants!$B$7)/(2*Constants!$B$7)</f>
        <v>0.5</v>
      </c>
      <c r="AP435">
        <f>(200000*(ABS(O435)-ABS(O433))+Constants!$B$7)/(2*Constants!$B$7)</f>
        <v>0.5</v>
      </c>
      <c r="AQ435">
        <f t="shared" si="130"/>
        <v>1</v>
      </c>
      <c r="AR435">
        <f>(Constants!$B$3*Constants!$B$8*I435*K435+AS434)/(Constants!$B$9*Constants!$B$4)</f>
        <v>2.51327433628319</v>
      </c>
      <c r="AS435">
        <f>(Constants!$B$3*Constants!$B$8*I435*K435+AS434)-(AR435*Constants!$B$9*Constants!$B$4)</f>
        <v>0</v>
      </c>
      <c r="AT435">
        <f t="shared" si="131"/>
        <v>1088.24778761062</v>
      </c>
      <c r="AU435">
        <f t="array" ref="AU435">IF(SUMPRODUCT(--(SIGN(AN402:AN434)=SIGN(K403:K435)))=0,2,IF(AV434&gt;0,1,0))</f>
        <v>0</v>
      </c>
      <c r="AV435">
        <f>IF(AU435=2,ROUND(5*1000/Constants!$B$11,0),IF(AV434&gt;0,AV434-1,0))</f>
        <v>0</v>
      </c>
      <c r="AW435">
        <f t="shared" si="132"/>
        <v>0</v>
      </c>
      <c r="AX435">
        <f ca="1" t="array" ref="AX435">IF(AW435&gt;Constants!$B$12,2,IF(SUMPRODUCT(--(AX416:AX435=2))=0,0,1))</f>
        <v>2</v>
      </c>
      <c r="AZ435">
        <f t="array" ref="AZ435">IF(ABS(AG435)&gt;Constants!$B$13,2,IF(SUMPRODUCT(--(AZ415:AZ434=2))=0,0,1))</f>
        <v>0</v>
      </c>
    </row>
    <row r="436" spans="1:52">
      <c r="A436" s="3">
        <v>434</v>
      </c>
      <c r="B436">
        <f>Signals!D435</f>
        <v>1</v>
      </c>
      <c r="C436">
        <f>Signals!E435</f>
        <v>1</v>
      </c>
      <c r="D436">
        <f>Signals!G435</f>
        <v>0</v>
      </c>
      <c r="E436">
        <f>Signals!J435</f>
        <v>0</v>
      </c>
      <c r="F436">
        <f>Signals!K435</f>
        <v>0</v>
      </c>
      <c r="G436">
        <f>IF(Constants!$B$2=2,-B436,B436)</f>
        <v>1</v>
      </c>
      <c r="H436">
        <f>IF(Constants!$C$2=2,-C436,C436)</f>
        <v>1</v>
      </c>
      <c r="I436">
        <f t="shared" si="116"/>
        <v>1</v>
      </c>
      <c r="J436">
        <f t="shared" si="117"/>
        <v>1</v>
      </c>
      <c r="K436">
        <f t="shared" si="118"/>
        <v>1</v>
      </c>
      <c r="L436">
        <f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400.5</v>
      </c>
      <c r="M436">
        <f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400.5</v>
      </c>
      <c r="N436">
        <f t="shared" si="119"/>
        <v>400.5</v>
      </c>
      <c r="O436">
        <f t="shared" si="120"/>
        <v>400.5</v>
      </c>
      <c r="P436">
        <f>IF(I436&lt;&gt;0,(ABS(L436*Constants!$B$10)+50)/100,MAX(P435-ABS(N436*Constants!$B$4),0))</f>
        <v>0.54005</v>
      </c>
      <c r="Q436">
        <f>IF(J436&lt;&gt;0,(ABS(M436*Constants!$B$10)+50)/100,MAX(Q435-ABS(O436*Constants!$B$4),0))</f>
        <v>0.54005</v>
      </c>
      <c r="R436">
        <f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400.5</v>
      </c>
      <c r="S436">
        <f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400.5</v>
      </c>
      <c r="T436">
        <f t="shared" si="121"/>
        <v>400.5</v>
      </c>
      <c r="U436">
        <f t="shared" si="122"/>
        <v>400.5</v>
      </c>
      <c r="V436">
        <f>IF(I436&lt;&gt;0,(ABS(R436*Constants!$B$4)+50)/100,IF(R436=0,MAX((0-ABS(T436*Constants!$B$4)),0),(ABS(R436*Constants!$B$4)+50)/100))</f>
        <v>501.125</v>
      </c>
      <c r="W436">
        <f>IF(J436&lt;&gt;0,(ABS(S436*Constants!$B$4)+50)/100,IF(S436=0,MAX((0-ABS(U436*Constants!$B$4)),0),(ABS(S436*Constants!$B$4)+50)/100))</f>
        <v>501.125</v>
      </c>
      <c r="X436">
        <f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400.5</v>
      </c>
      <c r="Y436">
        <f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400.5</v>
      </c>
      <c r="Z436">
        <f t="shared" si="123"/>
        <v>400.5</v>
      </c>
      <c r="AA436">
        <f t="shared" si="124"/>
        <v>400.5</v>
      </c>
      <c r="AB436">
        <f>IF(I436&lt;&gt;0,(ABS(X436*Constants!$B$10)+50)/100,IF(X436=0,MAX((AB435-ABS(Z436*Constants!$B$4)),0),(ABS(X436*Constants!$B$4)+50)/100))</f>
        <v>0.54005</v>
      </c>
      <c r="AC436">
        <f>IF(J436&lt;&gt;0,(ABS(Y436*Constants!$B$10)+50)/100,IF(Y436=0,MAX((AC435-ABS(AA436*Constants!$B$4)),0),(ABS(Y436*Constants!$B$4)+50)/100))</f>
        <v>0.54005</v>
      </c>
      <c r="AD436">
        <f t="shared" si="125"/>
        <v>401</v>
      </c>
      <c r="AE436">
        <f t="shared" si="126"/>
        <v>400.5</v>
      </c>
      <c r="AF436">
        <f t="shared" si="127"/>
        <v>400.5</v>
      </c>
      <c r="AG436">
        <f>((Constants!$B$5*AG435)+Constants!$B$4*AD436+AH435)/(Constants!$B$5+Constants!$B$4)</f>
        <v>401</v>
      </c>
      <c r="AH436">
        <f>((Constants!$B$5*AG435)+Constants!$B$4*AD436+AH435)-(Constants!$B$5+Constants!$B$4)*AG436</f>
        <v>0</v>
      </c>
      <c r="AI436">
        <f>((Constants!$B$5*AI435)+Constants!$B$4*AE436+AJ435)/(Constants!$B$5+Constants!$B$4)</f>
        <v>400.5</v>
      </c>
      <c r="AJ436">
        <f>((Constants!$B$5*AI435)+Constants!$B$4*AE436+AJ435)-(Constants!$B$4+Constants!$B$5)*AI436</f>
        <v>0</v>
      </c>
      <c r="AK436">
        <f>((Constants!$B$5*AK435)+Constants!$B$4*AF436+AL435)/(Constants!$B$5+Constants!$B$4)</f>
        <v>400.5</v>
      </c>
      <c r="AL436">
        <f>((Constants!$B$5*AK435)+Constants!$B$4*AF436+AL435)-(Constants!$B$5+Constants!$B$4)*AK436</f>
        <v>0</v>
      </c>
      <c r="AM436">
        <f t="shared" si="128"/>
        <v>1</v>
      </c>
      <c r="AN436">
        <f t="shared" si="129"/>
        <v>1</v>
      </c>
      <c r="AO436">
        <f>(200000*(ABS(N436)-ABS(N434))+Constants!$B$7)/(2*Constants!$B$7)</f>
        <v>0.5</v>
      </c>
      <c r="AP436">
        <f>(200000*(ABS(O436)-ABS(O434))+Constants!$B$7)/(2*Constants!$B$7)</f>
        <v>0.5</v>
      </c>
      <c r="AQ436">
        <f t="shared" si="130"/>
        <v>1</v>
      </c>
      <c r="AR436">
        <f>(Constants!$B$3*Constants!$B$8*I436*K436+AS435)/(Constants!$B$9*Constants!$B$4)</f>
        <v>2.51327433628319</v>
      </c>
      <c r="AS436">
        <f>(Constants!$B$3*Constants!$B$8*I436*K436+AS435)-(AR436*Constants!$B$9*Constants!$B$4)</f>
        <v>0</v>
      </c>
      <c r="AT436">
        <f t="shared" si="131"/>
        <v>1090.7610619469</v>
      </c>
      <c r="AU436">
        <f t="array" ref="AU436">IF(SUMPRODUCT(--(SIGN(AN403:AN435)=SIGN(K404:K436)))=0,2,IF(AV435&gt;0,1,0))</f>
        <v>0</v>
      </c>
      <c r="AV436">
        <f>IF(AU436=2,ROUND(5*1000/Constants!$B$11,0),IF(AV435&gt;0,AV435-1,0))</f>
        <v>0</v>
      </c>
      <c r="AW436">
        <f t="shared" si="132"/>
        <v>0</v>
      </c>
      <c r="AX436">
        <f ca="1" t="array" ref="AX436">IF(AW436&gt;Constants!$B$12,2,IF(SUMPRODUCT(--(AX417:AX436=2))=0,0,1))</f>
        <v>2</v>
      </c>
      <c r="AZ436">
        <f t="array" ref="AZ436">IF(ABS(AG436)&gt;Constants!$B$13,2,IF(SUMPRODUCT(--(AZ416:AZ435=2))=0,0,1))</f>
        <v>0</v>
      </c>
    </row>
    <row r="437" spans="1:52">
      <c r="A437" s="3">
        <v>435</v>
      </c>
      <c r="B437">
        <f>Signals!D436</f>
        <v>1</v>
      </c>
      <c r="C437">
        <f>Signals!E436</f>
        <v>1</v>
      </c>
      <c r="D437">
        <f>Signals!G436</f>
        <v>0</v>
      </c>
      <c r="E437">
        <f>Signals!J436</f>
        <v>0</v>
      </c>
      <c r="F437">
        <f>Signals!K436</f>
        <v>0</v>
      </c>
      <c r="G437">
        <f>IF(Constants!$B$2=2,-B437,B437)</f>
        <v>1</v>
      </c>
      <c r="H437">
        <f>IF(Constants!$C$2=2,-C437,C437)</f>
        <v>1</v>
      </c>
      <c r="I437">
        <f t="shared" si="116"/>
        <v>1</v>
      </c>
      <c r="J437">
        <f t="shared" si="117"/>
        <v>1</v>
      </c>
      <c r="K437">
        <f t="shared" si="118"/>
        <v>1</v>
      </c>
      <c r="L437">
        <f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400.5</v>
      </c>
      <c r="M437">
        <f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400.5</v>
      </c>
      <c r="N437">
        <f t="shared" si="119"/>
        <v>400.5</v>
      </c>
      <c r="O437">
        <f t="shared" si="120"/>
        <v>400.5</v>
      </c>
      <c r="P437">
        <f>IF(I437&lt;&gt;0,(ABS(L437*Constants!$B$10)+50)/100,MAX(P436-ABS(N437*Constants!$B$4),0))</f>
        <v>0.54005</v>
      </c>
      <c r="Q437">
        <f>IF(J437&lt;&gt;0,(ABS(M437*Constants!$B$10)+50)/100,MAX(Q436-ABS(O437*Constants!$B$4),0))</f>
        <v>0.54005</v>
      </c>
      <c r="R437">
        <f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400.5</v>
      </c>
      <c r="S437">
        <f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400.5</v>
      </c>
      <c r="T437">
        <f t="shared" si="121"/>
        <v>400.5</v>
      </c>
      <c r="U437">
        <f t="shared" si="122"/>
        <v>400.5</v>
      </c>
      <c r="V437">
        <f>IF(I437&lt;&gt;0,(ABS(R437*Constants!$B$4)+50)/100,IF(R437=0,MAX((0-ABS(T437*Constants!$B$4)),0),(ABS(R437*Constants!$B$4)+50)/100))</f>
        <v>501.125</v>
      </c>
      <c r="W437">
        <f>IF(J437&lt;&gt;0,(ABS(S437*Constants!$B$4)+50)/100,IF(S437=0,MAX((0-ABS(U437*Constants!$B$4)),0),(ABS(S437*Constants!$B$4)+50)/100))</f>
        <v>501.125</v>
      </c>
      <c r="X437">
        <f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400.5</v>
      </c>
      <c r="Y437">
        <f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400.5</v>
      </c>
      <c r="Z437">
        <f t="shared" si="123"/>
        <v>400.5</v>
      </c>
      <c r="AA437">
        <f t="shared" si="124"/>
        <v>400.5</v>
      </c>
      <c r="AB437">
        <f>IF(I437&lt;&gt;0,(ABS(X437*Constants!$B$10)+50)/100,IF(X437=0,MAX((AB436-ABS(Z437*Constants!$B$4)),0),(ABS(X437*Constants!$B$4)+50)/100))</f>
        <v>0.54005</v>
      </c>
      <c r="AC437">
        <f>IF(J437&lt;&gt;0,(ABS(Y437*Constants!$B$10)+50)/100,IF(Y437=0,MAX((AC436-ABS(AA437*Constants!$B$4)),0),(ABS(Y437*Constants!$B$4)+50)/100))</f>
        <v>0.54005</v>
      </c>
      <c r="AD437">
        <f t="shared" si="125"/>
        <v>401</v>
      </c>
      <c r="AE437">
        <f t="shared" si="126"/>
        <v>400.5</v>
      </c>
      <c r="AF437">
        <f t="shared" si="127"/>
        <v>400.5</v>
      </c>
      <c r="AG437">
        <f>((Constants!$B$5*AG436)+Constants!$B$4*AD437+AH436)/(Constants!$B$5+Constants!$B$4)</f>
        <v>401</v>
      </c>
      <c r="AH437">
        <f>((Constants!$B$5*AG436)+Constants!$B$4*AD437+AH436)-(Constants!$B$5+Constants!$B$4)*AG437</f>
        <v>0</v>
      </c>
      <c r="AI437">
        <f>((Constants!$B$5*AI436)+Constants!$B$4*AE437+AJ436)/(Constants!$B$5+Constants!$B$4)</f>
        <v>400.5</v>
      </c>
      <c r="AJ437">
        <f>((Constants!$B$5*AI436)+Constants!$B$4*AE437+AJ436)-(Constants!$B$4+Constants!$B$5)*AI437</f>
        <v>0</v>
      </c>
      <c r="AK437">
        <f>((Constants!$B$5*AK436)+Constants!$B$4*AF437+AL436)/(Constants!$B$5+Constants!$B$4)</f>
        <v>400.5</v>
      </c>
      <c r="AL437">
        <f>((Constants!$B$5*AK436)+Constants!$B$4*AF437+AL436)-(Constants!$B$5+Constants!$B$4)*AK437</f>
        <v>0</v>
      </c>
      <c r="AM437">
        <f t="shared" si="128"/>
        <v>1</v>
      </c>
      <c r="AN437">
        <f t="shared" si="129"/>
        <v>1</v>
      </c>
      <c r="AO437">
        <f>(200000*(ABS(N437)-ABS(N435))+Constants!$B$7)/(2*Constants!$B$7)</f>
        <v>0.5</v>
      </c>
      <c r="AP437">
        <f>(200000*(ABS(O437)-ABS(O435))+Constants!$B$7)/(2*Constants!$B$7)</f>
        <v>0.5</v>
      </c>
      <c r="AQ437">
        <f t="shared" si="130"/>
        <v>1</v>
      </c>
      <c r="AR437">
        <f>(Constants!$B$3*Constants!$B$8*I437*K437+AS436)/(Constants!$B$9*Constants!$B$4)</f>
        <v>2.51327433628319</v>
      </c>
      <c r="AS437">
        <f>(Constants!$B$3*Constants!$B$8*I437*K437+AS436)-(AR437*Constants!$B$9*Constants!$B$4)</f>
        <v>0</v>
      </c>
      <c r="AT437">
        <f t="shared" si="131"/>
        <v>1093.27433628318</v>
      </c>
      <c r="AU437">
        <f t="array" ref="AU437">IF(SUMPRODUCT(--(SIGN(AN404:AN436)=SIGN(K405:K437)))=0,2,IF(AV436&gt;0,1,0))</f>
        <v>0</v>
      </c>
      <c r="AV437">
        <f>IF(AU437=2,ROUND(5*1000/Constants!$B$11,0),IF(AV436&gt;0,AV436-1,0))</f>
        <v>0</v>
      </c>
      <c r="AW437">
        <f t="shared" si="132"/>
        <v>0</v>
      </c>
      <c r="AX437">
        <f ca="1" t="array" ref="AX437">IF(AW437&gt;Constants!$B$12,2,IF(SUMPRODUCT(--(AX418:AX437=2))=0,0,1))</f>
        <v>2</v>
      </c>
      <c r="AZ437">
        <f t="array" ref="AZ437">IF(ABS(AG437)&gt;Constants!$B$13,2,IF(SUMPRODUCT(--(AZ417:AZ436=2))=0,0,1))</f>
        <v>0</v>
      </c>
    </row>
    <row r="438" spans="1:52">
      <c r="A438" s="3">
        <v>436</v>
      </c>
      <c r="B438">
        <f>Signals!D437</f>
        <v>1</v>
      </c>
      <c r="C438">
        <f>Signals!E437</f>
        <v>1</v>
      </c>
      <c r="D438">
        <f>Signals!G437</f>
        <v>0</v>
      </c>
      <c r="E438">
        <f>Signals!J437</f>
        <v>0</v>
      </c>
      <c r="F438">
        <f>Signals!K437</f>
        <v>0</v>
      </c>
      <c r="G438">
        <f>IF(Constants!$B$2=2,-B438,B438)</f>
        <v>1</v>
      </c>
      <c r="H438">
        <f>IF(Constants!$C$2=2,-C438,C438)</f>
        <v>1</v>
      </c>
      <c r="I438">
        <f t="shared" si="116"/>
        <v>1</v>
      </c>
      <c r="J438">
        <f t="shared" si="117"/>
        <v>1</v>
      </c>
      <c r="K438">
        <f t="shared" si="118"/>
        <v>1</v>
      </c>
      <c r="L438">
        <f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400.5</v>
      </c>
      <c r="M438">
        <f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400.5</v>
      </c>
      <c r="N438">
        <f t="shared" si="119"/>
        <v>400.5</v>
      </c>
      <c r="O438">
        <f t="shared" si="120"/>
        <v>400.5</v>
      </c>
      <c r="P438">
        <f>IF(I438&lt;&gt;0,(ABS(L438*Constants!$B$10)+50)/100,MAX(P437-ABS(N438*Constants!$B$4),0))</f>
        <v>0.54005</v>
      </c>
      <c r="Q438">
        <f>IF(J438&lt;&gt;0,(ABS(M438*Constants!$B$10)+50)/100,MAX(Q437-ABS(O438*Constants!$B$4),0))</f>
        <v>0.54005</v>
      </c>
      <c r="R438">
        <f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400.5</v>
      </c>
      <c r="S438">
        <f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400.5</v>
      </c>
      <c r="T438">
        <f t="shared" si="121"/>
        <v>400.5</v>
      </c>
      <c r="U438">
        <f t="shared" si="122"/>
        <v>400.5</v>
      </c>
      <c r="V438">
        <f>IF(I438&lt;&gt;0,(ABS(R438*Constants!$B$4)+50)/100,IF(R438=0,MAX((0-ABS(T438*Constants!$B$4)),0),(ABS(R438*Constants!$B$4)+50)/100))</f>
        <v>501.125</v>
      </c>
      <c r="W438">
        <f>IF(J438&lt;&gt;0,(ABS(S438*Constants!$B$4)+50)/100,IF(S438=0,MAX((0-ABS(U438*Constants!$B$4)),0),(ABS(S438*Constants!$B$4)+50)/100))</f>
        <v>501.125</v>
      </c>
      <c r="X438">
        <f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400.5</v>
      </c>
      <c r="Y438">
        <f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400.5</v>
      </c>
      <c r="Z438">
        <f t="shared" si="123"/>
        <v>400.5</v>
      </c>
      <c r="AA438">
        <f t="shared" si="124"/>
        <v>400.5</v>
      </c>
      <c r="AB438">
        <f>IF(I438&lt;&gt;0,(ABS(X438*Constants!$B$10)+50)/100,IF(X438=0,MAX((AB437-ABS(Z438*Constants!$B$4)),0),(ABS(X438*Constants!$B$4)+50)/100))</f>
        <v>0.54005</v>
      </c>
      <c r="AC438">
        <f>IF(J438&lt;&gt;0,(ABS(Y438*Constants!$B$10)+50)/100,IF(Y438=0,MAX((AC437-ABS(AA438*Constants!$B$4)),0),(ABS(Y438*Constants!$B$4)+50)/100))</f>
        <v>0.54005</v>
      </c>
      <c r="AD438">
        <f t="shared" si="125"/>
        <v>401</v>
      </c>
      <c r="AE438">
        <f t="shared" si="126"/>
        <v>400.5</v>
      </c>
      <c r="AF438">
        <f t="shared" si="127"/>
        <v>400.5</v>
      </c>
      <c r="AG438">
        <f>((Constants!$B$5*AG437)+Constants!$B$4*AD438+AH437)/(Constants!$B$5+Constants!$B$4)</f>
        <v>401</v>
      </c>
      <c r="AH438">
        <f>((Constants!$B$5*AG437)+Constants!$B$4*AD438+AH437)-(Constants!$B$5+Constants!$B$4)*AG438</f>
        <v>0</v>
      </c>
      <c r="AI438">
        <f>((Constants!$B$5*AI437)+Constants!$B$4*AE438+AJ437)/(Constants!$B$5+Constants!$B$4)</f>
        <v>400.5</v>
      </c>
      <c r="AJ438">
        <f>((Constants!$B$5*AI437)+Constants!$B$4*AE438+AJ437)-(Constants!$B$4+Constants!$B$5)*AI438</f>
        <v>0</v>
      </c>
      <c r="AK438">
        <f>((Constants!$B$5*AK437)+Constants!$B$4*AF438+AL437)/(Constants!$B$5+Constants!$B$4)</f>
        <v>400.5</v>
      </c>
      <c r="AL438">
        <f>((Constants!$B$5*AK437)+Constants!$B$4*AF438+AL437)-(Constants!$B$5+Constants!$B$4)*AK438</f>
        <v>0</v>
      </c>
      <c r="AM438">
        <f t="shared" si="128"/>
        <v>1</v>
      </c>
      <c r="AN438">
        <f t="shared" si="129"/>
        <v>1</v>
      </c>
      <c r="AO438">
        <f>(200000*(ABS(N438)-ABS(N436))+Constants!$B$7)/(2*Constants!$B$7)</f>
        <v>0.5</v>
      </c>
      <c r="AP438">
        <f>(200000*(ABS(O438)-ABS(O436))+Constants!$B$7)/(2*Constants!$B$7)</f>
        <v>0.5</v>
      </c>
      <c r="AQ438">
        <f t="shared" si="130"/>
        <v>1</v>
      </c>
      <c r="AR438">
        <f>(Constants!$B$3*Constants!$B$8*I438*K438+AS437)/(Constants!$B$9*Constants!$B$4)</f>
        <v>2.51327433628319</v>
      </c>
      <c r="AS438">
        <f>(Constants!$B$3*Constants!$B$8*I438*K438+AS437)-(AR438*Constants!$B$9*Constants!$B$4)</f>
        <v>0</v>
      </c>
      <c r="AT438">
        <f t="shared" si="131"/>
        <v>1095.78761061947</v>
      </c>
      <c r="AU438">
        <f t="array" ref="AU438">IF(SUMPRODUCT(--(SIGN(AN405:AN437)=SIGN(K406:K438)))=0,2,IF(AV437&gt;0,1,0))</f>
        <v>0</v>
      </c>
      <c r="AV438">
        <f>IF(AU438=2,ROUND(5*1000/Constants!$B$11,0),IF(AV437&gt;0,AV437-1,0))</f>
        <v>0</v>
      </c>
      <c r="AW438">
        <f t="shared" si="132"/>
        <v>0</v>
      </c>
      <c r="AX438">
        <f ca="1" t="array" ref="AX438">IF(AW438&gt;Constants!$B$12,2,IF(SUMPRODUCT(--(AX419:AX438=2))=0,0,1))</f>
        <v>2</v>
      </c>
      <c r="AZ438">
        <f t="array" ref="AZ438">IF(ABS(AG438)&gt;Constants!$B$13,2,IF(SUMPRODUCT(--(AZ418:AZ437=2))=0,0,1))</f>
        <v>0</v>
      </c>
    </row>
    <row r="439" spans="1:52">
      <c r="A439" s="3">
        <v>437</v>
      </c>
      <c r="B439">
        <f>Signals!D438</f>
        <v>1</v>
      </c>
      <c r="C439">
        <f>Signals!E438</f>
        <v>1</v>
      </c>
      <c r="D439">
        <f>Signals!G438</f>
        <v>0</v>
      </c>
      <c r="E439">
        <f>Signals!J438</f>
        <v>0</v>
      </c>
      <c r="F439">
        <f>Signals!K438</f>
        <v>0</v>
      </c>
      <c r="G439">
        <f>IF(Constants!$B$2=2,-B439,B439)</f>
        <v>1</v>
      </c>
      <c r="H439">
        <f>IF(Constants!$C$2=2,-C439,C439)</f>
        <v>1</v>
      </c>
      <c r="I439">
        <f t="shared" si="116"/>
        <v>1</v>
      </c>
      <c r="J439">
        <f t="shared" si="117"/>
        <v>1</v>
      </c>
      <c r="K439">
        <f t="shared" si="118"/>
        <v>1</v>
      </c>
      <c r="L439">
        <f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400.5</v>
      </c>
      <c r="M439">
        <f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400.5</v>
      </c>
      <c r="N439">
        <f t="shared" si="119"/>
        <v>400.5</v>
      </c>
      <c r="O439">
        <f t="shared" si="120"/>
        <v>400.5</v>
      </c>
      <c r="P439">
        <f>IF(I439&lt;&gt;0,(ABS(L439*Constants!$B$10)+50)/100,MAX(P438-ABS(N439*Constants!$B$4),0))</f>
        <v>0.54005</v>
      </c>
      <c r="Q439">
        <f>IF(J439&lt;&gt;0,(ABS(M439*Constants!$B$10)+50)/100,MAX(Q438-ABS(O439*Constants!$B$4),0))</f>
        <v>0.54005</v>
      </c>
      <c r="R439">
        <f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400.5</v>
      </c>
      <c r="S439">
        <f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400.5</v>
      </c>
      <c r="T439">
        <f t="shared" si="121"/>
        <v>400.5</v>
      </c>
      <c r="U439">
        <f t="shared" si="122"/>
        <v>400.5</v>
      </c>
      <c r="V439">
        <f>IF(I439&lt;&gt;0,(ABS(R439*Constants!$B$4)+50)/100,IF(R439=0,MAX((0-ABS(T439*Constants!$B$4)),0),(ABS(R439*Constants!$B$4)+50)/100))</f>
        <v>501.125</v>
      </c>
      <c r="W439">
        <f>IF(J439&lt;&gt;0,(ABS(S439*Constants!$B$4)+50)/100,IF(S439=0,MAX((0-ABS(U439*Constants!$B$4)),0),(ABS(S439*Constants!$B$4)+50)/100))</f>
        <v>501.125</v>
      </c>
      <c r="X439">
        <f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400.5</v>
      </c>
      <c r="Y439">
        <f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400.5</v>
      </c>
      <c r="Z439">
        <f t="shared" si="123"/>
        <v>400.5</v>
      </c>
      <c r="AA439">
        <f t="shared" si="124"/>
        <v>400.5</v>
      </c>
      <c r="AB439">
        <f>IF(I439&lt;&gt;0,(ABS(X439*Constants!$B$10)+50)/100,IF(X439=0,MAX((AB438-ABS(Z439*Constants!$B$4)),0),(ABS(X439*Constants!$B$4)+50)/100))</f>
        <v>0.54005</v>
      </c>
      <c r="AC439">
        <f>IF(J439&lt;&gt;0,(ABS(Y439*Constants!$B$10)+50)/100,IF(Y439=0,MAX((AC438-ABS(AA439*Constants!$B$4)),0),(ABS(Y439*Constants!$B$4)+50)/100))</f>
        <v>0.54005</v>
      </c>
      <c r="AD439">
        <f t="shared" si="125"/>
        <v>401</v>
      </c>
      <c r="AE439">
        <f t="shared" si="126"/>
        <v>400.5</v>
      </c>
      <c r="AF439">
        <f t="shared" si="127"/>
        <v>400.5</v>
      </c>
      <c r="AG439">
        <f>((Constants!$B$5*AG438)+Constants!$B$4*AD439+AH438)/(Constants!$B$5+Constants!$B$4)</f>
        <v>401</v>
      </c>
      <c r="AH439">
        <f>((Constants!$B$5*AG438)+Constants!$B$4*AD439+AH438)-(Constants!$B$5+Constants!$B$4)*AG439</f>
        <v>0</v>
      </c>
      <c r="AI439">
        <f>((Constants!$B$5*AI438)+Constants!$B$4*AE439+AJ438)/(Constants!$B$5+Constants!$B$4)</f>
        <v>400.5</v>
      </c>
      <c r="AJ439">
        <f>((Constants!$B$5*AI438)+Constants!$B$4*AE439+AJ438)-(Constants!$B$4+Constants!$B$5)*AI439</f>
        <v>0</v>
      </c>
      <c r="AK439">
        <f>((Constants!$B$5*AK438)+Constants!$B$4*AF439+AL438)/(Constants!$B$5+Constants!$B$4)</f>
        <v>400.5</v>
      </c>
      <c r="AL439">
        <f>((Constants!$B$5*AK438)+Constants!$B$4*AF439+AL438)-(Constants!$B$5+Constants!$B$4)*AK439</f>
        <v>0</v>
      </c>
      <c r="AM439">
        <f t="shared" si="128"/>
        <v>1</v>
      </c>
      <c r="AN439">
        <f t="shared" si="129"/>
        <v>1</v>
      </c>
      <c r="AO439">
        <f>(200000*(ABS(N439)-ABS(N437))+Constants!$B$7)/(2*Constants!$B$7)</f>
        <v>0.5</v>
      </c>
      <c r="AP439">
        <f>(200000*(ABS(O439)-ABS(O437))+Constants!$B$7)/(2*Constants!$B$7)</f>
        <v>0.5</v>
      </c>
      <c r="AQ439">
        <f t="shared" si="130"/>
        <v>1</v>
      </c>
      <c r="AR439">
        <f>(Constants!$B$3*Constants!$B$8*I439*K439+AS438)/(Constants!$B$9*Constants!$B$4)</f>
        <v>2.51327433628319</v>
      </c>
      <c r="AS439">
        <f>(Constants!$B$3*Constants!$B$8*I439*K439+AS438)-(AR439*Constants!$B$9*Constants!$B$4)</f>
        <v>0</v>
      </c>
      <c r="AT439">
        <f t="shared" si="131"/>
        <v>1098.30088495575</v>
      </c>
      <c r="AU439">
        <f t="array" ref="AU439">IF(SUMPRODUCT(--(SIGN(AN406:AN438)=SIGN(K407:K439)))=0,2,IF(AV438&gt;0,1,0))</f>
        <v>0</v>
      </c>
      <c r="AV439">
        <f>IF(AU439=2,ROUND(5*1000/Constants!$B$11,0),IF(AV438&gt;0,AV438-1,0))</f>
        <v>0</v>
      </c>
      <c r="AW439">
        <f t="shared" si="132"/>
        <v>0</v>
      </c>
      <c r="AX439">
        <f ca="1" t="array" ref="AX439">IF(AW439&gt;Constants!$B$12,2,IF(SUMPRODUCT(--(AX420:AX439=2))=0,0,1))</f>
        <v>2</v>
      </c>
      <c r="AZ439">
        <f t="array" ref="AZ439">IF(ABS(AG439)&gt;Constants!$B$13,2,IF(SUMPRODUCT(--(AZ419:AZ438=2))=0,0,1))</f>
        <v>0</v>
      </c>
    </row>
    <row r="440" spans="1:52">
      <c r="A440" s="3">
        <v>438</v>
      </c>
      <c r="B440">
        <f>Signals!D439</f>
        <v>1</v>
      </c>
      <c r="C440">
        <f>Signals!E439</f>
        <v>1</v>
      </c>
      <c r="D440">
        <f>Signals!G439</f>
        <v>0</v>
      </c>
      <c r="E440">
        <f>Signals!J439</f>
        <v>0</v>
      </c>
      <c r="F440">
        <f>Signals!K439</f>
        <v>0</v>
      </c>
      <c r="G440">
        <f>IF(Constants!$B$2=2,-B440,B440)</f>
        <v>1</v>
      </c>
      <c r="H440">
        <f>IF(Constants!$C$2=2,-C440,C440)</f>
        <v>1</v>
      </c>
      <c r="I440">
        <f t="shared" si="116"/>
        <v>1</v>
      </c>
      <c r="J440">
        <f t="shared" si="117"/>
        <v>1</v>
      </c>
      <c r="K440">
        <f t="shared" si="118"/>
        <v>1</v>
      </c>
      <c r="L440">
        <f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400.5</v>
      </c>
      <c r="M440">
        <f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400.5</v>
      </c>
      <c r="N440">
        <f t="shared" si="119"/>
        <v>400.5</v>
      </c>
      <c r="O440">
        <f t="shared" si="120"/>
        <v>400.5</v>
      </c>
      <c r="P440">
        <f>IF(I440&lt;&gt;0,(ABS(L440*Constants!$B$10)+50)/100,MAX(P439-ABS(N440*Constants!$B$4),0))</f>
        <v>0.54005</v>
      </c>
      <c r="Q440">
        <f>IF(J440&lt;&gt;0,(ABS(M440*Constants!$B$10)+50)/100,MAX(Q439-ABS(O440*Constants!$B$4),0))</f>
        <v>0.54005</v>
      </c>
      <c r="R440">
        <f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400.5</v>
      </c>
      <c r="S440">
        <f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400.5</v>
      </c>
      <c r="T440">
        <f t="shared" si="121"/>
        <v>400.5</v>
      </c>
      <c r="U440">
        <f t="shared" si="122"/>
        <v>400.5</v>
      </c>
      <c r="V440">
        <f>IF(I440&lt;&gt;0,(ABS(R440*Constants!$B$4)+50)/100,IF(R440=0,MAX((0-ABS(T440*Constants!$B$4)),0),(ABS(R440*Constants!$B$4)+50)/100))</f>
        <v>501.125</v>
      </c>
      <c r="W440">
        <f>IF(J440&lt;&gt;0,(ABS(S440*Constants!$B$4)+50)/100,IF(S440=0,MAX((0-ABS(U440*Constants!$B$4)),0),(ABS(S440*Constants!$B$4)+50)/100))</f>
        <v>501.125</v>
      </c>
      <c r="X440">
        <f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400.5</v>
      </c>
      <c r="Y440">
        <f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400.5</v>
      </c>
      <c r="Z440">
        <f t="shared" si="123"/>
        <v>400.5</v>
      </c>
      <c r="AA440">
        <f t="shared" si="124"/>
        <v>400.5</v>
      </c>
      <c r="AB440">
        <f>IF(I440&lt;&gt;0,(ABS(X440*Constants!$B$10)+50)/100,IF(X440=0,MAX((AB439-ABS(Z440*Constants!$B$4)),0),(ABS(X440*Constants!$B$4)+50)/100))</f>
        <v>0.54005</v>
      </c>
      <c r="AC440">
        <f>IF(J440&lt;&gt;0,(ABS(Y440*Constants!$B$10)+50)/100,IF(Y440=0,MAX((AC439-ABS(AA440*Constants!$B$4)),0),(ABS(Y440*Constants!$B$4)+50)/100))</f>
        <v>0.54005</v>
      </c>
      <c r="AD440">
        <f t="shared" si="125"/>
        <v>401</v>
      </c>
      <c r="AE440">
        <f t="shared" si="126"/>
        <v>400.5</v>
      </c>
      <c r="AF440">
        <f t="shared" si="127"/>
        <v>400.5</v>
      </c>
      <c r="AG440">
        <f>((Constants!$B$5*AG439)+Constants!$B$4*AD440+AH439)/(Constants!$B$5+Constants!$B$4)</f>
        <v>401</v>
      </c>
      <c r="AH440">
        <f>((Constants!$B$5*AG439)+Constants!$B$4*AD440+AH439)-(Constants!$B$5+Constants!$B$4)*AG440</f>
        <v>0</v>
      </c>
      <c r="AI440">
        <f>((Constants!$B$5*AI439)+Constants!$B$4*AE440+AJ439)/(Constants!$B$5+Constants!$B$4)</f>
        <v>400.5</v>
      </c>
      <c r="AJ440">
        <f>((Constants!$B$5*AI439)+Constants!$B$4*AE440+AJ439)-(Constants!$B$4+Constants!$B$5)*AI440</f>
        <v>0</v>
      </c>
      <c r="AK440">
        <f>((Constants!$B$5*AK439)+Constants!$B$4*AF440+AL439)/(Constants!$B$5+Constants!$B$4)</f>
        <v>400.5</v>
      </c>
      <c r="AL440">
        <f>((Constants!$B$5*AK439)+Constants!$B$4*AF440+AL439)-(Constants!$B$5+Constants!$B$4)*AK440</f>
        <v>0</v>
      </c>
      <c r="AM440">
        <f t="shared" si="128"/>
        <v>1</v>
      </c>
      <c r="AN440">
        <f t="shared" si="129"/>
        <v>1</v>
      </c>
      <c r="AO440">
        <f>(200000*(ABS(N440)-ABS(N438))+Constants!$B$7)/(2*Constants!$B$7)</f>
        <v>0.5</v>
      </c>
      <c r="AP440">
        <f>(200000*(ABS(O440)-ABS(O438))+Constants!$B$7)/(2*Constants!$B$7)</f>
        <v>0.5</v>
      </c>
      <c r="AQ440">
        <f t="shared" si="130"/>
        <v>1</v>
      </c>
      <c r="AR440">
        <f>(Constants!$B$3*Constants!$B$8*I440*K440+AS439)/(Constants!$B$9*Constants!$B$4)</f>
        <v>2.51327433628319</v>
      </c>
      <c r="AS440">
        <f>(Constants!$B$3*Constants!$B$8*I440*K440+AS439)-(AR440*Constants!$B$9*Constants!$B$4)</f>
        <v>0</v>
      </c>
      <c r="AT440">
        <f t="shared" si="131"/>
        <v>1100.81415929203</v>
      </c>
      <c r="AU440">
        <f t="array" ref="AU440">IF(SUMPRODUCT(--(SIGN(AN407:AN439)=SIGN(K408:K440)))=0,2,IF(AV439&gt;0,1,0))</f>
        <v>0</v>
      </c>
      <c r="AV440">
        <f>IF(AU440=2,ROUND(5*1000/Constants!$B$11,0),IF(AV439&gt;0,AV439-1,0))</f>
        <v>0</v>
      </c>
      <c r="AW440">
        <f t="shared" si="132"/>
        <v>0</v>
      </c>
      <c r="AX440">
        <f ca="1" t="array" ref="AX440">IF(AW440&gt;Constants!$B$12,2,IF(SUMPRODUCT(--(AX421:AX440=2))=0,0,1))</f>
        <v>2</v>
      </c>
      <c r="AZ440">
        <f t="array" ref="AZ440">IF(ABS(AG440)&gt;Constants!$B$13,2,IF(SUMPRODUCT(--(AZ420:AZ439=2))=0,0,1))</f>
        <v>0</v>
      </c>
    </row>
    <row r="441" spans="1:52">
      <c r="A441" s="3">
        <v>439</v>
      </c>
      <c r="B441">
        <f>Signals!D440</f>
        <v>1</v>
      </c>
      <c r="C441">
        <f>Signals!E440</f>
        <v>1</v>
      </c>
      <c r="D441">
        <f>Signals!G440</f>
        <v>0</v>
      </c>
      <c r="E441">
        <f>Signals!J440</f>
        <v>0</v>
      </c>
      <c r="F441">
        <f>Signals!K440</f>
        <v>0</v>
      </c>
      <c r="G441">
        <f>IF(Constants!$B$2=2,-B441,B441)</f>
        <v>1</v>
      </c>
      <c r="H441">
        <f>IF(Constants!$C$2=2,-C441,C441)</f>
        <v>1</v>
      </c>
      <c r="I441">
        <f t="shared" si="116"/>
        <v>1</v>
      </c>
      <c r="J441">
        <f t="shared" si="117"/>
        <v>1</v>
      </c>
      <c r="K441">
        <f t="shared" si="118"/>
        <v>1</v>
      </c>
      <c r="L441">
        <f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400.5</v>
      </c>
      <c r="M441">
        <f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400.5</v>
      </c>
      <c r="N441">
        <f t="shared" si="119"/>
        <v>400.5</v>
      </c>
      <c r="O441">
        <f t="shared" si="120"/>
        <v>400.5</v>
      </c>
      <c r="P441">
        <f>IF(I441&lt;&gt;0,(ABS(L441*Constants!$B$10)+50)/100,MAX(P440-ABS(N441*Constants!$B$4),0))</f>
        <v>0.54005</v>
      </c>
      <c r="Q441">
        <f>IF(J441&lt;&gt;0,(ABS(M441*Constants!$B$10)+50)/100,MAX(Q440-ABS(O441*Constants!$B$4),0))</f>
        <v>0.54005</v>
      </c>
      <c r="R441">
        <f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400.5</v>
      </c>
      <c r="S441">
        <f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400.5</v>
      </c>
      <c r="T441">
        <f t="shared" si="121"/>
        <v>400.5</v>
      </c>
      <c r="U441">
        <f t="shared" si="122"/>
        <v>400.5</v>
      </c>
      <c r="V441">
        <f>IF(I441&lt;&gt;0,(ABS(R441*Constants!$B$4)+50)/100,IF(R441=0,MAX((0-ABS(T441*Constants!$B$4)),0),(ABS(R441*Constants!$B$4)+50)/100))</f>
        <v>501.125</v>
      </c>
      <c r="W441">
        <f>IF(J441&lt;&gt;0,(ABS(S441*Constants!$B$4)+50)/100,IF(S441=0,MAX((0-ABS(U441*Constants!$B$4)),0),(ABS(S441*Constants!$B$4)+50)/100))</f>
        <v>501.125</v>
      </c>
      <c r="X441">
        <f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400.5</v>
      </c>
      <c r="Y441">
        <f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400.5</v>
      </c>
      <c r="Z441">
        <f t="shared" si="123"/>
        <v>400.5</v>
      </c>
      <c r="AA441">
        <f t="shared" si="124"/>
        <v>400.5</v>
      </c>
      <c r="AB441">
        <f>IF(I441&lt;&gt;0,(ABS(X441*Constants!$B$10)+50)/100,IF(X441=0,MAX((AB440-ABS(Z441*Constants!$B$4)),0),(ABS(X441*Constants!$B$4)+50)/100))</f>
        <v>0.54005</v>
      </c>
      <c r="AC441">
        <f>IF(J441&lt;&gt;0,(ABS(Y441*Constants!$B$10)+50)/100,IF(Y441=0,MAX((AC440-ABS(AA441*Constants!$B$4)),0),(ABS(Y441*Constants!$B$4)+50)/100))</f>
        <v>0.54005</v>
      </c>
      <c r="AD441">
        <f t="shared" si="125"/>
        <v>401</v>
      </c>
      <c r="AE441">
        <f t="shared" si="126"/>
        <v>400.5</v>
      </c>
      <c r="AF441">
        <f t="shared" si="127"/>
        <v>400.5</v>
      </c>
      <c r="AG441">
        <f>((Constants!$B$5*AG440)+Constants!$B$4*AD441+AH440)/(Constants!$B$5+Constants!$B$4)</f>
        <v>401</v>
      </c>
      <c r="AH441">
        <f>((Constants!$B$5*AG440)+Constants!$B$4*AD441+AH440)-(Constants!$B$5+Constants!$B$4)*AG441</f>
        <v>0</v>
      </c>
      <c r="AI441">
        <f>((Constants!$B$5*AI440)+Constants!$B$4*AE441+AJ440)/(Constants!$B$5+Constants!$B$4)</f>
        <v>400.5</v>
      </c>
      <c r="AJ441">
        <f>((Constants!$B$5*AI440)+Constants!$B$4*AE441+AJ440)-(Constants!$B$4+Constants!$B$5)*AI441</f>
        <v>0</v>
      </c>
      <c r="AK441">
        <f>((Constants!$B$5*AK440)+Constants!$B$4*AF441+AL440)/(Constants!$B$5+Constants!$B$4)</f>
        <v>400.5</v>
      </c>
      <c r="AL441">
        <f>((Constants!$B$5*AK440)+Constants!$B$4*AF441+AL440)-(Constants!$B$5+Constants!$B$4)*AK441</f>
        <v>0</v>
      </c>
      <c r="AM441">
        <f t="shared" si="128"/>
        <v>1</v>
      </c>
      <c r="AN441">
        <f t="shared" si="129"/>
        <v>1</v>
      </c>
      <c r="AO441">
        <f>(200000*(ABS(N441)-ABS(N439))+Constants!$B$7)/(2*Constants!$B$7)</f>
        <v>0.5</v>
      </c>
      <c r="AP441">
        <f>(200000*(ABS(O441)-ABS(O439))+Constants!$B$7)/(2*Constants!$B$7)</f>
        <v>0.5</v>
      </c>
      <c r="AQ441">
        <f t="shared" si="130"/>
        <v>1</v>
      </c>
      <c r="AR441">
        <f>(Constants!$B$3*Constants!$B$8*I441*K441+AS440)/(Constants!$B$9*Constants!$B$4)</f>
        <v>2.51327433628319</v>
      </c>
      <c r="AS441">
        <f>(Constants!$B$3*Constants!$B$8*I441*K441+AS440)-(AR441*Constants!$B$9*Constants!$B$4)</f>
        <v>0</v>
      </c>
      <c r="AT441">
        <f t="shared" si="131"/>
        <v>1103.32743362832</v>
      </c>
      <c r="AU441">
        <f t="array" ref="AU441">IF(SUMPRODUCT(--(SIGN(AN408:AN440)=SIGN(K409:K441)))=0,2,IF(AV440&gt;0,1,0))</f>
        <v>0</v>
      </c>
      <c r="AV441">
        <f>IF(AU441=2,ROUND(5*1000/Constants!$B$11,0),IF(AV440&gt;0,AV440-1,0))</f>
        <v>0</v>
      </c>
      <c r="AW441">
        <f t="shared" si="132"/>
        <v>0</v>
      </c>
      <c r="AX441">
        <f ca="1" t="array" ref="AX441">IF(AW441&gt;Constants!$B$12,2,IF(SUMPRODUCT(--(AX422:AX441=2))=0,0,1))</f>
        <v>2</v>
      </c>
      <c r="AZ441">
        <f t="array" ref="AZ441">IF(ABS(AG441)&gt;Constants!$B$13,2,IF(SUMPRODUCT(--(AZ421:AZ440=2))=0,0,1))</f>
        <v>0</v>
      </c>
    </row>
    <row r="442" spans="1:52">
      <c r="A442" s="3">
        <v>440</v>
      </c>
      <c r="B442">
        <f>Signals!D441</f>
        <v>1</v>
      </c>
      <c r="C442">
        <f>Signals!E441</f>
        <v>1</v>
      </c>
      <c r="D442">
        <f>Signals!G441</f>
        <v>0</v>
      </c>
      <c r="E442">
        <f>Signals!J441</f>
        <v>0</v>
      </c>
      <c r="F442">
        <f>Signals!K441</f>
        <v>0</v>
      </c>
      <c r="G442">
        <f>IF(Constants!$B$2=2,-B442,B442)</f>
        <v>1</v>
      </c>
      <c r="H442">
        <f>IF(Constants!$C$2=2,-C442,C442)</f>
        <v>1</v>
      </c>
      <c r="I442">
        <f t="shared" si="116"/>
        <v>1</v>
      </c>
      <c r="J442">
        <f t="shared" si="117"/>
        <v>1</v>
      </c>
      <c r="K442">
        <f t="shared" si="118"/>
        <v>1</v>
      </c>
      <c r="L442">
        <f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400.5</v>
      </c>
      <c r="M442">
        <f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400.5</v>
      </c>
      <c r="N442">
        <f t="shared" si="119"/>
        <v>400.5</v>
      </c>
      <c r="O442">
        <f t="shared" si="120"/>
        <v>400.5</v>
      </c>
      <c r="P442">
        <f>IF(I442&lt;&gt;0,(ABS(L442*Constants!$B$10)+50)/100,MAX(P441-ABS(N442*Constants!$B$4),0))</f>
        <v>0.54005</v>
      </c>
      <c r="Q442">
        <f>IF(J442&lt;&gt;0,(ABS(M442*Constants!$B$10)+50)/100,MAX(Q441-ABS(O442*Constants!$B$4),0))</f>
        <v>0.54005</v>
      </c>
      <c r="R442">
        <f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400.5</v>
      </c>
      <c r="S442">
        <f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400.5</v>
      </c>
      <c r="T442">
        <f t="shared" si="121"/>
        <v>400.5</v>
      </c>
      <c r="U442">
        <f t="shared" si="122"/>
        <v>400.5</v>
      </c>
      <c r="V442">
        <f>IF(I442&lt;&gt;0,(ABS(R442*Constants!$B$4)+50)/100,IF(R442=0,MAX((0-ABS(T442*Constants!$B$4)),0),(ABS(R442*Constants!$B$4)+50)/100))</f>
        <v>501.125</v>
      </c>
      <c r="W442">
        <f>IF(J442&lt;&gt;0,(ABS(S442*Constants!$B$4)+50)/100,IF(S442=0,MAX((0-ABS(U442*Constants!$B$4)),0),(ABS(S442*Constants!$B$4)+50)/100))</f>
        <v>501.125</v>
      </c>
      <c r="X442">
        <f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400.5</v>
      </c>
      <c r="Y442">
        <f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400.5</v>
      </c>
      <c r="Z442">
        <f t="shared" si="123"/>
        <v>400.5</v>
      </c>
      <c r="AA442">
        <f t="shared" si="124"/>
        <v>400.5</v>
      </c>
      <c r="AB442">
        <f>IF(I442&lt;&gt;0,(ABS(X442*Constants!$B$10)+50)/100,IF(X442=0,MAX((AB441-ABS(Z442*Constants!$B$4)),0),(ABS(X442*Constants!$B$4)+50)/100))</f>
        <v>0.54005</v>
      </c>
      <c r="AC442">
        <f>IF(J442&lt;&gt;0,(ABS(Y442*Constants!$B$10)+50)/100,IF(Y442=0,MAX((AC441-ABS(AA442*Constants!$B$4)),0),(ABS(Y442*Constants!$B$4)+50)/100))</f>
        <v>0.54005</v>
      </c>
      <c r="AD442">
        <f t="shared" si="125"/>
        <v>401</v>
      </c>
      <c r="AE442">
        <f t="shared" si="126"/>
        <v>400.5</v>
      </c>
      <c r="AF442">
        <f t="shared" si="127"/>
        <v>400.5</v>
      </c>
      <c r="AG442">
        <f>((Constants!$B$5*AG441)+Constants!$B$4*AD442+AH441)/(Constants!$B$5+Constants!$B$4)</f>
        <v>401</v>
      </c>
      <c r="AH442">
        <f>((Constants!$B$5*AG441)+Constants!$B$4*AD442+AH441)-(Constants!$B$5+Constants!$B$4)*AG442</f>
        <v>0</v>
      </c>
      <c r="AI442">
        <f>((Constants!$B$5*AI441)+Constants!$B$4*AE442+AJ441)/(Constants!$B$5+Constants!$B$4)</f>
        <v>400.5</v>
      </c>
      <c r="AJ442">
        <f>((Constants!$B$5*AI441)+Constants!$B$4*AE442+AJ441)-(Constants!$B$4+Constants!$B$5)*AI442</f>
        <v>0</v>
      </c>
      <c r="AK442">
        <f>((Constants!$B$5*AK441)+Constants!$B$4*AF442+AL441)/(Constants!$B$5+Constants!$B$4)</f>
        <v>400.5</v>
      </c>
      <c r="AL442">
        <f>((Constants!$B$5*AK441)+Constants!$B$4*AF442+AL441)-(Constants!$B$5+Constants!$B$4)*AK442</f>
        <v>0</v>
      </c>
      <c r="AM442">
        <f t="shared" si="128"/>
        <v>1</v>
      </c>
      <c r="AN442">
        <f t="shared" si="129"/>
        <v>1</v>
      </c>
      <c r="AO442">
        <f>(200000*(ABS(N442)-ABS(N440))+Constants!$B$7)/(2*Constants!$B$7)</f>
        <v>0.5</v>
      </c>
      <c r="AP442">
        <f>(200000*(ABS(O442)-ABS(O440))+Constants!$B$7)/(2*Constants!$B$7)</f>
        <v>0.5</v>
      </c>
      <c r="AQ442">
        <f t="shared" si="130"/>
        <v>1</v>
      </c>
      <c r="AR442">
        <f>(Constants!$B$3*Constants!$B$8*I442*K442+AS441)/(Constants!$B$9*Constants!$B$4)</f>
        <v>2.51327433628319</v>
      </c>
      <c r="AS442">
        <f>(Constants!$B$3*Constants!$B$8*I442*K442+AS441)-(AR442*Constants!$B$9*Constants!$B$4)</f>
        <v>0</v>
      </c>
      <c r="AT442">
        <f t="shared" si="131"/>
        <v>1105.8407079646</v>
      </c>
      <c r="AU442">
        <f t="array" ref="AU442">IF(SUMPRODUCT(--(SIGN(AN409:AN441)=SIGN(K410:K442)))=0,2,IF(AV441&gt;0,1,0))</f>
        <v>0</v>
      </c>
      <c r="AV442">
        <f>IF(AU442=2,ROUND(5*1000/Constants!$B$11,0),IF(AV441&gt;0,AV441-1,0))</f>
        <v>0</v>
      </c>
      <c r="AW442">
        <f t="shared" si="132"/>
        <v>0</v>
      </c>
      <c r="AX442">
        <f ca="1" t="array" ref="AX442">IF(AW442&gt;Constants!$B$12,2,IF(SUMPRODUCT(--(AX423:AX442=2))=0,0,1))</f>
        <v>2</v>
      </c>
      <c r="AZ442">
        <f t="array" ref="AZ442">IF(ABS(AG442)&gt;Constants!$B$13,2,IF(SUMPRODUCT(--(AZ422:AZ441=2))=0,0,1))</f>
        <v>0</v>
      </c>
    </row>
    <row r="443" spans="1:52">
      <c r="A443" s="3">
        <v>441</v>
      </c>
      <c r="B443">
        <f>Signals!D442</f>
        <v>1</v>
      </c>
      <c r="C443">
        <f>Signals!E442</f>
        <v>1</v>
      </c>
      <c r="D443">
        <f>Signals!G442</f>
        <v>0</v>
      </c>
      <c r="E443">
        <f>Signals!J442</f>
        <v>0</v>
      </c>
      <c r="F443">
        <f>Signals!K442</f>
        <v>0</v>
      </c>
      <c r="G443">
        <f>IF(Constants!$B$2=2,-B443,B443)</f>
        <v>1</v>
      </c>
      <c r="H443">
        <f>IF(Constants!$C$2=2,-C443,C443)</f>
        <v>1</v>
      </c>
      <c r="I443">
        <f t="shared" si="116"/>
        <v>1</v>
      </c>
      <c r="J443">
        <f t="shared" si="117"/>
        <v>1</v>
      </c>
      <c r="K443">
        <f t="shared" si="118"/>
        <v>1</v>
      </c>
      <c r="L443">
        <f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400.5</v>
      </c>
      <c r="M443">
        <f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400.5</v>
      </c>
      <c r="N443">
        <f t="shared" si="119"/>
        <v>400.5</v>
      </c>
      <c r="O443">
        <f t="shared" si="120"/>
        <v>400.5</v>
      </c>
      <c r="P443">
        <f>IF(I443&lt;&gt;0,(ABS(L443*Constants!$B$10)+50)/100,MAX(P442-ABS(N443*Constants!$B$4),0))</f>
        <v>0.54005</v>
      </c>
      <c r="Q443">
        <f>IF(J443&lt;&gt;0,(ABS(M443*Constants!$B$10)+50)/100,MAX(Q442-ABS(O443*Constants!$B$4),0))</f>
        <v>0.54005</v>
      </c>
      <c r="R443">
        <f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400.5</v>
      </c>
      <c r="S443">
        <f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400.5</v>
      </c>
      <c r="T443">
        <f t="shared" si="121"/>
        <v>400.5</v>
      </c>
      <c r="U443">
        <f t="shared" si="122"/>
        <v>400.5</v>
      </c>
      <c r="V443">
        <f>IF(I443&lt;&gt;0,(ABS(R443*Constants!$B$4)+50)/100,IF(R443=0,MAX((0-ABS(T443*Constants!$B$4)),0),(ABS(R443*Constants!$B$4)+50)/100))</f>
        <v>501.125</v>
      </c>
      <c r="W443">
        <f>IF(J443&lt;&gt;0,(ABS(S443*Constants!$B$4)+50)/100,IF(S443=0,MAX((0-ABS(U443*Constants!$B$4)),0),(ABS(S443*Constants!$B$4)+50)/100))</f>
        <v>501.125</v>
      </c>
      <c r="X443">
        <f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400.5</v>
      </c>
      <c r="Y443">
        <f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400.5</v>
      </c>
      <c r="Z443">
        <f t="shared" si="123"/>
        <v>400.5</v>
      </c>
      <c r="AA443">
        <f t="shared" si="124"/>
        <v>400.5</v>
      </c>
      <c r="AB443">
        <f>IF(I443&lt;&gt;0,(ABS(X443*Constants!$B$10)+50)/100,IF(X443=0,MAX((AB442-ABS(Z443*Constants!$B$4)),0),(ABS(X443*Constants!$B$4)+50)/100))</f>
        <v>0.54005</v>
      </c>
      <c r="AC443">
        <f>IF(J443&lt;&gt;0,(ABS(Y443*Constants!$B$10)+50)/100,IF(Y443=0,MAX((AC442-ABS(AA443*Constants!$B$4)),0),(ABS(Y443*Constants!$B$4)+50)/100))</f>
        <v>0.54005</v>
      </c>
      <c r="AD443">
        <f t="shared" si="125"/>
        <v>401</v>
      </c>
      <c r="AE443">
        <f t="shared" si="126"/>
        <v>400.5</v>
      </c>
      <c r="AF443">
        <f t="shared" si="127"/>
        <v>400.5</v>
      </c>
      <c r="AG443">
        <f>((Constants!$B$5*AG442)+Constants!$B$4*AD443+AH442)/(Constants!$B$5+Constants!$B$4)</f>
        <v>401</v>
      </c>
      <c r="AH443">
        <f>((Constants!$B$5*AG442)+Constants!$B$4*AD443+AH442)-(Constants!$B$5+Constants!$B$4)*AG443</f>
        <v>0</v>
      </c>
      <c r="AI443">
        <f>((Constants!$B$5*AI442)+Constants!$B$4*AE443+AJ442)/(Constants!$B$5+Constants!$B$4)</f>
        <v>400.5</v>
      </c>
      <c r="AJ443">
        <f>((Constants!$B$5*AI442)+Constants!$B$4*AE443+AJ442)-(Constants!$B$4+Constants!$B$5)*AI443</f>
        <v>0</v>
      </c>
      <c r="AK443">
        <f>((Constants!$B$5*AK442)+Constants!$B$4*AF443+AL442)/(Constants!$B$5+Constants!$B$4)</f>
        <v>400.5</v>
      </c>
      <c r="AL443">
        <f>((Constants!$B$5*AK442)+Constants!$B$4*AF443+AL442)-(Constants!$B$5+Constants!$B$4)*AK443</f>
        <v>0</v>
      </c>
      <c r="AM443">
        <f t="shared" si="128"/>
        <v>1</v>
      </c>
      <c r="AN443">
        <f t="shared" si="129"/>
        <v>1</v>
      </c>
      <c r="AO443">
        <f>(200000*(ABS(N443)-ABS(N441))+Constants!$B$7)/(2*Constants!$B$7)</f>
        <v>0.5</v>
      </c>
      <c r="AP443">
        <f>(200000*(ABS(O443)-ABS(O441))+Constants!$B$7)/(2*Constants!$B$7)</f>
        <v>0.5</v>
      </c>
      <c r="AQ443">
        <f t="shared" si="130"/>
        <v>1</v>
      </c>
      <c r="AR443">
        <f>(Constants!$B$3*Constants!$B$8*I443*K443+AS442)/(Constants!$B$9*Constants!$B$4)</f>
        <v>2.51327433628319</v>
      </c>
      <c r="AS443">
        <f>(Constants!$B$3*Constants!$B$8*I443*K443+AS442)-(AR443*Constants!$B$9*Constants!$B$4)</f>
        <v>0</v>
      </c>
      <c r="AT443">
        <f t="shared" si="131"/>
        <v>1108.35398230088</v>
      </c>
      <c r="AU443">
        <f t="array" ref="AU443">IF(SUMPRODUCT(--(SIGN(AN410:AN442)=SIGN(K411:K443)))=0,2,IF(AV442&gt;0,1,0))</f>
        <v>0</v>
      </c>
      <c r="AV443">
        <f>IF(AU443=2,ROUND(5*1000/Constants!$B$11,0),IF(AV442&gt;0,AV442-1,0))</f>
        <v>0</v>
      </c>
      <c r="AW443">
        <f t="shared" si="132"/>
        <v>0</v>
      </c>
      <c r="AX443">
        <f ca="1" t="array" ref="AX443">IF(AW443&gt;Constants!$B$12,2,IF(SUMPRODUCT(--(AX424:AX443=2))=0,0,1))</f>
        <v>2</v>
      </c>
      <c r="AZ443">
        <f t="array" ref="AZ443">IF(ABS(AG443)&gt;Constants!$B$13,2,IF(SUMPRODUCT(--(AZ423:AZ442=2))=0,0,1))</f>
        <v>0</v>
      </c>
    </row>
    <row r="444" spans="1:52">
      <c r="A444" s="3">
        <v>442</v>
      </c>
      <c r="B444">
        <f>Signals!D443</f>
        <v>1</v>
      </c>
      <c r="C444">
        <f>Signals!E443</f>
        <v>1</v>
      </c>
      <c r="D444">
        <f>Signals!G443</f>
        <v>0</v>
      </c>
      <c r="E444">
        <f>Signals!J443</f>
        <v>0</v>
      </c>
      <c r="F444">
        <f>Signals!K443</f>
        <v>0</v>
      </c>
      <c r="G444">
        <f>IF(Constants!$B$2=2,-B444,B444)</f>
        <v>1</v>
      </c>
      <c r="H444">
        <f>IF(Constants!$C$2=2,-C444,C444)</f>
        <v>1</v>
      </c>
      <c r="I444">
        <f t="shared" si="116"/>
        <v>1</v>
      </c>
      <c r="J444">
        <f t="shared" si="117"/>
        <v>1</v>
      </c>
      <c r="K444">
        <f t="shared" si="118"/>
        <v>1</v>
      </c>
      <c r="L444">
        <f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400.5</v>
      </c>
      <c r="M444">
        <f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400.5</v>
      </c>
      <c r="N444">
        <f t="shared" si="119"/>
        <v>400.5</v>
      </c>
      <c r="O444">
        <f t="shared" si="120"/>
        <v>400.5</v>
      </c>
      <c r="P444">
        <f>IF(I444&lt;&gt;0,(ABS(L444*Constants!$B$10)+50)/100,MAX(P443-ABS(N444*Constants!$B$4),0))</f>
        <v>0.54005</v>
      </c>
      <c r="Q444">
        <f>IF(J444&lt;&gt;0,(ABS(M444*Constants!$B$10)+50)/100,MAX(Q443-ABS(O444*Constants!$B$4),0))</f>
        <v>0.54005</v>
      </c>
      <c r="R444">
        <f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400.5</v>
      </c>
      <c r="S444">
        <f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400.5</v>
      </c>
      <c r="T444">
        <f t="shared" si="121"/>
        <v>400.5</v>
      </c>
      <c r="U444">
        <f t="shared" si="122"/>
        <v>400.5</v>
      </c>
      <c r="V444">
        <f>IF(I444&lt;&gt;0,(ABS(R444*Constants!$B$4)+50)/100,IF(R444=0,MAX((0-ABS(T444*Constants!$B$4)),0),(ABS(R444*Constants!$B$4)+50)/100))</f>
        <v>501.125</v>
      </c>
      <c r="W444">
        <f>IF(J444&lt;&gt;0,(ABS(S444*Constants!$B$4)+50)/100,IF(S444=0,MAX((0-ABS(U444*Constants!$B$4)),0),(ABS(S444*Constants!$B$4)+50)/100))</f>
        <v>501.125</v>
      </c>
      <c r="X444">
        <f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400.5</v>
      </c>
      <c r="Y444">
        <f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400.5</v>
      </c>
      <c r="Z444">
        <f t="shared" si="123"/>
        <v>400.5</v>
      </c>
      <c r="AA444">
        <f t="shared" si="124"/>
        <v>400.5</v>
      </c>
      <c r="AB444">
        <f>IF(I444&lt;&gt;0,(ABS(X444*Constants!$B$10)+50)/100,IF(X444=0,MAX((AB443-ABS(Z444*Constants!$B$4)),0),(ABS(X444*Constants!$B$4)+50)/100))</f>
        <v>0.54005</v>
      </c>
      <c r="AC444">
        <f>IF(J444&lt;&gt;0,(ABS(Y444*Constants!$B$10)+50)/100,IF(Y444=0,MAX((AC443-ABS(AA444*Constants!$B$4)),0),(ABS(Y444*Constants!$B$4)+50)/100))</f>
        <v>0.54005</v>
      </c>
      <c r="AD444">
        <f t="shared" si="125"/>
        <v>401</v>
      </c>
      <c r="AE444">
        <f t="shared" si="126"/>
        <v>400.5</v>
      </c>
      <c r="AF444">
        <f t="shared" si="127"/>
        <v>400.5</v>
      </c>
      <c r="AG444">
        <f>((Constants!$B$5*AG443)+Constants!$B$4*AD444+AH443)/(Constants!$B$5+Constants!$B$4)</f>
        <v>401</v>
      </c>
      <c r="AH444">
        <f>((Constants!$B$5*AG443)+Constants!$B$4*AD444+AH443)-(Constants!$B$5+Constants!$B$4)*AG444</f>
        <v>0</v>
      </c>
      <c r="AI444">
        <f>((Constants!$B$5*AI443)+Constants!$B$4*AE444+AJ443)/(Constants!$B$5+Constants!$B$4)</f>
        <v>400.5</v>
      </c>
      <c r="AJ444">
        <f>((Constants!$B$5*AI443)+Constants!$B$4*AE444+AJ443)-(Constants!$B$4+Constants!$B$5)*AI444</f>
        <v>0</v>
      </c>
      <c r="AK444">
        <f>((Constants!$B$5*AK443)+Constants!$B$4*AF444+AL443)/(Constants!$B$5+Constants!$B$4)</f>
        <v>400.5</v>
      </c>
      <c r="AL444">
        <f>((Constants!$B$5*AK443)+Constants!$B$4*AF444+AL443)-(Constants!$B$5+Constants!$B$4)*AK444</f>
        <v>0</v>
      </c>
      <c r="AM444">
        <f t="shared" si="128"/>
        <v>1</v>
      </c>
      <c r="AN444">
        <f t="shared" si="129"/>
        <v>1</v>
      </c>
      <c r="AO444">
        <f>(200000*(ABS(N444)-ABS(N442))+Constants!$B$7)/(2*Constants!$B$7)</f>
        <v>0.5</v>
      </c>
      <c r="AP444">
        <f>(200000*(ABS(O444)-ABS(O442))+Constants!$B$7)/(2*Constants!$B$7)</f>
        <v>0.5</v>
      </c>
      <c r="AQ444">
        <f t="shared" si="130"/>
        <v>1</v>
      </c>
      <c r="AR444">
        <f>(Constants!$B$3*Constants!$B$8*I444*K444+AS443)/(Constants!$B$9*Constants!$B$4)</f>
        <v>2.51327433628319</v>
      </c>
      <c r="AS444">
        <f>(Constants!$B$3*Constants!$B$8*I444*K444+AS443)-(AR444*Constants!$B$9*Constants!$B$4)</f>
        <v>0</v>
      </c>
      <c r="AT444">
        <f t="shared" si="131"/>
        <v>1110.86725663717</v>
      </c>
      <c r="AU444">
        <f t="array" ref="AU444">IF(SUMPRODUCT(--(SIGN(AN411:AN443)=SIGN(K412:K444)))=0,2,IF(AV443&gt;0,1,0))</f>
        <v>0</v>
      </c>
      <c r="AV444">
        <f>IF(AU444=2,ROUND(5*1000/Constants!$B$11,0),IF(AV443&gt;0,AV443-1,0))</f>
        <v>0</v>
      </c>
      <c r="AW444">
        <f t="shared" si="132"/>
        <v>0</v>
      </c>
      <c r="AX444">
        <f ca="1" t="array" ref="AX444">IF(AW444&gt;Constants!$B$12,2,IF(SUMPRODUCT(--(AX425:AX444=2))=0,0,1))</f>
        <v>2</v>
      </c>
      <c r="AZ444">
        <f t="array" ref="AZ444">IF(ABS(AG444)&gt;Constants!$B$13,2,IF(SUMPRODUCT(--(AZ424:AZ443=2))=0,0,1))</f>
        <v>0</v>
      </c>
    </row>
    <row r="445" spans="1:52">
      <c r="A445" s="3">
        <v>443</v>
      </c>
      <c r="B445">
        <f>Signals!D444</f>
        <v>1</v>
      </c>
      <c r="C445">
        <f>Signals!E444</f>
        <v>1</v>
      </c>
      <c r="D445">
        <f>Signals!G444</f>
        <v>0</v>
      </c>
      <c r="E445">
        <f>Signals!J444</f>
        <v>0</v>
      </c>
      <c r="F445">
        <f>Signals!K444</f>
        <v>0</v>
      </c>
      <c r="G445">
        <f>IF(Constants!$B$2=2,-B445,B445)</f>
        <v>1</v>
      </c>
      <c r="H445">
        <f>IF(Constants!$C$2=2,-C445,C445)</f>
        <v>1</v>
      </c>
      <c r="I445">
        <f t="shared" si="116"/>
        <v>1</v>
      </c>
      <c r="J445">
        <f t="shared" si="117"/>
        <v>1</v>
      </c>
      <c r="K445">
        <f t="shared" si="118"/>
        <v>1</v>
      </c>
      <c r="L445">
        <f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400.5</v>
      </c>
      <c r="M445">
        <f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400.5</v>
      </c>
      <c r="N445">
        <f t="shared" si="119"/>
        <v>400.5</v>
      </c>
      <c r="O445">
        <f t="shared" si="120"/>
        <v>400.5</v>
      </c>
      <c r="P445">
        <f>IF(I445&lt;&gt;0,(ABS(L445*Constants!$B$10)+50)/100,MAX(P444-ABS(N445*Constants!$B$4),0))</f>
        <v>0.54005</v>
      </c>
      <c r="Q445">
        <f>IF(J445&lt;&gt;0,(ABS(M445*Constants!$B$10)+50)/100,MAX(Q444-ABS(O445*Constants!$B$4),0))</f>
        <v>0.54005</v>
      </c>
      <c r="R445">
        <f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400.5</v>
      </c>
      <c r="S445">
        <f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400.5</v>
      </c>
      <c r="T445">
        <f t="shared" si="121"/>
        <v>400.5</v>
      </c>
      <c r="U445">
        <f t="shared" si="122"/>
        <v>400.5</v>
      </c>
      <c r="V445">
        <f>IF(I445&lt;&gt;0,(ABS(R445*Constants!$B$4)+50)/100,IF(R445=0,MAX((0-ABS(T445*Constants!$B$4)),0),(ABS(R445*Constants!$B$4)+50)/100))</f>
        <v>501.125</v>
      </c>
      <c r="W445">
        <f>IF(J445&lt;&gt;0,(ABS(S445*Constants!$B$4)+50)/100,IF(S445=0,MAX((0-ABS(U445*Constants!$B$4)),0),(ABS(S445*Constants!$B$4)+50)/100))</f>
        <v>501.125</v>
      </c>
      <c r="X445">
        <f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400.5</v>
      </c>
      <c r="Y445">
        <f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400.5</v>
      </c>
      <c r="Z445">
        <f t="shared" si="123"/>
        <v>400.5</v>
      </c>
      <c r="AA445">
        <f t="shared" si="124"/>
        <v>400.5</v>
      </c>
      <c r="AB445">
        <f>IF(I445&lt;&gt;0,(ABS(X445*Constants!$B$10)+50)/100,IF(X445=0,MAX((AB444-ABS(Z445*Constants!$B$4)),0),(ABS(X445*Constants!$B$4)+50)/100))</f>
        <v>0.54005</v>
      </c>
      <c r="AC445">
        <f>IF(J445&lt;&gt;0,(ABS(Y445*Constants!$B$10)+50)/100,IF(Y445=0,MAX((AC444-ABS(AA445*Constants!$B$4)),0),(ABS(Y445*Constants!$B$4)+50)/100))</f>
        <v>0.54005</v>
      </c>
      <c r="AD445">
        <f t="shared" si="125"/>
        <v>401</v>
      </c>
      <c r="AE445">
        <f t="shared" si="126"/>
        <v>400.5</v>
      </c>
      <c r="AF445">
        <f t="shared" si="127"/>
        <v>400.5</v>
      </c>
      <c r="AG445">
        <f>((Constants!$B$5*AG444)+Constants!$B$4*AD445+AH444)/(Constants!$B$5+Constants!$B$4)</f>
        <v>401</v>
      </c>
      <c r="AH445">
        <f>((Constants!$B$5*AG444)+Constants!$B$4*AD445+AH444)-(Constants!$B$5+Constants!$B$4)*AG445</f>
        <v>0</v>
      </c>
      <c r="AI445">
        <f>((Constants!$B$5*AI444)+Constants!$B$4*AE445+AJ444)/(Constants!$B$5+Constants!$B$4)</f>
        <v>400.5</v>
      </c>
      <c r="AJ445">
        <f>((Constants!$B$5*AI444)+Constants!$B$4*AE445+AJ444)-(Constants!$B$4+Constants!$B$5)*AI445</f>
        <v>0</v>
      </c>
      <c r="AK445">
        <f>((Constants!$B$5*AK444)+Constants!$B$4*AF445+AL444)/(Constants!$B$5+Constants!$B$4)</f>
        <v>400.5</v>
      </c>
      <c r="AL445">
        <f>((Constants!$B$5*AK444)+Constants!$B$4*AF445+AL444)-(Constants!$B$5+Constants!$B$4)*AK445</f>
        <v>0</v>
      </c>
      <c r="AM445">
        <f t="shared" si="128"/>
        <v>1</v>
      </c>
      <c r="AN445">
        <f t="shared" si="129"/>
        <v>1</v>
      </c>
      <c r="AO445">
        <f>(200000*(ABS(N445)-ABS(N443))+Constants!$B$7)/(2*Constants!$B$7)</f>
        <v>0.5</v>
      </c>
      <c r="AP445">
        <f>(200000*(ABS(O445)-ABS(O443))+Constants!$B$7)/(2*Constants!$B$7)</f>
        <v>0.5</v>
      </c>
      <c r="AQ445">
        <f t="shared" si="130"/>
        <v>1</v>
      </c>
      <c r="AR445">
        <f>(Constants!$B$3*Constants!$B$8*I445*K445+AS444)/(Constants!$B$9*Constants!$B$4)</f>
        <v>2.51327433628319</v>
      </c>
      <c r="AS445">
        <f>(Constants!$B$3*Constants!$B$8*I445*K445+AS444)-(AR445*Constants!$B$9*Constants!$B$4)</f>
        <v>0</v>
      </c>
      <c r="AT445">
        <f t="shared" si="131"/>
        <v>1113.38053097345</v>
      </c>
      <c r="AU445">
        <f t="array" ref="AU445">IF(SUMPRODUCT(--(SIGN(AN412:AN444)=SIGN(K413:K445)))=0,2,IF(AV444&gt;0,1,0))</f>
        <v>0</v>
      </c>
      <c r="AV445">
        <f>IF(AU445=2,ROUND(5*1000/Constants!$B$11,0),IF(AV444&gt;0,AV444-1,0))</f>
        <v>0</v>
      </c>
      <c r="AW445">
        <f t="shared" si="132"/>
        <v>0</v>
      </c>
      <c r="AX445">
        <f ca="1" t="array" ref="AX445">IF(AW445&gt;Constants!$B$12,2,IF(SUMPRODUCT(--(AX426:AX445=2))=0,0,1))</f>
        <v>2</v>
      </c>
      <c r="AZ445">
        <f t="array" ref="AZ445">IF(ABS(AG445)&gt;Constants!$B$13,2,IF(SUMPRODUCT(--(AZ425:AZ444=2))=0,0,1))</f>
        <v>0</v>
      </c>
    </row>
    <row r="446" spans="1:52">
      <c r="A446" s="3">
        <v>444</v>
      </c>
      <c r="B446">
        <f>Signals!D445</f>
        <v>1</v>
      </c>
      <c r="C446">
        <f>Signals!E445</f>
        <v>1</v>
      </c>
      <c r="D446">
        <f>Signals!G445</f>
        <v>0</v>
      </c>
      <c r="E446">
        <f>Signals!J445</f>
        <v>0</v>
      </c>
      <c r="F446">
        <f>Signals!K445</f>
        <v>0</v>
      </c>
      <c r="G446">
        <f>IF(Constants!$B$2=2,-B446,B446)</f>
        <v>1</v>
      </c>
      <c r="H446">
        <f>IF(Constants!$C$2=2,-C446,C446)</f>
        <v>1</v>
      </c>
      <c r="I446">
        <f t="shared" si="116"/>
        <v>1</v>
      </c>
      <c r="J446">
        <f t="shared" si="117"/>
        <v>1</v>
      </c>
      <c r="K446">
        <f t="shared" si="118"/>
        <v>1</v>
      </c>
      <c r="L446">
        <f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400.5</v>
      </c>
      <c r="M446">
        <f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400.5</v>
      </c>
      <c r="N446">
        <f t="shared" si="119"/>
        <v>400.5</v>
      </c>
      <c r="O446">
        <f t="shared" si="120"/>
        <v>400.5</v>
      </c>
      <c r="P446">
        <f>IF(I446&lt;&gt;0,(ABS(L446*Constants!$B$10)+50)/100,MAX(P445-ABS(N446*Constants!$B$4),0))</f>
        <v>0.54005</v>
      </c>
      <c r="Q446">
        <f>IF(J446&lt;&gt;0,(ABS(M446*Constants!$B$10)+50)/100,MAX(Q445-ABS(O446*Constants!$B$4),0))</f>
        <v>0.54005</v>
      </c>
      <c r="R446">
        <f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400.5</v>
      </c>
      <c r="S446">
        <f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400.5</v>
      </c>
      <c r="T446">
        <f t="shared" si="121"/>
        <v>400.5</v>
      </c>
      <c r="U446">
        <f t="shared" si="122"/>
        <v>400.5</v>
      </c>
      <c r="V446">
        <f>IF(I446&lt;&gt;0,(ABS(R446*Constants!$B$4)+50)/100,IF(R446=0,MAX((0-ABS(T446*Constants!$B$4)),0),(ABS(R446*Constants!$B$4)+50)/100))</f>
        <v>501.125</v>
      </c>
      <c r="W446">
        <f>IF(J446&lt;&gt;0,(ABS(S446*Constants!$B$4)+50)/100,IF(S446=0,MAX((0-ABS(U446*Constants!$B$4)),0),(ABS(S446*Constants!$B$4)+50)/100))</f>
        <v>501.125</v>
      </c>
      <c r="X446">
        <f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400.5</v>
      </c>
      <c r="Y446">
        <f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400.5</v>
      </c>
      <c r="Z446">
        <f t="shared" si="123"/>
        <v>400.5</v>
      </c>
      <c r="AA446">
        <f t="shared" si="124"/>
        <v>400.5</v>
      </c>
      <c r="AB446">
        <f>IF(I446&lt;&gt;0,(ABS(X446*Constants!$B$10)+50)/100,IF(X446=0,MAX((AB445-ABS(Z446*Constants!$B$4)),0),(ABS(X446*Constants!$B$4)+50)/100))</f>
        <v>0.54005</v>
      </c>
      <c r="AC446">
        <f>IF(J446&lt;&gt;0,(ABS(Y446*Constants!$B$10)+50)/100,IF(Y446=0,MAX((AC445-ABS(AA446*Constants!$B$4)),0),(ABS(Y446*Constants!$B$4)+50)/100))</f>
        <v>0.54005</v>
      </c>
      <c r="AD446">
        <f t="shared" si="125"/>
        <v>401</v>
      </c>
      <c r="AE446">
        <f t="shared" si="126"/>
        <v>400.5</v>
      </c>
      <c r="AF446">
        <f t="shared" si="127"/>
        <v>400.5</v>
      </c>
      <c r="AG446">
        <f>((Constants!$B$5*AG445)+Constants!$B$4*AD446+AH445)/(Constants!$B$5+Constants!$B$4)</f>
        <v>401</v>
      </c>
      <c r="AH446">
        <f>((Constants!$B$5*AG445)+Constants!$B$4*AD446+AH445)-(Constants!$B$5+Constants!$B$4)*AG446</f>
        <v>0</v>
      </c>
      <c r="AI446">
        <f>((Constants!$B$5*AI445)+Constants!$B$4*AE446+AJ445)/(Constants!$B$5+Constants!$B$4)</f>
        <v>400.5</v>
      </c>
      <c r="AJ446">
        <f>((Constants!$B$5*AI445)+Constants!$B$4*AE446+AJ445)-(Constants!$B$4+Constants!$B$5)*AI446</f>
        <v>0</v>
      </c>
      <c r="AK446">
        <f>((Constants!$B$5*AK445)+Constants!$B$4*AF446+AL445)/(Constants!$B$5+Constants!$B$4)</f>
        <v>400.5</v>
      </c>
      <c r="AL446">
        <f>((Constants!$B$5*AK445)+Constants!$B$4*AF446+AL445)-(Constants!$B$5+Constants!$B$4)*AK446</f>
        <v>0</v>
      </c>
      <c r="AM446">
        <f t="shared" si="128"/>
        <v>1</v>
      </c>
      <c r="AN446">
        <f t="shared" si="129"/>
        <v>1</v>
      </c>
      <c r="AO446">
        <f>(200000*(ABS(N446)-ABS(N444))+Constants!$B$7)/(2*Constants!$B$7)</f>
        <v>0.5</v>
      </c>
      <c r="AP446">
        <f>(200000*(ABS(O446)-ABS(O444))+Constants!$B$7)/(2*Constants!$B$7)</f>
        <v>0.5</v>
      </c>
      <c r="AQ446">
        <f t="shared" si="130"/>
        <v>1</v>
      </c>
      <c r="AR446">
        <f>(Constants!$B$3*Constants!$B$8*I446*K446+AS445)/(Constants!$B$9*Constants!$B$4)</f>
        <v>2.51327433628319</v>
      </c>
      <c r="AS446">
        <f>(Constants!$B$3*Constants!$B$8*I446*K446+AS445)-(AR446*Constants!$B$9*Constants!$B$4)</f>
        <v>0</v>
      </c>
      <c r="AT446">
        <f t="shared" si="131"/>
        <v>1115.89380530973</v>
      </c>
      <c r="AU446">
        <f t="array" ref="AU446">IF(SUMPRODUCT(--(SIGN(AN413:AN445)=SIGN(K414:K446)))=0,2,IF(AV445&gt;0,1,0))</f>
        <v>0</v>
      </c>
      <c r="AV446">
        <f>IF(AU446=2,ROUND(5*1000/Constants!$B$11,0),IF(AV445&gt;0,AV445-1,0))</f>
        <v>0</v>
      </c>
      <c r="AW446">
        <f t="shared" si="132"/>
        <v>0</v>
      </c>
      <c r="AX446">
        <f ca="1" t="array" ref="AX446">IF(AW446&gt;Constants!$B$12,2,IF(SUMPRODUCT(--(AX427:AX446=2))=0,0,1))</f>
        <v>2</v>
      </c>
      <c r="AZ446">
        <f t="array" ref="AZ446">IF(ABS(AG446)&gt;Constants!$B$13,2,IF(SUMPRODUCT(--(AZ426:AZ445=2))=0,0,1))</f>
        <v>0</v>
      </c>
    </row>
    <row r="447" spans="1:52">
      <c r="A447" s="3">
        <v>445</v>
      </c>
      <c r="B447">
        <f>Signals!D446</f>
        <v>1</v>
      </c>
      <c r="C447">
        <f>Signals!E446</f>
        <v>1</v>
      </c>
      <c r="D447">
        <f>Signals!G446</f>
        <v>0</v>
      </c>
      <c r="E447">
        <f>Signals!J446</f>
        <v>0</v>
      </c>
      <c r="F447">
        <f>Signals!K446</f>
        <v>0</v>
      </c>
      <c r="G447">
        <f>IF(Constants!$B$2=2,-B447,B447)</f>
        <v>1</v>
      </c>
      <c r="H447">
        <f>IF(Constants!$C$2=2,-C447,C447)</f>
        <v>1</v>
      </c>
      <c r="I447">
        <f t="shared" si="116"/>
        <v>1</v>
      </c>
      <c r="J447">
        <f t="shared" si="117"/>
        <v>1</v>
      </c>
      <c r="K447">
        <f t="shared" si="118"/>
        <v>1</v>
      </c>
      <c r="L447">
        <f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400.5</v>
      </c>
      <c r="M447">
        <f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400.5</v>
      </c>
      <c r="N447">
        <f t="shared" si="119"/>
        <v>400.5</v>
      </c>
      <c r="O447">
        <f t="shared" si="120"/>
        <v>400.5</v>
      </c>
      <c r="P447">
        <f>IF(I447&lt;&gt;0,(ABS(L447*Constants!$B$10)+50)/100,MAX(P446-ABS(N447*Constants!$B$4),0))</f>
        <v>0.54005</v>
      </c>
      <c r="Q447">
        <f>IF(J447&lt;&gt;0,(ABS(M447*Constants!$B$10)+50)/100,MAX(Q446-ABS(O447*Constants!$B$4),0))</f>
        <v>0.54005</v>
      </c>
      <c r="R447">
        <f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400.5</v>
      </c>
      <c r="S447">
        <f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400.5</v>
      </c>
      <c r="T447">
        <f t="shared" si="121"/>
        <v>400.5</v>
      </c>
      <c r="U447">
        <f t="shared" si="122"/>
        <v>400.5</v>
      </c>
      <c r="V447">
        <f>IF(I447&lt;&gt;0,(ABS(R447*Constants!$B$4)+50)/100,IF(R447=0,MAX((0-ABS(T447*Constants!$B$4)),0),(ABS(R447*Constants!$B$4)+50)/100))</f>
        <v>501.125</v>
      </c>
      <c r="W447">
        <f>IF(J447&lt;&gt;0,(ABS(S447*Constants!$B$4)+50)/100,IF(S447=0,MAX((0-ABS(U447*Constants!$B$4)),0),(ABS(S447*Constants!$B$4)+50)/100))</f>
        <v>501.125</v>
      </c>
      <c r="X447">
        <f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400.5</v>
      </c>
      <c r="Y447">
        <f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400.5</v>
      </c>
      <c r="Z447">
        <f t="shared" si="123"/>
        <v>400.5</v>
      </c>
      <c r="AA447">
        <f t="shared" si="124"/>
        <v>400.5</v>
      </c>
      <c r="AB447">
        <f>IF(I447&lt;&gt;0,(ABS(X447*Constants!$B$10)+50)/100,IF(X447=0,MAX((AB446-ABS(Z447*Constants!$B$4)),0),(ABS(X447*Constants!$B$4)+50)/100))</f>
        <v>0.54005</v>
      </c>
      <c r="AC447">
        <f>IF(J447&lt;&gt;0,(ABS(Y447*Constants!$B$10)+50)/100,IF(Y447=0,MAX((AC446-ABS(AA447*Constants!$B$4)),0),(ABS(Y447*Constants!$B$4)+50)/100))</f>
        <v>0.54005</v>
      </c>
      <c r="AD447">
        <f t="shared" si="125"/>
        <v>401</v>
      </c>
      <c r="AE447">
        <f t="shared" si="126"/>
        <v>400.5</v>
      </c>
      <c r="AF447">
        <f t="shared" si="127"/>
        <v>400.5</v>
      </c>
      <c r="AG447">
        <f>((Constants!$B$5*AG446)+Constants!$B$4*AD447+AH446)/(Constants!$B$5+Constants!$B$4)</f>
        <v>401</v>
      </c>
      <c r="AH447">
        <f>((Constants!$B$5*AG446)+Constants!$B$4*AD447+AH446)-(Constants!$B$5+Constants!$B$4)*AG447</f>
        <v>0</v>
      </c>
      <c r="AI447">
        <f>((Constants!$B$5*AI446)+Constants!$B$4*AE447+AJ446)/(Constants!$B$5+Constants!$B$4)</f>
        <v>400.5</v>
      </c>
      <c r="AJ447">
        <f>((Constants!$B$5*AI446)+Constants!$B$4*AE447+AJ446)-(Constants!$B$4+Constants!$B$5)*AI447</f>
        <v>0</v>
      </c>
      <c r="AK447">
        <f>((Constants!$B$5*AK446)+Constants!$B$4*AF447+AL446)/(Constants!$B$5+Constants!$B$4)</f>
        <v>400.5</v>
      </c>
      <c r="AL447">
        <f>((Constants!$B$5*AK446)+Constants!$B$4*AF447+AL446)-(Constants!$B$5+Constants!$B$4)*AK447</f>
        <v>0</v>
      </c>
      <c r="AM447">
        <f t="shared" si="128"/>
        <v>1</v>
      </c>
      <c r="AN447">
        <f t="shared" si="129"/>
        <v>1</v>
      </c>
      <c r="AO447">
        <f>(200000*(ABS(N447)-ABS(N445))+Constants!$B$7)/(2*Constants!$B$7)</f>
        <v>0.5</v>
      </c>
      <c r="AP447">
        <f>(200000*(ABS(O447)-ABS(O445))+Constants!$B$7)/(2*Constants!$B$7)</f>
        <v>0.5</v>
      </c>
      <c r="AQ447">
        <f t="shared" si="130"/>
        <v>1</v>
      </c>
      <c r="AR447">
        <f>(Constants!$B$3*Constants!$B$8*I447*K447+AS446)/(Constants!$B$9*Constants!$B$4)</f>
        <v>2.51327433628319</v>
      </c>
      <c r="AS447">
        <f>(Constants!$B$3*Constants!$B$8*I447*K447+AS446)-(AR447*Constants!$B$9*Constants!$B$4)</f>
        <v>0</v>
      </c>
      <c r="AT447">
        <f t="shared" si="131"/>
        <v>1118.40707964601</v>
      </c>
      <c r="AU447">
        <f t="array" ref="AU447">IF(SUMPRODUCT(--(SIGN(AN414:AN446)=SIGN(K415:K447)))=0,2,IF(AV446&gt;0,1,0))</f>
        <v>0</v>
      </c>
      <c r="AV447">
        <f>IF(AU447=2,ROUND(5*1000/Constants!$B$11,0),IF(AV446&gt;0,AV446-1,0))</f>
        <v>0</v>
      </c>
      <c r="AW447">
        <f t="shared" si="132"/>
        <v>0</v>
      </c>
      <c r="AX447">
        <f ca="1" t="array" ref="AX447">IF(AW447&gt;Constants!$B$12,2,IF(SUMPRODUCT(--(AX428:AX447=2))=0,0,1))</f>
        <v>2</v>
      </c>
      <c r="AZ447">
        <f t="array" ref="AZ447">IF(ABS(AG447)&gt;Constants!$B$13,2,IF(SUMPRODUCT(--(AZ427:AZ446=2))=0,0,1))</f>
        <v>0</v>
      </c>
    </row>
    <row r="448" spans="1:52">
      <c r="A448" s="3">
        <v>446</v>
      </c>
      <c r="B448">
        <f>Signals!D447</f>
        <v>1</v>
      </c>
      <c r="C448">
        <f>Signals!E447</f>
        <v>1</v>
      </c>
      <c r="D448">
        <f>Signals!G447</f>
        <v>0</v>
      </c>
      <c r="E448">
        <f>Signals!J447</f>
        <v>0</v>
      </c>
      <c r="F448">
        <f>Signals!K447</f>
        <v>0</v>
      </c>
      <c r="G448">
        <f>IF(Constants!$B$2=2,-B448,B448)</f>
        <v>1</v>
      </c>
      <c r="H448">
        <f>IF(Constants!$C$2=2,-C448,C448)</f>
        <v>1</v>
      </c>
      <c r="I448">
        <f t="shared" si="116"/>
        <v>1</v>
      </c>
      <c r="J448">
        <f t="shared" si="117"/>
        <v>1</v>
      </c>
      <c r="K448">
        <f t="shared" si="118"/>
        <v>1</v>
      </c>
      <c r="L448">
        <f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400.5</v>
      </c>
      <c r="M448">
        <f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400.5</v>
      </c>
      <c r="N448">
        <f t="shared" si="119"/>
        <v>400.5</v>
      </c>
      <c r="O448">
        <f t="shared" si="120"/>
        <v>400.5</v>
      </c>
      <c r="P448">
        <f>IF(I448&lt;&gt;0,(ABS(L448*Constants!$B$10)+50)/100,MAX(P447-ABS(N448*Constants!$B$4),0))</f>
        <v>0.54005</v>
      </c>
      <c r="Q448">
        <f>IF(J448&lt;&gt;0,(ABS(M448*Constants!$B$10)+50)/100,MAX(Q447-ABS(O448*Constants!$B$4),0))</f>
        <v>0.54005</v>
      </c>
      <c r="R448">
        <f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400.5</v>
      </c>
      <c r="S448">
        <f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400.5</v>
      </c>
      <c r="T448">
        <f t="shared" si="121"/>
        <v>400.5</v>
      </c>
      <c r="U448">
        <f t="shared" si="122"/>
        <v>400.5</v>
      </c>
      <c r="V448">
        <f>IF(I448&lt;&gt;0,(ABS(R448*Constants!$B$4)+50)/100,IF(R448=0,MAX((0-ABS(T448*Constants!$B$4)),0),(ABS(R448*Constants!$B$4)+50)/100))</f>
        <v>501.125</v>
      </c>
      <c r="W448">
        <f>IF(J448&lt;&gt;0,(ABS(S448*Constants!$B$4)+50)/100,IF(S448=0,MAX((0-ABS(U448*Constants!$B$4)),0),(ABS(S448*Constants!$B$4)+50)/100))</f>
        <v>501.125</v>
      </c>
      <c r="X448">
        <f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400.5</v>
      </c>
      <c r="Y448">
        <f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400.5</v>
      </c>
      <c r="Z448">
        <f t="shared" si="123"/>
        <v>400.5</v>
      </c>
      <c r="AA448">
        <f t="shared" si="124"/>
        <v>400.5</v>
      </c>
      <c r="AB448">
        <f>IF(I448&lt;&gt;0,(ABS(X448*Constants!$B$10)+50)/100,IF(X448=0,MAX((AB447-ABS(Z448*Constants!$B$4)),0),(ABS(X448*Constants!$B$4)+50)/100))</f>
        <v>0.54005</v>
      </c>
      <c r="AC448">
        <f>IF(J448&lt;&gt;0,(ABS(Y448*Constants!$B$10)+50)/100,IF(Y448=0,MAX((AC447-ABS(AA448*Constants!$B$4)),0),(ABS(Y448*Constants!$B$4)+50)/100))</f>
        <v>0.54005</v>
      </c>
      <c r="AD448">
        <f t="shared" si="125"/>
        <v>401</v>
      </c>
      <c r="AE448">
        <f t="shared" si="126"/>
        <v>400.5</v>
      </c>
      <c r="AF448">
        <f t="shared" si="127"/>
        <v>400.5</v>
      </c>
      <c r="AG448">
        <f>((Constants!$B$5*AG447)+Constants!$B$4*AD448+AH447)/(Constants!$B$5+Constants!$B$4)</f>
        <v>401</v>
      </c>
      <c r="AH448">
        <f>((Constants!$B$5*AG447)+Constants!$B$4*AD448+AH447)-(Constants!$B$5+Constants!$B$4)*AG448</f>
        <v>0</v>
      </c>
      <c r="AI448">
        <f>((Constants!$B$5*AI447)+Constants!$B$4*AE448+AJ447)/(Constants!$B$5+Constants!$B$4)</f>
        <v>400.5</v>
      </c>
      <c r="AJ448">
        <f>((Constants!$B$5*AI447)+Constants!$B$4*AE448+AJ447)-(Constants!$B$4+Constants!$B$5)*AI448</f>
        <v>0</v>
      </c>
      <c r="AK448">
        <f>((Constants!$B$5*AK447)+Constants!$B$4*AF448+AL447)/(Constants!$B$5+Constants!$B$4)</f>
        <v>400.5</v>
      </c>
      <c r="AL448">
        <f>((Constants!$B$5*AK447)+Constants!$B$4*AF448+AL447)-(Constants!$B$5+Constants!$B$4)*AK448</f>
        <v>0</v>
      </c>
      <c r="AM448">
        <f t="shared" si="128"/>
        <v>1</v>
      </c>
      <c r="AN448">
        <f t="shared" si="129"/>
        <v>1</v>
      </c>
      <c r="AO448">
        <f>(200000*(ABS(N448)-ABS(N446))+Constants!$B$7)/(2*Constants!$B$7)</f>
        <v>0.5</v>
      </c>
      <c r="AP448">
        <f>(200000*(ABS(O448)-ABS(O446))+Constants!$B$7)/(2*Constants!$B$7)</f>
        <v>0.5</v>
      </c>
      <c r="AQ448">
        <f t="shared" si="130"/>
        <v>1</v>
      </c>
      <c r="AR448">
        <f>(Constants!$B$3*Constants!$B$8*I448*K448+AS447)/(Constants!$B$9*Constants!$B$4)</f>
        <v>2.51327433628319</v>
      </c>
      <c r="AS448">
        <f>(Constants!$B$3*Constants!$B$8*I448*K448+AS447)-(AR448*Constants!$B$9*Constants!$B$4)</f>
        <v>0</v>
      </c>
      <c r="AT448">
        <f t="shared" si="131"/>
        <v>1120.9203539823</v>
      </c>
      <c r="AU448">
        <f t="array" ref="AU448">IF(SUMPRODUCT(--(SIGN(AN415:AN447)=SIGN(K416:K448)))=0,2,IF(AV447&gt;0,1,0))</f>
        <v>0</v>
      </c>
      <c r="AV448">
        <f>IF(AU448=2,ROUND(5*1000/Constants!$B$11,0),IF(AV447&gt;0,AV447-1,0))</f>
        <v>0</v>
      </c>
      <c r="AW448">
        <f t="shared" si="132"/>
        <v>0</v>
      </c>
      <c r="AX448">
        <f ca="1" t="array" ref="AX448">IF(AW448&gt;Constants!$B$12,2,IF(SUMPRODUCT(--(AX429:AX448=2))=0,0,1))</f>
        <v>2</v>
      </c>
      <c r="AZ448">
        <f t="array" ref="AZ448">IF(ABS(AG448)&gt;Constants!$B$13,2,IF(SUMPRODUCT(--(AZ428:AZ447=2))=0,0,1))</f>
        <v>0</v>
      </c>
    </row>
    <row r="449" spans="1:52">
      <c r="A449" s="3">
        <v>447</v>
      </c>
      <c r="B449">
        <f>Signals!D448</f>
        <v>1</v>
      </c>
      <c r="C449">
        <f>Signals!E448</f>
        <v>1</v>
      </c>
      <c r="D449">
        <f>Signals!G448</f>
        <v>0</v>
      </c>
      <c r="E449">
        <f>Signals!J448</f>
        <v>0</v>
      </c>
      <c r="F449">
        <f>Signals!K448</f>
        <v>0</v>
      </c>
      <c r="G449">
        <f>IF(Constants!$B$2=2,-B449,B449)</f>
        <v>1</v>
      </c>
      <c r="H449">
        <f>IF(Constants!$C$2=2,-C449,C449)</f>
        <v>1</v>
      </c>
      <c r="I449">
        <f t="shared" si="116"/>
        <v>1</v>
      </c>
      <c r="J449">
        <f t="shared" si="117"/>
        <v>1</v>
      </c>
      <c r="K449">
        <f t="shared" si="118"/>
        <v>1</v>
      </c>
      <c r="L449">
        <f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400.5</v>
      </c>
      <c r="M449">
        <f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400.5</v>
      </c>
      <c r="N449">
        <f t="shared" si="119"/>
        <v>400.5</v>
      </c>
      <c r="O449">
        <f t="shared" si="120"/>
        <v>400.5</v>
      </c>
      <c r="P449">
        <f>IF(I449&lt;&gt;0,(ABS(L449*Constants!$B$10)+50)/100,MAX(P448-ABS(N449*Constants!$B$4),0))</f>
        <v>0.54005</v>
      </c>
      <c r="Q449">
        <f>IF(J449&lt;&gt;0,(ABS(M449*Constants!$B$10)+50)/100,MAX(Q448-ABS(O449*Constants!$B$4),0))</f>
        <v>0.54005</v>
      </c>
      <c r="R449">
        <f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400.5</v>
      </c>
      <c r="S449">
        <f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400.5</v>
      </c>
      <c r="T449">
        <f t="shared" si="121"/>
        <v>400.5</v>
      </c>
      <c r="U449">
        <f t="shared" si="122"/>
        <v>400.5</v>
      </c>
      <c r="V449">
        <f>IF(I449&lt;&gt;0,(ABS(R449*Constants!$B$4)+50)/100,IF(R449=0,MAX((0-ABS(T449*Constants!$B$4)),0),(ABS(R449*Constants!$B$4)+50)/100))</f>
        <v>501.125</v>
      </c>
      <c r="W449">
        <f>IF(J449&lt;&gt;0,(ABS(S449*Constants!$B$4)+50)/100,IF(S449=0,MAX((0-ABS(U449*Constants!$B$4)),0),(ABS(S449*Constants!$B$4)+50)/100))</f>
        <v>501.125</v>
      </c>
      <c r="X449">
        <f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400.5</v>
      </c>
      <c r="Y449">
        <f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400.5</v>
      </c>
      <c r="Z449">
        <f t="shared" si="123"/>
        <v>400.5</v>
      </c>
      <c r="AA449">
        <f t="shared" si="124"/>
        <v>400.5</v>
      </c>
      <c r="AB449">
        <f>IF(I449&lt;&gt;0,(ABS(X449*Constants!$B$10)+50)/100,IF(X449=0,MAX((AB448-ABS(Z449*Constants!$B$4)),0),(ABS(X449*Constants!$B$4)+50)/100))</f>
        <v>0.54005</v>
      </c>
      <c r="AC449">
        <f>IF(J449&lt;&gt;0,(ABS(Y449*Constants!$B$10)+50)/100,IF(Y449=0,MAX((AC448-ABS(AA449*Constants!$B$4)),0),(ABS(Y449*Constants!$B$4)+50)/100))</f>
        <v>0.54005</v>
      </c>
      <c r="AD449">
        <f t="shared" si="125"/>
        <v>401</v>
      </c>
      <c r="AE449">
        <f t="shared" si="126"/>
        <v>400.5</v>
      </c>
      <c r="AF449">
        <f t="shared" si="127"/>
        <v>400.5</v>
      </c>
      <c r="AG449">
        <f>((Constants!$B$5*AG448)+Constants!$B$4*AD449+AH448)/(Constants!$B$5+Constants!$B$4)</f>
        <v>401</v>
      </c>
      <c r="AH449">
        <f>((Constants!$B$5*AG448)+Constants!$B$4*AD449+AH448)-(Constants!$B$5+Constants!$B$4)*AG449</f>
        <v>0</v>
      </c>
      <c r="AI449">
        <f>((Constants!$B$5*AI448)+Constants!$B$4*AE449+AJ448)/(Constants!$B$5+Constants!$B$4)</f>
        <v>400.5</v>
      </c>
      <c r="AJ449">
        <f>((Constants!$B$5*AI448)+Constants!$B$4*AE449+AJ448)-(Constants!$B$4+Constants!$B$5)*AI449</f>
        <v>0</v>
      </c>
      <c r="AK449">
        <f>((Constants!$B$5*AK448)+Constants!$B$4*AF449+AL448)/(Constants!$B$5+Constants!$B$4)</f>
        <v>400.5</v>
      </c>
      <c r="AL449">
        <f>((Constants!$B$5*AK448)+Constants!$B$4*AF449+AL448)-(Constants!$B$5+Constants!$B$4)*AK449</f>
        <v>0</v>
      </c>
      <c r="AM449">
        <f t="shared" si="128"/>
        <v>1</v>
      </c>
      <c r="AN449">
        <f t="shared" si="129"/>
        <v>1</v>
      </c>
      <c r="AO449">
        <f>(200000*(ABS(N449)-ABS(N447))+Constants!$B$7)/(2*Constants!$B$7)</f>
        <v>0.5</v>
      </c>
      <c r="AP449">
        <f>(200000*(ABS(O449)-ABS(O447))+Constants!$B$7)/(2*Constants!$B$7)</f>
        <v>0.5</v>
      </c>
      <c r="AQ449">
        <f t="shared" si="130"/>
        <v>1</v>
      </c>
      <c r="AR449">
        <f>(Constants!$B$3*Constants!$B$8*I449*K449+AS448)/(Constants!$B$9*Constants!$B$4)</f>
        <v>2.51327433628319</v>
      </c>
      <c r="AS449">
        <f>(Constants!$B$3*Constants!$B$8*I449*K449+AS448)-(AR449*Constants!$B$9*Constants!$B$4)</f>
        <v>0</v>
      </c>
      <c r="AT449">
        <f t="shared" si="131"/>
        <v>1123.43362831858</v>
      </c>
      <c r="AU449">
        <f t="array" ref="AU449">IF(SUMPRODUCT(--(SIGN(AN416:AN448)=SIGN(K417:K449)))=0,2,IF(AV448&gt;0,1,0))</f>
        <v>0</v>
      </c>
      <c r="AV449">
        <f>IF(AU449=2,ROUND(5*1000/Constants!$B$11,0),IF(AV448&gt;0,AV448-1,0))</f>
        <v>0</v>
      </c>
      <c r="AW449">
        <f t="shared" si="132"/>
        <v>0</v>
      </c>
      <c r="AX449">
        <f ca="1" t="array" ref="AX449">IF(AW449&gt;Constants!$B$12,2,IF(SUMPRODUCT(--(AX430:AX449=2))=0,0,1))</f>
        <v>2</v>
      </c>
      <c r="AZ449">
        <f t="array" ref="AZ449">IF(ABS(AG449)&gt;Constants!$B$13,2,IF(SUMPRODUCT(--(AZ429:AZ448=2))=0,0,1))</f>
        <v>0</v>
      </c>
    </row>
    <row r="450" spans="1:52">
      <c r="A450" s="3">
        <v>448</v>
      </c>
      <c r="B450">
        <f>Signals!D449</f>
        <v>1</v>
      </c>
      <c r="C450">
        <f>Signals!E449</f>
        <v>1</v>
      </c>
      <c r="D450">
        <f>Signals!G449</f>
        <v>0</v>
      </c>
      <c r="E450">
        <f>Signals!J449</f>
        <v>0</v>
      </c>
      <c r="F450">
        <f>Signals!K449</f>
        <v>0</v>
      </c>
      <c r="G450">
        <f>IF(Constants!$B$2=2,-B450,B450)</f>
        <v>1</v>
      </c>
      <c r="H450">
        <f>IF(Constants!$C$2=2,-C450,C450)</f>
        <v>1</v>
      </c>
      <c r="I450">
        <f t="shared" si="116"/>
        <v>1</v>
      </c>
      <c r="J450">
        <f t="shared" si="117"/>
        <v>1</v>
      </c>
      <c r="K450">
        <f t="shared" si="118"/>
        <v>1</v>
      </c>
      <c r="L450">
        <f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400.5</v>
      </c>
      <c r="M450">
        <f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400.5</v>
      </c>
      <c r="N450">
        <f t="shared" si="119"/>
        <v>400.5</v>
      </c>
      <c r="O450">
        <f t="shared" si="120"/>
        <v>400.5</v>
      </c>
      <c r="P450">
        <f>IF(I450&lt;&gt;0,(ABS(L450*Constants!$B$10)+50)/100,MAX(P449-ABS(N450*Constants!$B$4),0))</f>
        <v>0.54005</v>
      </c>
      <c r="Q450">
        <f>IF(J450&lt;&gt;0,(ABS(M450*Constants!$B$10)+50)/100,MAX(Q449-ABS(O450*Constants!$B$4),0))</f>
        <v>0.54005</v>
      </c>
      <c r="R450">
        <f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400.5</v>
      </c>
      <c r="S450">
        <f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400.5</v>
      </c>
      <c r="T450">
        <f t="shared" si="121"/>
        <v>400.5</v>
      </c>
      <c r="U450">
        <f t="shared" si="122"/>
        <v>400.5</v>
      </c>
      <c r="V450">
        <f>IF(I450&lt;&gt;0,(ABS(R450*Constants!$B$4)+50)/100,IF(R450=0,MAX((0-ABS(T450*Constants!$B$4)),0),(ABS(R450*Constants!$B$4)+50)/100))</f>
        <v>501.125</v>
      </c>
      <c r="W450">
        <f>IF(J450&lt;&gt;0,(ABS(S450*Constants!$B$4)+50)/100,IF(S450=0,MAX((0-ABS(U450*Constants!$B$4)),0),(ABS(S450*Constants!$B$4)+50)/100))</f>
        <v>501.125</v>
      </c>
      <c r="X450">
        <f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400.5</v>
      </c>
      <c r="Y450">
        <f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400.5</v>
      </c>
      <c r="Z450">
        <f t="shared" si="123"/>
        <v>400.5</v>
      </c>
      <c r="AA450">
        <f t="shared" si="124"/>
        <v>400.5</v>
      </c>
      <c r="AB450">
        <f>IF(I450&lt;&gt;0,(ABS(X450*Constants!$B$10)+50)/100,IF(X450=0,MAX((AB449-ABS(Z450*Constants!$B$4)),0),(ABS(X450*Constants!$B$4)+50)/100))</f>
        <v>0.54005</v>
      </c>
      <c r="AC450">
        <f>IF(J450&lt;&gt;0,(ABS(Y450*Constants!$B$10)+50)/100,IF(Y450=0,MAX((AC449-ABS(AA450*Constants!$B$4)),0),(ABS(Y450*Constants!$B$4)+50)/100))</f>
        <v>0.54005</v>
      </c>
      <c r="AD450">
        <f t="shared" si="125"/>
        <v>401</v>
      </c>
      <c r="AE450">
        <f t="shared" si="126"/>
        <v>400.5</v>
      </c>
      <c r="AF450">
        <f t="shared" si="127"/>
        <v>400.5</v>
      </c>
      <c r="AG450">
        <f>((Constants!$B$5*AG449)+Constants!$B$4*AD450+AH449)/(Constants!$B$5+Constants!$B$4)</f>
        <v>401</v>
      </c>
      <c r="AH450">
        <f>((Constants!$B$5*AG449)+Constants!$B$4*AD450+AH449)-(Constants!$B$5+Constants!$B$4)*AG450</f>
        <v>0</v>
      </c>
      <c r="AI450">
        <f>((Constants!$B$5*AI449)+Constants!$B$4*AE450+AJ449)/(Constants!$B$5+Constants!$B$4)</f>
        <v>400.5</v>
      </c>
      <c r="AJ450">
        <f>((Constants!$B$5*AI449)+Constants!$B$4*AE450+AJ449)-(Constants!$B$4+Constants!$B$5)*AI450</f>
        <v>0</v>
      </c>
      <c r="AK450">
        <f>((Constants!$B$5*AK449)+Constants!$B$4*AF450+AL449)/(Constants!$B$5+Constants!$B$4)</f>
        <v>400.5</v>
      </c>
      <c r="AL450">
        <f>((Constants!$B$5*AK449)+Constants!$B$4*AF450+AL449)-(Constants!$B$5+Constants!$B$4)*AK450</f>
        <v>0</v>
      </c>
      <c r="AM450">
        <f t="shared" si="128"/>
        <v>1</v>
      </c>
      <c r="AN450">
        <f t="shared" si="129"/>
        <v>1</v>
      </c>
      <c r="AO450">
        <f>(200000*(ABS(N450)-ABS(N448))+Constants!$B$7)/(2*Constants!$B$7)</f>
        <v>0.5</v>
      </c>
      <c r="AP450">
        <f>(200000*(ABS(O450)-ABS(O448))+Constants!$B$7)/(2*Constants!$B$7)</f>
        <v>0.5</v>
      </c>
      <c r="AQ450">
        <f t="shared" si="130"/>
        <v>1</v>
      </c>
      <c r="AR450">
        <f>(Constants!$B$3*Constants!$B$8*I450*K450+AS449)/(Constants!$B$9*Constants!$B$4)</f>
        <v>2.51327433628319</v>
      </c>
      <c r="AS450">
        <f>(Constants!$B$3*Constants!$B$8*I450*K450+AS449)-(AR450*Constants!$B$9*Constants!$B$4)</f>
        <v>0</v>
      </c>
      <c r="AT450">
        <f t="shared" si="131"/>
        <v>1125.94690265486</v>
      </c>
      <c r="AU450">
        <f t="array" ref="AU450">IF(SUMPRODUCT(--(SIGN(AN417:AN449)=SIGN(K418:K450)))=0,2,IF(AV449&gt;0,1,0))</f>
        <v>0</v>
      </c>
      <c r="AV450">
        <f>IF(AU450=2,ROUND(5*1000/Constants!$B$11,0),IF(AV449&gt;0,AV449-1,0))</f>
        <v>0</v>
      </c>
      <c r="AW450">
        <f t="shared" si="132"/>
        <v>0</v>
      </c>
      <c r="AX450">
        <f ca="1" t="array" ref="AX450">IF(AW450&gt;Constants!$B$12,2,IF(SUMPRODUCT(--(AX431:AX450=2))=0,0,1))</f>
        <v>2</v>
      </c>
      <c r="AZ450">
        <f t="array" ref="AZ450">IF(ABS(AG450)&gt;Constants!$B$13,2,IF(SUMPRODUCT(--(AZ430:AZ449=2))=0,0,1))</f>
        <v>0</v>
      </c>
    </row>
    <row r="451" spans="1:52">
      <c r="A451" s="3">
        <v>449</v>
      </c>
      <c r="B451">
        <f>Signals!D450</f>
        <v>1</v>
      </c>
      <c r="C451">
        <f>Signals!E450</f>
        <v>1</v>
      </c>
      <c r="D451">
        <f>Signals!G450</f>
        <v>0</v>
      </c>
      <c r="E451">
        <f>Signals!J450</f>
        <v>0</v>
      </c>
      <c r="F451">
        <f>Signals!K450</f>
        <v>0</v>
      </c>
      <c r="G451">
        <f>IF(Constants!$B$2=2,-B451,B451)</f>
        <v>1</v>
      </c>
      <c r="H451">
        <f>IF(Constants!$C$2=2,-C451,C451)</f>
        <v>1</v>
      </c>
      <c r="I451">
        <f t="shared" si="116"/>
        <v>1</v>
      </c>
      <c r="J451">
        <f t="shared" si="117"/>
        <v>1</v>
      </c>
      <c r="K451">
        <f t="shared" si="118"/>
        <v>1</v>
      </c>
      <c r="L451">
        <f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400.5</v>
      </c>
      <c r="M451">
        <f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400.5</v>
      </c>
      <c r="N451">
        <f t="shared" si="119"/>
        <v>400.5</v>
      </c>
      <c r="O451">
        <f t="shared" si="120"/>
        <v>400.5</v>
      </c>
      <c r="P451">
        <f>IF(I451&lt;&gt;0,(ABS(L451*Constants!$B$10)+50)/100,MAX(P450-ABS(N451*Constants!$B$4),0))</f>
        <v>0.54005</v>
      </c>
      <c r="Q451">
        <f>IF(J451&lt;&gt;0,(ABS(M451*Constants!$B$10)+50)/100,MAX(Q450-ABS(O451*Constants!$B$4),0))</f>
        <v>0.54005</v>
      </c>
      <c r="R451">
        <f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400.5</v>
      </c>
      <c r="S451">
        <f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400.5</v>
      </c>
      <c r="T451">
        <f t="shared" si="121"/>
        <v>400.5</v>
      </c>
      <c r="U451">
        <f t="shared" si="122"/>
        <v>400.5</v>
      </c>
      <c r="V451">
        <f>IF(I451&lt;&gt;0,(ABS(R451*Constants!$B$4)+50)/100,IF(R451=0,MAX((0-ABS(T451*Constants!$B$4)),0),(ABS(R451*Constants!$B$4)+50)/100))</f>
        <v>501.125</v>
      </c>
      <c r="W451">
        <f>IF(J451&lt;&gt;0,(ABS(S451*Constants!$B$4)+50)/100,IF(S451=0,MAX((0-ABS(U451*Constants!$B$4)),0),(ABS(S451*Constants!$B$4)+50)/100))</f>
        <v>501.125</v>
      </c>
      <c r="X451">
        <f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400.5</v>
      </c>
      <c r="Y451">
        <f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400.5</v>
      </c>
      <c r="Z451">
        <f t="shared" si="123"/>
        <v>400.5</v>
      </c>
      <c r="AA451">
        <f t="shared" si="124"/>
        <v>400.5</v>
      </c>
      <c r="AB451">
        <f>IF(I451&lt;&gt;0,(ABS(X451*Constants!$B$10)+50)/100,IF(X451=0,MAX((AB450-ABS(Z451*Constants!$B$4)),0),(ABS(X451*Constants!$B$4)+50)/100))</f>
        <v>0.54005</v>
      </c>
      <c r="AC451">
        <f>IF(J451&lt;&gt;0,(ABS(Y451*Constants!$B$10)+50)/100,IF(Y451=0,MAX((AC450-ABS(AA451*Constants!$B$4)),0),(ABS(Y451*Constants!$B$4)+50)/100))</f>
        <v>0.54005</v>
      </c>
      <c r="AD451">
        <f t="shared" si="125"/>
        <v>401</v>
      </c>
      <c r="AE451">
        <f t="shared" si="126"/>
        <v>400.5</v>
      </c>
      <c r="AF451">
        <f t="shared" si="127"/>
        <v>400.5</v>
      </c>
      <c r="AG451">
        <f>((Constants!$B$5*AG450)+Constants!$B$4*AD451+AH450)/(Constants!$B$5+Constants!$B$4)</f>
        <v>401</v>
      </c>
      <c r="AH451">
        <f>((Constants!$B$5*AG450)+Constants!$B$4*AD451+AH450)-(Constants!$B$5+Constants!$B$4)*AG451</f>
        <v>0</v>
      </c>
      <c r="AI451">
        <f>((Constants!$B$5*AI450)+Constants!$B$4*AE451+AJ450)/(Constants!$B$5+Constants!$B$4)</f>
        <v>400.5</v>
      </c>
      <c r="AJ451">
        <f>((Constants!$B$5*AI450)+Constants!$B$4*AE451+AJ450)-(Constants!$B$4+Constants!$B$5)*AI451</f>
        <v>0</v>
      </c>
      <c r="AK451">
        <f>((Constants!$B$5*AK450)+Constants!$B$4*AF451+AL450)/(Constants!$B$5+Constants!$B$4)</f>
        <v>400.5</v>
      </c>
      <c r="AL451">
        <f>((Constants!$B$5*AK450)+Constants!$B$4*AF451+AL450)-(Constants!$B$5+Constants!$B$4)*AK451</f>
        <v>0</v>
      </c>
      <c r="AM451">
        <f t="shared" si="128"/>
        <v>1</v>
      </c>
      <c r="AN451">
        <f t="shared" si="129"/>
        <v>1</v>
      </c>
      <c r="AO451">
        <f>(200000*(ABS(N451)-ABS(N449))+Constants!$B$7)/(2*Constants!$B$7)</f>
        <v>0.5</v>
      </c>
      <c r="AP451">
        <f>(200000*(ABS(O451)-ABS(O449))+Constants!$B$7)/(2*Constants!$B$7)</f>
        <v>0.5</v>
      </c>
      <c r="AQ451">
        <f t="shared" si="130"/>
        <v>1</v>
      </c>
      <c r="AR451">
        <f>(Constants!$B$3*Constants!$B$8*I451*K451+AS450)/(Constants!$B$9*Constants!$B$4)</f>
        <v>2.51327433628319</v>
      </c>
      <c r="AS451">
        <f>(Constants!$B$3*Constants!$B$8*I451*K451+AS450)-(AR451*Constants!$B$9*Constants!$B$4)</f>
        <v>0</v>
      </c>
      <c r="AT451">
        <f t="shared" si="131"/>
        <v>1128.46017699115</v>
      </c>
      <c r="AU451">
        <f t="array" ref="AU451">IF(SUMPRODUCT(--(SIGN(AN418:AN450)=SIGN(K419:K451)))=0,2,IF(AV450&gt;0,1,0))</f>
        <v>0</v>
      </c>
      <c r="AV451">
        <f>IF(AU451=2,ROUND(5*1000/Constants!$B$11,0),IF(AV450&gt;0,AV450-1,0))</f>
        <v>0</v>
      </c>
      <c r="AW451">
        <f t="shared" si="132"/>
        <v>0</v>
      </c>
      <c r="AX451">
        <f ca="1" t="array" ref="AX451">IF(AW451&gt;Constants!$B$12,2,IF(SUMPRODUCT(--(AX432:AX451=2))=0,0,1))</f>
        <v>2</v>
      </c>
      <c r="AZ451">
        <f t="array" ref="AZ451">IF(ABS(AG451)&gt;Constants!$B$13,2,IF(SUMPRODUCT(--(AZ431:AZ450=2))=0,0,1))</f>
        <v>0</v>
      </c>
    </row>
    <row r="452" spans="1:52">
      <c r="A452" s="3">
        <v>450</v>
      </c>
      <c r="B452">
        <f>Signals!D451</f>
        <v>1</v>
      </c>
      <c r="C452">
        <f>Signals!E451</f>
        <v>1</v>
      </c>
      <c r="D452">
        <f>Signals!G451</f>
        <v>0</v>
      </c>
      <c r="E452">
        <f>Signals!J451</f>
        <v>0</v>
      </c>
      <c r="F452">
        <f>Signals!K451</f>
        <v>0</v>
      </c>
      <c r="G452">
        <f>IF(Constants!$B$2=2,-B452,B452)</f>
        <v>1</v>
      </c>
      <c r="H452">
        <f>IF(Constants!$C$2=2,-C452,C452)</f>
        <v>1</v>
      </c>
      <c r="I452">
        <f t="shared" si="116"/>
        <v>1</v>
      </c>
      <c r="J452">
        <f t="shared" si="117"/>
        <v>1</v>
      </c>
      <c r="K452">
        <f t="shared" si="118"/>
        <v>1</v>
      </c>
      <c r="L452">
        <f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400.5</v>
      </c>
      <c r="M452">
        <f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400.5</v>
      </c>
      <c r="N452">
        <f t="shared" si="119"/>
        <v>400.5</v>
      </c>
      <c r="O452">
        <f t="shared" si="120"/>
        <v>400.5</v>
      </c>
      <c r="P452">
        <f>IF(I452&lt;&gt;0,(ABS(L452*Constants!$B$10)+50)/100,MAX(P451-ABS(N452*Constants!$B$4),0))</f>
        <v>0.54005</v>
      </c>
      <c r="Q452">
        <f>IF(J452&lt;&gt;0,(ABS(M452*Constants!$B$10)+50)/100,MAX(Q451-ABS(O452*Constants!$B$4),0))</f>
        <v>0.54005</v>
      </c>
      <c r="R452">
        <f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400.5</v>
      </c>
      <c r="S452">
        <f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400.5</v>
      </c>
      <c r="T452">
        <f t="shared" si="121"/>
        <v>400.5</v>
      </c>
      <c r="U452">
        <f t="shared" si="122"/>
        <v>400.5</v>
      </c>
      <c r="V452">
        <f>IF(I452&lt;&gt;0,(ABS(R452*Constants!$B$4)+50)/100,IF(R452=0,MAX((0-ABS(T452*Constants!$B$4)),0),(ABS(R452*Constants!$B$4)+50)/100))</f>
        <v>501.125</v>
      </c>
      <c r="W452">
        <f>IF(J452&lt;&gt;0,(ABS(S452*Constants!$B$4)+50)/100,IF(S452=0,MAX((0-ABS(U452*Constants!$B$4)),0),(ABS(S452*Constants!$B$4)+50)/100))</f>
        <v>501.125</v>
      </c>
      <c r="X452">
        <f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400.5</v>
      </c>
      <c r="Y452">
        <f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400.5</v>
      </c>
      <c r="Z452">
        <f t="shared" si="123"/>
        <v>400.5</v>
      </c>
      <c r="AA452">
        <f t="shared" si="124"/>
        <v>400.5</v>
      </c>
      <c r="AB452">
        <f>IF(I452&lt;&gt;0,(ABS(X452*Constants!$B$10)+50)/100,IF(X452=0,MAX((AB451-ABS(Z452*Constants!$B$4)),0),(ABS(X452*Constants!$B$4)+50)/100))</f>
        <v>0.54005</v>
      </c>
      <c r="AC452">
        <f>IF(J452&lt;&gt;0,(ABS(Y452*Constants!$B$10)+50)/100,IF(Y452=0,MAX((AC451-ABS(AA452*Constants!$B$4)),0),(ABS(Y452*Constants!$B$4)+50)/100))</f>
        <v>0.54005</v>
      </c>
      <c r="AD452">
        <f t="shared" si="125"/>
        <v>401</v>
      </c>
      <c r="AE452">
        <f t="shared" si="126"/>
        <v>400.5</v>
      </c>
      <c r="AF452">
        <f t="shared" si="127"/>
        <v>400.5</v>
      </c>
      <c r="AG452">
        <f>((Constants!$B$5*AG451)+Constants!$B$4*AD452+AH451)/(Constants!$B$5+Constants!$B$4)</f>
        <v>401</v>
      </c>
      <c r="AH452">
        <f>((Constants!$B$5*AG451)+Constants!$B$4*AD452+AH451)-(Constants!$B$5+Constants!$B$4)*AG452</f>
        <v>0</v>
      </c>
      <c r="AI452">
        <f>((Constants!$B$5*AI451)+Constants!$B$4*AE452+AJ451)/(Constants!$B$5+Constants!$B$4)</f>
        <v>400.5</v>
      </c>
      <c r="AJ452">
        <f>((Constants!$B$5*AI451)+Constants!$B$4*AE452+AJ451)-(Constants!$B$4+Constants!$B$5)*AI452</f>
        <v>0</v>
      </c>
      <c r="AK452">
        <f>((Constants!$B$5*AK451)+Constants!$B$4*AF452+AL451)/(Constants!$B$5+Constants!$B$4)</f>
        <v>400.5</v>
      </c>
      <c r="AL452">
        <f>((Constants!$B$5*AK451)+Constants!$B$4*AF452+AL451)-(Constants!$B$5+Constants!$B$4)*AK452</f>
        <v>0</v>
      </c>
      <c r="AM452">
        <f t="shared" si="128"/>
        <v>1</v>
      </c>
      <c r="AN452">
        <f t="shared" si="129"/>
        <v>1</v>
      </c>
      <c r="AO452">
        <f>(200000*(ABS(N452)-ABS(N450))+Constants!$B$7)/(2*Constants!$B$7)</f>
        <v>0.5</v>
      </c>
      <c r="AP452">
        <f>(200000*(ABS(O452)-ABS(O450))+Constants!$B$7)/(2*Constants!$B$7)</f>
        <v>0.5</v>
      </c>
      <c r="AQ452">
        <f t="shared" si="130"/>
        <v>1</v>
      </c>
      <c r="AR452">
        <f>(Constants!$B$3*Constants!$B$8*I452*K452+AS451)/(Constants!$B$9*Constants!$B$4)</f>
        <v>2.51327433628319</v>
      </c>
      <c r="AS452">
        <f>(Constants!$B$3*Constants!$B$8*I452*K452+AS451)-(AR452*Constants!$B$9*Constants!$B$4)</f>
        <v>0</v>
      </c>
      <c r="AT452">
        <f t="shared" si="131"/>
        <v>1130.97345132743</v>
      </c>
      <c r="AU452">
        <f t="array" ref="AU452">IF(SUMPRODUCT(--(SIGN(AN419:AN451)=SIGN(K420:K452)))=0,2,IF(AV451&gt;0,1,0))</f>
        <v>0</v>
      </c>
      <c r="AV452">
        <f>IF(AU452=2,ROUND(5*1000/Constants!$B$11,0),IF(AV451&gt;0,AV451-1,0))</f>
        <v>0</v>
      </c>
      <c r="AW452">
        <f t="shared" si="132"/>
        <v>0</v>
      </c>
      <c r="AX452">
        <f ca="1" t="array" ref="AX452">IF(AW452&gt;Constants!$B$12,2,IF(SUMPRODUCT(--(AX433:AX452=2))=0,0,1))</f>
        <v>2</v>
      </c>
      <c r="AZ452">
        <f t="array" ref="AZ452">IF(ABS(AG452)&gt;Constants!$B$13,2,IF(SUMPRODUCT(--(AZ432:AZ451=2))=0,0,1))</f>
        <v>0</v>
      </c>
    </row>
    <row r="453" spans="1:52">
      <c r="A453" s="3">
        <v>451</v>
      </c>
      <c r="B453">
        <f>Signals!D452</f>
        <v>1</v>
      </c>
      <c r="C453">
        <f>Signals!E452</f>
        <v>1</v>
      </c>
      <c r="D453">
        <f>Signals!G452</f>
        <v>0</v>
      </c>
      <c r="E453">
        <f>Signals!J452</f>
        <v>0</v>
      </c>
      <c r="F453">
        <f>Signals!K452</f>
        <v>0</v>
      </c>
      <c r="G453">
        <f>IF(Constants!$B$2=2,-B453,B453)</f>
        <v>1</v>
      </c>
      <c r="H453">
        <f>IF(Constants!$C$2=2,-C453,C453)</f>
        <v>1</v>
      </c>
      <c r="I453">
        <f t="shared" si="116"/>
        <v>1</v>
      </c>
      <c r="J453">
        <f t="shared" si="117"/>
        <v>1</v>
      </c>
      <c r="K453">
        <f t="shared" si="118"/>
        <v>1</v>
      </c>
      <c r="L453">
        <f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400.5</v>
      </c>
      <c r="M453">
        <f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400.5</v>
      </c>
      <c r="N453">
        <f t="shared" si="119"/>
        <v>400.5</v>
      </c>
      <c r="O453">
        <f t="shared" si="120"/>
        <v>400.5</v>
      </c>
      <c r="P453">
        <f>IF(I453&lt;&gt;0,(ABS(L453*Constants!$B$10)+50)/100,MAX(P452-ABS(N453*Constants!$B$4),0))</f>
        <v>0.54005</v>
      </c>
      <c r="Q453">
        <f>IF(J453&lt;&gt;0,(ABS(M453*Constants!$B$10)+50)/100,MAX(Q452-ABS(O453*Constants!$B$4),0))</f>
        <v>0.54005</v>
      </c>
      <c r="R453">
        <f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400.5</v>
      </c>
      <c r="S453">
        <f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400.5</v>
      </c>
      <c r="T453">
        <f t="shared" si="121"/>
        <v>400.5</v>
      </c>
      <c r="U453">
        <f t="shared" si="122"/>
        <v>400.5</v>
      </c>
      <c r="V453">
        <f>IF(I453&lt;&gt;0,(ABS(R453*Constants!$B$4)+50)/100,IF(R453=0,MAX((0-ABS(T453*Constants!$B$4)),0),(ABS(R453*Constants!$B$4)+50)/100))</f>
        <v>501.125</v>
      </c>
      <c r="W453">
        <f>IF(J453&lt;&gt;0,(ABS(S453*Constants!$B$4)+50)/100,IF(S453=0,MAX((0-ABS(U453*Constants!$B$4)),0),(ABS(S453*Constants!$B$4)+50)/100))</f>
        <v>501.125</v>
      </c>
      <c r="X453">
        <f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400.5</v>
      </c>
      <c r="Y453">
        <f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400.5</v>
      </c>
      <c r="Z453">
        <f t="shared" si="123"/>
        <v>400.5</v>
      </c>
      <c r="AA453">
        <f t="shared" si="124"/>
        <v>400.5</v>
      </c>
      <c r="AB453">
        <f>IF(I453&lt;&gt;0,(ABS(X453*Constants!$B$10)+50)/100,IF(X453=0,MAX((AB452-ABS(Z453*Constants!$B$4)),0),(ABS(X453*Constants!$B$4)+50)/100))</f>
        <v>0.54005</v>
      </c>
      <c r="AC453">
        <f>IF(J453&lt;&gt;0,(ABS(Y453*Constants!$B$10)+50)/100,IF(Y453=0,MAX((AC452-ABS(AA453*Constants!$B$4)),0),(ABS(Y453*Constants!$B$4)+50)/100))</f>
        <v>0.54005</v>
      </c>
      <c r="AD453">
        <f t="shared" si="125"/>
        <v>401</v>
      </c>
      <c r="AE453">
        <f t="shared" si="126"/>
        <v>400.5</v>
      </c>
      <c r="AF453">
        <f t="shared" si="127"/>
        <v>400.5</v>
      </c>
      <c r="AG453">
        <f>((Constants!$B$5*AG452)+Constants!$B$4*AD453+AH452)/(Constants!$B$5+Constants!$B$4)</f>
        <v>401</v>
      </c>
      <c r="AH453">
        <f>((Constants!$B$5*AG452)+Constants!$B$4*AD453+AH452)-(Constants!$B$5+Constants!$B$4)*AG453</f>
        <v>0</v>
      </c>
      <c r="AI453">
        <f>((Constants!$B$5*AI452)+Constants!$B$4*AE453+AJ452)/(Constants!$B$5+Constants!$B$4)</f>
        <v>400.5</v>
      </c>
      <c r="AJ453">
        <f>((Constants!$B$5*AI452)+Constants!$B$4*AE453+AJ452)-(Constants!$B$4+Constants!$B$5)*AI453</f>
        <v>0</v>
      </c>
      <c r="AK453">
        <f>((Constants!$B$5*AK452)+Constants!$B$4*AF453+AL452)/(Constants!$B$5+Constants!$B$4)</f>
        <v>400.5</v>
      </c>
      <c r="AL453">
        <f>((Constants!$B$5*AK452)+Constants!$B$4*AF453+AL452)-(Constants!$B$5+Constants!$B$4)*AK453</f>
        <v>0</v>
      </c>
      <c r="AM453">
        <f t="shared" si="128"/>
        <v>1</v>
      </c>
      <c r="AN453">
        <f t="shared" si="129"/>
        <v>1</v>
      </c>
      <c r="AO453">
        <f>(200000*(ABS(N453)-ABS(N451))+Constants!$B$7)/(2*Constants!$B$7)</f>
        <v>0.5</v>
      </c>
      <c r="AP453">
        <f>(200000*(ABS(O453)-ABS(O451))+Constants!$B$7)/(2*Constants!$B$7)</f>
        <v>0.5</v>
      </c>
      <c r="AQ453">
        <f t="shared" si="130"/>
        <v>1</v>
      </c>
      <c r="AR453">
        <f>(Constants!$B$3*Constants!$B$8*I453*K453+AS452)/(Constants!$B$9*Constants!$B$4)</f>
        <v>2.51327433628319</v>
      </c>
      <c r="AS453">
        <f>(Constants!$B$3*Constants!$B$8*I453*K453+AS452)-(AR453*Constants!$B$9*Constants!$B$4)</f>
        <v>0</v>
      </c>
      <c r="AT453">
        <f t="shared" si="131"/>
        <v>1133.48672566371</v>
      </c>
      <c r="AU453">
        <f t="array" ref="AU453">IF(SUMPRODUCT(--(SIGN(AN420:AN452)=SIGN(K421:K453)))=0,2,IF(AV452&gt;0,1,0))</f>
        <v>0</v>
      </c>
      <c r="AV453">
        <f>IF(AU453=2,ROUND(5*1000/Constants!$B$11,0),IF(AV452&gt;0,AV452-1,0))</f>
        <v>0</v>
      </c>
      <c r="AW453">
        <f t="shared" si="132"/>
        <v>0</v>
      </c>
      <c r="AX453">
        <f ca="1" t="array" ref="AX453">IF(AW453&gt;Constants!$B$12,2,IF(SUMPRODUCT(--(AX434:AX453=2))=0,0,1))</f>
        <v>2</v>
      </c>
      <c r="AZ453">
        <f t="array" ref="AZ453">IF(ABS(AG453)&gt;Constants!$B$13,2,IF(SUMPRODUCT(--(AZ433:AZ452=2))=0,0,1))</f>
        <v>0</v>
      </c>
    </row>
    <row r="454" spans="1:52">
      <c r="A454" s="3">
        <v>452</v>
      </c>
      <c r="B454">
        <f>Signals!D453</f>
        <v>1</v>
      </c>
      <c r="C454">
        <f>Signals!E453</f>
        <v>1</v>
      </c>
      <c r="D454">
        <f>Signals!G453</f>
        <v>0</v>
      </c>
      <c r="E454">
        <f>Signals!J453</f>
        <v>0</v>
      </c>
      <c r="F454">
        <f>Signals!K453</f>
        <v>0</v>
      </c>
      <c r="G454">
        <f>IF(Constants!$B$2=2,-B454,B454)</f>
        <v>1</v>
      </c>
      <c r="H454">
        <f>IF(Constants!$C$2=2,-C454,C454)</f>
        <v>1</v>
      </c>
      <c r="I454">
        <f t="shared" si="116"/>
        <v>1</v>
      </c>
      <c r="J454">
        <f t="shared" si="117"/>
        <v>1</v>
      </c>
      <c r="K454">
        <f t="shared" si="118"/>
        <v>1</v>
      </c>
      <c r="L454">
        <f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400.5</v>
      </c>
      <c r="M454">
        <f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400.5</v>
      </c>
      <c r="N454">
        <f t="shared" si="119"/>
        <v>400.5</v>
      </c>
      <c r="O454">
        <f t="shared" si="120"/>
        <v>400.5</v>
      </c>
      <c r="P454">
        <f>IF(I454&lt;&gt;0,(ABS(L454*Constants!$B$10)+50)/100,MAX(P453-ABS(N454*Constants!$B$4),0))</f>
        <v>0.54005</v>
      </c>
      <c r="Q454">
        <f>IF(J454&lt;&gt;0,(ABS(M454*Constants!$B$10)+50)/100,MAX(Q453-ABS(O454*Constants!$B$4),0))</f>
        <v>0.54005</v>
      </c>
      <c r="R454">
        <f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400.5</v>
      </c>
      <c r="S454">
        <f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400.5</v>
      </c>
      <c r="T454">
        <f t="shared" si="121"/>
        <v>400.5</v>
      </c>
      <c r="U454">
        <f t="shared" si="122"/>
        <v>400.5</v>
      </c>
      <c r="V454">
        <f>IF(I454&lt;&gt;0,(ABS(R454*Constants!$B$4)+50)/100,IF(R454=0,MAX((0-ABS(T454*Constants!$B$4)),0),(ABS(R454*Constants!$B$4)+50)/100))</f>
        <v>501.125</v>
      </c>
      <c r="W454">
        <f>IF(J454&lt;&gt;0,(ABS(S454*Constants!$B$4)+50)/100,IF(S454=0,MAX((0-ABS(U454*Constants!$B$4)),0),(ABS(S454*Constants!$B$4)+50)/100))</f>
        <v>501.125</v>
      </c>
      <c r="X454">
        <f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400.5</v>
      </c>
      <c r="Y454">
        <f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400.5</v>
      </c>
      <c r="Z454">
        <f t="shared" si="123"/>
        <v>400.5</v>
      </c>
      <c r="AA454">
        <f t="shared" si="124"/>
        <v>400.5</v>
      </c>
      <c r="AB454">
        <f>IF(I454&lt;&gt;0,(ABS(X454*Constants!$B$10)+50)/100,IF(X454=0,MAX((AB453-ABS(Z454*Constants!$B$4)),0),(ABS(X454*Constants!$B$4)+50)/100))</f>
        <v>0.54005</v>
      </c>
      <c r="AC454">
        <f>IF(J454&lt;&gt;0,(ABS(Y454*Constants!$B$10)+50)/100,IF(Y454=0,MAX((AC453-ABS(AA454*Constants!$B$4)),0),(ABS(Y454*Constants!$B$4)+50)/100))</f>
        <v>0.54005</v>
      </c>
      <c r="AD454">
        <f t="shared" si="125"/>
        <v>401</v>
      </c>
      <c r="AE454">
        <f t="shared" si="126"/>
        <v>400.5</v>
      </c>
      <c r="AF454">
        <f t="shared" si="127"/>
        <v>400.5</v>
      </c>
      <c r="AG454">
        <f>((Constants!$B$5*AG453)+Constants!$B$4*AD454+AH453)/(Constants!$B$5+Constants!$B$4)</f>
        <v>401</v>
      </c>
      <c r="AH454">
        <f>((Constants!$B$5*AG453)+Constants!$B$4*AD454+AH453)-(Constants!$B$5+Constants!$B$4)*AG454</f>
        <v>0</v>
      </c>
      <c r="AI454">
        <f>((Constants!$B$5*AI453)+Constants!$B$4*AE454+AJ453)/(Constants!$B$5+Constants!$B$4)</f>
        <v>400.5</v>
      </c>
      <c r="AJ454">
        <f>((Constants!$B$5*AI453)+Constants!$B$4*AE454+AJ453)-(Constants!$B$4+Constants!$B$5)*AI454</f>
        <v>0</v>
      </c>
      <c r="AK454">
        <f>((Constants!$B$5*AK453)+Constants!$B$4*AF454+AL453)/(Constants!$B$5+Constants!$B$4)</f>
        <v>400.5</v>
      </c>
      <c r="AL454">
        <f>((Constants!$B$5*AK453)+Constants!$B$4*AF454+AL453)-(Constants!$B$5+Constants!$B$4)*AK454</f>
        <v>0</v>
      </c>
      <c r="AM454">
        <f t="shared" si="128"/>
        <v>1</v>
      </c>
      <c r="AN454">
        <f t="shared" si="129"/>
        <v>1</v>
      </c>
      <c r="AO454">
        <f>(200000*(ABS(N454)-ABS(N452))+Constants!$B$7)/(2*Constants!$B$7)</f>
        <v>0.5</v>
      </c>
      <c r="AP454">
        <f>(200000*(ABS(O454)-ABS(O452))+Constants!$B$7)/(2*Constants!$B$7)</f>
        <v>0.5</v>
      </c>
      <c r="AQ454">
        <f t="shared" si="130"/>
        <v>1</v>
      </c>
      <c r="AR454">
        <f>(Constants!$B$3*Constants!$B$8*I454*K454+AS453)/(Constants!$B$9*Constants!$B$4)</f>
        <v>2.51327433628319</v>
      </c>
      <c r="AS454">
        <f>(Constants!$B$3*Constants!$B$8*I454*K454+AS453)-(AR454*Constants!$B$9*Constants!$B$4)</f>
        <v>0</v>
      </c>
      <c r="AT454">
        <f t="shared" si="131"/>
        <v>1136</v>
      </c>
      <c r="AU454">
        <f t="array" ref="AU454">IF(SUMPRODUCT(--(SIGN(AN421:AN453)=SIGN(K422:K454)))=0,2,IF(AV453&gt;0,1,0))</f>
        <v>0</v>
      </c>
      <c r="AV454">
        <f>IF(AU454=2,ROUND(5*1000/Constants!$B$11,0),IF(AV453&gt;0,AV453-1,0))</f>
        <v>0</v>
      </c>
      <c r="AW454">
        <f t="shared" si="132"/>
        <v>0</v>
      </c>
      <c r="AX454">
        <f ca="1" t="array" ref="AX454">IF(AW454&gt;Constants!$B$12,2,IF(SUMPRODUCT(--(AX435:AX454=2))=0,0,1))</f>
        <v>2</v>
      </c>
      <c r="AZ454">
        <f t="array" ref="AZ454">IF(ABS(AG454)&gt;Constants!$B$13,2,IF(SUMPRODUCT(--(AZ434:AZ453=2))=0,0,1))</f>
        <v>0</v>
      </c>
    </row>
    <row r="455" spans="1:52">
      <c r="A455" s="3">
        <v>453</v>
      </c>
      <c r="B455">
        <f>Signals!D454</f>
        <v>1</v>
      </c>
      <c r="C455">
        <f>Signals!E454</f>
        <v>1</v>
      </c>
      <c r="D455">
        <f>Signals!G454</f>
        <v>0</v>
      </c>
      <c r="E455">
        <f>Signals!J454</f>
        <v>0</v>
      </c>
      <c r="F455">
        <f>Signals!K454</f>
        <v>0</v>
      </c>
      <c r="G455">
        <f>IF(Constants!$B$2=2,-B455,B455)</f>
        <v>1</v>
      </c>
      <c r="H455">
        <f>IF(Constants!$C$2=2,-C455,C455)</f>
        <v>1</v>
      </c>
      <c r="I455">
        <f t="shared" si="116"/>
        <v>1</v>
      </c>
      <c r="J455">
        <f t="shared" si="117"/>
        <v>1</v>
      </c>
      <c r="K455">
        <f t="shared" si="118"/>
        <v>1</v>
      </c>
      <c r="L455">
        <f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400.5</v>
      </c>
      <c r="M455">
        <f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400.5</v>
      </c>
      <c r="N455">
        <f t="shared" si="119"/>
        <v>400.5</v>
      </c>
      <c r="O455">
        <f t="shared" si="120"/>
        <v>400.5</v>
      </c>
      <c r="P455">
        <f>IF(I455&lt;&gt;0,(ABS(L455*Constants!$B$10)+50)/100,MAX(P454-ABS(N455*Constants!$B$4),0))</f>
        <v>0.54005</v>
      </c>
      <c r="Q455">
        <f>IF(J455&lt;&gt;0,(ABS(M455*Constants!$B$10)+50)/100,MAX(Q454-ABS(O455*Constants!$B$4),0))</f>
        <v>0.54005</v>
      </c>
      <c r="R455">
        <f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400.5</v>
      </c>
      <c r="S455">
        <f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400.5</v>
      </c>
      <c r="T455">
        <f t="shared" si="121"/>
        <v>400.5</v>
      </c>
      <c r="U455">
        <f t="shared" si="122"/>
        <v>400.5</v>
      </c>
      <c r="V455">
        <f>IF(I455&lt;&gt;0,(ABS(R455*Constants!$B$4)+50)/100,IF(R455=0,MAX((0-ABS(T455*Constants!$B$4)),0),(ABS(R455*Constants!$B$4)+50)/100))</f>
        <v>501.125</v>
      </c>
      <c r="W455">
        <f>IF(J455&lt;&gt;0,(ABS(S455*Constants!$B$4)+50)/100,IF(S455=0,MAX((0-ABS(U455*Constants!$B$4)),0),(ABS(S455*Constants!$B$4)+50)/100))</f>
        <v>501.125</v>
      </c>
      <c r="X455">
        <f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400.5</v>
      </c>
      <c r="Y455">
        <f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400.5</v>
      </c>
      <c r="Z455">
        <f t="shared" si="123"/>
        <v>400.5</v>
      </c>
      <c r="AA455">
        <f t="shared" si="124"/>
        <v>400.5</v>
      </c>
      <c r="AB455">
        <f>IF(I455&lt;&gt;0,(ABS(X455*Constants!$B$10)+50)/100,IF(X455=0,MAX((AB454-ABS(Z455*Constants!$B$4)),0),(ABS(X455*Constants!$B$4)+50)/100))</f>
        <v>0.54005</v>
      </c>
      <c r="AC455">
        <f>IF(J455&lt;&gt;0,(ABS(Y455*Constants!$B$10)+50)/100,IF(Y455=0,MAX((AC454-ABS(AA455*Constants!$B$4)),0),(ABS(Y455*Constants!$B$4)+50)/100))</f>
        <v>0.54005</v>
      </c>
      <c r="AD455">
        <f t="shared" si="125"/>
        <v>401</v>
      </c>
      <c r="AE455">
        <f t="shared" si="126"/>
        <v>400.5</v>
      </c>
      <c r="AF455">
        <f t="shared" si="127"/>
        <v>400.5</v>
      </c>
      <c r="AG455">
        <f>((Constants!$B$5*AG454)+Constants!$B$4*AD455+AH454)/(Constants!$B$5+Constants!$B$4)</f>
        <v>401</v>
      </c>
      <c r="AH455">
        <f>((Constants!$B$5*AG454)+Constants!$B$4*AD455+AH454)-(Constants!$B$5+Constants!$B$4)*AG455</f>
        <v>0</v>
      </c>
      <c r="AI455">
        <f>((Constants!$B$5*AI454)+Constants!$B$4*AE455+AJ454)/(Constants!$B$5+Constants!$B$4)</f>
        <v>400.5</v>
      </c>
      <c r="AJ455">
        <f>((Constants!$B$5*AI454)+Constants!$B$4*AE455+AJ454)-(Constants!$B$4+Constants!$B$5)*AI455</f>
        <v>0</v>
      </c>
      <c r="AK455">
        <f>((Constants!$B$5*AK454)+Constants!$B$4*AF455+AL454)/(Constants!$B$5+Constants!$B$4)</f>
        <v>400.5</v>
      </c>
      <c r="AL455">
        <f>((Constants!$B$5*AK454)+Constants!$B$4*AF455+AL454)-(Constants!$B$5+Constants!$B$4)*AK455</f>
        <v>0</v>
      </c>
      <c r="AM455">
        <f t="shared" si="128"/>
        <v>1</v>
      </c>
      <c r="AN455">
        <f t="shared" si="129"/>
        <v>1</v>
      </c>
      <c r="AO455">
        <f>(200000*(ABS(N455)-ABS(N453))+Constants!$B$7)/(2*Constants!$B$7)</f>
        <v>0.5</v>
      </c>
      <c r="AP455">
        <f>(200000*(ABS(O455)-ABS(O453))+Constants!$B$7)/(2*Constants!$B$7)</f>
        <v>0.5</v>
      </c>
      <c r="AQ455">
        <f t="shared" si="130"/>
        <v>1</v>
      </c>
      <c r="AR455">
        <f>(Constants!$B$3*Constants!$B$8*I455*K455+AS454)/(Constants!$B$9*Constants!$B$4)</f>
        <v>2.51327433628319</v>
      </c>
      <c r="AS455">
        <f>(Constants!$B$3*Constants!$B$8*I455*K455+AS454)-(AR455*Constants!$B$9*Constants!$B$4)</f>
        <v>0</v>
      </c>
      <c r="AT455">
        <f t="shared" si="131"/>
        <v>1138.51327433628</v>
      </c>
      <c r="AU455">
        <f t="array" ref="AU455">IF(SUMPRODUCT(--(SIGN(AN422:AN454)=SIGN(K423:K455)))=0,2,IF(AV454&gt;0,1,0))</f>
        <v>0</v>
      </c>
      <c r="AV455">
        <f>IF(AU455=2,ROUND(5*1000/Constants!$B$11,0),IF(AV454&gt;0,AV454-1,0))</f>
        <v>0</v>
      </c>
      <c r="AW455">
        <f t="shared" si="132"/>
        <v>0</v>
      </c>
      <c r="AX455">
        <f ca="1" t="array" ref="AX455">IF(AW455&gt;Constants!$B$12,2,IF(SUMPRODUCT(--(AX436:AX455=2))=0,0,1))</f>
        <v>2</v>
      </c>
      <c r="AZ455">
        <f t="array" ref="AZ455">IF(ABS(AG455)&gt;Constants!$B$13,2,IF(SUMPRODUCT(--(AZ435:AZ454=2))=0,0,1))</f>
        <v>0</v>
      </c>
    </row>
    <row r="456" spans="1:52">
      <c r="A456" s="3">
        <v>454</v>
      </c>
      <c r="B456">
        <f>Signals!D455</f>
        <v>1</v>
      </c>
      <c r="C456">
        <f>Signals!E455</f>
        <v>1</v>
      </c>
      <c r="D456">
        <f>Signals!G455</f>
        <v>0</v>
      </c>
      <c r="E456">
        <f>Signals!J455</f>
        <v>0</v>
      </c>
      <c r="F456">
        <f>Signals!K455</f>
        <v>0</v>
      </c>
      <c r="G456">
        <f>IF(Constants!$B$2=2,-B456,B456)</f>
        <v>1</v>
      </c>
      <c r="H456">
        <f>IF(Constants!$C$2=2,-C456,C456)</f>
        <v>1</v>
      </c>
      <c r="I456">
        <f t="shared" si="116"/>
        <v>1</v>
      </c>
      <c r="J456">
        <f t="shared" si="117"/>
        <v>1</v>
      </c>
      <c r="K456">
        <f t="shared" si="118"/>
        <v>1</v>
      </c>
      <c r="L456">
        <f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400.5</v>
      </c>
      <c r="M456">
        <f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400.5</v>
      </c>
      <c r="N456">
        <f t="shared" si="119"/>
        <v>400.5</v>
      </c>
      <c r="O456">
        <f t="shared" si="120"/>
        <v>400.5</v>
      </c>
      <c r="P456">
        <f>IF(I456&lt;&gt;0,(ABS(L456*Constants!$B$10)+50)/100,MAX(P455-ABS(N456*Constants!$B$4),0))</f>
        <v>0.54005</v>
      </c>
      <c r="Q456">
        <f>IF(J456&lt;&gt;0,(ABS(M456*Constants!$B$10)+50)/100,MAX(Q455-ABS(O456*Constants!$B$4),0))</f>
        <v>0.54005</v>
      </c>
      <c r="R456">
        <f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400.5</v>
      </c>
      <c r="S456">
        <f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400.5</v>
      </c>
      <c r="T456">
        <f t="shared" si="121"/>
        <v>400.5</v>
      </c>
      <c r="U456">
        <f t="shared" si="122"/>
        <v>400.5</v>
      </c>
      <c r="V456">
        <f>IF(I456&lt;&gt;0,(ABS(R456*Constants!$B$4)+50)/100,IF(R456=0,MAX((0-ABS(T456*Constants!$B$4)),0),(ABS(R456*Constants!$B$4)+50)/100))</f>
        <v>501.125</v>
      </c>
      <c r="W456">
        <f>IF(J456&lt;&gt;0,(ABS(S456*Constants!$B$4)+50)/100,IF(S456=0,MAX((0-ABS(U456*Constants!$B$4)),0),(ABS(S456*Constants!$B$4)+50)/100))</f>
        <v>501.125</v>
      </c>
      <c r="X456">
        <f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400.5</v>
      </c>
      <c r="Y456">
        <f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400.5</v>
      </c>
      <c r="Z456">
        <f t="shared" si="123"/>
        <v>400.5</v>
      </c>
      <c r="AA456">
        <f t="shared" si="124"/>
        <v>400.5</v>
      </c>
      <c r="AB456">
        <f>IF(I456&lt;&gt;0,(ABS(X456*Constants!$B$10)+50)/100,IF(X456=0,MAX((AB455-ABS(Z456*Constants!$B$4)),0),(ABS(X456*Constants!$B$4)+50)/100))</f>
        <v>0.54005</v>
      </c>
      <c r="AC456">
        <f>IF(J456&lt;&gt;0,(ABS(Y456*Constants!$B$10)+50)/100,IF(Y456=0,MAX((AC455-ABS(AA456*Constants!$B$4)),0),(ABS(Y456*Constants!$B$4)+50)/100))</f>
        <v>0.54005</v>
      </c>
      <c r="AD456">
        <f t="shared" si="125"/>
        <v>401</v>
      </c>
      <c r="AE456">
        <f t="shared" si="126"/>
        <v>400.5</v>
      </c>
      <c r="AF456">
        <f t="shared" si="127"/>
        <v>400.5</v>
      </c>
      <c r="AG456">
        <f>((Constants!$B$5*AG455)+Constants!$B$4*AD456+AH455)/(Constants!$B$5+Constants!$B$4)</f>
        <v>401</v>
      </c>
      <c r="AH456">
        <f>((Constants!$B$5*AG455)+Constants!$B$4*AD456+AH455)-(Constants!$B$5+Constants!$B$4)*AG456</f>
        <v>0</v>
      </c>
      <c r="AI456">
        <f>((Constants!$B$5*AI455)+Constants!$B$4*AE456+AJ455)/(Constants!$B$5+Constants!$B$4)</f>
        <v>400.5</v>
      </c>
      <c r="AJ456">
        <f>((Constants!$B$5*AI455)+Constants!$B$4*AE456+AJ455)-(Constants!$B$4+Constants!$B$5)*AI456</f>
        <v>0</v>
      </c>
      <c r="AK456">
        <f>((Constants!$B$5*AK455)+Constants!$B$4*AF456+AL455)/(Constants!$B$5+Constants!$B$4)</f>
        <v>400.5</v>
      </c>
      <c r="AL456">
        <f>((Constants!$B$5*AK455)+Constants!$B$4*AF456+AL455)-(Constants!$B$5+Constants!$B$4)*AK456</f>
        <v>0</v>
      </c>
      <c r="AM456">
        <f t="shared" si="128"/>
        <v>1</v>
      </c>
      <c r="AN456">
        <f t="shared" si="129"/>
        <v>1</v>
      </c>
      <c r="AO456">
        <f>(200000*(ABS(N456)-ABS(N454))+Constants!$B$7)/(2*Constants!$B$7)</f>
        <v>0.5</v>
      </c>
      <c r="AP456">
        <f>(200000*(ABS(O456)-ABS(O454))+Constants!$B$7)/(2*Constants!$B$7)</f>
        <v>0.5</v>
      </c>
      <c r="AQ456">
        <f t="shared" si="130"/>
        <v>1</v>
      </c>
      <c r="AR456">
        <f>(Constants!$B$3*Constants!$B$8*I456*K456+AS455)/(Constants!$B$9*Constants!$B$4)</f>
        <v>2.51327433628319</v>
      </c>
      <c r="AS456">
        <f>(Constants!$B$3*Constants!$B$8*I456*K456+AS455)-(AR456*Constants!$B$9*Constants!$B$4)</f>
        <v>0</v>
      </c>
      <c r="AT456">
        <f t="shared" si="131"/>
        <v>1141.02654867256</v>
      </c>
      <c r="AU456">
        <f t="array" ref="AU456">IF(SUMPRODUCT(--(SIGN(AN423:AN455)=SIGN(K424:K456)))=0,2,IF(AV455&gt;0,1,0))</f>
        <v>0</v>
      </c>
      <c r="AV456">
        <f>IF(AU456=2,ROUND(5*1000/Constants!$B$11,0),IF(AV455&gt;0,AV455-1,0))</f>
        <v>0</v>
      </c>
      <c r="AW456">
        <f t="shared" si="132"/>
        <v>0</v>
      </c>
      <c r="AX456">
        <f ca="1" t="array" ref="AX456">IF(AW456&gt;Constants!$B$12,2,IF(SUMPRODUCT(--(AX437:AX456=2))=0,0,1))</f>
        <v>2</v>
      </c>
      <c r="AZ456">
        <f t="array" ref="AZ456">IF(ABS(AG456)&gt;Constants!$B$13,2,IF(SUMPRODUCT(--(AZ436:AZ455=2))=0,0,1))</f>
        <v>0</v>
      </c>
    </row>
    <row r="457" spans="1:52">
      <c r="A457" s="3">
        <v>455</v>
      </c>
      <c r="B457">
        <f>Signals!D456</f>
        <v>1</v>
      </c>
      <c r="C457">
        <f>Signals!E456</f>
        <v>1</v>
      </c>
      <c r="D457">
        <f>Signals!G456</f>
        <v>0</v>
      </c>
      <c r="E457">
        <f>Signals!J456</f>
        <v>0</v>
      </c>
      <c r="F457">
        <f>Signals!K456</f>
        <v>0</v>
      </c>
      <c r="G457">
        <f>IF(Constants!$B$2=2,-B457,B457)</f>
        <v>1</v>
      </c>
      <c r="H457">
        <f>IF(Constants!$C$2=2,-C457,C457)</f>
        <v>1</v>
      </c>
      <c r="I457">
        <f t="shared" si="116"/>
        <v>1</v>
      </c>
      <c r="J457">
        <f t="shared" si="117"/>
        <v>1</v>
      </c>
      <c r="K457">
        <f t="shared" si="118"/>
        <v>1</v>
      </c>
      <c r="L457">
        <f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400.5</v>
      </c>
      <c r="M457">
        <f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400.5</v>
      </c>
      <c r="N457">
        <f t="shared" si="119"/>
        <v>400.5</v>
      </c>
      <c r="O457">
        <f t="shared" si="120"/>
        <v>400.5</v>
      </c>
      <c r="P457">
        <f>IF(I457&lt;&gt;0,(ABS(L457*Constants!$B$10)+50)/100,MAX(P456-ABS(N457*Constants!$B$4),0))</f>
        <v>0.54005</v>
      </c>
      <c r="Q457">
        <f>IF(J457&lt;&gt;0,(ABS(M457*Constants!$B$10)+50)/100,MAX(Q456-ABS(O457*Constants!$B$4),0))</f>
        <v>0.54005</v>
      </c>
      <c r="R457">
        <f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400.5</v>
      </c>
      <c r="S457">
        <f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400.5</v>
      </c>
      <c r="T457">
        <f t="shared" si="121"/>
        <v>400.5</v>
      </c>
      <c r="U457">
        <f t="shared" si="122"/>
        <v>400.5</v>
      </c>
      <c r="V457">
        <f>IF(I457&lt;&gt;0,(ABS(R457*Constants!$B$4)+50)/100,IF(R457=0,MAX((0-ABS(T457*Constants!$B$4)),0),(ABS(R457*Constants!$B$4)+50)/100))</f>
        <v>501.125</v>
      </c>
      <c r="W457">
        <f>IF(J457&lt;&gt;0,(ABS(S457*Constants!$B$4)+50)/100,IF(S457=0,MAX((0-ABS(U457*Constants!$B$4)),0),(ABS(S457*Constants!$B$4)+50)/100))</f>
        <v>501.125</v>
      </c>
      <c r="X457">
        <f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400.5</v>
      </c>
      <c r="Y457">
        <f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400.5</v>
      </c>
      <c r="Z457">
        <f t="shared" si="123"/>
        <v>400.5</v>
      </c>
      <c r="AA457">
        <f t="shared" si="124"/>
        <v>400.5</v>
      </c>
      <c r="AB457">
        <f>IF(I457&lt;&gt;0,(ABS(X457*Constants!$B$10)+50)/100,IF(X457=0,MAX((AB456-ABS(Z457*Constants!$B$4)),0),(ABS(X457*Constants!$B$4)+50)/100))</f>
        <v>0.54005</v>
      </c>
      <c r="AC457">
        <f>IF(J457&lt;&gt;0,(ABS(Y457*Constants!$B$10)+50)/100,IF(Y457=0,MAX((AC456-ABS(AA457*Constants!$B$4)),0),(ABS(Y457*Constants!$B$4)+50)/100))</f>
        <v>0.54005</v>
      </c>
      <c r="AD457">
        <f t="shared" si="125"/>
        <v>401</v>
      </c>
      <c r="AE457">
        <f t="shared" si="126"/>
        <v>400.5</v>
      </c>
      <c r="AF457">
        <f t="shared" si="127"/>
        <v>400.5</v>
      </c>
      <c r="AG457">
        <f>((Constants!$B$5*AG456)+Constants!$B$4*AD457+AH456)/(Constants!$B$5+Constants!$B$4)</f>
        <v>401</v>
      </c>
      <c r="AH457">
        <f>((Constants!$B$5*AG456)+Constants!$B$4*AD457+AH456)-(Constants!$B$5+Constants!$B$4)*AG457</f>
        <v>0</v>
      </c>
      <c r="AI457">
        <f>((Constants!$B$5*AI456)+Constants!$B$4*AE457+AJ456)/(Constants!$B$5+Constants!$B$4)</f>
        <v>400.5</v>
      </c>
      <c r="AJ457">
        <f>((Constants!$B$5*AI456)+Constants!$B$4*AE457+AJ456)-(Constants!$B$4+Constants!$B$5)*AI457</f>
        <v>0</v>
      </c>
      <c r="AK457">
        <f>((Constants!$B$5*AK456)+Constants!$B$4*AF457+AL456)/(Constants!$B$5+Constants!$B$4)</f>
        <v>400.5</v>
      </c>
      <c r="AL457">
        <f>((Constants!$B$5*AK456)+Constants!$B$4*AF457+AL456)-(Constants!$B$5+Constants!$B$4)*AK457</f>
        <v>0</v>
      </c>
      <c r="AM457">
        <f t="shared" si="128"/>
        <v>1</v>
      </c>
      <c r="AN457">
        <f t="shared" si="129"/>
        <v>1</v>
      </c>
      <c r="AO457">
        <f>(200000*(ABS(N457)-ABS(N455))+Constants!$B$7)/(2*Constants!$B$7)</f>
        <v>0.5</v>
      </c>
      <c r="AP457">
        <f>(200000*(ABS(O457)-ABS(O455))+Constants!$B$7)/(2*Constants!$B$7)</f>
        <v>0.5</v>
      </c>
      <c r="AQ457">
        <f t="shared" si="130"/>
        <v>1</v>
      </c>
      <c r="AR457">
        <f>(Constants!$B$3*Constants!$B$8*I457*K457+AS456)/(Constants!$B$9*Constants!$B$4)</f>
        <v>2.51327433628319</v>
      </c>
      <c r="AS457">
        <f>(Constants!$B$3*Constants!$B$8*I457*K457+AS456)-(AR457*Constants!$B$9*Constants!$B$4)</f>
        <v>0</v>
      </c>
      <c r="AT457">
        <f t="shared" si="131"/>
        <v>1143.53982300885</v>
      </c>
      <c r="AU457">
        <f t="array" ref="AU457">IF(SUMPRODUCT(--(SIGN(AN424:AN456)=SIGN(K425:K457)))=0,2,IF(AV456&gt;0,1,0))</f>
        <v>0</v>
      </c>
      <c r="AV457">
        <f>IF(AU457=2,ROUND(5*1000/Constants!$B$11,0),IF(AV456&gt;0,AV456-1,0))</f>
        <v>0</v>
      </c>
      <c r="AW457">
        <f t="shared" si="132"/>
        <v>0</v>
      </c>
      <c r="AX457">
        <f ca="1" t="array" ref="AX457">IF(AW457&gt;Constants!$B$12,2,IF(SUMPRODUCT(--(AX438:AX457=2))=0,0,1))</f>
        <v>2</v>
      </c>
      <c r="AZ457">
        <f t="array" ref="AZ457">IF(ABS(AG457)&gt;Constants!$B$13,2,IF(SUMPRODUCT(--(AZ437:AZ456=2))=0,0,1))</f>
        <v>0</v>
      </c>
    </row>
    <row r="458" spans="1:52">
      <c r="A458" s="3">
        <v>456</v>
      </c>
      <c r="B458">
        <f>Signals!D457</f>
        <v>1</v>
      </c>
      <c r="C458">
        <f>Signals!E457</f>
        <v>1</v>
      </c>
      <c r="D458">
        <f>Signals!G457</f>
        <v>0</v>
      </c>
      <c r="E458">
        <f>Signals!J457</f>
        <v>0</v>
      </c>
      <c r="F458">
        <f>Signals!K457</f>
        <v>0</v>
      </c>
      <c r="G458">
        <f>IF(Constants!$B$2=2,-B458,B458)</f>
        <v>1</v>
      </c>
      <c r="H458">
        <f>IF(Constants!$C$2=2,-C458,C458)</f>
        <v>1</v>
      </c>
      <c r="I458">
        <f t="shared" si="116"/>
        <v>1</v>
      </c>
      <c r="J458">
        <f t="shared" si="117"/>
        <v>1</v>
      </c>
      <c r="K458">
        <f t="shared" si="118"/>
        <v>1</v>
      </c>
      <c r="L458">
        <f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400.5</v>
      </c>
      <c r="M458">
        <f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400.5</v>
      </c>
      <c r="N458">
        <f t="shared" si="119"/>
        <v>400.5</v>
      </c>
      <c r="O458">
        <f t="shared" si="120"/>
        <v>400.5</v>
      </c>
      <c r="P458">
        <f>IF(I458&lt;&gt;0,(ABS(L458*Constants!$B$10)+50)/100,MAX(P457-ABS(N458*Constants!$B$4),0))</f>
        <v>0.54005</v>
      </c>
      <c r="Q458">
        <f>IF(J458&lt;&gt;0,(ABS(M458*Constants!$B$10)+50)/100,MAX(Q457-ABS(O458*Constants!$B$4),0))</f>
        <v>0.54005</v>
      </c>
      <c r="R458">
        <f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400.5</v>
      </c>
      <c r="S458">
        <f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400.5</v>
      </c>
      <c r="T458">
        <f t="shared" si="121"/>
        <v>400.5</v>
      </c>
      <c r="U458">
        <f t="shared" si="122"/>
        <v>400.5</v>
      </c>
      <c r="V458">
        <f>IF(I458&lt;&gt;0,(ABS(R458*Constants!$B$4)+50)/100,IF(R458=0,MAX((0-ABS(T458*Constants!$B$4)),0),(ABS(R458*Constants!$B$4)+50)/100))</f>
        <v>501.125</v>
      </c>
      <c r="W458">
        <f>IF(J458&lt;&gt;0,(ABS(S458*Constants!$B$4)+50)/100,IF(S458=0,MAX((0-ABS(U458*Constants!$B$4)),0),(ABS(S458*Constants!$B$4)+50)/100))</f>
        <v>501.125</v>
      </c>
      <c r="X458">
        <f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400.5</v>
      </c>
      <c r="Y458">
        <f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400.5</v>
      </c>
      <c r="Z458">
        <f t="shared" si="123"/>
        <v>400.5</v>
      </c>
      <c r="AA458">
        <f t="shared" si="124"/>
        <v>400.5</v>
      </c>
      <c r="AB458">
        <f>IF(I458&lt;&gt;0,(ABS(X458*Constants!$B$10)+50)/100,IF(X458=0,MAX((AB457-ABS(Z458*Constants!$B$4)),0),(ABS(X458*Constants!$B$4)+50)/100))</f>
        <v>0.54005</v>
      </c>
      <c r="AC458">
        <f>IF(J458&lt;&gt;0,(ABS(Y458*Constants!$B$10)+50)/100,IF(Y458=0,MAX((AC457-ABS(AA458*Constants!$B$4)),0),(ABS(Y458*Constants!$B$4)+50)/100))</f>
        <v>0.54005</v>
      </c>
      <c r="AD458">
        <f t="shared" si="125"/>
        <v>401</v>
      </c>
      <c r="AE458">
        <f t="shared" si="126"/>
        <v>400.5</v>
      </c>
      <c r="AF458">
        <f t="shared" si="127"/>
        <v>400.5</v>
      </c>
      <c r="AG458">
        <f>((Constants!$B$5*AG457)+Constants!$B$4*AD458+AH457)/(Constants!$B$5+Constants!$B$4)</f>
        <v>401</v>
      </c>
      <c r="AH458">
        <f>((Constants!$B$5*AG457)+Constants!$B$4*AD458+AH457)-(Constants!$B$5+Constants!$B$4)*AG458</f>
        <v>0</v>
      </c>
      <c r="AI458">
        <f>((Constants!$B$5*AI457)+Constants!$B$4*AE458+AJ457)/(Constants!$B$5+Constants!$B$4)</f>
        <v>400.5</v>
      </c>
      <c r="AJ458">
        <f>((Constants!$B$5*AI457)+Constants!$B$4*AE458+AJ457)-(Constants!$B$4+Constants!$B$5)*AI458</f>
        <v>0</v>
      </c>
      <c r="AK458">
        <f>((Constants!$B$5*AK457)+Constants!$B$4*AF458+AL457)/(Constants!$B$5+Constants!$B$4)</f>
        <v>400.5</v>
      </c>
      <c r="AL458">
        <f>((Constants!$B$5*AK457)+Constants!$B$4*AF458+AL457)-(Constants!$B$5+Constants!$B$4)*AK458</f>
        <v>0</v>
      </c>
      <c r="AM458">
        <f t="shared" si="128"/>
        <v>1</v>
      </c>
      <c r="AN458">
        <f t="shared" si="129"/>
        <v>1</v>
      </c>
      <c r="AO458">
        <f>(200000*(ABS(N458)-ABS(N456))+Constants!$B$7)/(2*Constants!$B$7)</f>
        <v>0.5</v>
      </c>
      <c r="AP458">
        <f>(200000*(ABS(O458)-ABS(O456))+Constants!$B$7)/(2*Constants!$B$7)</f>
        <v>0.5</v>
      </c>
      <c r="AQ458">
        <f t="shared" si="130"/>
        <v>1</v>
      </c>
      <c r="AR458">
        <f>(Constants!$B$3*Constants!$B$8*I458*K458+AS457)/(Constants!$B$9*Constants!$B$4)</f>
        <v>2.51327433628319</v>
      </c>
      <c r="AS458">
        <f>(Constants!$B$3*Constants!$B$8*I458*K458+AS457)-(AR458*Constants!$B$9*Constants!$B$4)</f>
        <v>0</v>
      </c>
      <c r="AT458">
        <f t="shared" si="131"/>
        <v>1146.05309734513</v>
      </c>
      <c r="AU458">
        <f t="array" ref="AU458">IF(SUMPRODUCT(--(SIGN(AN425:AN457)=SIGN(K426:K458)))=0,2,IF(AV457&gt;0,1,0))</f>
        <v>0</v>
      </c>
      <c r="AV458">
        <f>IF(AU458=2,ROUND(5*1000/Constants!$B$11,0),IF(AV457&gt;0,AV457-1,0))</f>
        <v>0</v>
      </c>
      <c r="AW458">
        <f t="shared" si="132"/>
        <v>0</v>
      </c>
      <c r="AX458">
        <f ca="1" t="array" ref="AX458">IF(AW458&gt;Constants!$B$12,2,IF(SUMPRODUCT(--(AX439:AX458=2))=0,0,1))</f>
        <v>2</v>
      </c>
      <c r="AZ458">
        <f t="array" ref="AZ458">IF(ABS(AG458)&gt;Constants!$B$13,2,IF(SUMPRODUCT(--(AZ438:AZ457=2))=0,0,1))</f>
        <v>0</v>
      </c>
    </row>
    <row r="459" spans="1:52">
      <c r="A459" s="3">
        <v>457</v>
      </c>
      <c r="B459">
        <f>Signals!D458</f>
        <v>1</v>
      </c>
      <c r="C459">
        <f>Signals!E458</f>
        <v>1</v>
      </c>
      <c r="D459">
        <f>Signals!G458</f>
        <v>0</v>
      </c>
      <c r="E459">
        <f>Signals!J458</f>
        <v>0</v>
      </c>
      <c r="F459">
        <f>Signals!K458</f>
        <v>0</v>
      </c>
      <c r="G459">
        <f>IF(Constants!$B$2=2,-B459,B459)</f>
        <v>1</v>
      </c>
      <c r="H459">
        <f>IF(Constants!$C$2=2,-C459,C459)</f>
        <v>1</v>
      </c>
      <c r="I459">
        <f t="shared" si="116"/>
        <v>1</v>
      </c>
      <c r="J459">
        <f t="shared" si="117"/>
        <v>1</v>
      </c>
      <c r="K459">
        <f t="shared" si="118"/>
        <v>1</v>
      </c>
      <c r="L459">
        <f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400.5</v>
      </c>
      <c r="M459">
        <f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400.5</v>
      </c>
      <c r="N459">
        <f t="shared" si="119"/>
        <v>400.5</v>
      </c>
      <c r="O459">
        <f t="shared" si="120"/>
        <v>400.5</v>
      </c>
      <c r="P459">
        <f>IF(I459&lt;&gt;0,(ABS(L459*Constants!$B$10)+50)/100,MAX(P458-ABS(N459*Constants!$B$4),0))</f>
        <v>0.54005</v>
      </c>
      <c r="Q459">
        <f>IF(J459&lt;&gt;0,(ABS(M459*Constants!$B$10)+50)/100,MAX(Q458-ABS(O459*Constants!$B$4),0))</f>
        <v>0.54005</v>
      </c>
      <c r="R459">
        <f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400.5</v>
      </c>
      <c r="S459">
        <f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400.5</v>
      </c>
      <c r="T459">
        <f t="shared" si="121"/>
        <v>400.5</v>
      </c>
      <c r="U459">
        <f t="shared" si="122"/>
        <v>400.5</v>
      </c>
      <c r="V459">
        <f>IF(I459&lt;&gt;0,(ABS(R459*Constants!$B$4)+50)/100,IF(R459=0,MAX((0-ABS(T459*Constants!$B$4)),0),(ABS(R459*Constants!$B$4)+50)/100))</f>
        <v>501.125</v>
      </c>
      <c r="W459">
        <f>IF(J459&lt;&gt;0,(ABS(S459*Constants!$B$4)+50)/100,IF(S459=0,MAX((0-ABS(U459*Constants!$B$4)),0),(ABS(S459*Constants!$B$4)+50)/100))</f>
        <v>501.125</v>
      </c>
      <c r="X459">
        <f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400.5</v>
      </c>
      <c r="Y459">
        <f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400.5</v>
      </c>
      <c r="Z459">
        <f t="shared" si="123"/>
        <v>400.5</v>
      </c>
      <c r="AA459">
        <f t="shared" si="124"/>
        <v>400.5</v>
      </c>
      <c r="AB459">
        <f>IF(I459&lt;&gt;0,(ABS(X459*Constants!$B$10)+50)/100,IF(X459=0,MAX((AB458-ABS(Z459*Constants!$B$4)),0),(ABS(X459*Constants!$B$4)+50)/100))</f>
        <v>0.54005</v>
      </c>
      <c r="AC459">
        <f>IF(J459&lt;&gt;0,(ABS(Y459*Constants!$B$10)+50)/100,IF(Y459=0,MAX((AC458-ABS(AA459*Constants!$B$4)),0),(ABS(Y459*Constants!$B$4)+50)/100))</f>
        <v>0.54005</v>
      </c>
      <c r="AD459">
        <f t="shared" si="125"/>
        <v>401</v>
      </c>
      <c r="AE459">
        <f t="shared" si="126"/>
        <v>400.5</v>
      </c>
      <c r="AF459">
        <f t="shared" si="127"/>
        <v>400.5</v>
      </c>
      <c r="AG459">
        <f>((Constants!$B$5*AG458)+Constants!$B$4*AD459+AH458)/(Constants!$B$5+Constants!$B$4)</f>
        <v>401</v>
      </c>
      <c r="AH459">
        <f>((Constants!$B$5*AG458)+Constants!$B$4*AD459+AH458)-(Constants!$B$5+Constants!$B$4)*AG459</f>
        <v>0</v>
      </c>
      <c r="AI459">
        <f>((Constants!$B$5*AI458)+Constants!$B$4*AE459+AJ458)/(Constants!$B$5+Constants!$B$4)</f>
        <v>400.5</v>
      </c>
      <c r="AJ459">
        <f>((Constants!$B$5*AI458)+Constants!$B$4*AE459+AJ458)-(Constants!$B$4+Constants!$B$5)*AI459</f>
        <v>0</v>
      </c>
      <c r="AK459">
        <f>((Constants!$B$5*AK458)+Constants!$B$4*AF459+AL458)/(Constants!$B$5+Constants!$B$4)</f>
        <v>400.5</v>
      </c>
      <c r="AL459">
        <f>((Constants!$B$5*AK458)+Constants!$B$4*AF459+AL458)-(Constants!$B$5+Constants!$B$4)*AK459</f>
        <v>0</v>
      </c>
      <c r="AM459">
        <f t="shared" si="128"/>
        <v>1</v>
      </c>
      <c r="AN459">
        <f t="shared" si="129"/>
        <v>1</v>
      </c>
      <c r="AO459">
        <f>(200000*(ABS(N459)-ABS(N457))+Constants!$B$7)/(2*Constants!$B$7)</f>
        <v>0.5</v>
      </c>
      <c r="AP459">
        <f>(200000*(ABS(O459)-ABS(O457))+Constants!$B$7)/(2*Constants!$B$7)</f>
        <v>0.5</v>
      </c>
      <c r="AQ459">
        <f t="shared" si="130"/>
        <v>1</v>
      </c>
      <c r="AR459">
        <f>(Constants!$B$3*Constants!$B$8*I459*K459+AS458)/(Constants!$B$9*Constants!$B$4)</f>
        <v>2.51327433628319</v>
      </c>
      <c r="AS459">
        <f>(Constants!$B$3*Constants!$B$8*I459*K459+AS458)-(AR459*Constants!$B$9*Constants!$B$4)</f>
        <v>0</v>
      </c>
      <c r="AT459">
        <f t="shared" si="131"/>
        <v>1148.56637168141</v>
      </c>
      <c r="AU459">
        <f t="array" ref="AU459">IF(SUMPRODUCT(--(SIGN(AN426:AN458)=SIGN(K427:K459)))=0,2,IF(AV458&gt;0,1,0))</f>
        <v>0</v>
      </c>
      <c r="AV459">
        <f>IF(AU459=2,ROUND(5*1000/Constants!$B$11,0),IF(AV458&gt;0,AV458-1,0))</f>
        <v>0</v>
      </c>
      <c r="AW459">
        <f t="shared" si="132"/>
        <v>0</v>
      </c>
      <c r="AX459">
        <f ca="1" t="array" ref="AX459">IF(AW459&gt;Constants!$B$12,2,IF(SUMPRODUCT(--(AX440:AX459=2))=0,0,1))</f>
        <v>2</v>
      </c>
      <c r="AZ459">
        <f t="array" ref="AZ459">IF(ABS(AG459)&gt;Constants!$B$13,2,IF(SUMPRODUCT(--(AZ439:AZ458=2))=0,0,1))</f>
        <v>0</v>
      </c>
    </row>
    <row r="460" spans="1:52">
      <c r="A460" s="3">
        <v>458</v>
      </c>
      <c r="B460">
        <f>Signals!D459</f>
        <v>1</v>
      </c>
      <c r="C460">
        <f>Signals!E459</f>
        <v>1</v>
      </c>
      <c r="D460">
        <f>Signals!G459</f>
        <v>0</v>
      </c>
      <c r="E460">
        <f>Signals!J459</f>
        <v>0</v>
      </c>
      <c r="F460">
        <f>Signals!K459</f>
        <v>0</v>
      </c>
      <c r="G460">
        <f>IF(Constants!$B$2=2,-B460,B460)</f>
        <v>1</v>
      </c>
      <c r="H460">
        <f>IF(Constants!$C$2=2,-C460,C460)</f>
        <v>1</v>
      </c>
      <c r="I460">
        <f t="shared" si="116"/>
        <v>1</v>
      </c>
      <c r="J460">
        <f t="shared" si="117"/>
        <v>1</v>
      </c>
      <c r="K460">
        <f t="shared" si="118"/>
        <v>1</v>
      </c>
      <c r="L460">
        <f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400.5</v>
      </c>
      <c r="M460">
        <f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400.5</v>
      </c>
      <c r="N460">
        <f t="shared" si="119"/>
        <v>400.5</v>
      </c>
      <c r="O460">
        <f t="shared" si="120"/>
        <v>400.5</v>
      </c>
      <c r="P460">
        <f>IF(I460&lt;&gt;0,(ABS(L460*Constants!$B$10)+50)/100,MAX(P459-ABS(N460*Constants!$B$4),0))</f>
        <v>0.54005</v>
      </c>
      <c r="Q460">
        <f>IF(J460&lt;&gt;0,(ABS(M460*Constants!$B$10)+50)/100,MAX(Q459-ABS(O460*Constants!$B$4),0))</f>
        <v>0.54005</v>
      </c>
      <c r="R460">
        <f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400.5</v>
      </c>
      <c r="S460">
        <f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400.5</v>
      </c>
      <c r="T460">
        <f t="shared" si="121"/>
        <v>400.5</v>
      </c>
      <c r="U460">
        <f t="shared" si="122"/>
        <v>400.5</v>
      </c>
      <c r="V460">
        <f>IF(I460&lt;&gt;0,(ABS(R460*Constants!$B$4)+50)/100,IF(R460=0,MAX((0-ABS(T460*Constants!$B$4)),0),(ABS(R460*Constants!$B$4)+50)/100))</f>
        <v>501.125</v>
      </c>
      <c r="W460">
        <f>IF(J460&lt;&gt;0,(ABS(S460*Constants!$B$4)+50)/100,IF(S460=0,MAX((0-ABS(U460*Constants!$B$4)),0),(ABS(S460*Constants!$B$4)+50)/100))</f>
        <v>501.125</v>
      </c>
      <c r="X460">
        <f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400.5</v>
      </c>
      <c r="Y460">
        <f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400.5</v>
      </c>
      <c r="Z460">
        <f t="shared" si="123"/>
        <v>400.5</v>
      </c>
      <c r="AA460">
        <f t="shared" si="124"/>
        <v>400.5</v>
      </c>
      <c r="AB460">
        <f>IF(I460&lt;&gt;0,(ABS(X460*Constants!$B$10)+50)/100,IF(X460=0,MAX((AB459-ABS(Z460*Constants!$B$4)),0),(ABS(X460*Constants!$B$4)+50)/100))</f>
        <v>0.54005</v>
      </c>
      <c r="AC460">
        <f>IF(J460&lt;&gt;0,(ABS(Y460*Constants!$B$10)+50)/100,IF(Y460=0,MAX((AC459-ABS(AA460*Constants!$B$4)),0),(ABS(Y460*Constants!$B$4)+50)/100))</f>
        <v>0.54005</v>
      </c>
      <c r="AD460">
        <f t="shared" si="125"/>
        <v>401</v>
      </c>
      <c r="AE460">
        <f t="shared" si="126"/>
        <v>400.5</v>
      </c>
      <c r="AF460">
        <f t="shared" si="127"/>
        <v>400.5</v>
      </c>
      <c r="AG460">
        <f>((Constants!$B$5*AG459)+Constants!$B$4*AD460+AH459)/(Constants!$B$5+Constants!$B$4)</f>
        <v>401</v>
      </c>
      <c r="AH460">
        <f>((Constants!$B$5*AG459)+Constants!$B$4*AD460+AH459)-(Constants!$B$5+Constants!$B$4)*AG460</f>
        <v>0</v>
      </c>
      <c r="AI460">
        <f>((Constants!$B$5*AI459)+Constants!$B$4*AE460+AJ459)/(Constants!$B$5+Constants!$B$4)</f>
        <v>400.5</v>
      </c>
      <c r="AJ460">
        <f>((Constants!$B$5*AI459)+Constants!$B$4*AE460+AJ459)-(Constants!$B$4+Constants!$B$5)*AI460</f>
        <v>0</v>
      </c>
      <c r="AK460">
        <f>((Constants!$B$5*AK459)+Constants!$B$4*AF460+AL459)/(Constants!$B$5+Constants!$B$4)</f>
        <v>400.5</v>
      </c>
      <c r="AL460">
        <f>((Constants!$B$5*AK459)+Constants!$B$4*AF460+AL459)-(Constants!$B$5+Constants!$B$4)*AK460</f>
        <v>0</v>
      </c>
      <c r="AM460">
        <f t="shared" si="128"/>
        <v>1</v>
      </c>
      <c r="AN460">
        <f t="shared" si="129"/>
        <v>1</v>
      </c>
      <c r="AO460">
        <f>(200000*(ABS(N460)-ABS(N458))+Constants!$B$7)/(2*Constants!$B$7)</f>
        <v>0.5</v>
      </c>
      <c r="AP460">
        <f>(200000*(ABS(O460)-ABS(O458))+Constants!$B$7)/(2*Constants!$B$7)</f>
        <v>0.5</v>
      </c>
      <c r="AQ460">
        <f t="shared" si="130"/>
        <v>1</v>
      </c>
      <c r="AR460">
        <f>(Constants!$B$3*Constants!$B$8*I460*K460+AS459)/(Constants!$B$9*Constants!$B$4)</f>
        <v>2.51327433628319</v>
      </c>
      <c r="AS460">
        <f>(Constants!$B$3*Constants!$B$8*I460*K460+AS459)-(AR460*Constants!$B$9*Constants!$B$4)</f>
        <v>0</v>
      </c>
      <c r="AT460">
        <f t="shared" si="131"/>
        <v>1151.07964601769</v>
      </c>
      <c r="AU460">
        <f t="array" ref="AU460">IF(SUMPRODUCT(--(SIGN(AN427:AN459)=SIGN(K428:K460)))=0,2,IF(AV459&gt;0,1,0))</f>
        <v>0</v>
      </c>
      <c r="AV460">
        <f>IF(AU460=2,ROUND(5*1000/Constants!$B$11,0),IF(AV459&gt;0,AV459-1,0))</f>
        <v>0</v>
      </c>
      <c r="AW460">
        <f t="shared" si="132"/>
        <v>0</v>
      </c>
      <c r="AX460">
        <f ca="1" t="array" ref="AX460">IF(AW460&gt;Constants!$B$12,2,IF(SUMPRODUCT(--(AX441:AX460=2))=0,0,1))</f>
        <v>2</v>
      </c>
      <c r="AZ460">
        <f t="array" ref="AZ460">IF(ABS(AG460)&gt;Constants!$B$13,2,IF(SUMPRODUCT(--(AZ440:AZ459=2))=0,0,1))</f>
        <v>0</v>
      </c>
    </row>
    <row r="461" spans="1:52">
      <c r="A461" s="3">
        <v>459</v>
      </c>
      <c r="B461">
        <f>Signals!D460</f>
        <v>1</v>
      </c>
      <c r="C461">
        <f>Signals!E460</f>
        <v>1</v>
      </c>
      <c r="D461">
        <f>Signals!G460</f>
        <v>0</v>
      </c>
      <c r="E461">
        <f>Signals!J460</f>
        <v>0</v>
      </c>
      <c r="F461">
        <f>Signals!K460</f>
        <v>0</v>
      </c>
      <c r="G461">
        <f>IF(Constants!$B$2=2,-B461,B461)</f>
        <v>1</v>
      </c>
      <c r="H461">
        <f>IF(Constants!$C$2=2,-C461,C461)</f>
        <v>1</v>
      </c>
      <c r="I461">
        <f t="shared" si="116"/>
        <v>1</v>
      </c>
      <c r="J461">
        <f t="shared" si="117"/>
        <v>1</v>
      </c>
      <c r="K461">
        <f t="shared" si="118"/>
        <v>1</v>
      </c>
      <c r="L461">
        <f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400.5</v>
      </c>
      <c r="M461">
        <f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400.5</v>
      </c>
      <c r="N461">
        <f t="shared" si="119"/>
        <v>400.5</v>
      </c>
      <c r="O461">
        <f t="shared" si="120"/>
        <v>400.5</v>
      </c>
      <c r="P461">
        <f>IF(I461&lt;&gt;0,(ABS(L461*Constants!$B$10)+50)/100,MAX(P460-ABS(N461*Constants!$B$4),0))</f>
        <v>0.54005</v>
      </c>
      <c r="Q461">
        <f>IF(J461&lt;&gt;0,(ABS(M461*Constants!$B$10)+50)/100,MAX(Q460-ABS(O461*Constants!$B$4),0))</f>
        <v>0.54005</v>
      </c>
      <c r="R461">
        <f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400.5</v>
      </c>
      <c r="S461">
        <f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400.5</v>
      </c>
      <c r="T461">
        <f t="shared" si="121"/>
        <v>400.5</v>
      </c>
      <c r="U461">
        <f t="shared" si="122"/>
        <v>400.5</v>
      </c>
      <c r="V461">
        <f>IF(I461&lt;&gt;0,(ABS(R461*Constants!$B$4)+50)/100,IF(R461=0,MAX((0-ABS(T461*Constants!$B$4)),0),(ABS(R461*Constants!$B$4)+50)/100))</f>
        <v>501.125</v>
      </c>
      <c r="W461">
        <f>IF(J461&lt;&gt;0,(ABS(S461*Constants!$B$4)+50)/100,IF(S461=0,MAX((0-ABS(U461*Constants!$B$4)),0),(ABS(S461*Constants!$B$4)+50)/100))</f>
        <v>501.125</v>
      </c>
      <c r="X461">
        <f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400.5</v>
      </c>
      <c r="Y461">
        <f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400.5</v>
      </c>
      <c r="Z461">
        <f t="shared" si="123"/>
        <v>400.5</v>
      </c>
      <c r="AA461">
        <f t="shared" si="124"/>
        <v>400.5</v>
      </c>
      <c r="AB461">
        <f>IF(I461&lt;&gt;0,(ABS(X461*Constants!$B$10)+50)/100,IF(X461=0,MAX((AB460-ABS(Z461*Constants!$B$4)),0),(ABS(X461*Constants!$B$4)+50)/100))</f>
        <v>0.54005</v>
      </c>
      <c r="AC461">
        <f>IF(J461&lt;&gt;0,(ABS(Y461*Constants!$B$10)+50)/100,IF(Y461=0,MAX((AC460-ABS(AA461*Constants!$B$4)),0),(ABS(Y461*Constants!$B$4)+50)/100))</f>
        <v>0.54005</v>
      </c>
      <c r="AD461">
        <f t="shared" si="125"/>
        <v>401</v>
      </c>
      <c r="AE461">
        <f t="shared" si="126"/>
        <v>400.5</v>
      </c>
      <c r="AF461">
        <f t="shared" si="127"/>
        <v>400.5</v>
      </c>
      <c r="AG461">
        <f>((Constants!$B$5*AG460)+Constants!$B$4*AD461+AH460)/(Constants!$B$5+Constants!$B$4)</f>
        <v>401</v>
      </c>
      <c r="AH461">
        <f>((Constants!$B$5*AG460)+Constants!$B$4*AD461+AH460)-(Constants!$B$5+Constants!$B$4)*AG461</f>
        <v>0</v>
      </c>
      <c r="AI461">
        <f>((Constants!$B$5*AI460)+Constants!$B$4*AE461+AJ460)/(Constants!$B$5+Constants!$B$4)</f>
        <v>400.5</v>
      </c>
      <c r="AJ461">
        <f>((Constants!$B$5*AI460)+Constants!$B$4*AE461+AJ460)-(Constants!$B$4+Constants!$B$5)*AI461</f>
        <v>0</v>
      </c>
      <c r="AK461">
        <f>((Constants!$B$5*AK460)+Constants!$B$4*AF461+AL460)/(Constants!$B$5+Constants!$B$4)</f>
        <v>400.5</v>
      </c>
      <c r="AL461">
        <f>((Constants!$B$5*AK460)+Constants!$B$4*AF461+AL460)-(Constants!$B$5+Constants!$B$4)*AK461</f>
        <v>0</v>
      </c>
      <c r="AM461">
        <f t="shared" si="128"/>
        <v>1</v>
      </c>
      <c r="AN461">
        <f t="shared" si="129"/>
        <v>1</v>
      </c>
      <c r="AO461">
        <f>(200000*(ABS(N461)-ABS(N459))+Constants!$B$7)/(2*Constants!$B$7)</f>
        <v>0.5</v>
      </c>
      <c r="AP461">
        <f>(200000*(ABS(O461)-ABS(O459))+Constants!$B$7)/(2*Constants!$B$7)</f>
        <v>0.5</v>
      </c>
      <c r="AQ461">
        <f t="shared" si="130"/>
        <v>1</v>
      </c>
      <c r="AR461">
        <f>(Constants!$B$3*Constants!$B$8*I461*K461+AS460)/(Constants!$B$9*Constants!$B$4)</f>
        <v>2.51327433628319</v>
      </c>
      <c r="AS461">
        <f>(Constants!$B$3*Constants!$B$8*I461*K461+AS460)-(AR461*Constants!$B$9*Constants!$B$4)</f>
        <v>0</v>
      </c>
      <c r="AT461">
        <f t="shared" si="131"/>
        <v>1153.59292035398</v>
      </c>
      <c r="AU461">
        <f t="array" ref="AU461">IF(SUMPRODUCT(--(SIGN(AN428:AN460)=SIGN(K429:K461)))=0,2,IF(AV460&gt;0,1,0))</f>
        <v>0</v>
      </c>
      <c r="AV461">
        <f>IF(AU461=2,ROUND(5*1000/Constants!$B$11,0),IF(AV460&gt;0,AV460-1,0))</f>
        <v>0</v>
      </c>
      <c r="AW461">
        <f t="shared" si="132"/>
        <v>0</v>
      </c>
      <c r="AX461">
        <f ca="1" t="array" ref="AX461">IF(AW461&gt;Constants!$B$12,2,IF(SUMPRODUCT(--(AX442:AX461=2))=0,0,1))</f>
        <v>2</v>
      </c>
      <c r="AZ461">
        <f t="array" ref="AZ461">IF(ABS(AG461)&gt;Constants!$B$13,2,IF(SUMPRODUCT(--(AZ441:AZ460=2))=0,0,1))</f>
        <v>0</v>
      </c>
    </row>
    <row r="462" spans="1:52">
      <c r="A462" s="3">
        <v>460</v>
      </c>
      <c r="B462">
        <f>Signals!D461</f>
        <v>1</v>
      </c>
      <c r="C462">
        <f>Signals!E461</f>
        <v>1</v>
      </c>
      <c r="D462">
        <f>Signals!G461</f>
        <v>0</v>
      </c>
      <c r="E462">
        <f>Signals!J461</f>
        <v>0</v>
      </c>
      <c r="F462">
        <f>Signals!K461</f>
        <v>0</v>
      </c>
      <c r="G462">
        <f>IF(Constants!$B$2=2,-B462,B462)</f>
        <v>1</v>
      </c>
      <c r="H462">
        <f>IF(Constants!$C$2=2,-C462,C462)</f>
        <v>1</v>
      </c>
      <c r="I462">
        <f t="shared" si="116"/>
        <v>1</v>
      </c>
      <c r="J462">
        <f t="shared" si="117"/>
        <v>1</v>
      </c>
      <c r="K462">
        <f t="shared" si="118"/>
        <v>1</v>
      </c>
      <c r="L462">
        <f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400.5</v>
      </c>
      <c r="M462">
        <f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400.5</v>
      </c>
      <c r="N462">
        <f t="shared" si="119"/>
        <v>400.5</v>
      </c>
      <c r="O462">
        <f t="shared" si="120"/>
        <v>400.5</v>
      </c>
      <c r="P462">
        <f>IF(I462&lt;&gt;0,(ABS(L462*Constants!$B$10)+50)/100,MAX(P461-ABS(N462*Constants!$B$4),0))</f>
        <v>0.54005</v>
      </c>
      <c r="Q462">
        <f>IF(J462&lt;&gt;0,(ABS(M462*Constants!$B$10)+50)/100,MAX(Q461-ABS(O462*Constants!$B$4),0))</f>
        <v>0.54005</v>
      </c>
      <c r="R462">
        <f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400.5</v>
      </c>
      <c r="S462">
        <f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400.5</v>
      </c>
      <c r="T462">
        <f t="shared" si="121"/>
        <v>400.5</v>
      </c>
      <c r="U462">
        <f t="shared" si="122"/>
        <v>400.5</v>
      </c>
      <c r="V462">
        <f>IF(I462&lt;&gt;0,(ABS(R462*Constants!$B$4)+50)/100,IF(R462=0,MAX((0-ABS(T462*Constants!$B$4)),0),(ABS(R462*Constants!$B$4)+50)/100))</f>
        <v>501.125</v>
      </c>
      <c r="W462">
        <f>IF(J462&lt;&gt;0,(ABS(S462*Constants!$B$4)+50)/100,IF(S462=0,MAX((0-ABS(U462*Constants!$B$4)),0),(ABS(S462*Constants!$B$4)+50)/100))</f>
        <v>501.125</v>
      </c>
      <c r="X462">
        <f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400.5</v>
      </c>
      <c r="Y462">
        <f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400.5</v>
      </c>
      <c r="Z462">
        <f t="shared" si="123"/>
        <v>400.5</v>
      </c>
      <c r="AA462">
        <f t="shared" si="124"/>
        <v>400.5</v>
      </c>
      <c r="AB462">
        <f>IF(I462&lt;&gt;0,(ABS(X462*Constants!$B$10)+50)/100,IF(X462=0,MAX((AB461-ABS(Z462*Constants!$B$4)),0),(ABS(X462*Constants!$B$4)+50)/100))</f>
        <v>0.54005</v>
      </c>
      <c r="AC462">
        <f>IF(J462&lt;&gt;0,(ABS(Y462*Constants!$B$10)+50)/100,IF(Y462=0,MAX((AC461-ABS(AA462*Constants!$B$4)),0),(ABS(Y462*Constants!$B$4)+50)/100))</f>
        <v>0.54005</v>
      </c>
      <c r="AD462">
        <f t="shared" si="125"/>
        <v>401</v>
      </c>
      <c r="AE462">
        <f t="shared" si="126"/>
        <v>400.5</v>
      </c>
      <c r="AF462">
        <f t="shared" si="127"/>
        <v>400.5</v>
      </c>
      <c r="AG462">
        <f>((Constants!$B$5*AG461)+Constants!$B$4*AD462+AH461)/(Constants!$B$5+Constants!$B$4)</f>
        <v>401</v>
      </c>
      <c r="AH462">
        <f>((Constants!$B$5*AG461)+Constants!$B$4*AD462+AH461)-(Constants!$B$5+Constants!$B$4)*AG462</f>
        <v>0</v>
      </c>
      <c r="AI462">
        <f>((Constants!$B$5*AI461)+Constants!$B$4*AE462+AJ461)/(Constants!$B$5+Constants!$B$4)</f>
        <v>400.5</v>
      </c>
      <c r="AJ462">
        <f>((Constants!$B$5*AI461)+Constants!$B$4*AE462+AJ461)-(Constants!$B$4+Constants!$B$5)*AI462</f>
        <v>0</v>
      </c>
      <c r="AK462">
        <f>((Constants!$B$5*AK461)+Constants!$B$4*AF462+AL461)/(Constants!$B$5+Constants!$B$4)</f>
        <v>400.5</v>
      </c>
      <c r="AL462">
        <f>((Constants!$B$5*AK461)+Constants!$B$4*AF462+AL461)-(Constants!$B$5+Constants!$B$4)*AK462</f>
        <v>0</v>
      </c>
      <c r="AM462">
        <f t="shared" si="128"/>
        <v>1</v>
      </c>
      <c r="AN462">
        <f t="shared" si="129"/>
        <v>1</v>
      </c>
      <c r="AO462">
        <f>(200000*(ABS(N462)-ABS(N460))+Constants!$B$7)/(2*Constants!$B$7)</f>
        <v>0.5</v>
      </c>
      <c r="AP462">
        <f>(200000*(ABS(O462)-ABS(O460))+Constants!$B$7)/(2*Constants!$B$7)</f>
        <v>0.5</v>
      </c>
      <c r="AQ462">
        <f t="shared" si="130"/>
        <v>1</v>
      </c>
      <c r="AR462">
        <f>(Constants!$B$3*Constants!$B$8*I462*K462+AS461)/(Constants!$B$9*Constants!$B$4)</f>
        <v>2.51327433628319</v>
      </c>
      <c r="AS462">
        <f>(Constants!$B$3*Constants!$B$8*I462*K462+AS461)-(AR462*Constants!$B$9*Constants!$B$4)</f>
        <v>0</v>
      </c>
      <c r="AT462">
        <f t="shared" si="131"/>
        <v>1156.10619469026</v>
      </c>
      <c r="AU462">
        <f t="array" ref="AU462">IF(SUMPRODUCT(--(SIGN(AN429:AN461)=SIGN(K430:K462)))=0,2,IF(AV461&gt;0,1,0))</f>
        <v>0</v>
      </c>
      <c r="AV462">
        <f>IF(AU462=2,ROUND(5*1000/Constants!$B$11,0),IF(AV461&gt;0,AV461-1,0))</f>
        <v>0</v>
      </c>
      <c r="AW462">
        <f t="shared" si="132"/>
        <v>0</v>
      </c>
      <c r="AX462">
        <f ca="1" t="array" ref="AX462">IF(AW462&gt;Constants!$B$12,2,IF(SUMPRODUCT(--(AX443:AX462=2))=0,0,1))</f>
        <v>2</v>
      </c>
      <c r="AZ462">
        <f t="array" ref="AZ462">IF(ABS(AG462)&gt;Constants!$B$13,2,IF(SUMPRODUCT(--(AZ442:AZ461=2))=0,0,1))</f>
        <v>0</v>
      </c>
    </row>
    <row r="463" spans="1:52">
      <c r="A463" s="3">
        <v>461</v>
      </c>
      <c r="B463">
        <f>Signals!D462</f>
        <v>1</v>
      </c>
      <c r="C463">
        <f>Signals!E462</f>
        <v>1</v>
      </c>
      <c r="D463">
        <f>Signals!G462</f>
        <v>0</v>
      </c>
      <c r="E463">
        <f>Signals!J462</f>
        <v>0</v>
      </c>
      <c r="F463">
        <f>Signals!K462</f>
        <v>0</v>
      </c>
      <c r="G463">
        <f>IF(Constants!$B$2=2,-B463,B463)</f>
        <v>1</v>
      </c>
      <c r="H463">
        <f>IF(Constants!$C$2=2,-C463,C463)</f>
        <v>1</v>
      </c>
      <c r="I463">
        <f t="shared" si="116"/>
        <v>1</v>
      </c>
      <c r="J463">
        <f t="shared" si="117"/>
        <v>1</v>
      </c>
      <c r="K463">
        <f t="shared" si="118"/>
        <v>1</v>
      </c>
      <c r="L463">
        <f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400.5</v>
      </c>
      <c r="M463">
        <f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400.5</v>
      </c>
      <c r="N463">
        <f t="shared" si="119"/>
        <v>400.5</v>
      </c>
      <c r="O463">
        <f t="shared" si="120"/>
        <v>400.5</v>
      </c>
      <c r="P463">
        <f>IF(I463&lt;&gt;0,(ABS(L463*Constants!$B$10)+50)/100,MAX(P462-ABS(N463*Constants!$B$4),0))</f>
        <v>0.54005</v>
      </c>
      <c r="Q463">
        <f>IF(J463&lt;&gt;0,(ABS(M463*Constants!$B$10)+50)/100,MAX(Q462-ABS(O463*Constants!$B$4),0))</f>
        <v>0.54005</v>
      </c>
      <c r="R463">
        <f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400.5</v>
      </c>
      <c r="S463">
        <f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400.5</v>
      </c>
      <c r="T463">
        <f t="shared" si="121"/>
        <v>400.5</v>
      </c>
      <c r="U463">
        <f t="shared" si="122"/>
        <v>400.5</v>
      </c>
      <c r="V463">
        <f>IF(I463&lt;&gt;0,(ABS(R463*Constants!$B$4)+50)/100,IF(R463=0,MAX((0-ABS(T463*Constants!$B$4)),0),(ABS(R463*Constants!$B$4)+50)/100))</f>
        <v>501.125</v>
      </c>
      <c r="W463">
        <f>IF(J463&lt;&gt;0,(ABS(S463*Constants!$B$4)+50)/100,IF(S463=0,MAX((0-ABS(U463*Constants!$B$4)),0),(ABS(S463*Constants!$B$4)+50)/100))</f>
        <v>501.125</v>
      </c>
      <c r="X463">
        <f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400.5</v>
      </c>
      <c r="Y463">
        <f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400.5</v>
      </c>
      <c r="Z463">
        <f t="shared" si="123"/>
        <v>400.5</v>
      </c>
      <c r="AA463">
        <f t="shared" si="124"/>
        <v>400.5</v>
      </c>
      <c r="AB463">
        <f>IF(I463&lt;&gt;0,(ABS(X463*Constants!$B$10)+50)/100,IF(X463=0,MAX((AB462-ABS(Z463*Constants!$B$4)),0),(ABS(X463*Constants!$B$4)+50)/100))</f>
        <v>0.54005</v>
      </c>
      <c r="AC463">
        <f>IF(J463&lt;&gt;0,(ABS(Y463*Constants!$B$10)+50)/100,IF(Y463=0,MAX((AC462-ABS(AA463*Constants!$B$4)),0),(ABS(Y463*Constants!$B$4)+50)/100))</f>
        <v>0.54005</v>
      </c>
      <c r="AD463">
        <f t="shared" si="125"/>
        <v>401</v>
      </c>
      <c r="AE463">
        <f t="shared" si="126"/>
        <v>400.5</v>
      </c>
      <c r="AF463">
        <f t="shared" si="127"/>
        <v>400.5</v>
      </c>
      <c r="AG463">
        <f>((Constants!$B$5*AG462)+Constants!$B$4*AD463+AH462)/(Constants!$B$5+Constants!$B$4)</f>
        <v>401</v>
      </c>
      <c r="AH463">
        <f>((Constants!$B$5*AG462)+Constants!$B$4*AD463+AH462)-(Constants!$B$5+Constants!$B$4)*AG463</f>
        <v>0</v>
      </c>
      <c r="AI463">
        <f>((Constants!$B$5*AI462)+Constants!$B$4*AE463+AJ462)/(Constants!$B$5+Constants!$B$4)</f>
        <v>400.5</v>
      </c>
      <c r="AJ463">
        <f>((Constants!$B$5*AI462)+Constants!$B$4*AE463+AJ462)-(Constants!$B$4+Constants!$B$5)*AI463</f>
        <v>0</v>
      </c>
      <c r="AK463">
        <f>((Constants!$B$5*AK462)+Constants!$B$4*AF463+AL462)/(Constants!$B$5+Constants!$B$4)</f>
        <v>400.5</v>
      </c>
      <c r="AL463">
        <f>((Constants!$B$5*AK462)+Constants!$B$4*AF463+AL462)-(Constants!$B$5+Constants!$B$4)*AK463</f>
        <v>0</v>
      </c>
      <c r="AM463">
        <f t="shared" si="128"/>
        <v>1</v>
      </c>
      <c r="AN463">
        <f t="shared" si="129"/>
        <v>1</v>
      </c>
      <c r="AO463">
        <f>(200000*(ABS(N463)-ABS(N461))+Constants!$B$7)/(2*Constants!$B$7)</f>
        <v>0.5</v>
      </c>
      <c r="AP463">
        <f>(200000*(ABS(O463)-ABS(O461))+Constants!$B$7)/(2*Constants!$B$7)</f>
        <v>0.5</v>
      </c>
      <c r="AQ463">
        <f t="shared" si="130"/>
        <v>1</v>
      </c>
      <c r="AR463">
        <f>(Constants!$B$3*Constants!$B$8*I463*K463+AS462)/(Constants!$B$9*Constants!$B$4)</f>
        <v>2.51327433628319</v>
      </c>
      <c r="AS463">
        <f>(Constants!$B$3*Constants!$B$8*I463*K463+AS462)-(AR463*Constants!$B$9*Constants!$B$4)</f>
        <v>0</v>
      </c>
      <c r="AT463">
        <f t="shared" si="131"/>
        <v>1158.61946902654</v>
      </c>
      <c r="AU463">
        <f t="array" ref="AU463">IF(SUMPRODUCT(--(SIGN(AN430:AN462)=SIGN(K431:K463)))=0,2,IF(AV462&gt;0,1,0))</f>
        <v>0</v>
      </c>
      <c r="AV463">
        <f>IF(AU463=2,ROUND(5*1000/Constants!$B$11,0),IF(AV462&gt;0,AV462-1,0))</f>
        <v>0</v>
      </c>
      <c r="AW463">
        <f t="shared" si="132"/>
        <v>0</v>
      </c>
      <c r="AX463">
        <f ca="1" t="array" ref="AX463">IF(AW463&gt;Constants!$B$12,2,IF(SUMPRODUCT(--(AX444:AX463=2))=0,0,1))</f>
        <v>2</v>
      </c>
      <c r="AZ463">
        <f t="array" ref="AZ463">IF(ABS(AG463)&gt;Constants!$B$13,2,IF(SUMPRODUCT(--(AZ443:AZ462=2))=0,0,1))</f>
        <v>0</v>
      </c>
    </row>
    <row r="464" spans="1:52">
      <c r="A464" s="3">
        <v>462</v>
      </c>
      <c r="B464">
        <f>Signals!D463</f>
        <v>1</v>
      </c>
      <c r="C464">
        <f>Signals!E463</f>
        <v>1</v>
      </c>
      <c r="D464">
        <f>Signals!G463</f>
        <v>0</v>
      </c>
      <c r="E464">
        <f>Signals!J463</f>
        <v>0</v>
      </c>
      <c r="F464">
        <f>Signals!K463</f>
        <v>0</v>
      </c>
      <c r="G464">
        <f>IF(Constants!$B$2=2,-B464,B464)</f>
        <v>1</v>
      </c>
      <c r="H464">
        <f>IF(Constants!$C$2=2,-C464,C464)</f>
        <v>1</v>
      </c>
      <c r="I464">
        <f t="shared" si="116"/>
        <v>1</v>
      </c>
      <c r="J464">
        <f t="shared" si="117"/>
        <v>1</v>
      </c>
      <c r="K464">
        <f t="shared" si="118"/>
        <v>1</v>
      </c>
      <c r="L464">
        <f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400.5</v>
      </c>
      <c r="M464">
        <f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400.5</v>
      </c>
      <c r="N464">
        <f t="shared" si="119"/>
        <v>400.5</v>
      </c>
      <c r="O464">
        <f t="shared" si="120"/>
        <v>400.5</v>
      </c>
      <c r="P464">
        <f>IF(I464&lt;&gt;0,(ABS(L464*Constants!$B$10)+50)/100,MAX(P463-ABS(N464*Constants!$B$4),0))</f>
        <v>0.54005</v>
      </c>
      <c r="Q464">
        <f>IF(J464&lt;&gt;0,(ABS(M464*Constants!$B$10)+50)/100,MAX(Q463-ABS(O464*Constants!$B$4),0))</f>
        <v>0.54005</v>
      </c>
      <c r="R464">
        <f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400.5</v>
      </c>
      <c r="S464">
        <f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400.5</v>
      </c>
      <c r="T464">
        <f t="shared" si="121"/>
        <v>400.5</v>
      </c>
      <c r="U464">
        <f t="shared" si="122"/>
        <v>400.5</v>
      </c>
      <c r="V464">
        <f>IF(I464&lt;&gt;0,(ABS(R464*Constants!$B$4)+50)/100,IF(R464=0,MAX((0-ABS(T464*Constants!$B$4)),0),(ABS(R464*Constants!$B$4)+50)/100))</f>
        <v>501.125</v>
      </c>
      <c r="W464">
        <f>IF(J464&lt;&gt;0,(ABS(S464*Constants!$B$4)+50)/100,IF(S464=0,MAX((0-ABS(U464*Constants!$B$4)),0),(ABS(S464*Constants!$B$4)+50)/100))</f>
        <v>501.125</v>
      </c>
      <c r="X464">
        <f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400.5</v>
      </c>
      <c r="Y464">
        <f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400.5</v>
      </c>
      <c r="Z464">
        <f t="shared" si="123"/>
        <v>400.5</v>
      </c>
      <c r="AA464">
        <f t="shared" si="124"/>
        <v>400.5</v>
      </c>
      <c r="AB464">
        <f>IF(I464&lt;&gt;0,(ABS(X464*Constants!$B$10)+50)/100,IF(X464=0,MAX((AB463-ABS(Z464*Constants!$B$4)),0),(ABS(X464*Constants!$B$4)+50)/100))</f>
        <v>0.54005</v>
      </c>
      <c r="AC464">
        <f>IF(J464&lt;&gt;0,(ABS(Y464*Constants!$B$10)+50)/100,IF(Y464=0,MAX((AC463-ABS(AA464*Constants!$B$4)),0),(ABS(Y464*Constants!$B$4)+50)/100))</f>
        <v>0.54005</v>
      </c>
      <c r="AD464">
        <f t="shared" si="125"/>
        <v>401</v>
      </c>
      <c r="AE464">
        <f t="shared" si="126"/>
        <v>400.5</v>
      </c>
      <c r="AF464">
        <f t="shared" si="127"/>
        <v>400.5</v>
      </c>
      <c r="AG464">
        <f>((Constants!$B$5*AG463)+Constants!$B$4*AD464+AH463)/(Constants!$B$5+Constants!$B$4)</f>
        <v>401</v>
      </c>
      <c r="AH464">
        <f>((Constants!$B$5*AG463)+Constants!$B$4*AD464+AH463)-(Constants!$B$5+Constants!$B$4)*AG464</f>
        <v>0</v>
      </c>
      <c r="AI464">
        <f>((Constants!$B$5*AI463)+Constants!$B$4*AE464+AJ463)/(Constants!$B$5+Constants!$B$4)</f>
        <v>400.5</v>
      </c>
      <c r="AJ464">
        <f>((Constants!$B$5*AI463)+Constants!$B$4*AE464+AJ463)-(Constants!$B$4+Constants!$B$5)*AI464</f>
        <v>0</v>
      </c>
      <c r="AK464">
        <f>((Constants!$B$5*AK463)+Constants!$B$4*AF464+AL463)/(Constants!$B$5+Constants!$B$4)</f>
        <v>400.5</v>
      </c>
      <c r="AL464">
        <f>((Constants!$B$5*AK463)+Constants!$B$4*AF464+AL463)-(Constants!$B$5+Constants!$B$4)*AK464</f>
        <v>0</v>
      </c>
      <c r="AM464">
        <f t="shared" si="128"/>
        <v>1</v>
      </c>
      <c r="AN464">
        <f t="shared" si="129"/>
        <v>1</v>
      </c>
      <c r="AO464">
        <f>(200000*(ABS(N464)-ABS(N462))+Constants!$B$7)/(2*Constants!$B$7)</f>
        <v>0.5</v>
      </c>
      <c r="AP464">
        <f>(200000*(ABS(O464)-ABS(O462))+Constants!$B$7)/(2*Constants!$B$7)</f>
        <v>0.5</v>
      </c>
      <c r="AQ464">
        <f t="shared" si="130"/>
        <v>1</v>
      </c>
      <c r="AR464">
        <f>(Constants!$B$3*Constants!$B$8*I464*K464+AS463)/(Constants!$B$9*Constants!$B$4)</f>
        <v>2.51327433628319</v>
      </c>
      <c r="AS464">
        <f>(Constants!$B$3*Constants!$B$8*I464*K464+AS463)-(AR464*Constants!$B$9*Constants!$B$4)</f>
        <v>0</v>
      </c>
      <c r="AT464">
        <f t="shared" si="131"/>
        <v>1161.13274336283</v>
      </c>
      <c r="AU464">
        <f t="array" ref="AU464">IF(SUMPRODUCT(--(SIGN(AN431:AN463)=SIGN(K432:K464)))=0,2,IF(AV463&gt;0,1,0))</f>
        <v>0</v>
      </c>
      <c r="AV464">
        <f>IF(AU464=2,ROUND(5*1000/Constants!$B$11,0),IF(AV463&gt;0,AV463-1,0))</f>
        <v>0</v>
      </c>
      <c r="AW464">
        <f t="shared" si="132"/>
        <v>0</v>
      </c>
      <c r="AX464">
        <f ca="1" t="array" ref="AX464">IF(AW464&gt;Constants!$B$12,2,IF(SUMPRODUCT(--(AX445:AX464=2))=0,0,1))</f>
        <v>2</v>
      </c>
      <c r="AZ464">
        <f t="array" ref="AZ464">IF(ABS(AG464)&gt;Constants!$B$13,2,IF(SUMPRODUCT(--(AZ444:AZ463=2))=0,0,1))</f>
        <v>0</v>
      </c>
    </row>
    <row r="465" spans="1:52">
      <c r="A465" s="3">
        <v>463</v>
      </c>
      <c r="B465">
        <f>Signals!D464</f>
        <v>1</v>
      </c>
      <c r="C465">
        <f>Signals!E464</f>
        <v>1</v>
      </c>
      <c r="D465">
        <f>Signals!G464</f>
        <v>0</v>
      </c>
      <c r="E465">
        <f>Signals!J464</f>
        <v>0</v>
      </c>
      <c r="F465">
        <f>Signals!K464</f>
        <v>0</v>
      </c>
      <c r="G465">
        <f>IF(Constants!$B$2=2,-B465,B465)</f>
        <v>1</v>
      </c>
      <c r="H465">
        <f>IF(Constants!$C$2=2,-C465,C465)</f>
        <v>1</v>
      </c>
      <c r="I465">
        <f t="shared" si="116"/>
        <v>1</v>
      </c>
      <c r="J465">
        <f t="shared" si="117"/>
        <v>1</v>
      </c>
      <c r="K465">
        <f t="shared" si="118"/>
        <v>1</v>
      </c>
      <c r="L465">
        <f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400.5</v>
      </c>
      <c r="M465">
        <f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400.5</v>
      </c>
      <c r="N465">
        <f t="shared" si="119"/>
        <v>400.5</v>
      </c>
      <c r="O465">
        <f t="shared" si="120"/>
        <v>400.5</v>
      </c>
      <c r="P465">
        <f>IF(I465&lt;&gt;0,(ABS(L465*Constants!$B$10)+50)/100,MAX(P464-ABS(N465*Constants!$B$4),0))</f>
        <v>0.54005</v>
      </c>
      <c r="Q465">
        <f>IF(J465&lt;&gt;0,(ABS(M465*Constants!$B$10)+50)/100,MAX(Q464-ABS(O465*Constants!$B$4),0))</f>
        <v>0.54005</v>
      </c>
      <c r="R465">
        <f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400.5</v>
      </c>
      <c r="S465">
        <f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400.5</v>
      </c>
      <c r="T465">
        <f t="shared" si="121"/>
        <v>400.5</v>
      </c>
      <c r="U465">
        <f t="shared" si="122"/>
        <v>400.5</v>
      </c>
      <c r="V465">
        <f>IF(I465&lt;&gt;0,(ABS(R465*Constants!$B$4)+50)/100,IF(R465=0,MAX((0-ABS(T465*Constants!$B$4)),0),(ABS(R465*Constants!$B$4)+50)/100))</f>
        <v>501.125</v>
      </c>
      <c r="W465">
        <f>IF(J465&lt;&gt;0,(ABS(S465*Constants!$B$4)+50)/100,IF(S465=0,MAX((0-ABS(U465*Constants!$B$4)),0),(ABS(S465*Constants!$B$4)+50)/100))</f>
        <v>501.125</v>
      </c>
      <c r="X465">
        <f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400.5</v>
      </c>
      <c r="Y465">
        <f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400.5</v>
      </c>
      <c r="Z465">
        <f t="shared" si="123"/>
        <v>400.5</v>
      </c>
      <c r="AA465">
        <f t="shared" si="124"/>
        <v>400.5</v>
      </c>
      <c r="AB465">
        <f>IF(I465&lt;&gt;0,(ABS(X465*Constants!$B$10)+50)/100,IF(X465=0,MAX((AB464-ABS(Z465*Constants!$B$4)),0),(ABS(X465*Constants!$B$4)+50)/100))</f>
        <v>0.54005</v>
      </c>
      <c r="AC465">
        <f>IF(J465&lt;&gt;0,(ABS(Y465*Constants!$B$10)+50)/100,IF(Y465=0,MAX((AC464-ABS(AA465*Constants!$B$4)),0),(ABS(Y465*Constants!$B$4)+50)/100))</f>
        <v>0.54005</v>
      </c>
      <c r="AD465">
        <f t="shared" si="125"/>
        <v>401</v>
      </c>
      <c r="AE465">
        <f t="shared" si="126"/>
        <v>400.5</v>
      </c>
      <c r="AF465">
        <f t="shared" si="127"/>
        <v>400.5</v>
      </c>
      <c r="AG465">
        <f>((Constants!$B$5*AG464)+Constants!$B$4*AD465+AH464)/(Constants!$B$5+Constants!$B$4)</f>
        <v>401</v>
      </c>
      <c r="AH465">
        <f>((Constants!$B$5*AG464)+Constants!$B$4*AD465+AH464)-(Constants!$B$5+Constants!$B$4)*AG465</f>
        <v>0</v>
      </c>
      <c r="AI465">
        <f>((Constants!$B$5*AI464)+Constants!$B$4*AE465+AJ464)/(Constants!$B$5+Constants!$B$4)</f>
        <v>400.5</v>
      </c>
      <c r="AJ465">
        <f>((Constants!$B$5*AI464)+Constants!$B$4*AE465+AJ464)-(Constants!$B$4+Constants!$B$5)*AI465</f>
        <v>0</v>
      </c>
      <c r="AK465">
        <f>((Constants!$B$5*AK464)+Constants!$B$4*AF465+AL464)/(Constants!$B$5+Constants!$B$4)</f>
        <v>400.5</v>
      </c>
      <c r="AL465">
        <f>((Constants!$B$5*AK464)+Constants!$B$4*AF465+AL464)-(Constants!$B$5+Constants!$B$4)*AK465</f>
        <v>0</v>
      </c>
      <c r="AM465">
        <f t="shared" si="128"/>
        <v>1</v>
      </c>
      <c r="AN465">
        <f t="shared" si="129"/>
        <v>1</v>
      </c>
      <c r="AO465">
        <f>(200000*(ABS(N465)-ABS(N463))+Constants!$B$7)/(2*Constants!$B$7)</f>
        <v>0.5</v>
      </c>
      <c r="AP465">
        <f>(200000*(ABS(O465)-ABS(O463))+Constants!$B$7)/(2*Constants!$B$7)</f>
        <v>0.5</v>
      </c>
      <c r="AQ465">
        <f t="shared" si="130"/>
        <v>1</v>
      </c>
      <c r="AR465">
        <f>(Constants!$B$3*Constants!$B$8*I465*K465+AS464)/(Constants!$B$9*Constants!$B$4)</f>
        <v>2.51327433628319</v>
      </c>
      <c r="AS465">
        <f>(Constants!$B$3*Constants!$B$8*I465*K465+AS464)-(AR465*Constants!$B$9*Constants!$B$4)</f>
        <v>0</v>
      </c>
      <c r="AT465">
        <f t="shared" si="131"/>
        <v>1163.64601769911</v>
      </c>
      <c r="AU465">
        <f t="array" ref="AU465">IF(SUMPRODUCT(--(SIGN(AN432:AN464)=SIGN(K433:K465)))=0,2,IF(AV464&gt;0,1,0))</f>
        <v>0</v>
      </c>
      <c r="AV465">
        <f>IF(AU465=2,ROUND(5*1000/Constants!$B$11,0),IF(AV464&gt;0,AV464-1,0))</f>
        <v>0</v>
      </c>
      <c r="AW465">
        <f t="shared" si="132"/>
        <v>0</v>
      </c>
      <c r="AX465">
        <f ca="1" t="array" ref="AX465">IF(AW465&gt;Constants!$B$12,2,IF(SUMPRODUCT(--(AX446:AX465=2))=0,0,1))</f>
        <v>2</v>
      </c>
      <c r="AZ465">
        <f t="array" ref="AZ465">IF(ABS(AG465)&gt;Constants!$B$13,2,IF(SUMPRODUCT(--(AZ445:AZ464=2))=0,0,1))</f>
        <v>0</v>
      </c>
    </row>
    <row r="466" spans="1:52">
      <c r="A466" s="3">
        <v>464</v>
      </c>
      <c r="B466">
        <f>Signals!D465</f>
        <v>1</v>
      </c>
      <c r="C466">
        <f>Signals!E465</f>
        <v>1</v>
      </c>
      <c r="D466">
        <f>Signals!G465</f>
        <v>0</v>
      </c>
      <c r="E466">
        <f>Signals!J465</f>
        <v>0</v>
      </c>
      <c r="F466">
        <f>Signals!K465</f>
        <v>0</v>
      </c>
      <c r="G466">
        <f>IF(Constants!$B$2=2,-B466,B466)</f>
        <v>1</v>
      </c>
      <c r="H466">
        <f>IF(Constants!$C$2=2,-C466,C466)</f>
        <v>1</v>
      </c>
      <c r="I466">
        <f t="shared" si="116"/>
        <v>1</v>
      </c>
      <c r="J466">
        <f t="shared" si="117"/>
        <v>1</v>
      </c>
      <c r="K466">
        <f t="shared" si="118"/>
        <v>1</v>
      </c>
      <c r="L466">
        <f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400.5</v>
      </c>
      <c r="M466">
        <f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400.5</v>
      </c>
      <c r="N466">
        <f t="shared" si="119"/>
        <v>400.5</v>
      </c>
      <c r="O466">
        <f t="shared" si="120"/>
        <v>400.5</v>
      </c>
      <c r="P466">
        <f>IF(I466&lt;&gt;0,(ABS(L466*Constants!$B$10)+50)/100,MAX(P465-ABS(N466*Constants!$B$4),0))</f>
        <v>0.54005</v>
      </c>
      <c r="Q466">
        <f>IF(J466&lt;&gt;0,(ABS(M466*Constants!$B$10)+50)/100,MAX(Q465-ABS(O466*Constants!$B$4),0))</f>
        <v>0.54005</v>
      </c>
      <c r="R466">
        <f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400.5</v>
      </c>
      <c r="S466">
        <f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400.5</v>
      </c>
      <c r="T466">
        <f t="shared" si="121"/>
        <v>400.5</v>
      </c>
      <c r="U466">
        <f t="shared" si="122"/>
        <v>400.5</v>
      </c>
      <c r="V466">
        <f>IF(I466&lt;&gt;0,(ABS(R466*Constants!$B$4)+50)/100,IF(R466=0,MAX((0-ABS(T466*Constants!$B$4)),0),(ABS(R466*Constants!$B$4)+50)/100))</f>
        <v>501.125</v>
      </c>
      <c r="W466">
        <f>IF(J466&lt;&gt;0,(ABS(S466*Constants!$B$4)+50)/100,IF(S466=0,MAX((0-ABS(U466*Constants!$B$4)),0),(ABS(S466*Constants!$B$4)+50)/100))</f>
        <v>501.125</v>
      </c>
      <c r="X466">
        <f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400.5</v>
      </c>
      <c r="Y466">
        <f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400.5</v>
      </c>
      <c r="Z466">
        <f t="shared" si="123"/>
        <v>400.5</v>
      </c>
      <c r="AA466">
        <f t="shared" si="124"/>
        <v>400.5</v>
      </c>
      <c r="AB466">
        <f>IF(I466&lt;&gt;0,(ABS(X466*Constants!$B$10)+50)/100,IF(X466=0,MAX((AB465-ABS(Z466*Constants!$B$4)),0),(ABS(X466*Constants!$B$4)+50)/100))</f>
        <v>0.54005</v>
      </c>
      <c r="AC466">
        <f>IF(J466&lt;&gt;0,(ABS(Y466*Constants!$B$10)+50)/100,IF(Y466=0,MAX((AC465-ABS(AA466*Constants!$B$4)),0),(ABS(Y466*Constants!$B$4)+50)/100))</f>
        <v>0.54005</v>
      </c>
      <c r="AD466">
        <f t="shared" si="125"/>
        <v>401</v>
      </c>
      <c r="AE466">
        <f t="shared" si="126"/>
        <v>400.5</v>
      </c>
      <c r="AF466">
        <f t="shared" si="127"/>
        <v>400.5</v>
      </c>
      <c r="AG466">
        <f>((Constants!$B$5*AG465)+Constants!$B$4*AD466+AH465)/(Constants!$B$5+Constants!$B$4)</f>
        <v>401</v>
      </c>
      <c r="AH466">
        <f>((Constants!$B$5*AG465)+Constants!$B$4*AD466+AH465)-(Constants!$B$5+Constants!$B$4)*AG466</f>
        <v>0</v>
      </c>
      <c r="AI466">
        <f>((Constants!$B$5*AI465)+Constants!$B$4*AE466+AJ465)/(Constants!$B$5+Constants!$B$4)</f>
        <v>400.5</v>
      </c>
      <c r="AJ466">
        <f>((Constants!$B$5*AI465)+Constants!$B$4*AE466+AJ465)-(Constants!$B$4+Constants!$B$5)*AI466</f>
        <v>0</v>
      </c>
      <c r="AK466">
        <f>((Constants!$B$5*AK465)+Constants!$B$4*AF466+AL465)/(Constants!$B$5+Constants!$B$4)</f>
        <v>400.5</v>
      </c>
      <c r="AL466">
        <f>((Constants!$B$5*AK465)+Constants!$B$4*AF466+AL465)-(Constants!$B$5+Constants!$B$4)*AK466</f>
        <v>0</v>
      </c>
      <c r="AM466">
        <f t="shared" si="128"/>
        <v>1</v>
      </c>
      <c r="AN466">
        <f t="shared" si="129"/>
        <v>1</v>
      </c>
      <c r="AO466">
        <f>(200000*(ABS(N466)-ABS(N464))+Constants!$B$7)/(2*Constants!$B$7)</f>
        <v>0.5</v>
      </c>
      <c r="AP466">
        <f>(200000*(ABS(O466)-ABS(O464))+Constants!$B$7)/(2*Constants!$B$7)</f>
        <v>0.5</v>
      </c>
      <c r="AQ466">
        <f t="shared" si="130"/>
        <v>1</v>
      </c>
      <c r="AR466">
        <f>(Constants!$B$3*Constants!$B$8*I466*K466+AS465)/(Constants!$B$9*Constants!$B$4)</f>
        <v>2.51327433628319</v>
      </c>
      <c r="AS466">
        <f>(Constants!$B$3*Constants!$B$8*I466*K466+AS465)-(AR466*Constants!$B$9*Constants!$B$4)</f>
        <v>0</v>
      </c>
      <c r="AT466">
        <f t="shared" si="131"/>
        <v>1166.15929203539</v>
      </c>
      <c r="AU466">
        <f t="array" ref="AU466">IF(SUMPRODUCT(--(SIGN(AN433:AN465)=SIGN(K434:K466)))=0,2,IF(AV465&gt;0,1,0))</f>
        <v>0</v>
      </c>
      <c r="AV466">
        <f>IF(AU466=2,ROUND(5*1000/Constants!$B$11,0),IF(AV465&gt;0,AV465-1,0))</f>
        <v>0</v>
      </c>
      <c r="AW466">
        <f t="shared" si="132"/>
        <v>0</v>
      </c>
      <c r="AX466">
        <f ca="1" t="array" ref="AX466">IF(AW466&gt;Constants!$B$12,2,IF(SUMPRODUCT(--(AX447:AX466=2))=0,0,1))</f>
        <v>2</v>
      </c>
      <c r="AZ466">
        <f t="array" ref="AZ466">IF(ABS(AG466)&gt;Constants!$B$13,2,IF(SUMPRODUCT(--(AZ446:AZ465=2))=0,0,1))</f>
        <v>0</v>
      </c>
    </row>
    <row r="467" spans="1:52">
      <c r="A467" s="3">
        <v>465</v>
      </c>
      <c r="B467">
        <f>Signals!D466</f>
        <v>1</v>
      </c>
      <c r="C467">
        <f>Signals!E466</f>
        <v>1</v>
      </c>
      <c r="D467">
        <f>Signals!G466</f>
        <v>0</v>
      </c>
      <c r="E467">
        <f>Signals!J466</f>
        <v>0</v>
      </c>
      <c r="F467">
        <f>Signals!K466</f>
        <v>0</v>
      </c>
      <c r="G467">
        <f>IF(Constants!$B$2=2,-B467,B467)</f>
        <v>1</v>
      </c>
      <c r="H467">
        <f>IF(Constants!$C$2=2,-C467,C467)</f>
        <v>1</v>
      </c>
      <c r="I467">
        <f t="shared" si="116"/>
        <v>1</v>
      </c>
      <c r="J467">
        <f t="shared" si="117"/>
        <v>1</v>
      </c>
      <c r="K467">
        <f t="shared" si="118"/>
        <v>1</v>
      </c>
      <c r="L467">
        <f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400.5</v>
      </c>
      <c r="M467">
        <f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400.5</v>
      </c>
      <c r="N467">
        <f t="shared" si="119"/>
        <v>400.5</v>
      </c>
      <c r="O467">
        <f t="shared" si="120"/>
        <v>400.5</v>
      </c>
      <c r="P467">
        <f>IF(I467&lt;&gt;0,(ABS(L467*Constants!$B$10)+50)/100,MAX(P466-ABS(N467*Constants!$B$4),0))</f>
        <v>0.54005</v>
      </c>
      <c r="Q467">
        <f>IF(J467&lt;&gt;0,(ABS(M467*Constants!$B$10)+50)/100,MAX(Q466-ABS(O467*Constants!$B$4),0))</f>
        <v>0.54005</v>
      </c>
      <c r="R467">
        <f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400.5</v>
      </c>
      <c r="S467">
        <f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400.5</v>
      </c>
      <c r="T467">
        <f t="shared" si="121"/>
        <v>400.5</v>
      </c>
      <c r="U467">
        <f t="shared" si="122"/>
        <v>400.5</v>
      </c>
      <c r="V467">
        <f>IF(I467&lt;&gt;0,(ABS(R467*Constants!$B$4)+50)/100,IF(R467=0,MAX((0-ABS(T467*Constants!$B$4)),0),(ABS(R467*Constants!$B$4)+50)/100))</f>
        <v>501.125</v>
      </c>
      <c r="W467">
        <f>IF(J467&lt;&gt;0,(ABS(S467*Constants!$B$4)+50)/100,IF(S467=0,MAX((0-ABS(U467*Constants!$B$4)),0),(ABS(S467*Constants!$B$4)+50)/100))</f>
        <v>501.125</v>
      </c>
      <c r="X467">
        <f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400.5</v>
      </c>
      <c r="Y467">
        <f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400.5</v>
      </c>
      <c r="Z467">
        <f t="shared" si="123"/>
        <v>400.5</v>
      </c>
      <c r="AA467">
        <f t="shared" si="124"/>
        <v>400.5</v>
      </c>
      <c r="AB467">
        <f>IF(I467&lt;&gt;0,(ABS(X467*Constants!$B$10)+50)/100,IF(X467=0,MAX((AB466-ABS(Z467*Constants!$B$4)),0),(ABS(X467*Constants!$B$4)+50)/100))</f>
        <v>0.54005</v>
      </c>
      <c r="AC467">
        <f>IF(J467&lt;&gt;0,(ABS(Y467*Constants!$B$10)+50)/100,IF(Y467=0,MAX((AC466-ABS(AA467*Constants!$B$4)),0),(ABS(Y467*Constants!$B$4)+50)/100))</f>
        <v>0.54005</v>
      </c>
      <c r="AD467">
        <f t="shared" si="125"/>
        <v>401</v>
      </c>
      <c r="AE467">
        <f t="shared" si="126"/>
        <v>400.5</v>
      </c>
      <c r="AF467">
        <f t="shared" si="127"/>
        <v>400.5</v>
      </c>
      <c r="AG467">
        <f>((Constants!$B$5*AG466)+Constants!$B$4*AD467+AH466)/(Constants!$B$5+Constants!$B$4)</f>
        <v>401</v>
      </c>
      <c r="AH467">
        <f>((Constants!$B$5*AG466)+Constants!$B$4*AD467+AH466)-(Constants!$B$5+Constants!$B$4)*AG467</f>
        <v>0</v>
      </c>
      <c r="AI467">
        <f>((Constants!$B$5*AI466)+Constants!$B$4*AE467+AJ466)/(Constants!$B$5+Constants!$B$4)</f>
        <v>400.5</v>
      </c>
      <c r="AJ467">
        <f>((Constants!$B$5*AI466)+Constants!$B$4*AE467+AJ466)-(Constants!$B$4+Constants!$B$5)*AI467</f>
        <v>0</v>
      </c>
      <c r="AK467">
        <f>((Constants!$B$5*AK466)+Constants!$B$4*AF467+AL466)/(Constants!$B$5+Constants!$B$4)</f>
        <v>400.5</v>
      </c>
      <c r="AL467">
        <f>((Constants!$B$5*AK466)+Constants!$B$4*AF467+AL466)-(Constants!$B$5+Constants!$B$4)*AK467</f>
        <v>0</v>
      </c>
      <c r="AM467">
        <f t="shared" si="128"/>
        <v>1</v>
      </c>
      <c r="AN467">
        <f t="shared" si="129"/>
        <v>1</v>
      </c>
      <c r="AO467">
        <f>(200000*(ABS(N467)-ABS(N465))+Constants!$B$7)/(2*Constants!$B$7)</f>
        <v>0.5</v>
      </c>
      <c r="AP467">
        <f>(200000*(ABS(O467)-ABS(O465))+Constants!$B$7)/(2*Constants!$B$7)</f>
        <v>0.5</v>
      </c>
      <c r="AQ467">
        <f t="shared" si="130"/>
        <v>1</v>
      </c>
      <c r="AR467">
        <f>(Constants!$B$3*Constants!$B$8*I467*K467+AS466)/(Constants!$B$9*Constants!$B$4)</f>
        <v>2.51327433628319</v>
      </c>
      <c r="AS467">
        <f>(Constants!$B$3*Constants!$B$8*I467*K467+AS466)-(AR467*Constants!$B$9*Constants!$B$4)</f>
        <v>0</v>
      </c>
      <c r="AT467">
        <f t="shared" si="131"/>
        <v>1168.67256637168</v>
      </c>
      <c r="AU467">
        <f t="array" ref="AU467">IF(SUMPRODUCT(--(SIGN(AN434:AN466)=SIGN(K435:K467)))=0,2,IF(AV466&gt;0,1,0))</f>
        <v>0</v>
      </c>
      <c r="AV467">
        <f>IF(AU467=2,ROUND(5*1000/Constants!$B$11,0),IF(AV466&gt;0,AV466-1,0))</f>
        <v>0</v>
      </c>
      <c r="AW467">
        <f t="shared" si="132"/>
        <v>0</v>
      </c>
      <c r="AX467">
        <f ca="1" t="array" ref="AX467">IF(AW467&gt;Constants!$B$12,2,IF(SUMPRODUCT(--(AX448:AX467=2))=0,0,1))</f>
        <v>2</v>
      </c>
      <c r="AZ467">
        <f t="array" ref="AZ467">IF(ABS(AG467)&gt;Constants!$B$13,2,IF(SUMPRODUCT(--(AZ447:AZ466=2))=0,0,1))</f>
        <v>0</v>
      </c>
    </row>
    <row r="468" spans="1:52">
      <c r="A468" s="3">
        <v>466</v>
      </c>
      <c r="B468">
        <f>Signals!D467</f>
        <v>1</v>
      </c>
      <c r="C468">
        <f>Signals!E467</f>
        <v>1</v>
      </c>
      <c r="D468">
        <f>Signals!G467</f>
        <v>0</v>
      </c>
      <c r="E468">
        <f>Signals!J467</f>
        <v>0</v>
      </c>
      <c r="F468">
        <f>Signals!K467</f>
        <v>0</v>
      </c>
      <c r="G468">
        <f>IF(Constants!$B$2=2,-B468,B468)</f>
        <v>1</v>
      </c>
      <c r="H468">
        <f>IF(Constants!$C$2=2,-C468,C468)</f>
        <v>1</v>
      </c>
      <c r="I468">
        <f t="shared" si="116"/>
        <v>1</v>
      </c>
      <c r="J468">
        <f t="shared" si="117"/>
        <v>1</v>
      </c>
      <c r="K468">
        <f t="shared" si="118"/>
        <v>1</v>
      </c>
      <c r="L468">
        <f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400.5</v>
      </c>
      <c r="M468">
        <f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400.5</v>
      </c>
      <c r="N468">
        <f t="shared" si="119"/>
        <v>400.5</v>
      </c>
      <c r="O468">
        <f t="shared" si="120"/>
        <v>400.5</v>
      </c>
      <c r="P468">
        <f>IF(I468&lt;&gt;0,(ABS(L468*Constants!$B$10)+50)/100,MAX(P467-ABS(N468*Constants!$B$4),0))</f>
        <v>0.54005</v>
      </c>
      <c r="Q468">
        <f>IF(J468&lt;&gt;0,(ABS(M468*Constants!$B$10)+50)/100,MAX(Q467-ABS(O468*Constants!$B$4),0))</f>
        <v>0.54005</v>
      </c>
      <c r="R468">
        <f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400.5</v>
      </c>
      <c r="S468">
        <f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400.5</v>
      </c>
      <c r="T468">
        <f t="shared" si="121"/>
        <v>400.5</v>
      </c>
      <c r="U468">
        <f t="shared" si="122"/>
        <v>400.5</v>
      </c>
      <c r="V468">
        <f>IF(I468&lt;&gt;0,(ABS(R468*Constants!$B$4)+50)/100,IF(R468=0,MAX((0-ABS(T468*Constants!$B$4)),0),(ABS(R468*Constants!$B$4)+50)/100))</f>
        <v>501.125</v>
      </c>
      <c r="W468">
        <f>IF(J468&lt;&gt;0,(ABS(S468*Constants!$B$4)+50)/100,IF(S468=0,MAX((0-ABS(U468*Constants!$B$4)),0),(ABS(S468*Constants!$B$4)+50)/100))</f>
        <v>501.125</v>
      </c>
      <c r="X468">
        <f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400.5</v>
      </c>
      <c r="Y468">
        <f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400.5</v>
      </c>
      <c r="Z468">
        <f t="shared" si="123"/>
        <v>400.5</v>
      </c>
      <c r="AA468">
        <f t="shared" si="124"/>
        <v>400.5</v>
      </c>
      <c r="AB468">
        <f>IF(I468&lt;&gt;0,(ABS(X468*Constants!$B$10)+50)/100,IF(X468=0,MAX((AB467-ABS(Z468*Constants!$B$4)),0),(ABS(X468*Constants!$B$4)+50)/100))</f>
        <v>0.54005</v>
      </c>
      <c r="AC468">
        <f>IF(J468&lt;&gt;0,(ABS(Y468*Constants!$B$10)+50)/100,IF(Y468=0,MAX((AC467-ABS(AA468*Constants!$B$4)),0),(ABS(Y468*Constants!$B$4)+50)/100))</f>
        <v>0.54005</v>
      </c>
      <c r="AD468">
        <f t="shared" si="125"/>
        <v>401</v>
      </c>
      <c r="AE468">
        <f t="shared" si="126"/>
        <v>400.5</v>
      </c>
      <c r="AF468">
        <f t="shared" si="127"/>
        <v>400.5</v>
      </c>
      <c r="AG468">
        <f>((Constants!$B$5*AG467)+Constants!$B$4*AD468+AH467)/(Constants!$B$5+Constants!$B$4)</f>
        <v>401</v>
      </c>
      <c r="AH468">
        <f>((Constants!$B$5*AG467)+Constants!$B$4*AD468+AH467)-(Constants!$B$5+Constants!$B$4)*AG468</f>
        <v>0</v>
      </c>
      <c r="AI468">
        <f>((Constants!$B$5*AI467)+Constants!$B$4*AE468+AJ467)/(Constants!$B$5+Constants!$B$4)</f>
        <v>400.5</v>
      </c>
      <c r="AJ468">
        <f>((Constants!$B$5*AI467)+Constants!$B$4*AE468+AJ467)-(Constants!$B$4+Constants!$B$5)*AI468</f>
        <v>0</v>
      </c>
      <c r="AK468">
        <f>((Constants!$B$5*AK467)+Constants!$B$4*AF468+AL467)/(Constants!$B$5+Constants!$B$4)</f>
        <v>400.5</v>
      </c>
      <c r="AL468">
        <f>((Constants!$B$5*AK467)+Constants!$B$4*AF468+AL467)-(Constants!$B$5+Constants!$B$4)*AK468</f>
        <v>0</v>
      </c>
      <c r="AM468">
        <f t="shared" si="128"/>
        <v>1</v>
      </c>
      <c r="AN468">
        <f t="shared" si="129"/>
        <v>1</v>
      </c>
      <c r="AO468">
        <f>(200000*(ABS(N468)-ABS(N466))+Constants!$B$7)/(2*Constants!$B$7)</f>
        <v>0.5</v>
      </c>
      <c r="AP468">
        <f>(200000*(ABS(O468)-ABS(O466))+Constants!$B$7)/(2*Constants!$B$7)</f>
        <v>0.5</v>
      </c>
      <c r="AQ468">
        <f t="shared" si="130"/>
        <v>1</v>
      </c>
      <c r="AR468">
        <f>(Constants!$B$3*Constants!$B$8*I468*K468+AS467)/(Constants!$B$9*Constants!$B$4)</f>
        <v>2.51327433628319</v>
      </c>
      <c r="AS468">
        <f>(Constants!$B$3*Constants!$B$8*I468*K468+AS467)-(AR468*Constants!$B$9*Constants!$B$4)</f>
        <v>0</v>
      </c>
      <c r="AT468">
        <f t="shared" si="131"/>
        <v>1171.18584070796</v>
      </c>
      <c r="AU468">
        <f t="array" ref="AU468">IF(SUMPRODUCT(--(SIGN(AN435:AN467)=SIGN(K436:K468)))=0,2,IF(AV467&gt;0,1,0))</f>
        <v>0</v>
      </c>
      <c r="AV468">
        <f>IF(AU468=2,ROUND(5*1000/Constants!$B$11,0),IF(AV467&gt;0,AV467-1,0))</f>
        <v>0</v>
      </c>
      <c r="AW468">
        <f t="shared" si="132"/>
        <v>0</v>
      </c>
      <c r="AX468">
        <f ca="1" t="array" ref="AX468">IF(AW468&gt;Constants!$B$12,2,IF(SUMPRODUCT(--(AX449:AX468=2))=0,0,1))</f>
        <v>2</v>
      </c>
      <c r="AZ468">
        <f t="array" ref="AZ468">IF(ABS(AG468)&gt;Constants!$B$13,2,IF(SUMPRODUCT(--(AZ448:AZ467=2))=0,0,1))</f>
        <v>0</v>
      </c>
    </row>
    <row r="469" spans="1:52">
      <c r="A469" s="3">
        <v>467</v>
      </c>
      <c r="B469">
        <f>Signals!D468</f>
        <v>1</v>
      </c>
      <c r="C469">
        <f>Signals!E468</f>
        <v>1</v>
      </c>
      <c r="D469">
        <f>Signals!G468</f>
        <v>0</v>
      </c>
      <c r="E469">
        <f>Signals!J468</f>
        <v>0</v>
      </c>
      <c r="F469">
        <f>Signals!K468</f>
        <v>0</v>
      </c>
      <c r="G469">
        <f>IF(Constants!$B$2=2,-B469,B469)</f>
        <v>1</v>
      </c>
      <c r="H469">
        <f>IF(Constants!$C$2=2,-C469,C469)</f>
        <v>1</v>
      </c>
      <c r="I469">
        <f t="shared" si="116"/>
        <v>1</v>
      </c>
      <c r="J469">
        <f t="shared" si="117"/>
        <v>1</v>
      </c>
      <c r="K469">
        <f t="shared" si="118"/>
        <v>1</v>
      </c>
      <c r="L469">
        <f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400.5</v>
      </c>
      <c r="M469">
        <f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400.5</v>
      </c>
      <c r="N469">
        <f t="shared" si="119"/>
        <v>400.5</v>
      </c>
      <c r="O469">
        <f t="shared" si="120"/>
        <v>400.5</v>
      </c>
      <c r="P469">
        <f>IF(I469&lt;&gt;0,(ABS(L469*Constants!$B$10)+50)/100,MAX(P468-ABS(N469*Constants!$B$4),0))</f>
        <v>0.54005</v>
      </c>
      <c r="Q469">
        <f>IF(J469&lt;&gt;0,(ABS(M469*Constants!$B$10)+50)/100,MAX(Q468-ABS(O469*Constants!$B$4),0))</f>
        <v>0.54005</v>
      </c>
      <c r="R469">
        <f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400.5</v>
      </c>
      <c r="S469">
        <f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400.5</v>
      </c>
      <c r="T469">
        <f t="shared" si="121"/>
        <v>400.5</v>
      </c>
      <c r="U469">
        <f t="shared" si="122"/>
        <v>400.5</v>
      </c>
      <c r="V469">
        <f>IF(I469&lt;&gt;0,(ABS(R469*Constants!$B$4)+50)/100,IF(R469=0,MAX((0-ABS(T469*Constants!$B$4)),0),(ABS(R469*Constants!$B$4)+50)/100))</f>
        <v>501.125</v>
      </c>
      <c r="W469">
        <f>IF(J469&lt;&gt;0,(ABS(S469*Constants!$B$4)+50)/100,IF(S469=0,MAX((0-ABS(U469*Constants!$B$4)),0),(ABS(S469*Constants!$B$4)+50)/100))</f>
        <v>501.125</v>
      </c>
      <c r="X469">
        <f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400.5</v>
      </c>
      <c r="Y469">
        <f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400.5</v>
      </c>
      <c r="Z469">
        <f t="shared" si="123"/>
        <v>400.5</v>
      </c>
      <c r="AA469">
        <f t="shared" si="124"/>
        <v>400.5</v>
      </c>
      <c r="AB469">
        <f>IF(I469&lt;&gt;0,(ABS(X469*Constants!$B$10)+50)/100,IF(X469=0,MAX((AB468-ABS(Z469*Constants!$B$4)),0),(ABS(X469*Constants!$B$4)+50)/100))</f>
        <v>0.54005</v>
      </c>
      <c r="AC469">
        <f>IF(J469&lt;&gt;0,(ABS(Y469*Constants!$B$10)+50)/100,IF(Y469=0,MAX((AC468-ABS(AA469*Constants!$B$4)),0),(ABS(Y469*Constants!$B$4)+50)/100))</f>
        <v>0.54005</v>
      </c>
      <c r="AD469">
        <f t="shared" si="125"/>
        <v>401</v>
      </c>
      <c r="AE469">
        <f t="shared" si="126"/>
        <v>400.5</v>
      </c>
      <c r="AF469">
        <f t="shared" si="127"/>
        <v>400.5</v>
      </c>
      <c r="AG469">
        <f>((Constants!$B$5*AG468)+Constants!$B$4*AD469+AH468)/(Constants!$B$5+Constants!$B$4)</f>
        <v>401</v>
      </c>
      <c r="AH469">
        <f>((Constants!$B$5*AG468)+Constants!$B$4*AD469+AH468)-(Constants!$B$5+Constants!$B$4)*AG469</f>
        <v>0</v>
      </c>
      <c r="AI469">
        <f>((Constants!$B$5*AI468)+Constants!$B$4*AE469+AJ468)/(Constants!$B$5+Constants!$B$4)</f>
        <v>400.5</v>
      </c>
      <c r="AJ469">
        <f>((Constants!$B$5*AI468)+Constants!$B$4*AE469+AJ468)-(Constants!$B$4+Constants!$B$5)*AI469</f>
        <v>0</v>
      </c>
      <c r="AK469">
        <f>((Constants!$B$5*AK468)+Constants!$B$4*AF469+AL468)/(Constants!$B$5+Constants!$B$4)</f>
        <v>400.5</v>
      </c>
      <c r="AL469">
        <f>((Constants!$B$5*AK468)+Constants!$B$4*AF469+AL468)-(Constants!$B$5+Constants!$B$4)*AK469</f>
        <v>0</v>
      </c>
      <c r="AM469">
        <f t="shared" si="128"/>
        <v>1</v>
      </c>
      <c r="AN469">
        <f t="shared" si="129"/>
        <v>1</v>
      </c>
      <c r="AO469">
        <f>(200000*(ABS(N469)-ABS(N467))+Constants!$B$7)/(2*Constants!$B$7)</f>
        <v>0.5</v>
      </c>
      <c r="AP469">
        <f>(200000*(ABS(O469)-ABS(O467))+Constants!$B$7)/(2*Constants!$B$7)</f>
        <v>0.5</v>
      </c>
      <c r="AQ469">
        <f t="shared" si="130"/>
        <v>1</v>
      </c>
      <c r="AR469">
        <f>(Constants!$B$3*Constants!$B$8*I469*K469+AS468)/(Constants!$B$9*Constants!$B$4)</f>
        <v>2.51327433628319</v>
      </c>
      <c r="AS469">
        <f>(Constants!$B$3*Constants!$B$8*I469*K469+AS468)-(AR469*Constants!$B$9*Constants!$B$4)</f>
        <v>0</v>
      </c>
      <c r="AT469">
        <f t="shared" si="131"/>
        <v>1173.69911504424</v>
      </c>
      <c r="AU469">
        <f t="array" ref="AU469">IF(SUMPRODUCT(--(SIGN(AN436:AN468)=SIGN(K437:K469)))=0,2,IF(AV468&gt;0,1,0))</f>
        <v>0</v>
      </c>
      <c r="AV469">
        <f>IF(AU469=2,ROUND(5*1000/Constants!$B$11,0),IF(AV468&gt;0,AV468-1,0))</f>
        <v>0</v>
      </c>
      <c r="AW469">
        <f t="shared" si="132"/>
        <v>0</v>
      </c>
      <c r="AX469">
        <f ca="1" t="array" ref="AX469">IF(AW469&gt;Constants!$B$12,2,IF(SUMPRODUCT(--(AX450:AX469=2))=0,0,1))</f>
        <v>2</v>
      </c>
      <c r="AZ469">
        <f t="array" ref="AZ469">IF(ABS(AG469)&gt;Constants!$B$13,2,IF(SUMPRODUCT(--(AZ449:AZ468=2))=0,0,1))</f>
        <v>0</v>
      </c>
    </row>
    <row r="470" spans="1:52">
      <c r="A470" s="3">
        <v>468</v>
      </c>
      <c r="B470">
        <f>Signals!D469</f>
        <v>1</v>
      </c>
      <c r="C470">
        <f>Signals!E469</f>
        <v>1</v>
      </c>
      <c r="D470">
        <f>Signals!G469</f>
        <v>0</v>
      </c>
      <c r="E470">
        <f>Signals!J469</f>
        <v>0</v>
      </c>
      <c r="F470">
        <f>Signals!K469</f>
        <v>0</v>
      </c>
      <c r="G470">
        <f>IF(Constants!$B$2=2,-B470,B470)</f>
        <v>1</v>
      </c>
      <c r="H470">
        <f>IF(Constants!$C$2=2,-C470,C470)</f>
        <v>1</v>
      </c>
      <c r="I470">
        <f t="shared" si="116"/>
        <v>1</v>
      </c>
      <c r="J470">
        <f t="shared" si="117"/>
        <v>1</v>
      </c>
      <c r="K470">
        <f t="shared" si="118"/>
        <v>1</v>
      </c>
      <c r="L470">
        <f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400.5</v>
      </c>
      <c r="M470">
        <f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400.5</v>
      </c>
      <c r="N470">
        <f t="shared" si="119"/>
        <v>400.5</v>
      </c>
      <c r="O470">
        <f t="shared" si="120"/>
        <v>400.5</v>
      </c>
      <c r="P470">
        <f>IF(I470&lt;&gt;0,(ABS(L470*Constants!$B$10)+50)/100,MAX(P469-ABS(N470*Constants!$B$4),0))</f>
        <v>0.54005</v>
      </c>
      <c r="Q470">
        <f>IF(J470&lt;&gt;0,(ABS(M470*Constants!$B$10)+50)/100,MAX(Q469-ABS(O470*Constants!$B$4),0))</f>
        <v>0.54005</v>
      </c>
      <c r="R470">
        <f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400.5</v>
      </c>
      <c r="S470">
        <f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400.5</v>
      </c>
      <c r="T470">
        <f t="shared" si="121"/>
        <v>400.5</v>
      </c>
      <c r="U470">
        <f t="shared" si="122"/>
        <v>400.5</v>
      </c>
      <c r="V470">
        <f>IF(I470&lt;&gt;0,(ABS(R470*Constants!$B$4)+50)/100,IF(R470=0,MAX((0-ABS(T470*Constants!$B$4)),0),(ABS(R470*Constants!$B$4)+50)/100))</f>
        <v>501.125</v>
      </c>
      <c r="W470">
        <f>IF(J470&lt;&gt;0,(ABS(S470*Constants!$B$4)+50)/100,IF(S470=0,MAX((0-ABS(U470*Constants!$B$4)),0),(ABS(S470*Constants!$B$4)+50)/100))</f>
        <v>501.125</v>
      </c>
      <c r="X470">
        <f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400.5</v>
      </c>
      <c r="Y470">
        <f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400.5</v>
      </c>
      <c r="Z470">
        <f t="shared" si="123"/>
        <v>400.5</v>
      </c>
      <c r="AA470">
        <f t="shared" si="124"/>
        <v>400.5</v>
      </c>
      <c r="AB470">
        <f>IF(I470&lt;&gt;0,(ABS(X470*Constants!$B$10)+50)/100,IF(X470=0,MAX((AB469-ABS(Z470*Constants!$B$4)),0),(ABS(X470*Constants!$B$4)+50)/100))</f>
        <v>0.54005</v>
      </c>
      <c r="AC470">
        <f>IF(J470&lt;&gt;0,(ABS(Y470*Constants!$B$10)+50)/100,IF(Y470=0,MAX((AC469-ABS(AA470*Constants!$B$4)),0),(ABS(Y470*Constants!$B$4)+50)/100))</f>
        <v>0.54005</v>
      </c>
      <c r="AD470">
        <f t="shared" si="125"/>
        <v>401</v>
      </c>
      <c r="AE470">
        <f t="shared" si="126"/>
        <v>400.5</v>
      </c>
      <c r="AF470">
        <f t="shared" si="127"/>
        <v>400.5</v>
      </c>
      <c r="AG470">
        <f>((Constants!$B$5*AG469)+Constants!$B$4*AD470+AH469)/(Constants!$B$5+Constants!$B$4)</f>
        <v>401</v>
      </c>
      <c r="AH470">
        <f>((Constants!$B$5*AG469)+Constants!$B$4*AD470+AH469)-(Constants!$B$5+Constants!$B$4)*AG470</f>
        <v>0</v>
      </c>
      <c r="AI470">
        <f>((Constants!$B$5*AI469)+Constants!$B$4*AE470+AJ469)/(Constants!$B$5+Constants!$B$4)</f>
        <v>400.5</v>
      </c>
      <c r="AJ470">
        <f>((Constants!$B$5*AI469)+Constants!$B$4*AE470+AJ469)-(Constants!$B$4+Constants!$B$5)*AI470</f>
        <v>0</v>
      </c>
      <c r="AK470">
        <f>((Constants!$B$5*AK469)+Constants!$B$4*AF470+AL469)/(Constants!$B$5+Constants!$B$4)</f>
        <v>400.5</v>
      </c>
      <c r="AL470">
        <f>((Constants!$B$5*AK469)+Constants!$B$4*AF470+AL469)-(Constants!$B$5+Constants!$B$4)*AK470</f>
        <v>0</v>
      </c>
      <c r="AM470">
        <f t="shared" si="128"/>
        <v>1</v>
      </c>
      <c r="AN470">
        <f t="shared" si="129"/>
        <v>1</v>
      </c>
      <c r="AO470">
        <f>(200000*(ABS(N470)-ABS(N468))+Constants!$B$7)/(2*Constants!$B$7)</f>
        <v>0.5</v>
      </c>
      <c r="AP470">
        <f>(200000*(ABS(O470)-ABS(O468))+Constants!$B$7)/(2*Constants!$B$7)</f>
        <v>0.5</v>
      </c>
      <c r="AQ470">
        <f t="shared" si="130"/>
        <v>1</v>
      </c>
      <c r="AR470">
        <f>(Constants!$B$3*Constants!$B$8*I470*K470+AS469)/(Constants!$B$9*Constants!$B$4)</f>
        <v>2.51327433628319</v>
      </c>
      <c r="AS470">
        <f>(Constants!$B$3*Constants!$B$8*I470*K470+AS469)-(AR470*Constants!$B$9*Constants!$B$4)</f>
        <v>0</v>
      </c>
      <c r="AT470">
        <f t="shared" si="131"/>
        <v>1176.21238938053</v>
      </c>
      <c r="AU470">
        <f t="array" ref="AU470">IF(SUMPRODUCT(--(SIGN(AN437:AN469)=SIGN(K438:K470)))=0,2,IF(AV469&gt;0,1,0))</f>
        <v>0</v>
      </c>
      <c r="AV470">
        <f>IF(AU470=2,ROUND(5*1000/Constants!$B$11,0),IF(AV469&gt;0,AV469-1,0))</f>
        <v>0</v>
      </c>
      <c r="AW470">
        <f t="shared" si="132"/>
        <v>0</v>
      </c>
      <c r="AX470">
        <f ca="1" t="array" ref="AX470">IF(AW470&gt;Constants!$B$12,2,IF(SUMPRODUCT(--(AX451:AX470=2))=0,0,1))</f>
        <v>2</v>
      </c>
      <c r="AZ470">
        <f t="array" ref="AZ470">IF(ABS(AG470)&gt;Constants!$B$13,2,IF(SUMPRODUCT(--(AZ450:AZ469=2))=0,0,1))</f>
        <v>0</v>
      </c>
    </row>
    <row r="471" spans="1:52">
      <c r="A471" s="3">
        <v>469</v>
      </c>
      <c r="B471">
        <f>Signals!D470</f>
        <v>1</v>
      </c>
      <c r="C471">
        <f>Signals!E470</f>
        <v>1</v>
      </c>
      <c r="D471">
        <f>Signals!G470</f>
        <v>0</v>
      </c>
      <c r="E471">
        <f>Signals!J470</f>
        <v>0</v>
      </c>
      <c r="F471">
        <f>Signals!K470</f>
        <v>0</v>
      </c>
      <c r="G471">
        <f>IF(Constants!$B$2=2,-B471,B471)</f>
        <v>1</v>
      </c>
      <c r="H471">
        <f>IF(Constants!$C$2=2,-C471,C471)</f>
        <v>1</v>
      </c>
      <c r="I471">
        <f t="shared" si="116"/>
        <v>1</v>
      </c>
      <c r="J471">
        <f t="shared" si="117"/>
        <v>1</v>
      </c>
      <c r="K471">
        <f t="shared" si="118"/>
        <v>1</v>
      </c>
      <c r="L471">
        <f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400.5</v>
      </c>
      <c r="M471">
        <f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400.5</v>
      </c>
      <c r="N471">
        <f t="shared" si="119"/>
        <v>400.5</v>
      </c>
      <c r="O471">
        <f t="shared" si="120"/>
        <v>400.5</v>
      </c>
      <c r="P471">
        <f>IF(I471&lt;&gt;0,(ABS(L471*Constants!$B$10)+50)/100,MAX(P470-ABS(N471*Constants!$B$4),0))</f>
        <v>0.54005</v>
      </c>
      <c r="Q471">
        <f>IF(J471&lt;&gt;0,(ABS(M471*Constants!$B$10)+50)/100,MAX(Q470-ABS(O471*Constants!$B$4),0))</f>
        <v>0.54005</v>
      </c>
      <c r="R471">
        <f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400.5</v>
      </c>
      <c r="S471">
        <f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400.5</v>
      </c>
      <c r="T471">
        <f t="shared" si="121"/>
        <v>400.5</v>
      </c>
      <c r="U471">
        <f t="shared" si="122"/>
        <v>400.5</v>
      </c>
      <c r="V471">
        <f>IF(I471&lt;&gt;0,(ABS(R471*Constants!$B$4)+50)/100,IF(R471=0,MAX((0-ABS(T471*Constants!$B$4)),0),(ABS(R471*Constants!$B$4)+50)/100))</f>
        <v>501.125</v>
      </c>
      <c r="W471">
        <f>IF(J471&lt;&gt;0,(ABS(S471*Constants!$B$4)+50)/100,IF(S471=0,MAX((0-ABS(U471*Constants!$B$4)),0),(ABS(S471*Constants!$B$4)+50)/100))</f>
        <v>501.125</v>
      </c>
      <c r="X471">
        <f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400.5</v>
      </c>
      <c r="Y471">
        <f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400.5</v>
      </c>
      <c r="Z471">
        <f t="shared" si="123"/>
        <v>400.5</v>
      </c>
      <c r="AA471">
        <f t="shared" si="124"/>
        <v>400.5</v>
      </c>
      <c r="AB471">
        <f>IF(I471&lt;&gt;0,(ABS(X471*Constants!$B$10)+50)/100,IF(X471=0,MAX((AB470-ABS(Z471*Constants!$B$4)),0),(ABS(X471*Constants!$B$4)+50)/100))</f>
        <v>0.54005</v>
      </c>
      <c r="AC471">
        <f>IF(J471&lt;&gt;0,(ABS(Y471*Constants!$B$10)+50)/100,IF(Y471=0,MAX((AC470-ABS(AA471*Constants!$B$4)),0),(ABS(Y471*Constants!$B$4)+50)/100))</f>
        <v>0.54005</v>
      </c>
      <c r="AD471">
        <f t="shared" si="125"/>
        <v>401</v>
      </c>
      <c r="AE471">
        <f t="shared" si="126"/>
        <v>400.5</v>
      </c>
      <c r="AF471">
        <f t="shared" si="127"/>
        <v>400.5</v>
      </c>
      <c r="AG471">
        <f>((Constants!$B$5*AG470)+Constants!$B$4*AD471+AH470)/(Constants!$B$5+Constants!$B$4)</f>
        <v>401</v>
      </c>
      <c r="AH471">
        <f>((Constants!$B$5*AG470)+Constants!$B$4*AD471+AH470)-(Constants!$B$5+Constants!$B$4)*AG471</f>
        <v>0</v>
      </c>
      <c r="AI471">
        <f>((Constants!$B$5*AI470)+Constants!$B$4*AE471+AJ470)/(Constants!$B$5+Constants!$B$4)</f>
        <v>400.5</v>
      </c>
      <c r="AJ471">
        <f>((Constants!$B$5*AI470)+Constants!$B$4*AE471+AJ470)-(Constants!$B$4+Constants!$B$5)*AI471</f>
        <v>0</v>
      </c>
      <c r="AK471">
        <f>((Constants!$B$5*AK470)+Constants!$B$4*AF471+AL470)/(Constants!$B$5+Constants!$B$4)</f>
        <v>400.5</v>
      </c>
      <c r="AL471">
        <f>((Constants!$B$5*AK470)+Constants!$B$4*AF471+AL470)-(Constants!$B$5+Constants!$B$4)*AK471</f>
        <v>0</v>
      </c>
      <c r="AM471">
        <f t="shared" si="128"/>
        <v>1</v>
      </c>
      <c r="AN471">
        <f t="shared" si="129"/>
        <v>1</v>
      </c>
      <c r="AO471">
        <f>(200000*(ABS(N471)-ABS(N469))+Constants!$B$7)/(2*Constants!$B$7)</f>
        <v>0.5</v>
      </c>
      <c r="AP471">
        <f>(200000*(ABS(O471)-ABS(O469))+Constants!$B$7)/(2*Constants!$B$7)</f>
        <v>0.5</v>
      </c>
      <c r="AQ471">
        <f t="shared" si="130"/>
        <v>1</v>
      </c>
      <c r="AR471">
        <f>(Constants!$B$3*Constants!$B$8*I471*K471+AS470)/(Constants!$B$9*Constants!$B$4)</f>
        <v>2.51327433628319</v>
      </c>
      <c r="AS471">
        <f>(Constants!$B$3*Constants!$B$8*I471*K471+AS470)-(AR471*Constants!$B$9*Constants!$B$4)</f>
        <v>0</v>
      </c>
      <c r="AT471">
        <f t="shared" si="131"/>
        <v>1178.72566371681</v>
      </c>
      <c r="AU471">
        <f t="array" ref="AU471">IF(SUMPRODUCT(--(SIGN(AN438:AN470)=SIGN(K439:K471)))=0,2,IF(AV470&gt;0,1,0))</f>
        <v>0</v>
      </c>
      <c r="AV471">
        <f>IF(AU471=2,ROUND(5*1000/Constants!$B$11,0),IF(AV470&gt;0,AV470-1,0))</f>
        <v>0</v>
      </c>
      <c r="AW471">
        <f t="shared" si="132"/>
        <v>0</v>
      </c>
      <c r="AX471">
        <f ca="1" t="array" ref="AX471">IF(AW471&gt;Constants!$B$12,2,IF(SUMPRODUCT(--(AX452:AX471=2))=0,0,1))</f>
        <v>2</v>
      </c>
      <c r="AZ471">
        <f t="array" ref="AZ471">IF(ABS(AG471)&gt;Constants!$B$13,2,IF(SUMPRODUCT(--(AZ451:AZ470=2))=0,0,1))</f>
        <v>0</v>
      </c>
    </row>
    <row r="472" spans="1:52">
      <c r="A472" s="3">
        <v>470</v>
      </c>
      <c r="B472">
        <f>Signals!D471</f>
        <v>1</v>
      </c>
      <c r="C472">
        <f>Signals!E471</f>
        <v>1</v>
      </c>
      <c r="D472">
        <f>Signals!G471</f>
        <v>0</v>
      </c>
      <c r="E472">
        <f>Signals!J471</f>
        <v>0</v>
      </c>
      <c r="F472">
        <f>Signals!K471</f>
        <v>0</v>
      </c>
      <c r="G472">
        <f>IF(Constants!$B$2=2,-B472,B472)</f>
        <v>1</v>
      </c>
      <c r="H472">
        <f>IF(Constants!$C$2=2,-C472,C472)</f>
        <v>1</v>
      </c>
      <c r="I472">
        <f t="shared" si="116"/>
        <v>1</v>
      </c>
      <c r="J472">
        <f t="shared" si="117"/>
        <v>1</v>
      </c>
      <c r="K472">
        <f t="shared" si="118"/>
        <v>1</v>
      </c>
      <c r="L472">
        <f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400.5</v>
      </c>
      <c r="M472">
        <f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400.5</v>
      </c>
      <c r="N472">
        <f t="shared" si="119"/>
        <v>400.5</v>
      </c>
      <c r="O472">
        <f t="shared" si="120"/>
        <v>400.5</v>
      </c>
      <c r="P472">
        <f>IF(I472&lt;&gt;0,(ABS(L472*Constants!$B$10)+50)/100,MAX(P471-ABS(N472*Constants!$B$4),0))</f>
        <v>0.54005</v>
      </c>
      <c r="Q472">
        <f>IF(J472&lt;&gt;0,(ABS(M472*Constants!$B$10)+50)/100,MAX(Q471-ABS(O472*Constants!$B$4),0))</f>
        <v>0.54005</v>
      </c>
      <c r="R472">
        <f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400.5</v>
      </c>
      <c r="S472">
        <f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400.5</v>
      </c>
      <c r="T472">
        <f t="shared" si="121"/>
        <v>400.5</v>
      </c>
      <c r="U472">
        <f t="shared" si="122"/>
        <v>400.5</v>
      </c>
      <c r="V472">
        <f>IF(I472&lt;&gt;0,(ABS(R472*Constants!$B$4)+50)/100,IF(R472=0,MAX((0-ABS(T472*Constants!$B$4)),0),(ABS(R472*Constants!$B$4)+50)/100))</f>
        <v>501.125</v>
      </c>
      <c r="W472">
        <f>IF(J472&lt;&gt;0,(ABS(S472*Constants!$B$4)+50)/100,IF(S472=0,MAX((0-ABS(U472*Constants!$B$4)),0),(ABS(S472*Constants!$B$4)+50)/100))</f>
        <v>501.125</v>
      </c>
      <c r="X472">
        <f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400.5</v>
      </c>
      <c r="Y472">
        <f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400.5</v>
      </c>
      <c r="Z472">
        <f t="shared" si="123"/>
        <v>400.5</v>
      </c>
      <c r="AA472">
        <f t="shared" si="124"/>
        <v>400.5</v>
      </c>
      <c r="AB472">
        <f>IF(I472&lt;&gt;0,(ABS(X472*Constants!$B$10)+50)/100,IF(X472=0,MAX((AB471-ABS(Z472*Constants!$B$4)),0),(ABS(X472*Constants!$B$4)+50)/100))</f>
        <v>0.54005</v>
      </c>
      <c r="AC472">
        <f>IF(J472&lt;&gt;0,(ABS(Y472*Constants!$B$10)+50)/100,IF(Y472=0,MAX((AC471-ABS(AA472*Constants!$B$4)),0),(ABS(Y472*Constants!$B$4)+50)/100))</f>
        <v>0.54005</v>
      </c>
      <c r="AD472">
        <f t="shared" si="125"/>
        <v>401</v>
      </c>
      <c r="AE472">
        <f t="shared" si="126"/>
        <v>400.5</v>
      </c>
      <c r="AF472">
        <f t="shared" si="127"/>
        <v>400.5</v>
      </c>
      <c r="AG472">
        <f>((Constants!$B$5*AG471)+Constants!$B$4*AD472+AH471)/(Constants!$B$5+Constants!$B$4)</f>
        <v>401</v>
      </c>
      <c r="AH472">
        <f>((Constants!$B$5*AG471)+Constants!$B$4*AD472+AH471)-(Constants!$B$5+Constants!$B$4)*AG472</f>
        <v>0</v>
      </c>
      <c r="AI472">
        <f>((Constants!$B$5*AI471)+Constants!$B$4*AE472+AJ471)/(Constants!$B$5+Constants!$B$4)</f>
        <v>400.5</v>
      </c>
      <c r="AJ472">
        <f>((Constants!$B$5*AI471)+Constants!$B$4*AE472+AJ471)-(Constants!$B$4+Constants!$B$5)*AI472</f>
        <v>0</v>
      </c>
      <c r="AK472">
        <f>((Constants!$B$5*AK471)+Constants!$B$4*AF472+AL471)/(Constants!$B$5+Constants!$B$4)</f>
        <v>400.5</v>
      </c>
      <c r="AL472">
        <f>((Constants!$B$5*AK471)+Constants!$B$4*AF472+AL471)-(Constants!$B$5+Constants!$B$4)*AK472</f>
        <v>0</v>
      </c>
      <c r="AM472">
        <f t="shared" si="128"/>
        <v>1</v>
      </c>
      <c r="AN472">
        <f t="shared" si="129"/>
        <v>1</v>
      </c>
      <c r="AO472">
        <f>(200000*(ABS(N472)-ABS(N470))+Constants!$B$7)/(2*Constants!$B$7)</f>
        <v>0.5</v>
      </c>
      <c r="AP472">
        <f>(200000*(ABS(O472)-ABS(O470))+Constants!$B$7)/(2*Constants!$B$7)</f>
        <v>0.5</v>
      </c>
      <c r="AQ472">
        <f t="shared" si="130"/>
        <v>1</v>
      </c>
      <c r="AR472">
        <f>(Constants!$B$3*Constants!$B$8*I472*K472+AS471)/(Constants!$B$9*Constants!$B$4)</f>
        <v>2.51327433628319</v>
      </c>
      <c r="AS472">
        <f>(Constants!$B$3*Constants!$B$8*I472*K472+AS471)-(AR472*Constants!$B$9*Constants!$B$4)</f>
        <v>0</v>
      </c>
      <c r="AT472">
        <f t="shared" si="131"/>
        <v>1181.23893805309</v>
      </c>
      <c r="AU472">
        <f t="array" ref="AU472">IF(SUMPRODUCT(--(SIGN(AN439:AN471)=SIGN(K440:K472)))=0,2,IF(AV471&gt;0,1,0))</f>
        <v>0</v>
      </c>
      <c r="AV472">
        <f>IF(AU472=2,ROUND(5*1000/Constants!$B$11,0),IF(AV471&gt;0,AV471-1,0))</f>
        <v>0</v>
      </c>
      <c r="AW472">
        <f t="shared" si="132"/>
        <v>0</v>
      </c>
      <c r="AX472">
        <f ca="1" t="array" ref="AX472">IF(AW472&gt;Constants!$B$12,2,IF(SUMPRODUCT(--(AX453:AX472=2))=0,0,1))</f>
        <v>2</v>
      </c>
      <c r="AZ472">
        <f t="array" ref="AZ472">IF(ABS(AG472)&gt;Constants!$B$13,2,IF(SUMPRODUCT(--(AZ452:AZ471=2))=0,0,1))</f>
        <v>0</v>
      </c>
    </row>
    <row r="473" spans="1:52">
      <c r="A473" s="3">
        <v>471</v>
      </c>
      <c r="B473">
        <f>Signals!D472</f>
        <v>1</v>
      </c>
      <c r="C473">
        <f>Signals!E472</f>
        <v>1</v>
      </c>
      <c r="D473">
        <f>Signals!G472</f>
        <v>0</v>
      </c>
      <c r="E473">
        <f>Signals!J472</f>
        <v>0</v>
      </c>
      <c r="F473">
        <f>Signals!K472</f>
        <v>0</v>
      </c>
      <c r="G473">
        <f>IF(Constants!$B$2=2,-B473,B473)</f>
        <v>1</v>
      </c>
      <c r="H473">
        <f>IF(Constants!$C$2=2,-C473,C473)</f>
        <v>1</v>
      </c>
      <c r="I473">
        <f t="shared" si="116"/>
        <v>1</v>
      </c>
      <c r="J473">
        <f t="shared" si="117"/>
        <v>1</v>
      </c>
      <c r="K473">
        <f t="shared" si="118"/>
        <v>1</v>
      </c>
      <c r="L473">
        <f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400.5</v>
      </c>
      <c r="M473">
        <f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400.5</v>
      </c>
      <c r="N473">
        <f t="shared" si="119"/>
        <v>400.5</v>
      </c>
      <c r="O473">
        <f t="shared" si="120"/>
        <v>400.5</v>
      </c>
      <c r="P473">
        <f>IF(I473&lt;&gt;0,(ABS(L473*Constants!$B$10)+50)/100,MAX(P472-ABS(N473*Constants!$B$4),0))</f>
        <v>0.54005</v>
      </c>
      <c r="Q473">
        <f>IF(J473&lt;&gt;0,(ABS(M473*Constants!$B$10)+50)/100,MAX(Q472-ABS(O473*Constants!$B$4),0))</f>
        <v>0.54005</v>
      </c>
      <c r="R473">
        <f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400.5</v>
      </c>
      <c r="S473">
        <f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400.5</v>
      </c>
      <c r="T473">
        <f t="shared" si="121"/>
        <v>400.5</v>
      </c>
      <c r="U473">
        <f t="shared" si="122"/>
        <v>400.5</v>
      </c>
      <c r="V473">
        <f>IF(I473&lt;&gt;0,(ABS(R473*Constants!$B$4)+50)/100,IF(R473=0,MAX((0-ABS(T473*Constants!$B$4)),0),(ABS(R473*Constants!$B$4)+50)/100))</f>
        <v>501.125</v>
      </c>
      <c r="W473">
        <f>IF(J473&lt;&gt;0,(ABS(S473*Constants!$B$4)+50)/100,IF(S473=0,MAX((0-ABS(U473*Constants!$B$4)),0),(ABS(S473*Constants!$B$4)+50)/100))</f>
        <v>501.125</v>
      </c>
      <c r="X473">
        <f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400.5</v>
      </c>
      <c r="Y473">
        <f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400.5</v>
      </c>
      <c r="Z473">
        <f t="shared" si="123"/>
        <v>400.5</v>
      </c>
      <c r="AA473">
        <f t="shared" si="124"/>
        <v>400.5</v>
      </c>
      <c r="AB473">
        <f>IF(I473&lt;&gt;0,(ABS(X473*Constants!$B$10)+50)/100,IF(X473=0,MAX((AB472-ABS(Z473*Constants!$B$4)),0),(ABS(X473*Constants!$B$4)+50)/100))</f>
        <v>0.54005</v>
      </c>
      <c r="AC473">
        <f>IF(J473&lt;&gt;0,(ABS(Y473*Constants!$B$10)+50)/100,IF(Y473=0,MAX((AC472-ABS(AA473*Constants!$B$4)),0),(ABS(Y473*Constants!$B$4)+50)/100))</f>
        <v>0.54005</v>
      </c>
      <c r="AD473">
        <f t="shared" si="125"/>
        <v>401</v>
      </c>
      <c r="AE473">
        <f t="shared" si="126"/>
        <v>400.5</v>
      </c>
      <c r="AF473">
        <f t="shared" si="127"/>
        <v>400.5</v>
      </c>
      <c r="AG473">
        <f>((Constants!$B$5*AG472)+Constants!$B$4*AD473+AH472)/(Constants!$B$5+Constants!$B$4)</f>
        <v>401</v>
      </c>
      <c r="AH473">
        <f>((Constants!$B$5*AG472)+Constants!$B$4*AD473+AH472)-(Constants!$B$5+Constants!$B$4)*AG473</f>
        <v>0</v>
      </c>
      <c r="AI473">
        <f>((Constants!$B$5*AI472)+Constants!$B$4*AE473+AJ472)/(Constants!$B$5+Constants!$B$4)</f>
        <v>400.5</v>
      </c>
      <c r="AJ473">
        <f>((Constants!$B$5*AI472)+Constants!$B$4*AE473+AJ472)-(Constants!$B$4+Constants!$B$5)*AI473</f>
        <v>0</v>
      </c>
      <c r="AK473">
        <f>((Constants!$B$5*AK472)+Constants!$B$4*AF473+AL472)/(Constants!$B$5+Constants!$B$4)</f>
        <v>400.5</v>
      </c>
      <c r="AL473">
        <f>((Constants!$B$5*AK472)+Constants!$B$4*AF473+AL472)-(Constants!$B$5+Constants!$B$4)*AK473</f>
        <v>0</v>
      </c>
      <c r="AM473">
        <f t="shared" si="128"/>
        <v>1</v>
      </c>
      <c r="AN473">
        <f t="shared" si="129"/>
        <v>1</v>
      </c>
      <c r="AO473">
        <f>(200000*(ABS(N473)-ABS(N471))+Constants!$B$7)/(2*Constants!$B$7)</f>
        <v>0.5</v>
      </c>
      <c r="AP473">
        <f>(200000*(ABS(O473)-ABS(O471))+Constants!$B$7)/(2*Constants!$B$7)</f>
        <v>0.5</v>
      </c>
      <c r="AQ473">
        <f t="shared" si="130"/>
        <v>1</v>
      </c>
      <c r="AR473">
        <f>(Constants!$B$3*Constants!$B$8*I473*K473+AS472)/(Constants!$B$9*Constants!$B$4)</f>
        <v>2.51327433628319</v>
      </c>
      <c r="AS473">
        <f>(Constants!$B$3*Constants!$B$8*I473*K473+AS472)-(AR473*Constants!$B$9*Constants!$B$4)</f>
        <v>0</v>
      </c>
      <c r="AT473">
        <f t="shared" si="131"/>
        <v>1183.75221238937</v>
      </c>
      <c r="AU473">
        <f t="array" ref="AU473">IF(SUMPRODUCT(--(SIGN(AN440:AN472)=SIGN(K441:K473)))=0,2,IF(AV472&gt;0,1,0))</f>
        <v>0</v>
      </c>
      <c r="AV473">
        <f>IF(AU473=2,ROUND(5*1000/Constants!$B$11,0),IF(AV472&gt;0,AV472-1,0))</f>
        <v>0</v>
      </c>
      <c r="AW473">
        <f t="shared" si="132"/>
        <v>0</v>
      </c>
      <c r="AX473">
        <f ca="1" t="array" ref="AX473">IF(AW473&gt;Constants!$B$12,2,IF(SUMPRODUCT(--(AX454:AX473=2))=0,0,1))</f>
        <v>2</v>
      </c>
      <c r="AZ473">
        <f t="array" ref="AZ473">IF(ABS(AG473)&gt;Constants!$B$13,2,IF(SUMPRODUCT(--(AZ453:AZ472=2))=0,0,1))</f>
        <v>0</v>
      </c>
    </row>
    <row r="474" spans="1:52">
      <c r="A474" s="3">
        <v>472</v>
      </c>
      <c r="B474">
        <f>Signals!D473</f>
        <v>1</v>
      </c>
      <c r="C474">
        <f>Signals!E473</f>
        <v>1</v>
      </c>
      <c r="D474">
        <f>Signals!G473</f>
        <v>0</v>
      </c>
      <c r="E474">
        <f>Signals!J473</f>
        <v>0</v>
      </c>
      <c r="F474">
        <f>Signals!K473</f>
        <v>0</v>
      </c>
      <c r="G474">
        <f>IF(Constants!$B$2=2,-B474,B474)</f>
        <v>1</v>
      </c>
      <c r="H474">
        <f>IF(Constants!$C$2=2,-C474,C474)</f>
        <v>1</v>
      </c>
      <c r="I474">
        <f t="shared" si="116"/>
        <v>1</v>
      </c>
      <c r="J474">
        <f t="shared" si="117"/>
        <v>1</v>
      </c>
      <c r="K474">
        <f t="shared" si="118"/>
        <v>1</v>
      </c>
      <c r="L474">
        <f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400.5</v>
      </c>
      <c r="M474">
        <f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400.5</v>
      </c>
      <c r="N474">
        <f t="shared" si="119"/>
        <v>400.5</v>
      </c>
      <c r="O474">
        <f t="shared" si="120"/>
        <v>400.5</v>
      </c>
      <c r="P474">
        <f>IF(I474&lt;&gt;0,(ABS(L474*Constants!$B$10)+50)/100,MAX(P473-ABS(N474*Constants!$B$4),0))</f>
        <v>0.54005</v>
      </c>
      <c r="Q474">
        <f>IF(J474&lt;&gt;0,(ABS(M474*Constants!$B$10)+50)/100,MAX(Q473-ABS(O474*Constants!$B$4),0))</f>
        <v>0.54005</v>
      </c>
      <c r="R474">
        <f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400.5</v>
      </c>
      <c r="S474">
        <f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400.5</v>
      </c>
      <c r="T474">
        <f t="shared" si="121"/>
        <v>400.5</v>
      </c>
      <c r="U474">
        <f t="shared" si="122"/>
        <v>400.5</v>
      </c>
      <c r="V474">
        <f>IF(I474&lt;&gt;0,(ABS(R474*Constants!$B$4)+50)/100,IF(R474=0,MAX((0-ABS(T474*Constants!$B$4)),0),(ABS(R474*Constants!$B$4)+50)/100))</f>
        <v>501.125</v>
      </c>
      <c r="W474">
        <f>IF(J474&lt;&gt;0,(ABS(S474*Constants!$B$4)+50)/100,IF(S474=0,MAX((0-ABS(U474*Constants!$B$4)),0),(ABS(S474*Constants!$B$4)+50)/100))</f>
        <v>501.125</v>
      </c>
      <c r="X474">
        <f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400.5</v>
      </c>
      <c r="Y474">
        <f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400.5</v>
      </c>
      <c r="Z474">
        <f t="shared" si="123"/>
        <v>400.5</v>
      </c>
      <c r="AA474">
        <f t="shared" si="124"/>
        <v>400.5</v>
      </c>
      <c r="AB474">
        <f>IF(I474&lt;&gt;0,(ABS(X474*Constants!$B$10)+50)/100,IF(X474=0,MAX((AB473-ABS(Z474*Constants!$B$4)),0),(ABS(X474*Constants!$B$4)+50)/100))</f>
        <v>0.54005</v>
      </c>
      <c r="AC474">
        <f>IF(J474&lt;&gt;0,(ABS(Y474*Constants!$B$10)+50)/100,IF(Y474=0,MAX((AC473-ABS(AA474*Constants!$B$4)),0),(ABS(Y474*Constants!$B$4)+50)/100))</f>
        <v>0.54005</v>
      </c>
      <c r="AD474">
        <f t="shared" si="125"/>
        <v>401</v>
      </c>
      <c r="AE474">
        <f t="shared" si="126"/>
        <v>400.5</v>
      </c>
      <c r="AF474">
        <f t="shared" si="127"/>
        <v>400.5</v>
      </c>
      <c r="AG474">
        <f>((Constants!$B$5*AG473)+Constants!$B$4*AD474+AH473)/(Constants!$B$5+Constants!$B$4)</f>
        <v>401</v>
      </c>
      <c r="AH474">
        <f>((Constants!$B$5*AG473)+Constants!$B$4*AD474+AH473)-(Constants!$B$5+Constants!$B$4)*AG474</f>
        <v>0</v>
      </c>
      <c r="AI474">
        <f>((Constants!$B$5*AI473)+Constants!$B$4*AE474+AJ473)/(Constants!$B$5+Constants!$B$4)</f>
        <v>400.5</v>
      </c>
      <c r="AJ474">
        <f>((Constants!$B$5*AI473)+Constants!$B$4*AE474+AJ473)-(Constants!$B$4+Constants!$B$5)*AI474</f>
        <v>0</v>
      </c>
      <c r="AK474">
        <f>((Constants!$B$5*AK473)+Constants!$B$4*AF474+AL473)/(Constants!$B$5+Constants!$B$4)</f>
        <v>400.5</v>
      </c>
      <c r="AL474">
        <f>((Constants!$B$5*AK473)+Constants!$B$4*AF474+AL473)-(Constants!$B$5+Constants!$B$4)*AK474</f>
        <v>0</v>
      </c>
      <c r="AM474">
        <f t="shared" si="128"/>
        <v>1</v>
      </c>
      <c r="AN474">
        <f t="shared" si="129"/>
        <v>1</v>
      </c>
      <c r="AO474">
        <f>(200000*(ABS(N474)-ABS(N472))+Constants!$B$7)/(2*Constants!$B$7)</f>
        <v>0.5</v>
      </c>
      <c r="AP474">
        <f>(200000*(ABS(O474)-ABS(O472))+Constants!$B$7)/(2*Constants!$B$7)</f>
        <v>0.5</v>
      </c>
      <c r="AQ474">
        <f t="shared" si="130"/>
        <v>1</v>
      </c>
      <c r="AR474">
        <f>(Constants!$B$3*Constants!$B$8*I474*K474+AS473)/(Constants!$B$9*Constants!$B$4)</f>
        <v>2.51327433628319</v>
      </c>
      <c r="AS474">
        <f>(Constants!$B$3*Constants!$B$8*I474*K474+AS473)-(AR474*Constants!$B$9*Constants!$B$4)</f>
        <v>0</v>
      </c>
      <c r="AT474">
        <f t="shared" si="131"/>
        <v>1186.26548672566</v>
      </c>
      <c r="AU474">
        <f t="array" ref="AU474">IF(SUMPRODUCT(--(SIGN(AN441:AN473)=SIGN(K442:K474)))=0,2,IF(AV473&gt;0,1,0))</f>
        <v>0</v>
      </c>
      <c r="AV474">
        <f>IF(AU474=2,ROUND(5*1000/Constants!$B$11,0),IF(AV473&gt;0,AV473-1,0))</f>
        <v>0</v>
      </c>
      <c r="AW474">
        <f t="shared" si="132"/>
        <v>0</v>
      </c>
      <c r="AX474">
        <f ca="1" t="array" ref="AX474">IF(AW474&gt;Constants!$B$12,2,IF(SUMPRODUCT(--(AX455:AX474=2))=0,0,1))</f>
        <v>2</v>
      </c>
      <c r="AZ474">
        <f t="array" ref="AZ474">IF(ABS(AG474)&gt;Constants!$B$13,2,IF(SUMPRODUCT(--(AZ454:AZ473=2))=0,0,1))</f>
        <v>0</v>
      </c>
    </row>
    <row r="475" spans="1:52">
      <c r="A475" s="3">
        <v>473</v>
      </c>
      <c r="B475">
        <f>Signals!D474</f>
        <v>1</v>
      </c>
      <c r="C475">
        <f>Signals!E474</f>
        <v>1</v>
      </c>
      <c r="D475">
        <f>Signals!G474</f>
        <v>0</v>
      </c>
      <c r="E475">
        <f>Signals!J474</f>
        <v>0</v>
      </c>
      <c r="F475">
        <f>Signals!K474</f>
        <v>0</v>
      </c>
      <c r="G475">
        <f>IF(Constants!$B$2=2,-B475,B475)</f>
        <v>1</v>
      </c>
      <c r="H475">
        <f>IF(Constants!$C$2=2,-C475,C475)</f>
        <v>1</v>
      </c>
      <c r="I475">
        <f t="shared" si="116"/>
        <v>1</v>
      </c>
      <c r="J475">
        <f t="shared" si="117"/>
        <v>1</v>
      </c>
      <c r="K475">
        <f t="shared" si="118"/>
        <v>1</v>
      </c>
      <c r="L475">
        <f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400.5</v>
      </c>
      <c r="M475">
        <f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400.5</v>
      </c>
      <c r="N475">
        <f t="shared" si="119"/>
        <v>400.5</v>
      </c>
      <c r="O475">
        <f t="shared" si="120"/>
        <v>400.5</v>
      </c>
      <c r="P475">
        <f>IF(I475&lt;&gt;0,(ABS(L475*Constants!$B$10)+50)/100,MAX(P474-ABS(N475*Constants!$B$4),0))</f>
        <v>0.54005</v>
      </c>
      <c r="Q475">
        <f>IF(J475&lt;&gt;0,(ABS(M475*Constants!$B$10)+50)/100,MAX(Q474-ABS(O475*Constants!$B$4),0))</f>
        <v>0.54005</v>
      </c>
      <c r="R475">
        <f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400.5</v>
      </c>
      <c r="S475">
        <f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400.5</v>
      </c>
      <c r="T475">
        <f t="shared" si="121"/>
        <v>400.5</v>
      </c>
      <c r="U475">
        <f t="shared" si="122"/>
        <v>400.5</v>
      </c>
      <c r="V475">
        <f>IF(I475&lt;&gt;0,(ABS(R475*Constants!$B$4)+50)/100,IF(R475=0,MAX((0-ABS(T475*Constants!$B$4)),0),(ABS(R475*Constants!$B$4)+50)/100))</f>
        <v>501.125</v>
      </c>
      <c r="W475">
        <f>IF(J475&lt;&gt;0,(ABS(S475*Constants!$B$4)+50)/100,IF(S475=0,MAX((0-ABS(U475*Constants!$B$4)),0),(ABS(S475*Constants!$B$4)+50)/100))</f>
        <v>501.125</v>
      </c>
      <c r="X475">
        <f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400.5</v>
      </c>
      <c r="Y475">
        <f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400.5</v>
      </c>
      <c r="Z475">
        <f t="shared" si="123"/>
        <v>400.5</v>
      </c>
      <c r="AA475">
        <f t="shared" si="124"/>
        <v>400.5</v>
      </c>
      <c r="AB475">
        <f>IF(I475&lt;&gt;0,(ABS(X475*Constants!$B$10)+50)/100,IF(X475=0,MAX((AB474-ABS(Z475*Constants!$B$4)),0),(ABS(X475*Constants!$B$4)+50)/100))</f>
        <v>0.54005</v>
      </c>
      <c r="AC475">
        <f>IF(J475&lt;&gt;0,(ABS(Y475*Constants!$B$10)+50)/100,IF(Y475=0,MAX((AC474-ABS(AA475*Constants!$B$4)),0),(ABS(Y475*Constants!$B$4)+50)/100))</f>
        <v>0.54005</v>
      </c>
      <c r="AD475">
        <f t="shared" si="125"/>
        <v>401</v>
      </c>
      <c r="AE475">
        <f t="shared" si="126"/>
        <v>400.5</v>
      </c>
      <c r="AF475">
        <f t="shared" si="127"/>
        <v>400.5</v>
      </c>
      <c r="AG475">
        <f>((Constants!$B$5*AG474)+Constants!$B$4*AD475+AH474)/(Constants!$B$5+Constants!$B$4)</f>
        <v>401</v>
      </c>
      <c r="AH475">
        <f>((Constants!$B$5*AG474)+Constants!$B$4*AD475+AH474)-(Constants!$B$5+Constants!$B$4)*AG475</f>
        <v>0</v>
      </c>
      <c r="AI475">
        <f>((Constants!$B$5*AI474)+Constants!$B$4*AE475+AJ474)/(Constants!$B$5+Constants!$B$4)</f>
        <v>400.5</v>
      </c>
      <c r="AJ475">
        <f>((Constants!$B$5*AI474)+Constants!$B$4*AE475+AJ474)-(Constants!$B$4+Constants!$B$5)*AI475</f>
        <v>0</v>
      </c>
      <c r="AK475">
        <f>((Constants!$B$5*AK474)+Constants!$B$4*AF475+AL474)/(Constants!$B$5+Constants!$B$4)</f>
        <v>400.5</v>
      </c>
      <c r="AL475">
        <f>((Constants!$B$5*AK474)+Constants!$B$4*AF475+AL474)-(Constants!$B$5+Constants!$B$4)*AK475</f>
        <v>0</v>
      </c>
      <c r="AM475">
        <f t="shared" si="128"/>
        <v>1</v>
      </c>
      <c r="AN475">
        <f t="shared" si="129"/>
        <v>1</v>
      </c>
      <c r="AO475">
        <f>(200000*(ABS(N475)-ABS(N473))+Constants!$B$7)/(2*Constants!$B$7)</f>
        <v>0.5</v>
      </c>
      <c r="AP475">
        <f>(200000*(ABS(O475)-ABS(O473))+Constants!$B$7)/(2*Constants!$B$7)</f>
        <v>0.5</v>
      </c>
      <c r="AQ475">
        <f t="shared" si="130"/>
        <v>1</v>
      </c>
      <c r="AR475">
        <f>(Constants!$B$3*Constants!$B$8*I475*K475+AS474)/(Constants!$B$9*Constants!$B$4)</f>
        <v>2.51327433628319</v>
      </c>
      <c r="AS475">
        <f>(Constants!$B$3*Constants!$B$8*I475*K475+AS474)-(AR475*Constants!$B$9*Constants!$B$4)</f>
        <v>0</v>
      </c>
      <c r="AT475">
        <f t="shared" si="131"/>
        <v>1188.77876106194</v>
      </c>
      <c r="AU475">
        <f t="array" ref="AU475">IF(SUMPRODUCT(--(SIGN(AN442:AN474)=SIGN(K443:K475)))=0,2,IF(AV474&gt;0,1,0))</f>
        <v>0</v>
      </c>
      <c r="AV475">
        <f>IF(AU475=2,ROUND(5*1000/Constants!$B$11,0),IF(AV474&gt;0,AV474-1,0))</f>
        <v>0</v>
      </c>
      <c r="AW475">
        <f t="shared" si="132"/>
        <v>0</v>
      </c>
      <c r="AX475">
        <f ca="1" t="array" ref="AX475">IF(AW475&gt;Constants!$B$12,2,IF(SUMPRODUCT(--(AX456:AX475=2))=0,0,1))</f>
        <v>2</v>
      </c>
      <c r="AZ475">
        <f t="array" ref="AZ475">IF(ABS(AG475)&gt;Constants!$B$13,2,IF(SUMPRODUCT(--(AZ455:AZ474=2))=0,0,1))</f>
        <v>0</v>
      </c>
    </row>
    <row r="476" spans="1:52">
      <c r="A476" s="3">
        <v>474</v>
      </c>
      <c r="B476">
        <f>Signals!D475</f>
        <v>1</v>
      </c>
      <c r="C476">
        <f>Signals!E475</f>
        <v>1</v>
      </c>
      <c r="D476">
        <f>Signals!G475</f>
        <v>0</v>
      </c>
      <c r="E476">
        <f>Signals!J475</f>
        <v>0</v>
      </c>
      <c r="F476">
        <f>Signals!K475</f>
        <v>0</v>
      </c>
      <c r="G476">
        <f>IF(Constants!$B$2=2,-B476,B476)</f>
        <v>1</v>
      </c>
      <c r="H476">
        <f>IF(Constants!$C$2=2,-C476,C476)</f>
        <v>1</v>
      </c>
      <c r="I476">
        <f t="shared" si="116"/>
        <v>1</v>
      </c>
      <c r="J476">
        <f t="shared" si="117"/>
        <v>1</v>
      </c>
      <c r="K476">
        <f t="shared" si="118"/>
        <v>1</v>
      </c>
      <c r="L476">
        <f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400.5</v>
      </c>
      <c r="M476">
        <f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400.5</v>
      </c>
      <c r="N476">
        <f t="shared" si="119"/>
        <v>400.5</v>
      </c>
      <c r="O476">
        <f t="shared" si="120"/>
        <v>400.5</v>
      </c>
      <c r="P476">
        <f>IF(I476&lt;&gt;0,(ABS(L476*Constants!$B$10)+50)/100,MAX(P475-ABS(N476*Constants!$B$4),0))</f>
        <v>0.54005</v>
      </c>
      <c r="Q476">
        <f>IF(J476&lt;&gt;0,(ABS(M476*Constants!$B$10)+50)/100,MAX(Q475-ABS(O476*Constants!$B$4),0))</f>
        <v>0.54005</v>
      </c>
      <c r="R476">
        <f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400.5</v>
      </c>
      <c r="S476">
        <f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400.5</v>
      </c>
      <c r="T476">
        <f t="shared" si="121"/>
        <v>400.5</v>
      </c>
      <c r="U476">
        <f t="shared" si="122"/>
        <v>400.5</v>
      </c>
      <c r="V476">
        <f>IF(I476&lt;&gt;0,(ABS(R476*Constants!$B$4)+50)/100,IF(R476=0,MAX((0-ABS(T476*Constants!$B$4)),0),(ABS(R476*Constants!$B$4)+50)/100))</f>
        <v>501.125</v>
      </c>
      <c r="W476">
        <f>IF(J476&lt;&gt;0,(ABS(S476*Constants!$B$4)+50)/100,IF(S476=0,MAX((0-ABS(U476*Constants!$B$4)),0),(ABS(S476*Constants!$B$4)+50)/100))</f>
        <v>501.125</v>
      </c>
      <c r="X476">
        <f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400.5</v>
      </c>
      <c r="Y476">
        <f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400.5</v>
      </c>
      <c r="Z476">
        <f t="shared" si="123"/>
        <v>400.5</v>
      </c>
      <c r="AA476">
        <f t="shared" si="124"/>
        <v>400.5</v>
      </c>
      <c r="AB476">
        <f>IF(I476&lt;&gt;0,(ABS(X476*Constants!$B$10)+50)/100,IF(X476=0,MAX((AB475-ABS(Z476*Constants!$B$4)),0),(ABS(X476*Constants!$B$4)+50)/100))</f>
        <v>0.54005</v>
      </c>
      <c r="AC476">
        <f>IF(J476&lt;&gt;0,(ABS(Y476*Constants!$B$10)+50)/100,IF(Y476=0,MAX((AC475-ABS(AA476*Constants!$B$4)),0),(ABS(Y476*Constants!$B$4)+50)/100))</f>
        <v>0.54005</v>
      </c>
      <c r="AD476">
        <f t="shared" si="125"/>
        <v>401</v>
      </c>
      <c r="AE476">
        <f t="shared" si="126"/>
        <v>400.5</v>
      </c>
      <c r="AF476">
        <f t="shared" si="127"/>
        <v>400.5</v>
      </c>
      <c r="AG476">
        <f>((Constants!$B$5*AG475)+Constants!$B$4*AD476+AH475)/(Constants!$B$5+Constants!$B$4)</f>
        <v>401</v>
      </c>
      <c r="AH476">
        <f>((Constants!$B$5*AG475)+Constants!$B$4*AD476+AH475)-(Constants!$B$5+Constants!$B$4)*AG476</f>
        <v>0</v>
      </c>
      <c r="AI476">
        <f>((Constants!$B$5*AI475)+Constants!$B$4*AE476+AJ475)/(Constants!$B$5+Constants!$B$4)</f>
        <v>400.5</v>
      </c>
      <c r="AJ476">
        <f>((Constants!$B$5*AI475)+Constants!$B$4*AE476+AJ475)-(Constants!$B$4+Constants!$B$5)*AI476</f>
        <v>0</v>
      </c>
      <c r="AK476">
        <f>((Constants!$B$5*AK475)+Constants!$B$4*AF476+AL475)/(Constants!$B$5+Constants!$B$4)</f>
        <v>400.5</v>
      </c>
      <c r="AL476">
        <f>((Constants!$B$5*AK475)+Constants!$B$4*AF476+AL475)-(Constants!$B$5+Constants!$B$4)*AK476</f>
        <v>0</v>
      </c>
      <c r="AM476">
        <f t="shared" si="128"/>
        <v>1</v>
      </c>
      <c r="AN476">
        <f t="shared" si="129"/>
        <v>1</v>
      </c>
      <c r="AO476">
        <f>(200000*(ABS(N476)-ABS(N474))+Constants!$B$7)/(2*Constants!$B$7)</f>
        <v>0.5</v>
      </c>
      <c r="AP476">
        <f>(200000*(ABS(O476)-ABS(O474))+Constants!$B$7)/(2*Constants!$B$7)</f>
        <v>0.5</v>
      </c>
      <c r="AQ476">
        <f t="shared" si="130"/>
        <v>1</v>
      </c>
      <c r="AR476">
        <f>(Constants!$B$3*Constants!$B$8*I476*K476+AS475)/(Constants!$B$9*Constants!$B$4)</f>
        <v>2.51327433628319</v>
      </c>
      <c r="AS476">
        <f>(Constants!$B$3*Constants!$B$8*I476*K476+AS475)-(AR476*Constants!$B$9*Constants!$B$4)</f>
        <v>0</v>
      </c>
      <c r="AT476">
        <f t="shared" si="131"/>
        <v>1191.29203539822</v>
      </c>
      <c r="AU476">
        <f t="array" ref="AU476">IF(SUMPRODUCT(--(SIGN(AN443:AN475)=SIGN(K444:K476)))=0,2,IF(AV475&gt;0,1,0))</f>
        <v>0</v>
      </c>
      <c r="AV476">
        <f>IF(AU476=2,ROUND(5*1000/Constants!$B$11,0),IF(AV475&gt;0,AV475-1,0))</f>
        <v>0</v>
      </c>
      <c r="AW476">
        <f t="shared" si="132"/>
        <v>0</v>
      </c>
      <c r="AX476">
        <f ca="1" t="array" ref="AX476">IF(AW476&gt;Constants!$B$12,2,IF(SUMPRODUCT(--(AX457:AX476=2))=0,0,1))</f>
        <v>2</v>
      </c>
      <c r="AZ476">
        <f t="array" ref="AZ476">IF(ABS(AG476)&gt;Constants!$B$13,2,IF(SUMPRODUCT(--(AZ456:AZ475=2))=0,0,1))</f>
        <v>0</v>
      </c>
    </row>
    <row r="477" spans="1:52">
      <c r="A477" s="3">
        <v>475</v>
      </c>
      <c r="B477">
        <f>Signals!D476</f>
        <v>1</v>
      </c>
      <c r="C477">
        <f>Signals!E476</f>
        <v>1</v>
      </c>
      <c r="D477">
        <f>Signals!G476</f>
        <v>0</v>
      </c>
      <c r="E477">
        <f>Signals!J476</f>
        <v>0</v>
      </c>
      <c r="F477">
        <f>Signals!K476</f>
        <v>0</v>
      </c>
      <c r="G477">
        <f>IF(Constants!$B$2=2,-B477,B477)</f>
        <v>1</v>
      </c>
      <c r="H477">
        <f>IF(Constants!$C$2=2,-C477,C477)</f>
        <v>1</v>
      </c>
      <c r="I477">
        <f t="shared" si="116"/>
        <v>1</v>
      </c>
      <c r="J477">
        <f t="shared" si="117"/>
        <v>1</v>
      </c>
      <c r="K477">
        <f t="shared" si="118"/>
        <v>1</v>
      </c>
      <c r="L477">
        <f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400.5</v>
      </c>
      <c r="M477">
        <f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400.5</v>
      </c>
      <c r="N477">
        <f t="shared" si="119"/>
        <v>400.5</v>
      </c>
      <c r="O477">
        <f t="shared" si="120"/>
        <v>400.5</v>
      </c>
      <c r="P477">
        <f>IF(I477&lt;&gt;0,(ABS(L477*Constants!$B$10)+50)/100,MAX(P476-ABS(N477*Constants!$B$4),0))</f>
        <v>0.54005</v>
      </c>
      <c r="Q477">
        <f>IF(J477&lt;&gt;0,(ABS(M477*Constants!$B$10)+50)/100,MAX(Q476-ABS(O477*Constants!$B$4),0))</f>
        <v>0.54005</v>
      </c>
      <c r="R477">
        <f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400.5</v>
      </c>
      <c r="S477">
        <f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400.5</v>
      </c>
      <c r="T477">
        <f t="shared" si="121"/>
        <v>400.5</v>
      </c>
      <c r="U477">
        <f t="shared" si="122"/>
        <v>400.5</v>
      </c>
      <c r="V477">
        <f>IF(I477&lt;&gt;0,(ABS(R477*Constants!$B$4)+50)/100,IF(R477=0,MAX((0-ABS(T477*Constants!$B$4)),0),(ABS(R477*Constants!$B$4)+50)/100))</f>
        <v>501.125</v>
      </c>
      <c r="W477">
        <f>IF(J477&lt;&gt;0,(ABS(S477*Constants!$B$4)+50)/100,IF(S477=0,MAX((0-ABS(U477*Constants!$B$4)),0),(ABS(S477*Constants!$B$4)+50)/100))</f>
        <v>501.125</v>
      </c>
      <c r="X477">
        <f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400.5</v>
      </c>
      <c r="Y477">
        <f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400.5</v>
      </c>
      <c r="Z477">
        <f t="shared" si="123"/>
        <v>400.5</v>
      </c>
      <c r="AA477">
        <f t="shared" si="124"/>
        <v>400.5</v>
      </c>
      <c r="AB477">
        <f>IF(I477&lt;&gt;0,(ABS(X477*Constants!$B$10)+50)/100,IF(X477=0,MAX((AB476-ABS(Z477*Constants!$B$4)),0),(ABS(X477*Constants!$B$4)+50)/100))</f>
        <v>0.54005</v>
      </c>
      <c r="AC477">
        <f>IF(J477&lt;&gt;0,(ABS(Y477*Constants!$B$10)+50)/100,IF(Y477=0,MAX((AC476-ABS(AA477*Constants!$B$4)),0),(ABS(Y477*Constants!$B$4)+50)/100))</f>
        <v>0.54005</v>
      </c>
      <c r="AD477">
        <f t="shared" si="125"/>
        <v>401</v>
      </c>
      <c r="AE477">
        <f t="shared" si="126"/>
        <v>400.5</v>
      </c>
      <c r="AF477">
        <f t="shared" si="127"/>
        <v>400.5</v>
      </c>
      <c r="AG477">
        <f>((Constants!$B$5*AG476)+Constants!$B$4*AD477+AH476)/(Constants!$B$5+Constants!$B$4)</f>
        <v>401</v>
      </c>
      <c r="AH477">
        <f>((Constants!$B$5*AG476)+Constants!$B$4*AD477+AH476)-(Constants!$B$5+Constants!$B$4)*AG477</f>
        <v>0</v>
      </c>
      <c r="AI477">
        <f>((Constants!$B$5*AI476)+Constants!$B$4*AE477+AJ476)/(Constants!$B$5+Constants!$B$4)</f>
        <v>400.5</v>
      </c>
      <c r="AJ477">
        <f>((Constants!$B$5*AI476)+Constants!$B$4*AE477+AJ476)-(Constants!$B$4+Constants!$B$5)*AI477</f>
        <v>0</v>
      </c>
      <c r="AK477">
        <f>((Constants!$B$5*AK476)+Constants!$B$4*AF477+AL476)/(Constants!$B$5+Constants!$B$4)</f>
        <v>400.5</v>
      </c>
      <c r="AL477">
        <f>((Constants!$B$5*AK476)+Constants!$B$4*AF477+AL476)-(Constants!$B$5+Constants!$B$4)*AK477</f>
        <v>0</v>
      </c>
      <c r="AM477">
        <f t="shared" si="128"/>
        <v>1</v>
      </c>
      <c r="AN477">
        <f t="shared" si="129"/>
        <v>1</v>
      </c>
      <c r="AO477">
        <f>(200000*(ABS(N477)-ABS(N475))+Constants!$B$7)/(2*Constants!$B$7)</f>
        <v>0.5</v>
      </c>
      <c r="AP477">
        <f>(200000*(ABS(O477)-ABS(O475))+Constants!$B$7)/(2*Constants!$B$7)</f>
        <v>0.5</v>
      </c>
      <c r="AQ477">
        <f t="shared" si="130"/>
        <v>1</v>
      </c>
      <c r="AR477">
        <f>(Constants!$B$3*Constants!$B$8*I477*K477+AS476)/(Constants!$B$9*Constants!$B$4)</f>
        <v>2.51327433628319</v>
      </c>
      <c r="AS477">
        <f>(Constants!$B$3*Constants!$B$8*I477*K477+AS476)-(AR477*Constants!$B$9*Constants!$B$4)</f>
        <v>0</v>
      </c>
      <c r="AT477">
        <f t="shared" si="131"/>
        <v>1193.80530973451</v>
      </c>
      <c r="AU477">
        <f t="array" ref="AU477">IF(SUMPRODUCT(--(SIGN(AN444:AN476)=SIGN(K445:K477)))=0,2,IF(AV476&gt;0,1,0))</f>
        <v>0</v>
      </c>
      <c r="AV477">
        <f>IF(AU477=2,ROUND(5*1000/Constants!$B$11,0),IF(AV476&gt;0,AV476-1,0))</f>
        <v>0</v>
      </c>
      <c r="AW477">
        <f t="shared" si="132"/>
        <v>0</v>
      </c>
      <c r="AX477">
        <f ca="1" t="array" ref="AX477">IF(AW477&gt;Constants!$B$12,2,IF(SUMPRODUCT(--(AX458:AX477=2))=0,0,1))</f>
        <v>2</v>
      </c>
      <c r="AZ477">
        <f t="array" ref="AZ477">IF(ABS(AG477)&gt;Constants!$B$13,2,IF(SUMPRODUCT(--(AZ457:AZ476=2))=0,0,1))</f>
        <v>0</v>
      </c>
    </row>
    <row r="478" spans="1:52">
      <c r="A478" s="3">
        <v>476</v>
      </c>
      <c r="B478">
        <f>Signals!D477</f>
        <v>1</v>
      </c>
      <c r="C478">
        <f>Signals!E477</f>
        <v>1</v>
      </c>
      <c r="D478">
        <f>Signals!G477</f>
        <v>0</v>
      </c>
      <c r="E478">
        <f>Signals!J477</f>
        <v>0</v>
      </c>
      <c r="F478">
        <f>Signals!K477</f>
        <v>0</v>
      </c>
      <c r="G478">
        <f>IF(Constants!$B$2=2,-B478,B478)</f>
        <v>1</v>
      </c>
      <c r="H478">
        <f>IF(Constants!$C$2=2,-C478,C478)</f>
        <v>1</v>
      </c>
      <c r="I478">
        <f t="shared" si="116"/>
        <v>1</v>
      </c>
      <c r="J478">
        <f t="shared" si="117"/>
        <v>1</v>
      </c>
      <c r="K478">
        <f t="shared" si="118"/>
        <v>1</v>
      </c>
      <c r="L478">
        <f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400.5</v>
      </c>
      <c r="M478">
        <f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400.5</v>
      </c>
      <c r="N478">
        <f t="shared" si="119"/>
        <v>400.5</v>
      </c>
      <c r="O478">
        <f t="shared" si="120"/>
        <v>400.5</v>
      </c>
      <c r="P478">
        <f>IF(I478&lt;&gt;0,(ABS(L478*Constants!$B$10)+50)/100,MAX(P477-ABS(N478*Constants!$B$4),0))</f>
        <v>0.54005</v>
      </c>
      <c r="Q478">
        <f>IF(J478&lt;&gt;0,(ABS(M478*Constants!$B$10)+50)/100,MAX(Q477-ABS(O478*Constants!$B$4),0))</f>
        <v>0.54005</v>
      </c>
      <c r="R478">
        <f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400.5</v>
      </c>
      <c r="S478">
        <f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400.5</v>
      </c>
      <c r="T478">
        <f t="shared" si="121"/>
        <v>400.5</v>
      </c>
      <c r="U478">
        <f t="shared" si="122"/>
        <v>400.5</v>
      </c>
      <c r="V478">
        <f>IF(I478&lt;&gt;0,(ABS(R478*Constants!$B$4)+50)/100,IF(R478=0,MAX((0-ABS(T478*Constants!$B$4)),0),(ABS(R478*Constants!$B$4)+50)/100))</f>
        <v>501.125</v>
      </c>
      <c r="W478">
        <f>IF(J478&lt;&gt;0,(ABS(S478*Constants!$B$4)+50)/100,IF(S478=0,MAX((0-ABS(U478*Constants!$B$4)),0),(ABS(S478*Constants!$B$4)+50)/100))</f>
        <v>501.125</v>
      </c>
      <c r="X478">
        <f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400.5</v>
      </c>
      <c r="Y478">
        <f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400.5</v>
      </c>
      <c r="Z478">
        <f t="shared" si="123"/>
        <v>400.5</v>
      </c>
      <c r="AA478">
        <f t="shared" si="124"/>
        <v>400.5</v>
      </c>
      <c r="AB478">
        <f>IF(I478&lt;&gt;0,(ABS(X478*Constants!$B$10)+50)/100,IF(X478=0,MAX((AB477-ABS(Z478*Constants!$B$4)),0),(ABS(X478*Constants!$B$4)+50)/100))</f>
        <v>0.54005</v>
      </c>
      <c r="AC478">
        <f>IF(J478&lt;&gt;0,(ABS(Y478*Constants!$B$10)+50)/100,IF(Y478=0,MAX((AC477-ABS(AA478*Constants!$B$4)),0),(ABS(Y478*Constants!$B$4)+50)/100))</f>
        <v>0.54005</v>
      </c>
      <c r="AD478">
        <f t="shared" si="125"/>
        <v>401</v>
      </c>
      <c r="AE478">
        <f t="shared" si="126"/>
        <v>400.5</v>
      </c>
      <c r="AF478">
        <f t="shared" si="127"/>
        <v>400.5</v>
      </c>
      <c r="AG478">
        <f>((Constants!$B$5*AG477)+Constants!$B$4*AD478+AH477)/(Constants!$B$5+Constants!$B$4)</f>
        <v>401</v>
      </c>
      <c r="AH478">
        <f>((Constants!$B$5*AG477)+Constants!$B$4*AD478+AH477)-(Constants!$B$5+Constants!$B$4)*AG478</f>
        <v>0</v>
      </c>
      <c r="AI478">
        <f>((Constants!$B$5*AI477)+Constants!$B$4*AE478+AJ477)/(Constants!$B$5+Constants!$B$4)</f>
        <v>400.5</v>
      </c>
      <c r="AJ478">
        <f>((Constants!$B$5*AI477)+Constants!$B$4*AE478+AJ477)-(Constants!$B$4+Constants!$B$5)*AI478</f>
        <v>0</v>
      </c>
      <c r="AK478">
        <f>((Constants!$B$5*AK477)+Constants!$B$4*AF478+AL477)/(Constants!$B$5+Constants!$B$4)</f>
        <v>400.5</v>
      </c>
      <c r="AL478">
        <f>((Constants!$B$5*AK477)+Constants!$B$4*AF478+AL477)-(Constants!$B$5+Constants!$B$4)*AK478</f>
        <v>0</v>
      </c>
      <c r="AM478">
        <f t="shared" si="128"/>
        <v>1</v>
      </c>
      <c r="AN478">
        <f t="shared" si="129"/>
        <v>1</v>
      </c>
      <c r="AO478">
        <f>(200000*(ABS(N478)-ABS(N476))+Constants!$B$7)/(2*Constants!$B$7)</f>
        <v>0.5</v>
      </c>
      <c r="AP478">
        <f>(200000*(ABS(O478)-ABS(O476))+Constants!$B$7)/(2*Constants!$B$7)</f>
        <v>0.5</v>
      </c>
      <c r="AQ478">
        <f t="shared" si="130"/>
        <v>1</v>
      </c>
      <c r="AR478">
        <f>(Constants!$B$3*Constants!$B$8*I478*K478+AS477)/(Constants!$B$9*Constants!$B$4)</f>
        <v>2.51327433628319</v>
      </c>
      <c r="AS478">
        <f>(Constants!$B$3*Constants!$B$8*I478*K478+AS477)-(AR478*Constants!$B$9*Constants!$B$4)</f>
        <v>0</v>
      </c>
      <c r="AT478">
        <f t="shared" si="131"/>
        <v>1196.31858407079</v>
      </c>
      <c r="AU478">
        <f t="array" ref="AU478">IF(SUMPRODUCT(--(SIGN(AN445:AN477)=SIGN(K446:K478)))=0,2,IF(AV477&gt;0,1,0))</f>
        <v>0</v>
      </c>
      <c r="AV478">
        <f>IF(AU478=2,ROUND(5*1000/Constants!$B$11,0),IF(AV477&gt;0,AV477-1,0))</f>
        <v>0</v>
      </c>
      <c r="AW478">
        <f t="shared" si="132"/>
        <v>0</v>
      </c>
      <c r="AX478">
        <f ca="1" t="array" ref="AX478">IF(AW478&gt;Constants!$B$12,2,IF(SUMPRODUCT(--(AX459:AX478=2))=0,0,1))</f>
        <v>2</v>
      </c>
      <c r="AZ478">
        <f t="array" ref="AZ478">IF(ABS(AG478)&gt;Constants!$B$13,2,IF(SUMPRODUCT(--(AZ458:AZ477=2))=0,0,1))</f>
        <v>0</v>
      </c>
    </row>
    <row r="479" spans="1:52">
      <c r="A479" s="3">
        <v>477</v>
      </c>
      <c r="B479">
        <f>Signals!D478</f>
        <v>1</v>
      </c>
      <c r="C479">
        <f>Signals!E478</f>
        <v>1</v>
      </c>
      <c r="D479">
        <f>Signals!G478</f>
        <v>0</v>
      </c>
      <c r="E479">
        <f>Signals!J478</f>
        <v>0</v>
      </c>
      <c r="F479">
        <f>Signals!K478</f>
        <v>0</v>
      </c>
      <c r="G479">
        <f>IF(Constants!$B$2=2,-B479,B479)</f>
        <v>1</v>
      </c>
      <c r="H479">
        <f>IF(Constants!$C$2=2,-C479,C479)</f>
        <v>1</v>
      </c>
      <c r="I479">
        <f t="shared" si="116"/>
        <v>1</v>
      </c>
      <c r="J479">
        <f t="shared" si="117"/>
        <v>1</v>
      </c>
      <c r="K479">
        <f t="shared" si="118"/>
        <v>1</v>
      </c>
      <c r="L479">
        <f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400.5</v>
      </c>
      <c r="M479">
        <f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400.5</v>
      </c>
      <c r="N479">
        <f t="shared" si="119"/>
        <v>400.5</v>
      </c>
      <c r="O479">
        <f t="shared" si="120"/>
        <v>400.5</v>
      </c>
      <c r="P479">
        <f>IF(I479&lt;&gt;0,(ABS(L479*Constants!$B$10)+50)/100,MAX(P478-ABS(N479*Constants!$B$4),0))</f>
        <v>0.54005</v>
      </c>
      <c r="Q479">
        <f>IF(J479&lt;&gt;0,(ABS(M479*Constants!$B$10)+50)/100,MAX(Q478-ABS(O479*Constants!$B$4),0))</f>
        <v>0.54005</v>
      </c>
      <c r="R479">
        <f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400.5</v>
      </c>
      <c r="S479">
        <f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400.5</v>
      </c>
      <c r="T479">
        <f t="shared" si="121"/>
        <v>400.5</v>
      </c>
      <c r="U479">
        <f t="shared" si="122"/>
        <v>400.5</v>
      </c>
      <c r="V479">
        <f>IF(I479&lt;&gt;0,(ABS(R479*Constants!$B$4)+50)/100,IF(R479=0,MAX((0-ABS(T479*Constants!$B$4)),0),(ABS(R479*Constants!$B$4)+50)/100))</f>
        <v>501.125</v>
      </c>
      <c r="W479">
        <f>IF(J479&lt;&gt;0,(ABS(S479*Constants!$B$4)+50)/100,IF(S479=0,MAX((0-ABS(U479*Constants!$B$4)),0),(ABS(S479*Constants!$B$4)+50)/100))</f>
        <v>501.125</v>
      </c>
      <c r="X479">
        <f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400.5</v>
      </c>
      <c r="Y479">
        <f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400.5</v>
      </c>
      <c r="Z479">
        <f t="shared" si="123"/>
        <v>400.5</v>
      </c>
      <c r="AA479">
        <f t="shared" si="124"/>
        <v>400.5</v>
      </c>
      <c r="AB479">
        <f>IF(I479&lt;&gt;0,(ABS(X479*Constants!$B$10)+50)/100,IF(X479=0,MAX((AB478-ABS(Z479*Constants!$B$4)),0),(ABS(X479*Constants!$B$4)+50)/100))</f>
        <v>0.54005</v>
      </c>
      <c r="AC479">
        <f>IF(J479&lt;&gt;0,(ABS(Y479*Constants!$B$10)+50)/100,IF(Y479=0,MAX((AC478-ABS(AA479*Constants!$B$4)),0),(ABS(Y479*Constants!$B$4)+50)/100))</f>
        <v>0.54005</v>
      </c>
      <c r="AD479">
        <f t="shared" si="125"/>
        <v>401</v>
      </c>
      <c r="AE479">
        <f t="shared" si="126"/>
        <v>400.5</v>
      </c>
      <c r="AF479">
        <f t="shared" si="127"/>
        <v>400.5</v>
      </c>
      <c r="AG479">
        <f>((Constants!$B$5*AG478)+Constants!$B$4*AD479+AH478)/(Constants!$B$5+Constants!$B$4)</f>
        <v>401</v>
      </c>
      <c r="AH479">
        <f>((Constants!$B$5*AG478)+Constants!$B$4*AD479+AH478)-(Constants!$B$5+Constants!$B$4)*AG479</f>
        <v>0</v>
      </c>
      <c r="AI479">
        <f>((Constants!$B$5*AI478)+Constants!$B$4*AE479+AJ478)/(Constants!$B$5+Constants!$B$4)</f>
        <v>400.5</v>
      </c>
      <c r="AJ479">
        <f>((Constants!$B$5*AI478)+Constants!$B$4*AE479+AJ478)-(Constants!$B$4+Constants!$B$5)*AI479</f>
        <v>0</v>
      </c>
      <c r="AK479">
        <f>((Constants!$B$5*AK478)+Constants!$B$4*AF479+AL478)/(Constants!$B$5+Constants!$B$4)</f>
        <v>400.5</v>
      </c>
      <c r="AL479">
        <f>((Constants!$B$5*AK478)+Constants!$B$4*AF479+AL478)-(Constants!$B$5+Constants!$B$4)*AK479</f>
        <v>0</v>
      </c>
      <c r="AM479">
        <f t="shared" si="128"/>
        <v>1</v>
      </c>
      <c r="AN479">
        <f t="shared" si="129"/>
        <v>1</v>
      </c>
      <c r="AO479">
        <f>(200000*(ABS(N479)-ABS(N477))+Constants!$B$7)/(2*Constants!$B$7)</f>
        <v>0.5</v>
      </c>
      <c r="AP479">
        <f>(200000*(ABS(O479)-ABS(O477))+Constants!$B$7)/(2*Constants!$B$7)</f>
        <v>0.5</v>
      </c>
      <c r="AQ479">
        <f t="shared" si="130"/>
        <v>1</v>
      </c>
      <c r="AR479">
        <f>(Constants!$B$3*Constants!$B$8*I479*K479+AS478)/(Constants!$B$9*Constants!$B$4)</f>
        <v>2.51327433628319</v>
      </c>
      <c r="AS479">
        <f>(Constants!$B$3*Constants!$B$8*I479*K479+AS478)-(AR479*Constants!$B$9*Constants!$B$4)</f>
        <v>0</v>
      </c>
      <c r="AT479">
        <f t="shared" si="131"/>
        <v>1198.83185840707</v>
      </c>
      <c r="AU479">
        <f t="array" ref="AU479">IF(SUMPRODUCT(--(SIGN(AN446:AN478)=SIGN(K447:K479)))=0,2,IF(AV478&gt;0,1,0))</f>
        <v>0</v>
      </c>
      <c r="AV479">
        <f>IF(AU479=2,ROUND(5*1000/Constants!$B$11,0),IF(AV478&gt;0,AV478-1,0))</f>
        <v>0</v>
      </c>
      <c r="AW479">
        <f t="shared" si="132"/>
        <v>0</v>
      </c>
      <c r="AX479">
        <f ca="1" t="array" ref="AX479">IF(AW479&gt;Constants!$B$12,2,IF(SUMPRODUCT(--(AX460:AX479=2))=0,0,1))</f>
        <v>2</v>
      </c>
      <c r="AZ479">
        <f t="array" ref="AZ479">IF(ABS(AG479)&gt;Constants!$B$13,2,IF(SUMPRODUCT(--(AZ459:AZ478=2))=0,0,1))</f>
        <v>0</v>
      </c>
    </row>
    <row r="480" spans="1:52">
      <c r="A480" s="3">
        <v>478</v>
      </c>
      <c r="B480">
        <f>Signals!D479</f>
        <v>1</v>
      </c>
      <c r="C480">
        <f>Signals!E479</f>
        <v>1</v>
      </c>
      <c r="D480">
        <f>Signals!G479</f>
        <v>0</v>
      </c>
      <c r="E480">
        <f>Signals!J479</f>
        <v>0</v>
      </c>
      <c r="F480">
        <f>Signals!K479</f>
        <v>0</v>
      </c>
      <c r="G480">
        <f>IF(Constants!$B$2=2,-B480,B480)</f>
        <v>1</v>
      </c>
      <c r="H480">
        <f>IF(Constants!$C$2=2,-C480,C480)</f>
        <v>1</v>
      </c>
      <c r="I480">
        <f t="shared" si="116"/>
        <v>1</v>
      </c>
      <c r="J480">
        <f t="shared" si="117"/>
        <v>1</v>
      </c>
      <c r="K480">
        <f t="shared" si="118"/>
        <v>1</v>
      </c>
      <c r="L480">
        <f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400.5</v>
      </c>
      <c r="M480">
        <f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400.5</v>
      </c>
      <c r="N480">
        <f t="shared" si="119"/>
        <v>400.5</v>
      </c>
      <c r="O480">
        <f t="shared" si="120"/>
        <v>400.5</v>
      </c>
      <c r="P480">
        <f>IF(I480&lt;&gt;0,(ABS(L480*Constants!$B$10)+50)/100,MAX(P479-ABS(N480*Constants!$B$4),0))</f>
        <v>0.54005</v>
      </c>
      <c r="Q480">
        <f>IF(J480&lt;&gt;0,(ABS(M480*Constants!$B$10)+50)/100,MAX(Q479-ABS(O480*Constants!$B$4),0))</f>
        <v>0.54005</v>
      </c>
      <c r="R480">
        <f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400.5</v>
      </c>
      <c r="S480">
        <f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400.5</v>
      </c>
      <c r="T480">
        <f t="shared" si="121"/>
        <v>400.5</v>
      </c>
      <c r="U480">
        <f t="shared" si="122"/>
        <v>400.5</v>
      </c>
      <c r="V480">
        <f>IF(I480&lt;&gt;0,(ABS(R480*Constants!$B$4)+50)/100,IF(R480=0,MAX((0-ABS(T480*Constants!$B$4)),0),(ABS(R480*Constants!$B$4)+50)/100))</f>
        <v>501.125</v>
      </c>
      <c r="W480">
        <f>IF(J480&lt;&gt;0,(ABS(S480*Constants!$B$4)+50)/100,IF(S480=0,MAX((0-ABS(U480*Constants!$B$4)),0),(ABS(S480*Constants!$B$4)+50)/100))</f>
        <v>501.125</v>
      </c>
      <c r="X480">
        <f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400.5</v>
      </c>
      <c r="Y480">
        <f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400.5</v>
      </c>
      <c r="Z480">
        <f t="shared" si="123"/>
        <v>400.5</v>
      </c>
      <c r="AA480">
        <f t="shared" si="124"/>
        <v>400.5</v>
      </c>
      <c r="AB480">
        <f>IF(I480&lt;&gt;0,(ABS(X480*Constants!$B$10)+50)/100,IF(X480=0,MAX((AB479-ABS(Z480*Constants!$B$4)),0),(ABS(X480*Constants!$B$4)+50)/100))</f>
        <v>0.54005</v>
      </c>
      <c r="AC480">
        <f>IF(J480&lt;&gt;0,(ABS(Y480*Constants!$B$10)+50)/100,IF(Y480=0,MAX((AC479-ABS(AA480*Constants!$B$4)),0),(ABS(Y480*Constants!$B$4)+50)/100))</f>
        <v>0.54005</v>
      </c>
      <c r="AD480">
        <f t="shared" si="125"/>
        <v>401</v>
      </c>
      <c r="AE480">
        <f t="shared" si="126"/>
        <v>400.5</v>
      </c>
      <c r="AF480">
        <f t="shared" si="127"/>
        <v>400.5</v>
      </c>
      <c r="AG480">
        <f>((Constants!$B$5*AG479)+Constants!$B$4*AD480+AH479)/(Constants!$B$5+Constants!$B$4)</f>
        <v>401</v>
      </c>
      <c r="AH480">
        <f>((Constants!$B$5*AG479)+Constants!$B$4*AD480+AH479)-(Constants!$B$5+Constants!$B$4)*AG480</f>
        <v>0</v>
      </c>
      <c r="AI480">
        <f>((Constants!$B$5*AI479)+Constants!$B$4*AE480+AJ479)/(Constants!$B$5+Constants!$B$4)</f>
        <v>400.5</v>
      </c>
      <c r="AJ480">
        <f>((Constants!$B$5*AI479)+Constants!$B$4*AE480+AJ479)-(Constants!$B$4+Constants!$B$5)*AI480</f>
        <v>0</v>
      </c>
      <c r="AK480">
        <f>((Constants!$B$5*AK479)+Constants!$B$4*AF480+AL479)/(Constants!$B$5+Constants!$B$4)</f>
        <v>400.5</v>
      </c>
      <c r="AL480">
        <f>((Constants!$B$5*AK479)+Constants!$B$4*AF480+AL479)-(Constants!$B$5+Constants!$B$4)*AK480</f>
        <v>0</v>
      </c>
      <c r="AM480">
        <f t="shared" si="128"/>
        <v>1</v>
      </c>
      <c r="AN480">
        <f t="shared" si="129"/>
        <v>1</v>
      </c>
      <c r="AO480">
        <f>(200000*(ABS(N480)-ABS(N478))+Constants!$B$7)/(2*Constants!$B$7)</f>
        <v>0.5</v>
      </c>
      <c r="AP480">
        <f>(200000*(ABS(O480)-ABS(O478))+Constants!$B$7)/(2*Constants!$B$7)</f>
        <v>0.5</v>
      </c>
      <c r="AQ480">
        <f t="shared" si="130"/>
        <v>1</v>
      </c>
      <c r="AR480">
        <f>(Constants!$B$3*Constants!$B$8*I480*K480+AS479)/(Constants!$B$9*Constants!$B$4)</f>
        <v>2.51327433628319</v>
      </c>
      <c r="AS480">
        <f>(Constants!$B$3*Constants!$B$8*I480*K480+AS479)-(AR480*Constants!$B$9*Constants!$B$4)</f>
        <v>0</v>
      </c>
      <c r="AT480">
        <f t="shared" si="131"/>
        <v>1201.34513274336</v>
      </c>
      <c r="AU480">
        <f t="array" ref="AU480">IF(SUMPRODUCT(--(SIGN(AN447:AN479)=SIGN(K448:K480)))=0,2,IF(AV479&gt;0,1,0))</f>
        <v>0</v>
      </c>
      <c r="AV480">
        <f>IF(AU480=2,ROUND(5*1000/Constants!$B$11,0),IF(AV479&gt;0,AV479-1,0))</f>
        <v>0</v>
      </c>
      <c r="AW480">
        <f t="shared" si="132"/>
        <v>0</v>
      </c>
      <c r="AX480">
        <f ca="1" t="array" ref="AX480">IF(AW480&gt;Constants!$B$12,2,IF(SUMPRODUCT(--(AX461:AX480=2))=0,0,1))</f>
        <v>2</v>
      </c>
      <c r="AZ480">
        <f t="array" ref="AZ480">IF(ABS(AG480)&gt;Constants!$B$13,2,IF(SUMPRODUCT(--(AZ460:AZ479=2))=0,0,1))</f>
        <v>0</v>
      </c>
    </row>
    <row r="481" spans="1:52">
      <c r="A481" s="3">
        <v>479</v>
      </c>
      <c r="B481">
        <f>Signals!D480</f>
        <v>1</v>
      </c>
      <c r="C481">
        <f>Signals!E480</f>
        <v>1</v>
      </c>
      <c r="D481">
        <f>Signals!G480</f>
        <v>0</v>
      </c>
      <c r="E481">
        <f>Signals!J480</f>
        <v>0</v>
      </c>
      <c r="F481">
        <f>Signals!K480</f>
        <v>0</v>
      </c>
      <c r="G481">
        <f>IF(Constants!$B$2=2,-B481,B481)</f>
        <v>1</v>
      </c>
      <c r="H481">
        <f>IF(Constants!$C$2=2,-C481,C481)</f>
        <v>1</v>
      </c>
      <c r="I481">
        <f t="shared" si="116"/>
        <v>1</v>
      </c>
      <c r="J481">
        <f t="shared" si="117"/>
        <v>1</v>
      </c>
      <c r="K481">
        <f t="shared" si="118"/>
        <v>1</v>
      </c>
      <c r="L481">
        <f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400.5</v>
      </c>
      <c r="M481">
        <f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400.5</v>
      </c>
      <c r="N481">
        <f t="shared" si="119"/>
        <v>400.5</v>
      </c>
      <c r="O481">
        <f t="shared" si="120"/>
        <v>400.5</v>
      </c>
      <c r="P481">
        <f>IF(I481&lt;&gt;0,(ABS(L481*Constants!$B$10)+50)/100,MAX(P480-ABS(N481*Constants!$B$4),0))</f>
        <v>0.54005</v>
      </c>
      <c r="Q481">
        <f>IF(J481&lt;&gt;0,(ABS(M481*Constants!$B$10)+50)/100,MAX(Q480-ABS(O481*Constants!$B$4),0))</f>
        <v>0.54005</v>
      </c>
      <c r="R481">
        <f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400.5</v>
      </c>
      <c r="S481">
        <f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400.5</v>
      </c>
      <c r="T481">
        <f t="shared" si="121"/>
        <v>400.5</v>
      </c>
      <c r="U481">
        <f t="shared" si="122"/>
        <v>400.5</v>
      </c>
      <c r="V481">
        <f>IF(I481&lt;&gt;0,(ABS(R481*Constants!$B$4)+50)/100,IF(R481=0,MAX((0-ABS(T481*Constants!$B$4)),0),(ABS(R481*Constants!$B$4)+50)/100))</f>
        <v>501.125</v>
      </c>
      <c r="W481">
        <f>IF(J481&lt;&gt;0,(ABS(S481*Constants!$B$4)+50)/100,IF(S481=0,MAX((0-ABS(U481*Constants!$B$4)),0),(ABS(S481*Constants!$B$4)+50)/100))</f>
        <v>501.125</v>
      </c>
      <c r="X481">
        <f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400.5</v>
      </c>
      <c r="Y481">
        <f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400.5</v>
      </c>
      <c r="Z481">
        <f t="shared" si="123"/>
        <v>400.5</v>
      </c>
      <c r="AA481">
        <f t="shared" si="124"/>
        <v>400.5</v>
      </c>
      <c r="AB481">
        <f>IF(I481&lt;&gt;0,(ABS(X481*Constants!$B$10)+50)/100,IF(X481=0,MAX((AB480-ABS(Z481*Constants!$B$4)),0),(ABS(X481*Constants!$B$4)+50)/100))</f>
        <v>0.54005</v>
      </c>
      <c r="AC481">
        <f>IF(J481&lt;&gt;0,(ABS(Y481*Constants!$B$10)+50)/100,IF(Y481=0,MAX((AC480-ABS(AA481*Constants!$B$4)),0),(ABS(Y481*Constants!$B$4)+50)/100))</f>
        <v>0.54005</v>
      </c>
      <c r="AD481">
        <f t="shared" si="125"/>
        <v>401</v>
      </c>
      <c r="AE481">
        <f t="shared" si="126"/>
        <v>400.5</v>
      </c>
      <c r="AF481">
        <f t="shared" si="127"/>
        <v>400.5</v>
      </c>
      <c r="AG481">
        <f>((Constants!$B$5*AG480)+Constants!$B$4*AD481+AH480)/(Constants!$B$5+Constants!$B$4)</f>
        <v>401</v>
      </c>
      <c r="AH481">
        <f>((Constants!$B$5*AG480)+Constants!$B$4*AD481+AH480)-(Constants!$B$5+Constants!$B$4)*AG481</f>
        <v>0</v>
      </c>
      <c r="AI481">
        <f>((Constants!$B$5*AI480)+Constants!$B$4*AE481+AJ480)/(Constants!$B$5+Constants!$B$4)</f>
        <v>400.5</v>
      </c>
      <c r="AJ481">
        <f>((Constants!$B$5*AI480)+Constants!$B$4*AE481+AJ480)-(Constants!$B$4+Constants!$B$5)*AI481</f>
        <v>0</v>
      </c>
      <c r="AK481">
        <f>((Constants!$B$5*AK480)+Constants!$B$4*AF481+AL480)/(Constants!$B$5+Constants!$B$4)</f>
        <v>400.5</v>
      </c>
      <c r="AL481">
        <f>((Constants!$B$5*AK480)+Constants!$B$4*AF481+AL480)-(Constants!$B$5+Constants!$B$4)*AK481</f>
        <v>0</v>
      </c>
      <c r="AM481">
        <f t="shared" si="128"/>
        <v>1</v>
      </c>
      <c r="AN481">
        <f t="shared" si="129"/>
        <v>1</v>
      </c>
      <c r="AO481">
        <f>(200000*(ABS(N481)-ABS(N479))+Constants!$B$7)/(2*Constants!$B$7)</f>
        <v>0.5</v>
      </c>
      <c r="AP481">
        <f>(200000*(ABS(O481)-ABS(O479))+Constants!$B$7)/(2*Constants!$B$7)</f>
        <v>0.5</v>
      </c>
      <c r="AQ481">
        <f t="shared" si="130"/>
        <v>1</v>
      </c>
      <c r="AR481">
        <f>(Constants!$B$3*Constants!$B$8*I481*K481+AS480)/(Constants!$B$9*Constants!$B$4)</f>
        <v>2.51327433628319</v>
      </c>
      <c r="AS481">
        <f>(Constants!$B$3*Constants!$B$8*I481*K481+AS480)-(AR481*Constants!$B$9*Constants!$B$4)</f>
        <v>0</v>
      </c>
      <c r="AT481">
        <f t="shared" si="131"/>
        <v>1203.85840707964</v>
      </c>
      <c r="AU481">
        <f t="array" ref="AU481">IF(SUMPRODUCT(--(SIGN(AN448:AN480)=SIGN(K449:K481)))=0,2,IF(AV480&gt;0,1,0))</f>
        <v>0</v>
      </c>
      <c r="AV481">
        <f>IF(AU481=2,ROUND(5*1000/Constants!$B$11,0),IF(AV480&gt;0,AV480-1,0))</f>
        <v>0</v>
      </c>
      <c r="AW481">
        <f t="shared" si="132"/>
        <v>0</v>
      </c>
      <c r="AX481">
        <f ca="1" t="array" ref="AX481">IF(AW481&gt;Constants!$B$12,2,IF(SUMPRODUCT(--(AX462:AX481=2))=0,0,1))</f>
        <v>2</v>
      </c>
      <c r="AZ481">
        <f t="array" ref="AZ481">IF(ABS(AG481)&gt;Constants!$B$13,2,IF(SUMPRODUCT(--(AZ461:AZ480=2))=0,0,1))</f>
        <v>0</v>
      </c>
    </row>
    <row r="482" spans="1:52">
      <c r="A482" s="3">
        <v>480</v>
      </c>
      <c r="B482">
        <f>Signals!D481</f>
        <v>1</v>
      </c>
      <c r="C482">
        <f>Signals!E481</f>
        <v>1</v>
      </c>
      <c r="D482">
        <f>Signals!G481</f>
        <v>0</v>
      </c>
      <c r="E482">
        <f>Signals!J481</f>
        <v>0</v>
      </c>
      <c r="F482">
        <f>Signals!K481</f>
        <v>0</v>
      </c>
      <c r="G482">
        <f>IF(Constants!$B$2=2,-B482,B482)</f>
        <v>1</v>
      </c>
      <c r="H482">
        <f>IF(Constants!$C$2=2,-C482,C482)</f>
        <v>1</v>
      </c>
      <c r="I482">
        <f t="shared" si="116"/>
        <v>1</v>
      </c>
      <c r="J482">
        <f t="shared" si="117"/>
        <v>1</v>
      </c>
      <c r="K482">
        <f t="shared" si="118"/>
        <v>1</v>
      </c>
      <c r="L482">
        <f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400.5</v>
      </c>
      <c r="M482">
        <f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400.5</v>
      </c>
      <c r="N482">
        <f t="shared" si="119"/>
        <v>400.5</v>
      </c>
      <c r="O482">
        <f t="shared" si="120"/>
        <v>400.5</v>
      </c>
      <c r="P482">
        <f>IF(I482&lt;&gt;0,(ABS(L482*Constants!$B$10)+50)/100,MAX(P481-ABS(N482*Constants!$B$4),0))</f>
        <v>0.54005</v>
      </c>
      <c r="Q482">
        <f>IF(J482&lt;&gt;0,(ABS(M482*Constants!$B$10)+50)/100,MAX(Q481-ABS(O482*Constants!$B$4),0))</f>
        <v>0.54005</v>
      </c>
      <c r="R482">
        <f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400.5</v>
      </c>
      <c r="S482">
        <f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400.5</v>
      </c>
      <c r="T482">
        <f t="shared" si="121"/>
        <v>400.5</v>
      </c>
      <c r="U482">
        <f t="shared" si="122"/>
        <v>400.5</v>
      </c>
      <c r="V482">
        <f>IF(I482&lt;&gt;0,(ABS(R482*Constants!$B$4)+50)/100,IF(R482=0,MAX((0-ABS(T482*Constants!$B$4)),0),(ABS(R482*Constants!$B$4)+50)/100))</f>
        <v>501.125</v>
      </c>
      <c r="W482">
        <f>IF(J482&lt;&gt;0,(ABS(S482*Constants!$B$4)+50)/100,IF(S482=0,MAX((0-ABS(U482*Constants!$B$4)),0),(ABS(S482*Constants!$B$4)+50)/100))</f>
        <v>501.125</v>
      </c>
      <c r="X482">
        <f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400.5</v>
      </c>
      <c r="Y482">
        <f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400.5</v>
      </c>
      <c r="Z482">
        <f t="shared" si="123"/>
        <v>400.5</v>
      </c>
      <c r="AA482">
        <f t="shared" si="124"/>
        <v>400.5</v>
      </c>
      <c r="AB482">
        <f>IF(I482&lt;&gt;0,(ABS(X482*Constants!$B$10)+50)/100,IF(X482=0,MAX((AB481-ABS(Z482*Constants!$B$4)),0),(ABS(X482*Constants!$B$4)+50)/100))</f>
        <v>0.54005</v>
      </c>
      <c r="AC482">
        <f>IF(J482&lt;&gt;0,(ABS(Y482*Constants!$B$10)+50)/100,IF(Y482=0,MAX((AC481-ABS(AA482*Constants!$B$4)),0),(ABS(Y482*Constants!$B$4)+50)/100))</f>
        <v>0.54005</v>
      </c>
      <c r="AD482">
        <f t="shared" si="125"/>
        <v>401</v>
      </c>
      <c r="AE482">
        <f t="shared" si="126"/>
        <v>400.5</v>
      </c>
      <c r="AF482">
        <f t="shared" si="127"/>
        <v>400.5</v>
      </c>
      <c r="AG482">
        <f>((Constants!$B$5*AG481)+Constants!$B$4*AD482+AH481)/(Constants!$B$5+Constants!$B$4)</f>
        <v>401</v>
      </c>
      <c r="AH482">
        <f>((Constants!$B$5*AG481)+Constants!$B$4*AD482+AH481)-(Constants!$B$5+Constants!$B$4)*AG482</f>
        <v>0</v>
      </c>
      <c r="AI482">
        <f>((Constants!$B$5*AI481)+Constants!$B$4*AE482+AJ481)/(Constants!$B$5+Constants!$B$4)</f>
        <v>400.5</v>
      </c>
      <c r="AJ482">
        <f>((Constants!$B$5*AI481)+Constants!$B$4*AE482+AJ481)-(Constants!$B$4+Constants!$B$5)*AI482</f>
        <v>0</v>
      </c>
      <c r="AK482">
        <f>((Constants!$B$5*AK481)+Constants!$B$4*AF482+AL481)/(Constants!$B$5+Constants!$B$4)</f>
        <v>400.5</v>
      </c>
      <c r="AL482">
        <f>((Constants!$B$5*AK481)+Constants!$B$4*AF482+AL481)-(Constants!$B$5+Constants!$B$4)*AK482</f>
        <v>0</v>
      </c>
      <c r="AM482">
        <f t="shared" si="128"/>
        <v>1</v>
      </c>
      <c r="AN482">
        <f t="shared" si="129"/>
        <v>1</v>
      </c>
      <c r="AO482">
        <f>(200000*(ABS(N482)-ABS(N480))+Constants!$B$7)/(2*Constants!$B$7)</f>
        <v>0.5</v>
      </c>
      <c r="AP482">
        <f>(200000*(ABS(O482)-ABS(O480))+Constants!$B$7)/(2*Constants!$B$7)</f>
        <v>0.5</v>
      </c>
      <c r="AQ482">
        <f t="shared" si="130"/>
        <v>1</v>
      </c>
      <c r="AR482">
        <f>(Constants!$B$3*Constants!$B$8*I482*K482+AS481)/(Constants!$B$9*Constants!$B$4)</f>
        <v>2.51327433628319</v>
      </c>
      <c r="AS482">
        <f>(Constants!$B$3*Constants!$B$8*I482*K482+AS481)-(AR482*Constants!$B$9*Constants!$B$4)</f>
        <v>0</v>
      </c>
      <c r="AT482">
        <f t="shared" si="131"/>
        <v>1206.37168141592</v>
      </c>
      <c r="AU482">
        <f t="array" ref="AU482">IF(SUMPRODUCT(--(SIGN(AN449:AN481)=SIGN(K450:K482)))=0,2,IF(AV481&gt;0,1,0))</f>
        <v>0</v>
      </c>
      <c r="AV482">
        <f>IF(AU482=2,ROUND(5*1000/Constants!$B$11,0),IF(AV481&gt;0,AV481-1,0))</f>
        <v>0</v>
      </c>
      <c r="AW482">
        <f t="shared" si="132"/>
        <v>0</v>
      </c>
      <c r="AX482">
        <f ca="1" t="array" ref="AX482">IF(AW482&gt;Constants!$B$12,2,IF(SUMPRODUCT(--(AX463:AX482=2))=0,0,1))</f>
        <v>2</v>
      </c>
      <c r="AZ482">
        <f t="array" ref="AZ482">IF(ABS(AG482)&gt;Constants!$B$13,2,IF(SUMPRODUCT(--(AZ462:AZ481=2))=0,0,1))</f>
        <v>0</v>
      </c>
    </row>
    <row r="483" spans="1:52">
      <c r="A483" s="3">
        <v>481</v>
      </c>
      <c r="B483">
        <f>Signals!D482</f>
        <v>1</v>
      </c>
      <c r="C483">
        <f>Signals!E482</f>
        <v>1</v>
      </c>
      <c r="D483">
        <f>Signals!G482</f>
        <v>0</v>
      </c>
      <c r="E483">
        <f>Signals!J482</f>
        <v>0</v>
      </c>
      <c r="F483">
        <f>Signals!K482</f>
        <v>0</v>
      </c>
      <c r="G483">
        <f>IF(Constants!$B$2=2,-B483,B483)</f>
        <v>1</v>
      </c>
      <c r="H483">
        <f>IF(Constants!$C$2=2,-C483,C483)</f>
        <v>1</v>
      </c>
      <c r="I483">
        <f t="shared" si="116"/>
        <v>1</v>
      </c>
      <c r="J483">
        <f t="shared" si="117"/>
        <v>1</v>
      </c>
      <c r="K483">
        <f t="shared" si="118"/>
        <v>1</v>
      </c>
      <c r="L483">
        <f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400.5</v>
      </c>
      <c r="M483">
        <f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400.5</v>
      </c>
      <c r="N483">
        <f t="shared" si="119"/>
        <v>400.5</v>
      </c>
      <c r="O483">
        <f t="shared" si="120"/>
        <v>400.5</v>
      </c>
      <c r="P483">
        <f>IF(I483&lt;&gt;0,(ABS(L483*Constants!$B$10)+50)/100,MAX(P482-ABS(N483*Constants!$B$4),0))</f>
        <v>0.54005</v>
      </c>
      <c r="Q483">
        <f>IF(J483&lt;&gt;0,(ABS(M483*Constants!$B$10)+50)/100,MAX(Q482-ABS(O483*Constants!$B$4),0))</f>
        <v>0.54005</v>
      </c>
      <c r="R483">
        <f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400.5</v>
      </c>
      <c r="S483">
        <f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400.5</v>
      </c>
      <c r="T483">
        <f t="shared" si="121"/>
        <v>400.5</v>
      </c>
      <c r="U483">
        <f t="shared" si="122"/>
        <v>400.5</v>
      </c>
      <c r="V483">
        <f>IF(I483&lt;&gt;0,(ABS(R483*Constants!$B$4)+50)/100,IF(R483=0,MAX((0-ABS(T483*Constants!$B$4)),0),(ABS(R483*Constants!$B$4)+50)/100))</f>
        <v>501.125</v>
      </c>
      <c r="W483">
        <f>IF(J483&lt;&gt;0,(ABS(S483*Constants!$B$4)+50)/100,IF(S483=0,MAX((0-ABS(U483*Constants!$B$4)),0),(ABS(S483*Constants!$B$4)+50)/100))</f>
        <v>501.125</v>
      </c>
      <c r="X483">
        <f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400.5</v>
      </c>
      <c r="Y483">
        <f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400.5</v>
      </c>
      <c r="Z483">
        <f t="shared" si="123"/>
        <v>400.5</v>
      </c>
      <c r="AA483">
        <f t="shared" si="124"/>
        <v>400.5</v>
      </c>
      <c r="AB483">
        <f>IF(I483&lt;&gt;0,(ABS(X483*Constants!$B$10)+50)/100,IF(X483=0,MAX((AB482-ABS(Z483*Constants!$B$4)),0),(ABS(X483*Constants!$B$4)+50)/100))</f>
        <v>0.54005</v>
      </c>
      <c r="AC483">
        <f>IF(J483&lt;&gt;0,(ABS(Y483*Constants!$B$10)+50)/100,IF(Y483=0,MAX((AC482-ABS(AA483*Constants!$B$4)),0),(ABS(Y483*Constants!$B$4)+50)/100))</f>
        <v>0.54005</v>
      </c>
      <c r="AD483">
        <f t="shared" si="125"/>
        <v>401</v>
      </c>
      <c r="AE483">
        <f t="shared" si="126"/>
        <v>400.5</v>
      </c>
      <c r="AF483">
        <f t="shared" si="127"/>
        <v>400.5</v>
      </c>
      <c r="AG483">
        <f>((Constants!$B$5*AG482)+Constants!$B$4*AD483+AH482)/(Constants!$B$5+Constants!$B$4)</f>
        <v>401</v>
      </c>
      <c r="AH483">
        <f>((Constants!$B$5*AG482)+Constants!$B$4*AD483+AH482)-(Constants!$B$5+Constants!$B$4)*AG483</f>
        <v>0</v>
      </c>
      <c r="AI483">
        <f>((Constants!$B$5*AI482)+Constants!$B$4*AE483+AJ482)/(Constants!$B$5+Constants!$B$4)</f>
        <v>400.5</v>
      </c>
      <c r="AJ483">
        <f>((Constants!$B$5*AI482)+Constants!$B$4*AE483+AJ482)-(Constants!$B$4+Constants!$B$5)*AI483</f>
        <v>0</v>
      </c>
      <c r="AK483">
        <f>((Constants!$B$5*AK482)+Constants!$B$4*AF483+AL482)/(Constants!$B$5+Constants!$B$4)</f>
        <v>400.5</v>
      </c>
      <c r="AL483">
        <f>((Constants!$B$5*AK482)+Constants!$B$4*AF483+AL482)-(Constants!$B$5+Constants!$B$4)*AK483</f>
        <v>0</v>
      </c>
      <c r="AM483">
        <f t="shared" si="128"/>
        <v>1</v>
      </c>
      <c r="AN483">
        <f t="shared" si="129"/>
        <v>1</v>
      </c>
      <c r="AO483">
        <f>(200000*(ABS(N483)-ABS(N481))+Constants!$B$7)/(2*Constants!$B$7)</f>
        <v>0.5</v>
      </c>
      <c r="AP483">
        <f>(200000*(ABS(O483)-ABS(O481))+Constants!$B$7)/(2*Constants!$B$7)</f>
        <v>0.5</v>
      </c>
      <c r="AQ483">
        <f t="shared" si="130"/>
        <v>1</v>
      </c>
      <c r="AR483">
        <f>(Constants!$B$3*Constants!$B$8*I483*K483+AS482)/(Constants!$B$9*Constants!$B$4)</f>
        <v>2.51327433628319</v>
      </c>
      <c r="AS483">
        <f>(Constants!$B$3*Constants!$B$8*I483*K483+AS482)-(AR483*Constants!$B$9*Constants!$B$4)</f>
        <v>0</v>
      </c>
      <c r="AT483">
        <f t="shared" si="131"/>
        <v>1208.88495575221</v>
      </c>
      <c r="AU483">
        <f t="array" ref="AU483">IF(SUMPRODUCT(--(SIGN(AN450:AN482)=SIGN(K451:K483)))=0,2,IF(AV482&gt;0,1,0))</f>
        <v>0</v>
      </c>
      <c r="AV483">
        <f>IF(AU483=2,ROUND(5*1000/Constants!$B$11,0),IF(AV482&gt;0,AV482-1,0))</f>
        <v>0</v>
      </c>
      <c r="AW483">
        <f t="shared" si="132"/>
        <v>0</v>
      </c>
      <c r="AX483">
        <f ca="1" t="array" ref="AX483">IF(AW483&gt;Constants!$B$12,2,IF(SUMPRODUCT(--(AX464:AX483=2))=0,0,1))</f>
        <v>2</v>
      </c>
      <c r="AZ483">
        <f t="array" ref="AZ483">IF(ABS(AG483)&gt;Constants!$B$13,2,IF(SUMPRODUCT(--(AZ463:AZ482=2))=0,0,1))</f>
        <v>0</v>
      </c>
    </row>
    <row r="484" spans="1:52">
      <c r="A484" s="3">
        <v>482</v>
      </c>
      <c r="B484">
        <f>Signals!D483</f>
        <v>1</v>
      </c>
      <c r="C484">
        <f>Signals!E483</f>
        <v>1</v>
      </c>
      <c r="D484">
        <f>Signals!G483</f>
        <v>0</v>
      </c>
      <c r="E484">
        <f>Signals!J483</f>
        <v>0</v>
      </c>
      <c r="F484">
        <f>Signals!K483</f>
        <v>0</v>
      </c>
      <c r="G484">
        <f>IF(Constants!$B$2=2,-B484,B484)</f>
        <v>1</v>
      </c>
      <c r="H484">
        <f>IF(Constants!$C$2=2,-C484,C484)</f>
        <v>1</v>
      </c>
      <c r="I484">
        <f t="shared" si="116"/>
        <v>1</v>
      </c>
      <c r="J484">
        <f t="shared" si="117"/>
        <v>1</v>
      </c>
      <c r="K484">
        <f t="shared" si="118"/>
        <v>1</v>
      </c>
      <c r="L484">
        <f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400.5</v>
      </c>
      <c r="M484">
        <f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400.5</v>
      </c>
      <c r="N484">
        <f t="shared" si="119"/>
        <v>400.5</v>
      </c>
      <c r="O484">
        <f t="shared" si="120"/>
        <v>400.5</v>
      </c>
      <c r="P484">
        <f>IF(I484&lt;&gt;0,(ABS(L484*Constants!$B$10)+50)/100,MAX(P483-ABS(N484*Constants!$B$4),0))</f>
        <v>0.54005</v>
      </c>
      <c r="Q484">
        <f>IF(J484&lt;&gt;0,(ABS(M484*Constants!$B$10)+50)/100,MAX(Q483-ABS(O484*Constants!$B$4),0))</f>
        <v>0.54005</v>
      </c>
      <c r="R484">
        <f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400.5</v>
      </c>
      <c r="S484">
        <f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400.5</v>
      </c>
      <c r="T484">
        <f t="shared" si="121"/>
        <v>400.5</v>
      </c>
      <c r="U484">
        <f t="shared" si="122"/>
        <v>400.5</v>
      </c>
      <c r="V484">
        <f>IF(I484&lt;&gt;0,(ABS(R484*Constants!$B$4)+50)/100,IF(R484=0,MAX((0-ABS(T484*Constants!$B$4)),0),(ABS(R484*Constants!$B$4)+50)/100))</f>
        <v>501.125</v>
      </c>
      <c r="W484">
        <f>IF(J484&lt;&gt;0,(ABS(S484*Constants!$B$4)+50)/100,IF(S484=0,MAX((0-ABS(U484*Constants!$B$4)),0),(ABS(S484*Constants!$B$4)+50)/100))</f>
        <v>501.125</v>
      </c>
      <c r="X484">
        <f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400.5</v>
      </c>
      <c r="Y484">
        <f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400.5</v>
      </c>
      <c r="Z484">
        <f t="shared" si="123"/>
        <v>400.5</v>
      </c>
      <c r="AA484">
        <f t="shared" si="124"/>
        <v>400.5</v>
      </c>
      <c r="AB484">
        <f>IF(I484&lt;&gt;0,(ABS(X484*Constants!$B$10)+50)/100,IF(X484=0,MAX((AB483-ABS(Z484*Constants!$B$4)),0),(ABS(X484*Constants!$B$4)+50)/100))</f>
        <v>0.54005</v>
      </c>
      <c r="AC484">
        <f>IF(J484&lt;&gt;0,(ABS(Y484*Constants!$B$10)+50)/100,IF(Y484=0,MAX((AC483-ABS(AA484*Constants!$B$4)),0),(ABS(Y484*Constants!$B$4)+50)/100))</f>
        <v>0.54005</v>
      </c>
      <c r="AD484">
        <f t="shared" si="125"/>
        <v>401</v>
      </c>
      <c r="AE484">
        <f t="shared" si="126"/>
        <v>400.5</v>
      </c>
      <c r="AF484">
        <f t="shared" si="127"/>
        <v>400.5</v>
      </c>
      <c r="AG484">
        <f>((Constants!$B$5*AG483)+Constants!$B$4*AD484+AH483)/(Constants!$B$5+Constants!$B$4)</f>
        <v>401</v>
      </c>
      <c r="AH484">
        <f>((Constants!$B$5*AG483)+Constants!$B$4*AD484+AH483)-(Constants!$B$5+Constants!$B$4)*AG484</f>
        <v>0</v>
      </c>
      <c r="AI484">
        <f>((Constants!$B$5*AI483)+Constants!$B$4*AE484+AJ483)/(Constants!$B$5+Constants!$B$4)</f>
        <v>400.5</v>
      </c>
      <c r="AJ484">
        <f>((Constants!$B$5*AI483)+Constants!$B$4*AE484+AJ483)-(Constants!$B$4+Constants!$B$5)*AI484</f>
        <v>0</v>
      </c>
      <c r="AK484">
        <f>((Constants!$B$5*AK483)+Constants!$B$4*AF484+AL483)/(Constants!$B$5+Constants!$B$4)</f>
        <v>400.5</v>
      </c>
      <c r="AL484">
        <f>((Constants!$B$5*AK483)+Constants!$B$4*AF484+AL483)-(Constants!$B$5+Constants!$B$4)*AK484</f>
        <v>0</v>
      </c>
      <c r="AM484">
        <f t="shared" si="128"/>
        <v>1</v>
      </c>
      <c r="AN484">
        <f t="shared" si="129"/>
        <v>1</v>
      </c>
      <c r="AO484">
        <f>(200000*(ABS(N484)-ABS(N482))+Constants!$B$7)/(2*Constants!$B$7)</f>
        <v>0.5</v>
      </c>
      <c r="AP484">
        <f>(200000*(ABS(O484)-ABS(O482))+Constants!$B$7)/(2*Constants!$B$7)</f>
        <v>0.5</v>
      </c>
      <c r="AQ484">
        <f t="shared" si="130"/>
        <v>1</v>
      </c>
      <c r="AR484">
        <f>(Constants!$B$3*Constants!$B$8*I484*K484+AS483)/(Constants!$B$9*Constants!$B$4)</f>
        <v>2.51327433628319</v>
      </c>
      <c r="AS484">
        <f>(Constants!$B$3*Constants!$B$8*I484*K484+AS483)-(AR484*Constants!$B$9*Constants!$B$4)</f>
        <v>0</v>
      </c>
      <c r="AT484">
        <f t="shared" si="131"/>
        <v>1211.39823008849</v>
      </c>
      <c r="AU484">
        <f t="array" ref="AU484">IF(SUMPRODUCT(--(SIGN(AN451:AN483)=SIGN(K452:K484)))=0,2,IF(AV483&gt;0,1,0))</f>
        <v>0</v>
      </c>
      <c r="AV484">
        <f>IF(AU484=2,ROUND(5*1000/Constants!$B$11,0),IF(AV483&gt;0,AV483-1,0))</f>
        <v>0</v>
      </c>
      <c r="AW484">
        <f t="shared" si="132"/>
        <v>0</v>
      </c>
      <c r="AX484">
        <f ca="1" t="array" ref="AX484">IF(AW484&gt;Constants!$B$12,2,IF(SUMPRODUCT(--(AX465:AX484=2))=0,0,1))</f>
        <v>2</v>
      </c>
      <c r="AZ484">
        <f t="array" ref="AZ484">IF(ABS(AG484)&gt;Constants!$B$13,2,IF(SUMPRODUCT(--(AZ464:AZ483=2))=0,0,1))</f>
        <v>0</v>
      </c>
    </row>
    <row r="485" spans="1:52">
      <c r="A485" s="3">
        <v>483</v>
      </c>
      <c r="B485">
        <f>Signals!D484</f>
        <v>1</v>
      </c>
      <c r="C485">
        <f>Signals!E484</f>
        <v>1</v>
      </c>
      <c r="D485">
        <f>Signals!G484</f>
        <v>0</v>
      </c>
      <c r="E485">
        <f>Signals!J484</f>
        <v>0</v>
      </c>
      <c r="F485">
        <f>Signals!K484</f>
        <v>0</v>
      </c>
      <c r="G485">
        <f>IF(Constants!$B$2=2,-B485,B485)</f>
        <v>1</v>
      </c>
      <c r="H485">
        <f>IF(Constants!$C$2=2,-C485,C485)</f>
        <v>1</v>
      </c>
      <c r="I485">
        <f t="shared" si="116"/>
        <v>1</v>
      </c>
      <c r="J485">
        <f t="shared" si="117"/>
        <v>1</v>
      </c>
      <c r="K485">
        <f t="shared" si="118"/>
        <v>1</v>
      </c>
      <c r="L485">
        <f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400.5</v>
      </c>
      <c r="M485">
        <f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400.5</v>
      </c>
      <c r="N485">
        <f t="shared" si="119"/>
        <v>400.5</v>
      </c>
      <c r="O485">
        <f t="shared" si="120"/>
        <v>400.5</v>
      </c>
      <c r="P485">
        <f>IF(I485&lt;&gt;0,(ABS(L485*Constants!$B$10)+50)/100,MAX(P484-ABS(N485*Constants!$B$4),0))</f>
        <v>0.54005</v>
      </c>
      <c r="Q485">
        <f>IF(J485&lt;&gt;0,(ABS(M485*Constants!$B$10)+50)/100,MAX(Q484-ABS(O485*Constants!$B$4),0))</f>
        <v>0.54005</v>
      </c>
      <c r="R485">
        <f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400.5</v>
      </c>
      <c r="S485">
        <f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400.5</v>
      </c>
      <c r="T485">
        <f t="shared" si="121"/>
        <v>400.5</v>
      </c>
      <c r="U485">
        <f t="shared" si="122"/>
        <v>400.5</v>
      </c>
      <c r="V485">
        <f>IF(I485&lt;&gt;0,(ABS(R485*Constants!$B$4)+50)/100,IF(R485=0,MAX((0-ABS(T485*Constants!$B$4)),0),(ABS(R485*Constants!$B$4)+50)/100))</f>
        <v>501.125</v>
      </c>
      <c r="W485">
        <f>IF(J485&lt;&gt;0,(ABS(S485*Constants!$B$4)+50)/100,IF(S485=0,MAX((0-ABS(U485*Constants!$B$4)),0),(ABS(S485*Constants!$B$4)+50)/100))</f>
        <v>501.125</v>
      </c>
      <c r="X485">
        <f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400.5</v>
      </c>
      <c r="Y485">
        <f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400.5</v>
      </c>
      <c r="Z485">
        <f t="shared" si="123"/>
        <v>400.5</v>
      </c>
      <c r="AA485">
        <f t="shared" si="124"/>
        <v>400.5</v>
      </c>
      <c r="AB485">
        <f>IF(I485&lt;&gt;0,(ABS(X485*Constants!$B$10)+50)/100,IF(X485=0,MAX((AB484-ABS(Z485*Constants!$B$4)),0),(ABS(X485*Constants!$B$4)+50)/100))</f>
        <v>0.54005</v>
      </c>
      <c r="AC485">
        <f>IF(J485&lt;&gt;0,(ABS(Y485*Constants!$B$10)+50)/100,IF(Y485=0,MAX((AC484-ABS(AA485*Constants!$B$4)),0),(ABS(Y485*Constants!$B$4)+50)/100))</f>
        <v>0.54005</v>
      </c>
      <c r="AD485">
        <f t="shared" si="125"/>
        <v>401</v>
      </c>
      <c r="AE485">
        <f t="shared" si="126"/>
        <v>400.5</v>
      </c>
      <c r="AF485">
        <f t="shared" si="127"/>
        <v>400.5</v>
      </c>
      <c r="AG485">
        <f>((Constants!$B$5*AG484)+Constants!$B$4*AD485+AH484)/(Constants!$B$5+Constants!$B$4)</f>
        <v>401</v>
      </c>
      <c r="AH485">
        <f>((Constants!$B$5*AG484)+Constants!$B$4*AD485+AH484)-(Constants!$B$5+Constants!$B$4)*AG485</f>
        <v>0</v>
      </c>
      <c r="AI485">
        <f>((Constants!$B$5*AI484)+Constants!$B$4*AE485+AJ484)/(Constants!$B$5+Constants!$B$4)</f>
        <v>400.5</v>
      </c>
      <c r="AJ485">
        <f>((Constants!$B$5*AI484)+Constants!$B$4*AE485+AJ484)-(Constants!$B$4+Constants!$B$5)*AI485</f>
        <v>0</v>
      </c>
      <c r="AK485">
        <f>((Constants!$B$5*AK484)+Constants!$B$4*AF485+AL484)/(Constants!$B$5+Constants!$B$4)</f>
        <v>400.5</v>
      </c>
      <c r="AL485">
        <f>((Constants!$B$5*AK484)+Constants!$B$4*AF485+AL484)-(Constants!$B$5+Constants!$B$4)*AK485</f>
        <v>0</v>
      </c>
      <c r="AM485">
        <f t="shared" si="128"/>
        <v>1</v>
      </c>
      <c r="AN485">
        <f t="shared" si="129"/>
        <v>1</v>
      </c>
      <c r="AO485">
        <f>(200000*(ABS(N485)-ABS(N483))+Constants!$B$7)/(2*Constants!$B$7)</f>
        <v>0.5</v>
      </c>
      <c r="AP485">
        <f>(200000*(ABS(O485)-ABS(O483))+Constants!$B$7)/(2*Constants!$B$7)</f>
        <v>0.5</v>
      </c>
      <c r="AQ485">
        <f t="shared" si="130"/>
        <v>1</v>
      </c>
      <c r="AR485">
        <f>(Constants!$B$3*Constants!$B$8*I485*K485+AS484)/(Constants!$B$9*Constants!$B$4)</f>
        <v>2.51327433628319</v>
      </c>
      <c r="AS485">
        <f>(Constants!$B$3*Constants!$B$8*I485*K485+AS484)-(AR485*Constants!$B$9*Constants!$B$4)</f>
        <v>0</v>
      </c>
      <c r="AT485">
        <f t="shared" si="131"/>
        <v>1213.91150442477</v>
      </c>
      <c r="AU485">
        <f t="array" ref="AU485">IF(SUMPRODUCT(--(SIGN(AN452:AN484)=SIGN(K453:K485)))=0,2,IF(AV484&gt;0,1,0))</f>
        <v>0</v>
      </c>
      <c r="AV485">
        <f>IF(AU485=2,ROUND(5*1000/Constants!$B$11,0),IF(AV484&gt;0,AV484-1,0))</f>
        <v>0</v>
      </c>
      <c r="AW485">
        <f t="shared" si="132"/>
        <v>0</v>
      </c>
      <c r="AX485">
        <f ca="1" t="array" ref="AX485">IF(AW485&gt;Constants!$B$12,2,IF(SUMPRODUCT(--(AX466:AX485=2))=0,0,1))</f>
        <v>2</v>
      </c>
      <c r="AZ485">
        <f t="array" ref="AZ485">IF(ABS(AG485)&gt;Constants!$B$13,2,IF(SUMPRODUCT(--(AZ465:AZ484=2))=0,0,1))</f>
        <v>0</v>
      </c>
    </row>
    <row r="486" spans="1:52">
      <c r="A486" s="3">
        <v>484</v>
      </c>
      <c r="B486">
        <f>Signals!D485</f>
        <v>1</v>
      </c>
      <c r="C486">
        <f>Signals!E485</f>
        <v>1</v>
      </c>
      <c r="D486">
        <f>Signals!G485</f>
        <v>0</v>
      </c>
      <c r="E486">
        <f>Signals!J485</f>
        <v>0</v>
      </c>
      <c r="F486">
        <f>Signals!K485</f>
        <v>0</v>
      </c>
      <c r="G486">
        <f>IF(Constants!$B$2=2,-B486,B486)</f>
        <v>1</v>
      </c>
      <c r="H486">
        <f>IF(Constants!$C$2=2,-C486,C486)</f>
        <v>1</v>
      </c>
      <c r="I486">
        <f t="shared" si="116"/>
        <v>1</v>
      </c>
      <c r="J486">
        <f t="shared" si="117"/>
        <v>1</v>
      </c>
      <c r="K486">
        <f t="shared" si="118"/>
        <v>1</v>
      </c>
      <c r="L486">
        <f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400.5</v>
      </c>
      <c r="M486">
        <f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400.5</v>
      </c>
      <c r="N486">
        <f t="shared" si="119"/>
        <v>400.5</v>
      </c>
      <c r="O486">
        <f t="shared" si="120"/>
        <v>400.5</v>
      </c>
      <c r="P486">
        <f>IF(I486&lt;&gt;0,(ABS(L486*Constants!$B$10)+50)/100,MAX(P485-ABS(N486*Constants!$B$4),0))</f>
        <v>0.54005</v>
      </c>
      <c r="Q486">
        <f>IF(J486&lt;&gt;0,(ABS(M486*Constants!$B$10)+50)/100,MAX(Q485-ABS(O486*Constants!$B$4),0))</f>
        <v>0.54005</v>
      </c>
      <c r="R486">
        <f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400.5</v>
      </c>
      <c r="S486">
        <f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400.5</v>
      </c>
      <c r="T486">
        <f t="shared" si="121"/>
        <v>400.5</v>
      </c>
      <c r="U486">
        <f t="shared" si="122"/>
        <v>400.5</v>
      </c>
      <c r="V486">
        <f>IF(I486&lt;&gt;0,(ABS(R486*Constants!$B$4)+50)/100,IF(R486=0,MAX((0-ABS(T486*Constants!$B$4)),0),(ABS(R486*Constants!$B$4)+50)/100))</f>
        <v>501.125</v>
      </c>
      <c r="W486">
        <f>IF(J486&lt;&gt;0,(ABS(S486*Constants!$B$4)+50)/100,IF(S486=0,MAX((0-ABS(U486*Constants!$B$4)),0),(ABS(S486*Constants!$B$4)+50)/100))</f>
        <v>501.125</v>
      </c>
      <c r="X486">
        <f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400.5</v>
      </c>
      <c r="Y486">
        <f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400.5</v>
      </c>
      <c r="Z486">
        <f t="shared" si="123"/>
        <v>400.5</v>
      </c>
      <c r="AA486">
        <f t="shared" si="124"/>
        <v>400.5</v>
      </c>
      <c r="AB486">
        <f>IF(I486&lt;&gt;0,(ABS(X486*Constants!$B$10)+50)/100,IF(X486=0,MAX((AB485-ABS(Z486*Constants!$B$4)),0),(ABS(X486*Constants!$B$4)+50)/100))</f>
        <v>0.54005</v>
      </c>
      <c r="AC486">
        <f>IF(J486&lt;&gt;0,(ABS(Y486*Constants!$B$10)+50)/100,IF(Y486=0,MAX((AC485-ABS(AA486*Constants!$B$4)),0),(ABS(Y486*Constants!$B$4)+50)/100))</f>
        <v>0.54005</v>
      </c>
      <c r="AD486">
        <f t="shared" si="125"/>
        <v>401</v>
      </c>
      <c r="AE486">
        <f t="shared" si="126"/>
        <v>400.5</v>
      </c>
      <c r="AF486">
        <f t="shared" si="127"/>
        <v>400.5</v>
      </c>
      <c r="AG486">
        <f>((Constants!$B$5*AG485)+Constants!$B$4*AD486+AH485)/(Constants!$B$5+Constants!$B$4)</f>
        <v>401</v>
      </c>
      <c r="AH486">
        <f>((Constants!$B$5*AG485)+Constants!$B$4*AD486+AH485)-(Constants!$B$5+Constants!$B$4)*AG486</f>
        <v>0</v>
      </c>
      <c r="AI486">
        <f>((Constants!$B$5*AI485)+Constants!$B$4*AE486+AJ485)/(Constants!$B$5+Constants!$B$4)</f>
        <v>400.5</v>
      </c>
      <c r="AJ486">
        <f>((Constants!$B$5*AI485)+Constants!$B$4*AE486+AJ485)-(Constants!$B$4+Constants!$B$5)*AI486</f>
        <v>0</v>
      </c>
      <c r="AK486">
        <f>((Constants!$B$5*AK485)+Constants!$B$4*AF486+AL485)/(Constants!$B$5+Constants!$B$4)</f>
        <v>400.5</v>
      </c>
      <c r="AL486">
        <f>((Constants!$B$5*AK485)+Constants!$B$4*AF486+AL485)-(Constants!$B$5+Constants!$B$4)*AK486</f>
        <v>0</v>
      </c>
      <c r="AM486">
        <f t="shared" si="128"/>
        <v>1</v>
      </c>
      <c r="AN486">
        <f t="shared" si="129"/>
        <v>1</v>
      </c>
      <c r="AO486">
        <f>(200000*(ABS(N486)-ABS(N484))+Constants!$B$7)/(2*Constants!$B$7)</f>
        <v>0.5</v>
      </c>
      <c r="AP486">
        <f>(200000*(ABS(O486)-ABS(O484))+Constants!$B$7)/(2*Constants!$B$7)</f>
        <v>0.5</v>
      </c>
      <c r="AQ486">
        <f t="shared" si="130"/>
        <v>1</v>
      </c>
      <c r="AR486">
        <f>(Constants!$B$3*Constants!$B$8*I486*K486+AS485)/(Constants!$B$9*Constants!$B$4)</f>
        <v>2.51327433628319</v>
      </c>
      <c r="AS486">
        <f>(Constants!$B$3*Constants!$B$8*I486*K486+AS485)-(AR486*Constants!$B$9*Constants!$B$4)</f>
        <v>0</v>
      </c>
      <c r="AT486">
        <f t="shared" si="131"/>
        <v>1216.42477876105</v>
      </c>
      <c r="AU486">
        <f t="array" ref="AU486">IF(SUMPRODUCT(--(SIGN(AN453:AN485)=SIGN(K454:K486)))=0,2,IF(AV485&gt;0,1,0))</f>
        <v>0</v>
      </c>
      <c r="AV486">
        <f>IF(AU486=2,ROUND(5*1000/Constants!$B$11,0),IF(AV485&gt;0,AV485-1,0))</f>
        <v>0</v>
      </c>
      <c r="AW486">
        <f t="shared" si="132"/>
        <v>0</v>
      </c>
      <c r="AX486">
        <f ca="1" t="array" ref="AX486">IF(AW486&gt;Constants!$B$12,2,IF(SUMPRODUCT(--(AX467:AX486=2))=0,0,1))</f>
        <v>2</v>
      </c>
      <c r="AZ486">
        <f t="array" ref="AZ486">IF(ABS(AG486)&gt;Constants!$B$13,2,IF(SUMPRODUCT(--(AZ466:AZ485=2))=0,0,1))</f>
        <v>0</v>
      </c>
    </row>
    <row r="487" spans="1:52">
      <c r="A487" s="3">
        <v>485</v>
      </c>
      <c r="B487">
        <f>Signals!D486</f>
        <v>1</v>
      </c>
      <c r="C487">
        <f>Signals!E486</f>
        <v>1</v>
      </c>
      <c r="D487">
        <f>Signals!G486</f>
        <v>0</v>
      </c>
      <c r="E487">
        <f>Signals!J486</f>
        <v>0</v>
      </c>
      <c r="F487">
        <f>Signals!K486</f>
        <v>0</v>
      </c>
      <c r="G487">
        <f>IF(Constants!$B$2=2,-B487,B487)</f>
        <v>1</v>
      </c>
      <c r="H487">
        <f>IF(Constants!$C$2=2,-C487,C487)</f>
        <v>1</v>
      </c>
      <c r="I487">
        <f t="shared" si="116"/>
        <v>1</v>
      </c>
      <c r="J487">
        <f t="shared" si="117"/>
        <v>1</v>
      </c>
      <c r="K487">
        <f t="shared" si="118"/>
        <v>1</v>
      </c>
      <c r="L487">
        <f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400.5</v>
      </c>
      <c r="M487">
        <f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400.5</v>
      </c>
      <c r="N487">
        <f t="shared" si="119"/>
        <v>400.5</v>
      </c>
      <c r="O487">
        <f t="shared" si="120"/>
        <v>400.5</v>
      </c>
      <c r="P487">
        <f>IF(I487&lt;&gt;0,(ABS(L487*Constants!$B$10)+50)/100,MAX(P486-ABS(N487*Constants!$B$4),0))</f>
        <v>0.54005</v>
      </c>
      <c r="Q487">
        <f>IF(J487&lt;&gt;0,(ABS(M487*Constants!$B$10)+50)/100,MAX(Q486-ABS(O487*Constants!$B$4),0))</f>
        <v>0.54005</v>
      </c>
      <c r="R487">
        <f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400.5</v>
      </c>
      <c r="S487">
        <f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400.5</v>
      </c>
      <c r="T487">
        <f t="shared" si="121"/>
        <v>400.5</v>
      </c>
      <c r="U487">
        <f t="shared" si="122"/>
        <v>400.5</v>
      </c>
      <c r="V487">
        <f>IF(I487&lt;&gt;0,(ABS(R487*Constants!$B$4)+50)/100,IF(R487=0,MAX((0-ABS(T487*Constants!$B$4)),0),(ABS(R487*Constants!$B$4)+50)/100))</f>
        <v>501.125</v>
      </c>
      <c r="W487">
        <f>IF(J487&lt;&gt;0,(ABS(S487*Constants!$B$4)+50)/100,IF(S487=0,MAX((0-ABS(U487*Constants!$B$4)),0),(ABS(S487*Constants!$B$4)+50)/100))</f>
        <v>501.125</v>
      </c>
      <c r="X487">
        <f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400.5</v>
      </c>
      <c r="Y487">
        <f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400.5</v>
      </c>
      <c r="Z487">
        <f t="shared" si="123"/>
        <v>400.5</v>
      </c>
      <c r="AA487">
        <f t="shared" si="124"/>
        <v>400.5</v>
      </c>
      <c r="AB487">
        <f>IF(I487&lt;&gt;0,(ABS(X487*Constants!$B$10)+50)/100,IF(X487=0,MAX((AB486-ABS(Z487*Constants!$B$4)),0),(ABS(X487*Constants!$B$4)+50)/100))</f>
        <v>0.54005</v>
      </c>
      <c r="AC487">
        <f>IF(J487&lt;&gt;0,(ABS(Y487*Constants!$B$10)+50)/100,IF(Y487=0,MAX((AC486-ABS(AA487*Constants!$B$4)),0),(ABS(Y487*Constants!$B$4)+50)/100))</f>
        <v>0.54005</v>
      </c>
      <c r="AD487">
        <f t="shared" si="125"/>
        <v>401</v>
      </c>
      <c r="AE487">
        <f t="shared" si="126"/>
        <v>400.5</v>
      </c>
      <c r="AF487">
        <f t="shared" si="127"/>
        <v>400.5</v>
      </c>
      <c r="AG487">
        <f>((Constants!$B$5*AG486)+Constants!$B$4*AD487+AH486)/(Constants!$B$5+Constants!$B$4)</f>
        <v>401</v>
      </c>
      <c r="AH487">
        <f>((Constants!$B$5*AG486)+Constants!$B$4*AD487+AH486)-(Constants!$B$5+Constants!$B$4)*AG487</f>
        <v>0</v>
      </c>
      <c r="AI487">
        <f>((Constants!$B$5*AI486)+Constants!$B$4*AE487+AJ486)/(Constants!$B$5+Constants!$B$4)</f>
        <v>400.5</v>
      </c>
      <c r="AJ487">
        <f>((Constants!$B$5*AI486)+Constants!$B$4*AE487+AJ486)-(Constants!$B$4+Constants!$B$5)*AI487</f>
        <v>0</v>
      </c>
      <c r="AK487">
        <f>((Constants!$B$5*AK486)+Constants!$B$4*AF487+AL486)/(Constants!$B$5+Constants!$B$4)</f>
        <v>400.5</v>
      </c>
      <c r="AL487">
        <f>((Constants!$B$5*AK486)+Constants!$B$4*AF487+AL486)-(Constants!$B$5+Constants!$B$4)*AK487</f>
        <v>0</v>
      </c>
      <c r="AM487">
        <f t="shared" si="128"/>
        <v>1</v>
      </c>
      <c r="AN487">
        <f t="shared" si="129"/>
        <v>1</v>
      </c>
      <c r="AO487">
        <f>(200000*(ABS(N487)-ABS(N485))+Constants!$B$7)/(2*Constants!$B$7)</f>
        <v>0.5</v>
      </c>
      <c r="AP487">
        <f>(200000*(ABS(O487)-ABS(O485))+Constants!$B$7)/(2*Constants!$B$7)</f>
        <v>0.5</v>
      </c>
      <c r="AQ487">
        <f t="shared" si="130"/>
        <v>1</v>
      </c>
      <c r="AR487">
        <f>(Constants!$B$3*Constants!$B$8*I487*K487+AS486)/(Constants!$B$9*Constants!$B$4)</f>
        <v>2.51327433628319</v>
      </c>
      <c r="AS487">
        <f>(Constants!$B$3*Constants!$B$8*I487*K487+AS486)-(AR487*Constants!$B$9*Constants!$B$4)</f>
        <v>0</v>
      </c>
      <c r="AT487">
        <f t="shared" si="131"/>
        <v>1218.93805309734</v>
      </c>
      <c r="AU487">
        <f t="array" ref="AU487">IF(SUMPRODUCT(--(SIGN(AN454:AN486)=SIGN(K455:K487)))=0,2,IF(AV486&gt;0,1,0))</f>
        <v>0</v>
      </c>
      <c r="AV487">
        <f>IF(AU487=2,ROUND(5*1000/Constants!$B$11,0),IF(AV486&gt;0,AV486-1,0))</f>
        <v>0</v>
      </c>
      <c r="AW487">
        <f t="shared" si="132"/>
        <v>0</v>
      </c>
      <c r="AX487">
        <f ca="1" t="array" ref="AX487">IF(AW487&gt;Constants!$B$12,2,IF(SUMPRODUCT(--(AX468:AX487=2))=0,0,1))</f>
        <v>2</v>
      </c>
      <c r="AZ487">
        <f t="array" ref="AZ487">IF(ABS(AG487)&gt;Constants!$B$13,2,IF(SUMPRODUCT(--(AZ467:AZ486=2))=0,0,1))</f>
        <v>0</v>
      </c>
    </row>
    <row r="488" spans="1:52">
      <c r="A488" s="3">
        <v>486</v>
      </c>
      <c r="B488">
        <f>Signals!D487</f>
        <v>1</v>
      </c>
      <c r="C488">
        <f>Signals!E487</f>
        <v>1</v>
      </c>
      <c r="D488">
        <f>Signals!G487</f>
        <v>0</v>
      </c>
      <c r="E488">
        <f>Signals!J487</f>
        <v>0</v>
      </c>
      <c r="F488">
        <f>Signals!K487</f>
        <v>0</v>
      </c>
      <c r="G488">
        <f>IF(Constants!$B$2=2,-B488,B488)</f>
        <v>1</v>
      </c>
      <c r="H488">
        <f>IF(Constants!$C$2=2,-C488,C488)</f>
        <v>1</v>
      </c>
      <c r="I488">
        <f t="shared" si="116"/>
        <v>1</v>
      </c>
      <c r="J488">
        <f t="shared" si="117"/>
        <v>1</v>
      </c>
      <c r="K488">
        <f t="shared" si="118"/>
        <v>1</v>
      </c>
      <c r="L488">
        <f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400.5</v>
      </c>
      <c r="M488">
        <f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400.5</v>
      </c>
      <c r="N488">
        <f t="shared" si="119"/>
        <v>400.5</v>
      </c>
      <c r="O488">
        <f t="shared" si="120"/>
        <v>400.5</v>
      </c>
      <c r="P488">
        <f>IF(I488&lt;&gt;0,(ABS(L488*Constants!$B$10)+50)/100,MAX(P487-ABS(N488*Constants!$B$4),0))</f>
        <v>0.54005</v>
      </c>
      <c r="Q488">
        <f>IF(J488&lt;&gt;0,(ABS(M488*Constants!$B$10)+50)/100,MAX(Q487-ABS(O488*Constants!$B$4),0))</f>
        <v>0.54005</v>
      </c>
      <c r="R488">
        <f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400.5</v>
      </c>
      <c r="S488">
        <f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400.5</v>
      </c>
      <c r="T488">
        <f t="shared" si="121"/>
        <v>400.5</v>
      </c>
      <c r="U488">
        <f t="shared" si="122"/>
        <v>400.5</v>
      </c>
      <c r="V488">
        <f>IF(I488&lt;&gt;0,(ABS(R488*Constants!$B$4)+50)/100,IF(R488=0,MAX((0-ABS(T488*Constants!$B$4)),0),(ABS(R488*Constants!$B$4)+50)/100))</f>
        <v>501.125</v>
      </c>
      <c r="W488">
        <f>IF(J488&lt;&gt;0,(ABS(S488*Constants!$B$4)+50)/100,IF(S488=0,MAX((0-ABS(U488*Constants!$B$4)),0),(ABS(S488*Constants!$B$4)+50)/100))</f>
        <v>501.125</v>
      </c>
      <c r="X488">
        <f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400.5</v>
      </c>
      <c r="Y488">
        <f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400.5</v>
      </c>
      <c r="Z488">
        <f t="shared" si="123"/>
        <v>400.5</v>
      </c>
      <c r="AA488">
        <f t="shared" si="124"/>
        <v>400.5</v>
      </c>
      <c r="AB488">
        <f>IF(I488&lt;&gt;0,(ABS(X488*Constants!$B$10)+50)/100,IF(X488=0,MAX((AB487-ABS(Z488*Constants!$B$4)),0),(ABS(X488*Constants!$B$4)+50)/100))</f>
        <v>0.54005</v>
      </c>
      <c r="AC488">
        <f>IF(J488&lt;&gt;0,(ABS(Y488*Constants!$B$10)+50)/100,IF(Y488=0,MAX((AC487-ABS(AA488*Constants!$B$4)),0),(ABS(Y488*Constants!$B$4)+50)/100))</f>
        <v>0.54005</v>
      </c>
      <c r="AD488">
        <f t="shared" si="125"/>
        <v>401</v>
      </c>
      <c r="AE488">
        <f t="shared" si="126"/>
        <v>400.5</v>
      </c>
      <c r="AF488">
        <f t="shared" si="127"/>
        <v>400.5</v>
      </c>
      <c r="AG488">
        <f>((Constants!$B$5*AG487)+Constants!$B$4*AD488+AH487)/(Constants!$B$5+Constants!$B$4)</f>
        <v>401</v>
      </c>
      <c r="AH488">
        <f>((Constants!$B$5*AG487)+Constants!$B$4*AD488+AH487)-(Constants!$B$5+Constants!$B$4)*AG488</f>
        <v>0</v>
      </c>
      <c r="AI488">
        <f>((Constants!$B$5*AI487)+Constants!$B$4*AE488+AJ487)/(Constants!$B$5+Constants!$B$4)</f>
        <v>400.5</v>
      </c>
      <c r="AJ488">
        <f>((Constants!$B$5*AI487)+Constants!$B$4*AE488+AJ487)-(Constants!$B$4+Constants!$B$5)*AI488</f>
        <v>0</v>
      </c>
      <c r="AK488">
        <f>((Constants!$B$5*AK487)+Constants!$B$4*AF488+AL487)/(Constants!$B$5+Constants!$B$4)</f>
        <v>400.5</v>
      </c>
      <c r="AL488">
        <f>((Constants!$B$5*AK487)+Constants!$B$4*AF488+AL487)-(Constants!$B$5+Constants!$B$4)*AK488</f>
        <v>0</v>
      </c>
      <c r="AM488">
        <f t="shared" si="128"/>
        <v>1</v>
      </c>
      <c r="AN488">
        <f t="shared" si="129"/>
        <v>1</v>
      </c>
      <c r="AO488">
        <f>(200000*(ABS(N488)-ABS(N486))+Constants!$B$7)/(2*Constants!$B$7)</f>
        <v>0.5</v>
      </c>
      <c r="AP488">
        <f>(200000*(ABS(O488)-ABS(O486))+Constants!$B$7)/(2*Constants!$B$7)</f>
        <v>0.5</v>
      </c>
      <c r="AQ488">
        <f t="shared" si="130"/>
        <v>1</v>
      </c>
      <c r="AR488">
        <f>(Constants!$B$3*Constants!$B$8*I488*K488+AS487)/(Constants!$B$9*Constants!$B$4)</f>
        <v>2.51327433628319</v>
      </c>
      <c r="AS488">
        <f>(Constants!$B$3*Constants!$B$8*I488*K488+AS487)-(AR488*Constants!$B$9*Constants!$B$4)</f>
        <v>0</v>
      </c>
      <c r="AT488">
        <f t="shared" si="131"/>
        <v>1221.45132743362</v>
      </c>
      <c r="AU488">
        <f t="array" ref="AU488">IF(SUMPRODUCT(--(SIGN(AN455:AN487)=SIGN(K456:K488)))=0,2,IF(AV487&gt;0,1,0))</f>
        <v>0</v>
      </c>
      <c r="AV488">
        <f>IF(AU488=2,ROUND(5*1000/Constants!$B$11,0),IF(AV487&gt;0,AV487-1,0))</f>
        <v>0</v>
      </c>
      <c r="AW488">
        <f t="shared" si="132"/>
        <v>0</v>
      </c>
      <c r="AX488">
        <f ca="1" t="array" ref="AX488">IF(AW488&gt;Constants!$B$12,2,IF(SUMPRODUCT(--(AX469:AX488=2))=0,0,1))</f>
        <v>2</v>
      </c>
      <c r="AZ488">
        <f t="array" ref="AZ488">IF(ABS(AG488)&gt;Constants!$B$13,2,IF(SUMPRODUCT(--(AZ468:AZ487=2))=0,0,1))</f>
        <v>0</v>
      </c>
    </row>
    <row r="489" spans="1:52">
      <c r="A489" s="3">
        <v>487</v>
      </c>
      <c r="B489">
        <f>Signals!D488</f>
        <v>1</v>
      </c>
      <c r="C489">
        <f>Signals!E488</f>
        <v>1</v>
      </c>
      <c r="D489">
        <f>Signals!G488</f>
        <v>0</v>
      </c>
      <c r="E489">
        <f>Signals!J488</f>
        <v>0</v>
      </c>
      <c r="F489">
        <f>Signals!K488</f>
        <v>0</v>
      </c>
      <c r="G489">
        <f>IF(Constants!$B$2=2,-B489,B489)</f>
        <v>1</v>
      </c>
      <c r="H489">
        <f>IF(Constants!$C$2=2,-C489,C489)</f>
        <v>1</v>
      </c>
      <c r="I489">
        <f t="shared" ref="I489:I552" si="133">IF(SIGN(G489+H489)=SIGN(AN488),G489,-G489)</f>
        <v>1</v>
      </c>
      <c r="J489">
        <f t="shared" ref="J489:J552" si="134">IF(SIGN(G489+H489)=SIGN(AN488),H489,-H489)</f>
        <v>1</v>
      </c>
      <c r="K489">
        <f t="shared" ref="K489:K552" si="135">IF(SIGN(G489+H489)=SIGN(AN488),1,-1)</f>
        <v>1</v>
      </c>
      <c r="L489">
        <f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400.5</v>
      </c>
      <c r="M489">
        <f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400.5</v>
      </c>
      <c r="N489">
        <f t="shared" ref="N489:N552" si="136">IF(I489&lt;&gt;0,L489,IF(P488&gt;0,N488,0))</f>
        <v>400.5</v>
      </c>
      <c r="O489">
        <f t="shared" ref="O489:O552" si="137">IF(J489&lt;&gt;0,M489,IF(Q488&gt;0,O488,0))</f>
        <v>400.5</v>
      </c>
      <c r="P489">
        <f>IF(I489&lt;&gt;0,(ABS(L489*Constants!$B$10)+50)/100,MAX(P488-ABS(N489*Constants!$B$4),0))</f>
        <v>0.54005</v>
      </c>
      <c r="Q489">
        <f>IF(J489&lt;&gt;0,(ABS(M489*Constants!$B$10)+50)/100,MAX(Q488-ABS(O489*Constants!$B$4),0))</f>
        <v>0.54005</v>
      </c>
      <c r="R489">
        <f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400.5</v>
      </c>
      <c r="S489">
        <f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400.5</v>
      </c>
      <c r="T489">
        <f t="shared" ref="T489:T552" si="138">IF(I489&lt;&gt;0,R489,IF(V488&gt;0,MAX(T488,R489),R489))</f>
        <v>400.5</v>
      </c>
      <c r="U489">
        <f t="shared" ref="U489:U552" si="139">IF(J489&lt;&gt;0,S489,IF(W488&gt;0,MAX(U488,S489),S489))</f>
        <v>400.5</v>
      </c>
      <c r="V489">
        <f>IF(I489&lt;&gt;0,(ABS(R489*Constants!$B$4)+50)/100,IF(R489=0,MAX((0-ABS(T489*Constants!$B$4)),0),(ABS(R489*Constants!$B$4)+50)/100))</f>
        <v>501.125</v>
      </c>
      <c r="W489">
        <f>IF(J489&lt;&gt;0,(ABS(S489*Constants!$B$4)+50)/100,IF(S489=0,MAX((0-ABS(U489*Constants!$B$4)),0),(ABS(S489*Constants!$B$4)+50)/100))</f>
        <v>501.125</v>
      </c>
      <c r="X489">
        <f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400.5</v>
      </c>
      <c r="Y489">
        <f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400.5</v>
      </c>
      <c r="Z489">
        <f t="shared" ref="Z489:Z552" si="140">IF(I489&lt;&gt;0,X489,IF(AB488&gt;0,MIN(Z488,X489),X489))</f>
        <v>400.5</v>
      </c>
      <c r="AA489">
        <f t="shared" ref="AA489:AA552" si="141">IF(J489&lt;&gt;0,Y489,IF(AC488&gt;0,MIN(AA488,Y489),Y489))</f>
        <v>400.5</v>
      </c>
      <c r="AB489">
        <f>IF(I489&lt;&gt;0,(ABS(X489*Constants!$B$10)+50)/100,IF(X489=0,MAX((AB488-ABS(Z489*Constants!$B$4)),0),(ABS(X489*Constants!$B$4)+50)/100))</f>
        <v>0.54005</v>
      </c>
      <c r="AC489">
        <f>IF(J489&lt;&gt;0,(ABS(Y489*Constants!$B$10)+50)/100,IF(Y489=0,MAX((AC488-ABS(AA489*Constants!$B$4)),0),(ABS(Y489*Constants!$B$4)+50)/100))</f>
        <v>0.54005</v>
      </c>
      <c r="AD489">
        <f t="shared" ref="AD489:AD552" si="142">IF(N489+O489&gt;=0,(1+N489+O489)/2,(N489+O489-1)/2)</f>
        <v>401</v>
      </c>
      <c r="AE489">
        <f t="shared" ref="AE489:AE552" si="143">MAX(T489,U489)</f>
        <v>400.5</v>
      </c>
      <c r="AF489">
        <f t="shared" ref="AF489:AF552" si="144">MIN(Z489,AA489)</f>
        <v>400.5</v>
      </c>
      <c r="AG489">
        <f>((Constants!$B$5*AG488)+Constants!$B$4*AD489+AH488)/(Constants!$B$5+Constants!$B$4)</f>
        <v>401</v>
      </c>
      <c r="AH489">
        <f>((Constants!$B$5*AG488)+Constants!$B$4*AD489+AH488)-(Constants!$B$5+Constants!$B$4)*AG489</f>
        <v>0</v>
      </c>
      <c r="AI489">
        <f>((Constants!$B$5*AI488)+Constants!$B$4*AE489+AJ488)/(Constants!$B$5+Constants!$B$4)</f>
        <v>400.5</v>
      </c>
      <c r="AJ489">
        <f>((Constants!$B$5*AI488)+Constants!$B$4*AE489+AJ488)-(Constants!$B$4+Constants!$B$5)*AI489</f>
        <v>0</v>
      </c>
      <c r="AK489">
        <f>((Constants!$B$5*AK488)+Constants!$B$4*AF489+AL488)/(Constants!$B$5+Constants!$B$4)</f>
        <v>400.5</v>
      </c>
      <c r="AL489">
        <f>((Constants!$B$5*AK488)+Constants!$B$4*AF489+AL488)-(Constants!$B$5+Constants!$B$4)*AK489</f>
        <v>0</v>
      </c>
      <c r="AM489">
        <f t="shared" ref="AM489:AM552" si="145">IF(AG489*K489&gt;0,1,IF(AG489*K489&lt;0,-1,0))</f>
        <v>1</v>
      </c>
      <c r="AN489">
        <f t="shared" ref="AN489:AN552" si="146">IF(SIGN(AI489)=SIGN(AK489),AM489,0)</f>
        <v>1</v>
      </c>
      <c r="AO489">
        <f>(200000*(ABS(N489)-ABS(N487))+Constants!$B$7)/(2*Constants!$B$7)</f>
        <v>0.5</v>
      </c>
      <c r="AP489">
        <f>(200000*(ABS(O489)-ABS(O487))+Constants!$B$7)/(2*Constants!$B$7)</f>
        <v>0.5</v>
      </c>
      <c r="AQ489">
        <f t="shared" ref="AQ489:AQ552" si="147">(1+AO489+AP489)/2</f>
        <v>1</v>
      </c>
      <c r="AR489">
        <f>(Constants!$B$3*Constants!$B$8*I489*K489+AS488)/(Constants!$B$9*Constants!$B$4)</f>
        <v>2.51327433628319</v>
      </c>
      <c r="AS489">
        <f>(Constants!$B$3*Constants!$B$8*I489*K489+AS488)-(AR489*Constants!$B$9*Constants!$B$4)</f>
        <v>0</v>
      </c>
      <c r="AT489">
        <f t="shared" ref="AT489:AT552" si="148">AR489+AT488</f>
        <v>1223.9646017699</v>
      </c>
      <c r="AU489">
        <f t="array" ref="AU489">IF(SUMPRODUCT(--(SIGN(AN456:AN488)=SIGN(K457:K489)))=0,2,IF(AV488&gt;0,1,0))</f>
        <v>0</v>
      </c>
      <c r="AV489">
        <f>IF(AU489=2,ROUND(5*1000/Constants!$B$11,0),IF(AV488&gt;0,AV488-1,0))</f>
        <v>0</v>
      </c>
      <c r="AW489">
        <f t="shared" ref="AW489:AW552" si="149">IF(I489&lt;&gt;J489,AW488+ABS(I489-J489),0)</f>
        <v>0</v>
      </c>
      <c r="AX489">
        <f ca="1" t="array" ref="AX489">IF(AW489&gt;Constants!$B$12,2,IF(SUMPRODUCT(--(AX470:AX489=2))=0,0,1))</f>
        <v>2</v>
      </c>
      <c r="AZ489">
        <f t="array" ref="AZ489">IF(ABS(AG489)&gt;Constants!$B$13,2,IF(SUMPRODUCT(--(AZ469:AZ488=2))=0,0,1))</f>
        <v>0</v>
      </c>
    </row>
    <row r="490" spans="1:52">
      <c r="A490" s="3">
        <v>488</v>
      </c>
      <c r="B490">
        <f>Signals!D489</f>
        <v>1</v>
      </c>
      <c r="C490">
        <f>Signals!E489</f>
        <v>1</v>
      </c>
      <c r="D490">
        <f>Signals!G489</f>
        <v>0</v>
      </c>
      <c r="E490">
        <f>Signals!J489</f>
        <v>0</v>
      </c>
      <c r="F490">
        <f>Signals!K489</f>
        <v>0</v>
      </c>
      <c r="G490">
        <f>IF(Constants!$B$2=2,-B490,B490)</f>
        <v>1</v>
      </c>
      <c r="H490">
        <f>IF(Constants!$C$2=2,-C490,C490)</f>
        <v>1</v>
      </c>
      <c r="I490">
        <f t="shared" si="133"/>
        <v>1</v>
      </c>
      <c r="J490">
        <f t="shared" si="134"/>
        <v>1</v>
      </c>
      <c r="K490">
        <f t="shared" si="135"/>
        <v>1</v>
      </c>
      <c r="L490">
        <f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400.5</v>
      </c>
      <c r="M490">
        <f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400.5</v>
      </c>
      <c r="N490">
        <f t="shared" si="136"/>
        <v>400.5</v>
      </c>
      <c r="O490">
        <f t="shared" si="137"/>
        <v>400.5</v>
      </c>
      <c r="P490">
        <f>IF(I490&lt;&gt;0,(ABS(L490*Constants!$B$10)+50)/100,MAX(P489-ABS(N490*Constants!$B$4),0))</f>
        <v>0.54005</v>
      </c>
      <c r="Q490">
        <f>IF(J490&lt;&gt;0,(ABS(M490*Constants!$B$10)+50)/100,MAX(Q489-ABS(O490*Constants!$B$4),0))</f>
        <v>0.54005</v>
      </c>
      <c r="R490">
        <f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400.5</v>
      </c>
      <c r="S490">
        <f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400.5</v>
      </c>
      <c r="T490">
        <f t="shared" si="138"/>
        <v>400.5</v>
      </c>
      <c r="U490">
        <f t="shared" si="139"/>
        <v>400.5</v>
      </c>
      <c r="V490">
        <f>IF(I490&lt;&gt;0,(ABS(R490*Constants!$B$4)+50)/100,IF(R490=0,MAX((0-ABS(T490*Constants!$B$4)),0),(ABS(R490*Constants!$B$4)+50)/100))</f>
        <v>501.125</v>
      </c>
      <c r="W490">
        <f>IF(J490&lt;&gt;0,(ABS(S490*Constants!$B$4)+50)/100,IF(S490=0,MAX((0-ABS(U490*Constants!$B$4)),0),(ABS(S490*Constants!$B$4)+50)/100))</f>
        <v>501.125</v>
      </c>
      <c r="X490">
        <f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400.5</v>
      </c>
      <c r="Y490">
        <f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400.5</v>
      </c>
      <c r="Z490">
        <f t="shared" si="140"/>
        <v>400.5</v>
      </c>
      <c r="AA490">
        <f t="shared" si="141"/>
        <v>400.5</v>
      </c>
      <c r="AB490">
        <f>IF(I490&lt;&gt;0,(ABS(X490*Constants!$B$10)+50)/100,IF(X490=0,MAX((AB489-ABS(Z490*Constants!$B$4)),0),(ABS(X490*Constants!$B$4)+50)/100))</f>
        <v>0.54005</v>
      </c>
      <c r="AC490">
        <f>IF(J490&lt;&gt;0,(ABS(Y490*Constants!$B$10)+50)/100,IF(Y490=0,MAX((AC489-ABS(AA490*Constants!$B$4)),0),(ABS(Y490*Constants!$B$4)+50)/100))</f>
        <v>0.54005</v>
      </c>
      <c r="AD490">
        <f t="shared" si="142"/>
        <v>401</v>
      </c>
      <c r="AE490">
        <f t="shared" si="143"/>
        <v>400.5</v>
      </c>
      <c r="AF490">
        <f t="shared" si="144"/>
        <v>400.5</v>
      </c>
      <c r="AG490">
        <f>((Constants!$B$5*AG489)+Constants!$B$4*AD490+AH489)/(Constants!$B$5+Constants!$B$4)</f>
        <v>401</v>
      </c>
      <c r="AH490">
        <f>((Constants!$B$5*AG489)+Constants!$B$4*AD490+AH489)-(Constants!$B$5+Constants!$B$4)*AG490</f>
        <v>0</v>
      </c>
      <c r="AI490">
        <f>((Constants!$B$5*AI489)+Constants!$B$4*AE490+AJ489)/(Constants!$B$5+Constants!$B$4)</f>
        <v>400.5</v>
      </c>
      <c r="AJ490">
        <f>((Constants!$B$5*AI489)+Constants!$B$4*AE490+AJ489)-(Constants!$B$4+Constants!$B$5)*AI490</f>
        <v>0</v>
      </c>
      <c r="AK490">
        <f>((Constants!$B$5*AK489)+Constants!$B$4*AF490+AL489)/(Constants!$B$5+Constants!$B$4)</f>
        <v>400.5</v>
      </c>
      <c r="AL490">
        <f>((Constants!$B$5*AK489)+Constants!$B$4*AF490+AL489)-(Constants!$B$5+Constants!$B$4)*AK490</f>
        <v>0</v>
      </c>
      <c r="AM490">
        <f t="shared" si="145"/>
        <v>1</v>
      </c>
      <c r="AN490">
        <f t="shared" si="146"/>
        <v>1</v>
      </c>
      <c r="AO490">
        <f>(200000*(ABS(N490)-ABS(N488))+Constants!$B$7)/(2*Constants!$B$7)</f>
        <v>0.5</v>
      </c>
      <c r="AP490">
        <f>(200000*(ABS(O490)-ABS(O488))+Constants!$B$7)/(2*Constants!$B$7)</f>
        <v>0.5</v>
      </c>
      <c r="AQ490">
        <f t="shared" si="147"/>
        <v>1</v>
      </c>
      <c r="AR490">
        <f>(Constants!$B$3*Constants!$B$8*I490*K490+AS489)/(Constants!$B$9*Constants!$B$4)</f>
        <v>2.51327433628319</v>
      </c>
      <c r="AS490">
        <f>(Constants!$B$3*Constants!$B$8*I490*K490+AS489)-(AR490*Constants!$B$9*Constants!$B$4)</f>
        <v>0</v>
      </c>
      <c r="AT490">
        <f t="shared" si="148"/>
        <v>1226.47787610619</v>
      </c>
      <c r="AU490">
        <f t="array" ref="AU490">IF(SUMPRODUCT(--(SIGN(AN457:AN489)=SIGN(K458:K490)))=0,2,IF(AV489&gt;0,1,0))</f>
        <v>0</v>
      </c>
      <c r="AV490">
        <f>IF(AU490=2,ROUND(5*1000/Constants!$B$11,0),IF(AV489&gt;0,AV489-1,0))</f>
        <v>0</v>
      </c>
      <c r="AW490">
        <f t="shared" si="149"/>
        <v>0</v>
      </c>
      <c r="AX490">
        <f ca="1" t="array" ref="AX490">IF(AW490&gt;Constants!$B$12,2,IF(SUMPRODUCT(--(AX471:AX490=2))=0,0,1))</f>
        <v>2</v>
      </c>
      <c r="AZ490">
        <f t="array" ref="AZ490">IF(ABS(AG490)&gt;Constants!$B$13,2,IF(SUMPRODUCT(--(AZ470:AZ489=2))=0,0,1))</f>
        <v>0</v>
      </c>
    </row>
    <row r="491" spans="1:52">
      <c r="A491" s="3">
        <v>489</v>
      </c>
      <c r="B491">
        <f>Signals!D490</f>
        <v>1</v>
      </c>
      <c r="C491">
        <f>Signals!E490</f>
        <v>1</v>
      </c>
      <c r="D491">
        <f>Signals!G490</f>
        <v>0</v>
      </c>
      <c r="E491">
        <f>Signals!J490</f>
        <v>0</v>
      </c>
      <c r="F491">
        <f>Signals!K490</f>
        <v>0</v>
      </c>
      <c r="G491">
        <f>IF(Constants!$B$2=2,-B491,B491)</f>
        <v>1</v>
      </c>
      <c r="H491">
        <f>IF(Constants!$C$2=2,-C491,C491)</f>
        <v>1</v>
      </c>
      <c r="I491">
        <f t="shared" si="133"/>
        <v>1</v>
      </c>
      <c r="J491">
        <f t="shared" si="134"/>
        <v>1</v>
      </c>
      <c r="K491">
        <f t="shared" si="135"/>
        <v>1</v>
      </c>
      <c r="L491">
        <f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400.5</v>
      </c>
      <c r="M491">
        <f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400.5</v>
      </c>
      <c r="N491">
        <f t="shared" si="136"/>
        <v>400.5</v>
      </c>
      <c r="O491">
        <f t="shared" si="137"/>
        <v>400.5</v>
      </c>
      <c r="P491">
        <f>IF(I491&lt;&gt;0,(ABS(L491*Constants!$B$10)+50)/100,MAX(P490-ABS(N491*Constants!$B$4),0))</f>
        <v>0.54005</v>
      </c>
      <c r="Q491">
        <f>IF(J491&lt;&gt;0,(ABS(M491*Constants!$B$10)+50)/100,MAX(Q490-ABS(O491*Constants!$B$4),0))</f>
        <v>0.54005</v>
      </c>
      <c r="R491">
        <f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400.5</v>
      </c>
      <c r="S491">
        <f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400.5</v>
      </c>
      <c r="T491">
        <f t="shared" si="138"/>
        <v>400.5</v>
      </c>
      <c r="U491">
        <f t="shared" si="139"/>
        <v>400.5</v>
      </c>
      <c r="V491">
        <f>IF(I491&lt;&gt;0,(ABS(R491*Constants!$B$4)+50)/100,IF(R491=0,MAX((0-ABS(T491*Constants!$B$4)),0),(ABS(R491*Constants!$B$4)+50)/100))</f>
        <v>501.125</v>
      </c>
      <c r="W491">
        <f>IF(J491&lt;&gt;0,(ABS(S491*Constants!$B$4)+50)/100,IF(S491=0,MAX((0-ABS(U491*Constants!$B$4)),0),(ABS(S491*Constants!$B$4)+50)/100))</f>
        <v>501.125</v>
      </c>
      <c r="X491">
        <f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400.5</v>
      </c>
      <c r="Y491">
        <f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400.5</v>
      </c>
      <c r="Z491">
        <f t="shared" si="140"/>
        <v>400.5</v>
      </c>
      <c r="AA491">
        <f t="shared" si="141"/>
        <v>400.5</v>
      </c>
      <c r="AB491">
        <f>IF(I491&lt;&gt;0,(ABS(X491*Constants!$B$10)+50)/100,IF(X491=0,MAX((AB490-ABS(Z491*Constants!$B$4)),0),(ABS(X491*Constants!$B$4)+50)/100))</f>
        <v>0.54005</v>
      </c>
      <c r="AC491">
        <f>IF(J491&lt;&gt;0,(ABS(Y491*Constants!$B$10)+50)/100,IF(Y491=0,MAX((AC490-ABS(AA491*Constants!$B$4)),0),(ABS(Y491*Constants!$B$4)+50)/100))</f>
        <v>0.54005</v>
      </c>
      <c r="AD491">
        <f t="shared" si="142"/>
        <v>401</v>
      </c>
      <c r="AE491">
        <f t="shared" si="143"/>
        <v>400.5</v>
      </c>
      <c r="AF491">
        <f t="shared" si="144"/>
        <v>400.5</v>
      </c>
      <c r="AG491">
        <f>((Constants!$B$5*AG490)+Constants!$B$4*AD491+AH490)/(Constants!$B$5+Constants!$B$4)</f>
        <v>401</v>
      </c>
      <c r="AH491">
        <f>((Constants!$B$5*AG490)+Constants!$B$4*AD491+AH490)-(Constants!$B$5+Constants!$B$4)*AG491</f>
        <v>0</v>
      </c>
      <c r="AI491">
        <f>((Constants!$B$5*AI490)+Constants!$B$4*AE491+AJ490)/(Constants!$B$5+Constants!$B$4)</f>
        <v>400.5</v>
      </c>
      <c r="AJ491">
        <f>((Constants!$B$5*AI490)+Constants!$B$4*AE491+AJ490)-(Constants!$B$4+Constants!$B$5)*AI491</f>
        <v>0</v>
      </c>
      <c r="AK491">
        <f>((Constants!$B$5*AK490)+Constants!$B$4*AF491+AL490)/(Constants!$B$5+Constants!$B$4)</f>
        <v>400.5</v>
      </c>
      <c r="AL491">
        <f>((Constants!$B$5*AK490)+Constants!$B$4*AF491+AL490)-(Constants!$B$5+Constants!$B$4)*AK491</f>
        <v>0</v>
      </c>
      <c r="AM491">
        <f t="shared" si="145"/>
        <v>1</v>
      </c>
      <c r="AN491">
        <f t="shared" si="146"/>
        <v>1</v>
      </c>
      <c r="AO491">
        <f>(200000*(ABS(N491)-ABS(N489))+Constants!$B$7)/(2*Constants!$B$7)</f>
        <v>0.5</v>
      </c>
      <c r="AP491">
        <f>(200000*(ABS(O491)-ABS(O489))+Constants!$B$7)/(2*Constants!$B$7)</f>
        <v>0.5</v>
      </c>
      <c r="AQ491">
        <f t="shared" si="147"/>
        <v>1</v>
      </c>
      <c r="AR491">
        <f>(Constants!$B$3*Constants!$B$8*I491*K491+AS490)/(Constants!$B$9*Constants!$B$4)</f>
        <v>2.51327433628319</v>
      </c>
      <c r="AS491">
        <f>(Constants!$B$3*Constants!$B$8*I491*K491+AS490)-(AR491*Constants!$B$9*Constants!$B$4)</f>
        <v>0</v>
      </c>
      <c r="AT491">
        <f t="shared" si="148"/>
        <v>1228.99115044247</v>
      </c>
      <c r="AU491">
        <f t="array" ref="AU491">IF(SUMPRODUCT(--(SIGN(AN458:AN490)=SIGN(K459:K491)))=0,2,IF(AV490&gt;0,1,0))</f>
        <v>0</v>
      </c>
      <c r="AV491">
        <f>IF(AU491=2,ROUND(5*1000/Constants!$B$11,0),IF(AV490&gt;0,AV490-1,0))</f>
        <v>0</v>
      </c>
      <c r="AW491">
        <f t="shared" si="149"/>
        <v>0</v>
      </c>
      <c r="AX491">
        <f ca="1" t="array" ref="AX491">IF(AW491&gt;Constants!$B$12,2,IF(SUMPRODUCT(--(AX472:AX491=2))=0,0,1))</f>
        <v>2</v>
      </c>
      <c r="AZ491">
        <f t="array" ref="AZ491">IF(ABS(AG491)&gt;Constants!$B$13,2,IF(SUMPRODUCT(--(AZ471:AZ490=2))=0,0,1))</f>
        <v>0</v>
      </c>
    </row>
    <row r="492" spans="1:52">
      <c r="A492" s="3">
        <v>490</v>
      </c>
      <c r="B492">
        <f>Signals!D491</f>
        <v>1</v>
      </c>
      <c r="C492">
        <f>Signals!E491</f>
        <v>1</v>
      </c>
      <c r="D492">
        <f>Signals!G491</f>
        <v>0</v>
      </c>
      <c r="E492">
        <f>Signals!J491</f>
        <v>0</v>
      </c>
      <c r="F492">
        <f>Signals!K491</f>
        <v>0</v>
      </c>
      <c r="G492">
        <f>IF(Constants!$B$2=2,-B492,B492)</f>
        <v>1</v>
      </c>
      <c r="H492">
        <f>IF(Constants!$C$2=2,-C492,C492)</f>
        <v>1</v>
      </c>
      <c r="I492">
        <f t="shared" si="133"/>
        <v>1</v>
      </c>
      <c r="J492">
        <f t="shared" si="134"/>
        <v>1</v>
      </c>
      <c r="K492">
        <f t="shared" si="135"/>
        <v>1</v>
      </c>
      <c r="L492">
        <f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400.5</v>
      </c>
      <c r="M492">
        <f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400.5</v>
      </c>
      <c r="N492">
        <f t="shared" si="136"/>
        <v>400.5</v>
      </c>
      <c r="O492">
        <f t="shared" si="137"/>
        <v>400.5</v>
      </c>
      <c r="P492">
        <f>IF(I492&lt;&gt;0,(ABS(L492*Constants!$B$10)+50)/100,MAX(P491-ABS(N492*Constants!$B$4),0))</f>
        <v>0.54005</v>
      </c>
      <c r="Q492">
        <f>IF(J492&lt;&gt;0,(ABS(M492*Constants!$B$10)+50)/100,MAX(Q491-ABS(O492*Constants!$B$4),0))</f>
        <v>0.54005</v>
      </c>
      <c r="R492">
        <f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400.5</v>
      </c>
      <c r="S492">
        <f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400.5</v>
      </c>
      <c r="T492">
        <f t="shared" si="138"/>
        <v>400.5</v>
      </c>
      <c r="U492">
        <f t="shared" si="139"/>
        <v>400.5</v>
      </c>
      <c r="V492">
        <f>IF(I492&lt;&gt;0,(ABS(R492*Constants!$B$4)+50)/100,IF(R492=0,MAX((0-ABS(T492*Constants!$B$4)),0),(ABS(R492*Constants!$B$4)+50)/100))</f>
        <v>501.125</v>
      </c>
      <c r="W492">
        <f>IF(J492&lt;&gt;0,(ABS(S492*Constants!$B$4)+50)/100,IF(S492=0,MAX((0-ABS(U492*Constants!$B$4)),0),(ABS(S492*Constants!$B$4)+50)/100))</f>
        <v>501.125</v>
      </c>
      <c r="X492">
        <f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400.5</v>
      </c>
      <c r="Y492">
        <f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400.5</v>
      </c>
      <c r="Z492">
        <f t="shared" si="140"/>
        <v>400.5</v>
      </c>
      <c r="AA492">
        <f t="shared" si="141"/>
        <v>400.5</v>
      </c>
      <c r="AB492">
        <f>IF(I492&lt;&gt;0,(ABS(X492*Constants!$B$10)+50)/100,IF(X492=0,MAX((AB491-ABS(Z492*Constants!$B$4)),0),(ABS(X492*Constants!$B$4)+50)/100))</f>
        <v>0.54005</v>
      </c>
      <c r="AC492">
        <f>IF(J492&lt;&gt;0,(ABS(Y492*Constants!$B$10)+50)/100,IF(Y492=0,MAX((AC491-ABS(AA492*Constants!$B$4)),0),(ABS(Y492*Constants!$B$4)+50)/100))</f>
        <v>0.54005</v>
      </c>
      <c r="AD492">
        <f t="shared" si="142"/>
        <v>401</v>
      </c>
      <c r="AE492">
        <f t="shared" si="143"/>
        <v>400.5</v>
      </c>
      <c r="AF492">
        <f t="shared" si="144"/>
        <v>400.5</v>
      </c>
      <c r="AG492">
        <f>((Constants!$B$5*AG491)+Constants!$B$4*AD492+AH491)/(Constants!$B$5+Constants!$B$4)</f>
        <v>401</v>
      </c>
      <c r="AH492">
        <f>((Constants!$B$5*AG491)+Constants!$B$4*AD492+AH491)-(Constants!$B$5+Constants!$B$4)*AG492</f>
        <v>0</v>
      </c>
      <c r="AI492">
        <f>((Constants!$B$5*AI491)+Constants!$B$4*AE492+AJ491)/(Constants!$B$5+Constants!$B$4)</f>
        <v>400.5</v>
      </c>
      <c r="AJ492">
        <f>((Constants!$B$5*AI491)+Constants!$B$4*AE492+AJ491)-(Constants!$B$4+Constants!$B$5)*AI492</f>
        <v>0</v>
      </c>
      <c r="AK492">
        <f>((Constants!$B$5*AK491)+Constants!$B$4*AF492+AL491)/(Constants!$B$5+Constants!$B$4)</f>
        <v>400.5</v>
      </c>
      <c r="AL492">
        <f>((Constants!$B$5*AK491)+Constants!$B$4*AF492+AL491)-(Constants!$B$5+Constants!$B$4)*AK492</f>
        <v>0</v>
      </c>
      <c r="AM492">
        <f t="shared" si="145"/>
        <v>1</v>
      </c>
      <c r="AN492">
        <f t="shared" si="146"/>
        <v>1</v>
      </c>
      <c r="AO492">
        <f>(200000*(ABS(N492)-ABS(N490))+Constants!$B$7)/(2*Constants!$B$7)</f>
        <v>0.5</v>
      </c>
      <c r="AP492">
        <f>(200000*(ABS(O492)-ABS(O490))+Constants!$B$7)/(2*Constants!$B$7)</f>
        <v>0.5</v>
      </c>
      <c r="AQ492">
        <f t="shared" si="147"/>
        <v>1</v>
      </c>
      <c r="AR492">
        <f>(Constants!$B$3*Constants!$B$8*I492*K492+AS491)/(Constants!$B$9*Constants!$B$4)</f>
        <v>2.51327433628319</v>
      </c>
      <c r="AS492">
        <f>(Constants!$B$3*Constants!$B$8*I492*K492+AS491)-(AR492*Constants!$B$9*Constants!$B$4)</f>
        <v>0</v>
      </c>
      <c r="AT492">
        <f t="shared" si="148"/>
        <v>1231.50442477875</v>
      </c>
      <c r="AU492">
        <f t="array" ref="AU492">IF(SUMPRODUCT(--(SIGN(AN459:AN491)=SIGN(K460:K492)))=0,2,IF(AV491&gt;0,1,0))</f>
        <v>0</v>
      </c>
      <c r="AV492">
        <f>IF(AU492=2,ROUND(5*1000/Constants!$B$11,0),IF(AV491&gt;0,AV491-1,0))</f>
        <v>0</v>
      </c>
      <c r="AW492">
        <f t="shared" si="149"/>
        <v>0</v>
      </c>
      <c r="AX492">
        <f ca="1" t="array" ref="AX492">IF(AW492&gt;Constants!$B$12,2,IF(SUMPRODUCT(--(AX473:AX492=2))=0,0,1))</f>
        <v>2</v>
      </c>
      <c r="AZ492">
        <f t="array" ref="AZ492">IF(ABS(AG492)&gt;Constants!$B$13,2,IF(SUMPRODUCT(--(AZ472:AZ491=2))=0,0,1))</f>
        <v>0</v>
      </c>
    </row>
    <row r="493" spans="1:52">
      <c r="A493" s="3">
        <v>491</v>
      </c>
      <c r="B493">
        <f>Signals!D492</f>
        <v>1</v>
      </c>
      <c r="C493">
        <f>Signals!E492</f>
        <v>1</v>
      </c>
      <c r="D493">
        <f>Signals!G492</f>
        <v>0</v>
      </c>
      <c r="E493">
        <f>Signals!J492</f>
        <v>0</v>
      </c>
      <c r="F493">
        <f>Signals!K492</f>
        <v>0</v>
      </c>
      <c r="G493">
        <f>IF(Constants!$B$2=2,-B493,B493)</f>
        <v>1</v>
      </c>
      <c r="H493">
        <f>IF(Constants!$C$2=2,-C493,C493)</f>
        <v>1</v>
      </c>
      <c r="I493">
        <f t="shared" si="133"/>
        <v>1</v>
      </c>
      <c r="J493">
        <f t="shared" si="134"/>
        <v>1</v>
      </c>
      <c r="K493">
        <f t="shared" si="135"/>
        <v>1</v>
      </c>
      <c r="L493">
        <f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400.5</v>
      </c>
      <c r="M493">
        <f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400.5</v>
      </c>
      <c r="N493">
        <f t="shared" si="136"/>
        <v>400.5</v>
      </c>
      <c r="O493">
        <f t="shared" si="137"/>
        <v>400.5</v>
      </c>
      <c r="P493">
        <f>IF(I493&lt;&gt;0,(ABS(L493*Constants!$B$10)+50)/100,MAX(P492-ABS(N493*Constants!$B$4),0))</f>
        <v>0.54005</v>
      </c>
      <c r="Q493">
        <f>IF(J493&lt;&gt;0,(ABS(M493*Constants!$B$10)+50)/100,MAX(Q492-ABS(O493*Constants!$B$4),0))</f>
        <v>0.54005</v>
      </c>
      <c r="R493">
        <f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400.5</v>
      </c>
      <c r="S493">
        <f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400.5</v>
      </c>
      <c r="T493">
        <f t="shared" si="138"/>
        <v>400.5</v>
      </c>
      <c r="U493">
        <f t="shared" si="139"/>
        <v>400.5</v>
      </c>
      <c r="V493">
        <f>IF(I493&lt;&gt;0,(ABS(R493*Constants!$B$4)+50)/100,IF(R493=0,MAX((0-ABS(T493*Constants!$B$4)),0),(ABS(R493*Constants!$B$4)+50)/100))</f>
        <v>501.125</v>
      </c>
      <c r="W493">
        <f>IF(J493&lt;&gt;0,(ABS(S493*Constants!$B$4)+50)/100,IF(S493=0,MAX((0-ABS(U493*Constants!$B$4)),0),(ABS(S493*Constants!$B$4)+50)/100))</f>
        <v>501.125</v>
      </c>
      <c r="X493">
        <f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400.5</v>
      </c>
      <c r="Y493">
        <f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400.5</v>
      </c>
      <c r="Z493">
        <f t="shared" si="140"/>
        <v>400.5</v>
      </c>
      <c r="AA493">
        <f t="shared" si="141"/>
        <v>400.5</v>
      </c>
      <c r="AB493">
        <f>IF(I493&lt;&gt;0,(ABS(X493*Constants!$B$10)+50)/100,IF(X493=0,MAX((AB492-ABS(Z493*Constants!$B$4)),0),(ABS(X493*Constants!$B$4)+50)/100))</f>
        <v>0.54005</v>
      </c>
      <c r="AC493">
        <f>IF(J493&lt;&gt;0,(ABS(Y493*Constants!$B$10)+50)/100,IF(Y493=0,MAX((AC492-ABS(AA493*Constants!$B$4)),0),(ABS(Y493*Constants!$B$4)+50)/100))</f>
        <v>0.54005</v>
      </c>
      <c r="AD493">
        <f t="shared" si="142"/>
        <v>401</v>
      </c>
      <c r="AE493">
        <f t="shared" si="143"/>
        <v>400.5</v>
      </c>
      <c r="AF493">
        <f t="shared" si="144"/>
        <v>400.5</v>
      </c>
      <c r="AG493">
        <f>((Constants!$B$5*AG492)+Constants!$B$4*AD493+AH492)/(Constants!$B$5+Constants!$B$4)</f>
        <v>401</v>
      </c>
      <c r="AH493">
        <f>((Constants!$B$5*AG492)+Constants!$B$4*AD493+AH492)-(Constants!$B$5+Constants!$B$4)*AG493</f>
        <v>0</v>
      </c>
      <c r="AI493">
        <f>((Constants!$B$5*AI492)+Constants!$B$4*AE493+AJ492)/(Constants!$B$5+Constants!$B$4)</f>
        <v>400.5</v>
      </c>
      <c r="AJ493">
        <f>((Constants!$B$5*AI492)+Constants!$B$4*AE493+AJ492)-(Constants!$B$4+Constants!$B$5)*AI493</f>
        <v>0</v>
      </c>
      <c r="AK493">
        <f>((Constants!$B$5*AK492)+Constants!$B$4*AF493+AL492)/(Constants!$B$5+Constants!$B$4)</f>
        <v>400.5</v>
      </c>
      <c r="AL493">
        <f>((Constants!$B$5*AK492)+Constants!$B$4*AF493+AL492)-(Constants!$B$5+Constants!$B$4)*AK493</f>
        <v>0</v>
      </c>
      <c r="AM493">
        <f t="shared" si="145"/>
        <v>1</v>
      </c>
      <c r="AN493">
        <f t="shared" si="146"/>
        <v>1</v>
      </c>
      <c r="AO493">
        <f>(200000*(ABS(N493)-ABS(N491))+Constants!$B$7)/(2*Constants!$B$7)</f>
        <v>0.5</v>
      </c>
      <c r="AP493">
        <f>(200000*(ABS(O493)-ABS(O491))+Constants!$B$7)/(2*Constants!$B$7)</f>
        <v>0.5</v>
      </c>
      <c r="AQ493">
        <f t="shared" si="147"/>
        <v>1</v>
      </c>
      <c r="AR493">
        <f>(Constants!$B$3*Constants!$B$8*I493*K493+AS492)/(Constants!$B$9*Constants!$B$4)</f>
        <v>2.51327433628319</v>
      </c>
      <c r="AS493">
        <f>(Constants!$B$3*Constants!$B$8*I493*K493+AS492)-(AR493*Constants!$B$9*Constants!$B$4)</f>
        <v>0</v>
      </c>
      <c r="AT493">
        <f t="shared" si="148"/>
        <v>1234.01769911504</v>
      </c>
      <c r="AU493">
        <f t="array" ref="AU493">IF(SUMPRODUCT(--(SIGN(AN460:AN492)=SIGN(K461:K493)))=0,2,IF(AV492&gt;0,1,0))</f>
        <v>0</v>
      </c>
      <c r="AV493">
        <f>IF(AU493=2,ROUND(5*1000/Constants!$B$11,0),IF(AV492&gt;0,AV492-1,0))</f>
        <v>0</v>
      </c>
      <c r="AW493">
        <f t="shared" si="149"/>
        <v>0</v>
      </c>
      <c r="AX493">
        <f ca="1" t="array" ref="AX493">IF(AW493&gt;Constants!$B$12,2,IF(SUMPRODUCT(--(AX474:AX493=2))=0,0,1))</f>
        <v>2</v>
      </c>
      <c r="AZ493">
        <f t="array" ref="AZ493">IF(ABS(AG493)&gt;Constants!$B$13,2,IF(SUMPRODUCT(--(AZ473:AZ492=2))=0,0,1))</f>
        <v>0</v>
      </c>
    </row>
    <row r="494" spans="1:52">
      <c r="A494" s="3">
        <v>492</v>
      </c>
      <c r="B494">
        <f>Signals!D493</f>
        <v>1</v>
      </c>
      <c r="C494">
        <f>Signals!E493</f>
        <v>1</v>
      </c>
      <c r="D494">
        <f>Signals!G493</f>
        <v>0</v>
      </c>
      <c r="E494">
        <f>Signals!J493</f>
        <v>0</v>
      </c>
      <c r="F494">
        <f>Signals!K493</f>
        <v>0</v>
      </c>
      <c r="G494">
        <f>IF(Constants!$B$2=2,-B494,B494)</f>
        <v>1</v>
      </c>
      <c r="H494">
        <f>IF(Constants!$C$2=2,-C494,C494)</f>
        <v>1</v>
      </c>
      <c r="I494">
        <f t="shared" si="133"/>
        <v>1</v>
      </c>
      <c r="J494">
        <f t="shared" si="134"/>
        <v>1</v>
      </c>
      <c r="K494">
        <f t="shared" si="135"/>
        <v>1</v>
      </c>
      <c r="L494">
        <f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400.5</v>
      </c>
      <c r="M494">
        <f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400.5</v>
      </c>
      <c r="N494">
        <f t="shared" si="136"/>
        <v>400.5</v>
      </c>
      <c r="O494">
        <f t="shared" si="137"/>
        <v>400.5</v>
      </c>
      <c r="P494">
        <f>IF(I494&lt;&gt;0,(ABS(L494*Constants!$B$10)+50)/100,MAX(P493-ABS(N494*Constants!$B$4),0))</f>
        <v>0.54005</v>
      </c>
      <c r="Q494">
        <f>IF(J494&lt;&gt;0,(ABS(M494*Constants!$B$10)+50)/100,MAX(Q493-ABS(O494*Constants!$B$4),0))</f>
        <v>0.54005</v>
      </c>
      <c r="R494">
        <f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400.5</v>
      </c>
      <c r="S494">
        <f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400.5</v>
      </c>
      <c r="T494">
        <f t="shared" si="138"/>
        <v>400.5</v>
      </c>
      <c r="U494">
        <f t="shared" si="139"/>
        <v>400.5</v>
      </c>
      <c r="V494">
        <f>IF(I494&lt;&gt;0,(ABS(R494*Constants!$B$4)+50)/100,IF(R494=0,MAX((0-ABS(T494*Constants!$B$4)),0),(ABS(R494*Constants!$B$4)+50)/100))</f>
        <v>501.125</v>
      </c>
      <c r="W494">
        <f>IF(J494&lt;&gt;0,(ABS(S494*Constants!$B$4)+50)/100,IF(S494=0,MAX((0-ABS(U494*Constants!$B$4)),0),(ABS(S494*Constants!$B$4)+50)/100))</f>
        <v>501.125</v>
      </c>
      <c r="X494">
        <f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400.5</v>
      </c>
      <c r="Y494">
        <f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400.5</v>
      </c>
      <c r="Z494">
        <f t="shared" si="140"/>
        <v>400.5</v>
      </c>
      <c r="AA494">
        <f t="shared" si="141"/>
        <v>400.5</v>
      </c>
      <c r="AB494">
        <f>IF(I494&lt;&gt;0,(ABS(X494*Constants!$B$10)+50)/100,IF(X494=0,MAX((AB493-ABS(Z494*Constants!$B$4)),0),(ABS(X494*Constants!$B$4)+50)/100))</f>
        <v>0.54005</v>
      </c>
      <c r="AC494">
        <f>IF(J494&lt;&gt;0,(ABS(Y494*Constants!$B$10)+50)/100,IF(Y494=0,MAX((AC493-ABS(AA494*Constants!$B$4)),0),(ABS(Y494*Constants!$B$4)+50)/100))</f>
        <v>0.54005</v>
      </c>
      <c r="AD494">
        <f t="shared" si="142"/>
        <v>401</v>
      </c>
      <c r="AE494">
        <f t="shared" si="143"/>
        <v>400.5</v>
      </c>
      <c r="AF494">
        <f t="shared" si="144"/>
        <v>400.5</v>
      </c>
      <c r="AG494">
        <f>((Constants!$B$5*AG493)+Constants!$B$4*AD494+AH493)/(Constants!$B$5+Constants!$B$4)</f>
        <v>401</v>
      </c>
      <c r="AH494">
        <f>((Constants!$B$5*AG493)+Constants!$B$4*AD494+AH493)-(Constants!$B$5+Constants!$B$4)*AG494</f>
        <v>0</v>
      </c>
      <c r="AI494">
        <f>((Constants!$B$5*AI493)+Constants!$B$4*AE494+AJ493)/(Constants!$B$5+Constants!$B$4)</f>
        <v>400.5</v>
      </c>
      <c r="AJ494">
        <f>((Constants!$B$5*AI493)+Constants!$B$4*AE494+AJ493)-(Constants!$B$4+Constants!$B$5)*AI494</f>
        <v>0</v>
      </c>
      <c r="AK494">
        <f>((Constants!$B$5*AK493)+Constants!$B$4*AF494+AL493)/(Constants!$B$5+Constants!$B$4)</f>
        <v>400.5</v>
      </c>
      <c r="AL494">
        <f>((Constants!$B$5*AK493)+Constants!$B$4*AF494+AL493)-(Constants!$B$5+Constants!$B$4)*AK494</f>
        <v>0</v>
      </c>
      <c r="AM494">
        <f t="shared" si="145"/>
        <v>1</v>
      </c>
      <c r="AN494">
        <f t="shared" si="146"/>
        <v>1</v>
      </c>
      <c r="AO494">
        <f>(200000*(ABS(N494)-ABS(N492))+Constants!$B$7)/(2*Constants!$B$7)</f>
        <v>0.5</v>
      </c>
      <c r="AP494">
        <f>(200000*(ABS(O494)-ABS(O492))+Constants!$B$7)/(2*Constants!$B$7)</f>
        <v>0.5</v>
      </c>
      <c r="AQ494">
        <f t="shared" si="147"/>
        <v>1</v>
      </c>
      <c r="AR494">
        <f>(Constants!$B$3*Constants!$B$8*I494*K494+AS493)/(Constants!$B$9*Constants!$B$4)</f>
        <v>2.51327433628319</v>
      </c>
      <c r="AS494">
        <f>(Constants!$B$3*Constants!$B$8*I494*K494+AS493)-(AR494*Constants!$B$9*Constants!$B$4)</f>
        <v>0</v>
      </c>
      <c r="AT494">
        <f t="shared" si="148"/>
        <v>1236.53097345132</v>
      </c>
      <c r="AU494">
        <f t="array" ref="AU494">IF(SUMPRODUCT(--(SIGN(AN461:AN493)=SIGN(K462:K494)))=0,2,IF(AV493&gt;0,1,0))</f>
        <v>0</v>
      </c>
      <c r="AV494">
        <f>IF(AU494=2,ROUND(5*1000/Constants!$B$11,0),IF(AV493&gt;0,AV493-1,0))</f>
        <v>0</v>
      </c>
      <c r="AW494">
        <f t="shared" si="149"/>
        <v>0</v>
      </c>
      <c r="AX494">
        <f ca="1" t="array" ref="AX494">IF(AW494&gt;Constants!$B$12,2,IF(SUMPRODUCT(--(AX475:AX494=2))=0,0,1))</f>
        <v>2</v>
      </c>
      <c r="AZ494">
        <f t="array" ref="AZ494">IF(ABS(AG494)&gt;Constants!$B$13,2,IF(SUMPRODUCT(--(AZ474:AZ493=2))=0,0,1))</f>
        <v>0</v>
      </c>
    </row>
    <row r="495" spans="1:52">
      <c r="A495" s="3">
        <v>493</v>
      </c>
      <c r="B495">
        <f>Signals!D494</f>
        <v>1</v>
      </c>
      <c r="C495">
        <f>Signals!E494</f>
        <v>1</v>
      </c>
      <c r="D495">
        <f>Signals!G494</f>
        <v>0</v>
      </c>
      <c r="E495">
        <f>Signals!J494</f>
        <v>0</v>
      </c>
      <c r="F495">
        <f>Signals!K494</f>
        <v>0</v>
      </c>
      <c r="G495">
        <f>IF(Constants!$B$2=2,-B495,B495)</f>
        <v>1</v>
      </c>
      <c r="H495">
        <f>IF(Constants!$C$2=2,-C495,C495)</f>
        <v>1</v>
      </c>
      <c r="I495">
        <f t="shared" si="133"/>
        <v>1</v>
      </c>
      <c r="J495">
        <f t="shared" si="134"/>
        <v>1</v>
      </c>
      <c r="K495">
        <f t="shared" si="135"/>
        <v>1</v>
      </c>
      <c r="L495">
        <f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400.5</v>
      </c>
      <c r="M495">
        <f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400.5</v>
      </c>
      <c r="N495">
        <f t="shared" si="136"/>
        <v>400.5</v>
      </c>
      <c r="O495">
        <f t="shared" si="137"/>
        <v>400.5</v>
      </c>
      <c r="P495">
        <f>IF(I495&lt;&gt;0,(ABS(L495*Constants!$B$10)+50)/100,MAX(P494-ABS(N495*Constants!$B$4),0))</f>
        <v>0.54005</v>
      </c>
      <c r="Q495">
        <f>IF(J495&lt;&gt;0,(ABS(M495*Constants!$B$10)+50)/100,MAX(Q494-ABS(O495*Constants!$B$4),0))</f>
        <v>0.54005</v>
      </c>
      <c r="R495">
        <f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400.5</v>
      </c>
      <c r="S495">
        <f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400.5</v>
      </c>
      <c r="T495">
        <f t="shared" si="138"/>
        <v>400.5</v>
      </c>
      <c r="U495">
        <f t="shared" si="139"/>
        <v>400.5</v>
      </c>
      <c r="V495">
        <f>IF(I495&lt;&gt;0,(ABS(R495*Constants!$B$4)+50)/100,IF(R495=0,MAX((0-ABS(T495*Constants!$B$4)),0),(ABS(R495*Constants!$B$4)+50)/100))</f>
        <v>501.125</v>
      </c>
      <c r="W495">
        <f>IF(J495&lt;&gt;0,(ABS(S495*Constants!$B$4)+50)/100,IF(S495=0,MAX((0-ABS(U495*Constants!$B$4)),0),(ABS(S495*Constants!$B$4)+50)/100))</f>
        <v>501.125</v>
      </c>
      <c r="X495">
        <f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400.5</v>
      </c>
      <c r="Y495">
        <f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400.5</v>
      </c>
      <c r="Z495">
        <f t="shared" si="140"/>
        <v>400.5</v>
      </c>
      <c r="AA495">
        <f t="shared" si="141"/>
        <v>400.5</v>
      </c>
      <c r="AB495">
        <f>IF(I495&lt;&gt;0,(ABS(X495*Constants!$B$10)+50)/100,IF(X495=0,MAX((AB494-ABS(Z495*Constants!$B$4)),0),(ABS(X495*Constants!$B$4)+50)/100))</f>
        <v>0.54005</v>
      </c>
      <c r="AC495">
        <f>IF(J495&lt;&gt;0,(ABS(Y495*Constants!$B$10)+50)/100,IF(Y495=0,MAX((AC494-ABS(AA495*Constants!$B$4)),0),(ABS(Y495*Constants!$B$4)+50)/100))</f>
        <v>0.54005</v>
      </c>
      <c r="AD495">
        <f t="shared" si="142"/>
        <v>401</v>
      </c>
      <c r="AE495">
        <f t="shared" si="143"/>
        <v>400.5</v>
      </c>
      <c r="AF495">
        <f t="shared" si="144"/>
        <v>400.5</v>
      </c>
      <c r="AG495">
        <f>((Constants!$B$5*AG494)+Constants!$B$4*AD495+AH494)/(Constants!$B$5+Constants!$B$4)</f>
        <v>401</v>
      </c>
      <c r="AH495">
        <f>((Constants!$B$5*AG494)+Constants!$B$4*AD495+AH494)-(Constants!$B$5+Constants!$B$4)*AG495</f>
        <v>0</v>
      </c>
      <c r="AI495">
        <f>((Constants!$B$5*AI494)+Constants!$B$4*AE495+AJ494)/(Constants!$B$5+Constants!$B$4)</f>
        <v>400.5</v>
      </c>
      <c r="AJ495">
        <f>((Constants!$B$5*AI494)+Constants!$B$4*AE495+AJ494)-(Constants!$B$4+Constants!$B$5)*AI495</f>
        <v>0</v>
      </c>
      <c r="AK495">
        <f>((Constants!$B$5*AK494)+Constants!$B$4*AF495+AL494)/(Constants!$B$5+Constants!$B$4)</f>
        <v>400.5</v>
      </c>
      <c r="AL495">
        <f>((Constants!$B$5*AK494)+Constants!$B$4*AF495+AL494)-(Constants!$B$5+Constants!$B$4)*AK495</f>
        <v>0</v>
      </c>
      <c r="AM495">
        <f t="shared" si="145"/>
        <v>1</v>
      </c>
      <c r="AN495">
        <f t="shared" si="146"/>
        <v>1</v>
      </c>
      <c r="AO495">
        <f>(200000*(ABS(N495)-ABS(N493))+Constants!$B$7)/(2*Constants!$B$7)</f>
        <v>0.5</v>
      </c>
      <c r="AP495">
        <f>(200000*(ABS(O495)-ABS(O493))+Constants!$B$7)/(2*Constants!$B$7)</f>
        <v>0.5</v>
      </c>
      <c r="AQ495">
        <f t="shared" si="147"/>
        <v>1</v>
      </c>
      <c r="AR495">
        <f>(Constants!$B$3*Constants!$B$8*I495*K495+AS494)/(Constants!$B$9*Constants!$B$4)</f>
        <v>2.51327433628319</v>
      </c>
      <c r="AS495">
        <f>(Constants!$B$3*Constants!$B$8*I495*K495+AS494)-(AR495*Constants!$B$9*Constants!$B$4)</f>
        <v>0</v>
      </c>
      <c r="AT495">
        <f t="shared" si="148"/>
        <v>1239.0442477876</v>
      </c>
      <c r="AU495">
        <f t="array" ref="AU495">IF(SUMPRODUCT(--(SIGN(AN462:AN494)=SIGN(K463:K495)))=0,2,IF(AV494&gt;0,1,0))</f>
        <v>0</v>
      </c>
      <c r="AV495">
        <f>IF(AU495=2,ROUND(5*1000/Constants!$B$11,0),IF(AV494&gt;0,AV494-1,0))</f>
        <v>0</v>
      </c>
      <c r="AW495">
        <f t="shared" si="149"/>
        <v>0</v>
      </c>
      <c r="AX495">
        <f ca="1" t="array" ref="AX495">IF(AW495&gt;Constants!$B$12,2,IF(SUMPRODUCT(--(AX476:AX495=2))=0,0,1))</f>
        <v>2</v>
      </c>
      <c r="AZ495">
        <f t="array" ref="AZ495">IF(ABS(AG495)&gt;Constants!$B$13,2,IF(SUMPRODUCT(--(AZ475:AZ494=2))=0,0,1))</f>
        <v>0</v>
      </c>
    </row>
    <row r="496" spans="1:52">
      <c r="A496" s="3">
        <v>494</v>
      </c>
      <c r="B496">
        <f>Signals!D495</f>
        <v>1</v>
      </c>
      <c r="C496">
        <f>Signals!E495</f>
        <v>1</v>
      </c>
      <c r="D496">
        <f>Signals!G495</f>
        <v>0</v>
      </c>
      <c r="E496">
        <f>Signals!J495</f>
        <v>0</v>
      </c>
      <c r="F496">
        <f>Signals!K495</f>
        <v>0</v>
      </c>
      <c r="G496">
        <f>IF(Constants!$B$2=2,-B496,B496)</f>
        <v>1</v>
      </c>
      <c r="H496">
        <f>IF(Constants!$C$2=2,-C496,C496)</f>
        <v>1</v>
      </c>
      <c r="I496">
        <f t="shared" si="133"/>
        <v>1</v>
      </c>
      <c r="J496">
        <f t="shared" si="134"/>
        <v>1</v>
      </c>
      <c r="K496">
        <f t="shared" si="135"/>
        <v>1</v>
      </c>
      <c r="L496">
        <f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400.5</v>
      </c>
      <c r="M496">
        <f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400.5</v>
      </c>
      <c r="N496">
        <f t="shared" si="136"/>
        <v>400.5</v>
      </c>
      <c r="O496">
        <f t="shared" si="137"/>
        <v>400.5</v>
      </c>
      <c r="P496">
        <f>IF(I496&lt;&gt;0,(ABS(L496*Constants!$B$10)+50)/100,MAX(P495-ABS(N496*Constants!$B$4),0))</f>
        <v>0.54005</v>
      </c>
      <c r="Q496">
        <f>IF(J496&lt;&gt;0,(ABS(M496*Constants!$B$10)+50)/100,MAX(Q495-ABS(O496*Constants!$B$4),0))</f>
        <v>0.54005</v>
      </c>
      <c r="R496">
        <f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400.5</v>
      </c>
      <c r="S496">
        <f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400.5</v>
      </c>
      <c r="T496">
        <f t="shared" si="138"/>
        <v>400.5</v>
      </c>
      <c r="U496">
        <f t="shared" si="139"/>
        <v>400.5</v>
      </c>
      <c r="V496">
        <f>IF(I496&lt;&gt;0,(ABS(R496*Constants!$B$4)+50)/100,IF(R496=0,MAX((0-ABS(T496*Constants!$B$4)),0),(ABS(R496*Constants!$B$4)+50)/100))</f>
        <v>501.125</v>
      </c>
      <c r="W496">
        <f>IF(J496&lt;&gt;0,(ABS(S496*Constants!$B$4)+50)/100,IF(S496=0,MAX((0-ABS(U496*Constants!$B$4)),0),(ABS(S496*Constants!$B$4)+50)/100))</f>
        <v>501.125</v>
      </c>
      <c r="X496">
        <f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400.5</v>
      </c>
      <c r="Y496">
        <f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400.5</v>
      </c>
      <c r="Z496">
        <f t="shared" si="140"/>
        <v>400.5</v>
      </c>
      <c r="AA496">
        <f t="shared" si="141"/>
        <v>400.5</v>
      </c>
      <c r="AB496">
        <f>IF(I496&lt;&gt;0,(ABS(X496*Constants!$B$10)+50)/100,IF(X496=0,MAX((AB495-ABS(Z496*Constants!$B$4)),0),(ABS(X496*Constants!$B$4)+50)/100))</f>
        <v>0.54005</v>
      </c>
      <c r="AC496">
        <f>IF(J496&lt;&gt;0,(ABS(Y496*Constants!$B$10)+50)/100,IF(Y496=0,MAX((AC495-ABS(AA496*Constants!$B$4)),0),(ABS(Y496*Constants!$B$4)+50)/100))</f>
        <v>0.54005</v>
      </c>
      <c r="AD496">
        <f t="shared" si="142"/>
        <v>401</v>
      </c>
      <c r="AE496">
        <f t="shared" si="143"/>
        <v>400.5</v>
      </c>
      <c r="AF496">
        <f t="shared" si="144"/>
        <v>400.5</v>
      </c>
      <c r="AG496">
        <f>((Constants!$B$5*AG495)+Constants!$B$4*AD496+AH495)/(Constants!$B$5+Constants!$B$4)</f>
        <v>401</v>
      </c>
      <c r="AH496">
        <f>((Constants!$B$5*AG495)+Constants!$B$4*AD496+AH495)-(Constants!$B$5+Constants!$B$4)*AG496</f>
        <v>0</v>
      </c>
      <c r="AI496">
        <f>((Constants!$B$5*AI495)+Constants!$B$4*AE496+AJ495)/(Constants!$B$5+Constants!$B$4)</f>
        <v>400.5</v>
      </c>
      <c r="AJ496">
        <f>((Constants!$B$5*AI495)+Constants!$B$4*AE496+AJ495)-(Constants!$B$4+Constants!$B$5)*AI496</f>
        <v>0</v>
      </c>
      <c r="AK496">
        <f>((Constants!$B$5*AK495)+Constants!$B$4*AF496+AL495)/(Constants!$B$5+Constants!$B$4)</f>
        <v>400.5</v>
      </c>
      <c r="AL496">
        <f>((Constants!$B$5*AK495)+Constants!$B$4*AF496+AL495)-(Constants!$B$5+Constants!$B$4)*AK496</f>
        <v>0</v>
      </c>
      <c r="AM496">
        <f t="shared" si="145"/>
        <v>1</v>
      </c>
      <c r="AN496">
        <f t="shared" si="146"/>
        <v>1</v>
      </c>
      <c r="AO496">
        <f>(200000*(ABS(N496)-ABS(N494))+Constants!$B$7)/(2*Constants!$B$7)</f>
        <v>0.5</v>
      </c>
      <c r="AP496">
        <f>(200000*(ABS(O496)-ABS(O494))+Constants!$B$7)/(2*Constants!$B$7)</f>
        <v>0.5</v>
      </c>
      <c r="AQ496">
        <f t="shared" si="147"/>
        <v>1</v>
      </c>
      <c r="AR496">
        <f>(Constants!$B$3*Constants!$B$8*I496*K496+AS495)/(Constants!$B$9*Constants!$B$4)</f>
        <v>2.51327433628319</v>
      </c>
      <c r="AS496">
        <f>(Constants!$B$3*Constants!$B$8*I496*K496+AS495)-(AR496*Constants!$B$9*Constants!$B$4)</f>
        <v>0</v>
      </c>
      <c r="AT496">
        <f t="shared" si="148"/>
        <v>1241.55752212389</v>
      </c>
      <c r="AU496">
        <f t="array" ref="AU496">IF(SUMPRODUCT(--(SIGN(AN463:AN495)=SIGN(K464:K496)))=0,2,IF(AV495&gt;0,1,0))</f>
        <v>0</v>
      </c>
      <c r="AV496">
        <f>IF(AU496=2,ROUND(5*1000/Constants!$B$11,0),IF(AV495&gt;0,AV495-1,0))</f>
        <v>0</v>
      </c>
      <c r="AW496">
        <f t="shared" si="149"/>
        <v>0</v>
      </c>
      <c r="AX496">
        <f ca="1" t="array" ref="AX496">IF(AW496&gt;Constants!$B$12,2,IF(SUMPRODUCT(--(AX477:AX496=2))=0,0,1))</f>
        <v>2</v>
      </c>
      <c r="AZ496">
        <f t="array" ref="AZ496">IF(ABS(AG496)&gt;Constants!$B$13,2,IF(SUMPRODUCT(--(AZ476:AZ495=2))=0,0,1))</f>
        <v>0</v>
      </c>
    </row>
    <row r="497" spans="1:52">
      <c r="A497" s="3">
        <v>495</v>
      </c>
      <c r="B497">
        <f>Signals!D496</f>
        <v>1</v>
      </c>
      <c r="C497">
        <f>Signals!E496</f>
        <v>1</v>
      </c>
      <c r="D497">
        <f>Signals!G496</f>
        <v>0</v>
      </c>
      <c r="E497">
        <f>Signals!J496</f>
        <v>0</v>
      </c>
      <c r="F497">
        <f>Signals!K496</f>
        <v>0</v>
      </c>
      <c r="G497">
        <f>IF(Constants!$B$2=2,-B497,B497)</f>
        <v>1</v>
      </c>
      <c r="H497">
        <f>IF(Constants!$C$2=2,-C497,C497)</f>
        <v>1</v>
      </c>
      <c r="I497">
        <f t="shared" si="133"/>
        <v>1</v>
      </c>
      <c r="J497">
        <f t="shared" si="134"/>
        <v>1</v>
      </c>
      <c r="K497">
        <f t="shared" si="135"/>
        <v>1</v>
      </c>
      <c r="L497">
        <f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400.5</v>
      </c>
      <c r="M497">
        <f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400.5</v>
      </c>
      <c r="N497">
        <f t="shared" si="136"/>
        <v>400.5</v>
      </c>
      <c r="O497">
        <f t="shared" si="137"/>
        <v>400.5</v>
      </c>
      <c r="P497">
        <f>IF(I497&lt;&gt;0,(ABS(L497*Constants!$B$10)+50)/100,MAX(P496-ABS(N497*Constants!$B$4),0))</f>
        <v>0.54005</v>
      </c>
      <c r="Q497">
        <f>IF(J497&lt;&gt;0,(ABS(M497*Constants!$B$10)+50)/100,MAX(Q496-ABS(O497*Constants!$B$4),0))</f>
        <v>0.54005</v>
      </c>
      <c r="R497">
        <f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400.5</v>
      </c>
      <c r="S497">
        <f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400.5</v>
      </c>
      <c r="T497">
        <f t="shared" si="138"/>
        <v>400.5</v>
      </c>
      <c r="U497">
        <f t="shared" si="139"/>
        <v>400.5</v>
      </c>
      <c r="V497">
        <f>IF(I497&lt;&gt;0,(ABS(R497*Constants!$B$4)+50)/100,IF(R497=0,MAX((0-ABS(T497*Constants!$B$4)),0),(ABS(R497*Constants!$B$4)+50)/100))</f>
        <v>501.125</v>
      </c>
      <c r="W497">
        <f>IF(J497&lt;&gt;0,(ABS(S497*Constants!$B$4)+50)/100,IF(S497=0,MAX((0-ABS(U497*Constants!$B$4)),0),(ABS(S497*Constants!$B$4)+50)/100))</f>
        <v>501.125</v>
      </c>
      <c r="X497">
        <f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400.5</v>
      </c>
      <c r="Y497">
        <f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400.5</v>
      </c>
      <c r="Z497">
        <f t="shared" si="140"/>
        <v>400.5</v>
      </c>
      <c r="AA497">
        <f t="shared" si="141"/>
        <v>400.5</v>
      </c>
      <c r="AB497">
        <f>IF(I497&lt;&gt;0,(ABS(X497*Constants!$B$10)+50)/100,IF(X497=0,MAX((AB496-ABS(Z497*Constants!$B$4)),0),(ABS(X497*Constants!$B$4)+50)/100))</f>
        <v>0.54005</v>
      </c>
      <c r="AC497">
        <f>IF(J497&lt;&gt;0,(ABS(Y497*Constants!$B$10)+50)/100,IF(Y497=0,MAX((AC496-ABS(AA497*Constants!$B$4)),0),(ABS(Y497*Constants!$B$4)+50)/100))</f>
        <v>0.54005</v>
      </c>
      <c r="AD497">
        <f t="shared" si="142"/>
        <v>401</v>
      </c>
      <c r="AE497">
        <f t="shared" si="143"/>
        <v>400.5</v>
      </c>
      <c r="AF497">
        <f t="shared" si="144"/>
        <v>400.5</v>
      </c>
      <c r="AG497">
        <f>((Constants!$B$5*AG496)+Constants!$B$4*AD497+AH496)/(Constants!$B$5+Constants!$B$4)</f>
        <v>401</v>
      </c>
      <c r="AH497">
        <f>((Constants!$B$5*AG496)+Constants!$B$4*AD497+AH496)-(Constants!$B$5+Constants!$B$4)*AG497</f>
        <v>0</v>
      </c>
      <c r="AI497">
        <f>((Constants!$B$5*AI496)+Constants!$B$4*AE497+AJ496)/(Constants!$B$5+Constants!$B$4)</f>
        <v>400.5</v>
      </c>
      <c r="AJ497">
        <f>((Constants!$B$5*AI496)+Constants!$B$4*AE497+AJ496)-(Constants!$B$4+Constants!$B$5)*AI497</f>
        <v>0</v>
      </c>
      <c r="AK497">
        <f>((Constants!$B$5*AK496)+Constants!$B$4*AF497+AL496)/(Constants!$B$5+Constants!$B$4)</f>
        <v>400.5</v>
      </c>
      <c r="AL497">
        <f>((Constants!$B$5*AK496)+Constants!$B$4*AF497+AL496)-(Constants!$B$5+Constants!$B$4)*AK497</f>
        <v>0</v>
      </c>
      <c r="AM497">
        <f t="shared" si="145"/>
        <v>1</v>
      </c>
      <c r="AN497">
        <f t="shared" si="146"/>
        <v>1</v>
      </c>
      <c r="AO497">
        <f>(200000*(ABS(N497)-ABS(N495))+Constants!$B$7)/(2*Constants!$B$7)</f>
        <v>0.5</v>
      </c>
      <c r="AP497">
        <f>(200000*(ABS(O497)-ABS(O495))+Constants!$B$7)/(2*Constants!$B$7)</f>
        <v>0.5</v>
      </c>
      <c r="AQ497">
        <f t="shared" si="147"/>
        <v>1</v>
      </c>
      <c r="AR497">
        <f>(Constants!$B$3*Constants!$B$8*I497*K497+AS496)/(Constants!$B$9*Constants!$B$4)</f>
        <v>2.51327433628319</v>
      </c>
      <c r="AS497">
        <f>(Constants!$B$3*Constants!$B$8*I497*K497+AS496)-(AR497*Constants!$B$9*Constants!$B$4)</f>
        <v>0</v>
      </c>
      <c r="AT497">
        <f t="shared" si="148"/>
        <v>1244.07079646017</v>
      </c>
      <c r="AU497">
        <f t="array" ref="AU497">IF(SUMPRODUCT(--(SIGN(AN464:AN496)=SIGN(K465:K497)))=0,2,IF(AV496&gt;0,1,0))</f>
        <v>0</v>
      </c>
      <c r="AV497">
        <f>IF(AU497=2,ROUND(5*1000/Constants!$B$11,0),IF(AV496&gt;0,AV496-1,0))</f>
        <v>0</v>
      </c>
      <c r="AW497">
        <f t="shared" si="149"/>
        <v>0</v>
      </c>
      <c r="AX497">
        <f ca="1" t="array" ref="AX497">IF(AW497&gt;Constants!$B$12,2,IF(SUMPRODUCT(--(AX478:AX497=2))=0,0,1))</f>
        <v>2</v>
      </c>
      <c r="AZ497">
        <f t="array" ref="AZ497">IF(ABS(AG497)&gt;Constants!$B$13,2,IF(SUMPRODUCT(--(AZ477:AZ496=2))=0,0,1))</f>
        <v>0</v>
      </c>
    </row>
    <row r="498" spans="1:52">
      <c r="A498" s="3">
        <v>496</v>
      </c>
      <c r="B498">
        <f>Signals!D497</f>
        <v>1</v>
      </c>
      <c r="C498">
        <f>Signals!E497</f>
        <v>1</v>
      </c>
      <c r="D498">
        <f>Signals!G497</f>
        <v>0</v>
      </c>
      <c r="E498">
        <f>Signals!J497</f>
        <v>0</v>
      </c>
      <c r="F498">
        <f>Signals!K497</f>
        <v>0</v>
      </c>
      <c r="G498">
        <f>IF(Constants!$B$2=2,-B498,B498)</f>
        <v>1</v>
      </c>
      <c r="H498">
        <f>IF(Constants!$C$2=2,-C498,C498)</f>
        <v>1</v>
      </c>
      <c r="I498">
        <f t="shared" si="133"/>
        <v>1</v>
      </c>
      <c r="J498">
        <f t="shared" si="134"/>
        <v>1</v>
      </c>
      <c r="K498">
        <f t="shared" si="135"/>
        <v>1</v>
      </c>
      <c r="L498">
        <f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400.5</v>
      </c>
      <c r="M498">
        <f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400.5</v>
      </c>
      <c r="N498">
        <f t="shared" si="136"/>
        <v>400.5</v>
      </c>
      <c r="O498">
        <f t="shared" si="137"/>
        <v>400.5</v>
      </c>
      <c r="P498">
        <f>IF(I498&lt;&gt;0,(ABS(L498*Constants!$B$10)+50)/100,MAX(P497-ABS(N498*Constants!$B$4),0))</f>
        <v>0.54005</v>
      </c>
      <c r="Q498">
        <f>IF(J498&lt;&gt;0,(ABS(M498*Constants!$B$10)+50)/100,MAX(Q497-ABS(O498*Constants!$B$4),0))</f>
        <v>0.54005</v>
      </c>
      <c r="R498">
        <f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400.5</v>
      </c>
      <c r="S498">
        <f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400.5</v>
      </c>
      <c r="T498">
        <f t="shared" si="138"/>
        <v>400.5</v>
      </c>
      <c r="U498">
        <f t="shared" si="139"/>
        <v>400.5</v>
      </c>
      <c r="V498">
        <f>IF(I498&lt;&gt;0,(ABS(R498*Constants!$B$4)+50)/100,IF(R498=0,MAX((0-ABS(T498*Constants!$B$4)),0),(ABS(R498*Constants!$B$4)+50)/100))</f>
        <v>501.125</v>
      </c>
      <c r="W498">
        <f>IF(J498&lt;&gt;0,(ABS(S498*Constants!$B$4)+50)/100,IF(S498=0,MAX((0-ABS(U498*Constants!$B$4)),0),(ABS(S498*Constants!$B$4)+50)/100))</f>
        <v>501.125</v>
      </c>
      <c r="X498">
        <f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400.5</v>
      </c>
      <c r="Y498">
        <f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400.5</v>
      </c>
      <c r="Z498">
        <f t="shared" si="140"/>
        <v>400.5</v>
      </c>
      <c r="AA498">
        <f t="shared" si="141"/>
        <v>400.5</v>
      </c>
      <c r="AB498">
        <f>IF(I498&lt;&gt;0,(ABS(X498*Constants!$B$10)+50)/100,IF(X498=0,MAX((AB497-ABS(Z498*Constants!$B$4)),0),(ABS(X498*Constants!$B$4)+50)/100))</f>
        <v>0.54005</v>
      </c>
      <c r="AC498">
        <f>IF(J498&lt;&gt;0,(ABS(Y498*Constants!$B$10)+50)/100,IF(Y498=0,MAX((AC497-ABS(AA498*Constants!$B$4)),0),(ABS(Y498*Constants!$B$4)+50)/100))</f>
        <v>0.54005</v>
      </c>
      <c r="AD498">
        <f t="shared" si="142"/>
        <v>401</v>
      </c>
      <c r="AE498">
        <f t="shared" si="143"/>
        <v>400.5</v>
      </c>
      <c r="AF498">
        <f t="shared" si="144"/>
        <v>400.5</v>
      </c>
      <c r="AG498">
        <f>((Constants!$B$5*AG497)+Constants!$B$4*AD498+AH497)/(Constants!$B$5+Constants!$B$4)</f>
        <v>401</v>
      </c>
      <c r="AH498">
        <f>((Constants!$B$5*AG497)+Constants!$B$4*AD498+AH497)-(Constants!$B$5+Constants!$B$4)*AG498</f>
        <v>0</v>
      </c>
      <c r="AI498">
        <f>((Constants!$B$5*AI497)+Constants!$B$4*AE498+AJ497)/(Constants!$B$5+Constants!$B$4)</f>
        <v>400.5</v>
      </c>
      <c r="AJ498">
        <f>((Constants!$B$5*AI497)+Constants!$B$4*AE498+AJ497)-(Constants!$B$4+Constants!$B$5)*AI498</f>
        <v>0</v>
      </c>
      <c r="AK498">
        <f>((Constants!$B$5*AK497)+Constants!$B$4*AF498+AL497)/(Constants!$B$5+Constants!$B$4)</f>
        <v>400.5</v>
      </c>
      <c r="AL498">
        <f>((Constants!$B$5*AK497)+Constants!$B$4*AF498+AL497)-(Constants!$B$5+Constants!$B$4)*AK498</f>
        <v>0</v>
      </c>
      <c r="AM498">
        <f t="shared" si="145"/>
        <v>1</v>
      </c>
      <c r="AN498">
        <f t="shared" si="146"/>
        <v>1</v>
      </c>
      <c r="AO498">
        <f>(200000*(ABS(N498)-ABS(N496))+Constants!$B$7)/(2*Constants!$B$7)</f>
        <v>0.5</v>
      </c>
      <c r="AP498">
        <f>(200000*(ABS(O498)-ABS(O496))+Constants!$B$7)/(2*Constants!$B$7)</f>
        <v>0.5</v>
      </c>
      <c r="AQ498">
        <f t="shared" si="147"/>
        <v>1</v>
      </c>
      <c r="AR498">
        <f>(Constants!$B$3*Constants!$B$8*I498*K498+AS497)/(Constants!$B$9*Constants!$B$4)</f>
        <v>2.51327433628319</v>
      </c>
      <c r="AS498">
        <f>(Constants!$B$3*Constants!$B$8*I498*K498+AS497)-(AR498*Constants!$B$9*Constants!$B$4)</f>
        <v>0</v>
      </c>
      <c r="AT498">
        <f t="shared" si="148"/>
        <v>1246.58407079645</v>
      </c>
      <c r="AU498">
        <f t="array" ref="AU498">IF(SUMPRODUCT(--(SIGN(AN465:AN497)=SIGN(K466:K498)))=0,2,IF(AV497&gt;0,1,0))</f>
        <v>0</v>
      </c>
      <c r="AV498">
        <f>IF(AU498=2,ROUND(5*1000/Constants!$B$11,0),IF(AV497&gt;0,AV497-1,0))</f>
        <v>0</v>
      </c>
      <c r="AW498">
        <f t="shared" si="149"/>
        <v>0</v>
      </c>
      <c r="AX498">
        <f ca="1" t="array" ref="AX498">IF(AW498&gt;Constants!$B$12,2,IF(SUMPRODUCT(--(AX479:AX498=2))=0,0,1))</f>
        <v>2</v>
      </c>
      <c r="AZ498">
        <f t="array" ref="AZ498">IF(ABS(AG498)&gt;Constants!$B$13,2,IF(SUMPRODUCT(--(AZ478:AZ497=2))=0,0,1))</f>
        <v>0</v>
      </c>
    </row>
    <row r="499" spans="1:52">
      <c r="A499" s="3">
        <v>497</v>
      </c>
      <c r="B499">
        <f>Signals!D498</f>
        <v>1</v>
      </c>
      <c r="C499">
        <f>Signals!E498</f>
        <v>1</v>
      </c>
      <c r="D499">
        <f>Signals!G498</f>
        <v>0</v>
      </c>
      <c r="E499">
        <f>Signals!J498</f>
        <v>0</v>
      </c>
      <c r="F499">
        <f>Signals!K498</f>
        <v>0</v>
      </c>
      <c r="G499">
        <f>IF(Constants!$B$2=2,-B499,B499)</f>
        <v>1</v>
      </c>
      <c r="H499">
        <f>IF(Constants!$C$2=2,-C499,C499)</f>
        <v>1</v>
      </c>
      <c r="I499">
        <f t="shared" si="133"/>
        <v>1</v>
      </c>
      <c r="J499">
        <f t="shared" si="134"/>
        <v>1</v>
      </c>
      <c r="K499">
        <f t="shared" si="135"/>
        <v>1</v>
      </c>
      <c r="L499">
        <f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400.5</v>
      </c>
      <c r="M499">
        <f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400.5</v>
      </c>
      <c r="N499">
        <f t="shared" si="136"/>
        <v>400.5</v>
      </c>
      <c r="O499">
        <f t="shared" si="137"/>
        <v>400.5</v>
      </c>
      <c r="P499">
        <f>IF(I499&lt;&gt;0,(ABS(L499*Constants!$B$10)+50)/100,MAX(P498-ABS(N499*Constants!$B$4),0))</f>
        <v>0.54005</v>
      </c>
      <c r="Q499">
        <f>IF(J499&lt;&gt;0,(ABS(M499*Constants!$B$10)+50)/100,MAX(Q498-ABS(O499*Constants!$B$4),0))</f>
        <v>0.54005</v>
      </c>
      <c r="R499">
        <f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400.5</v>
      </c>
      <c r="S499">
        <f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400.5</v>
      </c>
      <c r="T499">
        <f t="shared" si="138"/>
        <v>400.5</v>
      </c>
      <c r="U499">
        <f t="shared" si="139"/>
        <v>400.5</v>
      </c>
      <c r="V499">
        <f>IF(I499&lt;&gt;0,(ABS(R499*Constants!$B$4)+50)/100,IF(R499=0,MAX((0-ABS(T499*Constants!$B$4)),0),(ABS(R499*Constants!$B$4)+50)/100))</f>
        <v>501.125</v>
      </c>
      <c r="W499">
        <f>IF(J499&lt;&gt;0,(ABS(S499*Constants!$B$4)+50)/100,IF(S499=0,MAX((0-ABS(U499*Constants!$B$4)),0),(ABS(S499*Constants!$B$4)+50)/100))</f>
        <v>501.125</v>
      </c>
      <c r="X499">
        <f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400.5</v>
      </c>
      <c r="Y499">
        <f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400.5</v>
      </c>
      <c r="Z499">
        <f t="shared" si="140"/>
        <v>400.5</v>
      </c>
      <c r="AA499">
        <f t="shared" si="141"/>
        <v>400.5</v>
      </c>
      <c r="AB499">
        <f>IF(I499&lt;&gt;0,(ABS(X499*Constants!$B$10)+50)/100,IF(X499=0,MAX((AB498-ABS(Z499*Constants!$B$4)),0),(ABS(X499*Constants!$B$4)+50)/100))</f>
        <v>0.54005</v>
      </c>
      <c r="AC499">
        <f>IF(J499&lt;&gt;0,(ABS(Y499*Constants!$B$10)+50)/100,IF(Y499=0,MAX((AC498-ABS(AA499*Constants!$B$4)),0),(ABS(Y499*Constants!$B$4)+50)/100))</f>
        <v>0.54005</v>
      </c>
      <c r="AD499">
        <f t="shared" si="142"/>
        <v>401</v>
      </c>
      <c r="AE499">
        <f t="shared" si="143"/>
        <v>400.5</v>
      </c>
      <c r="AF499">
        <f t="shared" si="144"/>
        <v>400.5</v>
      </c>
      <c r="AG499">
        <f>((Constants!$B$5*AG498)+Constants!$B$4*AD499+AH498)/(Constants!$B$5+Constants!$B$4)</f>
        <v>401</v>
      </c>
      <c r="AH499">
        <f>((Constants!$B$5*AG498)+Constants!$B$4*AD499+AH498)-(Constants!$B$5+Constants!$B$4)*AG499</f>
        <v>0</v>
      </c>
      <c r="AI499">
        <f>((Constants!$B$5*AI498)+Constants!$B$4*AE499+AJ498)/(Constants!$B$5+Constants!$B$4)</f>
        <v>400.5</v>
      </c>
      <c r="AJ499">
        <f>((Constants!$B$5*AI498)+Constants!$B$4*AE499+AJ498)-(Constants!$B$4+Constants!$B$5)*AI499</f>
        <v>0</v>
      </c>
      <c r="AK499">
        <f>((Constants!$B$5*AK498)+Constants!$B$4*AF499+AL498)/(Constants!$B$5+Constants!$B$4)</f>
        <v>400.5</v>
      </c>
      <c r="AL499">
        <f>((Constants!$B$5*AK498)+Constants!$B$4*AF499+AL498)-(Constants!$B$5+Constants!$B$4)*AK499</f>
        <v>0</v>
      </c>
      <c r="AM499">
        <f t="shared" si="145"/>
        <v>1</v>
      </c>
      <c r="AN499">
        <f t="shared" si="146"/>
        <v>1</v>
      </c>
      <c r="AO499">
        <f>(200000*(ABS(N499)-ABS(N497))+Constants!$B$7)/(2*Constants!$B$7)</f>
        <v>0.5</v>
      </c>
      <c r="AP499">
        <f>(200000*(ABS(O499)-ABS(O497))+Constants!$B$7)/(2*Constants!$B$7)</f>
        <v>0.5</v>
      </c>
      <c r="AQ499">
        <f t="shared" si="147"/>
        <v>1</v>
      </c>
      <c r="AR499">
        <f>(Constants!$B$3*Constants!$B$8*I499*K499+AS498)/(Constants!$B$9*Constants!$B$4)</f>
        <v>2.51327433628319</v>
      </c>
      <c r="AS499">
        <f>(Constants!$B$3*Constants!$B$8*I499*K499+AS498)-(AR499*Constants!$B$9*Constants!$B$4)</f>
        <v>0</v>
      </c>
      <c r="AT499">
        <f t="shared" si="148"/>
        <v>1249.09734513273</v>
      </c>
      <c r="AU499">
        <f t="array" ref="AU499">IF(SUMPRODUCT(--(SIGN(AN466:AN498)=SIGN(K467:K499)))=0,2,IF(AV498&gt;0,1,0))</f>
        <v>0</v>
      </c>
      <c r="AV499">
        <f>IF(AU499=2,ROUND(5*1000/Constants!$B$11,0),IF(AV498&gt;0,AV498-1,0))</f>
        <v>0</v>
      </c>
      <c r="AW499">
        <f t="shared" si="149"/>
        <v>0</v>
      </c>
      <c r="AX499">
        <f ca="1" t="array" ref="AX499">IF(AW499&gt;Constants!$B$12,2,IF(SUMPRODUCT(--(AX480:AX499=2))=0,0,1))</f>
        <v>2</v>
      </c>
      <c r="AZ499">
        <f t="array" ref="AZ499">IF(ABS(AG499)&gt;Constants!$B$13,2,IF(SUMPRODUCT(--(AZ479:AZ498=2))=0,0,1))</f>
        <v>0</v>
      </c>
    </row>
    <row r="500" spans="1:52">
      <c r="A500" s="3">
        <v>498</v>
      </c>
      <c r="B500">
        <f>Signals!D499</f>
        <v>1</v>
      </c>
      <c r="C500">
        <f>Signals!E499</f>
        <v>1</v>
      </c>
      <c r="D500">
        <f>Signals!G499</f>
        <v>0</v>
      </c>
      <c r="E500">
        <f>Signals!J499</f>
        <v>0</v>
      </c>
      <c r="F500">
        <f>Signals!K499</f>
        <v>0</v>
      </c>
      <c r="G500">
        <f>IF(Constants!$B$2=2,-B500,B500)</f>
        <v>1</v>
      </c>
      <c r="H500">
        <f>IF(Constants!$C$2=2,-C500,C500)</f>
        <v>1</v>
      </c>
      <c r="I500">
        <f t="shared" si="133"/>
        <v>1</v>
      </c>
      <c r="J500">
        <f t="shared" si="134"/>
        <v>1</v>
      </c>
      <c r="K500">
        <f t="shared" si="135"/>
        <v>1</v>
      </c>
      <c r="L500">
        <f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400.5</v>
      </c>
      <c r="M500">
        <f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400.5</v>
      </c>
      <c r="N500">
        <f t="shared" si="136"/>
        <v>400.5</v>
      </c>
      <c r="O500">
        <f t="shared" si="137"/>
        <v>400.5</v>
      </c>
      <c r="P500">
        <f>IF(I500&lt;&gt;0,(ABS(L500*Constants!$B$10)+50)/100,MAX(P499-ABS(N500*Constants!$B$4),0))</f>
        <v>0.54005</v>
      </c>
      <c r="Q500">
        <f>IF(J500&lt;&gt;0,(ABS(M500*Constants!$B$10)+50)/100,MAX(Q499-ABS(O500*Constants!$B$4),0))</f>
        <v>0.54005</v>
      </c>
      <c r="R500">
        <f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400.5</v>
      </c>
      <c r="S500">
        <f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400.5</v>
      </c>
      <c r="T500">
        <f t="shared" si="138"/>
        <v>400.5</v>
      </c>
      <c r="U500">
        <f t="shared" si="139"/>
        <v>400.5</v>
      </c>
      <c r="V500">
        <f>IF(I500&lt;&gt;0,(ABS(R500*Constants!$B$4)+50)/100,IF(R500=0,MAX((0-ABS(T500*Constants!$B$4)),0),(ABS(R500*Constants!$B$4)+50)/100))</f>
        <v>501.125</v>
      </c>
      <c r="W500">
        <f>IF(J500&lt;&gt;0,(ABS(S500*Constants!$B$4)+50)/100,IF(S500=0,MAX((0-ABS(U500*Constants!$B$4)),0),(ABS(S500*Constants!$B$4)+50)/100))</f>
        <v>501.125</v>
      </c>
      <c r="X500">
        <f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400.5</v>
      </c>
      <c r="Y500">
        <f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400.5</v>
      </c>
      <c r="Z500">
        <f t="shared" si="140"/>
        <v>400.5</v>
      </c>
      <c r="AA500">
        <f t="shared" si="141"/>
        <v>400.5</v>
      </c>
      <c r="AB500">
        <f>IF(I500&lt;&gt;0,(ABS(X500*Constants!$B$10)+50)/100,IF(X500=0,MAX((AB499-ABS(Z500*Constants!$B$4)),0),(ABS(X500*Constants!$B$4)+50)/100))</f>
        <v>0.54005</v>
      </c>
      <c r="AC500">
        <f>IF(J500&lt;&gt;0,(ABS(Y500*Constants!$B$10)+50)/100,IF(Y500=0,MAX((AC499-ABS(AA500*Constants!$B$4)),0),(ABS(Y500*Constants!$B$4)+50)/100))</f>
        <v>0.54005</v>
      </c>
      <c r="AD500">
        <f t="shared" si="142"/>
        <v>401</v>
      </c>
      <c r="AE500">
        <f t="shared" si="143"/>
        <v>400.5</v>
      </c>
      <c r="AF500">
        <f t="shared" si="144"/>
        <v>400.5</v>
      </c>
      <c r="AG500">
        <f>((Constants!$B$5*AG499)+Constants!$B$4*AD500+AH499)/(Constants!$B$5+Constants!$B$4)</f>
        <v>401</v>
      </c>
      <c r="AH500">
        <f>((Constants!$B$5*AG499)+Constants!$B$4*AD500+AH499)-(Constants!$B$5+Constants!$B$4)*AG500</f>
        <v>0</v>
      </c>
      <c r="AI500">
        <f>((Constants!$B$5*AI499)+Constants!$B$4*AE500+AJ499)/(Constants!$B$5+Constants!$B$4)</f>
        <v>400.5</v>
      </c>
      <c r="AJ500">
        <f>((Constants!$B$5*AI499)+Constants!$B$4*AE500+AJ499)-(Constants!$B$4+Constants!$B$5)*AI500</f>
        <v>0</v>
      </c>
      <c r="AK500">
        <f>((Constants!$B$5*AK499)+Constants!$B$4*AF500+AL499)/(Constants!$B$5+Constants!$B$4)</f>
        <v>400.5</v>
      </c>
      <c r="AL500">
        <f>((Constants!$B$5*AK499)+Constants!$B$4*AF500+AL499)-(Constants!$B$5+Constants!$B$4)*AK500</f>
        <v>0</v>
      </c>
      <c r="AM500">
        <f t="shared" si="145"/>
        <v>1</v>
      </c>
      <c r="AN500">
        <f t="shared" si="146"/>
        <v>1</v>
      </c>
      <c r="AO500">
        <f>(200000*(ABS(N500)-ABS(N498))+Constants!$B$7)/(2*Constants!$B$7)</f>
        <v>0.5</v>
      </c>
      <c r="AP500">
        <f>(200000*(ABS(O500)-ABS(O498))+Constants!$B$7)/(2*Constants!$B$7)</f>
        <v>0.5</v>
      </c>
      <c r="AQ500">
        <f t="shared" si="147"/>
        <v>1</v>
      </c>
      <c r="AR500">
        <f>(Constants!$B$3*Constants!$B$8*I500*K500+AS499)/(Constants!$B$9*Constants!$B$4)</f>
        <v>2.51327433628319</v>
      </c>
      <c r="AS500">
        <f>(Constants!$B$3*Constants!$B$8*I500*K500+AS499)-(AR500*Constants!$B$9*Constants!$B$4)</f>
        <v>0</v>
      </c>
      <c r="AT500">
        <f t="shared" si="148"/>
        <v>1251.61061946902</v>
      </c>
      <c r="AU500">
        <f t="array" ref="AU500">IF(SUMPRODUCT(--(SIGN(AN467:AN499)=SIGN(K468:K500)))=0,2,IF(AV499&gt;0,1,0))</f>
        <v>0</v>
      </c>
      <c r="AV500">
        <f>IF(AU500=2,ROUND(5*1000/Constants!$B$11,0),IF(AV499&gt;0,AV499-1,0))</f>
        <v>0</v>
      </c>
      <c r="AW500">
        <f t="shared" si="149"/>
        <v>0</v>
      </c>
      <c r="AX500">
        <f ca="1" t="array" ref="AX500">IF(AW500&gt;Constants!$B$12,2,IF(SUMPRODUCT(--(AX481:AX500=2))=0,0,1))</f>
        <v>2</v>
      </c>
      <c r="AZ500">
        <f t="array" ref="AZ500">IF(ABS(AG500)&gt;Constants!$B$13,2,IF(SUMPRODUCT(--(AZ480:AZ499=2))=0,0,1))</f>
        <v>0</v>
      </c>
    </row>
    <row r="501" spans="1:52">
      <c r="A501" s="3">
        <v>499</v>
      </c>
      <c r="B501">
        <f>Signals!D500</f>
        <v>1</v>
      </c>
      <c r="C501">
        <f>Signals!E500</f>
        <v>1</v>
      </c>
      <c r="D501">
        <f>Signals!G500</f>
        <v>0</v>
      </c>
      <c r="E501">
        <f>Signals!J500</f>
        <v>0</v>
      </c>
      <c r="F501">
        <f>Signals!K500</f>
        <v>0</v>
      </c>
      <c r="G501">
        <f>IF(Constants!$B$2=2,-B501,B501)</f>
        <v>1</v>
      </c>
      <c r="H501">
        <f>IF(Constants!$C$2=2,-C501,C501)</f>
        <v>1</v>
      </c>
      <c r="I501">
        <f t="shared" si="133"/>
        <v>1</v>
      </c>
      <c r="J501">
        <f t="shared" si="134"/>
        <v>1</v>
      </c>
      <c r="K501">
        <f t="shared" si="135"/>
        <v>1</v>
      </c>
      <c r="L501">
        <f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400.5</v>
      </c>
      <c r="M501">
        <f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400.5</v>
      </c>
      <c r="N501">
        <f t="shared" si="136"/>
        <v>400.5</v>
      </c>
      <c r="O501">
        <f t="shared" si="137"/>
        <v>400.5</v>
      </c>
      <c r="P501">
        <f>IF(I501&lt;&gt;0,(ABS(L501*Constants!$B$10)+50)/100,MAX(P500-ABS(N501*Constants!$B$4),0))</f>
        <v>0.54005</v>
      </c>
      <c r="Q501">
        <f>IF(J501&lt;&gt;0,(ABS(M501*Constants!$B$10)+50)/100,MAX(Q500-ABS(O501*Constants!$B$4),0))</f>
        <v>0.54005</v>
      </c>
      <c r="R501">
        <f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400.5</v>
      </c>
      <c r="S501">
        <f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400.5</v>
      </c>
      <c r="T501">
        <f t="shared" si="138"/>
        <v>400.5</v>
      </c>
      <c r="U501">
        <f t="shared" si="139"/>
        <v>400.5</v>
      </c>
      <c r="V501">
        <f>IF(I501&lt;&gt;0,(ABS(R501*Constants!$B$4)+50)/100,IF(R501=0,MAX((0-ABS(T501*Constants!$B$4)),0),(ABS(R501*Constants!$B$4)+50)/100))</f>
        <v>501.125</v>
      </c>
      <c r="W501">
        <f>IF(J501&lt;&gt;0,(ABS(S501*Constants!$B$4)+50)/100,IF(S501=0,MAX((0-ABS(U501*Constants!$B$4)),0),(ABS(S501*Constants!$B$4)+50)/100))</f>
        <v>501.125</v>
      </c>
      <c r="X501">
        <f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400.5</v>
      </c>
      <c r="Y501">
        <f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400.5</v>
      </c>
      <c r="Z501">
        <f t="shared" si="140"/>
        <v>400.5</v>
      </c>
      <c r="AA501">
        <f t="shared" si="141"/>
        <v>400.5</v>
      </c>
      <c r="AB501">
        <f>IF(I501&lt;&gt;0,(ABS(X501*Constants!$B$10)+50)/100,IF(X501=0,MAX((AB500-ABS(Z501*Constants!$B$4)),0),(ABS(X501*Constants!$B$4)+50)/100))</f>
        <v>0.54005</v>
      </c>
      <c r="AC501">
        <f>IF(J501&lt;&gt;0,(ABS(Y501*Constants!$B$10)+50)/100,IF(Y501=0,MAX((AC500-ABS(AA501*Constants!$B$4)),0),(ABS(Y501*Constants!$B$4)+50)/100))</f>
        <v>0.54005</v>
      </c>
      <c r="AD501">
        <f t="shared" si="142"/>
        <v>401</v>
      </c>
      <c r="AE501">
        <f t="shared" si="143"/>
        <v>400.5</v>
      </c>
      <c r="AF501">
        <f t="shared" si="144"/>
        <v>400.5</v>
      </c>
      <c r="AG501">
        <f>((Constants!$B$5*AG500)+Constants!$B$4*AD501+AH500)/(Constants!$B$5+Constants!$B$4)</f>
        <v>401</v>
      </c>
      <c r="AH501">
        <f>((Constants!$B$5*AG500)+Constants!$B$4*AD501+AH500)-(Constants!$B$5+Constants!$B$4)*AG501</f>
        <v>0</v>
      </c>
      <c r="AI501">
        <f>((Constants!$B$5*AI500)+Constants!$B$4*AE501+AJ500)/(Constants!$B$5+Constants!$B$4)</f>
        <v>400.5</v>
      </c>
      <c r="AJ501">
        <f>((Constants!$B$5*AI500)+Constants!$B$4*AE501+AJ500)-(Constants!$B$4+Constants!$B$5)*AI501</f>
        <v>0</v>
      </c>
      <c r="AK501">
        <f>((Constants!$B$5*AK500)+Constants!$B$4*AF501+AL500)/(Constants!$B$5+Constants!$B$4)</f>
        <v>400.5</v>
      </c>
      <c r="AL501">
        <f>((Constants!$B$5*AK500)+Constants!$B$4*AF501+AL500)-(Constants!$B$5+Constants!$B$4)*AK501</f>
        <v>0</v>
      </c>
      <c r="AM501">
        <f t="shared" si="145"/>
        <v>1</v>
      </c>
      <c r="AN501">
        <f t="shared" si="146"/>
        <v>1</v>
      </c>
      <c r="AO501">
        <f>(200000*(ABS(N501)-ABS(N499))+Constants!$B$7)/(2*Constants!$B$7)</f>
        <v>0.5</v>
      </c>
      <c r="AP501">
        <f>(200000*(ABS(O501)-ABS(O499))+Constants!$B$7)/(2*Constants!$B$7)</f>
        <v>0.5</v>
      </c>
      <c r="AQ501">
        <f t="shared" si="147"/>
        <v>1</v>
      </c>
      <c r="AR501">
        <f>(Constants!$B$3*Constants!$B$8*I501*K501+AS500)/(Constants!$B$9*Constants!$B$4)</f>
        <v>2.51327433628319</v>
      </c>
      <c r="AS501">
        <f>(Constants!$B$3*Constants!$B$8*I501*K501+AS500)-(AR501*Constants!$B$9*Constants!$B$4)</f>
        <v>0</v>
      </c>
      <c r="AT501">
        <f t="shared" si="148"/>
        <v>1254.1238938053</v>
      </c>
      <c r="AU501">
        <f t="array" ref="AU501">IF(SUMPRODUCT(--(SIGN(AN468:AN500)=SIGN(K469:K501)))=0,2,IF(AV500&gt;0,1,0))</f>
        <v>0</v>
      </c>
      <c r="AV501">
        <f>IF(AU501=2,ROUND(5*1000/Constants!$B$11,0),IF(AV500&gt;0,AV500-1,0))</f>
        <v>0</v>
      </c>
      <c r="AW501">
        <f t="shared" si="149"/>
        <v>0</v>
      </c>
      <c r="AX501">
        <f ca="1" t="array" ref="AX501">IF(AW501&gt;Constants!$B$12,2,IF(SUMPRODUCT(--(AX482:AX501=2))=0,0,1))</f>
        <v>2</v>
      </c>
      <c r="AZ501">
        <f t="array" ref="AZ501">IF(ABS(AG501)&gt;Constants!$B$13,2,IF(SUMPRODUCT(--(AZ481:AZ500=2))=0,0,1))</f>
        <v>0</v>
      </c>
    </row>
    <row r="502" spans="1:52">
      <c r="A502" s="3">
        <v>500</v>
      </c>
      <c r="B502">
        <f>Signals!D501</f>
        <v>1</v>
      </c>
      <c r="C502">
        <f>Signals!E501</f>
        <v>1</v>
      </c>
      <c r="D502">
        <f>Signals!G501</f>
        <v>0</v>
      </c>
      <c r="E502">
        <f>Signals!J501</f>
        <v>0</v>
      </c>
      <c r="F502">
        <f>Signals!K501</f>
        <v>0</v>
      </c>
      <c r="G502">
        <f>IF(Constants!$B$2=2,-B502,B502)</f>
        <v>1</v>
      </c>
      <c r="H502">
        <f>IF(Constants!$C$2=2,-C502,C502)</f>
        <v>1</v>
      </c>
      <c r="I502">
        <f t="shared" si="133"/>
        <v>1</v>
      </c>
      <c r="J502">
        <f t="shared" si="134"/>
        <v>1</v>
      </c>
      <c r="K502">
        <f t="shared" si="135"/>
        <v>1</v>
      </c>
      <c r="L502">
        <f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400.5</v>
      </c>
      <c r="M502">
        <f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400.5</v>
      </c>
      <c r="N502">
        <f t="shared" si="136"/>
        <v>400.5</v>
      </c>
      <c r="O502">
        <f t="shared" si="137"/>
        <v>400.5</v>
      </c>
      <c r="P502">
        <f>IF(I502&lt;&gt;0,(ABS(L502*Constants!$B$10)+50)/100,MAX(P501-ABS(N502*Constants!$B$4),0))</f>
        <v>0.54005</v>
      </c>
      <c r="Q502">
        <f>IF(J502&lt;&gt;0,(ABS(M502*Constants!$B$10)+50)/100,MAX(Q501-ABS(O502*Constants!$B$4),0))</f>
        <v>0.54005</v>
      </c>
      <c r="R502">
        <f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400.5</v>
      </c>
      <c r="S502">
        <f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400.5</v>
      </c>
      <c r="T502">
        <f t="shared" si="138"/>
        <v>400.5</v>
      </c>
      <c r="U502">
        <f t="shared" si="139"/>
        <v>400.5</v>
      </c>
      <c r="V502">
        <f>IF(I502&lt;&gt;0,(ABS(R502*Constants!$B$4)+50)/100,IF(R502=0,MAX((0-ABS(T502*Constants!$B$4)),0),(ABS(R502*Constants!$B$4)+50)/100))</f>
        <v>501.125</v>
      </c>
      <c r="W502">
        <f>IF(J502&lt;&gt;0,(ABS(S502*Constants!$B$4)+50)/100,IF(S502=0,MAX((0-ABS(U502*Constants!$B$4)),0),(ABS(S502*Constants!$B$4)+50)/100))</f>
        <v>501.125</v>
      </c>
      <c r="X502">
        <f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400.5</v>
      </c>
      <c r="Y502">
        <f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400.5</v>
      </c>
      <c r="Z502">
        <f t="shared" si="140"/>
        <v>400.5</v>
      </c>
      <c r="AA502">
        <f t="shared" si="141"/>
        <v>400.5</v>
      </c>
      <c r="AB502">
        <f>IF(I502&lt;&gt;0,(ABS(X502*Constants!$B$10)+50)/100,IF(X502=0,MAX((AB501-ABS(Z502*Constants!$B$4)),0),(ABS(X502*Constants!$B$4)+50)/100))</f>
        <v>0.54005</v>
      </c>
      <c r="AC502">
        <f>IF(J502&lt;&gt;0,(ABS(Y502*Constants!$B$10)+50)/100,IF(Y502=0,MAX((AC501-ABS(AA502*Constants!$B$4)),0),(ABS(Y502*Constants!$B$4)+50)/100))</f>
        <v>0.54005</v>
      </c>
      <c r="AD502">
        <f t="shared" si="142"/>
        <v>401</v>
      </c>
      <c r="AE502">
        <f t="shared" si="143"/>
        <v>400.5</v>
      </c>
      <c r="AF502">
        <f t="shared" si="144"/>
        <v>400.5</v>
      </c>
      <c r="AG502">
        <f>((Constants!$B$5*AG501)+Constants!$B$4*AD502+AH501)/(Constants!$B$5+Constants!$B$4)</f>
        <v>401</v>
      </c>
      <c r="AH502">
        <f>((Constants!$B$5*AG501)+Constants!$B$4*AD502+AH501)-(Constants!$B$5+Constants!$B$4)*AG502</f>
        <v>0</v>
      </c>
      <c r="AI502">
        <f>((Constants!$B$5*AI501)+Constants!$B$4*AE502+AJ501)/(Constants!$B$5+Constants!$B$4)</f>
        <v>400.5</v>
      </c>
      <c r="AJ502">
        <f>((Constants!$B$5*AI501)+Constants!$B$4*AE502+AJ501)-(Constants!$B$4+Constants!$B$5)*AI502</f>
        <v>0</v>
      </c>
      <c r="AK502">
        <f>((Constants!$B$5*AK501)+Constants!$B$4*AF502+AL501)/(Constants!$B$5+Constants!$B$4)</f>
        <v>400.5</v>
      </c>
      <c r="AL502">
        <f>((Constants!$B$5*AK501)+Constants!$B$4*AF502+AL501)-(Constants!$B$5+Constants!$B$4)*AK502</f>
        <v>0</v>
      </c>
      <c r="AM502">
        <f t="shared" si="145"/>
        <v>1</v>
      </c>
      <c r="AN502">
        <f t="shared" si="146"/>
        <v>1</v>
      </c>
      <c r="AO502">
        <f>(200000*(ABS(N502)-ABS(N500))+Constants!$B$7)/(2*Constants!$B$7)</f>
        <v>0.5</v>
      </c>
      <c r="AP502">
        <f>(200000*(ABS(O502)-ABS(O500))+Constants!$B$7)/(2*Constants!$B$7)</f>
        <v>0.5</v>
      </c>
      <c r="AQ502">
        <f t="shared" si="147"/>
        <v>1</v>
      </c>
      <c r="AR502">
        <f>(Constants!$B$3*Constants!$B$8*I502*K502+AS501)/(Constants!$B$9*Constants!$B$4)</f>
        <v>2.51327433628319</v>
      </c>
      <c r="AS502">
        <f>(Constants!$B$3*Constants!$B$8*I502*K502+AS501)-(AR502*Constants!$B$9*Constants!$B$4)</f>
        <v>0</v>
      </c>
      <c r="AT502">
        <f t="shared" si="148"/>
        <v>1256.63716814158</v>
      </c>
      <c r="AU502">
        <f t="array" ref="AU502">IF(SUMPRODUCT(--(SIGN(AN469:AN501)=SIGN(K470:K502)))=0,2,IF(AV501&gt;0,1,0))</f>
        <v>0</v>
      </c>
      <c r="AV502">
        <f>IF(AU502=2,ROUND(5*1000/Constants!$B$11,0),IF(AV501&gt;0,AV501-1,0))</f>
        <v>0</v>
      </c>
      <c r="AW502">
        <f t="shared" si="149"/>
        <v>0</v>
      </c>
      <c r="AX502">
        <f ca="1" t="array" ref="AX502">IF(AW502&gt;Constants!$B$12,2,IF(SUMPRODUCT(--(AX483:AX502=2))=0,0,1))</f>
        <v>2</v>
      </c>
      <c r="AZ502">
        <f t="array" ref="AZ502">IF(ABS(AG502)&gt;Constants!$B$13,2,IF(SUMPRODUCT(--(AZ482:AZ501=2))=0,0,1))</f>
        <v>0</v>
      </c>
    </row>
    <row r="503" spans="1:52">
      <c r="A503" s="3">
        <v>501</v>
      </c>
      <c r="B503">
        <f>Signals!D502</f>
        <v>1</v>
      </c>
      <c r="C503">
        <f>Signals!E502</f>
        <v>1</v>
      </c>
      <c r="D503">
        <f>Signals!G502</f>
        <v>0</v>
      </c>
      <c r="E503">
        <f>Signals!J502</f>
        <v>0</v>
      </c>
      <c r="F503">
        <f>Signals!K502</f>
        <v>0</v>
      </c>
      <c r="G503">
        <f>IF(Constants!$B$2=2,-B503,B503)</f>
        <v>1</v>
      </c>
      <c r="H503">
        <f>IF(Constants!$C$2=2,-C503,C503)</f>
        <v>1</v>
      </c>
      <c r="I503">
        <f t="shared" si="133"/>
        <v>1</v>
      </c>
      <c r="J503">
        <f t="shared" si="134"/>
        <v>1</v>
      </c>
      <c r="K503">
        <f t="shared" si="135"/>
        <v>1</v>
      </c>
      <c r="L503">
        <f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400.5</v>
      </c>
      <c r="M503">
        <f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400.5</v>
      </c>
      <c r="N503">
        <f t="shared" si="136"/>
        <v>400.5</v>
      </c>
      <c r="O503">
        <f t="shared" si="137"/>
        <v>400.5</v>
      </c>
      <c r="P503">
        <f>IF(I503&lt;&gt;0,(ABS(L503*Constants!$B$10)+50)/100,MAX(P502-ABS(N503*Constants!$B$4),0))</f>
        <v>0.54005</v>
      </c>
      <c r="Q503">
        <f>IF(J503&lt;&gt;0,(ABS(M503*Constants!$B$10)+50)/100,MAX(Q502-ABS(O503*Constants!$B$4),0))</f>
        <v>0.54005</v>
      </c>
      <c r="R503">
        <f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400.5</v>
      </c>
      <c r="S503">
        <f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400.5</v>
      </c>
      <c r="T503">
        <f t="shared" si="138"/>
        <v>400.5</v>
      </c>
      <c r="U503">
        <f t="shared" si="139"/>
        <v>400.5</v>
      </c>
      <c r="V503">
        <f>IF(I503&lt;&gt;0,(ABS(R503*Constants!$B$4)+50)/100,IF(R503=0,MAX((0-ABS(T503*Constants!$B$4)),0),(ABS(R503*Constants!$B$4)+50)/100))</f>
        <v>501.125</v>
      </c>
      <c r="W503">
        <f>IF(J503&lt;&gt;0,(ABS(S503*Constants!$B$4)+50)/100,IF(S503=0,MAX((0-ABS(U503*Constants!$B$4)),0),(ABS(S503*Constants!$B$4)+50)/100))</f>
        <v>501.125</v>
      </c>
      <c r="X503">
        <f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400.5</v>
      </c>
      <c r="Y503">
        <f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400.5</v>
      </c>
      <c r="Z503">
        <f t="shared" si="140"/>
        <v>400.5</v>
      </c>
      <c r="AA503">
        <f t="shared" si="141"/>
        <v>400.5</v>
      </c>
      <c r="AB503">
        <f>IF(I503&lt;&gt;0,(ABS(X503*Constants!$B$10)+50)/100,IF(X503=0,MAX((AB502-ABS(Z503*Constants!$B$4)),0),(ABS(X503*Constants!$B$4)+50)/100))</f>
        <v>0.54005</v>
      </c>
      <c r="AC503">
        <f>IF(J503&lt;&gt;0,(ABS(Y503*Constants!$B$10)+50)/100,IF(Y503=0,MAX((AC502-ABS(AA503*Constants!$B$4)),0),(ABS(Y503*Constants!$B$4)+50)/100))</f>
        <v>0.54005</v>
      </c>
      <c r="AD503">
        <f t="shared" si="142"/>
        <v>401</v>
      </c>
      <c r="AE503">
        <f t="shared" si="143"/>
        <v>400.5</v>
      </c>
      <c r="AF503">
        <f t="shared" si="144"/>
        <v>400.5</v>
      </c>
      <c r="AG503">
        <f>((Constants!$B$5*AG502)+Constants!$B$4*AD503+AH502)/(Constants!$B$5+Constants!$B$4)</f>
        <v>401</v>
      </c>
      <c r="AH503">
        <f>((Constants!$B$5*AG502)+Constants!$B$4*AD503+AH502)-(Constants!$B$5+Constants!$B$4)*AG503</f>
        <v>0</v>
      </c>
      <c r="AI503">
        <f>((Constants!$B$5*AI502)+Constants!$B$4*AE503+AJ502)/(Constants!$B$5+Constants!$B$4)</f>
        <v>400.5</v>
      </c>
      <c r="AJ503">
        <f>((Constants!$B$5*AI502)+Constants!$B$4*AE503+AJ502)-(Constants!$B$4+Constants!$B$5)*AI503</f>
        <v>0</v>
      </c>
      <c r="AK503">
        <f>((Constants!$B$5*AK502)+Constants!$B$4*AF503+AL502)/(Constants!$B$5+Constants!$B$4)</f>
        <v>400.5</v>
      </c>
      <c r="AL503">
        <f>((Constants!$B$5*AK502)+Constants!$B$4*AF503+AL502)-(Constants!$B$5+Constants!$B$4)*AK503</f>
        <v>0</v>
      </c>
      <c r="AM503">
        <f t="shared" si="145"/>
        <v>1</v>
      </c>
      <c r="AN503">
        <f t="shared" si="146"/>
        <v>1</v>
      </c>
      <c r="AO503">
        <f>(200000*(ABS(N503)-ABS(N501))+Constants!$B$7)/(2*Constants!$B$7)</f>
        <v>0.5</v>
      </c>
      <c r="AP503">
        <f>(200000*(ABS(O503)-ABS(O501))+Constants!$B$7)/(2*Constants!$B$7)</f>
        <v>0.5</v>
      </c>
      <c r="AQ503">
        <f t="shared" si="147"/>
        <v>1</v>
      </c>
      <c r="AR503">
        <f>(Constants!$B$3*Constants!$B$8*I503*K503+AS502)/(Constants!$B$9*Constants!$B$4)</f>
        <v>2.51327433628319</v>
      </c>
      <c r="AS503">
        <f>(Constants!$B$3*Constants!$B$8*I503*K503+AS502)-(AR503*Constants!$B$9*Constants!$B$4)</f>
        <v>0</v>
      </c>
      <c r="AT503">
        <f t="shared" si="148"/>
        <v>1259.15044247787</v>
      </c>
      <c r="AU503">
        <f t="array" ref="AU503">IF(SUMPRODUCT(--(SIGN(AN470:AN502)=SIGN(K471:K503)))=0,2,IF(AV502&gt;0,1,0))</f>
        <v>0</v>
      </c>
      <c r="AV503">
        <f>IF(AU503=2,ROUND(5*1000/Constants!$B$11,0),IF(AV502&gt;0,AV502-1,0))</f>
        <v>0</v>
      </c>
      <c r="AW503">
        <f t="shared" si="149"/>
        <v>0</v>
      </c>
      <c r="AX503">
        <f ca="1" t="array" ref="AX503">IF(AW503&gt;Constants!$B$12,2,IF(SUMPRODUCT(--(AX484:AX503=2))=0,0,1))</f>
        <v>2</v>
      </c>
      <c r="AZ503">
        <f t="array" ref="AZ503">IF(ABS(AG503)&gt;Constants!$B$13,2,IF(SUMPRODUCT(--(AZ483:AZ502=2))=0,0,1))</f>
        <v>0</v>
      </c>
    </row>
    <row r="504" spans="1:52">
      <c r="A504" s="3">
        <v>502</v>
      </c>
      <c r="B504">
        <f>Signals!D503</f>
        <v>1</v>
      </c>
      <c r="C504">
        <f>Signals!E503</f>
        <v>1</v>
      </c>
      <c r="D504">
        <f>Signals!G503</f>
        <v>0</v>
      </c>
      <c r="E504">
        <f>Signals!J503</f>
        <v>0</v>
      </c>
      <c r="F504">
        <f>Signals!K503</f>
        <v>0</v>
      </c>
      <c r="G504">
        <f>IF(Constants!$B$2=2,-B504,B504)</f>
        <v>1</v>
      </c>
      <c r="H504">
        <f>IF(Constants!$C$2=2,-C504,C504)</f>
        <v>1</v>
      </c>
      <c r="I504">
        <f t="shared" si="133"/>
        <v>1</v>
      </c>
      <c r="J504">
        <f t="shared" si="134"/>
        <v>1</v>
      </c>
      <c r="K504">
        <f t="shared" si="135"/>
        <v>1</v>
      </c>
      <c r="L504">
        <f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400.5</v>
      </c>
      <c r="M504">
        <f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400.5</v>
      </c>
      <c r="N504">
        <f t="shared" si="136"/>
        <v>400.5</v>
      </c>
      <c r="O504">
        <f t="shared" si="137"/>
        <v>400.5</v>
      </c>
      <c r="P504">
        <f>IF(I504&lt;&gt;0,(ABS(L504*Constants!$B$10)+50)/100,MAX(P503-ABS(N504*Constants!$B$4),0))</f>
        <v>0.54005</v>
      </c>
      <c r="Q504">
        <f>IF(J504&lt;&gt;0,(ABS(M504*Constants!$B$10)+50)/100,MAX(Q503-ABS(O504*Constants!$B$4),0))</f>
        <v>0.54005</v>
      </c>
      <c r="R504">
        <f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400.5</v>
      </c>
      <c r="S504">
        <f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400.5</v>
      </c>
      <c r="T504">
        <f t="shared" si="138"/>
        <v>400.5</v>
      </c>
      <c r="U504">
        <f t="shared" si="139"/>
        <v>400.5</v>
      </c>
      <c r="V504">
        <f>IF(I504&lt;&gt;0,(ABS(R504*Constants!$B$4)+50)/100,IF(R504=0,MAX((0-ABS(T504*Constants!$B$4)),0),(ABS(R504*Constants!$B$4)+50)/100))</f>
        <v>501.125</v>
      </c>
      <c r="W504">
        <f>IF(J504&lt;&gt;0,(ABS(S504*Constants!$B$4)+50)/100,IF(S504=0,MAX((0-ABS(U504*Constants!$B$4)),0),(ABS(S504*Constants!$B$4)+50)/100))</f>
        <v>501.125</v>
      </c>
      <c r="X504">
        <f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400.5</v>
      </c>
      <c r="Y504">
        <f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400.5</v>
      </c>
      <c r="Z504">
        <f t="shared" si="140"/>
        <v>400.5</v>
      </c>
      <c r="AA504">
        <f t="shared" si="141"/>
        <v>400.5</v>
      </c>
      <c r="AB504">
        <f>IF(I504&lt;&gt;0,(ABS(X504*Constants!$B$10)+50)/100,IF(X504=0,MAX((AB503-ABS(Z504*Constants!$B$4)),0),(ABS(X504*Constants!$B$4)+50)/100))</f>
        <v>0.54005</v>
      </c>
      <c r="AC504">
        <f>IF(J504&lt;&gt;0,(ABS(Y504*Constants!$B$10)+50)/100,IF(Y504=0,MAX((AC503-ABS(AA504*Constants!$B$4)),0),(ABS(Y504*Constants!$B$4)+50)/100))</f>
        <v>0.54005</v>
      </c>
      <c r="AD504">
        <f t="shared" si="142"/>
        <v>401</v>
      </c>
      <c r="AE504">
        <f t="shared" si="143"/>
        <v>400.5</v>
      </c>
      <c r="AF504">
        <f t="shared" si="144"/>
        <v>400.5</v>
      </c>
      <c r="AG504">
        <f>((Constants!$B$5*AG503)+Constants!$B$4*AD504+AH503)/(Constants!$B$5+Constants!$B$4)</f>
        <v>401</v>
      </c>
      <c r="AH504">
        <f>((Constants!$B$5*AG503)+Constants!$B$4*AD504+AH503)-(Constants!$B$5+Constants!$B$4)*AG504</f>
        <v>0</v>
      </c>
      <c r="AI504">
        <f>((Constants!$B$5*AI503)+Constants!$B$4*AE504+AJ503)/(Constants!$B$5+Constants!$B$4)</f>
        <v>400.5</v>
      </c>
      <c r="AJ504">
        <f>((Constants!$B$5*AI503)+Constants!$B$4*AE504+AJ503)-(Constants!$B$4+Constants!$B$5)*AI504</f>
        <v>0</v>
      </c>
      <c r="AK504">
        <f>((Constants!$B$5*AK503)+Constants!$B$4*AF504+AL503)/(Constants!$B$5+Constants!$B$4)</f>
        <v>400.5</v>
      </c>
      <c r="AL504">
        <f>((Constants!$B$5*AK503)+Constants!$B$4*AF504+AL503)-(Constants!$B$5+Constants!$B$4)*AK504</f>
        <v>0</v>
      </c>
      <c r="AM504">
        <f t="shared" si="145"/>
        <v>1</v>
      </c>
      <c r="AN504">
        <f t="shared" si="146"/>
        <v>1</v>
      </c>
      <c r="AO504">
        <f>(200000*(ABS(N504)-ABS(N502))+Constants!$B$7)/(2*Constants!$B$7)</f>
        <v>0.5</v>
      </c>
      <c r="AP504">
        <f>(200000*(ABS(O504)-ABS(O502))+Constants!$B$7)/(2*Constants!$B$7)</f>
        <v>0.5</v>
      </c>
      <c r="AQ504">
        <f t="shared" si="147"/>
        <v>1</v>
      </c>
      <c r="AR504">
        <f>(Constants!$B$3*Constants!$B$8*I504*K504+AS503)/(Constants!$B$9*Constants!$B$4)</f>
        <v>2.51327433628319</v>
      </c>
      <c r="AS504">
        <f>(Constants!$B$3*Constants!$B$8*I504*K504+AS503)-(AR504*Constants!$B$9*Constants!$B$4)</f>
        <v>0</v>
      </c>
      <c r="AT504">
        <f t="shared" si="148"/>
        <v>1261.66371681415</v>
      </c>
      <c r="AU504">
        <f t="array" ref="AU504">IF(SUMPRODUCT(--(SIGN(AN471:AN503)=SIGN(K472:K504)))=0,2,IF(AV503&gt;0,1,0))</f>
        <v>0</v>
      </c>
      <c r="AV504">
        <f>IF(AU504=2,ROUND(5*1000/Constants!$B$11,0),IF(AV503&gt;0,AV503-1,0))</f>
        <v>0</v>
      </c>
      <c r="AW504">
        <f t="shared" si="149"/>
        <v>0</v>
      </c>
      <c r="AX504">
        <f ca="1" t="array" ref="AX504">IF(AW504&gt;Constants!$B$12,2,IF(SUMPRODUCT(--(AX485:AX504=2))=0,0,1))</f>
        <v>2</v>
      </c>
      <c r="AZ504">
        <f t="array" ref="AZ504">IF(ABS(AG504)&gt;Constants!$B$13,2,IF(SUMPRODUCT(--(AZ484:AZ503=2))=0,0,1))</f>
        <v>0</v>
      </c>
    </row>
    <row r="505" spans="1:52">
      <c r="A505" s="3">
        <v>503</v>
      </c>
      <c r="B505">
        <f>Signals!D504</f>
        <v>1</v>
      </c>
      <c r="C505">
        <f>Signals!E504</f>
        <v>1</v>
      </c>
      <c r="D505">
        <f>Signals!G504</f>
        <v>0</v>
      </c>
      <c r="E505">
        <f>Signals!J504</f>
        <v>0</v>
      </c>
      <c r="F505">
        <f>Signals!K504</f>
        <v>0</v>
      </c>
      <c r="G505">
        <f>IF(Constants!$B$2=2,-B505,B505)</f>
        <v>1</v>
      </c>
      <c r="H505">
        <f>IF(Constants!$C$2=2,-C505,C505)</f>
        <v>1</v>
      </c>
      <c r="I505">
        <f t="shared" si="133"/>
        <v>1</v>
      </c>
      <c r="J505">
        <f t="shared" si="134"/>
        <v>1</v>
      </c>
      <c r="K505">
        <f t="shared" si="135"/>
        <v>1</v>
      </c>
      <c r="L505">
        <f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400.5</v>
      </c>
      <c r="M505">
        <f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400.5</v>
      </c>
      <c r="N505">
        <f t="shared" si="136"/>
        <v>400.5</v>
      </c>
      <c r="O505">
        <f t="shared" si="137"/>
        <v>400.5</v>
      </c>
      <c r="P505">
        <f>IF(I505&lt;&gt;0,(ABS(L505*Constants!$B$10)+50)/100,MAX(P504-ABS(N505*Constants!$B$4),0))</f>
        <v>0.54005</v>
      </c>
      <c r="Q505">
        <f>IF(J505&lt;&gt;0,(ABS(M505*Constants!$B$10)+50)/100,MAX(Q504-ABS(O505*Constants!$B$4),0))</f>
        <v>0.54005</v>
      </c>
      <c r="R505">
        <f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400.5</v>
      </c>
      <c r="S505">
        <f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400.5</v>
      </c>
      <c r="T505">
        <f t="shared" si="138"/>
        <v>400.5</v>
      </c>
      <c r="U505">
        <f t="shared" si="139"/>
        <v>400.5</v>
      </c>
      <c r="V505">
        <f>IF(I505&lt;&gt;0,(ABS(R505*Constants!$B$4)+50)/100,IF(R505=0,MAX((0-ABS(T505*Constants!$B$4)),0),(ABS(R505*Constants!$B$4)+50)/100))</f>
        <v>501.125</v>
      </c>
      <c r="W505">
        <f>IF(J505&lt;&gt;0,(ABS(S505*Constants!$B$4)+50)/100,IF(S505=0,MAX((0-ABS(U505*Constants!$B$4)),0),(ABS(S505*Constants!$B$4)+50)/100))</f>
        <v>501.125</v>
      </c>
      <c r="X505">
        <f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400.5</v>
      </c>
      <c r="Y505">
        <f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400.5</v>
      </c>
      <c r="Z505">
        <f t="shared" si="140"/>
        <v>400.5</v>
      </c>
      <c r="AA505">
        <f t="shared" si="141"/>
        <v>400.5</v>
      </c>
      <c r="AB505">
        <f>IF(I505&lt;&gt;0,(ABS(X505*Constants!$B$10)+50)/100,IF(X505=0,MAX((AB504-ABS(Z505*Constants!$B$4)),0),(ABS(X505*Constants!$B$4)+50)/100))</f>
        <v>0.54005</v>
      </c>
      <c r="AC505">
        <f>IF(J505&lt;&gt;0,(ABS(Y505*Constants!$B$10)+50)/100,IF(Y505=0,MAX((AC504-ABS(AA505*Constants!$B$4)),0),(ABS(Y505*Constants!$B$4)+50)/100))</f>
        <v>0.54005</v>
      </c>
      <c r="AD505">
        <f t="shared" si="142"/>
        <v>401</v>
      </c>
      <c r="AE505">
        <f t="shared" si="143"/>
        <v>400.5</v>
      </c>
      <c r="AF505">
        <f t="shared" si="144"/>
        <v>400.5</v>
      </c>
      <c r="AG505">
        <f>((Constants!$B$5*AG504)+Constants!$B$4*AD505+AH504)/(Constants!$B$5+Constants!$B$4)</f>
        <v>401</v>
      </c>
      <c r="AH505">
        <f>((Constants!$B$5*AG504)+Constants!$B$4*AD505+AH504)-(Constants!$B$5+Constants!$B$4)*AG505</f>
        <v>0</v>
      </c>
      <c r="AI505">
        <f>((Constants!$B$5*AI504)+Constants!$B$4*AE505+AJ504)/(Constants!$B$5+Constants!$B$4)</f>
        <v>400.5</v>
      </c>
      <c r="AJ505">
        <f>((Constants!$B$5*AI504)+Constants!$B$4*AE505+AJ504)-(Constants!$B$4+Constants!$B$5)*AI505</f>
        <v>0</v>
      </c>
      <c r="AK505">
        <f>((Constants!$B$5*AK504)+Constants!$B$4*AF505+AL504)/(Constants!$B$5+Constants!$B$4)</f>
        <v>400.5</v>
      </c>
      <c r="AL505">
        <f>((Constants!$B$5*AK504)+Constants!$B$4*AF505+AL504)-(Constants!$B$5+Constants!$B$4)*AK505</f>
        <v>0</v>
      </c>
      <c r="AM505">
        <f t="shared" si="145"/>
        <v>1</v>
      </c>
      <c r="AN505">
        <f t="shared" si="146"/>
        <v>1</v>
      </c>
      <c r="AO505">
        <f>(200000*(ABS(N505)-ABS(N503))+Constants!$B$7)/(2*Constants!$B$7)</f>
        <v>0.5</v>
      </c>
      <c r="AP505">
        <f>(200000*(ABS(O505)-ABS(O503))+Constants!$B$7)/(2*Constants!$B$7)</f>
        <v>0.5</v>
      </c>
      <c r="AQ505">
        <f t="shared" si="147"/>
        <v>1</v>
      </c>
      <c r="AR505">
        <f>(Constants!$B$3*Constants!$B$8*I505*K505+AS504)/(Constants!$B$9*Constants!$B$4)</f>
        <v>2.51327433628319</v>
      </c>
      <c r="AS505">
        <f>(Constants!$B$3*Constants!$B$8*I505*K505+AS504)-(AR505*Constants!$B$9*Constants!$B$4)</f>
        <v>0</v>
      </c>
      <c r="AT505">
        <f t="shared" si="148"/>
        <v>1264.17699115043</v>
      </c>
      <c r="AU505">
        <f t="array" ref="AU505">IF(SUMPRODUCT(--(SIGN(AN472:AN504)=SIGN(K473:K505)))=0,2,IF(AV504&gt;0,1,0))</f>
        <v>0</v>
      </c>
      <c r="AV505">
        <f>IF(AU505=2,ROUND(5*1000/Constants!$B$11,0),IF(AV504&gt;0,AV504-1,0))</f>
        <v>0</v>
      </c>
      <c r="AW505">
        <f t="shared" si="149"/>
        <v>0</v>
      </c>
      <c r="AX505">
        <f ca="1" t="array" ref="AX505">IF(AW505&gt;Constants!$B$12,2,IF(SUMPRODUCT(--(AX486:AX505=2))=0,0,1))</f>
        <v>2</v>
      </c>
      <c r="AZ505">
        <f t="array" ref="AZ505">IF(ABS(AG505)&gt;Constants!$B$13,2,IF(SUMPRODUCT(--(AZ485:AZ504=2))=0,0,1))</f>
        <v>0</v>
      </c>
    </row>
    <row r="506" spans="1:52">
      <c r="A506" s="3">
        <v>504</v>
      </c>
      <c r="B506">
        <f>Signals!D505</f>
        <v>1</v>
      </c>
      <c r="C506">
        <f>Signals!E505</f>
        <v>1</v>
      </c>
      <c r="D506">
        <f>Signals!G505</f>
        <v>0</v>
      </c>
      <c r="E506">
        <f>Signals!J505</f>
        <v>0</v>
      </c>
      <c r="F506">
        <f>Signals!K505</f>
        <v>0</v>
      </c>
      <c r="G506">
        <f>IF(Constants!$B$2=2,-B506,B506)</f>
        <v>1</v>
      </c>
      <c r="H506">
        <f>IF(Constants!$C$2=2,-C506,C506)</f>
        <v>1</v>
      </c>
      <c r="I506">
        <f t="shared" si="133"/>
        <v>1</v>
      </c>
      <c r="J506">
        <f t="shared" si="134"/>
        <v>1</v>
      </c>
      <c r="K506">
        <f t="shared" si="135"/>
        <v>1</v>
      </c>
      <c r="L506">
        <f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400.5</v>
      </c>
      <c r="M506">
        <f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400.5</v>
      </c>
      <c r="N506">
        <f t="shared" si="136"/>
        <v>400.5</v>
      </c>
      <c r="O506">
        <f t="shared" si="137"/>
        <v>400.5</v>
      </c>
      <c r="P506">
        <f>IF(I506&lt;&gt;0,(ABS(L506*Constants!$B$10)+50)/100,MAX(P505-ABS(N506*Constants!$B$4),0))</f>
        <v>0.54005</v>
      </c>
      <c r="Q506">
        <f>IF(J506&lt;&gt;0,(ABS(M506*Constants!$B$10)+50)/100,MAX(Q505-ABS(O506*Constants!$B$4),0))</f>
        <v>0.54005</v>
      </c>
      <c r="R506">
        <f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400.5</v>
      </c>
      <c r="S506">
        <f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400.5</v>
      </c>
      <c r="T506">
        <f t="shared" si="138"/>
        <v>400.5</v>
      </c>
      <c r="U506">
        <f t="shared" si="139"/>
        <v>400.5</v>
      </c>
      <c r="V506">
        <f>IF(I506&lt;&gt;0,(ABS(R506*Constants!$B$4)+50)/100,IF(R506=0,MAX((0-ABS(T506*Constants!$B$4)),0),(ABS(R506*Constants!$B$4)+50)/100))</f>
        <v>501.125</v>
      </c>
      <c r="W506">
        <f>IF(J506&lt;&gt;0,(ABS(S506*Constants!$B$4)+50)/100,IF(S506=0,MAX((0-ABS(U506*Constants!$B$4)),0),(ABS(S506*Constants!$B$4)+50)/100))</f>
        <v>501.125</v>
      </c>
      <c r="X506">
        <f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400.5</v>
      </c>
      <c r="Y506">
        <f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400.5</v>
      </c>
      <c r="Z506">
        <f t="shared" si="140"/>
        <v>400.5</v>
      </c>
      <c r="AA506">
        <f t="shared" si="141"/>
        <v>400.5</v>
      </c>
      <c r="AB506">
        <f>IF(I506&lt;&gt;0,(ABS(X506*Constants!$B$10)+50)/100,IF(X506=0,MAX((AB505-ABS(Z506*Constants!$B$4)),0),(ABS(X506*Constants!$B$4)+50)/100))</f>
        <v>0.54005</v>
      </c>
      <c r="AC506">
        <f>IF(J506&lt;&gt;0,(ABS(Y506*Constants!$B$10)+50)/100,IF(Y506=0,MAX((AC505-ABS(AA506*Constants!$B$4)),0),(ABS(Y506*Constants!$B$4)+50)/100))</f>
        <v>0.54005</v>
      </c>
      <c r="AD506">
        <f t="shared" si="142"/>
        <v>401</v>
      </c>
      <c r="AE506">
        <f t="shared" si="143"/>
        <v>400.5</v>
      </c>
      <c r="AF506">
        <f t="shared" si="144"/>
        <v>400.5</v>
      </c>
      <c r="AG506">
        <f>((Constants!$B$5*AG505)+Constants!$B$4*AD506+AH505)/(Constants!$B$5+Constants!$B$4)</f>
        <v>401</v>
      </c>
      <c r="AH506">
        <f>((Constants!$B$5*AG505)+Constants!$B$4*AD506+AH505)-(Constants!$B$5+Constants!$B$4)*AG506</f>
        <v>0</v>
      </c>
      <c r="AI506">
        <f>((Constants!$B$5*AI505)+Constants!$B$4*AE506+AJ505)/(Constants!$B$5+Constants!$B$4)</f>
        <v>400.5</v>
      </c>
      <c r="AJ506">
        <f>((Constants!$B$5*AI505)+Constants!$B$4*AE506+AJ505)-(Constants!$B$4+Constants!$B$5)*AI506</f>
        <v>0</v>
      </c>
      <c r="AK506">
        <f>((Constants!$B$5*AK505)+Constants!$B$4*AF506+AL505)/(Constants!$B$5+Constants!$B$4)</f>
        <v>400.5</v>
      </c>
      <c r="AL506">
        <f>((Constants!$B$5*AK505)+Constants!$B$4*AF506+AL505)-(Constants!$B$5+Constants!$B$4)*AK506</f>
        <v>0</v>
      </c>
      <c r="AM506">
        <f t="shared" si="145"/>
        <v>1</v>
      </c>
      <c r="AN506">
        <f t="shared" si="146"/>
        <v>1</v>
      </c>
      <c r="AO506">
        <f>(200000*(ABS(N506)-ABS(N504))+Constants!$B$7)/(2*Constants!$B$7)</f>
        <v>0.5</v>
      </c>
      <c r="AP506">
        <f>(200000*(ABS(O506)-ABS(O504))+Constants!$B$7)/(2*Constants!$B$7)</f>
        <v>0.5</v>
      </c>
      <c r="AQ506">
        <f t="shared" si="147"/>
        <v>1</v>
      </c>
      <c r="AR506">
        <f>(Constants!$B$3*Constants!$B$8*I506*K506+AS505)/(Constants!$B$9*Constants!$B$4)</f>
        <v>2.51327433628319</v>
      </c>
      <c r="AS506">
        <f>(Constants!$B$3*Constants!$B$8*I506*K506+AS505)-(AR506*Constants!$B$9*Constants!$B$4)</f>
        <v>0</v>
      </c>
      <c r="AT506">
        <f t="shared" si="148"/>
        <v>1266.69026548672</v>
      </c>
      <c r="AU506">
        <f t="array" ref="AU506">IF(SUMPRODUCT(--(SIGN(AN473:AN505)=SIGN(K474:K506)))=0,2,IF(AV505&gt;0,1,0))</f>
        <v>0</v>
      </c>
      <c r="AV506">
        <f>IF(AU506=2,ROUND(5*1000/Constants!$B$11,0),IF(AV505&gt;0,AV505-1,0))</f>
        <v>0</v>
      </c>
      <c r="AW506">
        <f t="shared" si="149"/>
        <v>0</v>
      </c>
      <c r="AX506">
        <f ca="1" t="array" ref="AX506">IF(AW506&gt;Constants!$B$12,2,IF(SUMPRODUCT(--(AX487:AX506=2))=0,0,1))</f>
        <v>2</v>
      </c>
      <c r="AZ506">
        <f t="array" ref="AZ506">IF(ABS(AG506)&gt;Constants!$B$13,2,IF(SUMPRODUCT(--(AZ486:AZ505=2))=0,0,1))</f>
        <v>0</v>
      </c>
    </row>
    <row r="507" spans="1:52">
      <c r="A507" s="3">
        <v>505</v>
      </c>
      <c r="B507">
        <f>Signals!D506</f>
        <v>1</v>
      </c>
      <c r="C507">
        <f>Signals!E506</f>
        <v>1</v>
      </c>
      <c r="D507">
        <f>Signals!G506</f>
        <v>0</v>
      </c>
      <c r="E507">
        <f>Signals!J506</f>
        <v>0</v>
      </c>
      <c r="F507">
        <f>Signals!K506</f>
        <v>0</v>
      </c>
      <c r="G507">
        <f>IF(Constants!$B$2=2,-B507,B507)</f>
        <v>1</v>
      </c>
      <c r="H507">
        <f>IF(Constants!$C$2=2,-C507,C507)</f>
        <v>1</v>
      </c>
      <c r="I507">
        <f t="shared" si="133"/>
        <v>1</v>
      </c>
      <c r="J507">
        <f t="shared" si="134"/>
        <v>1</v>
      </c>
      <c r="K507">
        <f t="shared" si="135"/>
        <v>1</v>
      </c>
      <c r="L507">
        <f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400.5</v>
      </c>
      <c r="M507">
        <f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400.5</v>
      </c>
      <c r="N507">
        <f t="shared" si="136"/>
        <v>400.5</v>
      </c>
      <c r="O507">
        <f t="shared" si="137"/>
        <v>400.5</v>
      </c>
      <c r="P507">
        <f>IF(I507&lt;&gt;0,(ABS(L507*Constants!$B$10)+50)/100,MAX(P506-ABS(N507*Constants!$B$4),0))</f>
        <v>0.54005</v>
      </c>
      <c r="Q507">
        <f>IF(J507&lt;&gt;0,(ABS(M507*Constants!$B$10)+50)/100,MAX(Q506-ABS(O507*Constants!$B$4),0))</f>
        <v>0.54005</v>
      </c>
      <c r="R507">
        <f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400.5</v>
      </c>
      <c r="S507">
        <f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400.5</v>
      </c>
      <c r="T507">
        <f t="shared" si="138"/>
        <v>400.5</v>
      </c>
      <c r="U507">
        <f t="shared" si="139"/>
        <v>400.5</v>
      </c>
      <c r="V507">
        <f>IF(I507&lt;&gt;0,(ABS(R507*Constants!$B$4)+50)/100,IF(R507=0,MAX((0-ABS(T507*Constants!$B$4)),0),(ABS(R507*Constants!$B$4)+50)/100))</f>
        <v>501.125</v>
      </c>
      <c r="W507">
        <f>IF(J507&lt;&gt;0,(ABS(S507*Constants!$B$4)+50)/100,IF(S507=0,MAX((0-ABS(U507*Constants!$B$4)),0),(ABS(S507*Constants!$B$4)+50)/100))</f>
        <v>501.125</v>
      </c>
      <c r="X507">
        <f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400.5</v>
      </c>
      <c r="Y507">
        <f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400.5</v>
      </c>
      <c r="Z507">
        <f t="shared" si="140"/>
        <v>400.5</v>
      </c>
      <c r="AA507">
        <f t="shared" si="141"/>
        <v>400.5</v>
      </c>
      <c r="AB507">
        <f>IF(I507&lt;&gt;0,(ABS(X507*Constants!$B$10)+50)/100,IF(X507=0,MAX((AB506-ABS(Z507*Constants!$B$4)),0),(ABS(X507*Constants!$B$4)+50)/100))</f>
        <v>0.54005</v>
      </c>
      <c r="AC507">
        <f>IF(J507&lt;&gt;0,(ABS(Y507*Constants!$B$10)+50)/100,IF(Y507=0,MAX((AC506-ABS(AA507*Constants!$B$4)),0),(ABS(Y507*Constants!$B$4)+50)/100))</f>
        <v>0.54005</v>
      </c>
      <c r="AD507">
        <f t="shared" si="142"/>
        <v>401</v>
      </c>
      <c r="AE507">
        <f t="shared" si="143"/>
        <v>400.5</v>
      </c>
      <c r="AF507">
        <f t="shared" si="144"/>
        <v>400.5</v>
      </c>
      <c r="AG507">
        <f>((Constants!$B$5*AG506)+Constants!$B$4*AD507+AH506)/(Constants!$B$5+Constants!$B$4)</f>
        <v>401</v>
      </c>
      <c r="AH507">
        <f>((Constants!$B$5*AG506)+Constants!$B$4*AD507+AH506)-(Constants!$B$5+Constants!$B$4)*AG507</f>
        <v>0</v>
      </c>
      <c r="AI507">
        <f>((Constants!$B$5*AI506)+Constants!$B$4*AE507+AJ506)/(Constants!$B$5+Constants!$B$4)</f>
        <v>400.5</v>
      </c>
      <c r="AJ507">
        <f>((Constants!$B$5*AI506)+Constants!$B$4*AE507+AJ506)-(Constants!$B$4+Constants!$B$5)*AI507</f>
        <v>0</v>
      </c>
      <c r="AK507">
        <f>((Constants!$B$5*AK506)+Constants!$B$4*AF507+AL506)/(Constants!$B$5+Constants!$B$4)</f>
        <v>400.5</v>
      </c>
      <c r="AL507">
        <f>((Constants!$B$5*AK506)+Constants!$B$4*AF507+AL506)-(Constants!$B$5+Constants!$B$4)*AK507</f>
        <v>0</v>
      </c>
      <c r="AM507">
        <f t="shared" si="145"/>
        <v>1</v>
      </c>
      <c r="AN507">
        <f t="shared" si="146"/>
        <v>1</v>
      </c>
      <c r="AO507">
        <f>(200000*(ABS(N507)-ABS(N505))+Constants!$B$7)/(2*Constants!$B$7)</f>
        <v>0.5</v>
      </c>
      <c r="AP507">
        <f>(200000*(ABS(O507)-ABS(O505))+Constants!$B$7)/(2*Constants!$B$7)</f>
        <v>0.5</v>
      </c>
      <c r="AQ507">
        <f t="shared" si="147"/>
        <v>1</v>
      </c>
      <c r="AR507">
        <f>(Constants!$B$3*Constants!$B$8*I507*K507+AS506)/(Constants!$B$9*Constants!$B$4)</f>
        <v>2.51327433628319</v>
      </c>
      <c r="AS507">
        <f>(Constants!$B$3*Constants!$B$8*I507*K507+AS506)-(AR507*Constants!$B$9*Constants!$B$4)</f>
        <v>0</v>
      </c>
      <c r="AT507">
        <f t="shared" si="148"/>
        <v>1269.203539823</v>
      </c>
      <c r="AU507">
        <f t="array" ref="AU507">IF(SUMPRODUCT(--(SIGN(AN474:AN506)=SIGN(K475:K507)))=0,2,IF(AV506&gt;0,1,0))</f>
        <v>0</v>
      </c>
      <c r="AV507">
        <f>IF(AU507=2,ROUND(5*1000/Constants!$B$11,0),IF(AV506&gt;0,AV506-1,0))</f>
        <v>0</v>
      </c>
      <c r="AW507">
        <f t="shared" si="149"/>
        <v>0</v>
      </c>
      <c r="AX507">
        <f ca="1" t="array" ref="AX507">IF(AW507&gt;Constants!$B$12,2,IF(SUMPRODUCT(--(AX488:AX507=2))=0,0,1))</f>
        <v>2</v>
      </c>
      <c r="AZ507">
        <f t="array" ref="AZ507">IF(ABS(AG507)&gt;Constants!$B$13,2,IF(SUMPRODUCT(--(AZ487:AZ506=2))=0,0,1))</f>
        <v>0</v>
      </c>
    </row>
    <row r="508" spans="1:52">
      <c r="A508" s="3">
        <v>506</v>
      </c>
      <c r="B508">
        <f>Signals!D507</f>
        <v>1</v>
      </c>
      <c r="C508">
        <f>Signals!E507</f>
        <v>1</v>
      </c>
      <c r="D508">
        <f>Signals!G507</f>
        <v>0</v>
      </c>
      <c r="E508">
        <f>Signals!J507</f>
        <v>0</v>
      </c>
      <c r="F508">
        <f>Signals!K507</f>
        <v>0</v>
      </c>
      <c r="G508">
        <f>IF(Constants!$B$2=2,-B508,B508)</f>
        <v>1</v>
      </c>
      <c r="H508">
        <f>IF(Constants!$C$2=2,-C508,C508)</f>
        <v>1</v>
      </c>
      <c r="I508">
        <f t="shared" si="133"/>
        <v>1</v>
      </c>
      <c r="J508">
        <f t="shared" si="134"/>
        <v>1</v>
      </c>
      <c r="K508">
        <f t="shared" si="135"/>
        <v>1</v>
      </c>
      <c r="L508">
        <f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400.5</v>
      </c>
      <c r="M508">
        <f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400.5</v>
      </c>
      <c r="N508">
        <f t="shared" si="136"/>
        <v>400.5</v>
      </c>
      <c r="O508">
        <f t="shared" si="137"/>
        <v>400.5</v>
      </c>
      <c r="P508">
        <f>IF(I508&lt;&gt;0,(ABS(L508*Constants!$B$10)+50)/100,MAX(P507-ABS(N508*Constants!$B$4),0))</f>
        <v>0.54005</v>
      </c>
      <c r="Q508">
        <f>IF(J508&lt;&gt;0,(ABS(M508*Constants!$B$10)+50)/100,MAX(Q507-ABS(O508*Constants!$B$4),0))</f>
        <v>0.54005</v>
      </c>
      <c r="R508">
        <f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400.5</v>
      </c>
      <c r="S508">
        <f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400.5</v>
      </c>
      <c r="T508">
        <f t="shared" si="138"/>
        <v>400.5</v>
      </c>
      <c r="U508">
        <f t="shared" si="139"/>
        <v>400.5</v>
      </c>
      <c r="V508">
        <f>IF(I508&lt;&gt;0,(ABS(R508*Constants!$B$4)+50)/100,IF(R508=0,MAX((0-ABS(T508*Constants!$B$4)),0),(ABS(R508*Constants!$B$4)+50)/100))</f>
        <v>501.125</v>
      </c>
      <c r="W508">
        <f>IF(J508&lt;&gt;0,(ABS(S508*Constants!$B$4)+50)/100,IF(S508=0,MAX((0-ABS(U508*Constants!$B$4)),0),(ABS(S508*Constants!$B$4)+50)/100))</f>
        <v>501.125</v>
      </c>
      <c r="X508">
        <f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400.5</v>
      </c>
      <c r="Y508">
        <f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400.5</v>
      </c>
      <c r="Z508">
        <f t="shared" si="140"/>
        <v>400.5</v>
      </c>
      <c r="AA508">
        <f t="shared" si="141"/>
        <v>400.5</v>
      </c>
      <c r="AB508">
        <f>IF(I508&lt;&gt;0,(ABS(X508*Constants!$B$10)+50)/100,IF(X508=0,MAX((AB507-ABS(Z508*Constants!$B$4)),0),(ABS(X508*Constants!$B$4)+50)/100))</f>
        <v>0.54005</v>
      </c>
      <c r="AC508">
        <f>IF(J508&lt;&gt;0,(ABS(Y508*Constants!$B$10)+50)/100,IF(Y508=0,MAX((AC507-ABS(AA508*Constants!$B$4)),0),(ABS(Y508*Constants!$B$4)+50)/100))</f>
        <v>0.54005</v>
      </c>
      <c r="AD508">
        <f t="shared" si="142"/>
        <v>401</v>
      </c>
      <c r="AE508">
        <f t="shared" si="143"/>
        <v>400.5</v>
      </c>
      <c r="AF508">
        <f t="shared" si="144"/>
        <v>400.5</v>
      </c>
      <c r="AG508">
        <f>((Constants!$B$5*AG507)+Constants!$B$4*AD508+AH507)/(Constants!$B$5+Constants!$B$4)</f>
        <v>401</v>
      </c>
      <c r="AH508">
        <f>((Constants!$B$5*AG507)+Constants!$B$4*AD508+AH507)-(Constants!$B$5+Constants!$B$4)*AG508</f>
        <v>0</v>
      </c>
      <c r="AI508">
        <f>((Constants!$B$5*AI507)+Constants!$B$4*AE508+AJ507)/(Constants!$B$5+Constants!$B$4)</f>
        <v>400.5</v>
      </c>
      <c r="AJ508">
        <f>((Constants!$B$5*AI507)+Constants!$B$4*AE508+AJ507)-(Constants!$B$4+Constants!$B$5)*AI508</f>
        <v>0</v>
      </c>
      <c r="AK508">
        <f>((Constants!$B$5*AK507)+Constants!$B$4*AF508+AL507)/(Constants!$B$5+Constants!$B$4)</f>
        <v>400.5</v>
      </c>
      <c r="AL508">
        <f>((Constants!$B$5*AK507)+Constants!$B$4*AF508+AL507)-(Constants!$B$5+Constants!$B$4)*AK508</f>
        <v>0</v>
      </c>
      <c r="AM508">
        <f t="shared" si="145"/>
        <v>1</v>
      </c>
      <c r="AN508">
        <f t="shared" si="146"/>
        <v>1</v>
      </c>
      <c r="AO508">
        <f>(200000*(ABS(N508)-ABS(N506))+Constants!$B$7)/(2*Constants!$B$7)</f>
        <v>0.5</v>
      </c>
      <c r="AP508">
        <f>(200000*(ABS(O508)-ABS(O506))+Constants!$B$7)/(2*Constants!$B$7)</f>
        <v>0.5</v>
      </c>
      <c r="AQ508">
        <f t="shared" si="147"/>
        <v>1</v>
      </c>
      <c r="AR508">
        <f>(Constants!$B$3*Constants!$B$8*I508*K508+AS507)/(Constants!$B$9*Constants!$B$4)</f>
        <v>2.51327433628319</v>
      </c>
      <c r="AS508">
        <f>(Constants!$B$3*Constants!$B$8*I508*K508+AS507)-(AR508*Constants!$B$9*Constants!$B$4)</f>
        <v>0</v>
      </c>
      <c r="AT508">
        <f t="shared" si="148"/>
        <v>1271.71681415928</v>
      </c>
      <c r="AU508">
        <f t="array" ref="AU508">IF(SUMPRODUCT(--(SIGN(AN475:AN507)=SIGN(K476:K508)))=0,2,IF(AV507&gt;0,1,0))</f>
        <v>0</v>
      </c>
      <c r="AV508">
        <f>IF(AU508=2,ROUND(5*1000/Constants!$B$11,0),IF(AV507&gt;0,AV507-1,0))</f>
        <v>0</v>
      </c>
      <c r="AW508">
        <f t="shared" si="149"/>
        <v>0</v>
      </c>
      <c r="AX508">
        <f ca="1" t="array" ref="AX508">IF(AW508&gt;Constants!$B$12,2,IF(SUMPRODUCT(--(AX489:AX508=2))=0,0,1))</f>
        <v>2</v>
      </c>
      <c r="AZ508">
        <f t="array" ref="AZ508">IF(ABS(AG508)&gt;Constants!$B$13,2,IF(SUMPRODUCT(--(AZ488:AZ507=2))=0,0,1))</f>
        <v>0</v>
      </c>
    </row>
    <row r="509" spans="1:52">
      <c r="A509" s="3">
        <v>507</v>
      </c>
      <c r="B509">
        <f>Signals!D508</f>
        <v>1</v>
      </c>
      <c r="C509">
        <f>Signals!E508</f>
        <v>1</v>
      </c>
      <c r="D509">
        <f>Signals!G508</f>
        <v>0</v>
      </c>
      <c r="E509">
        <f>Signals!J508</f>
        <v>0</v>
      </c>
      <c r="F509">
        <f>Signals!K508</f>
        <v>0</v>
      </c>
      <c r="G509">
        <f>IF(Constants!$B$2=2,-B509,B509)</f>
        <v>1</v>
      </c>
      <c r="H509">
        <f>IF(Constants!$C$2=2,-C509,C509)</f>
        <v>1</v>
      </c>
      <c r="I509">
        <f t="shared" si="133"/>
        <v>1</v>
      </c>
      <c r="J509">
        <f t="shared" si="134"/>
        <v>1</v>
      </c>
      <c r="K509">
        <f t="shared" si="135"/>
        <v>1</v>
      </c>
      <c r="L509">
        <f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400.5</v>
      </c>
      <c r="M509">
        <f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400.5</v>
      </c>
      <c r="N509">
        <f t="shared" si="136"/>
        <v>400.5</v>
      </c>
      <c r="O509">
        <f t="shared" si="137"/>
        <v>400.5</v>
      </c>
      <c r="P509">
        <f>IF(I509&lt;&gt;0,(ABS(L509*Constants!$B$10)+50)/100,MAX(P508-ABS(N509*Constants!$B$4),0))</f>
        <v>0.54005</v>
      </c>
      <c r="Q509">
        <f>IF(J509&lt;&gt;0,(ABS(M509*Constants!$B$10)+50)/100,MAX(Q508-ABS(O509*Constants!$B$4),0))</f>
        <v>0.54005</v>
      </c>
      <c r="R509">
        <f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400.5</v>
      </c>
      <c r="S509">
        <f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400.5</v>
      </c>
      <c r="T509">
        <f t="shared" si="138"/>
        <v>400.5</v>
      </c>
      <c r="U509">
        <f t="shared" si="139"/>
        <v>400.5</v>
      </c>
      <c r="V509">
        <f>IF(I509&lt;&gt;0,(ABS(R509*Constants!$B$4)+50)/100,IF(R509=0,MAX((0-ABS(T509*Constants!$B$4)),0),(ABS(R509*Constants!$B$4)+50)/100))</f>
        <v>501.125</v>
      </c>
      <c r="W509">
        <f>IF(J509&lt;&gt;0,(ABS(S509*Constants!$B$4)+50)/100,IF(S509=0,MAX((0-ABS(U509*Constants!$B$4)),0),(ABS(S509*Constants!$B$4)+50)/100))</f>
        <v>501.125</v>
      </c>
      <c r="X509">
        <f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400.5</v>
      </c>
      <c r="Y509">
        <f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400.5</v>
      </c>
      <c r="Z509">
        <f t="shared" si="140"/>
        <v>400.5</v>
      </c>
      <c r="AA509">
        <f t="shared" si="141"/>
        <v>400.5</v>
      </c>
      <c r="AB509">
        <f>IF(I509&lt;&gt;0,(ABS(X509*Constants!$B$10)+50)/100,IF(X509=0,MAX((AB508-ABS(Z509*Constants!$B$4)),0),(ABS(X509*Constants!$B$4)+50)/100))</f>
        <v>0.54005</v>
      </c>
      <c r="AC509">
        <f>IF(J509&lt;&gt;0,(ABS(Y509*Constants!$B$10)+50)/100,IF(Y509=0,MAX((AC508-ABS(AA509*Constants!$B$4)),0),(ABS(Y509*Constants!$B$4)+50)/100))</f>
        <v>0.54005</v>
      </c>
      <c r="AD509">
        <f t="shared" si="142"/>
        <v>401</v>
      </c>
      <c r="AE509">
        <f t="shared" si="143"/>
        <v>400.5</v>
      </c>
      <c r="AF509">
        <f t="shared" si="144"/>
        <v>400.5</v>
      </c>
      <c r="AG509">
        <f>((Constants!$B$5*AG508)+Constants!$B$4*AD509+AH508)/(Constants!$B$5+Constants!$B$4)</f>
        <v>401</v>
      </c>
      <c r="AH509">
        <f>((Constants!$B$5*AG508)+Constants!$B$4*AD509+AH508)-(Constants!$B$5+Constants!$B$4)*AG509</f>
        <v>0</v>
      </c>
      <c r="AI509">
        <f>((Constants!$B$5*AI508)+Constants!$B$4*AE509+AJ508)/(Constants!$B$5+Constants!$B$4)</f>
        <v>400.5</v>
      </c>
      <c r="AJ509">
        <f>((Constants!$B$5*AI508)+Constants!$B$4*AE509+AJ508)-(Constants!$B$4+Constants!$B$5)*AI509</f>
        <v>0</v>
      </c>
      <c r="AK509">
        <f>((Constants!$B$5*AK508)+Constants!$B$4*AF509+AL508)/(Constants!$B$5+Constants!$B$4)</f>
        <v>400.5</v>
      </c>
      <c r="AL509">
        <f>((Constants!$B$5*AK508)+Constants!$B$4*AF509+AL508)-(Constants!$B$5+Constants!$B$4)*AK509</f>
        <v>0</v>
      </c>
      <c r="AM509">
        <f t="shared" si="145"/>
        <v>1</v>
      </c>
      <c r="AN509">
        <f t="shared" si="146"/>
        <v>1</v>
      </c>
      <c r="AO509">
        <f>(200000*(ABS(N509)-ABS(N507))+Constants!$B$7)/(2*Constants!$B$7)</f>
        <v>0.5</v>
      </c>
      <c r="AP509">
        <f>(200000*(ABS(O509)-ABS(O507))+Constants!$B$7)/(2*Constants!$B$7)</f>
        <v>0.5</v>
      </c>
      <c r="AQ509">
        <f t="shared" si="147"/>
        <v>1</v>
      </c>
      <c r="AR509">
        <f>(Constants!$B$3*Constants!$B$8*I509*K509+AS508)/(Constants!$B$9*Constants!$B$4)</f>
        <v>2.51327433628319</v>
      </c>
      <c r="AS509">
        <f>(Constants!$B$3*Constants!$B$8*I509*K509+AS508)-(AR509*Constants!$B$9*Constants!$B$4)</f>
        <v>0</v>
      </c>
      <c r="AT509">
        <f t="shared" si="148"/>
        <v>1274.23008849557</v>
      </c>
      <c r="AU509">
        <f t="array" ref="AU509">IF(SUMPRODUCT(--(SIGN(AN476:AN508)=SIGN(K477:K509)))=0,2,IF(AV508&gt;0,1,0))</f>
        <v>0</v>
      </c>
      <c r="AV509">
        <f>IF(AU509=2,ROUND(5*1000/Constants!$B$11,0),IF(AV508&gt;0,AV508-1,0))</f>
        <v>0</v>
      </c>
      <c r="AW509">
        <f t="shared" si="149"/>
        <v>0</v>
      </c>
      <c r="AX509">
        <f ca="1" t="array" ref="AX509">IF(AW509&gt;Constants!$B$12,2,IF(SUMPRODUCT(--(AX490:AX509=2))=0,0,1))</f>
        <v>2</v>
      </c>
      <c r="AZ509">
        <f t="array" ref="AZ509">IF(ABS(AG509)&gt;Constants!$B$13,2,IF(SUMPRODUCT(--(AZ489:AZ508=2))=0,0,1))</f>
        <v>0</v>
      </c>
    </row>
    <row r="510" spans="1:52">
      <c r="A510" s="3">
        <v>508</v>
      </c>
      <c r="B510">
        <f>Signals!D509</f>
        <v>1</v>
      </c>
      <c r="C510">
        <f>Signals!E509</f>
        <v>1</v>
      </c>
      <c r="D510">
        <f>Signals!G509</f>
        <v>0</v>
      </c>
      <c r="E510">
        <f>Signals!J509</f>
        <v>0</v>
      </c>
      <c r="F510">
        <f>Signals!K509</f>
        <v>0</v>
      </c>
      <c r="G510">
        <f>IF(Constants!$B$2=2,-B510,B510)</f>
        <v>1</v>
      </c>
      <c r="H510">
        <f>IF(Constants!$C$2=2,-C510,C510)</f>
        <v>1</v>
      </c>
      <c r="I510">
        <f t="shared" si="133"/>
        <v>1</v>
      </c>
      <c r="J510">
        <f t="shared" si="134"/>
        <v>1</v>
      </c>
      <c r="K510">
        <f t="shared" si="135"/>
        <v>1</v>
      </c>
      <c r="L510">
        <f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400.5</v>
      </c>
      <c r="M510">
        <f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400.5</v>
      </c>
      <c r="N510">
        <f t="shared" si="136"/>
        <v>400.5</v>
      </c>
      <c r="O510">
        <f t="shared" si="137"/>
        <v>400.5</v>
      </c>
      <c r="P510">
        <f>IF(I510&lt;&gt;0,(ABS(L510*Constants!$B$10)+50)/100,MAX(P509-ABS(N510*Constants!$B$4),0))</f>
        <v>0.54005</v>
      </c>
      <c r="Q510">
        <f>IF(J510&lt;&gt;0,(ABS(M510*Constants!$B$10)+50)/100,MAX(Q509-ABS(O510*Constants!$B$4),0))</f>
        <v>0.54005</v>
      </c>
      <c r="R510">
        <f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400.5</v>
      </c>
      <c r="S510">
        <f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400.5</v>
      </c>
      <c r="T510">
        <f t="shared" si="138"/>
        <v>400.5</v>
      </c>
      <c r="U510">
        <f t="shared" si="139"/>
        <v>400.5</v>
      </c>
      <c r="V510">
        <f>IF(I510&lt;&gt;0,(ABS(R510*Constants!$B$4)+50)/100,IF(R510=0,MAX((0-ABS(T510*Constants!$B$4)),0),(ABS(R510*Constants!$B$4)+50)/100))</f>
        <v>501.125</v>
      </c>
      <c r="W510">
        <f>IF(J510&lt;&gt;0,(ABS(S510*Constants!$B$4)+50)/100,IF(S510=0,MAX((0-ABS(U510*Constants!$B$4)),0),(ABS(S510*Constants!$B$4)+50)/100))</f>
        <v>501.125</v>
      </c>
      <c r="X510">
        <f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400.5</v>
      </c>
      <c r="Y510">
        <f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400.5</v>
      </c>
      <c r="Z510">
        <f t="shared" si="140"/>
        <v>400.5</v>
      </c>
      <c r="AA510">
        <f t="shared" si="141"/>
        <v>400.5</v>
      </c>
      <c r="AB510">
        <f>IF(I510&lt;&gt;0,(ABS(X510*Constants!$B$10)+50)/100,IF(X510=0,MAX((AB509-ABS(Z510*Constants!$B$4)),0),(ABS(X510*Constants!$B$4)+50)/100))</f>
        <v>0.54005</v>
      </c>
      <c r="AC510">
        <f>IF(J510&lt;&gt;0,(ABS(Y510*Constants!$B$10)+50)/100,IF(Y510=0,MAX((AC509-ABS(AA510*Constants!$B$4)),0),(ABS(Y510*Constants!$B$4)+50)/100))</f>
        <v>0.54005</v>
      </c>
      <c r="AD510">
        <f t="shared" si="142"/>
        <v>401</v>
      </c>
      <c r="AE510">
        <f t="shared" si="143"/>
        <v>400.5</v>
      </c>
      <c r="AF510">
        <f t="shared" si="144"/>
        <v>400.5</v>
      </c>
      <c r="AG510">
        <f>((Constants!$B$5*AG509)+Constants!$B$4*AD510+AH509)/(Constants!$B$5+Constants!$B$4)</f>
        <v>401</v>
      </c>
      <c r="AH510">
        <f>((Constants!$B$5*AG509)+Constants!$B$4*AD510+AH509)-(Constants!$B$5+Constants!$B$4)*AG510</f>
        <v>0</v>
      </c>
      <c r="AI510">
        <f>((Constants!$B$5*AI509)+Constants!$B$4*AE510+AJ509)/(Constants!$B$5+Constants!$B$4)</f>
        <v>400.5</v>
      </c>
      <c r="AJ510">
        <f>((Constants!$B$5*AI509)+Constants!$B$4*AE510+AJ509)-(Constants!$B$4+Constants!$B$5)*AI510</f>
        <v>0</v>
      </c>
      <c r="AK510">
        <f>((Constants!$B$5*AK509)+Constants!$B$4*AF510+AL509)/(Constants!$B$5+Constants!$B$4)</f>
        <v>400.5</v>
      </c>
      <c r="AL510">
        <f>((Constants!$B$5*AK509)+Constants!$B$4*AF510+AL509)-(Constants!$B$5+Constants!$B$4)*AK510</f>
        <v>0</v>
      </c>
      <c r="AM510">
        <f t="shared" si="145"/>
        <v>1</v>
      </c>
      <c r="AN510">
        <f t="shared" si="146"/>
        <v>1</v>
      </c>
      <c r="AO510">
        <f>(200000*(ABS(N510)-ABS(N508))+Constants!$B$7)/(2*Constants!$B$7)</f>
        <v>0.5</v>
      </c>
      <c r="AP510">
        <f>(200000*(ABS(O510)-ABS(O508))+Constants!$B$7)/(2*Constants!$B$7)</f>
        <v>0.5</v>
      </c>
      <c r="AQ510">
        <f t="shared" si="147"/>
        <v>1</v>
      </c>
      <c r="AR510">
        <f>(Constants!$B$3*Constants!$B$8*I510*K510+AS509)/(Constants!$B$9*Constants!$B$4)</f>
        <v>2.51327433628319</v>
      </c>
      <c r="AS510">
        <f>(Constants!$B$3*Constants!$B$8*I510*K510+AS509)-(AR510*Constants!$B$9*Constants!$B$4)</f>
        <v>0</v>
      </c>
      <c r="AT510">
        <f t="shared" si="148"/>
        <v>1276.74336283185</v>
      </c>
      <c r="AU510">
        <f t="array" ref="AU510">IF(SUMPRODUCT(--(SIGN(AN477:AN509)=SIGN(K478:K510)))=0,2,IF(AV509&gt;0,1,0))</f>
        <v>0</v>
      </c>
      <c r="AV510">
        <f>IF(AU510=2,ROUND(5*1000/Constants!$B$11,0),IF(AV509&gt;0,AV509-1,0))</f>
        <v>0</v>
      </c>
      <c r="AW510">
        <f t="shared" si="149"/>
        <v>0</v>
      </c>
      <c r="AX510">
        <f ca="1" t="array" ref="AX510">IF(AW510&gt;Constants!$B$12,2,IF(SUMPRODUCT(--(AX491:AX510=2))=0,0,1))</f>
        <v>2</v>
      </c>
      <c r="AZ510">
        <f t="array" ref="AZ510">IF(ABS(AG510)&gt;Constants!$B$13,2,IF(SUMPRODUCT(--(AZ490:AZ509=2))=0,0,1))</f>
        <v>0</v>
      </c>
    </row>
    <row r="511" spans="1:52">
      <c r="A511" s="3">
        <v>509</v>
      </c>
      <c r="B511">
        <f>Signals!D510</f>
        <v>1</v>
      </c>
      <c r="C511">
        <f>Signals!E510</f>
        <v>1</v>
      </c>
      <c r="D511">
        <f>Signals!G510</f>
        <v>0</v>
      </c>
      <c r="E511">
        <f>Signals!J510</f>
        <v>0</v>
      </c>
      <c r="F511">
        <f>Signals!K510</f>
        <v>0</v>
      </c>
      <c r="G511">
        <f>IF(Constants!$B$2=2,-B511,B511)</f>
        <v>1</v>
      </c>
      <c r="H511">
        <f>IF(Constants!$C$2=2,-C511,C511)</f>
        <v>1</v>
      </c>
      <c r="I511">
        <f t="shared" si="133"/>
        <v>1</v>
      </c>
      <c r="J511">
        <f t="shared" si="134"/>
        <v>1</v>
      </c>
      <c r="K511">
        <f t="shared" si="135"/>
        <v>1</v>
      </c>
      <c r="L511">
        <f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400.5</v>
      </c>
      <c r="M511">
        <f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400.5</v>
      </c>
      <c r="N511">
        <f t="shared" si="136"/>
        <v>400.5</v>
      </c>
      <c r="O511">
        <f t="shared" si="137"/>
        <v>400.5</v>
      </c>
      <c r="P511">
        <f>IF(I511&lt;&gt;0,(ABS(L511*Constants!$B$10)+50)/100,MAX(P510-ABS(N511*Constants!$B$4),0))</f>
        <v>0.54005</v>
      </c>
      <c r="Q511">
        <f>IF(J511&lt;&gt;0,(ABS(M511*Constants!$B$10)+50)/100,MAX(Q510-ABS(O511*Constants!$B$4),0))</f>
        <v>0.54005</v>
      </c>
      <c r="R511">
        <f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400.5</v>
      </c>
      <c r="S511">
        <f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400.5</v>
      </c>
      <c r="T511">
        <f t="shared" si="138"/>
        <v>400.5</v>
      </c>
      <c r="U511">
        <f t="shared" si="139"/>
        <v>400.5</v>
      </c>
      <c r="V511">
        <f>IF(I511&lt;&gt;0,(ABS(R511*Constants!$B$4)+50)/100,IF(R511=0,MAX((0-ABS(T511*Constants!$B$4)),0),(ABS(R511*Constants!$B$4)+50)/100))</f>
        <v>501.125</v>
      </c>
      <c r="W511">
        <f>IF(J511&lt;&gt;0,(ABS(S511*Constants!$B$4)+50)/100,IF(S511=0,MAX((0-ABS(U511*Constants!$B$4)),0),(ABS(S511*Constants!$B$4)+50)/100))</f>
        <v>501.125</v>
      </c>
      <c r="X511">
        <f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400.5</v>
      </c>
      <c r="Y511">
        <f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400.5</v>
      </c>
      <c r="Z511">
        <f t="shared" si="140"/>
        <v>400.5</v>
      </c>
      <c r="AA511">
        <f t="shared" si="141"/>
        <v>400.5</v>
      </c>
      <c r="AB511">
        <f>IF(I511&lt;&gt;0,(ABS(X511*Constants!$B$10)+50)/100,IF(X511=0,MAX((AB510-ABS(Z511*Constants!$B$4)),0),(ABS(X511*Constants!$B$4)+50)/100))</f>
        <v>0.54005</v>
      </c>
      <c r="AC511">
        <f>IF(J511&lt;&gt;0,(ABS(Y511*Constants!$B$10)+50)/100,IF(Y511=0,MAX((AC510-ABS(AA511*Constants!$B$4)),0),(ABS(Y511*Constants!$B$4)+50)/100))</f>
        <v>0.54005</v>
      </c>
      <c r="AD511">
        <f t="shared" si="142"/>
        <v>401</v>
      </c>
      <c r="AE511">
        <f t="shared" si="143"/>
        <v>400.5</v>
      </c>
      <c r="AF511">
        <f t="shared" si="144"/>
        <v>400.5</v>
      </c>
      <c r="AG511">
        <f>((Constants!$B$5*AG510)+Constants!$B$4*AD511+AH510)/(Constants!$B$5+Constants!$B$4)</f>
        <v>401</v>
      </c>
      <c r="AH511">
        <f>((Constants!$B$5*AG510)+Constants!$B$4*AD511+AH510)-(Constants!$B$5+Constants!$B$4)*AG511</f>
        <v>0</v>
      </c>
      <c r="AI511">
        <f>((Constants!$B$5*AI510)+Constants!$B$4*AE511+AJ510)/(Constants!$B$5+Constants!$B$4)</f>
        <v>400.5</v>
      </c>
      <c r="AJ511">
        <f>((Constants!$B$5*AI510)+Constants!$B$4*AE511+AJ510)-(Constants!$B$4+Constants!$B$5)*AI511</f>
        <v>0</v>
      </c>
      <c r="AK511">
        <f>((Constants!$B$5*AK510)+Constants!$B$4*AF511+AL510)/(Constants!$B$5+Constants!$B$4)</f>
        <v>400.5</v>
      </c>
      <c r="AL511">
        <f>((Constants!$B$5*AK510)+Constants!$B$4*AF511+AL510)-(Constants!$B$5+Constants!$B$4)*AK511</f>
        <v>0</v>
      </c>
      <c r="AM511">
        <f t="shared" si="145"/>
        <v>1</v>
      </c>
      <c r="AN511">
        <f t="shared" si="146"/>
        <v>1</v>
      </c>
      <c r="AO511">
        <f>(200000*(ABS(N511)-ABS(N509))+Constants!$B$7)/(2*Constants!$B$7)</f>
        <v>0.5</v>
      </c>
      <c r="AP511">
        <f>(200000*(ABS(O511)-ABS(O509))+Constants!$B$7)/(2*Constants!$B$7)</f>
        <v>0.5</v>
      </c>
      <c r="AQ511">
        <f t="shared" si="147"/>
        <v>1</v>
      </c>
      <c r="AR511">
        <f>(Constants!$B$3*Constants!$B$8*I511*K511+AS510)/(Constants!$B$9*Constants!$B$4)</f>
        <v>2.51327433628319</v>
      </c>
      <c r="AS511">
        <f>(Constants!$B$3*Constants!$B$8*I511*K511+AS510)-(AR511*Constants!$B$9*Constants!$B$4)</f>
        <v>0</v>
      </c>
      <c r="AT511">
        <f t="shared" si="148"/>
        <v>1279.25663716813</v>
      </c>
      <c r="AU511">
        <f t="array" ref="AU511">IF(SUMPRODUCT(--(SIGN(AN478:AN510)=SIGN(K479:K511)))=0,2,IF(AV510&gt;0,1,0))</f>
        <v>0</v>
      </c>
      <c r="AV511">
        <f>IF(AU511=2,ROUND(5*1000/Constants!$B$11,0),IF(AV510&gt;0,AV510-1,0))</f>
        <v>0</v>
      </c>
      <c r="AW511">
        <f t="shared" si="149"/>
        <v>0</v>
      </c>
      <c r="AX511">
        <f ca="1" t="array" ref="AX511">IF(AW511&gt;Constants!$B$12,2,IF(SUMPRODUCT(--(AX492:AX511=2))=0,0,1))</f>
        <v>2</v>
      </c>
      <c r="AZ511">
        <f t="array" ref="AZ511">IF(ABS(AG511)&gt;Constants!$B$13,2,IF(SUMPRODUCT(--(AZ491:AZ510=2))=0,0,1))</f>
        <v>0</v>
      </c>
    </row>
    <row r="512" spans="1:52">
      <c r="A512" s="3">
        <v>510</v>
      </c>
      <c r="B512">
        <f>Signals!D511</f>
        <v>1</v>
      </c>
      <c r="C512">
        <f>Signals!E511</f>
        <v>1</v>
      </c>
      <c r="D512">
        <f>Signals!G511</f>
        <v>0</v>
      </c>
      <c r="E512">
        <f>Signals!J511</f>
        <v>0</v>
      </c>
      <c r="F512">
        <f>Signals!K511</f>
        <v>0</v>
      </c>
      <c r="G512">
        <f>IF(Constants!$B$2=2,-B512,B512)</f>
        <v>1</v>
      </c>
      <c r="H512">
        <f>IF(Constants!$C$2=2,-C512,C512)</f>
        <v>1</v>
      </c>
      <c r="I512">
        <f t="shared" si="133"/>
        <v>1</v>
      </c>
      <c r="J512">
        <f t="shared" si="134"/>
        <v>1</v>
      </c>
      <c r="K512">
        <f t="shared" si="135"/>
        <v>1</v>
      </c>
      <c r="L512">
        <f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400.5</v>
      </c>
      <c r="M512">
        <f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400.5</v>
      </c>
      <c r="N512">
        <f t="shared" si="136"/>
        <v>400.5</v>
      </c>
      <c r="O512">
        <f t="shared" si="137"/>
        <v>400.5</v>
      </c>
      <c r="P512">
        <f>IF(I512&lt;&gt;0,(ABS(L512*Constants!$B$10)+50)/100,MAX(P511-ABS(N512*Constants!$B$4),0))</f>
        <v>0.54005</v>
      </c>
      <c r="Q512">
        <f>IF(J512&lt;&gt;0,(ABS(M512*Constants!$B$10)+50)/100,MAX(Q511-ABS(O512*Constants!$B$4),0))</f>
        <v>0.54005</v>
      </c>
      <c r="R512">
        <f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400.5</v>
      </c>
      <c r="S512">
        <f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400.5</v>
      </c>
      <c r="T512">
        <f t="shared" si="138"/>
        <v>400.5</v>
      </c>
      <c r="U512">
        <f t="shared" si="139"/>
        <v>400.5</v>
      </c>
      <c r="V512">
        <f>IF(I512&lt;&gt;0,(ABS(R512*Constants!$B$4)+50)/100,IF(R512=0,MAX((0-ABS(T512*Constants!$B$4)),0),(ABS(R512*Constants!$B$4)+50)/100))</f>
        <v>501.125</v>
      </c>
      <c r="W512">
        <f>IF(J512&lt;&gt;0,(ABS(S512*Constants!$B$4)+50)/100,IF(S512=0,MAX((0-ABS(U512*Constants!$B$4)),0),(ABS(S512*Constants!$B$4)+50)/100))</f>
        <v>501.125</v>
      </c>
      <c r="X512">
        <f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400.5</v>
      </c>
      <c r="Y512">
        <f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400.5</v>
      </c>
      <c r="Z512">
        <f t="shared" si="140"/>
        <v>400.5</v>
      </c>
      <c r="AA512">
        <f t="shared" si="141"/>
        <v>400.5</v>
      </c>
      <c r="AB512">
        <f>IF(I512&lt;&gt;0,(ABS(X512*Constants!$B$10)+50)/100,IF(X512=0,MAX((AB511-ABS(Z512*Constants!$B$4)),0),(ABS(X512*Constants!$B$4)+50)/100))</f>
        <v>0.54005</v>
      </c>
      <c r="AC512">
        <f>IF(J512&lt;&gt;0,(ABS(Y512*Constants!$B$10)+50)/100,IF(Y512=0,MAX((AC511-ABS(AA512*Constants!$B$4)),0),(ABS(Y512*Constants!$B$4)+50)/100))</f>
        <v>0.54005</v>
      </c>
      <c r="AD512">
        <f t="shared" si="142"/>
        <v>401</v>
      </c>
      <c r="AE512">
        <f t="shared" si="143"/>
        <v>400.5</v>
      </c>
      <c r="AF512">
        <f t="shared" si="144"/>
        <v>400.5</v>
      </c>
      <c r="AG512">
        <f>((Constants!$B$5*AG511)+Constants!$B$4*AD512+AH511)/(Constants!$B$5+Constants!$B$4)</f>
        <v>401</v>
      </c>
      <c r="AH512">
        <f>((Constants!$B$5*AG511)+Constants!$B$4*AD512+AH511)-(Constants!$B$5+Constants!$B$4)*AG512</f>
        <v>0</v>
      </c>
      <c r="AI512">
        <f>((Constants!$B$5*AI511)+Constants!$B$4*AE512+AJ511)/(Constants!$B$5+Constants!$B$4)</f>
        <v>400.5</v>
      </c>
      <c r="AJ512">
        <f>((Constants!$B$5*AI511)+Constants!$B$4*AE512+AJ511)-(Constants!$B$4+Constants!$B$5)*AI512</f>
        <v>0</v>
      </c>
      <c r="AK512">
        <f>((Constants!$B$5*AK511)+Constants!$B$4*AF512+AL511)/(Constants!$B$5+Constants!$B$4)</f>
        <v>400.5</v>
      </c>
      <c r="AL512">
        <f>((Constants!$B$5*AK511)+Constants!$B$4*AF512+AL511)-(Constants!$B$5+Constants!$B$4)*AK512</f>
        <v>0</v>
      </c>
      <c r="AM512">
        <f t="shared" si="145"/>
        <v>1</v>
      </c>
      <c r="AN512">
        <f t="shared" si="146"/>
        <v>1</v>
      </c>
      <c r="AO512">
        <f>(200000*(ABS(N512)-ABS(N510))+Constants!$B$7)/(2*Constants!$B$7)</f>
        <v>0.5</v>
      </c>
      <c r="AP512">
        <f>(200000*(ABS(O512)-ABS(O510))+Constants!$B$7)/(2*Constants!$B$7)</f>
        <v>0.5</v>
      </c>
      <c r="AQ512">
        <f t="shared" si="147"/>
        <v>1</v>
      </c>
      <c r="AR512">
        <f>(Constants!$B$3*Constants!$B$8*I512*K512+AS511)/(Constants!$B$9*Constants!$B$4)</f>
        <v>2.51327433628319</v>
      </c>
      <c r="AS512">
        <f>(Constants!$B$3*Constants!$B$8*I512*K512+AS511)-(AR512*Constants!$B$9*Constants!$B$4)</f>
        <v>0</v>
      </c>
      <c r="AT512">
        <f t="shared" si="148"/>
        <v>1281.76991150441</v>
      </c>
      <c r="AU512">
        <f t="array" ref="AU512">IF(SUMPRODUCT(--(SIGN(AN479:AN511)=SIGN(K480:K512)))=0,2,IF(AV511&gt;0,1,0))</f>
        <v>0</v>
      </c>
      <c r="AV512">
        <f>IF(AU512=2,ROUND(5*1000/Constants!$B$11,0),IF(AV511&gt;0,AV511-1,0))</f>
        <v>0</v>
      </c>
      <c r="AW512">
        <f t="shared" si="149"/>
        <v>0</v>
      </c>
      <c r="AX512">
        <f ca="1" t="array" ref="AX512">IF(AW512&gt;Constants!$B$12,2,IF(SUMPRODUCT(--(AX493:AX512=2))=0,0,1))</f>
        <v>2</v>
      </c>
      <c r="AZ512">
        <f t="array" ref="AZ512">IF(ABS(AG512)&gt;Constants!$B$13,2,IF(SUMPRODUCT(--(AZ492:AZ511=2))=0,0,1))</f>
        <v>0</v>
      </c>
    </row>
    <row r="513" spans="1:52">
      <c r="A513" s="3">
        <v>511</v>
      </c>
      <c r="B513">
        <f>Signals!D512</f>
        <v>1</v>
      </c>
      <c r="C513">
        <f>Signals!E512</f>
        <v>1</v>
      </c>
      <c r="D513">
        <f>Signals!G512</f>
        <v>0</v>
      </c>
      <c r="E513">
        <f>Signals!J512</f>
        <v>0</v>
      </c>
      <c r="F513">
        <f>Signals!K512</f>
        <v>0</v>
      </c>
      <c r="G513">
        <f>IF(Constants!$B$2=2,-B513,B513)</f>
        <v>1</v>
      </c>
      <c r="H513">
        <f>IF(Constants!$C$2=2,-C513,C513)</f>
        <v>1</v>
      </c>
      <c r="I513">
        <f t="shared" si="133"/>
        <v>1</v>
      </c>
      <c r="J513">
        <f t="shared" si="134"/>
        <v>1</v>
      </c>
      <c r="K513">
        <f t="shared" si="135"/>
        <v>1</v>
      </c>
      <c r="L513">
        <f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400.5</v>
      </c>
      <c r="M513">
        <f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400.5</v>
      </c>
      <c r="N513">
        <f t="shared" si="136"/>
        <v>400.5</v>
      </c>
      <c r="O513">
        <f t="shared" si="137"/>
        <v>400.5</v>
      </c>
      <c r="P513">
        <f>IF(I513&lt;&gt;0,(ABS(L513*Constants!$B$10)+50)/100,MAX(P512-ABS(N513*Constants!$B$4),0))</f>
        <v>0.54005</v>
      </c>
      <c r="Q513">
        <f>IF(J513&lt;&gt;0,(ABS(M513*Constants!$B$10)+50)/100,MAX(Q512-ABS(O513*Constants!$B$4),0))</f>
        <v>0.54005</v>
      </c>
      <c r="R513">
        <f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400.5</v>
      </c>
      <c r="S513">
        <f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400.5</v>
      </c>
      <c r="T513">
        <f t="shared" si="138"/>
        <v>400.5</v>
      </c>
      <c r="U513">
        <f t="shared" si="139"/>
        <v>400.5</v>
      </c>
      <c r="V513">
        <f>IF(I513&lt;&gt;0,(ABS(R513*Constants!$B$4)+50)/100,IF(R513=0,MAX((0-ABS(T513*Constants!$B$4)),0),(ABS(R513*Constants!$B$4)+50)/100))</f>
        <v>501.125</v>
      </c>
      <c r="W513">
        <f>IF(J513&lt;&gt;0,(ABS(S513*Constants!$B$4)+50)/100,IF(S513=0,MAX((0-ABS(U513*Constants!$B$4)),0),(ABS(S513*Constants!$B$4)+50)/100))</f>
        <v>501.125</v>
      </c>
      <c r="X513">
        <f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400.5</v>
      </c>
      <c r="Y513">
        <f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400.5</v>
      </c>
      <c r="Z513">
        <f t="shared" si="140"/>
        <v>400.5</v>
      </c>
      <c r="AA513">
        <f t="shared" si="141"/>
        <v>400.5</v>
      </c>
      <c r="AB513">
        <f>IF(I513&lt;&gt;0,(ABS(X513*Constants!$B$10)+50)/100,IF(X513=0,MAX((AB512-ABS(Z513*Constants!$B$4)),0),(ABS(X513*Constants!$B$4)+50)/100))</f>
        <v>0.54005</v>
      </c>
      <c r="AC513">
        <f>IF(J513&lt;&gt;0,(ABS(Y513*Constants!$B$10)+50)/100,IF(Y513=0,MAX((AC512-ABS(AA513*Constants!$B$4)),0),(ABS(Y513*Constants!$B$4)+50)/100))</f>
        <v>0.54005</v>
      </c>
      <c r="AD513">
        <f t="shared" si="142"/>
        <v>401</v>
      </c>
      <c r="AE513">
        <f t="shared" si="143"/>
        <v>400.5</v>
      </c>
      <c r="AF513">
        <f t="shared" si="144"/>
        <v>400.5</v>
      </c>
      <c r="AG513">
        <f>((Constants!$B$5*AG512)+Constants!$B$4*AD513+AH512)/(Constants!$B$5+Constants!$B$4)</f>
        <v>401</v>
      </c>
      <c r="AH513">
        <f>((Constants!$B$5*AG512)+Constants!$B$4*AD513+AH512)-(Constants!$B$5+Constants!$B$4)*AG513</f>
        <v>0</v>
      </c>
      <c r="AI513">
        <f>((Constants!$B$5*AI512)+Constants!$B$4*AE513+AJ512)/(Constants!$B$5+Constants!$B$4)</f>
        <v>400.5</v>
      </c>
      <c r="AJ513">
        <f>((Constants!$B$5*AI512)+Constants!$B$4*AE513+AJ512)-(Constants!$B$4+Constants!$B$5)*AI513</f>
        <v>0</v>
      </c>
      <c r="AK513">
        <f>((Constants!$B$5*AK512)+Constants!$B$4*AF513+AL512)/(Constants!$B$5+Constants!$B$4)</f>
        <v>400.5</v>
      </c>
      <c r="AL513">
        <f>((Constants!$B$5*AK512)+Constants!$B$4*AF513+AL512)-(Constants!$B$5+Constants!$B$4)*AK513</f>
        <v>0</v>
      </c>
      <c r="AM513">
        <f t="shared" si="145"/>
        <v>1</v>
      </c>
      <c r="AN513">
        <f t="shared" si="146"/>
        <v>1</v>
      </c>
      <c r="AO513">
        <f>(200000*(ABS(N513)-ABS(N511))+Constants!$B$7)/(2*Constants!$B$7)</f>
        <v>0.5</v>
      </c>
      <c r="AP513">
        <f>(200000*(ABS(O513)-ABS(O511))+Constants!$B$7)/(2*Constants!$B$7)</f>
        <v>0.5</v>
      </c>
      <c r="AQ513">
        <f t="shared" si="147"/>
        <v>1</v>
      </c>
      <c r="AR513">
        <f>(Constants!$B$3*Constants!$B$8*I513*K513+AS512)/(Constants!$B$9*Constants!$B$4)</f>
        <v>2.51327433628319</v>
      </c>
      <c r="AS513">
        <f>(Constants!$B$3*Constants!$B$8*I513*K513+AS512)-(AR513*Constants!$B$9*Constants!$B$4)</f>
        <v>0</v>
      </c>
      <c r="AT513">
        <f t="shared" si="148"/>
        <v>1284.2831858407</v>
      </c>
      <c r="AU513">
        <f t="array" ref="AU513">IF(SUMPRODUCT(--(SIGN(AN480:AN512)=SIGN(K481:K513)))=0,2,IF(AV512&gt;0,1,0))</f>
        <v>0</v>
      </c>
      <c r="AV513">
        <f>IF(AU513=2,ROUND(5*1000/Constants!$B$11,0),IF(AV512&gt;0,AV512-1,0))</f>
        <v>0</v>
      </c>
      <c r="AW513">
        <f t="shared" si="149"/>
        <v>0</v>
      </c>
      <c r="AX513">
        <f ca="1" t="array" ref="AX513">IF(AW513&gt;Constants!$B$12,2,IF(SUMPRODUCT(--(AX494:AX513=2))=0,0,1))</f>
        <v>2</v>
      </c>
      <c r="AZ513">
        <f t="array" ref="AZ513">IF(ABS(AG513)&gt;Constants!$B$13,2,IF(SUMPRODUCT(--(AZ493:AZ512=2))=0,0,1))</f>
        <v>0</v>
      </c>
    </row>
    <row r="514" spans="1:52">
      <c r="A514" s="3">
        <v>512</v>
      </c>
      <c r="B514">
        <f>Signals!D513</f>
        <v>1</v>
      </c>
      <c r="C514">
        <f>Signals!E513</f>
        <v>1</v>
      </c>
      <c r="D514">
        <f>Signals!G513</f>
        <v>0</v>
      </c>
      <c r="E514">
        <f>Signals!J513</f>
        <v>0</v>
      </c>
      <c r="F514">
        <f>Signals!K513</f>
        <v>0</v>
      </c>
      <c r="G514">
        <f>IF(Constants!$B$2=2,-B514,B514)</f>
        <v>1</v>
      </c>
      <c r="H514">
        <f>IF(Constants!$C$2=2,-C514,C514)</f>
        <v>1</v>
      </c>
      <c r="I514">
        <f t="shared" si="133"/>
        <v>1</v>
      </c>
      <c r="J514">
        <f t="shared" si="134"/>
        <v>1</v>
      </c>
      <c r="K514">
        <f t="shared" si="135"/>
        <v>1</v>
      </c>
      <c r="L514">
        <f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400.5</v>
      </c>
      <c r="M514">
        <f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400.5</v>
      </c>
      <c r="N514">
        <f t="shared" si="136"/>
        <v>400.5</v>
      </c>
      <c r="O514">
        <f t="shared" si="137"/>
        <v>400.5</v>
      </c>
      <c r="P514">
        <f>IF(I514&lt;&gt;0,(ABS(L514*Constants!$B$10)+50)/100,MAX(P513-ABS(N514*Constants!$B$4),0))</f>
        <v>0.54005</v>
      </c>
      <c r="Q514">
        <f>IF(J514&lt;&gt;0,(ABS(M514*Constants!$B$10)+50)/100,MAX(Q513-ABS(O514*Constants!$B$4),0))</f>
        <v>0.54005</v>
      </c>
      <c r="R514">
        <f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400.5</v>
      </c>
      <c r="S514">
        <f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400.5</v>
      </c>
      <c r="T514">
        <f t="shared" si="138"/>
        <v>400.5</v>
      </c>
      <c r="U514">
        <f t="shared" si="139"/>
        <v>400.5</v>
      </c>
      <c r="V514">
        <f>IF(I514&lt;&gt;0,(ABS(R514*Constants!$B$4)+50)/100,IF(R514=0,MAX((0-ABS(T514*Constants!$B$4)),0),(ABS(R514*Constants!$B$4)+50)/100))</f>
        <v>501.125</v>
      </c>
      <c r="W514">
        <f>IF(J514&lt;&gt;0,(ABS(S514*Constants!$B$4)+50)/100,IF(S514=0,MAX((0-ABS(U514*Constants!$B$4)),0),(ABS(S514*Constants!$B$4)+50)/100))</f>
        <v>501.125</v>
      </c>
      <c r="X514">
        <f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400.5</v>
      </c>
      <c r="Y514">
        <f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400.5</v>
      </c>
      <c r="Z514">
        <f t="shared" si="140"/>
        <v>400.5</v>
      </c>
      <c r="AA514">
        <f t="shared" si="141"/>
        <v>400.5</v>
      </c>
      <c r="AB514">
        <f>IF(I514&lt;&gt;0,(ABS(X514*Constants!$B$10)+50)/100,IF(X514=0,MAX((AB513-ABS(Z514*Constants!$B$4)),0),(ABS(X514*Constants!$B$4)+50)/100))</f>
        <v>0.54005</v>
      </c>
      <c r="AC514">
        <f>IF(J514&lt;&gt;0,(ABS(Y514*Constants!$B$10)+50)/100,IF(Y514=0,MAX((AC513-ABS(AA514*Constants!$B$4)),0),(ABS(Y514*Constants!$B$4)+50)/100))</f>
        <v>0.54005</v>
      </c>
      <c r="AD514">
        <f t="shared" si="142"/>
        <v>401</v>
      </c>
      <c r="AE514">
        <f t="shared" si="143"/>
        <v>400.5</v>
      </c>
      <c r="AF514">
        <f t="shared" si="144"/>
        <v>400.5</v>
      </c>
      <c r="AG514">
        <f>((Constants!$B$5*AG513)+Constants!$B$4*AD514+AH513)/(Constants!$B$5+Constants!$B$4)</f>
        <v>401</v>
      </c>
      <c r="AH514">
        <f>((Constants!$B$5*AG513)+Constants!$B$4*AD514+AH513)-(Constants!$B$5+Constants!$B$4)*AG514</f>
        <v>0</v>
      </c>
      <c r="AI514">
        <f>((Constants!$B$5*AI513)+Constants!$B$4*AE514+AJ513)/(Constants!$B$5+Constants!$B$4)</f>
        <v>400.5</v>
      </c>
      <c r="AJ514">
        <f>((Constants!$B$5*AI513)+Constants!$B$4*AE514+AJ513)-(Constants!$B$4+Constants!$B$5)*AI514</f>
        <v>0</v>
      </c>
      <c r="AK514">
        <f>((Constants!$B$5*AK513)+Constants!$B$4*AF514+AL513)/(Constants!$B$5+Constants!$B$4)</f>
        <v>400.5</v>
      </c>
      <c r="AL514">
        <f>((Constants!$B$5*AK513)+Constants!$B$4*AF514+AL513)-(Constants!$B$5+Constants!$B$4)*AK514</f>
        <v>0</v>
      </c>
      <c r="AM514">
        <f t="shared" si="145"/>
        <v>1</v>
      </c>
      <c r="AN514">
        <f t="shared" si="146"/>
        <v>1</v>
      </c>
      <c r="AO514">
        <f>(200000*(ABS(N514)-ABS(N512))+Constants!$B$7)/(2*Constants!$B$7)</f>
        <v>0.5</v>
      </c>
      <c r="AP514">
        <f>(200000*(ABS(O514)-ABS(O512))+Constants!$B$7)/(2*Constants!$B$7)</f>
        <v>0.5</v>
      </c>
      <c r="AQ514">
        <f t="shared" si="147"/>
        <v>1</v>
      </c>
      <c r="AR514">
        <f>(Constants!$B$3*Constants!$B$8*I514*K514+AS513)/(Constants!$B$9*Constants!$B$4)</f>
        <v>2.51327433628319</v>
      </c>
      <c r="AS514">
        <f>(Constants!$B$3*Constants!$B$8*I514*K514+AS513)-(AR514*Constants!$B$9*Constants!$B$4)</f>
        <v>0</v>
      </c>
      <c r="AT514">
        <f t="shared" si="148"/>
        <v>1286.79646017698</v>
      </c>
      <c r="AU514">
        <f t="array" ref="AU514">IF(SUMPRODUCT(--(SIGN(AN481:AN513)=SIGN(K482:K514)))=0,2,IF(AV513&gt;0,1,0))</f>
        <v>0</v>
      </c>
      <c r="AV514">
        <f>IF(AU514=2,ROUND(5*1000/Constants!$B$11,0),IF(AV513&gt;0,AV513-1,0))</f>
        <v>0</v>
      </c>
      <c r="AW514">
        <f t="shared" si="149"/>
        <v>0</v>
      </c>
      <c r="AX514">
        <f ca="1" t="array" ref="AX514">IF(AW514&gt;Constants!$B$12,2,IF(SUMPRODUCT(--(AX495:AX514=2))=0,0,1))</f>
        <v>2</v>
      </c>
      <c r="AZ514">
        <f t="array" ref="AZ514">IF(ABS(AG514)&gt;Constants!$B$13,2,IF(SUMPRODUCT(--(AZ494:AZ513=2))=0,0,1))</f>
        <v>0</v>
      </c>
    </row>
    <row r="515" spans="1:52">
      <c r="A515" s="3">
        <v>513</v>
      </c>
      <c r="B515">
        <f>Signals!D514</f>
        <v>1</v>
      </c>
      <c r="C515">
        <f>Signals!E514</f>
        <v>1</v>
      </c>
      <c r="D515">
        <f>Signals!G514</f>
        <v>0</v>
      </c>
      <c r="E515">
        <f>Signals!J514</f>
        <v>0</v>
      </c>
      <c r="F515">
        <f>Signals!K514</f>
        <v>0</v>
      </c>
      <c r="G515">
        <f>IF(Constants!$B$2=2,-B515,B515)</f>
        <v>1</v>
      </c>
      <c r="H515">
        <f>IF(Constants!$C$2=2,-C515,C515)</f>
        <v>1</v>
      </c>
      <c r="I515">
        <f t="shared" si="133"/>
        <v>1</v>
      </c>
      <c r="J515">
        <f t="shared" si="134"/>
        <v>1</v>
      </c>
      <c r="K515">
        <f t="shared" si="135"/>
        <v>1</v>
      </c>
      <c r="L515">
        <f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400.5</v>
      </c>
      <c r="M515">
        <f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400.5</v>
      </c>
      <c r="N515">
        <f t="shared" si="136"/>
        <v>400.5</v>
      </c>
      <c r="O515">
        <f t="shared" si="137"/>
        <v>400.5</v>
      </c>
      <c r="P515">
        <f>IF(I515&lt;&gt;0,(ABS(L515*Constants!$B$10)+50)/100,MAX(P514-ABS(N515*Constants!$B$4),0))</f>
        <v>0.54005</v>
      </c>
      <c r="Q515">
        <f>IF(J515&lt;&gt;0,(ABS(M515*Constants!$B$10)+50)/100,MAX(Q514-ABS(O515*Constants!$B$4),0))</f>
        <v>0.54005</v>
      </c>
      <c r="R515">
        <f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400.5</v>
      </c>
      <c r="S515">
        <f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400.5</v>
      </c>
      <c r="T515">
        <f t="shared" si="138"/>
        <v>400.5</v>
      </c>
      <c r="U515">
        <f t="shared" si="139"/>
        <v>400.5</v>
      </c>
      <c r="V515">
        <f>IF(I515&lt;&gt;0,(ABS(R515*Constants!$B$4)+50)/100,IF(R515=0,MAX((0-ABS(T515*Constants!$B$4)),0),(ABS(R515*Constants!$B$4)+50)/100))</f>
        <v>501.125</v>
      </c>
      <c r="W515">
        <f>IF(J515&lt;&gt;0,(ABS(S515*Constants!$B$4)+50)/100,IF(S515=0,MAX((0-ABS(U515*Constants!$B$4)),0),(ABS(S515*Constants!$B$4)+50)/100))</f>
        <v>501.125</v>
      </c>
      <c r="X515">
        <f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400.5</v>
      </c>
      <c r="Y515">
        <f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400.5</v>
      </c>
      <c r="Z515">
        <f t="shared" si="140"/>
        <v>400.5</v>
      </c>
      <c r="AA515">
        <f t="shared" si="141"/>
        <v>400.5</v>
      </c>
      <c r="AB515">
        <f>IF(I515&lt;&gt;0,(ABS(X515*Constants!$B$10)+50)/100,IF(X515=0,MAX((AB514-ABS(Z515*Constants!$B$4)),0),(ABS(X515*Constants!$B$4)+50)/100))</f>
        <v>0.54005</v>
      </c>
      <c r="AC515">
        <f>IF(J515&lt;&gt;0,(ABS(Y515*Constants!$B$10)+50)/100,IF(Y515=0,MAX((AC514-ABS(AA515*Constants!$B$4)),0),(ABS(Y515*Constants!$B$4)+50)/100))</f>
        <v>0.54005</v>
      </c>
      <c r="AD515">
        <f t="shared" si="142"/>
        <v>401</v>
      </c>
      <c r="AE515">
        <f t="shared" si="143"/>
        <v>400.5</v>
      </c>
      <c r="AF515">
        <f t="shared" si="144"/>
        <v>400.5</v>
      </c>
      <c r="AG515">
        <f>((Constants!$B$5*AG514)+Constants!$B$4*AD515+AH514)/(Constants!$B$5+Constants!$B$4)</f>
        <v>401</v>
      </c>
      <c r="AH515">
        <f>((Constants!$B$5*AG514)+Constants!$B$4*AD515+AH514)-(Constants!$B$5+Constants!$B$4)*AG515</f>
        <v>0</v>
      </c>
      <c r="AI515">
        <f>((Constants!$B$5*AI514)+Constants!$B$4*AE515+AJ514)/(Constants!$B$5+Constants!$B$4)</f>
        <v>400.5</v>
      </c>
      <c r="AJ515">
        <f>((Constants!$B$5*AI514)+Constants!$B$4*AE515+AJ514)-(Constants!$B$4+Constants!$B$5)*AI515</f>
        <v>0</v>
      </c>
      <c r="AK515">
        <f>((Constants!$B$5*AK514)+Constants!$B$4*AF515+AL514)/(Constants!$B$5+Constants!$B$4)</f>
        <v>400.5</v>
      </c>
      <c r="AL515">
        <f>((Constants!$B$5*AK514)+Constants!$B$4*AF515+AL514)-(Constants!$B$5+Constants!$B$4)*AK515</f>
        <v>0</v>
      </c>
      <c r="AM515">
        <f t="shared" si="145"/>
        <v>1</v>
      </c>
      <c r="AN515">
        <f t="shared" si="146"/>
        <v>1</v>
      </c>
      <c r="AO515">
        <f>(200000*(ABS(N515)-ABS(N513))+Constants!$B$7)/(2*Constants!$B$7)</f>
        <v>0.5</v>
      </c>
      <c r="AP515">
        <f>(200000*(ABS(O515)-ABS(O513))+Constants!$B$7)/(2*Constants!$B$7)</f>
        <v>0.5</v>
      </c>
      <c r="AQ515">
        <f t="shared" si="147"/>
        <v>1</v>
      </c>
      <c r="AR515">
        <f>(Constants!$B$3*Constants!$B$8*I515*K515+AS514)/(Constants!$B$9*Constants!$B$4)</f>
        <v>2.51327433628319</v>
      </c>
      <c r="AS515">
        <f>(Constants!$B$3*Constants!$B$8*I515*K515+AS514)-(AR515*Constants!$B$9*Constants!$B$4)</f>
        <v>0</v>
      </c>
      <c r="AT515">
        <f t="shared" si="148"/>
        <v>1289.30973451326</v>
      </c>
      <c r="AU515">
        <f t="array" ref="AU515">IF(SUMPRODUCT(--(SIGN(AN482:AN514)=SIGN(K483:K515)))=0,2,IF(AV514&gt;0,1,0))</f>
        <v>0</v>
      </c>
      <c r="AV515">
        <f>IF(AU515=2,ROUND(5*1000/Constants!$B$11,0),IF(AV514&gt;0,AV514-1,0))</f>
        <v>0</v>
      </c>
      <c r="AW515">
        <f t="shared" si="149"/>
        <v>0</v>
      </c>
      <c r="AX515">
        <f ca="1" t="array" ref="AX515">IF(AW515&gt;Constants!$B$12,2,IF(SUMPRODUCT(--(AX496:AX515=2))=0,0,1))</f>
        <v>2</v>
      </c>
      <c r="AZ515">
        <f t="array" ref="AZ515">IF(ABS(AG515)&gt;Constants!$B$13,2,IF(SUMPRODUCT(--(AZ495:AZ514=2))=0,0,1))</f>
        <v>0</v>
      </c>
    </row>
    <row r="516" spans="1:52">
      <c r="A516" s="3">
        <v>514</v>
      </c>
      <c r="B516">
        <f>Signals!D515</f>
        <v>1</v>
      </c>
      <c r="C516">
        <f>Signals!E515</f>
        <v>1</v>
      </c>
      <c r="D516">
        <f>Signals!G515</f>
        <v>0</v>
      </c>
      <c r="E516">
        <f>Signals!J515</f>
        <v>0</v>
      </c>
      <c r="F516">
        <f>Signals!K515</f>
        <v>0</v>
      </c>
      <c r="G516">
        <f>IF(Constants!$B$2=2,-B516,B516)</f>
        <v>1</v>
      </c>
      <c r="H516">
        <f>IF(Constants!$C$2=2,-C516,C516)</f>
        <v>1</v>
      </c>
      <c r="I516">
        <f t="shared" si="133"/>
        <v>1</v>
      </c>
      <c r="J516">
        <f t="shared" si="134"/>
        <v>1</v>
      </c>
      <c r="K516">
        <f t="shared" si="135"/>
        <v>1</v>
      </c>
      <c r="L516">
        <f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400.5</v>
      </c>
      <c r="M516">
        <f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400.5</v>
      </c>
      <c r="N516">
        <f t="shared" si="136"/>
        <v>400.5</v>
      </c>
      <c r="O516">
        <f t="shared" si="137"/>
        <v>400.5</v>
      </c>
      <c r="P516">
        <f>IF(I516&lt;&gt;0,(ABS(L516*Constants!$B$10)+50)/100,MAX(P515-ABS(N516*Constants!$B$4),0))</f>
        <v>0.54005</v>
      </c>
      <c r="Q516">
        <f>IF(J516&lt;&gt;0,(ABS(M516*Constants!$B$10)+50)/100,MAX(Q515-ABS(O516*Constants!$B$4),0))</f>
        <v>0.54005</v>
      </c>
      <c r="R516">
        <f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400.5</v>
      </c>
      <c r="S516">
        <f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400.5</v>
      </c>
      <c r="T516">
        <f t="shared" si="138"/>
        <v>400.5</v>
      </c>
      <c r="U516">
        <f t="shared" si="139"/>
        <v>400.5</v>
      </c>
      <c r="V516">
        <f>IF(I516&lt;&gt;0,(ABS(R516*Constants!$B$4)+50)/100,IF(R516=0,MAX((0-ABS(T516*Constants!$B$4)),0),(ABS(R516*Constants!$B$4)+50)/100))</f>
        <v>501.125</v>
      </c>
      <c r="W516">
        <f>IF(J516&lt;&gt;0,(ABS(S516*Constants!$B$4)+50)/100,IF(S516=0,MAX((0-ABS(U516*Constants!$B$4)),0),(ABS(S516*Constants!$B$4)+50)/100))</f>
        <v>501.125</v>
      </c>
      <c r="X516">
        <f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400.5</v>
      </c>
      <c r="Y516">
        <f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400.5</v>
      </c>
      <c r="Z516">
        <f t="shared" si="140"/>
        <v>400.5</v>
      </c>
      <c r="AA516">
        <f t="shared" si="141"/>
        <v>400.5</v>
      </c>
      <c r="AB516">
        <f>IF(I516&lt;&gt;0,(ABS(X516*Constants!$B$10)+50)/100,IF(X516=0,MAX((AB515-ABS(Z516*Constants!$B$4)),0),(ABS(X516*Constants!$B$4)+50)/100))</f>
        <v>0.54005</v>
      </c>
      <c r="AC516">
        <f>IF(J516&lt;&gt;0,(ABS(Y516*Constants!$B$10)+50)/100,IF(Y516=0,MAX((AC515-ABS(AA516*Constants!$B$4)),0),(ABS(Y516*Constants!$B$4)+50)/100))</f>
        <v>0.54005</v>
      </c>
      <c r="AD516">
        <f t="shared" si="142"/>
        <v>401</v>
      </c>
      <c r="AE516">
        <f t="shared" si="143"/>
        <v>400.5</v>
      </c>
      <c r="AF516">
        <f t="shared" si="144"/>
        <v>400.5</v>
      </c>
      <c r="AG516">
        <f>((Constants!$B$5*AG515)+Constants!$B$4*AD516+AH515)/(Constants!$B$5+Constants!$B$4)</f>
        <v>401</v>
      </c>
      <c r="AH516">
        <f>((Constants!$B$5*AG515)+Constants!$B$4*AD516+AH515)-(Constants!$B$5+Constants!$B$4)*AG516</f>
        <v>0</v>
      </c>
      <c r="AI516">
        <f>((Constants!$B$5*AI515)+Constants!$B$4*AE516+AJ515)/(Constants!$B$5+Constants!$B$4)</f>
        <v>400.5</v>
      </c>
      <c r="AJ516">
        <f>((Constants!$B$5*AI515)+Constants!$B$4*AE516+AJ515)-(Constants!$B$4+Constants!$B$5)*AI516</f>
        <v>0</v>
      </c>
      <c r="AK516">
        <f>((Constants!$B$5*AK515)+Constants!$B$4*AF516+AL515)/(Constants!$B$5+Constants!$B$4)</f>
        <v>400.5</v>
      </c>
      <c r="AL516">
        <f>((Constants!$B$5*AK515)+Constants!$B$4*AF516+AL515)-(Constants!$B$5+Constants!$B$4)*AK516</f>
        <v>0</v>
      </c>
      <c r="AM516">
        <f t="shared" si="145"/>
        <v>1</v>
      </c>
      <c r="AN516">
        <f t="shared" si="146"/>
        <v>1</v>
      </c>
      <c r="AO516">
        <f>(200000*(ABS(N516)-ABS(N514))+Constants!$B$7)/(2*Constants!$B$7)</f>
        <v>0.5</v>
      </c>
      <c r="AP516">
        <f>(200000*(ABS(O516)-ABS(O514))+Constants!$B$7)/(2*Constants!$B$7)</f>
        <v>0.5</v>
      </c>
      <c r="AQ516">
        <f t="shared" si="147"/>
        <v>1</v>
      </c>
      <c r="AR516">
        <f>(Constants!$B$3*Constants!$B$8*I516*K516+AS515)/(Constants!$B$9*Constants!$B$4)</f>
        <v>2.51327433628319</v>
      </c>
      <c r="AS516">
        <f>(Constants!$B$3*Constants!$B$8*I516*K516+AS515)-(AR516*Constants!$B$9*Constants!$B$4)</f>
        <v>0</v>
      </c>
      <c r="AT516">
        <f t="shared" si="148"/>
        <v>1291.82300884955</v>
      </c>
      <c r="AU516">
        <f t="array" ref="AU516">IF(SUMPRODUCT(--(SIGN(AN483:AN515)=SIGN(K484:K516)))=0,2,IF(AV515&gt;0,1,0))</f>
        <v>0</v>
      </c>
      <c r="AV516">
        <f>IF(AU516=2,ROUND(5*1000/Constants!$B$11,0),IF(AV515&gt;0,AV515-1,0))</f>
        <v>0</v>
      </c>
      <c r="AW516">
        <f t="shared" si="149"/>
        <v>0</v>
      </c>
      <c r="AX516">
        <f ca="1" t="array" ref="AX516">IF(AW516&gt;Constants!$B$12,2,IF(SUMPRODUCT(--(AX497:AX516=2))=0,0,1))</f>
        <v>2</v>
      </c>
      <c r="AZ516">
        <f t="array" ref="AZ516">IF(ABS(AG516)&gt;Constants!$B$13,2,IF(SUMPRODUCT(--(AZ496:AZ515=2))=0,0,1))</f>
        <v>0</v>
      </c>
    </row>
    <row r="517" spans="1:52">
      <c r="A517" s="3">
        <v>515</v>
      </c>
      <c r="B517">
        <f>Signals!D516</f>
        <v>1</v>
      </c>
      <c r="C517">
        <f>Signals!E516</f>
        <v>1</v>
      </c>
      <c r="D517">
        <f>Signals!G516</f>
        <v>0</v>
      </c>
      <c r="E517">
        <f>Signals!J516</f>
        <v>0</v>
      </c>
      <c r="F517">
        <f>Signals!K516</f>
        <v>0</v>
      </c>
      <c r="G517">
        <f>IF(Constants!$B$2=2,-B517,B517)</f>
        <v>1</v>
      </c>
      <c r="H517">
        <f>IF(Constants!$C$2=2,-C517,C517)</f>
        <v>1</v>
      </c>
      <c r="I517">
        <f t="shared" si="133"/>
        <v>1</v>
      </c>
      <c r="J517">
        <f t="shared" si="134"/>
        <v>1</v>
      </c>
      <c r="K517">
        <f t="shared" si="135"/>
        <v>1</v>
      </c>
      <c r="L517">
        <f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400.5</v>
      </c>
      <c r="M517">
        <f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400.5</v>
      </c>
      <c r="N517">
        <f t="shared" si="136"/>
        <v>400.5</v>
      </c>
      <c r="O517">
        <f t="shared" si="137"/>
        <v>400.5</v>
      </c>
      <c r="P517">
        <f>IF(I517&lt;&gt;0,(ABS(L517*Constants!$B$10)+50)/100,MAX(P516-ABS(N517*Constants!$B$4),0))</f>
        <v>0.54005</v>
      </c>
      <c r="Q517">
        <f>IF(J517&lt;&gt;0,(ABS(M517*Constants!$B$10)+50)/100,MAX(Q516-ABS(O517*Constants!$B$4),0))</f>
        <v>0.54005</v>
      </c>
      <c r="R517">
        <f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400.5</v>
      </c>
      <c r="S517">
        <f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400.5</v>
      </c>
      <c r="T517">
        <f t="shared" si="138"/>
        <v>400.5</v>
      </c>
      <c r="U517">
        <f t="shared" si="139"/>
        <v>400.5</v>
      </c>
      <c r="V517">
        <f>IF(I517&lt;&gt;0,(ABS(R517*Constants!$B$4)+50)/100,IF(R517=0,MAX((0-ABS(T517*Constants!$B$4)),0),(ABS(R517*Constants!$B$4)+50)/100))</f>
        <v>501.125</v>
      </c>
      <c r="W517">
        <f>IF(J517&lt;&gt;0,(ABS(S517*Constants!$B$4)+50)/100,IF(S517=0,MAX((0-ABS(U517*Constants!$B$4)),0),(ABS(S517*Constants!$B$4)+50)/100))</f>
        <v>501.125</v>
      </c>
      <c r="X517">
        <f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400.5</v>
      </c>
      <c r="Y517">
        <f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400.5</v>
      </c>
      <c r="Z517">
        <f t="shared" si="140"/>
        <v>400.5</v>
      </c>
      <c r="AA517">
        <f t="shared" si="141"/>
        <v>400.5</v>
      </c>
      <c r="AB517">
        <f>IF(I517&lt;&gt;0,(ABS(X517*Constants!$B$10)+50)/100,IF(X517=0,MAX((AB516-ABS(Z517*Constants!$B$4)),0),(ABS(X517*Constants!$B$4)+50)/100))</f>
        <v>0.54005</v>
      </c>
      <c r="AC517">
        <f>IF(J517&lt;&gt;0,(ABS(Y517*Constants!$B$10)+50)/100,IF(Y517=0,MAX((AC516-ABS(AA517*Constants!$B$4)),0),(ABS(Y517*Constants!$B$4)+50)/100))</f>
        <v>0.54005</v>
      </c>
      <c r="AD517">
        <f t="shared" si="142"/>
        <v>401</v>
      </c>
      <c r="AE517">
        <f t="shared" si="143"/>
        <v>400.5</v>
      </c>
      <c r="AF517">
        <f t="shared" si="144"/>
        <v>400.5</v>
      </c>
      <c r="AG517">
        <f>((Constants!$B$5*AG516)+Constants!$B$4*AD517+AH516)/(Constants!$B$5+Constants!$B$4)</f>
        <v>401</v>
      </c>
      <c r="AH517">
        <f>((Constants!$B$5*AG516)+Constants!$B$4*AD517+AH516)-(Constants!$B$5+Constants!$B$4)*AG517</f>
        <v>0</v>
      </c>
      <c r="AI517">
        <f>((Constants!$B$5*AI516)+Constants!$B$4*AE517+AJ516)/(Constants!$B$5+Constants!$B$4)</f>
        <v>400.5</v>
      </c>
      <c r="AJ517">
        <f>((Constants!$B$5*AI516)+Constants!$B$4*AE517+AJ516)-(Constants!$B$4+Constants!$B$5)*AI517</f>
        <v>0</v>
      </c>
      <c r="AK517">
        <f>((Constants!$B$5*AK516)+Constants!$B$4*AF517+AL516)/(Constants!$B$5+Constants!$B$4)</f>
        <v>400.5</v>
      </c>
      <c r="AL517">
        <f>((Constants!$B$5*AK516)+Constants!$B$4*AF517+AL516)-(Constants!$B$5+Constants!$B$4)*AK517</f>
        <v>0</v>
      </c>
      <c r="AM517">
        <f t="shared" si="145"/>
        <v>1</v>
      </c>
      <c r="AN517">
        <f t="shared" si="146"/>
        <v>1</v>
      </c>
      <c r="AO517">
        <f>(200000*(ABS(N517)-ABS(N515))+Constants!$B$7)/(2*Constants!$B$7)</f>
        <v>0.5</v>
      </c>
      <c r="AP517">
        <f>(200000*(ABS(O517)-ABS(O515))+Constants!$B$7)/(2*Constants!$B$7)</f>
        <v>0.5</v>
      </c>
      <c r="AQ517">
        <f t="shared" si="147"/>
        <v>1</v>
      </c>
      <c r="AR517">
        <f>(Constants!$B$3*Constants!$B$8*I517*K517+AS516)/(Constants!$B$9*Constants!$B$4)</f>
        <v>2.51327433628319</v>
      </c>
      <c r="AS517">
        <f>(Constants!$B$3*Constants!$B$8*I517*K517+AS516)-(AR517*Constants!$B$9*Constants!$B$4)</f>
        <v>0</v>
      </c>
      <c r="AT517">
        <f t="shared" si="148"/>
        <v>1294.33628318583</v>
      </c>
      <c r="AU517">
        <f t="array" ref="AU517">IF(SUMPRODUCT(--(SIGN(AN484:AN516)=SIGN(K485:K517)))=0,2,IF(AV516&gt;0,1,0))</f>
        <v>0</v>
      </c>
      <c r="AV517">
        <f>IF(AU517=2,ROUND(5*1000/Constants!$B$11,0),IF(AV516&gt;0,AV516-1,0))</f>
        <v>0</v>
      </c>
      <c r="AW517">
        <f t="shared" si="149"/>
        <v>0</v>
      </c>
      <c r="AX517">
        <f ca="1" t="array" ref="AX517">IF(AW517&gt;Constants!$B$12,2,IF(SUMPRODUCT(--(AX498:AX517=2))=0,0,1))</f>
        <v>2</v>
      </c>
      <c r="AZ517">
        <f t="array" ref="AZ517">IF(ABS(AG517)&gt;Constants!$B$13,2,IF(SUMPRODUCT(--(AZ497:AZ516=2))=0,0,1))</f>
        <v>0</v>
      </c>
    </row>
    <row r="518" spans="1:52">
      <c r="A518" s="3">
        <v>516</v>
      </c>
      <c r="B518">
        <f>Signals!D517</f>
        <v>1</v>
      </c>
      <c r="C518">
        <f>Signals!E517</f>
        <v>1</v>
      </c>
      <c r="D518">
        <f>Signals!G517</f>
        <v>0</v>
      </c>
      <c r="E518">
        <f>Signals!J517</f>
        <v>0</v>
      </c>
      <c r="F518">
        <f>Signals!K517</f>
        <v>0</v>
      </c>
      <c r="G518">
        <f>IF(Constants!$B$2=2,-B518,B518)</f>
        <v>1</v>
      </c>
      <c r="H518">
        <f>IF(Constants!$C$2=2,-C518,C518)</f>
        <v>1</v>
      </c>
      <c r="I518">
        <f t="shared" si="133"/>
        <v>1</v>
      </c>
      <c r="J518">
        <f t="shared" si="134"/>
        <v>1</v>
      </c>
      <c r="K518">
        <f t="shared" si="135"/>
        <v>1</v>
      </c>
      <c r="L518">
        <f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400.5</v>
      </c>
      <c r="M518">
        <f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400.5</v>
      </c>
      <c r="N518">
        <f t="shared" si="136"/>
        <v>400.5</v>
      </c>
      <c r="O518">
        <f t="shared" si="137"/>
        <v>400.5</v>
      </c>
      <c r="P518">
        <f>IF(I518&lt;&gt;0,(ABS(L518*Constants!$B$10)+50)/100,MAX(P517-ABS(N518*Constants!$B$4),0))</f>
        <v>0.54005</v>
      </c>
      <c r="Q518">
        <f>IF(J518&lt;&gt;0,(ABS(M518*Constants!$B$10)+50)/100,MAX(Q517-ABS(O518*Constants!$B$4),0))</f>
        <v>0.54005</v>
      </c>
      <c r="R518">
        <f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400.5</v>
      </c>
      <c r="S518">
        <f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400.5</v>
      </c>
      <c r="T518">
        <f t="shared" si="138"/>
        <v>400.5</v>
      </c>
      <c r="U518">
        <f t="shared" si="139"/>
        <v>400.5</v>
      </c>
      <c r="V518">
        <f>IF(I518&lt;&gt;0,(ABS(R518*Constants!$B$4)+50)/100,IF(R518=0,MAX((0-ABS(T518*Constants!$B$4)),0),(ABS(R518*Constants!$B$4)+50)/100))</f>
        <v>501.125</v>
      </c>
      <c r="W518">
        <f>IF(J518&lt;&gt;0,(ABS(S518*Constants!$B$4)+50)/100,IF(S518=0,MAX((0-ABS(U518*Constants!$B$4)),0),(ABS(S518*Constants!$B$4)+50)/100))</f>
        <v>501.125</v>
      </c>
      <c r="X518">
        <f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400.5</v>
      </c>
      <c r="Y518">
        <f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400.5</v>
      </c>
      <c r="Z518">
        <f t="shared" si="140"/>
        <v>400.5</v>
      </c>
      <c r="AA518">
        <f t="shared" si="141"/>
        <v>400.5</v>
      </c>
      <c r="AB518">
        <f>IF(I518&lt;&gt;0,(ABS(X518*Constants!$B$10)+50)/100,IF(X518=0,MAX((AB517-ABS(Z518*Constants!$B$4)),0),(ABS(X518*Constants!$B$4)+50)/100))</f>
        <v>0.54005</v>
      </c>
      <c r="AC518">
        <f>IF(J518&lt;&gt;0,(ABS(Y518*Constants!$B$10)+50)/100,IF(Y518=0,MAX((AC517-ABS(AA518*Constants!$B$4)),0),(ABS(Y518*Constants!$B$4)+50)/100))</f>
        <v>0.54005</v>
      </c>
      <c r="AD518">
        <f t="shared" si="142"/>
        <v>401</v>
      </c>
      <c r="AE518">
        <f t="shared" si="143"/>
        <v>400.5</v>
      </c>
      <c r="AF518">
        <f t="shared" si="144"/>
        <v>400.5</v>
      </c>
      <c r="AG518">
        <f>((Constants!$B$5*AG517)+Constants!$B$4*AD518+AH517)/(Constants!$B$5+Constants!$B$4)</f>
        <v>401</v>
      </c>
      <c r="AH518">
        <f>((Constants!$B$5*AG517)+Constants!$B$4*AD518+AH517)-(Constants!$B$5+Constants!$B$4)*AG518</f>
        <v>0</v>
      </c>
      <c r="AI518">
        <f>((Constants!$B$5*AI517)+Constants!$B$4*AE518+AJ517)/(Constants!$B$5+Constants!$B$4)</f>
        <v>400.5</v>
      </c>
      <c r="AJ518">
        <f>((Constants!$B$5*AI517)+Constants!$B$4*AE518+AJ517)-(Constants!$B$4+Constants!$B$5)*AI518</f>
        <v>0</v>
      </c>
      <c r="AK518">
        <f>((Constants!$B$5*AK517)+Constants!$B$4*AF518+AL517)/(Constants!$B$5+Constants!$B$4)</f>
        <v>400.5</v>
      </c>
      <c r="AL518">
        <f>((Constants!$B$5*AK517)+Constants!$B$4*AF518+AL517)-(Constants!$B$5+Constants!$B$4)*AK518</f>
        <v>0</v>
      </c>
      <c r="AM518">
        <f t="shared" si="145"/>
        <v>1</v>
      </c>
      <c r="AN518">
        <f t="shared" si="146"/>
        <v>1</v>
      </c>
      <c r="AO518">
        <f>(200000*(ABS(N518)-ABS(N516))+Constants!$B$7)/(2*Constants!$B$7)</f>
        <v>0.5</v>
      </c>
      <c r="AP518">
        <f>(200000*(ABS(O518)-ABS(O516))+Constants!$B$7)/(2*Constants!$B$7)</f>
        <v>0.5</v>
      </c>
      <c r="AQ518">
        <f t="shared" si="147"/>
        <v>1</v>
      </c>
      <c r="AR518">
        <f>(Constants!$B$3*Constants!$B$8*I518*K518+AS517)/(Constants!$B$9*Constants!$B$4)</f>
        <v>2.51327433628319</v>
      </c>
      <c r="AS518">
        <f>(Constants!$B$3*Constants!$B$8*I518*K518+AS517)-(AR518*Constants!$B$9*Constants!$B$4)</f>
        <v>0</v>
      </c>
      <c r="AT518">
        <f t="shared" si="148"/>
        <v>1296.84955752211</v>
      </c>
      <c r="AU518">
        <f t="array" ref="AU518">IF(SUMPRODUCT(--(SIGN(AN485:AN517)=SIGN(K486:K518)))=0,2,IF(AV517&gt;0,1,0))</f>
        <v>0</v>
      </c>
      <c r="AV518">
        <f>IF(AU518=2,ROUND(5*1000/Constants!$B$11,0),IF(AV517&gt;0,AV517-1,0))</f>
        <v>0</v>
      </c>
      <c r="AW518">
        <f t="shared" si="149"/>
        <v>0</v>
      </c>
      <c r="AX518">
        <f ca="1" t="array" ref="AX518">IF(AW518&gt;Constants!$B$12,2,IF(SUMPRODUCT(--(AX499:AX518=2))=0,0,1))</f>
        <v>2</v>
      </c>
      <c r="AZ518">
        <f t="array" ref="AZ518">IF(ABS(AG518)&gt;Constants!$B$13,2,IF(SUMPRODUCT(--(AZ498:AZ517=2))=0,0,1))</f>
        <v>0</v>
      </c>
    </row>
    <row r="519" spans="1:52">
      <c r="A519" s="3">
        <v>517</v>
      </c>
      <c r="B519">
        <f>Signals!D518</f>
        <v>1</v>
      </c>
      <c r="C519">
        <f>Signals!E518</f>
        <v>1</v>
      </c>
      <c r="D519">
        <f>Signals!G518</f>
        <v>0</v>
      </c>
      <c r="E519">
        <f>Signals!J518</f>
        <v>0</v>
      </c>
      <c r="F519">
        <f>Signals!K518</f>
        <v>0</v>
      </c>
      <c r="G519">
        <f>IF(Constants!$B$2=2,-B519,B519)</f>
        <v>1</v>
      </c>
      <c r="H519">
        <f>IF(Constants!$C$2=2,-C519,C519)</f>
        <v>1</v>
      </c>
      <c r="I519">
        <f t="shared" si="133"/>
        <v>1</v>
      </c>
      <c r="J519">
        <f t="shared" si="134"/>
        <v>1</v>
      </c>
      <c r="K519">
        <f t="shared" si="135"/>
        <v>1</v>
      </c>
      <c r="L519">
        <f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400.5</v>
      </c>
      <c r="M519">
        <f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400.5</v>
      </c>
      <c r="N519">
        <f t="shared" si="136"/>
        <v>400.5</v>
      </c>
      <c r="O519">
        <f t="shared" si="137"/>
        <v>400.5</v>
      </c>
      <c r="P519">
        <f>IF(I519&lt;&gt;0,(ABS(L519*Constants!$B$10)+50)/100,MAX(P518-ABS(N519*Constants!$B$4),0))</f>
        <v>0.54005</v>
      </c>
      <c r="Q519">
        <f>IF(J519&lt;&gt;0,(ABS(M519*Constants!$B$10)+50)/100,MAX(Q518-ABS(O519*Constants!$B$4),0))</f>
        <v>0.54005</v>
      </c>
      <c r="R519">
        <f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400.5</v>
      </c>
      <c r="S519">
        <f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400.5</v>
      </c>
      <c r="T519">
        <f t="shared" si="138"/>
        <v>400.5</v>
      </c>
      <c r="U519">
        <f t="shared" si="139"/>
        <v>400.5</v>
      </c>
      <c r="V519">
        <f>IF(I519&lt;&gt;0,(ABS(R519*Constants!$B$4)+50)/100,IF(R519=0,MAX((0-ABS(T519*Constants!$B$4)),0),(ABS(R519*Constants!$B$4)+50)/100))</f>
        <v>501.125</v>
      </c>
      <c r="W519">
        <f>IF(J519&lt;&gt;0,(ABS(S519*Constants!$B$4)+50)/100,IF(S519=0,MAX((0-ABS(U519*Constants!$B$4)),0),(ABS(S519*Constants!$B$4)+50)/100))</f>
        <v>501.125</v>
      </c>
      <c r="X519">
        <f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400.5</v>
      </c>
      <c r="Y519">
        <f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400.5</v>
      </c>
      <c r="Z519">
        <f t="shared" si="140"/>
        <v>400.5</v>
      </c>
      <c r="AA519">
        <f t="shared" si="141"/>
        <v>400.5</v>
      </c>
      <c r="AB519">
        <f>IF(I519&lt;&gt;0,(ABS(X519*Constants!$B$10)+50)/100,IF(X519=0,MAX((AB518-ABS(Z519*Constants!$B$4)),0),(ABS(X519*Constants!$B$4)+50)/100))</f>
        <v>0.54005</v>
      </c>
      <c r="AC519">
        <f>IF(J519&lt;&gt;0,(ABS(Y519*Constants!$B$10)+50)/100,IF(Y519=0,MAX((AC518-ABS(AA519*Constants!$B$4)),0),(ABS(Y519*Constants!$B$4)+50)/100))</f>
        <v>0.54005</v>
      </c>
      <c r="AD519">
        <f t="shared" si="142"/>
        <v>401</v>
      </c>
      <c r="AE519">
        <f t="shared" si="143"/>
        <v>400.5</v>
      </c>
      <c r="AF519">
        <f t="shared" si="144"/>
        <v>400.5</v>
      </c>
      <c r="AG519">
        <f>((Constants!$B$5*AG518)+Constants!$B$4*AD519+AH518)/(Constants!$B$5+Constants!$B$4)</f>
        <v>401</v>
      </c>
      <c r="AH519">
        <f>((Constants!$B$5*AG518)+Constants!$B$4*AD519+AH518)-(Constants!$B$5+Constants!$B$4)*AG519</f>
        <v>0</v>
      </c>
      <c r="AI519">
        <f>((Constants!$B$5*AI518)+Constants!$B$4*AE519+AJ518)/(Constants!$B$5+Constants!$B$4)</f>
        <v>400.5</v>
      </c>
      <c r="AJ519">
        <f>((Constants!$B$5*AI518)+Constants!$B$4*AE519+AJ518)-(Constants!$B$4+Constants!$B$5)*AI519</f>
        <v>0</v>
      </c>
      <c r="AK519">
        <f>((Constants!$B$5*AK518)+Constants!$B$4*AF519+AL518)/(Constants!$B$5+Constants!$B$4)</f>
        <v>400.5</v>
      </c>
      <c r="AL519">
        <f>((Constants!$B$5*AK518)+Constants!$B$4*AF519+AL518)-(Constants!$B$5+Constants!$B$4)*AK519</f>
        <v>0</v>
      </c>
      <c r="AM519">
        <f t="shared" si="145"/>
        <v>1</v>
      </c>
      <c r="AN519">
        <f t="shared" si="146"/>
        <v>1</v>
      </c>
      <c r="AO519">
        <f>(200000*(ABS(N519)-ABS(N517))+Constants!$B$7)/(2*Constants!$B$7)</f>
        <v>0.5</v>
      </c>
      <c r="AP519">
        <f>(200000*(ABS(O519)-ABS(O517))+Constants!$B$7)/(2*Constants!$B$7)</f>
        <v>0.5</v>
      </c>
      <c r="AQ519">
        <f t="shared" si="147"/>
        <v>1</v>
      </c>
      <c r="AR519">
        <f>(Constants!$B$3*Constants!$B$8*I519*K519+AS518)/(Constants!$B$9*Constants!$B$4)</f>
        <v>2.51327433628319</v>
      </c>
      <c r="AS519">
        <f>(Constants!$B$3*Constants!$B$8*I519*K519+AS518)-(AR519*Constants!$B$9*Constants!$B$4)</f>
        <v>0</v>
      </c>
      <c r="AT519">
        <f t="shared" si="148"/>
        <v>1299.3628318584</v>
      </c>
      <c r="AU519">
        <f t="array" ref="AU519">IF(SUMPRODUCT(--(SIGN(AN486:AN518)=SIGN(K487:K519)))=0,2,IF(AV518&gt;0,1,0))</f>
        <v>0</v>
      </c>
      <c r="AV519">
        <f>IF(AU519=2,ROUND(5*1000/Constants!$B$11,0),IF(AV518&gt;0,AV518-1,0))</f>
        <v>0</v>
      </c>
      <c r="AW519">
        <f t="shared" si="149"/>
        <v>0</v>
      </c>
      <c r="AX519">
        <f ca="1" t="array" ref="AX519">IF(AW519&gt;Constants!$B$12,2,IF(SUMPRODUCT(--(AX500:AX519=2))=0,0,1))</f>
        <v>2</v>
      </c>
      <c r="AZ519">
        <f t="array" ref="AZ519">IF(ABS(AG519)&gt;Constants!$B$13,2,IF(SUMPRODUCT(--(AZ499:AZ518=2))=0,0,1))</f>
        <v>0</v>
      </c>
    </row>
    <row r="520" spans="1:52">
      <c r="A520" s="3">
        <v>518</v>
      </c>
      <c r="B520">
        <f>Signals!D519</f>
        <v>1</v>
      </c>
      <c r="C520">
        <f>Signals!E519</f>
        <v>1</v>
      </c>
      <c r="D520">
        <f>Signals!G519</f>
        <v>0</v>
      </c>
      <c r="E520">
        <f>Signals!J519</f>
        <v>0</v>
      </c>
      <c r="F520">
        <f>Signals!K519</f>
        <v>0</v>
      </c>
      <c r="G520">
        <f>IF(Constants!$B$2=2,-B520,B520)</f>
        <v>1</v>
      </c>
      <c r="H520">
        <f>IF(Constants!$C$2=2,-C520,C520)</f>
        <v>1</v>
      </c>
      <c r="I520">
        <f t="shared" si="133"/>
        <v>1</v>
      </c>
      <c r="J520">
        <f t="shared" si="134"/>
        <v>1</v>
      </c>
      <c r="K520">
        <f t="shared" si="135"/>
        <v>1</v>
      </c>
      <c r="L520">
        <f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400.5</v>
      </c>
      <c r="M520">
        <f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400.5</v>
      </c>
      <c r="N520">
        <f t="shared" si="136"/>
        <v>400.5</v>
      </c>
      <c r="O520">
        <f t="shared" si="137"/>
        <v>400.5</v>
      </c>
      <c r="P520">
        <f>IF(I520&lt;&gt;0,(ABS(L520*Constants!$B$10)+50)/100,MAX(P519-ABS(N520*Constants!$B$4),0))</f>
        <v>0.54005</v>
      </c>
      <c r="Q520">
        <f>IF(J520&lt;&gt;0,(ABS(M520*Constants!$B$10)+50)/100,MAX(Q519-ABS(O520*Constants!$B$4),0))</f>
        <v>0.54005</v>
      </c>
      <c r="R520">
        <f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400.5</v>
      </c>
      <c r="S520">
        <f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400.5</v>
      </c>
      <c r="T520">
        <f t="shared" si="138"/>
        <v>400.5</v>
      </c>
      <c r="U520">
        <f t="shared" si="139"/>
        <v>400.5</v>
      </c>
      <c r="V520">
        <f>IF(I520&lt;&gt;0,(ABS(R520*Constants!$B$4)+50)/100,IF(R520=0,MAX((0-ABS(T520*Constants!$B$4)),0),(ABS(R520*Constants!$B$4)+50)/100))</f>
        <v>501.125</v>
      </c>
      <c r="W520">
        <f>IF(J520&lt;&gt;0,(ABS(S520*Constants!$B$4)+50)/100,IF(S520=0,MAX((0-ABS(U520*Constants!$B$4)),0),(ABS(S520*Constants!$B$4)+50)/100))</f>
        <v>501.125</v>
      </c>
      <c r="X520">
        <f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400.5</v>
      </c>
      <c r="Y520">
        <f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400.5</v>
      </c>
      <c r="Z520">
        <f t="shared" si="140"/>
        <v>400.5</v>
      </c>
      <c r="AA520">
        <f t="shared" si="141"/>
        <v>400.5</v>
      </c>
      <c r="AB520">
        <f>IF(I520&lt;&gt;0,(ABS(X520*Constants!$B$10)+50)/100,IF(X520=0,MAX((AB519-ABS(Z520*Constants!$B$4)),0),(ABS(X520*Constants!$B$4)+50)/100))</f>
        <v>0.54005</v>
      </c>
      <c r="AC520">
        <f>IF(J520&lt;&gt;0,(ABS(Y520*Constants!$B$10)+50)/100,IF(Y520=0,MAX((AC519-ABS(AA520*Constants!$B$4)),0),(ABS(Y520*Constants!$B$4)+50)/100))</f>
        <v>0.54005</v>
      </c>
      <c r="AD520">
        <f t="shared" si="142"/>
        <v>401</v>
      </c>
      <c r="AE520">
        <f t="shared" si="143"/>
        <v>400.5</v>
      </c>
      <c r="AF520">
        <f t="shared" si="144"/>
        <v>400.5</v>
      </c>
      <c r="AG520">
        <f>((Constants!$B$5*AG519)+Constants!$B$4*AD520+AH519)/(Constants!$B$5+Constants!$B$4)</f>
        <v>401</v>
      </c>
      <c r="AH520">
        <f>((Constants!$B$5*AG519)+Constants!$B$4*AD520+AH519)-(Constants!$B$5+Constants!$B$4)*AG520</f>
        <v>0</v>
      </c>
      <c r="AI520">
        <f>((Constants!$B$5*AI519)+Constants!$B$4*AE520+AJ519)/(Constants!$B$5+Constants!$B$4)</f>
        <v>400.5</v>
      </c>
      <c r="AJ520">
        <f>((Constants!$B$5*AI519)+Constants!$B$4*AE520+AJ519)-(Constants!$B$4+Constants!$B$5)*AI520</f>
        <v>0</v>
      </c>
      <c r="AK520">
        <f>((Constants!$B$5*AK519)+Constants!$B$4*AF520+AL519)/(Constants!$B$5+Constants!$B$4)</f>
        <v>400.5</v>
      </c>
      <c r="AL520">
        <f>((Constants!$B$5*AK519)+Constants!$B$4*AF520+AL519)-(Constants!$B$5+Constants!$B$4)*AK520</f>
        <v>0</v>
      </c>
      <c r="AM520">
        <f t="shared" si="145"/>
        <v>1</v>
      </c>
      <c r="AN520">
        <f t="shared" si="146"/>
        <v>1</v>
      </c>
      <c r="AO520">
        <f>(200000*(ABS(N520)-ABS(N518))+Constants!$B$7)/(2*Constants!$B$7)</f>
        <v>0.5</v>
      </c>
      <c r="AP520">
        <f>(200000*(ABS(O520)-ABS(O518))+Constants!$B$7)/(2*Constants!$B$7)</f>
        <v>0.5</v>
      </c>
      <c r="AQ520">
        <f t="shared" si="147"/>
        <v>1</v>
      </c>
      <c r="AR520">
        <f>(Constants!$B$3*Constants!$B$8*I520*K520+AS519)/(Constants!$B$9*Constants!$B$4)</f>
        <v>2.51327433628319</v>
      </c>
      <c r="AS520">
        <f>(Constants!$B$3*Constants!$B$8*I520*K520+AS519)-(AR520*Constants!$B$9*Constants!$B$4)</f>
        <v>0</v>
      </c>
      <c r="AT520">
        <f t="shared" si="148"/>
        <v>1301.87610619468</v>
      </c>
      <c r="AU520">
        <f t="array" ref="AU520">IF(SUMPRODUCT(--(SIGN(AN487:AN519)=SIGN(K488:K520)))=0,2,IF(AV519&gt;0,1,0))</f>
        <v>0</v>
      </c>
      <c r="AV520">
        <f>IF(AU520=2,ROUND(5*1000/Constants!$B$11,0),IF(AV519&gt;0,AV519-1,0))</f>
        <v>0</v>
      </c>
      <c r="AW520">
        <f t="shared" si="149"/>
        <v>0</v>
      </c>
      <c r="AX520">
        <f ca="1" t="array" ref="AX520">IF(AW520&gt;Constants!$B$12,2,IF(SUMPRODUCT(--(AX501:AX520=2))=0,0,1))</f>
        <v>2</v>
      </c>
      <c r="AZ520">
        <f t="array" ref="AZ520">IF(ABS(AG520)&gt;Constants!$B$13,2,IF(SUMPRODUCT(--(AZ500:AZ519=2))=0,0,1))</f>
        <v>0</v>
      </c>
    </row>
    <row r="521" spans="1:52">
      <c r="A521" s="3">
        <v>519</v>
      </c>
      <c r="B521">
        <f>Signals!D520</f>
        <v>1</v>
      </c>
      <c r="C521">
        <f>Signals!E520</f>
        <v>1</v>
      </c>
      <c r="D521">
        <f>Signals!G520</f>
        <v>0</v>
      </c>
      <c r="E521">
        <f>Signals!J520</f>
        <v>0</v>
      </c>
      <c r="F521">
        <f>Signals!K520</f>
        <v>0</v>
      </c>
      <c r="G521">
        <f>IF(Constants!$B$2=2,-B521,B521)</f>
        <v>1</v>
      </c>
      <c r="H521">
        <f>IF(Constants!$C$2=2,-C521,C521)</f>
        <v>1</v>
      </c>
      <c r="I521">
        <f t="shared" si="133"/>
        <v>1</v>
      </c>
      <c r="J521">
        <f t="shared" si="134"/>
        <v>1</v>
      </c>
      <c r="K521">
        <f t="shared" si="135"/>
        <v>1</v>
      </c>
      <c r="L521">
        <f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400.5</v>
      </c>
      <c r="M521">
        <f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400.5</v>
      </c>
      <c r="N521">
        <f t="shared" si="136"/>
        <v>400.5</v>
      </c>
      <c r="O521">
        <f t="shared" si="137"/>
        <v>400.5</v>
      </c>
      <c r="P521">
        <f>IF(I521&lt;&gt;0,(ABS(L521*Constants!$B$10)+50)/100,MAX(P520-ABS(N521*Constants!$B$4),0))</f>
        <v>0.54005</v>
      </c>
      <c r="Q521">
        <f>IF(J521&lt;&gt;0,(ABS(M521*Constants!$B$10)+50)/100,MAX(Q520-ABS(O521*Constants!$B$4),0))</f>
        <v>0.54005</v>
      </c>
      <c r="R521">
        <f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400.5</v>
      </c>
      <c r="S521">
        <f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400.5</v>
      </c>
      <c r="T521">
        <f t="shared" si="138"/>
        <v>400.5</v>
      </c>
      <c r="U521">
        <f t="shared" si="139"/>
        <v>400.5</v>
      </c>
      <c r="V521">
        <f>IF(I521&lt;&gt;0,(ABS(R521*Constants!$B$4)+50)/100,IF(R521=0,MAX((0-ABS(T521*Constants!$B$4)),0),(ABS(R521*Constants!$B$4)+50)/100))</f>
        <v>501.125</v>
      </c>
      <c r="W521">
        <f>IF(J521&lt;&gt;0,(ABS(S521*Constants!$B$4)+50)/100,IF(S521=0,MAX((0-ABS(U521*Constants!$B$4)),0),(ABS(S521*Constants!$B$4)+50)/100))</f>
        <v>501.125</v>
      </c>
      <c r="X521">
        <f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400.5</v>
      </c>
      <c r="Y521">
        <f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400.5</v>
      </c>
      <c r="Z521">
        <f t="shared" si="140"/>
        <v>400.5</v>
      </c>
      <c r="AA521">
        <f t="shared" si="141"/>
        <v>400.5</v>
      </c>
      <c r="AB521">
        <f>IF(I521&lt;&gt;0,(ABS(X521*Constants!$B$10)+50)/100,IF(X521=0,MAX((AB520-ABS(Z521*Constants!$B$4)),0),(ABS(X521*Constants!$B$4)+50)/100))</f>
        <v>0.54005</v>
      </c>
      <c r="AC521">
        <f>IF(J521&lt;&gt;0,(ABS(Y521*Constants!$B$10)+50)/100,IF(Y521=0,MAX((AC520-ABS(AA521*Constants!$B$4)),0),(ABS(Y521*Constants!$B$4)+50)/100))</f>
        <v>0.54005</v>
      </c>
      <c r="AD521">
        <f t="shared" si="142"/>
        <v>401</v>
      </c>
      <c r="AE521">
        <f t="shared" si="143"/>
        <v>400.5</v>
      </c>
      <c r="AF521">
        <f t="shared" si="144"/>
        <v>400.5</v>
      </c>
      <c r="AG521">
        <f>((Constants!$B$5*AG520)+Constants!$B$4*AD521+AH520)/(Constants!$B$5+Constants!$B$4)</f>
        <v>401</v>
      </c>
      <c r="AH521">
        <f>((Constants!$B$5*AG520)+Constants!$B$4*AD521+AH520)-(Constants!$B$5+Constants!$B$4)*AG521</f>
        <v>0</v>
      </c>
      <c r="AI521">
        <f>((Constants!$B$5*AI520)+Constants!$B$4*AE521+AJ520)/(Constants!$B$5+Constants!$B$4)</f>
        <v>400.5</v>
      </c>
      <c r="AJ521">
        <f>((Constants!$B$5*AI520)+Constants!$B$4*AE521+AJ520)-(Constants!$B$4+Constants!$B$5)*AI521</f>
        <v>0</v>
      </c>
      <c r="AK521">
        <f>((Constants!$B$5*AK520)+Constants!$B$4*AF521+AL520)/(Constants!$B$5+Constants!$B$4)</f>
        <v>400.5</v>
      </c>
      <c r="AL521">
        <f>((Constants!$B$5*AK520)+Constants!$B$4*AF521+AL520)-(Constants!$B$5+Constants!$B$4)*AK521</f>
        <v>0</v>
      </c>
      <c r="AM521">
        <f t="shared" si="145"/>
        <v>1</v>
      </c>
      <c r="AN521">
        <f t="shared" si="146"/>
        <v>1</v>
      </c>
      <c r="AO521">
        <f>(200000*(ABS(N521)-ABS(N519))+Constants!$B$7)/(2*Constants!$B$7)</f>
        <v>0.5</v>
      </c>
      <c r="AP521">
        <f>(200000*(ABS(O521)-ABS(O519))+Constants!$B$7)/(2*Constants!$B$7)</f>
        <v>0.5</v>
      </c>
      <c r="AQ521">
        <f t="shared" si="147"/>
        <v>1</v>
      </c>
      <c r="AR521">
        <f>(Constants!$B$3*Constants!$B$8*I521*K521+AS520)/(Constants!$B$9*Constants!$B$4)</f>
        <v>2.51327433628319</v>
      </c>
      <c r="AS521">
        <f>(Constants!$B$3*Constants!$B$8*I521*K521+AS520)-(AR521*Constants!$B$9*Constants!$B$4)</f>
        <v>0</v>
      </c>
      <c r="AT521">
        <f t="shared" si="148"/>
        <v>1304.38938053096</v>
      </c>
      <c r="AU521">
        <f t="array" ref="AU521">IF(SUMPRODUCT(--(SIGN(AN488:AN520)=SIGN(K489:K521)))=0,2,IF(AV520&gt;0,1,0))</f>
        <v>0</v>
      </c>
      <c r="AV521">
        <f>IF(AU521=2,ROUND(5*1000/Constants!$B$11,0),IF(AV520&gt;0,AV520-1,0))</f>
        <v>0</v>
      </c>
      <c r="AW521">
        <f t="shared" si="149"/>
        <v>0</v>
      </c>
      <c r="AX521">
        <f ca="1" t="array" ref="AX521">IF(AW521&gt;Constants!$B$12,2,IF(SUMPRODUCT(--(AX502:AX521=2))=0,0,1))</f>
        <v>2</v>
      </c>
      <c r="AZ521">
        <f t="array" ref="AZ521">IF(ABS(AG521)&gt;Constants!$B$13,2,IF(SUMPRODUCT(--(AZ501:AZ520=2))=0,0,1))</f>
        <v>0</v>
      </c>
    </row>
    <row r="522" spans="1:52">
      <c r="A522" s="3">
        <v>520</v>
      </c>
      <c r="B522">
        <f>Signals!D521</f>
        <v>1</v>
      </c>
      <c r="C522">
        <f>Signals!E521</f>
        <v>1</v>
      </c>
      <c r="D522">
        <f>Signals!G521</f>
        <v>0</v>
      </c>
      <c r="E522">
        <f>Signals!J521</f>
        <v>0</v>
      </c>
      <c r="F522">
        <f>Signals!K521</f>
        <v>0</v>
      </c>
      <c r="G522">
        <f>IF(Constants!$B$2=2,-B522,B522)</f>
        <v>1</v>
      </c>
      <c r="H522">
        <f>IF(Constants!$C$2=2,-C522,C522)</f>
        <v>1</v>
      </c>
      <c r="I522">
        <f t="shared" si="133"/>
        <v>1</v>
      </c>
      <c r="J522">
        <f t="shared" si="134"/>
        <v>1</v>
      </c>
      <c r="K522">
        <f t="shared" si="135"/>
        <v>1</v>
      </c>
      <c r="L522">
        <f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400.5</v>
      </c>
      <c r="M522">
        <f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400.5</v>
      </c>
      <c r="N522">
        <f t="shared" si="136"/>
        <v>400.5</v>
      </c>
      <c r="O522">
        <f t="shared" si="137"/>
        <v>400.5</v>
      </c>
      <c r="P522">
        <f>IF(I522&lt;&gt;0,(ABS(L522*Constants!$B$10)+50)/100,MAX(P521-ABS(N522*Constants!$B$4),0))</f>
        <v>0.54005</v>
      </c>
      <c r="Q522">
        <f>IF(J522&lt;&gt;0,(ABS(M522*Constants!$B$10)+50)/100,MAX(Q521-ABS(O522*Constants!$B$4),0))</f>
        <v>0.54005</v>
      </c>
      <c r="R522">
        <f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400.5</v>
      </c>
      <c r="S522">
        <f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400.5</v>
      </c>
      <c r="T522">
        <f t="shared" si="138"/>
        <v>400.5</v>
      </c>
      <c r="U522">
        <f t="shared" si="139"/>
        <v>400.5</v>
      </c>
      <c r="V522">
        <f>IF(I522&lt;&gt;0,(ABS(R522*Constants!$B$4)+50)/100,IF(R522=0,MAX((0-ABS(T522*Constants!$B$4)),0),(ABS(R522*Constants!$B$4)+50)/100))</f>
        <v>501.125</v>
      </c>
      <c r="W522">
        <f>IF(J522&lt;&gt;0,(ABS(S522*Constants!$B$4)+50)/100,IF(S522=0,MAX((0-ABS(U522*Constants!$B$4)),0),(ABS(S522*Constants!$B$4)+50)/100))</f>
        <v>501.125</v>
      </c>
      <c r="X522">
        <f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400.5</v>
      </c>
      <c r="Y522">
        <f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400.5</v>
      </c>
      <c r="Z522">
        <f t="shared" si="140"/>
        <v>400.5</v>
      </c>
      <c r="AA522">
        <f t="shared" si="141"/>
        <v>400.5</v>
      </c>
      <c r="AB522">
        <f>IF(I522&lt;&gt;0,(ABS(X522*Constants!$B$10)+50)/100,IF(X522=0,MAX((AB521-ABS(Z522*Constants!$B$4)),0),(ABS(X522*Constants!$B$4)+50)/100))</f>
        <v>0.54005</v>
      </c>
      <c r="AC522">
        <f>IF(J522&lt;&gt;0,(ABS(Y522*Constants!$B$10)+50)/100,IF(Y522=0,MAX((AC521-ABS(AA522*Constants!$B$4)),0),(ABS(Y522*Constants!$B$4)+50)/100))</f>
        <v>0.54005</v>
      </c>
      <c r="AD522">
        <f t="shared" si="142"/>
        <v>401</v>
      </c>
      <c r="AE522">
        <f t="shared" si="143"/>
        <v>400.5</v>
      </c>
      <c r="AF522">
        <f t="shared" si="144"/>
        <v>400.5</v>
      </c>
      <c r="AG522">
        <f>((Constants!$B$5*AG521)+Constants!$B$4*AD522+AH521)/(Constants!$B$5+Constants!$B$4)</f>
        <v>401</v>
      </c>
      <c r="AH522">
        <f>((Constants!$B$5*AG521)+Constants!$B$4*AD522+AH521)-(Constants!$B$5+Constants!$B$4)*AG522</f>
        <v>0</v>
      </c>
      <c r="AI522">
        <f>((Constants!$B$5*AI521)+Constants!$B$4*AE522+AJ521)/(Constants!$B$5+Constants!$B$4)</f>
        <v>400.5</v>
      </c>
      <c r="AJ522">
        <f>((Constants!$B$5*AI521)+Constants!$B$4*AE522+AJ521)-(Constants!$B$4+Constants!$B$5)*AI522</f>
        <v>0</v>
      </c>
      <c r="AK522">
        <f>((Constants!$B$5*AK521)+Constants!$B$4*AF522+AL521)/(Constants!$B$5+Constants!$B$4)</f>
        <v>400.5</v>
      </c>
      <c r="AL522">
        <f>((Constants!$B$5*AK521)+Constants!$B$4*AF522+AL521)-(Constants!$B$5+Constants!$B$4)*AK522</f>
        <v>0</v>
      </c>
      <c r="AM522">
        <f t="shared" si="145"/>
        <v>1</v>
      </c>
      <c r="AN522">
        <f t="shared" si="146"/>
        <v>1</v>
      </c>
      <c r="AO522">
        <f>(200000*(ABS(N522)-ABS(N520))+Constants!$B$7)/(2*Constants!$B$7)</f>
        <v>0.5</v>
      </c>
      <c r="AP522">
        <f>(200000*(ABS(O522)-ABS(O520))+Constants!$B$7)/(2*Constants!$B$7)</f>
        <v>0.5</v>
      </c>
      <c r="AQ522">
        <f t="shared" si="147"/>
        <v>1</v>
      </c>
      <c r="AR522">
        <f>(Constants!$B$3*Constants!$B$8*I522*K522+AS521)/(Constants!$B$9*Constants!$B$4)</f>
        <v>2.51327433628319</v>
      </c>
      <c r="AS522">
        <f>(Constants!$B$3*Constants!$B$8*I522*K522+AS521)-(AR522*Constants!$B$9*Constants!$B$4)</f>
        <v>0</v>
      </c>
      <c r="AT522">
        <f t="shared" si="148"/>
        <v>1306.90265486725</v>
      </c>
      <c r="AU522">
        <f t="array" ref="AU522">IF(SUMPRODUCT(--(SIGN(AN489:AN521)=SIGN(K490:K522)))=0,2,IF(AV521&gt;0,1,0))</f>
        <v>0</v>
      </c>
      <c r="AV522">
        <f>IF(AU522=2,ROUND(5*1000/Constants!$B$11,0),IF(AV521&gt;0,AV521-1,0))</f>
        <v>0</v>
      </c>
      <c r="AW522">
        <f t="shared" si="149"/>
        <v>0</v>
      </c>
      <c r="AX522">
        <f ca="1" t="array" ref="AX522">IF(AW522&gt;Constants!$B$12,2,IF(SUMPRODUCT(--(AX503:AX522=2))=0,0,1))</f>
        <v>2</v>
      </c>
      <c r="AZ522">
        <f t="array" ref="AZ522">IF(ABS(AG522)&gt;Constants!$B$13,2,IF(SUMPRODUCT(--(AZ502:AZ521=2))=0,0,1))</f>
        <v>0</v>
      </c>
    </row>
    <row r="523" spans="1:52">
      <c r="A523" s="3">
        <v>521</v>
      </c>
      <c r="B523">
        <f>Signals!D522</f>
        <v>1</v>
      </c>
      <c r="C523">
        <f>Signals!E522</f>
        <v>1</v>
      </c>
      <c r="D523">
        <f>Signals!G522</f>
        <v>0</v>
      </c>
      <c r="E523">
        <f>Signals!J522</f>
        <v>0</v>
      </c>
      <c r="F523">
        <f>Signals!K522</f>
        <v>0</v>
      </c>
      <c r="G523">
        <f>IF(Constants!$B$2=2,-B523,B523)</f>
        <v>1</v>
      </c>
      <c r="H523">
        <f>IF(Constants!$C$2=2,-C523,C523)</f>
        <v>1</v>
      </c>
      <c r="I523">
        <f t="shared" si="133"/>
        <v>1</v>
      </c>
      <c r="J523">
        <f t="shared" si="134"/>
        <v>1</v>
      </c>
      <c r="K523">
        <f t="shared" si="135"/>
        <v>1</v>
      </c>
      <c r="L523">
        <f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400.5</v>
      </c>
      <c r="M523">
        <f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400.5</v>
      </c>
      <c r="N523">
        <f t="shared" si="136"/>
        <v>400.5</v>
      </c>
      <c r="O523">
        <f t="shared" si="137"/>
        <v>400.5</v>
      </c>
      <c r="P523">
        <f>IF(I523&lt;&gt;0,(ABS(L523*Constants!$B$10)+50)/100,MAX(P522-ABS(N523*Constants!$B$4),0))</f>
        <v>0.54005</v>
      </c>
      <c r="Q523">
        <f>IF(J523&lt;&gt;0,(ABS(M523*Constants!$B$10)+50)/100,MAX(Q522-ABS(O523*Constants!$B$4),0))</f>
        <v>0.54005</v>
      </c>
      <c r="R523">
        <f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400.5</v>
      </c>
      <c r="S523">
        <f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400.5</v>
      </c>
      <c r="T523">
        <f t="shared" si="138"/>
        <v>400.5</v>
      </c>
      <c r="U523">
        <f t="shared" si="139"/>
        <v>400.5</v>
      </c>
      <c r="V523">
        <f>IF(I523&lt;&gt;0,(ABS(R523*Constants!$B$4)+50)/100,IF(R523=0,MAX((0-ABS(T523*Constants!$B$4)),0),(ABS(R523*Constants!$B$4)+50)/100))</f>
        <v>501.125</v>
      </c>
      <c r="W523">
        <f>IF(J523&lt;&gt;0,(ABS(S523*Constants!$B$4)+50)/100,IF(S523=0,MAX((0-ABS(U523*Constants!$B$4)),0),(ABS(S523*Constants!$B$4)+50)/100))</f>
        <v>501.125</v>
      </c>
      <c r="X523">
        <f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400.5</v>
      </c>
      <c r="Y523">
        <f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400.5</v>
      </c>
      <c r="Z523">
        <f t="shared" si="140"/>
        <v>400.5</v>
      </c>
      <c r="AA523">
        <f t="shared" si="141"/>
        <v>400.5</v>
      </c>
      <c r="AB523">
        <f>IF(I523&lt;&gt;0,(ABS(X523*Constants!$B$10)+50)/100,IF(X523=0,MAX((AB522-ABS(Z523*Constants!$B$4)),0),(ABS(X523*Constants!$B$4)+50)/100))</f>
        <v>0.54005</v>
      </c>
      <c r="AC523">
        <f>IF(J523&lt;&gt;0,(ABS(Y523*Constants!$B$10)+50)/100,IF(Y523=0,MAX((AC522-ABS(AA523*Constants!$B$4)),0),(ABS(Y523*Constants!$B$4)+50)/100))</f>
        <v>0.54005</v>
      </c>
      <c r="AD523">
        <f t="shared" si="142"/>
        <v>401</v>
      </c>
      <c r="AE523">
        <f t="shared" si="143"/>
        <v>400.5</v>
      </c>
      <c r="AF523">
        <f t="shared" si="144"/>
        <v>400.5</v>
      </c>
      <c r="AG523">
        <f>((Constants!$B$5*AG522)+Constants!$B$4*AD523+AH522)/(Constants!$B$5+Constants!$B$4)</f>
        <v>401</v>
      </c>
      <c r="AH523">
        <f>((Constants!$B$5*AG522)+Constants!$B$4*AD523+AH522)-(Constants!$B$5+Constants!$B$4)*AG523</f>
        <v>0</v>
      </c>
      <c r="AI523">
        <f>((Constants!$B$5*AI522)+Constants!$B$4*AE523+AJ522)/(Constants!$B$5+Constants!$B$4)</f>
        <v>400.5</v>
      </c>
      <c r="AJ523">
        <f>((Constants!$B$5*AI522)+Constants!$B$4*AE523+AJ522)-(Constants!$B$4+Constants!$B$5)*AI523</f>
        <v>0</v>
      </c>
      <c r="AK523">
        <f>((Constants!$B$5*AK522)+Constants!$B$4*AF523+AL522)/(Constants!$B$5+Constants!$B$4)</f>
        <v>400.5</v>
      </c>
      <c r="AL523">
        <f>((Constants!$B$5*AK522)+Constants!$B$4*AF523+AL522)-(Constants!$B$5+Constants!$B$4)*AK523</f>
        <v>0</v>
      </c>
      <c r="AM523">
        <f t="shared" si="145"/>
        <v>1</v>
      </c>
      <c r="AN523">
        <f t="shared" si="146"/>
        <v>1</v>
      </c>
      <c r="AO523">
        <f>(200000*(ABS(N523)-ABS(N521))+Constants!$B$7)/(2*Constants!$B$7)</f>
        <v>0.5</v>
      </c>
      <c r="AP523">
        <f>(200000*(ABS(O523)-ABS(O521))+Constants!$B$7)/(2*Constants!$B$7)</f>
        <v>0.5</v>
      </c>
      <c r="AQ523">
        <f t="shared" si="147"/>
        <v>1</v>
      </c>
      <c r="AR523">
        <f>(Constants!$B$3*Constants!$B$8*I523*K523+AS522)/(Constants!$B$9*Constants!$B$4)</f>
        <v>2.51327433628319</v>
      </c>
      <c r="AS523">
        <f>(Constants!$B$3*Constants!$B$8*I523*K523+AS522)-(AR523*Constants!$B$9*Constants!$B$4)</f>
        <v>0</v>
      </c>
      <c r="AT523">
        <f t="shared" si="148"/>
        <v>1309.41592920353</v>
      </c>
      <c r="AU523">
        <f t="array" ref="AU523">IF(SUMPRODUCT(--(SIGN(AN490:AN522)=SIGN(K491:K523)))=0,2,IF(AV522&gt;0,1,0))</f>
        <v>0</v>
      </c>
      <c r="AV523">
        <f>IF(AU523=2,ROUND(5*1000/Constants!$B$11,0),IF(AV522&gt;0,AV522-1,0))</f>
        <v>0</v>
      </c>
      <c r="AW523">
        <f t="shared" si="149"/>
        <v>0</v>
      </c>
      <c r="AX523">
        <f ca="1" t="array" ref="AX523">IF(AW523&gt;Constants!$B$12,2,IF(SUMPRODUCT(--(AX504:AX523=2))=0,0,1))</f>
        <v>2</v>
      </c>
      <c r="AZ523">
        <f t="array" ref="AZ523">IF(ABS(AG523)&gt;Constants!$B$13,2,IF(SUMPRODUCT(--(AZ503:AZ522=2))=0,0,1))</f>
        <v>0</v>
      </c>
    </row>
    <row r="524" spans="1:52">
      <c r="A524" s="3">
        <v>522</v>
      </c>
      <c r="B524">
        <f>Signals!D523</f>
        <v>1</v>
      </c>
      <c r="C524">
        <f>Signals!E523</f>
        <v>1</v>
      </c>
      <c r="D524">
        <f>Signals!G523</f>
        <v>0</v>
      </c>
      <c r="E524">
        <f>Signals!J523</f>
        <v>0</v>
      </c>
      <c r="F524">
        <f>Signals!K523</f>
        <v>0</v>
      </c>
      <c r="G524">
        <f>IF(Constants!$B$2=2,-B524,B524)</f>
        <v>1</v>
      </c>
      <c r="H524">
        <f>IF(Constants!$C$2=2,-C524,C524)</f>
        <v>1</v>
      </c>
      <c r="I524">
        <f t="shared" si="133"/>
        <v>1</v>
      </c>
      <c r="J524">
        <f t="shared" si="134"/>
        <v>1</v>
      </c>
      <c r="K524">
        <f t="shared" si="135"/>
        <v>1</v>
      </c>
      <c r="L524">
        <f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400.5</v>
      </c>
      <c r="M524">
        <f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400.5</v>
      </c>
      <c r="N524">
        <f t="shared" si="136"/>
        <v>400.5</v>
      </c>
      <c r="O524">
        <f t="shared" si="137"/>
        <v>400.5</v>
      </c>
      <c r="P524">
        <f>IF(I524&lt;&gt;0,(ABS(L524*Constants!$B$10)+50)/100,MAX(P523-ABS(N524*Constants!$B$4),0))</f>
        <v>0.54005</v>
      </c>
      <c r="Q524">
        <f>IF(J524&lt;&gt;0,(ABS(M524*Constants!$B$10)+50)/100,MAX(Q523-ABS(O524*Constants!$B$4),0))</f>
        <v>0.54005</v>
      </c>
      <c r="R524">
        <f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400.5</v>
      </c>
      <c r="S524">
        <f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400.5</v>
      </c>
      <c r="T524">
        <f t="shared" si="138"/>
        <v>400.5</v>
      </c>
      <c r="U524">
        <f t="shared" si="139"/>
        <v>400.5</v>
      </c>
      <c r="V524">
        <f>IF(I524&lt;&gt;0,(ABS(R524*Constants!$B$4)+50)/100,IF(R524=0,MAX((0-ABS(T524*Constants!$B$4)),0),(ABS(R524*Constants!$B$4)+50)/100))</f>
        <v>501.125</v>
      </c>
      <c r="W524">
        <f>IF(J524&lt;&gt;0,(ABS(S524*Constants!$B$4)+50)/100,IF(S524=0,MAX((0-ABS(U524*Constants!$B$4)),0),(ABS(S524*Constants!$B$4)+50)/100))</f>
        <v>501.125</v>
      </c>
      <c r="X524">
        <f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400.5</v>
      </c>
      <c r="Y524">
        <f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400.5</v>
      </c>
      <c r="Z524">
        <f t="shared" si="140"/>
        <v>400.5</v>
      </c>
      <c r="AA524">
        <f t="shared" si="141"/>
        <v>400.5</v>
      </c>
      <c r="AB524">
        <f>IF(I524&lt;&gt;0,(ABS(X524*Constants!$B$10)+50)/100,IF(X524=0,MAX((AB523-ABS(Z524*Constants!$B$4)),0),(ABS(X524*Constants!$B$4)+50)/100))</f>
        <v>0.54005</v>
      </c>
      <c r="AC524">
        <f>IF(J524&lt;&gt;0,(ABS(Y524*Constants!$B$10)+50)/100,IF(Y524=0,MAX((AC523-ABS(AA524*Constants!$B$4)),0),(ABS(Y524*Constants!$B$4)+50)/100))</f>
        <v>0.54005</v>
      </c>
      <c r="AD524">
        <f t="shared" si="142"/>
        <v>401</v>
      </c>
      <c r="AE524">
        <f t="shared" si="143"/>
        <v>400.5</v>
      </c>
      <c r="AF524">
        <f t="shared" si="144"/>
        <v>400.5</v>
      </c>
      <c r="AG524">
        <f>((Constants!$B$5*AG523)+Constants!$B$4*AD524+AH523)/(Constants!$B$5+Constants!$B$4)</f>
        <v>401</v>
      </c>
      <c r="AH524">
        <f>((Constants!$B$5*AG523)+Constants!$B$4*AD524+AH523)-(Constants!$B$5+Constants!$B$4)*AG524</f>
        <v>0</v>
      </c>
      <c r="AI524">
        <f>((Constants!$B$5*AI523)+Constants!$B$4*AE524+AJ523)/(Constants!$B$5+Constants!$B$4)</f>
        <v>400.5</v>
      </c>
      <c r="AJ524">
        <f>((Constants!$B$5*AI523)+Constants!$B$4*AE524+AJ523)-(Constants!$B$4+Constants!$B$5)*AI524</f>
        <v>0</v>
      </c>
      <c r="AK524">
        <f>((Constants!$B$5*AK523)+Constants!$B$4*AF524+AL523)/(Constants!$B$5+Constants!$B$4)</f>
        <v>400.5</v>
      </c>
      <c r="AL524">
        <f>((Constants!$B$5*AK523)+Constants!$B$4*AF524+AL523)-(Constants!$B$5+Constants!$B$4)*AK524</f>
        <v>0</v>
      </c>
      <c r="AM524">
        <f t="shared" si="145"/>
        <v>1</v>
      </c>
      <c r="AN524">
        <f t="shared" si="146"/>
        <v>1</v>
      </c>
      <c r="AO524">
        <f>(200000*(ABS(N524)-ABS(N522))+Constants!$B$7)/(2*Constants!$B$7)</f>
        <v>0.5</v>
      </c>
      <c r="AP524">
        <f>(200000*(ABS(O524)-ABS(O522))+Constants!$B$7)/(2*Constants!$B$7)</f>
        <v>0.5</v>
      </c>
      <c r="AQ524">
        <f t="shared" si="147"/>
        <v>1</v>
      </c>
      <c r="AR524">
        <f>(Constants!$B$3*Constants!$B$8*I524*K524+AS523)/(Constants!$B$9*Constants!$B$4)</f>
        <v>2.51327433628319</v>
      </c>
      <c r="AS524">
        <f>(Constants!$B$3*Constants!$B$8*I524*K524+AS523)-(AR524*Constants!$B$9*Constants!$B$4)</f>
        <v>0</v>
      </c>
      <c r="AT524">
        <f t="shared" si="148"/>
        <v>1311.92920353981</v>
      </c>
      <c r="AU524">
        <f t="array" ref="AU524">IF(SUMPRODUCT(--(SIGN(AN491:AN523)=SIGN(K492:K524)))=0,2,IF(AV523&gt;0,1,0))</f>
        <v>0</v>
      </c>
      <c r="AV524">
        <f>IF(AU524=2,ROUND(5*1000/Constants!$B$11,0),IF(AV523&gt;0,AV523-1,0))</f>
        <v>0</v>
      </c>
      <c r="AW524">
        <f t="shared" si="149"/>
        <v>0</v>
      </c>
      <c r="AX524">
        <f ca="1" t="array" ref="AX524">IF(AW524&gt;Constants!$B$12,2,IF(SUMPRODUCT(--(AX505:AX524=2))=0,0,1))</f>
        <v>2</v>
      </c>
      <c r="AZ524">
        <f t="array" ref="AZ524">IF(ABS(AG524)&gt;Constants!$B$13,2,IF(SUMPRODUCT(--(AZ504:AZ523=2))=0,0,1))</f>
        <v>0</v>
      </c>
    </row>
    <row r="525" spans="1:52">
      <c r="A525" s="3">
        <v>523</v>
      </c>
      <c r="B525">
        <f>Signals!D524</f>
        <v>1</v>
      </c>
      <c r="C525">
        <f>Signals!E524</f>
        <v>1</v>
      </c>
      <c r="D525">
        <f>Signals!G524</f>
        <v>0</v>
      </c>
      <c r="E525">
        <f>Signals!J524</f>
        <v>0</v>
      </c>
      <c r="F525">
        <f>Signals!K524</f>
        <v>0</v>
      </c>
      <c r="G525">
        <f>IF(Constants!$B$2=2,-B525,B525)</f>
        <v>1</v>
      </c>
      <c r="H525">
        <f>IF(Constants!$C$2=2,-C525,C525)</f>
        <v>1</v>
      </c>
      <c r="I525">
        <f t="shared" si="133"/>
        <v>1</v>
      </c>
      <c r="J525">
        <f t="shared" si="134"/>
        <v>1</v>
      </c>
      <c r="K525">
        <f t="shared" si="135"/>
        <v>1</v>
      </c>
      <c r="L525">
        <f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400.5</v>
      </c>
      <c r="M525">
        <f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400.5</v>
      </c>
      <c r="N525">
        <f t="shared" si="136"/>
        <v>400.5</v>
      </c>
      <c r="O525">
        <f t="shared" si="137"/>
        <v>400.5</v>
      </c>
      <c r="P525">
        <f>IF(I525&lt;&gt;0,(ABS(L525*Constants!$B$10)+50)/100,MAX(P524-ABS(N525*Constants!$B$4),0))</f>
        <v>0.54005</v>
      </c>
      <c r="Q525">
        <f>IF(J525&lt;&gt;0,(ABS(M525*Constants!$B$10)+50)/100,MAX(Q524-ABS(O525*Constants!$B$4),0))</f>
        <v>0.54005</v>
      </c>
      <c r="R525">
        <f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400.5</v>
      </c>
      <c r="S525">
        <f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400.5</v>
      </c>
      <c r="T525">
        <f t="shared" si="138"/>
        <v>400.5</v>
      </c>
      <c r="U525">
        <f t="shared" si="139"/>
        <v>400.5</v>
      </c>
      <c r="V525">
        <f>IF(I525&lt;&gt;0,(ABS(R525*Constants!$B$4)+50)/100,IF(R525=0,MAX((0-ABS(T525*Constants!$B$4)),0),(ABS(R525*Constants!$B$4)+50)/100))</f>
        <v>501.125</v>
      </c>
      <c r="W525">
        <f>IF(J525&lt;&gt;0,(ABS(S525*Constants!$B$4)+50)/100,IF(S525=0,MAX((0-ABS(U525*Constants!$B$4)),0),(ABS(S525*Constants!$B$4)+50)/100))</f>
        <v>501.125</v>
      </c>
      <c r="X525">
        <f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400.5</v>
      </c>
      <c r="Y525">
        <f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400.5</v>
      </c>
      <c r="Z525">
        <f t="shared" si="140"/>
        <v>400.5</v>
      </c>
      <c r="AA525">
        <f t="shared" si="141"/>
        <v>400.5</v>
      </c>
      <c r="AB525">
        <f>IF(I525&lt;&gt;0,(ABS(X525*Constants!$B$10)+50)/100,IF(X525=0,MAX((AB524-ABS(Z525*Constants!$B$4)),0),(ABS(X525*Constants!$B$4)+50)/100))</f>
        <v>0.54005</v>
      </c>
      <c r="AC525">
        <f>IF(J525&lt;&gt;0,(ABS(Y525*Constants!$B$10)+50)/100,IF(Y525=0,MAX((AC524-ABS(AA525*Constants!$B$4)),0),(ABS(Y525*Constants!$B$4)+50)/100))</f>
        <v>0.54005</v>
      </c>
      <c r="AD525">
        <f t="shared" si="142"/>
        <v>401</v>
      </c>
      <c r="AE525">
        <f t="shared" si="143"/>
        <v>400.5</v>
      </c>
      <c r="AF525">
        <f t="shared" si="144"/>
        <v>400.5</v>
      </c>
      <c r="AG525">
        <f>((Constants!$B$5*AG524)+Constants!$B$4*AD525+AH524)/(Constants!$B$5+Constants!$B$4)</f>
        <v>401</v>
      </c>
      <c r="AH525">
        <f>((Constants!$B$5*AG524)+Constants!$B$4*AD525+AH524)-(Constants!$B$5+Constants!$B$4)*AG525</f>
        <v>0</v>
      </c>
      <c r="AI525">
        <f>((Constants!$B$5*AI524)+Constants!$B$4*AE525+AJ524)/(Constants!$B$5+Constants!$B$4)</f>
        <v>400.5</v>
      </c>
      <c r="AJ525">
        <f>((Constants!$B$5*AI524)+Constants!$B$4*AE525+AJ524)-(Constants!$B$4+Constants!$B$5)*AI525</f>
        <v>0</v>
      </c>
      <c r="AK525">
        <f>((Constants!$B$5*AK524)+Constants!$B$4*AF525+AL524)/(Constants!$B$5+Constants!$B$4)</f>
        <v>400.5</v>
      </c>
      <c r="AL525">
        <f>((Constants!$B$5*AK524)+Constants!$B$4*AF525+AL524)-(Constants!$B$5+Constants!$B$4)*AK525</f>
        <v>0</v>
      </c>
      <c r="AM525">
        <f t="shared" si="145"/>
        <v>1</v>
      </c>
      <c r="AN525">
        <f t="shared" si="146"/>
        <v>1</v>
      </c>
      <c r="AO525">
        <f>(200000*(ABS(N525)-ABS(N523))+Constants!$B$7)/(2*Constants!$B$7)</f>
        <v>0.5</v>
      </c>
      <c r="AP525">
        <f>(200000*(ABS(O525)-ABS(O523))+Constants!$B$7)/(2*Constants!$B$7)</f>
        <v>0.5</v>
      </c>
      <c r="AQ525">
        <f t="shared" si="147"/>
        <v>1</v>
      </c>
      <c r="AR525">
        <f>(Constants!$B$3*Constants!$B$8*I525*K525+AS524)/(Constants!$B$9*Constants!$B$4)</f>
        <v>2.51327433628319</v>
      </c>
      <c r="AS525">
        <f>(Constants!$B$3*Constants!$B$8*I525*K525+AS524)-(AR525*Constants!$B$9*Constants!$B$4)</f>
        <v>0</v>
      </c>
      <c r="AT525">
        <f t="shared" si="148"/>
        <v>1314.44247787609</v>
      </c>
      <c r="AU525">
        <f t="array" ref="AU525">IF(SUMPRODUCT(--(SIGN(AN492:AN524)=SIGN(K493:K525)))=0,2,IF(AV524&gt;0,1,0))</f>
        <v>0</v>
      </c>
      <c r="AV525">
        <f>IF(AU525=2,ROUND(5*1000/Constants!$B$11,0),IF(AV524&gt;0,AV524-1,0))</f>
        <v>0</v>
      </c>
      <c r="AW525">
        <f t="shared" si="149"/>
        <v>0</v>
      </c>
      <c r="AX525">
        <f ca="1" t="array" ref="AX525">IF(AW525&gt;Constants!$B$12,2,IF(SUMPRODUCT(--(AX506:AX525=2))=0,0,1))</f>
        <v>2</v>
      </c>
      <c r="AZ525">
        <f t="array" ref="AZ525">IF(ABS(AG525)&gt;Constants!$B$13,2,IF(SUMPRODUCT(--(AZ505:AZ524=2))=0,0,1))</f>
        <v>0</v>
      </c>
    </row>
    <row r="526" spans="1:52">
      <c r="A526" s="3">
        <v>524</v>
      </c>
      <c r="B526">
        <f>Signals!D525</f>
        <v>1</v>
      </c>
      <c r="C526">
        <f>Signals!E525</f>
        <v>1</v>
      </c>
      <c r="D526">
        <f>Signals!G525</f>
        <v>0</v>
      </c>
      <c r="E526">
        <f>Signals!J525</f>
        <v>0</v>
      </c>
      <c r="F526">
        <f>Signals!K525</f>
        <v>0</v>
      </c>
      <c r="G526">
        <f>IF(Constants!$B$2=2,-B526,B526)</f>
        <v>1</v>
      </c>
      <c r="H526">
        <f>IF(Constants!$C$2=2,-C526,C526)</f>
        <v>1</v>
      </c>
      <c r="I526">
        <f t="shared" si="133"/>
        <v>1</v>
      </c>
      <c r="J526">
        <f t="shared" si="134"/>
        <v>1</v>
      </c>
      <c r="K526">
        <f t="shared" si="135"/>
        <v>1</v>
      </c>
      <c r="L526">
        <f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400.5</v>
      </c>
      <c r="M526">
        <f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400.5</v>
      </c>
      <c r="N526">
        <f t="shared" si="136"/>
        <v>400.5</v>
      </c>
      <c r="O526">
        <f t="shared" si="137"/>
        <v>400.5</v>
      </c>
      <c r="P526">
        <f>IF(I526&lt;&gt;0,(ABS(L526*Constants!$B$10)+50)/100,MAX(P525-ABS(N526*Constants!$B$4),0))</f>
        <v>0.54005</v>
      </c>
      <c r="Q526">
        <f>IF(J526&lt;&gt;0,(ABS(M526*Constants!$B$10)+50)/100,MAX(Q525-ABS(O526*Constants!$B$4),0))</f>
        <v>0.54005</v>
      </c>
      <c r="R526">
        <f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400.5</v>
      </c>
      <c r="S526">
        <f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400.5</v>
      </c>
      <c r="T526">
        <f t="shared" si="138"/>
        <v>400.5</v>
      </c>
      <c r="U526">
        <f t="shared" si="139"/>
        <v>400.5</v>
      </c>
      <c r="V526">
        <f>IF(I526&lt;&gt;0,(ABS(R526*Constants!$B$4)+50)/100,IF(R526=0,MAX((0-ABS(T526*Constants!$B$4)),0),(ABS(R526*Constants!$B$4)+50)/100))</f>
        <v>501.125</v>
      </c>
      <c r="W526">
        <f>IF(J526&lt;&gt;0,(ABS(S526*Constants!$B$4)+50)/100,IF(S526=0,MAX((0-ABS(U526*Constants!$B$4)),0),(ABS(S526*Constants!$B$4)+50)/100))</f>
        <v>501.125</v>
      </c>
      <c r="X526">
        <f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400.5</v>
      </c>
      <c r="Y526">
        <f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400.5</v>
      </c>
      <c r="Z526">
        <f t="shared" si="140"/>
        <v>400.5</v>
      </c>
      <c r="AA526">
        <f t="shared" si="141"/>
        <v>400.5</v>
      </c>
      <c r="AB526">
        <f>IF(I526&lt;&gt;0,(ABS(X526*Constants!$B$10)+50)/100,IF(X526=0,MAX((AB525-ABS(Z526*Constants!$B$4)),0),(ABS(X526*Constants!$B$4)+50)/100))</f>
        <v>0.54005</v>
      </c>
      <c r="AC526">
        <f>IF(J526&lt;&gt;0,(ABS(Y526*Constants!$B$10)+50)/100,IF(Y526=0,MAX((AC525-ABS(AA526*Constants!$B$4)),0),(ABS(Y526*Constants!$B$4)+50)/100))</f>
        <v>0.54005</v>
      </c>
      <c r="AD526">
        <f t="shared" si="142"/>
        <v>401</v>
      </c>
      <c r="AE526">
        <f t="shared" si="143"/>
        <v>400.5</v>
      </c>
      <c r="AF526">
        <f t="shared" si="144"/>
        <v>400.5</v>
      </c>
      <c r="AG526">
        <f>((Constants!$B$5*AG525)+Constants!$B$4*AD526+AH525)/(Constants!$B$5+Constants!$B$4)</f>
        <v>401</v>
      </c>
      <c r="AH526">
        <f>((Constants!$B$5*AG525)+Constants!$B$4*AD526+AH525)-(Constants!$B$5+Constants!$B$4)*AG526</f>
        <v>0</v>
      </c>
      <c r="AI526">
        <f>((Constants!$B$5*AI525)+Constants!$B$4*AE526+AJ525)/(Constants!$B$5+Constants!$B$4)</f>
        <v>400.5</v>
      </c>
      <c r="AJ526">
        <f>((Constants!$B$5*AI525)+Constants!$B$4*AE526+AJ525)-(Constants!$B$4+Constants!$B$5)*AI526</f>
        <v>0</v>
      </c>
      <c r="AK526">
        <f>((Constants!$B$5*AK525)+Constants!$B$4*AF526+AL525)/(Constants!$B$5+Constants!$B$4)</f>
        <v>400.5</v>
      </c>
      <c r="AL526">
        <f>((Constants!$B$5*AK525)+Constants!$B$4*AF526+AL525)-(Constants!$B$5+Constants!$B$4)*AK526</f>
        <v>0</v>
      </c>
      <c r="AM526">
        <f t="shared" si="145"/>
        <v>1</v>
      </c>
      <c r="AN526">
        <f t="shared" si="146"/>
        <v>1</v>
      </c>
      <c r="AO526">
        <f>(200000*(ABS(N526)-ABS(N524))+Constants!$B$7)/(2*Constants!$B$7)</f>
        <v>0.5</v>
      </c>
      <c r="AP526">
        <f>(200000*(ABS(O526)-ABS(O524))+Constants!$B$7)/(2*Constants!$B$7)</f>
        <v>0.5</v>
      </c>
      <c r="AQ526">
        <f t="shared" si="147"/>
        <v>1</v>
      </c>
      <c r="AR526">
        <f>(Constants!$B$3*Constants!$B$8*I526*K526+AS525)/(Constants!$B$9*Constants!$B$4)</f>
        <v>2.51327433628319</v>
      </c>
      <c r="AS526">
        <f>(Constants!$B$3*Constants!$B$8*I526*K526+AS525)-(AR526*Constants!$B$9*Constants!$B$4)</f>
        <v>0</v>
      </c>
      <c r="AT526">
        <f t="shared" si="148"/>
        <v>1316.95575221238</v>
      </c>
      <c r="AU526">
        <f t="array" ref="AU526">IF(SUMPRODUCT(--(SIGN(AN493:AN525)=SIGN(K494:K526)))=0,2,IF(AV525&gt;0,1,0))</f>
        <v>0</v>
      </c>
      <c r="AV526">
        <f>IF(AU526=2,ROUND(5*1000/Constants!$B$11,0),IF(AV525&gt;0,AV525-1,0))</f>
        <v>0</v>
      </c>
      <c r="AW526">
        <f t="shared" si="149"/>
        <v>0</v>
      </c>
      <c r="AX526">
        <f ca="1" t="array" ref="AX526">IF(AW526&gt;Constants!$B$12,2,IF(SUMPRODUCT(--(AX507:AX526=2))=0,0,1))</f>
        <v>2</v>
      </c>
      <c r="AZ526">
        <f t="array" ref="AZ526">IF(ABS(AG526)&gt;Constants!$B$13,2,IF(SUMPRODUCT(--(AZ506:AZ525=2))=0,0,1))</f>
        <v>0</v>
      </c>
    </row>
    <row r="527" spans="1:52">
      <c r="A527" s="3">
        <v>525</v>
      </c>
      <c r="B527">
        <f>Signals!D526</f>
        <v>1</v>
      </c>
      <c r="C527">
        <f>Signals!E526</f>
        <v>1</v>
      </c>
      <c r="D527">
        <f>Signals!G526</f>
        <v>0</v>
      </c>
      <c r="E527">
        <f>Signals!J526</f>
        <v>0</v>
      </c>
      <c r="F527">
        <f>Signals!K526</f>
        <v>0</v>
      </c>
      <c r="G527">
        <f>IF(Constants!$B$2=2,-B527,B527)</f>
        <v>1</v>
      </c>
      <c r="H527">
        <f>IF(Constants!$C$2=2,-C527,C527)</f>
        <v>1</v>
      </c>
      <c r="I527">
        <f t="shared" si="133"/>
        <v>1</v>
      </c>
      <c r="J527">
        <f t="shared" si="134"/>
        <v>1</v>
      </c>
      <c r="K527">
        <f t="shared" si="135"/>
        <v>1</v>
      </c>
      <c r="L527">
        <f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400.5</v>
      </c>
      <c r="M527">
        <f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400.5</v>
      </c>
      <c r="N527">
        <f t="shared" si="136"/>
        <v>400.5</v>
      </c>
      <c r="O527">
        <f t="shared" si="137"/>
        <v>400.5</v>
      </c>
      <c r="P527">
        <f>IF(I527&lt;&gt;0,(ABS(L527*Constants!$B$10)+50)/100,MAX(P526-ABS(N527*Constants!$B$4),0))</f>
        <v>0.54005</v>
      </c>
      <c r="Q527">
        <f>IF(J527&lt;&gt;0,(ABS(M527*Constants!$B$10)+50)/100,MAX(Q526-ABS(O527*Constants!$B$4),0))</f>
        <v>0.54005</v>
      </c>
      <c r="R527">
        <f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400.5</v>
      </c>
      <c r="S527">
        <f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400.5</v>
      </c>
      <c r="T527">
        <f t="shared" si="138"/>
        <v>400.5</v>
      </c>
      <c r="U527">
        <f t="shared" si="139"/>
        <v>400.5</v>
      </c>
      <c r="V527">
        <f>IF(I527&lt;&gt;0,(ABS(R527*Constants!$B$4)+50)/100,IF(R527=0,MAX((0-ABS(T527*Constants!$B$4)),0),(ABS(R527*Constants!$B$4)+50)/100))</f>
        <v>501.125</v>
      </c>
      <c r="W527">
        <f>IF(J527&lt;&gt;0,(ABS(S527*Constants!$B$4)+50)/100,IF(S527=0,MAX((0-ABS(U527*Constants!$B$4)),0),(ABS(S527*Constants!$B$4)+50)/100))</f>
        <v>501.125</v>
      </c>
      <c r="X527">
        <f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400.5</v>
      </c>
      <c r="Y527">
        <f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400.5</v>
      </c>
      <c r="Z527">
        <f t="shared" si="140"/>
        <v>400.5</v>
      </c>
      <c r="AA527">
        <f t="shared" si="141"/>
        <v>400.5</v>
      </c>
      <c r="AB527">
        <f>IF(I527&lt;&gt;0,(ABS(X527*Constants!$B$10)+50)/100,IF(X527=0,MAX((AB526-ABS(Z527*Constants!$B$4)),0),(ABS(X527*Constants!$B$4)+50)/100))</f>
        <v>0.54005</v>
      </c>
      <c r="AC527">
        <f>IF(J527&lt;&gt;0,(ABS(Y527*Constants!$B$10)+50)/100,IF(Y527=0,MAX((AC526-ABS(AA527*Constants!$B$4)),0),(ABS(Y527*Constants!$B$4)+50)/100))</f>
        <v>0.54005</v>
      </c>
      <c r="AD527">
        <f t="shared" si="142"/>
        <v>401</v>
      </c>
      <c r="AE527">
        <f t="shared" si="143"/>
        <v>400.5</v>
      </c>
      <c r="AF527">
        <f t="shared" si="144"/>
        <v>400.5</v>
      </c>
      <c r="AG527">
        <f>((Constants!$B$5*AG526)+Constants!$B$4*AD527+AH526)/(Constants!$B$5+Constants!$B$4)</f>
        <v>401</v>
      </c>
      <c r="AH527">
        <f>((Constants!$B$5*AG526)+Constants!$B$4*AD527+AH526)-(Constants!$B$5+Constants!$B$4)*AG527</f>
        <v>0</v>
      </c>
      <c r="AI527">
        <f>((Constants!$B$5*AI526)+Constants!$B$4*AE527+AJ526)/(Constants!$B$5+Constants!$B$4)</f>
        <v>400.5</v>
      </c>
      <c r="AJ527">
        <f>((Constants!$B$5*AI526)+Constants!$B$4*AE527+AJ526)-(Constants!$B$4+Constants!$B$5)*AI527</f>
        <v>0</v>
      </c>
      <c r="AK527">
        <f>((Constants!$B$5*AK526)+Constants!$B$4*AF527+AL526)/(Constants!$B$5+Constants!$B$4)</f>
        <v>400.5</v>
      </c>
      <c r="AL527">
        <f>((Constants!$B$5*AK526)+Constants!$B$4*AF527+AL526)-(Constants!$B$5+Constants!$B$4)*AK527</f>
        <v>0</v>
      </c>
      <c r="AM527">
        <f t="shared" si="145"/>
        <v>1</v>
      </c>
      <c r="AN527">
        <f t="shared" si="146"/>
        <v>1</v>
      </c>
      <c r="AO527">
        <f>(200000*(ABS(N527)-ABS(N525))+Constants!$B$7)/(2*Constants!$B$7)</f>
        <v>0.5</v>
      </c>
      <c r="AP527">
        <f>(200000*(ABS(O527)-ABS(O525))+Constants!$B$7)/(2*Constants!$B$7)</f>
        <v>0.5</v>
      </c>
      <c r="AQ527">
        <f t="shared" si="147"/>
        <v>1</v>
      </c>
      <c r="AR527">
        <f>(Constants!$B$3*Constants!$B$8*I527*K527+AS526)/(Constants!$B$9*Constants!$B$4)</f>
        <v>2.51327433628319</v>
      </c>
      <c r="AS527">
        <f>(Constants!$B$3*Constants!$B$8*I527*K527+AS526)-(AR527*Constants!$B$9*Constants!$B$4)</f>
        <v>0</v>
      </c>
      <c r="AT527">
        <f t="shared" si="148"/>
        <v>1319.46902654866</v>
      </c>
      <c r="AU527">
        <f t="array" ref="AU527">IF(SUMPRODUCT(--(SIGN(AN494:AN526)=SIGN(K495:K527)))=0,2,IF(AV526&gt;0,1,0))</f>
        <v>0</v>
      </c>
      <c r="AV527">
        <f>IF(AU527=2,ROUND(5*1000/Constants!$B$11,0),IF(AV526&gt;0,AV526-1,0))</f>
        <v>0</v>
      </c>
      <c r="AW527">
        <f t="shared" si="149"/>
        <v>0</v>
      </c>
      <c r="AX527">
        <f ca="1" t="array" ref="AX527">IF(AW527&gt;Constants!$B$12,2,IF(SUMPRODUCT(--(AX508:AX527=2))=0,0,1))</f>
        <v>2</v>
      </c>
      <c r="AZ527">
        <f t="array" ref="AZ527">IF(ABS(AG527)&gt;Constants!$B$13,2,IF(SUMPRODUCT(--(AZ507:AZ526=2))=0,0,1))</f>
        <v>0</v>
      </c>
    </row>
    <row r="528" spans="1:52">
      <c r="A528" s="3">
        <v>526</v>
      </c>
      <c r="B528">
        <f>Signals!D527</f>
        <v>1</v>
      </c>
      <c r="C528">
        <f>Signals!E527</f>
        <v>1</v>
      </c>
      <c r="D528">
        <f>Signals!G527</f>
        <v>0</v>
      </c>
      <c r="E528">
        <f>Signals!J527</f>
        <v>0</v>
      </c>
      <c r="F528">
        <f>Signals!K527</f>
        <v>0</v>
      </c>
      <c r="G528">
        <f>IF(Constants!$B$2=2,-B528,B528)</f>
        <v>1</v>
      </c>
      <c r="H528">
        <f>IF(Constants!$C$2=2,-C528,C528)</f>
        <v>1</v>
      </c>
      <c r="I528">
        <f t="shared" si="133"/>
        <v>1</v>
      </c>
      <c r="J528">
        <f t="shared" si="134"/>
        <v>1</v>
      </c>
      <c r="K528">
        <f t="shared" si="135"/>
        <v>1</v>
      </c>
      <c r="L528">
        <f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400.5</v>
      </c>
      <c r="M528">
        <f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400.5</v>
      </c>
      <c r="N528">
        <f t="shared" si="136"/>
        <v>400.5</v>
      </c>
      <c r="O528">
        <f t="shared" si="137"/>
        <v>400.5</v>
      </c>
      <c r="P528">
        <f>IF(I528&lt;&gt;0,(ABS(L528*Constants!$B$10)+50)/100,MAX(P527-ABS(N528*Constants!$B$4),0))</f>
        <v>0.54005</v>
      </c>
      <c r="Q528">
        <f>IF(J528&lt;&gt;0,(ABS(M528*Constants!$B$10)+50)/100,MAX(Q527-ABS(O528*Constants!$B$4),0))</f>
        <v>0.54005</v>
      </c>
      <c r="R528">
        <f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400.5</v>
      </c>
      <c r="S528">
        <f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400.5</v>
      </c>
      <c r="T528">
        <f t="shared" si="138"/>
        <v>400.5</v>
      </c>
      <c r="U528">
        <f t="shared" si="139"/>
        <v>400.5</v>
      </c>
      <c r="V528">
        <f>IF(I528&lt;&gt;0,(ABS(R528*Constants!$B$4)+50)/100,IF(R528=0,MAX((0-ABS(T528*Constants!$B$4)),0),(ABS(R528*Constants!$B$4)+50)/100))</f>
        <v>501.125</v>
      </c>
      <c r="W528">
        <f>IF(J528&lt;&gt;0,(ABS(S528*Constants!$B$4)+50)/100,IF(S528=0,MAX((0-ABS(U528*Constants!$B$4)),0),(ABS(S528*Constants!$B$4)+50)/100))</f>
        <v>501.125</v>
      </c>
      <c r="X528">
        <f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400.5</v>
      </c>
      <c r="Y528">
        <f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400.5</v>
      </c>
      <c r="Z528">
        <f t="shared" si="140"/>
        <v>400.5</v>
      </c>
      <c r="AA528">
        <f t="shared" si="141"/>
        <v>400.5</v>
      </c>
      <c r="AB528">
        <f>IF(I528&lt;&gt;0,(ABS(X528*Constants!$B$10)+50)/100,IF(X528=0,MAX((AB527-ABS(Z528*Constants!$B$4)),0),(ABS(X528*Constants!$B$4)+50)/100))</f>
        <v>0.54005</v>
      </c>
      <c r="AC528">
        <f>IF(J528&lt;&gt;0,(ABS(Y528*Constants!$B$10)+50)/100,IF(Y528=0,MAX((AC527-ABS(AA528*Constants!$B$4)),0),(ABS(Y528*Constants!$B$4)+50)/100))</f>
        <v>0.54005</v>
      </c>
      <c r="AD528">
        <f t="shared" si="142"/>
        <v>401</v>
      </c>
      <c r="AE528">
        <f t="shared" si="143"/>
        <v>400.5</v>
      </c>
      <c r="AF528">
        <f t="shared" si="144"/>
        <v>400.5</v>
      </c>
      <c r="AG528">
        <f>((Constants!$B$5*AG527)+Constants!$B$4*AD528+AH527)/(Constants!$B$5+Constants!$B$4)</f>
        <v>401</v>
      </c>
      <c r="AH528">
        <f>((Constants!$B$5*AG527)+Constants!$B$4*AD528+AH527)-(Constants!$B$5+Constants!$B$4)*AG528</f>
        <v>0</v>
      </c>
      <c r="AI528">
        <f>((Constants!$B$5*AI527)+Constants!$B$4*AE528+AJ527)/(Constants!$B$5+Constants!$B$4)</f>
        <v>400.5</v>
      </c>
      <c r="AJ528">
        <f>((Constants!$B$5*AI527)+Constants!$B$4*AE528+AJ527)-(Constants!$B$4+Constants!$B$5)*AI528</f>
        <v>0</v>
      </c>
      <c r="AK528">
        <f>((Constants!$B$5*AK527)+Constants!$B$4*AF528+AL527)/(Constants!$B$5+Constants!$B$4)</f>
        <v>400.5</v>
      </c>
      <c r="AL528">
        <f>((Constants!$B$5*AK527)+Constants!$B$4*AF528+AL527)-(Constants!$B$5+Constants!$B$4)*AK528</f>
        <v>0</v>
      </c>
      <c r="AM528">
        <f t="shared" si="145"/>
        <v>1</v>
      </c>
      <c r="AN528">
        <f t="shared" si="146"/>
        <v>1</v>
      </c>
      <c r="AO528">
        <f>(200000*(ABS(N528)-ABS(N526))+Constants!$B$7)/(2*Constants!$B$7)</f>
        <v>0.5</v>
      </c>
      <c r="AP528">
        <f>(200000*(ABS(O528)-ABS(O526))+Constants!$B$7)/(2*Constants!$B$7)</f>
        <v>0.5</v>
      </c>
      <c r="AQ528">
        <f t="shared" si="147"/>
        <v>1</v>
      </c>
      <c r="AR528">
        <f>(Constants!$B$3*Constants!$B$8*I528*K528+AS527)/(Constants!$B$9*Constants!$B$4)</f>
        <v>2.51327433628319</v>
      </c>
      <c r="AS528">
        <f>(Constants!$B$3*Constants!$B$8*I528*K528+AS527)-(AR528*Constants!$B$9*Constants!$B$4)</f>
        <v>0</v>
      </c>
      <c r="AT528">
        <f t="shared" si="148"/>
        <v>1321.98230088494</v>
      </c>
      <c r="AU528">
        <f t="array" ref="AU528">IF(SUMPRODUCT(--(SIGN(AN495:AN527)=SIGN(K496:K528)))=0,2,IF(AV527&gt;0,1,0))</f>
        <v>0</v>
      </c>
      <c r="AV528">
        <f>IF(AU528=2,ROUND(5*1000/Constants!$B$11,0),IF(AV527&gt;0,AV527-1,0))</f>
        <v>0</v>
      </c>
      <c r="AW528">
        <f t="shared" si="149"/>
        <v>0</v>
      </c>
      <c r="AX528">
        <f ca="1" t="array" ref="AX528">IF(AW528&gt;Constants!$B$12,2,IF(SUMPRODUCT(--(AX509:AX528=2))=0,0,1))</f>
        <v>2</v>
      </c>
      <c r="AZ528">
        <f t="array" ref="AZ528">IF(ABS(AG528)&gt;Constants!$B$13,2,IF(SUMPRODUCT(--(AZ508:AZ527=2))=0,0,1))</f>
        <v>0</v>
      </c>
    </row>
    <row r="529" spans="1:52">
      <c r="A529" s="3">
        <v>527</v>
      </c>
      <c r="B529">
        <f>Signals!D528</f>
        <v>1</v>
      </c>
      <c r="C529">
        <f>Signals!E528</f>
        <v>1</v>
      </c>
      <c r="D529">
        <f>Signals!G528</f>
        <v>0</v>
      </c>
      <c r="E529">
        <f>Signals!J528</f>
        <v>0</v>
      </c>
      <c r="F529">
        <f>Signals!K528</f>
        <v>0</v>
      </c>
      <c r="G529">
        <f>IF(Constants!$B$2=2,-B529,B529)</f>
        <v>1</v>
      </c>
      <c r="H529">
        <f>IF(Constants!$C$2=2,-C529,C529)</f>
        <v>1</v>
      </c>
      <c r="I529">
        <f t="shared" si="133"/>
        <v>1</v>
      </c>
      <c r="J529">
        <f t="shared" si="134"/>
        <v>1</v>
      </c>
      <c r="K529">
        <f t="shared" si="135"/>
        <v>1</v>
      </c>
      <c r="L529">
        <f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400.5</v>
      </c>
      <c r="M529">
        <f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400.5</v>
      </c>
      <c r="N529">
        <f t="shared" si="136"/>
        <v>400.5</v>
      </c>
      <c r="O529">
        <f t="shared" si="137"/>
        <v>400.5</v>
      </c>
      <c r="P529">
        <f>IF(I529&lt;&gt;0,(ABS(L529*Constants!$B$10)+50)/100,MAX(P528-ABS(N529*Constants!$B$4),0))</f>
        <v>0.54005</v>
      </c>
      <c r="Q529">
        <f>IF(J529&lt;&gt;0,(ABS(M529*Constants!$B$10)+50)/100,MAX(Q528-ABS(O529*Constants!$B$4),0))</f>
        <v>0.54005</v>
      </c>
      <c r="R529">
        <f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400.5</v>
      </c>
      <c r="S529">
        <f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400.5</v>
      </c>
      <c r="T529">
        <f t="shared" si="138"/>
        <v>400.5</v>
      </c>
      <c r="U529">
        <f t="shared" si="139"/>
        <v>400.5</v>
      </c>
      <c r="V529">
        <f>IF(I529&lt;&gt;0,(ABS(R529*Constants!$B$4)+50)/100,IF(R529=0,MAX((0-ABS(T529*Constants!$B$4)),0),(ABS(R529*Constants!$B$4)+50)/100))</f>
        <v>501.125</v>
      </c>
      <c r="W529">
        <f>IF(J529&lt;&gt;0,(ABS(S529*Constants!$B$4)+50)/100,IF(S529=0,MAX((0-ABS(U529*Constants!$B$4)),0),(ABS(S529*Constants!$B$4)+50)/100))</f>
        <v>501.125</v>
      </c>
      <c r="X529">
        <f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400.5</v>
      </c>
      <c r="Y529">
        <f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400.5</v>
      </c>
      <c r="Z529">
        <f t="shared" si="140"/>
        <v>400.5</v>
      </c>
      <c r="AA529">
        <f t="shared" si="141"/>
        <v>400.5</v>
      </c>
      <c r="AB529">
        <f>IF(I529&lt;&gt;0,(ABS(X529*Constants!$B$10)+50)/100,IF(X529=0,MAX((AB528-ABS(Z529*Constants!$B$4)),0),(ABS(X529*Constants!$B$4)+50)/100))</f>
        <v>0.54005</v>
      </c>
      <c r="AC529">
        <f>IF(J529&lt;&gt;0,(ABS(Y529*Constants!$B$10)+50)/100,IF(Y529=0,MAX((AC528-ABS(AA529*Constants!$B$4)),0),(ABS(Y529*Constants!$B$4)+50)/100))</f>
        <v>0.54005</v>
      </c>
      <c r="AD529">
        <f t="shared" si="142"/>
        <v>401</v>
      </c>
      <c r="AE529">
        <f t="shared" si="143"/>
        <v>400.5</v>
      </c>
      <c r="AF529">
        <f t="shared" si="144"/>
        <v>400.5</v>
      </c>
      <c r="AG529">
        <f>((Constants!$B$5*AG528)+Constants!$B$4*AD529+AH528)/(Constants!$B$5+Constants!$B$4)</f>
        <v>401</v>
      </c>
      <c r="AH529">
        <f>((Constants!$B$5*AG528)+Constants!$B$4*AD529+AH528)-(Constants!$B$5+Constants!$B$4)*AG529</f>
        <v>0</v>
      </c>
      <c r="AI529">
        <f>((Constants!$B$5*AI528)+Constants!$B$4*AE529+AJ528)/(Constants!$B$5+Constants!$B$4)</f>
        <v>400.5</v>
      </c>
      <c r="AJ529">
        <f>((Constants!$B$5*AI528)+Constants!$B$4*AE529+AJ528)-(Constants!$B$4+Constants!$B$5)*AI529</f>
        <v>0</v>
      </c>
      <c r="AK529">
        <f>((Constants!$B$5*AK528)+Constants!$B$4*AF529+AL528)/(Constants!$B$5+Constants!$B$4)</f>
        <v>400.5</v>
      </c>
      <c r="AL529">
        <f>((Constants!$B$5*AK528)+Constants!$B$4*AF529+AL528)-(Constants!$B$5+Constants!$B$4)*AK529</f>
        <v>0</v>
      </c>
      <c r="AM529">
        <f t="shared" si="145"/>
        <v>1</v>
      </c>
      <c r="AN529">
        <f t="shared" si="146"/>
        <v>1</v>
      </c>
      <c r="AO529">
        <f>(200000*(ABS(N529)-ABS(N527))+Constants!$B$7)/(2*Constants!$B$7)</f>
        <v>0.5</v>
      </c>
      <c r="AP529">
        <f>(200000*(ABS(O529)-ABS(O527))+Constants!$B$7)/(2*Constants!$B$7)</f>
        <v>0.5</v>
      </c>
      <c r="AQ529">
        <f t="shared" si="147"/>
        <v>1</v>
      </c>
      <c r="AR529">
        <f>(Constants!$B$3*Constants!$B$8*I529*K529+AS528)/(Constants!$B$9*Constants!$B$4)</f>
        <v>2.51327433628319</v>
      </c>
      <c r="AS529">
        <f>(Constants!$B$3*Constants!$B$8*I529*K529+AS528)-(AR529*Constants!$B$9*Constants!$B$4)</f>
        <v>0</v>
      </c>
      <c r="AT529">
        <f t="shared" si="148"/>
        <v>1324.49557522123</v>
      </c>
      <c r="AU529">
        <f t="array" ref="AU529">IF(SUMPRODUCT(--(SIGN(AN496:AN528)=SIGN(K497:K529)))=0,2,IF(AV528&gt;0,1,0))</f>
        <v>0</v>
      </c>
      <c r="AV529">
        <f>IF(AU529=2,ROUND(5*1000/Constants!$B$11,0),IF(AV528&gt;0,AV528-1,0))</f>
        <v>0</v>
      </c>
      <c r="AW529">
        <f t="shared" si="149"/>
        <v>0</v>
      </c>
      <c r="AX529">
        <f ca="1" t="array" ref="AX529">IF(AW529&gt;Constants!$B$12,2,IF(SUMPRODUCT(--(AX510:AX529=2))=0,0,1))</f>
        <v>2</v>
      </c>
      <c r="AZ529">
        <f t="array" ref="AZ529">IF(ABS(AG529)&gt;Constants!$B$13,2,IF(SUMPRODUCT(--(AZ509:AZ528=2))=0,0,1))</f>
        <v>0</v>
      </c>
    </row>
    <row r="530" spans="1:52">
      <c r="A530" s="3">
        <v>528</v>
      </c>
      <c r="B530">
        <f>Signals!D529</f>
        <v>1</v>
      </c>
      <c r="C530">
        <f>Signals!E529</f>
        <v>1</v>
      </c>
      <c r="D530">
        <f>Signals!G529</f>
        <v>0</v>
      </c>
      <c r="E530">
        <f>Signals!J529</f>
        <v>0</v>
      </c>
      <c r="F530">
        <f>Signals!K529</f>
        <v>0</v>
      </c>
      <c r="G530">
        <f>IF(Constants!$B$2=2,-B530,B530)</f>
        <v>1</v>
      </c>
      <c r="H530">
        <f>IF(Constants!$C$2=2,-C530,C530)</f>
        <v>1</v>
      </c>
      <c r="I530">
        <f t="shared" si="133"/>
        <v>1</v>
      </c>
      <c r="J530">
        <f t="shared" si="134"/>
        <v>1</v>
      </c>
      <c r="K530">
        <f t="shared" si="135"/>
        <v>1</v>
      </c>
      <c r="L530">
        <f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400.5</v>
      </c>
      <c r="M530">
        <f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400.5</v>
      </c>
      <c r="N530">
        <f t="shared" si="136"/>
        <v>400.5</v>
      </c>
      <c r="O530">
        <f t="shared" si="137"/>
        <v>400.5</v>
      </c>
      <c r="P530">
        <f>IF(I530&lt;&gt;0,(ABS(L530*Constants!$B$10)+50)/100,MAX(P529-ABS(N530*Constants!$B$4),0))</f>
        <v>0.54005</v>
      </c>
      <c r="Q530">
        <f>IF(J530&lt;&gt;0,(ABS(M530*Constants!$B$10)+50)/100,MAX(Q529-ABS(O530*Constants!$B$4),0))</f>
        <v>0.54005</v>
      </c>
      <c r="R530">
        <f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400.5</v>
      </c>
      <c r="S530">
        <f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400.5</v>
      </c>
      <c r="T530">
        <f t="shared" si="138"/>
        <v>400.5</v>
      </c>
      <c r="U530">
        <f t="shared" si="139"/>
        <v>400.5</v>
      </c>
      <c r="V530">
        <f>IF(I530&lt;&gt;0,(ABS(R530*Constants!$B$4)+50)/100,IF(R530=0,MAX((0-ABS(T530*Constants!$B$4)),0),(ABS(R530*Constants!$B$4)+50)/100))</f>
        <v>501.125</v>
      </c>
      <c r="W530">
        <f>IF(J530&lt;&gt;0,(ABS(S530*Constants!$B$4)+50)/100,IF(S530=0,MAX((0-ABS(U530*Constants!$B$4)),0),(ABS(S530*Constants!$B$4)+50)/100))</f>
        <v>501.125</v>
      </c>
      <c r="X530">
        <f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400.5</v>
      </c>
      <c r="Y530">
        <f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400.5</v>
      </c>
      <c r="Z530">
        <f t="shared" si="140"/>
        <v>400.5</v>
      </c>
      <c r="AA530">
        <f t="shared" si="141"/>
        <v>400.5</v>
      </c>
      <c r="AB530">
        <f>IF(I530&lt;&gt;0,(ABS(X530*Constants!$B$10)+50)/100,IF(X530=0,MAX((AB529-ABS(Z530*Constants!$B$4)),0),(ABS(X530*Constants!$B$4)+50)/100))</f>
        <v>0.54005</v>
      </c>
      <c r="AC530">
        <f>IF(J530&lt;&gt;0,(ABS(Y530*Constants!$B$10)+50)/100,IF(Y530=0,MAX((AC529-ABS(AA530*Constants!$B$4)),0),(ABS(Y530*Constants!$B$4)+50)/100))</f>
        <v>0.54005</v>
      </c>
      <c r="AD530">
        <f t="shared" si="142"/>
        <v>401</v>
      </c>
      <c r="AE530">
        <f t="shared" si="143"/>
        <v>400.5</v>
      </c>
      <c r="AF530">
        <f t="shared" si="144"/>
        <v>400.5</v>
      </c>
      <c r="AG530">
        <f>((Constants!$B$5*AG529)+Constants!$B$4*AD530+AH529)/(Constants!$B$5+Constants!$B$4)</f>
        <v>401</v>
      </c>
      <c r="AH530">
        <f>((Constants!$B$5*AG529)+Constants!$B$4*AD530+AH529)-(Constants!$B$5+Constants!$B$4)*AG530</f>
        <v>0</v>
      </c>
      <c r="AI530">
        <f>((Constants!$B$5*AI529)+Constants!$B$4*AE530+AJ529)/(Constants!$B$5+Constants!$B$4)</f>
        <v>400.5</v>
      </c>
      <c r="AJ530">
        <f>((Constants!$B$5*AI529)+Constants!$B$4*AE530+AJ529)-(Constants!$B$4+Constants!$B$5)*AI530</f>
        <v>0</v>
      </c>
      <c r="AK530">
        <f>((Constants!$B$5*AK529)+Constants!$B$4*AF530+AL529)/(Constants!$B$5+Constants!$B$4)</f>
        <v>400.5</v>
      </c>
      <c r="AL530">
        <f>((Constants!$B$5*AK529)+Constants!$B$4*AF530+AL529)-(Constants!$B$5+Constants!$B$4)*AK530</f>
        <v>0</v>
      </c>
      <c r="AM530">
        <f t="shared" si="145"/>
        <v>1</v>
      </c>
      <c r="AN530">
        <f t="shared" si="146"/>
        <v>1</v>
      </c>
      <c r="AO530">
        <f>(200000*(ABS(N530)-ABS(N528))+Constants!$B$7)/(2*Constants!$B$7)</f>
        <v>0.5</v>
      </c>
      <c r="AP530">
        <f>(200000*(ABS(O530)-ABS(O528))+Constants!$B$7)/(2*Constants!$B$7)</f>
        <v>0.5</v>
      </c>
      <c r="AQ530">
        <f t="shared" si="147"/>
        <v>1</v>
      </c>
      <c r="AR530">
        <f>(Constants!$B$3*Constants!$B$8*I530*K530+AS529)/(Constants!$B$9*Constants!$B$4)</f>
        <v>2.51327433628319</v>
      </c>
      <c r="AS530">
        <f>(Constants!$B$3*Constants!$B$8*I530*K530+AS529)-(AR530*Constants!$B$9*Constants!$B$4)</f>
        <v>0</v>
      </c>
      <c r="AT530">
        <f t="shared" si="148"/>
        <v>1327.00884955751</v>
      </c>
      <c r="AU530">
        <f t="array" ref="AU530">IF(SUMPRODUCT(--(SIGN(AN497:AN529)=SIGN(K498:K530)))=0,2,IF(AV529&gt;0,1,0))</f>
        <v>0</v>
      </c>
      <c r="AV530">
        <f>IF(AU530=2,ROUND(5*1000/Constants!$B$11,0),IF(AV529&gt;0,AV529-1,0))</f>
        <v>0</v>
      </c>
      <c r="AW530">
        <f t="shared" si="149"/>
        <v>0</v>
      </c>
      <c r="AX530">
        <f ca="1" t="array" ref="AX530">IF(AW530&gt;Constants!$B$12,2,IF(SUMPRODUCT(--(AX511:AX530=2))=0,0,1))</f>
        <v>2</v>
      </c>
      <c r="AZ530">
        <f t="array" ref="AZ530">IF(ABS(AG530)&gt;Constants!$B$13,2,IF(SUMPRODUCT(--(AZ510:AZ529=2))=0,0,1))</f>
        <v>0</v>
      </c>
    </row>
    <row r="531" spans="1:52">
      <c r="A531" s="3">
        <v>529</v>
      </c>
      <c r="B531">
        <f>Signals!D530</f>
        <v>1</v>
      </c>
      <c r="C531">
        <f>Signals!E530</f>
        <v>1</v>
      </c>
      <c r="D531">
        <f>Signals!G530</f>
        <v>0</v>
      </c>
      <c r="E531">
        <f>Signals!J530</f>
        <v>0</v>
      </c>
      <c r="F531">
        <f>Signals!K530</f>
        <v>0</v>
      </c>
      <c r="G531">
        <f>IF(Constants!$B$2=2,-B531,B531)</f>
        <v>1</v>
      </c>
      <c r="H531">
        <f>IF(Constants!$C$2=2,-C531,C531)</f>
        <v>1</v>
      </c>
      <c r="I531">
        <f t="shared" si="133"/>
        <v>1</v>
      </c>
      <c r="J531">
        <f t="shared" si="134"/>
        <v>1</v>
      </c>
      <c r="K531">
        <f t="shared" si="135"/>
        <v>1</v>
      </c>
      <c r="L531">
        <f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400.5</v>
      </c>
      <c r="M531">
        <f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400.5</v>
      </c>
      <c r="N531">
        <f t="shared" si="136"/>
        <v>400.5</v>
      </c>
      <c r="O531">
        <f t="shared" si="137"/>
        <v>400.5</v>
      </c>
      <c r="P531">
        <f>IF(I531&lt;&gt;0,(ABS(L531*Constants!$B$10)+50)/100,MAX(P530-ABS(N531*Constants!$B$4),0))</f>
        <v>0.54005</v>
      </c>
      <c r="Q531">
        <f>IF(J531&lt;&gt;0,(ABS(M531*Constants!$B$10)+50)/100,MAX(Q530-ABS(O531*Constants!$B$4),0))</f>
        <v>0.54005</v>
      </c>
      <c r="R531">
        <f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400.5</v>
      </c>
      <c r="S531">
        <f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400.5</v>
      </c>
      <c r="T531">
        <f t="shared" si="138"/>
        <v>400.5</v>
      </c>
      <c r="U531">
        <f t="shared" si="139"/>
        <v>400.5</v>
      </c>
      <c r="V531">
        <f>IF(I531&lt;&gt;0,(ABS(R531*Constants!$B$4)+50)/100,IF(R531=0,MAX((0-ABS(T531*Constants!$B$4)),0),(ABS(R531*Constants!$B$4)+50)/100))</f>
        <v>501.125</v>
      </c>
      <c r="W531">
        <f>IF(J531&lt;&gt;0,(ABS(S531*Constants!$B$4)+50)/100,IF(S531=0,MAX((0-ABS(U531*Constants!$B$4)),0),(ABS(S531*Constants!$B$4)+50)/100))</f>
        <v>501.125</v>
      </c>
      <c r="X531">
        <f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400.5</v>
      </c>
      <c r="Y531">
        <f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400.5</v>
      </c>
      <c r="Z531">
        <f t="shared" si="140"/>
        <v>400.5</v>
      </c>
      <c r="AA531">
        <f t="shared" si="141"/>
        <v>400.5</v>
      </c>
      <c r="AB531">
        <f>IF(I531&lt;&gt;0,(ABS(X531*Constants!$B$10)+50)/100,IF(X531=0,MAX((AB530-ABS(Z531*Constants!$B$4)),0),(ABS(X531*Constants!$B$4)+50)/100))</f>
        <v>0.54005</v>
      </c>
      <c r="AC531">
        <f>IF(J531&lt;&gt;0,(ABS(Y531*Constants!$B$10)+50)/100,IF(Y531=0,MAX((AC530-ABS(AA531*Constants!$B$4)),0),(ABS(Y531*Constants!$B$4)+50)/100))</f>
        <v>0.54005</v>
      </c>
      <c r="AD531">
        <f t="shared" si="142"/>
        <v>401</v>
      </c>
      <c r="AE531">
        <f t="shared" si="143"/>
        <v>400.5</v>
      </c>
      <c r="AF531">
        <f t="shared" si="144"/>
        <v>400.5</v>
      </c>
      <c r="AG531">
        <f>((Constants!$B$5*AG530)+Constants!$B$4*AD531+AH530)/(Constants!$B$5+Constants!$B$4)</f>
        <v>401</v>
      </c>
      <c r="AH531">
        <f>((Constants!$B$5*AG530)+Constants!$B$4*AD531+AH530)-(Constants!$B$5+Constants!$B$4)*AG531</f>
        <v>0</v>
      </c>
      <c r="AI531">
        <f>((Constants!$B$5*AI530)+Constants!$B$4*AE531+AJ530)/(Constants!$B$5+Constants!$B$4)</f>
        <v>400.5</v>
      </c>
      <c r="AJ531">
        <f>((Constants!$B$5*AI530)+Constants!$B$4*AE531+AJ530)-(Constants!$B$4+Constants!$B$5)*AI531</f>
        <v>0</v>
      </c>
      <c r="AK531">
        <f>((Constants!$B$5*AK530)+Constants!$B$4*AF531+AL530)/(Constants!$B$5+Constants!$B$4)</f>
        <v>400.5</v>
      </c>
      <c r="AL531">
        <f>((Constants!$B$5*AK530)+Constants!$B$4*AF531+AL530)-(Constants!$B$5+Constants!$B$4)*AK531</f>
        <v>0</v>
      </c>
      <c r="AM531">
        <f t="shared" si="145"/>
        <v>1</v>
      </c>
      <c r="AN531">
        <f t="shared" si="146"/>
        <v>1</v>
      </c>
      <c r="AO531">
        <f>(200000*(ABS(N531)-ABS(N529))+Constants!$B$7)/(2*Constants!$B$7)</f>
        <v>0.5</v>
      </c>
      <c r="AP531">
        <f>(200000*(ABS(O531)-ABS(O529))+Constants!$B$7)/(2*Constants!$B$7)</f>
        <v>0.5</v>
      </c>
      <c r="AQ531">
        <f t="shared" si="147"/>
        <v>1</v>
      </c>
      <c r="AR531">
        <f>(Constants!$B$3*Constants!$B$8*I531*K531+AS530)/(Constants!$B$9*Constants!$B$4)</f>
        <v>2.51327433628319</v>
      </c>
      <c r="AS531">
        <f>(Constants!$B$3*Constants!$B$8*I531*K531+AS530)-(AR531*Constants!$B$9*Constants!$B$4)</f>
        <v>0</v>
      </c>
      <c r="AT531">
        <f t="shared" si="148"/>
        <v>1329.52212389379</v>
      </c>
      <c r="AU531">
        <f t="array" ref="AU531">IF(SUMPRODUCT(--(SIGN(AN498:AN530)=SIGN(K499:K531)))=0,2,IF(AV530&gt;0,1,0))</f>
        <v>0</v>
      </c>
      <c r="AV531">
        <f>IF(AU531=2,ROUND(5*1000/Constants!$B$11,0),IF(AV530&gt;0,AV530-1,0))</f>
        <v>0</v>
      </c>
      <c r="AW531">
        <f t="shared" si="149"/>
        <v>0</v>
      </c>
      <c r="AX531">
        <f ca="1" t="array" ref="AX531">IF(AW531&gt;Constants!$B$12,2,IF(SUMPRODUCT(--(AX512:AX531=2))=0,0,1))</f>
        <v>2</v>
      </c>
      <c r="AZ531">
        <f t="array" ref="AZ531">IF(ABS(AG531)&gt;Constants!$B$13,2,IF(SUMPRODUCT(--(AZ511:AZ530=2))=0,0,1))</f>
        <v>0</v>
      </c>
    </row>
    <row r="532" spans="1:52">
      <c r="A532" s="3">
        <v>530</v>
      </c>
      <c r="B532">
        <f>Signals!D531</f>
        <v>1</v>
      </c>
      <c r="C532">
        <f>Signals!E531</f>
        <v>1</v>
      </c>
      <c r="D532">
        <f>Signals!G531</f>
        <v>0</v>
      </c>
      <c r="E532">
        <f>Signals!J531</f>
        <v>0</v>
      </c>
      <c r="F532">
        <f>Signals!K531</f>
        <v>0</v>
      </c>
      <c r="G532">
        <f>IF(Constants!$B$2=2,-B532,B532)</f>
        <v>1</v>
      </c>
      <c r="H532">
        <f>IF(Constants!$C$2=2,-C532,C532)</f>
        <v>1</v>
      </c>
      <c r="I532">
        <f t="shared" si="133"/>
        <v>1</v>
      </c>
      <c r="J532">
        <f t="shared" si="134"/>
        <v>1</v>
      </c>
      <c r="K532">
        <f t="shared" si="135"/>
        <v>1</v>
      </c>
      <c r="L532">
        <f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400.5</v>
      </c>
      <c r="M532">
        <f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400.5</v>
      </c>
      <c r="N532">
        <f t="shared" si="136"/>
        <v>400.5</v>
      </c>
      <c r="O532">
        <f t="shared" si="137"/>
        <v>400.5</v>
      </c>
      <c r="P532">
        <f>IF(I532&lt;&gt;0,(ABS(L532*Constants!$B$10)+50)/100,MAX(P531-ABS(N532*Constants!$B$4),0))</f>
        <v>0.54005</v>
      </c>
      <c r="Q532">
        <f>IF(J532&lt;&gt;0,(ABS(M532*Constants!$B$10)+50)/100,MAX(Q531-ABS(O532*Constants!$B$4),0))</f>
        <v>0.54005</v>
      </c>
      <c r="R532">
        <f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400.5</v>
      </c>
      <c r="S532">
        <f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400.5</v>
      </c>
      <c r="T532">
        <f t="shared" si="138"/>
        <v>400.5</v>
      </c>
      <c r="U532">
        <f t="shared" si="139"/>
        <v>400.5</v>
      </c>
      <c r="V532">
        <f>IF(I532&lt;&gt;0,(ABS(R532*Constants!$B$4)+50)/100,IF(R532=0,MAX((0-ABS(T532*Constants!$B$4)),0),(ABS(R532*Constants!$B$4)+50)/100))</f>
        <v>501.125</v>
      </c>
      <c r="W532">
        <f>IF(J532&lt;&gt;0,(ABS(S532*Constants!$B$4)+50)/100,IF(S532=0,MAX((0-ABS(U532*Constants!$B$4)),0),(ABS(S532*Constants!$B$4)+50)/100))</f>
        <v>501.125</v>
      </c>
      <c r="X532">
        <f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400.5</v>
      </c>
      <c r="Y532">
        <f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400.5</v>
      </c>
      <c r="Z532">
        <f t="shared" si="140"/>
        <v>400.5</v>
      </c>
      <c r="AA532">
        <f t="shared" si="141"/>
        <v>400.5</v>
      </c>
      <c r="AB532">
        <f>IF(I532&lt;&gt;0,(ABS(X532*Constants!$B$10)+50)/100,IF(X532=0,MAX((AB531-ABS(Z532*Constants!$B$4)),0),(ABS(X532*Constants!$B$4)+50)/100))</f>
        <v>0.54005</v>
      </c>
      <c r="AC532">
        <f>IF(J532&lt;&gt;0,(ABS(Y532*Constants!$B$10)+50)/100,IF(Y532=0,MAX((AC531-ABS(AA532*Constants!$B$4)),0),(ABS(Y532*Constants!$B$4)+50)/100))</f>
        <v>0.54005</v>
      </c>
      <c r="AD532">
        <f t="shared" si="142"/>
        <v>401</v>
      </c>
      <c r="AE532">
        <f t="shared" si="143"/>
        <v>400.5</v>
      </c>
      <c r="AF532">
        <f t="shared" si="144"/>
        <v>400.5</v>
      </c>
      <c r="AG532">
        <f>((Constants!$B$5*AG531)+Constants!$B$4*AD532+AH531)/(Constants!$B$5+Constants!$B$4)</f>
        <v>401</v>
      </c>
      <c r="AH532">
        <f>((Constants!$B$5*AG531)+Constants!$B$4*AD532+AH531)-(Constants!$B$5+Constants!$B$4)*AG532</f>
        <v>0</v>
      </c>
      <c r="AI532">
        <f>((Constants!$B$5*AI531)+Constants!$B$4*AE532+AJ531)/(Constants!$B$5+Constants!$B$4)</f>
        <v>400.5</v>
      </c>
      <c r="AJ532">
        <f>((Constants!$B$5*AI531)+Constants!$B$4*AE532+AJ531)-(Constants!$B$4+Constants!$B$5)*AI532</f>
        <v>0</v>
      </c>
      <c r="AK532">
        <f>((Constants!$B$5*AK531)+Constants!$B$4*AF532+AL531)/(Constants!$B$5+Constants!$B$4)</f>
        <v>400.5</v>
      </c>
      <c r="AL532">
        <f>((Constants!$B$5*AK531)+Constants!$B$4*AF532+AL531)-(Constants!$B$5+Constants!$B$4)*AK532</f>
        <v>0</v>
      </c>
      <c r="AM532">
        <f t="shared" si="145"/>
        <v>1</v>
      </c>
      <c r="AN532">
        <f t="shared" si="146"/>
        <v>1</v>
      </c>
      <c r="AO532">
        <f>(200000*(ABS(N532)-ABS(N530))+Constants!$B$7)/(2*Constants!$B$7)</f>
        <v>0.5</v>
      </c>
      <c r="AP532">
        <f>(200000*(ABS(O532)-ABS(O530))+Constants!$B$7)/(2*Constants!$B$7)</f>
        <v>0.5</v>
      </c>
      <c r="AQ532">
        <f t="shared" si="147"/>
        <v>1</v>
      </c>
      <c r="AR532">
        <f>(Constants!$B$3*Constants!$B$8*I532*K532+AS531)/(Constants!$B$9*Constants!$B$4)</f>
        <v>2.51327433628319</v>
      </c>
      <c r="AS532">
        <f>(Constants!$B$3*Constants!$B$8*I532*K532+AS531)-(AR532*Constants!$B$9*Constants!$B$4)</f>
        <v>0</v>
      </c>
      <c r="AT532">
        <f t="shared" si="148"/>
        <v>1332.03539823008</v>
      </c>
      <c r="AU532">
        <f t="array" ref="AU532">IF(SUMPRODUCT(--(SIGN(AN499:AN531)=SIGN(K500:K532)))=0,2,IF(AV531&gt;0,1,0))</f>
        <v>0</v>
      </c>
      <c r="AV532">
        <f>IF(AU532=2,ROUND(5*1000/Constants!$B$11,0),IF(AV531&gt;0,AV531-1,0))</f>
        <v>0</v>
      </c>
      <c r="AW532">
        <f t="shared" si="149"/>
        <v>0</v>
      </c>
      <c r="AX532">
        <f ca="1" t="array" ref="AX532">IF(AW532&gt;Constants!$B$12,2,IF(SUMPRODUCT(--(AX513:AX532=2))=0,0,1))</f>
        <v>2</v>
      </c>
      <c r="AZ532">
        <f t="array" ref="AZ532">IF(ABS(AG532)&gt;Constants!$B$13,2,IF(SUMPRODUCT(--(AZ512:AZ531=2))=0,0,1))</f>
        <v>0</v>
      </c>
    </row>
    <row r="533" spans="1:52">
      <c r="A533" s="3">
        <v>531</v>
      </c>
      <c r="B533">
        <f>Signals!D532</f>
        <v>1</v>
      </c>
      <c r="C533">
        <f>Signals!E532</f>
        <v>1</v>
      </c>
      <c r="D533">
        <f>Signals!G532</f>
        <v>0</v>
      </c>
      <c r="E533">
        <f>Signals!J532</f>
        <v>0</v>
      </c>
      <c r="F533">
        <f>Signals!K532</f>
        <v>0</v>
      </c>
      <c r="G533">
        <f>IF(Constants!$B$2=2,-B533,B533)</f>
        <v>1</v>
      </c>
      <c r="H533">
        <f>IF(Constants!$C$2=2,-C533,C533)</f>
        <v>1</v>
      </c>
      <c r="I533">
        <f t="shared" si="133"/>
        <v>1</v>
      </c>
      <c r="J533">
        <f t="shared" si="134"/>
        <v>1</v>
      </c>
      <c r="K533">
        <f t="shared" si="135"/>
        <v>1</v>
      </c>
      <c r="L533">
        <f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400.5</v>
      </c>
      <c r="M533">
        <f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400.5</v>
      </c>
      <c r="N533">
        <f t="shared" si="136"/>
        <v>400.5</v>
      </c>
      <c r="O533">
        <f t="shared" si="137"/>
        <v>400.5</v>
      </c>
      <c r="P533">
        <f>IF(I533&lt;&gt;0,(ABS(L533*Constants!$B$10)+50)/100,MAX(P532-ABS(N533*Constants!$B$4),0))</f>
        <v>0.54005</v>
      </c>
      <c r="Q533">
        <f>IF(J533&lt;&gt;0,(ABS(M533*Constants!$B$10)+50)/100,MAX(Q532-ABS(O533*Constants!$B$4),0))</f>
        <v>0.54005</v>
      </c>
      <c r="R533">
        <f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400.5</v>
      </c>
      <c r="S533">
        <f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400.5</v>
      </c>
      <c r="T533">
        <f t="shared" si="138"/>
        <v>400.5</v>
      </c>
      <c r="U533">
        <f t="shared" si="139"/>
        <v>400.5</v>
      </c>
      <c r="V533">
        <f>IF(I533&lt;&gt;0,(ABS(R533*Constants!$B$4)+50)/100,IF(R533=0,MAX((0-ABS(T533*Constants!$B$4)),0),(ABS(R533*Constants!$B$4)+50)/100))</f>
        <v>501.125</v>
      </c>
      <c r="W533">
        <f>IF(J533&lt;&gt;0,(ABS(S533*Constants!$B$4)+50)/100,IF(S533=0,MAX((0-ABS(U533*Constants!$B$4)),0),(ABS(S533*Constants!$B$4)+50)/100))</f>
        <v>501.125</v>
      </c>
      <c r="X533">
        <f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400.5</v>
      </c>
      <c r="Y533">
        <f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400.5</v>
      </c>
      <c r="Z533">
        <f t="shared" si="140"/>
        <v>400.5</v>
      </c>
      <c r="AA533">
        <f t="shared" si="141"/>
        <v>400.5</v>
      </c>
      <c r="AB533">
        <f>IF(I533&lt;&gt;0,(ABS(X533*Constants!$B$10)+50)/100,IF(X533=0,MAX((AB532-ABS(Z533*Constants!$B$4)),0),(ABS(X533*Constants!$B$4)+50)/100))</f>
        <v>0.54005</v>
      </c>
      <c r="AC533">
        <f>IF(J533&lt;&gt;0,(ABS(Y533*Constants!$B$10)+50)/100,IF(Y533=0,MAX((AC532-ABS(AA533*Constants!$B$4)),0),(ABS(Y533*Constants!$B$4)+50)/100))</f>
        <v>0.54005</v>
      </c>
      <c r="AD533">
        <f t="shared" si="142"/>
        <v>401</v>
      </c>
      <c r="AE533">
        <f t="shared" si="143"/>
        <v>400.5</v>
      </c>
      <c r="AF533">
        <f t="shared" si="144"/>
        <v>400.5</v>
      </c>
      <c r="AG533">
        <f>((Constants!$B$5*AG532)+Constants!$B$4*AD533+AH532)/(Constants!$B$5+Constants!$B$4)</f>
        <v>401</v>
      </c>
      <c r="AH533">
        <f>((Constants!$B$5*AG532)+Constants!$B$4*AD533+AH532)-(Constants!$B$5+Constants!$B$4)*AG533</f>
        <v>0</v>
      </c>
      <c r="AI533">
        <f>((Constants!$B$5*AI532)+Constants!$B$4*AE533+AJ532)/(Constants!$B$5+Constants!$B$4)</f>
        <v>400.5</v>
      </c>
      <c r="AJ533">
        <f>((Constants!$B$5*AI532)+Constants!$B$4*AE533+AJ532)-(Constants!$B$4+Constants!$B$5)*AI533</f>
        <v>0</v>
      </c>
      <c r="AK533">
        <f>((Constants!$B$5*AK532)+Constants!$B$4*AF533+AL532)/(Constants!$B$5+Constants!$B$4)</f>
        <v>400.5</v>
      </c>
      <c r="AL533">
        <f>((Constants!$B$5*AK532)+Constants!$B$4*AF533+AL532)-(Constants!$B$5+Constants!$B$4)*AK533</f>
        <v>0</v>
      </c>
      <c r="AM533">
        <f t="shared" si="145"/>
        <v>1</v>
      </c>
      <c r="AN533">
        <f t="shared" si="146"/>
        <v>1</v>
      </c>
      <c r="AO533">
        <f>(200000*(ABS(N533)-ABS(N531))+Constants!$B$7)/(2*Constants!$B$7)</f>
        <v>0.5</v>
      </c>
      <c r="AP533">
        <f>(200000*(ABS(O533)-ABS(O531))+Constants!$B$7)/(2*Constants!$B$7)</f>
        <v>0.5</v>
      </c>
      <c r="AQ533">
        <f t="shared" si="147"/>
        <v>1</v>
      </c>
      <c r="AR533">
        <f>(Constants!$B$3*Constants!$B$8*I533*K533+AS532)/(Constants!$B$9*Constants!$B$4)</f>
        <v>2.51327433628319</v>
      </c>
      <c r="AS533">
        <f>(Constants!$B$3*Constants!$B$8*I533*K533+AS532)-(AR533*Constants!$B$9*Constants!$B$4)</f>
        <v>0</v>
      </c>
      <c r="AT533">
        <f t="shared" si="148"/>
        <v>1334.54867256636</v>
      </c>
      <c r="AU533">
        <f t="array" ref="AU533">IF(SUMPRODUCT(--(SIGN(AN500:AN532)=SIGN(K501:K533)))=0,2,IF(AV532&gt;0,1,0))</f>
        <v>0</v>
      </c>
      <c r="AV533">
        <f>IF(AU533=2,ROUND(5*1000/Constants!$B$11,0),IF(AV532&gt;0,AV532-1,0))</f>
        <v>0</v>
      </c>
      <c r="AW533">
        <f t="shared" si="149"/>
        <v>0</v>
      </c>
      <c r="AX533">
        <f ca="1" t="array" ref="AX533">IF(AW533&gt;Constants!$B$12,2,IF(SUMPRODUCT(--(AX514:AX533=2))=0,0,1))</f>
        <v>2</v>
      </c>
      <c r="AZ533">
        <f t="array" ref="AZ533">IF(ABS(AG533)&gt;Constants!$B$13,2,IF(SUMPRODUCT(--(AZ513:AZ532=2))=0,0,1))</f>
        <v>0</v>
      </c>
    </row>
    <row r="534" spans="1:52">
      <c r="A534" s="3">
        <v>532</v>
      </c>
      <c r="B534">
        <f>Signals!D533</f>
        <v>1</v>
      </c>
      <c r="C534">
        <f>Signals!E533</f>
        <v>1</v>
      </c>
      <c r="D534">
        <f>Signals!G533</f>
        <v>0</v>
      </c>
      <c r="E534">
        <f>Signals!J533</f>
        <v>0</v>
      </c>
      <c r="F534">
        <f>Signals!K533</f>
        <v>0</v>
      </c>
      <c r="G534">
        <f>IF(Constants!$B$2=2,-B534,B534)</f>
        <v>1</v>
      </c>
      <c r="H534">
        <f>IF(Constants!$C$2=2,-C534,C534)</f>
        <v>1</v>
      </c>
      <c r="I534">
        <f t="shared" si="133"/>
        <v>1</v>
      </c>
      <c r="J534">
        <f t="shared" si="134"/>
        <v>1</v>
      </c>
      <c r="K534">
        <f t="shared" si="135"/>
        <v>1</v>
      </c>
      <c r="L534">
        <f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400.5</v>
      </c>
      <c r="M534">
        <f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400.5</v>
      </c>
      <c r="N534">
        <f t="shared" si="136"/>
        <v>400.5</v>
      </c>
      <c r="O534">
        <f t="shared" si="137"/>
        <v>400.5</v>
      </c>
      <c r="P534">
        <f>IF(I534&lt;&gt;0,(ABS(L534*Constants!$B$10)+50)/100,MAX(P533-ABS(N534*Constants!$B$4),0))</f>
        <v>0.54005</v>
      </c>
      <c r="Q534">
        <f>IF(J534&lt;&gt;0,(ABS(M534*Constants!$B$10)+50)/100,MAX(Q533-ABS(O534*Constants!$B$4),0))</f>
        <v>0.54005</v>
      </c>
      <c r="R534">
        <f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400.5</v>
      </c>
      <c r="S534">
        <f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400.5</v>
      </c>
      <c r="T534">
        <f t="shared" si="138"/>
        <v>400.5</v>
      </c>
      <c r="U534">
        <f t="shared" si="139"/>
        <v>400.5</v>
      </c>
      <c r="V534">
        <f>IF(I534&lt;&gt;0,(ABS(R534*Constants!$B$4)+50)/100,IF(R534=0,MAX((0-ABS(T534*Constants!$B$4)),0),(ABS(R534*Constants!$B$4)+50)/100))</f>
        <v>501.125</v>
      </c>
      <c r="W534">
        <f>IF(J534&lt;&gt;0,(ABS(S534*Constants!$B$4)+50)/100,IF(S534=0,MAX((0-ABS(U534*Constants!$B$4)),0),(ABS(S534*Constants!$B$4)+50)/100))</f>
        <v>501.125</v>
      </c>
      <c r="X534">
        <f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400.5</v>
      </c>
      <c r="Y534">
        <f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400.5</v>
      </c>
      <c r="Z534">
        <f t="shared" si="140"/>
        <v>400.5</v>
      </c>
      <c r="AA534">
        <f t="shared" si="141"/>
        <v>400.5</v>
      </c>
      <c r="AB534">
        <f>IF(I534&lt;&gt;0,(ABS(X534*Constants!$B$10)+50)/100,IF(X534=0,MAX((AB533-ABS(Z534*Constants!$B$4)),0),(ABS(X534*Constants!$B$4)+50)/100))</f>
        <v>0.54005</v>
      </c>
      <c r="AC534">
        <f>IF(J534&lt;&gt;0,(ABS(Y534*Constants!$B$10)+50)/100,IF(Y534=0,MAX((AC533-ABS(AA534*Constants!$B$4)),0),(ABS(Y534*Constants!$B$4)+50)/100))</f>
        <v>0.54005</v>
      </c>
      <c r="AD534">
        <f t="shared" si="142"/>
        <v>401</v>
      </c>
      <c r="AE534">
        <f t="shared" si="143"/>
        <v>400.5</v>
      </c>
      <c r="AF534">
        <f t="shared" si="144"/>
        <v>400.5</v>
      </c>
      <c r="AG534">
        <f>((Constants!$B$5*AG533)+Constants!$B$4*AD534+AH533)/(Constants!$B$5+Constants!$B$4)</f>
        <v>401</v>
      </c>
      <c r="AH534">
        <f>((Constants!$B$5*AG533)+Constants!$B$4*AD534+AH533)-(Constants!$B$5+Constants!$B$4)*AG534</f>
        <v>0</v>
      </c>
      <c r="AI534">
        <f>((Constants!$B$5*AI533)+Constants!$B$4*AE534+AJ533)/(Constants!$B$5+Constants!$B$4)</f>
        <v>400.5</v>
      </c>
      <c r="AJ534">
        <f>((Constants!$B$5*AI533)+Constants!$B$4*AE534+AJ533)-(Constants!$B$4+Constants!$B$5)*AI534</f>
        <v>0</v>
      </c>
      <c r="AK534">
        <f>((Constants!$B$5*AK533)+Constants!$B$4*AF534+AL533)/(Constants!$B$5+Constants!$B$4)</f>
        <v>400.5</v>
      </c>
      <c r="AL534">
        <f>((Constants!$B$5*AK533)+Constants!$B$4*AF534+AL533)-(Constants!$B$5+Constants!$B$4)*AK534</f>
        <v>0</v>
      </c>
      <c r="AM534">
        <f t="shared" si="145"/>
        <v>1</v>
      </c>
      <c r="AN534">
        <f t="shared" si="146"/>
        <v>1</v>
      </c>
      <c r="AO534">
        <f>(200000*(ABS(N534)-ABS(N532))+Constants!$B$7)/(2*Constants!$B$7)</f>
        <v>0.5</v>
      </c>
      <c r="AP534">
        <f>(200000*(ABS(O534)-ABS(O532))+Constants!$B$7)/(2*Constants!$B$7)</f>
        <v>0.5</v>
      </c>
      <c r="AQ534">
        <f t="shared" si="147"/>
        <v>1</v>
      </c>
      <c r="AR534">
        <f>(Constants!$B$3*Constants!$B$8*I534*K534+AS533)/(Constants!$B$9*Constants!$B$4)</f>
        <v>2.51327433628319</v>
      </c>
      <c r="AS534">
        <f>(Constants!$B$3*Constants!$B$8*I534*K534+AS533)-(AR534*Constants!$B$9*Constants!$B$4)</f>
        <v>0</v>
      </c>
      <c r="AT534">
        <f t="shared" si="148"/>
        <v>1337.06194690264</v>
      </c>
      <c r="AU534">
        <f t="array" ref="AU534">IF(SUMPRODUCT(--(SIGN(AN501:AN533)=SIGN(K502:K534)))=0,2,IF(AV533&gt;0,1,0))</f>
        <v>0</v>
      </c>
      <c r="AV534">
        <f>IF(AU534=2,ROUND(5*1000/Constants!$B$11,0),IF(AV533&gt;0,AV533-1,0))</f>
        <v>0</v>
      </c>
      <c r="AW534">
        <f t="shared" si="149"/>
        <v>0</v>
      </c>
      <c r="AX534">
        <f ca="1" t="array" ref="AX534">IF(AW534&gt;Constants!$B$12,2,IF(SUMPRODUCT(--(AX515:AX534=2))=0,0,1))</f>
        <v>2</v>
      </c>
      <c r="AZ534">
        <f t="array" ref="AZ534">IF(ABS(AG534)&gt;Constants!$B$13,2,IF(SUMPRODUCT(--(AZ514:AZ533=2))=0,0,1))</f>
        <v>0</v>
      </c>
    </row>
    <row r="535" spans="1:52">
      <c r="A535" s="3">
        <v>533</v>
      </c>
      <c r="B535">
        <f>Signals!D534</f>
        <v>1</v>
      </c>
      <c r="C535">
        <f>Signals!E534</f>
        <v>1</v>
      </c>
      <c r="D535">
        <f>Signals!G534</f>
        <v>0</v>
      </c>
      <c r="E535">
        <f>Signals!J534</f>
        <v>0</v>
      </c>
      <c r="F535">
        <f>Signals!K534</f>
        <v>0</v>
      </c>
      <c r="G535">
        <f>IF(Constants!$B$2=2,-B535,B535)</f>
        <v>1</v>
      </c>
      <c r="H535">
        <f>IF(Constants!$C$2=2,-C535,C535)</f>
        <v>1</v>
      </c>
      <c r="I535">
        <f t="shared" si="133"/>
        <v>1</v>
      </c>
      <c r="J535">
        <f t="shared" si="134"/>
        <v>1</v>
      </c>
      <c r="K535">
        <f t="shared" si="135"/>
        <v>1</v>
      </c>
      <c r="L535">
        <f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400.5</v>
      </c>
      <c r="M535">
        <f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400.5</v>
      </c>
      <c r="N535">
        <f t="shared" si="136"/>
        <v>400.5</v>
      </c>
      <c r="O535">
        <f t="shared" si="137"/>
        <v>400.5</v>
      </c>
      <c r="P535">
        <f>IF(I535&lt;&gt;0,(ABS(L535*Constants!$B$10)+50)/100,MAX(P534-ABS(N535*Constants!$B$4),0))</f>
        <v>0.54005</v>
      </c>
      <c r="Q535">
        <f>IF(J535&lt;&gt;0,(ABS(M535*Constants!$B$10)+50)/100,MAX(Q534-ABS(O535*Constants!$B$4),0))</f>
        <v>0.54005</v>
      </c>
      <c r="R535">
        <f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400.5</v>
      </c>
      <c r="S535">
        <f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400.5</v>
      </c>
      <c r="T535">
        <f t="shared" si="138"/>
        <v>400.5</v>
      </c>
      <c r="U535">
        <f t="shared" si="139"/>
        <v>400.5</v>
      </c>
      <c r="V535">
        <f>IF(I535&lt;&gt;0,(ABS(R535*Constants!$B$4)+50)/100,IF(R535=0,MAX((0-ABS(T535*Constants!$B$4)),0),(ABS(R535*Constants!$B$4)+50)/100))</f>
        <v>501.125</v>
      </c>
      <c r="W535">
        <f>IF(J535&lt;&gt;0,(ABS(S535*Constants!$B$4)+50)/100,IF(S535=0,MAX((0-ABS(U535*Constants!$B$4)),0),(ABS(S535*Constants!$B$4)+50)/100))</f>
        <v>501.125</v>
      </c>
      <c r="X535">
        <f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400.5</v>
      </c>
      <c r="Y535">
        <f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400.5</v>
      </c>
      <c r="Z535">
        <f t="shared" si="140"/>
        <v>400.5</v>
      </c>
      <c r="AA535">
        <f t="shared" si="141"/>
        <v>400.5</v>
      </c>
      <c r="AB535">
        <f>IF(I535&lt;&gt;0,(ABS(X535*Constants!$B$10)+50)/100,IF(X535=0,MAX((AB534-ABS(Z535*Constants!$B$4)),0),(ABS(X535*Constants!$B$4)+50)/100))</f>
        <v>0.54005</v>
      </c>
      <c r="AC535">
        <f>IF(J535&lt;&gt;0,(ABS(Y535*Constants!$B$10)+50)/100,IF(Y535=0,MAX((AC534-ABS(AA535*Constants!$B$4)),0),(ABS(Y535*Constants!$B$4)+50)/100))</f>
        <v>0.54005</v>
      </c>
      <c r="AD535">
        <f t="shared" si="142"/>
        <v>401</v>
      </c>
      <c r="AE535">
        <f t="shared" si="143"/>
        <v>400.5</v>
      </c>
      <c r="AF535">
        <f t="shared" si="144"/>
        <v>400.5</v>
      </c>
      <c r="AG535">
        <f>((Constants!$B$5*AG534)+Constants!$B$4*AD535+AH534)/(Constants!$B$5+Constants!$B$4)</f>
        <v>401</v>
      </c>
      <c r="AH535">
        <f>((Constants!$B$5*AG534)+Constants!$B$4*AD535+AH534)-(Constants!$B$5+Constants!$B$4)*AG535</f>
        <v>0</v>
      </c>
      <c r="AI535">
        <f>((Constants!$B$5*AI534)+Constants!$B$4*AE535+AJ534)/(Constants!$B$5+Constants!$B$4)</f>
        <v>400.5</v>
      </c>
      <c r="AJ535">
        <f>((Constants!$B$5*AI534)+Constants!$B$4*AE535+AJ534)-(Constants!$B$4+Constants!$B$5)*AI535</f>
        <v>0</v>
      </c>
      <c r="AK535">
        <f>((Constants!$B$5*AK534)+Constants!$B$4*AF535+AL534)/(Constants!$B$5+Constants!$B$4)</f>
        <v>400.5</v>
      </c>
      <c r="AL535">
        <f>((Constants!$B$5*AK534)+Constants!$B$4*AF535+AL534)-(Constants!$B$5+Constants!$B$4)*AK535</f>
        <v>0</v>
      </c>
      <c r="AM535">
        <f t="shared" si="145"/>
        <v>1</v>
      </c>
      <c r="AN535">
        <f t="shared" si="146"/>
        <v>1</v>
      </c>
      <c r="AO535">
        <f>(200000*(ABS(N535)-ABS(N533))+Constants!$B$7)/(2*Constants!$B$7)</f>
        <v>0.5</v>
      </c>
      <c r="AP535">
        <f>(200000*(ABS(O535)-ABS(O533))+Constants!$B$7)/(2*Constants!$B$7)</f>
        <v>0.5</v>
      </c>
      <c r="AQ535">
        <f t="shared" si="147"/>
        <v>1</v>
      </c>
      <c r="AR535">
        <f>(Constants!$B$3*Constants!$B$8*I535*K535+AS534)/(Constants!$B$9*Constants!$B$4)</f>
        <v>2.51327433628319</v>
      </c>
      <c r="AS535">
        <f>(Constants!$B$3*Constants!$B$8*I535*K535+AS534)-(AR535*Constants!$B$9*Constants!$B$4)</f>
        <v>0</v>
      </c>
      <c r="AT535">
        <f t="shared" si="148"/>
        <v>1339.57522123893</v>
      </c>
      <c r="AU535">
        <f t="array" ref="AU535">IF(SUMPRODUCT(--(SIGN(AN502:AN534)=SIGN(K503:K535)))=0,2,IF(AV534&gt;0,1,0))</f>
        <v>0</v>
      </c>
      <c r="AV535">
        <f>IF(AU535=2,ROUND(5*1000/Constants!$B$11,0),IF(AV534&gt;0,AV534-1,0))</f>
        <v>0</v>
      </c>
      <c r="AW535">
        <f t="shared" si="149"/>
        <v>0</v>
      </c>
      <c r="AX535">
        <f ca="1" t="array" ref="AX535">IF(AW535&gt;Constants!$B$12,2,IF(SUMPRODUCT(--(AX516:AX535=2))=0,0,1))</f>
        <v>2</v>
      </c>
      <c r="AZ535">
        <f t="array" ref="AZ535">IF(ABS(AG535)&gt;Constants!$B$13,2,IF(SUMPRODUCT(--(AZ515:AZ534=2))=0,0,1))</f>
        <v>0</v>
      </c>
    </row>
    <row r="536" spans="1:52">
      <c r="A536" s="3">
        <v>534</v>
      </c>
      <c r="B536">
        <f>Signals!D535</f>
        <v>1</v>
      </c>
      <c r="C536">
        <f>Signals!E535</f>
        <v>1</v>
      </c>
      <c r="D536">
        <f>Signals!G535</f>
        <v>0</v>
      </c>
      <c r="E536">
        <f>Signals!J535</f>
        <v>0</v>
      </c>
      <c r="F536">
        <f>Signals!K535</f>
        <v>0</v>
      </c>
      <c r="G536">
        <f>IF(Constants!$B$2=2,-B536,B536)</f>
        <v>1</v>
      </c>
      <c r="H536">
        <f>IF(Constants!$C$2=2,-C536,C536)</f>
        <v>1</v>
      </c>
      <c r="I536">
        <f t="shared" si="133"/>
        <v>1</v>
      </c>
      <c r="J536">
        <f t="shared" si="134"/>
        <v>1</v>
      </c>
      <c r="K536">
        <f t="shared" si="135"/>
        <v>1</v>
      </c>
      <c r="L536">
        <f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400.5</v>
      </c>
      <c r="M536">
        <f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400.5</v>
      </c>
      <c r="N536">
        <f t="shared" si="136"/>
        <v>400.5</v>
      </c>
      <c r="O536">
        <f t="shared" si="137"/>
        <v>400.5</v>
      </c>
      <c r="P536">
        <f>IF(I536&lt;&gt;0,(ABS(L536*Constants!$B$10)+50)/100,MAX(P535-ABS(N536*Constants!$B$4),0))</f>
        <v>0.54005</v>
      </c>
      <c r="Q536">
        <f>IF(J536&lt;&gt;0,(ABS(M536*Constants!$B$10)+50)/100,MAX(Q535-ABS(O536*Constants!$B$4),0))</f>
        <v>0.54005</v>
      </c>
      <c r="R536">
        <f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400.5</v>
      </c>
      <c r="S536">
        <f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400.5</v>
      </c>
      <c r="T536">
        <f t="shared" si="138"/>
        <v>400.5</v>
      </c>
      <c r="U536">
        <f t="shared" si="139"/>
        <v>400.5</v>
      </c>
      <c r="V536">
        <f>IF(I536&lt;&gt;0,(ABS(R536*Constants!$B$4)+50)/100,IF(R536=0,MAX((0-ABS(T536*Constants!$B$4)),0),(ABS(R536*Constants!$B$4)+50)/100))</f>
        <v>501.125</v>
      </c>
      <c r="W536">
        <f>IF(J536&lt;&gt;0,(ABS(S536*Constants!$B$4)+50)/100,IF(S536=0,MAX((0-ABS(U536*Constants!$B$4)),0),(ABS(S536*Constants!$B$4)+50)/100))</f>
        <v>501.125</v>
      </c>
      <c r="X536">
        <f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400.5</v>
      </c>
      <c r="Y536">
        <f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400.5</v>
      </c>
      <c r="Z536">
        <f t="shared" si="140"/>
        <v>400.5</v>
      </c>
      <c r="AA536">
        <f t="shared" si="141"/>
        <v>400.5</v>
      </c>
      <c r="AB536">
        <f>IF(I536&lt;&gt;0,(ABS(X536*Constants!$B$10)+50)/100,IF(X536=0,MAX((AB535-ABS(Z536*Constants!$B$4)),0),(ABS(X536*Constants!$B$4)+50)/100))</f>
        <v>0.54005</v>
      </c>
      <c r="AC536">
        <f>IF(J536&lt;&gt;0,(ABS(Y536*Constants!$B$10)+50)/100,IF(Y536=0,MAX((AC535-ABS(AA536*Constants!$B$4)),0),(ABS(Y536*Constants!$B$4)+50)/100))</f>
        <v>0.54005</v>
      </c>
      <c r="AD536">
        <f t="shared" si="142"/>
        <v>401</v>
      </c>
      <c r="AE536">
        <f t="shared" si="143"/>
        <v>400.5</v>
      </c>
      <c r="AF536">
        <f t="shared" si="144"/>
        <v>400.5</v>
      </c>
      <c r="AG536">
        <f>((Constants!$B$5*AG535)+Constants!$B$4*AD536+AH535)/(Constants!$B$5+Constants!$B$4)</f>
        <v>401</v>
      </c>
      <c r="AH536">
        <f>((Constants!$B$5*AG535)+Constants!$B$4*AD536+AH535)-(Constants!$B$5+Constants!$B$4)*AG536</f>
        <v>0</v>
      </c>
      <c r="AI536">
        <f>((Constants!$B$5*AI535)+Constants!$B$4*AE536+AJ535)/(Constants!$B$5+Constants!$B$4)</f>
        <v>400.5</v>
      </c>
      <c r="AJ536">
        <f>((Constants!$B$5*AI535)+Constants!$B$4*AE536+AJ535)-(Constants!$B$4+Constants!$B$5)*AI536</f>
        <v>0</v>
      </c>
      <c r="AK536">
        <f>((Constants!$B$5*AK535)+Constants!$B$4*AF536+AL535)/(Constants!$B$5+Constants!$B$4)</f>
        <v>400.5</v>
      </c>
      <c r="AL536">
        <f>((Constants!$B$5*AK535)+Constants!$B$4*AF536+AL535)-(Constants!$B$5+Constants!$B$4)*AK536</f>
        <v>0</v>
      </c>
      <c r="AM536">
        <f t="shared" si="145"/>
        <v>1</v>
      </c>
      <c r="AN536">
        <f t="shared" si="146"/>
        <v>1</v>
      </c>
      <c r="AO536">
        <f>(200000*(ABS(N536)-ABS(N534))+Constants!$B$7)/(2*Constants!$B$7)</f>
        <v>0.5</v>
      </c>
      <c r="AP536">
        <f>(200000*(ABS(O536)-ABS(O534))+Constants!$B$7)/(2*Constants!$B$7)</f>
        <v>0.5</v>
      </c>
      <c r="AQ536">
        <f t="shared" si="147"/>
        <v>1</v>
      </c>
      <c r="AR536">
        <f>(Constants!$B$3*Constants!$B$8*I536*K536+AS535)/(Constants!$B$9*Constants!$B$4)</f>
        <v>2.51327433628319</v>
      </c>
      <c r="AS536">
        <f>(Constants!$B$3*Constants!$B$8*I536*K536+AS535)-(AR536*Constants!$B$9*Constants!$B$4)</f>
        <v>0</v>
      </c>
      <c r="AT536">
        <f t="shared" si="148"/>
        <v>1342.08849557521</v>
      </c>
      <c r="AU536">
        <f t="array" ref="AU536">IF(SUMPRODUCT(--(SIGN(AN503:AN535)=SIGN(K504:K536)))=0,2,IF(AV535&gt;0,1,0))</f>
        <v>0</v>
      </c>
      <c r="AV536">
        <f>IF(AU536=2,ROUND(5*1000/Constants!$B$11,0),IF(AV535&gt;0,AV535-1,0))</f>
        <v>0</v>
      </c>
      <c r="AW536">
        <f t="shared" si="149"/>
        <v>0</v>
      </c>
      <c r="AX536">
        <f ca="1" t="array" ref="AX536">IF(AW536&gt;Constants!$B$12,2,IF(SUMPRODUCT(--(AX517:AX536=2))=0,0,1))</f>
        <v>2</v>
      </c>
      <c r="AZ536">
        <f t="array" ref="AZ536">IF(ABS(AG536)&gt;Constants!$B$13,2,IF(SUMPRODUCT(--(AZ516:AZ535=2))=0,0,1))</f>
        <v>0</v>
      </c>
    </row>
    <row r="537" spans="1:52">
      <c r="A537" s="3">
        <v>535</v>
      </c>
      <c r="B537">
        <f>Signals!D536</f>
        <v>1</v>
      </c>
      <c r="C537">
        <f>Signals!E536</f>
        <v>1</v>
      </c>
      <c r="D537">
        <f>Signals!G536</f>
        <v>0</v>
      </c>
      <c r="E537">
        <f>Signals!J536</f>
        <v>0</v>
      </c>
      <c r="F537">
        <f>Signals!K536</f>
        <v>0</v>
      </c>
      <c r="G537">
        <f>IF(Constants!$B$2=2,-B537,B537)</f>
        <v>1</v>
      </c>
      <c r="H537">
        <f>IF(Constants!$C$2=2,-C537,C537)</f>
        <v>1</v>
      </c>
      <c r="I537">
        <f t="shared" si="133"/>
        <v>1</v>
      </c>
      <c r="J537">
        <f t="shared" si="134"/>
        <v>1</v>
      </c>
      <c r="K537">
        <f t="shared" si="135"/>
        <v>1</v>
      </c>
      <c r="L537">
        <f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400.5</v>
      </c>
      <c r="M537">
        <f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400.5</v>
      </c>
      <c r="N537">
        <f t="shared" si="136"/>
        <v>400.5</v>
      </c>
      <c r="O537">
        <f t="shared" si="137"/>
        <v>400.5</v>
      </c>
      <c r="P537">
        <f>IF(I537&lt;&gt;0,(ABS(L537*Constants!$B$10)+50)/100,MAX(P536-ABS(N537*Constants!$B$4),0))</f>
        <v>0.54005</v>
      </c>
      <c r="Q537">
        <f>IF(J537&lt;&gt;0,(ABS(M537*Constants!$B$10)+50)/100,MAX(Q536-ABS(O537*Constants!$B$4),0))</f>
        <v>0.54005</v>
      </c>
      <c r="R537">
        <f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400.5</v>
      </c>
      <c r="S537">
        <f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400.5</v>
      </c>
      <c r="T537">
        <f t="shared" si="138"/>
        <v>400.5</v>
      </c>
      <c r="U537">
        <f t="shared" si="139"/>
        <v>400.5</v>
      </c>
      <c r="V537">
        <f>IF(I537&lt;&gt;0,(ABS(R537*Constants!$B$4)+50)/100,IF(R537=0,MAX((0-ABS(T537*Constants!$B$4)),0),(ABS(R537*Constants!$B$4)+50)/100))</f>
        <v>501.125</v>
      </c>
      <c r="W537">
        <f>IF(J537&lt;&gt;0,(ABS(S537*Constants!$B$4)+50)/100,IF(S537=0,MAX((0-ABS(U537*Constants!$B$4)),0),(ABS(S537*Constants!$B$4)+50)/100))</f>
        <v>501.125</v>
      </c>
      <c r="X537">
        <f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400.5</v>
      </c>
      <c r="Y537">
        <f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400.5</v>
      </c>
      <c r="Z537">
        <f t="shared" si="140"/>
        <v>400.5</v>
      </c>
      <c r="AA537">
        <f t="shared" si="141"/>
        <v>400.5</v>
      </c>
      <c r="AB537">
        <f>IF(I537&lt;&gt;0,(ABS(X537*Constants!$B$10)+50)/100,IF(X537=0,MAX((AB536-ABS(Z537*Constants!$B$4)),0),(ABS(X537*Constants!$B$4)+50)/100))</f>
        <v>0.54005</v>
      </c>
      <c r="AC537">
        <f>IF(J537&lt;&gt;0,(ABS(Y537*Constants!$B$10)+50)/100,IF(Y537=0,MAX((AC536-ABS(AA537*Constants!$B$4)),0),(ABS(Y537*Constants!$B$4)+50)/100))</f>
        <v>0.54005</v>
      </c>
      <c r="AD537">
        <f t="shared" si="142"/>
        <v>401</v>
      </c>
      <c r="AE537">
        <f t="shared" si="143"/>
        <v>400.5</v>
      </c>
      <c r="AF537">
        <f t="shared" si="144"/>
        <v>400.5</v>
      </c>
      <c r="AG537">
        <f>((Constants!$B$5*AG536)+Constants!$B$4*AD537+AH536)/(Constants!$B$5+Constants!$B$4)</f>
        <v>401</v>
      </c>
      <c r="AH537">
        <f>((Constants!$B$5*AG536)+Constants!$B$4*AD537+AH536)-(Constants!$B$5+Constants!$B$4)*AG537</f>
        <v>0</v>
      </c>
      <c r="AI537">
        <f>((Constants!$B$5*AI536)+Constants!$B$4*AE537+AJ536)/(Constants!$B$5+Constants!$B$4)</f>
        <v>400.5</v>
      </c>
      <c r="AJ537">
        <f>((Constants!$B$5*AI536)+Constants!$B$4*AE537+AJ536)-(Constants!$B$4+Constants!$B$5)*AI537</f>
        <v>0</v>
      </c>
      <c r="AK537">
        <f>((Constants!$B$5*AK536)+Constants!$B$4*AF537+AL536)/(Constants!$B$5+Constants!$B$4)</f>
        <v>400.5</v>
      </c>
      <c r="AL537">
        <f>((Constants!$B$5*AK536)+Constants!$B$4*AF537+AL536)-(Constants!$B$5+Constants!$B$4)*AK537</f>
        <v>0</v>
      </c>
      <c r="AM537">
        <f t="shared" si="145"/>
        <v>1</v>
      </c>
      <c r="AN537">
        <f t="shared" si="146"/>
        <v>1</v>
      </c>
      <c r="AO537">
        <f>(200000*(ABS(N537)-ABS(N535))+Constants!$B$7)/(2*Constants!$B$7)</f>
        <v>0.5</v>
      </c>
      <c r="AP537">
        <f>(200000*(ABS(O537)-ABS(O535))+Constants!$B$7)/(2*Constants!$B$7)</f>
        <v>0.5</v>
      </c>
      <c r="AQ537">
        <f t="shared" si="147"/>
        <v>1</v>
      </c>
      <c r="AR537">
        <f>(Constants!$B$3*Constants!$B$8*I537*K537+AS536)/(Constants!$B$9*Constants!$B$4)</f>
        <v>2.51327433628319</v>
      </c>
      <c r="AS537">
        <f>(Constants!$B$3*Constants!$B$8*I537*K537+AS536)-(AR537*Constants!$B$9*Constants!$B$4)</f>
        <v>0</v>
      </c>
      <c r="AT537">
        <f t="shared" si="148"/>
        <v>1344.60176991149</v>
      </c>
      <c r="AU537">
        <f t="array" ref="AU537">IF(SUMPRODUCT(--(SIGN(AN504:AN536)=SIGN(K505:K537)))=0,2,IF(AV536&gt;0,1,0))</f>
        <v>0</v>
      </c>
      <c r="AV537">
        <f>IF(AU537=2,ROUND(5*1000/Constants!$B$11,0),IF(AV536&gt;0,AV536-1,0))</f>
        <v>0</v>
      </c>
      <c r="AW537">
        <f t="shared" si="149"/>
        <v>0</v>
      </c>
      <c r="AX537">
        <f ca="1" t="array" ref="AX537">IF(AW537&gt;Constants!$B$12,2,IF(SUMPRODUCT(--(AX518:AX537=2))=0,0,1))</f>
        <v>2</v>
      </c>
      <c r="AZ537">
        <f t="array" ref="AZ537">IF(ABS(AG537)&gt;Constants!$B$13,2,IF(SUMPRODUCT(--(AZ517:AZ536=2))=0,0,1))</f>
        <v>0</v>
      </c>
    </row>
    <row r="538" spans="1:52">
      <c r="A538" s="3">
        <v>536</v>
      </c>
      <c r="B538">
        <f>Signals!D537</f>
        <v>1</v>
      </c>
      <c r="C538">
        <f>Signals!E537</f>
        <v>1</v>
      </c>
      <c r="D538">
        <f>Signals!G537</f>
        <v>0</v>
      </c>
      <c r="E538">
        <f>Signals!J537</f>
        <v>0</v>
      </c>
      <c r="F538">
        <f>Signals!K537</f>
        <v>0</v>
      </c>
      <c r="G538">
        <f>IF(Constants!$B$2=2,-B538,B538)</f>
        <v>1</v>
      </c>
      <c r="H538">
        <f>IF(Constants!$C$2=2,-C538,C538)</f>
        <v>1</v>
      </c>
      <c r="I538">
        <f t="shared" si="133"/>
        <v>1</v>
      </c>
      <c r="J538">
        <f t="shared" si="134"/>
        <v>1</v>
      </c>
      <c r="K538">
        <f t="shared" si="135"/>
        <v>1</v>
      </c>
      <c r="L538">
        <f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400.5</v>
      </c>
      <c r="M538">
        <f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400.5</v>
      </c>
      <c r="N538">
        <f t="shared" si="136"/>
        <v>400.5</v>
      </c>
      <c r="O538">
        <f t="shared" si="137"/>
        <v>400.5</v>
      </c>
      <c r="P538">
        <f>IF(I538&lt;&gt;0,(ABS(L538*Constants!$B$10)+50)/100,MAX(P537-ABS(N538*Constants!$B$4),0))</f>
        <v>0.54005</v>
      </c>
      <c r="Q538">
        <f>IF(J538&lt;&gt;0,(ABS(M538*Constants!$B$10)+50)/100,MAX(Q537-ABS(O538*Constants!$B$4),0))</f>
        <v>0.54005</v>
      </c>
      <c r="R538">
        <f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400.5</v>
      </c>
      <c r="S538">
        <f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400.5</v>
      </c>
      <c r="T538">
        <f t="shared" si="138"/>
        <v>400.5</v>
      </c>
      <c r="U538">
        <f t="shared" si="139"/>
        <v>400.5</v>
      </c>
      <c r="V538">
        <f>IF(I538&lt;&gt;0,(ABS(R538*Constants!$B$4)+50)/100,IF(R538=0,MAX((0-ABS(T538*Constants!$B$4)),0),(ABS(R538*Constants!$B$4)+50)/100))</f>
        <v>501.125</v>
      </c>
      <c r="W538">
        <f>IF(J538&lt;&gt;0,(ABS(S538*Constants!$B$4)+50)/100,IF(S538=0,MAX((0-ABS(U538*Constants!$B$4)),0),(ABS(S538*Constants!$B$4)+50)/100))</f>
        <v>501.125</v>
      </c>
      <c r="X538">
        <f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400.5</v>
      </c>
      <c r="Y538">
        <f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400.5</v>
      </c>
      <c r="Z538">
        <f t="shared" si="140"/>
        <v>400.5</v>
      </c>
      <c r="AA538">
        <f t="shared" si="141"/>
        <v>400.5</v>
      </c>
      <c r="AB538">
        <f>IF(I538&lt;&gt;0,(ABS(X538*Constants!$B$10)+50)/100,IF(X538=0,MAX((AB537-ABS(Z538*Constants!$B$4)),0),(ABS(X538*Constants!$B$4)+50)/100))</f>
        <v>0.54005</v>
      </c>
      <c r="AC538">
        <f>IF(J538&lt;&gt;0,(ABS(Y538*Constants!$B$10)+50)/100,IF(Y538=0,MAX((AC537-ABS(AA538*Constants!$B$4)),0),(ABS(Y538*Constants!$B$4)+50)/100))</f>
        <v>0.54005</v>
      </c>
      <c r="AD538">
        <f t="shared" si="142"/>
        <v>401</v>
      </c>
      <c r="AE538">
        <f t="shared" si="143"/>
        <v>400.5</v>
      </c>
      <c r="AF538">
        <f t="shared" si="144"/>
        <v>400.5</v>
      </c>
      <c r="AG538">
        <f>((Constants!$B$5*AG537)+Constants!$B$4*AD538+AH537)/(Constants!$B$5+Constants!$B$4)</f>
        <v>401</v>
      </c>
      <c r="AH538">
        <f>((Constants!$B$5*AG537)+Constants!$B$4*AD538+AH537)-(Constants!$B$5+Constants!$B$4)*AG538</f>
        <v>0</v>
      </c>
      <c r="AI538">
        <f>((Constants!$B$5*AI537)+Constants!$B$4*AE538+AJ537)/(Constants!$B$5+Constants!$B$4)</f>
        <v>400.5</v>
      </c>
      <c r="AJ538">
        <f>((Constants!$B$5*AI537)+Constants!$B$4*AE538+AJ537)-(Constants!$B$4+Constants!$B$5)*AI538</f>
        <v>0</v>
      </c>
      <c r="AK538">
        <f>((Constants!$B$5*AK537)+Constants!$B$4*AF538+AL537)/(Constants!$B$5+Constants!$B$4)</f>
        <v>400.5</v>
      </c>
      <c r="AL538">
        <f>((Constants!$B$5*AK537)+Constants!$B$4*AF538+AL537)-(Constants!$B$5+Constants!$B$4)*AK538</f>
        <v>0</v>
      </c>
      <c r="AM538">
        <f t="shared" si="145"/>
        <v>1</v>
      </c>
      <c r="AN538">
        <f t="shared" si="146"/>
        <v>1</v>
      </c>
      <c r="AO538">
        <f>(200000*(ABS(N538)-ABS(N536))+Constants!$B$7)/(2*Constants!$B$7)</f>
        <v>0.5</v>
      </c>
      <c r="AP538">
        <f>(200000*(ABS(O538)-ABS(O536))+Constants!$B$7)/(2*Constants!$B$7)</f>
        <v>0.5</v>
      </c>
      <c r="AQ538">
        <f t="shared" si="147"/>
        <v>1</v>
      </c>
      <c r="AR538">
        <f>(Constants!$B$3*Constants!$B$8*I538*K538+AS537)/(Constants!$B$9*Constants!$B$4)</f>
        <v>2.51327433628319</v>
      </c>
      <c r="AS538">
        <f>(Constants!$B$3*Constants!$B$8*I538*K538+AS537)-(AR538*Constants!$B$9*Constants!$B$4)</f>
        <v>0</v>
      </c>
      <c r="AT538">
        <f t="shared" si="148"/>
        <v>1347.11504424777</v>
      </c>
      <c r="AU538">
        <f t="array" ref="AU538">IF(SUMPRODUCT(--(SIGN(AN505:AN537)=SIGN(K506:K538)))=0,2,IF(AV537&gt;0,1,0))</f>
        <v>0</v>
      </c>
      <c r="AV538">
        <f>IF(AU538=2,ROUND(5*1000/Constants!$B$11,0),IF(AV537&gt;0,AV537-1,0))</f>
        <v>0</v>
      </c>
      <c r="AW538">
        <f t="shared" si="149"/>
        <v>0</v>
      </c>
      <c r="AX538">
        <f ca="1" t="array" ref="AX538">IF(AW538&gt;Constants!$B$12,2,IF(SUMPRODUCT(--(AX519:AX538=2))=0,0,1))</f>
        <v>2</v>
      </c>
      <c r="AZ538">
        <f t="array" ref="AZ538">IF(ABS(AG538)&gt;Constants!$B$13,2,IF(SUMPRODUCT(--(AZ518:AZ537=2))=0,0,1))</f>
        <v>0</v>
      </c>
    </row>
    <row r="539" spans="1:52">
      <c r="A539" s="3">
        <v>537</v>
      </c>
      <c r="B539">
        <f>Signals!D538</f>
        <v>1</v>
      </c>
      <c r="C539">
        <f>Signals!E538</f>
        <v>1</v>
      </c>
      <c r="D539">
        <f>Signals!G538</f>
        <v>0</v>
      </c>
      <c r="E539">
        <f>Signals!J538</f>
        <v>0</v>
      </c>
      <c r="F539">
        <f>Signals!K538</f>
        <v>0</v>
      </c>
      <c r="G539">
        <f>IF(Constants!$B$2=2,-B539,B539)</f>
        <v>1</v>
      </c>
      <c r="H539">
        <f>IF(Constants!$C$2=2,-C539,C539)</f>
        <v>1</v>
      </c>
      <c r="I539">
        <f t="shared" si="133"/>
        <v>1</v>
      </c>
      <c r="J539">
        <f t="shared" si="134"/>
        <v>1</v>
      </c>
      <c r="K539">
        <f t="shared" si="135"/>
        <v>1</v>
      </c>
      <c r="L539">
        <f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400.5</v>
      </c>
      <c r="M539">
        <f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400.5</v>
      </c>
      <c r="N539">
        <f t="shared" si="136"/>
        <v>400.5</v>
      </c>
      <c r="O539">
        <f t="shared" si="137"/>
        <v>400.5</v>
      </c>
      <c r="P539">
        <f>IF(I539&lt;&gt;0,(ABS(L539*Constants!$B$10)+50)/100,MAX(P538-ABS(N539*Constants!$B$4),0))</f>
        <v>0.54005</v>
      </c>
      <c r="Q539">
        <f>IF(J539&lt;&gt;0,(ABS(M539*Constants!$B$10)+50)/100,MAX(Q538-ABS(O539*Constants!$B$4),0))</f>
        <v>0.54005</v>
      </c>
      <c r="R539">
        <f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400.5</v>
      </c>
      <c r="S539">
        <f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400.5</v>
      </c>
      <c r="T539">
        <f t="shared" si="138"/>
        <v>400.5</v>
      </c>
      <c r="U539">
        <f t="shared" si="139"/>
        <v>400.5</v>
      </c>
      <c r="V539">
        <f>IF(I539&lt;&gt;0,(ABS(R539*Constants!$B$4)+50)/100,IF(R539=0,MAX((0-ABS(T539*Constants!$B$4)),0),(ABS(R539*Constants!$B$4)+50)/100))</f>
        <v>501.125</v>
      </c>
      <c r="W539">
        <f>IF(J539&lt;&gt;0,(ABS(S539*Constants!$B$4)+50)/100,IF(S539=0,MAX((0-ABS(U539*Constants!$B$4)),0),(ABS(S539*Constants!$B$4)+50)/100))</f>
        <v>501.125</v>
      </c>
      <c r="X539">
        <f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400.5</v>
      </c>
      <c r="Y539">
        <f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400.5</v>
      </c>
      <c r="Z539">
        <f t="shared" si="140"/>
        <v>400.5</v>
      </c>
      <c r="AA539">
        <f t="shared" si="141"/>
        <v>400.5</v>
      </c>
      <c r="AB539">
        <f>IF(I539&lt;&gt;0,(ABS(X539*Constants!$B$10)+50)/100,IF(X539=0,MAX((AB538-ABS(Z539*Constants!$B$4)),0),(ABS(X539*Constants!$B$4)+50)/100))</f>
        <v>0.54005</v>
      </c>
      <c r="AC539">
        <f>IF(J539&lt;&gt;0,(ABS(Y539*Constants!$B$10)+50)/100,IF(Y539=0,MAX((AC538-ABS(AA539*Constants!$B$4)),0),(ABS(Y539*Constants!$B$4)+50)/100))</f>
        <v>0.54005</v>
      </c>
      <c r="AD539">
        <f t="shared" si="142"/>
        <v>401</v>
      </c>
      <c r="AE539">
        <f t="shared" si="143"/>
        <v>400.5</v>
      </c>
      <c r="AF539">
        <f t="shared" si="144"/>
        <v>400.5</v>
      </c>
      <c r="AG539">
        <f>((Constants!$B$5*AG538)+Constants!$B$4*AD539+AH538)/(Constants!$B$5+Constants!$B$4)</f>
        <v>401</v>
      </c>
      <c r="AH539">
        <f>((Constants!$B$5*AG538)+Constants!$B$4*AD539+AH538)-(Constants!$B$5+Constants!$B$4)*AG539</f>
        <v>0</v>
      </c>
      <c r="AI539">
        <f>((Constants!$B$5*AI538)+Constants!$B$4*AE539+AJ538)/(Constants!$B$5+Constants!$B$4)</f>
        <v>400.5</v>
      </c>
      <c r="AJ539">
        <f>((Constants!$B$5*AI538)+Constants!$B$4*AE539+AJ538)-(Constants!$B$4+Constants!$B$5)*AI539</f>
        <v>0</v>
      </c>
      <c r="AK539">
        <f>((Constants!$B$5*AK538)+Constants!$B$4*AF539+AL538)/(Constants!$B$5+Constants!$B$4)</f>
        <v>400.5</v>
      </c>
      <c r="AL539">
        <f>((Constants!$B$5*AK538)+Constants!$B$4*AF539+AL538)-(Constants!$B$5+Constants!$B$4)*AK539</f>
        <v>0</v>
      </c>
      <c r="AM539">
        <f t="shared" si="145"/>
        <v>1</v>
      </c>
      <c r="AN539">
        <f t="shared" si="146"/>
        <v>1</v>
      </c>
      <c r="AO539">
        <f>(200000*(ABS(N539)-ABS(N537))+Constants!$B$7)/(2*Constants!$B$7)</f>
        <v>0.5</v>
      </c>
      <c r="AP539">
        <f>(200000*(ABS(O539)-ABS(O537))+Constants!$B$7)/(2*Constants!$B$7)</f>
        <v>0.5</v>
      </c>
      <c r="AQ539">
        <f t="shared" si="147"/>
        <v>1</v>
      </c>
      <c r="AR539">
        <f>(Constants!$B$3*Constants!$B$8*I539*K539+AS538)/(Constants!$B$9*Constants!$B$4)</f>
        <v>2.51327433628319</v>
      </c>
      <c r="AS539">
        <f>(Constants!$B$3*Constants!$B$8*I539*K539+AS538)-(AR539*Constants!$B$9*Constants!$B$4)</f>
        <v>0</v>
      </c>
      <c r="AT539">
        <f t="shared" si="148"/>
        <v>1349.62831858406</v>
      </c>
      <c r="AU539">
        <f t="array" ref="AU539">IF(SUMPRODUCT(--(SIGN(AN506:AN538)=SIGN(K507:K539)))=0,2,IF(AV538&gt;0,1,0))</f>
        <v>0</v>
      </c>
      <c r="AV539">
        <f>IF(AU539=2,ROUND(5*1000/Constants!$B$11,0),IF(AV538&gt;0,AV538-1,0))</f>
        <v>0</v>
      </c>
      <c r="AW539">
        <f t="shared" si="149"/>
        <v>0</v>
      </c>
      <c r="AX539">
        <f ca="1" t="array" ref="AX539">IF(AW539&gt;Constants!$B$12,2,IF(SUMPRODUCT(--(AX520:AX539=2))=0,0,1))</f>
        <v>2</v>
      </c>
      <c r="AZ539">
        <f t="array" ref="AZ539">IF(ABS(AG539)&gt;Constants!$B$13,2,IF(SUMPRODUCT(--(AZ519:AZ538=2))=0,0,1))</f>
        <v>0</v>
      </c>
    </row>
    <row r="540" spans="1:52">
      <c r="A540" s="3">
        <v>538</v>
      </c>
      <c r="B540">
        <f>Signals!D539</f>
        <v>1</v>
      </c>
      <c r="C540">
        <f>Signals!E539</f>
        <v>1</v>
      </c>
      <c r="D540">
        <f>Signals!G539</f>
        <v>0</v>
      </c>
      <c r="E540">
        <f>Signals!J539</f>
        <v>0</v>
      </c>
      <c r="F540">
        <f>Signals!K539</f>
        <v>0</v>
      </c>
      <c r="G540">
        <f>IF(Constants!$B$2=2,-B540,B540)</f>
        <v>1</v>
      </c>
      <c r="H540">
        <f>IF(Constants!$C$2=2,-C540,C540)</f>
        <v>1</v>
      </c>
      <c r="I540">
        <f t="shared" si="133"/>
        <v>1</v>
      </c>
      <c r="J540">
        <f t="shared" si="134"/>
        <v>1</v>
      </c>
      <c r="K540">
        <f t="shared" si="135"/>
        <v>1</v>
      </c>
      <c r="L540">
        <f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400.5</v>
      </c>
      <c r="M540">
        <f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400.5</v>
      </c>
      <c r="N540">
        <f t="shared" si="136"/>
        <v>400.5</v>
      </c>
      <c r="O540">
        <f t="shared" si="137"/>
        <v>400.5</v>
      </c>
      <c r="P540">
        <f>IF(I540&lt;&gt;0,(ABS(L540*Constants!$B$10)+50)/100,MAX(P539-ABS(N540*Constants!$B$4),0))</f>
        <v>0.54005</v>
      </c>
      <c r="Q540">
        <f>IF(J540&lt;&gt;0,(ABS(M540*Constants!$B$10)+50)/100,MAX(Q539-ABS(O540*Constants!$B$4),0))</f>
        <v>0.54005</v>
      </c>
      <c r="R540">
        <f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400.5</v>
      </c>
      <c r="S540">
        <f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400.5</v>
      </c>
      <c r="T540">
        <f t="shared" si="138"/>
        <v>400.5</v>
      </c>
      <c r="U540">
        <f t="shared" si="139"/>
        <v>400.5</v>
      </c>
      <c r="V540">
        <f>IF(I540&lt;&gt;0,(ABS(R540*Constants!$B$4)+50)/100,IF(R540=0,MAX((0-ABS(T540*Constants!$B$4)),0),(ABS(R540*Constants!$B$4)+50)/100))</f>
        <v>501.125</v>
      </c>
      <c r="W540">
        <f>IF(J540&lt;&gt;0,(ABS(S540*Constants!$B$4)+50)/100,IF(S540=0,MAX((0-ABS(U540*Constants!$B$4)),0),(ABS(S540*Constants!$B$4)+50)/100))</f>
        <v>501.125</v>
      </c>
      <c r="X540">
        <f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400.5</v>
      </c>
      <c r="Y540">
        <f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400.5</v>
      </c>
      <c r="Z540">
        <f t="shared" si="140"/>
        <v>400.5</v>
      </c>
      <c r="AA540">
        <f t="shared" si="141"/>
        <v>400.5</v>
      </c>
      <c r="AB540">
        <f>IF(I540&lt;&gt;0,(ABS(X540*Constants!$B$10)+50)/100,IF(X540=0,MAX((AB539-ABS(Z540*Constants!$B$4)),0),(ABS(X540*Constants!$B$4)+50)/100))</f>
        <v>0.54005</v>
      </c>
      <c r="AC540">
        <f>IF(J540&lt;&gt;0,(ABS(Y540*Constants!$B$10)+50)/100,IF(Y540=0,MAX((AC539-ABS(AA540*Constants!$B$4)),0),(ABS(Y540*Constants!$B$4)+50)/100))</f>
        <v>0.54005</v>
      </c>
      <c r="AD540">
        <f t="shared" si="142"/>
        <v>401</v>
      </c>
      <c r="AE540">
        <f t="shared" si="143"/>
        <v>400.5</v>
      </c>
      <c r="AF540">
        <f t="shared" si="144"/>
        <v>400.5</v>
      </c>
      <c r="AG540">
        <f>((Constants!$B$5*AG539)+Constants!$B$4*AD540+AH539)/(Constants!$B$5+Constants!$B$4)</f>
        <v>401</v>
      </c>
      <c r="AH540">
        <f>((Constants!$B$5*AG539)+Constants!$B$4*AD540+AH539)-(Constants!$B$5+Constants!$B$4)*AG540</f>
        <v>0</v>
      </c>
      <c r="AI540">
        <f>((Constants!$B$5*AI539)+Constants!$B$4*AE540+AJ539)/(Constants!$B$5+Constants!$B$4)</f>
        <v>400.5</v>
      </c>
      <c r="AJ540">
        <f>((Constants!$B$5*AI539)+Constants!$B$4*AE540+AJ539)-(Constants!$B$4+Constants!$B$5)*AI540</f>
        <v>0</v>
      </c>
      <c r="AK540">
        <f>((Constants!$B$5*AK539)+Constants!$B$4*AF540+AL539)/(Constants!$B$5+Constants!$B$4)</f>
        <v>400.5</v>
      </c>
      <c r="AL540">
        <f>((Constants!$B$5*AK539)+Constants!$B$4*AF540+AL539)-(Constants!$B$5+Constants!$B$4)*AK540</f>
        <v>0</v>
      </c>
      <c r="AM540">
        <f t="shared" si="145"/>
        <v>1</v>
      </c>
      <c r="AN540">
        <f t="shared" si="146"/>
        <v>1</v>
      </c>
      <c r="AO540">
        <f>(200000*(ABS(N540)-ABS(N538))+Constants!$B$7)/(2*Constants!$B$7)</f>
        <v>0.5</v>
      </c>
      <c r="AP540">
        <f>(200000*(ABS(O540)-ABS(O538))+Constants!$B$7)/(2*Constants!$B$7)</f>
        <v>0.5</v>
      </c>
      <c r="AQ540">
        <f t="shared" si="147"/>
        <v>1</v>
      </c>
      <c r="AR540">
        <f>(Constants!$B$3*Constants!$B$8*I540*K540+AS539)/(Constants!$B$9*Constants!$B$4)</f>
        <v>2.51327433628319</v>
      </c>
      <c r="AS540">
        <f>(Constants!$B$3*Constants!$B$8*I540*K540+AS539)-(AR540*Constants!$B$9*Constants!$B$4)</f>
        <v>0</v>
      </c>
      <c r="AT540">
        <f t="shared" si="148"/>
        <v>1352.14159292034</v>
      </c>
      <c r="AU540">
        <f t="array" ref="AU540">IF(SUMPRODUCT(--(SIGN(AN507:AN539)=SIGN(K508:K540)))=0,2,IF(AV539&gt;0,1,0))</f>
        <v>0</v>
      </c>
      <c r="AV540">
        <f>IF(AU540=2,ROUND(5*1000/Constants!$B$11,0),IF(AV539&gt;0,AV539-1,0))</f>
        <v>0</v>
      </c>
      <c r="AW540">
        <f t="shared" si="149"/>
        <v>0</v>
      </c>
      <c r="AX540">
        <f ca="1" t="array" ref="AX540">IF(AW540&gt;Constants!$B$12,2,IF(SUMPRODUCT(--(AX521:AX540=2))=0,0,1))</f>
        <v>2</v>
      </c>
      <c r="AZ540">
        <f t="array" ref="AZ540">IF(ABS(AG540)&gt;Constants!$B$13,2,IF(SUMPRODUCT(--(AZ520:AZ539=2))=0,0,1))</f>
        <v>0</v>
      </c>
    </row>
    <row r="541" spans="1:52">
      <c r="A541" s="3">
        <v>539</v>
      </c>
      <c r="B541">
        <f>Signals!D540</f>
        <v>1</v>
      </c>
      <c r="C541">
        <f>Signals!E540</f>
        <v>1</v>
      </c>
      <c r="D541">
        <f>Signals!G540</f>
        <v>0</v>
      </c>
      <c r="E541">
        <f>Signals!J540</f>
        <v>0</v>
      </c>
      <c r="F541">
        <f>Signals!K540</f>
        <v>0</v>
      </c>
      <c r="G541">
        <f>IF(Constants!$B$2=2,-B541,B541)</f>
        <v>1</v>
      </c>
      <c r="H541">
        <f>IF(Constants!$C$2=2,-C541,C541)</f>
        <v>1</v>
      </c>
      <c r="I541">
        <f t="shared" si="133"/>
        <v>1</v>
      </c>
      <c r="J541">
        <f t="shared" si="134"/>
        <v>1</v>
      </c>
      <c r="K541">
        <f t="shared" si="135"/>
        <v>1</v>
      </c>
      <c r="L541">
        <f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400.5</v>
      </c>
      <c r="M541">
        <f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400.5</v>
      </c>
      <c r="N541">
        <f t="shared" si="136"/>
        <v>400.5</v>
      </c>
      <c r="O541">
        <f t="shared" si="137"/>
        <v>400.5</v>
      </c>
      <c r="P541">
        <f>IF(I541&lt;&gt;0,(ABS(L541*Constants!$B$10)+50)/100,MAX(P540-ABS(N541*Constants!$B$4),0))</f>
        <v>0.54005</v>
      </c>
      <c r="Q541">
        <f>IF(J541&lt;&gt;0,(ABS(M541*Constants!$B$10)+50)/100,MAX(Q540-ABS(O541*Constants!$B$4),0))</f>
        <v>0.54005</v>
      </c>
      <c r="R541">
        <f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400.5</v>
      </c>
      <c r="S541">
        <f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400.5</v>
      </c>
      <c r="T541">
        <f t="shared" si="138"/>
        <v>400.5</v>
      </c>
      <c r="U541">
        <f t="shared" si="139"/>
        <v>400.5</v>
      </c>
      <c r="V541">
        <f>IF(I541&lt;&gt;0,(ABS(R541*Constants!$B$4)+50)/100,IF(R541=0,MAX((0-ABS(T541*Constants!$B$4)),0),(ABS(R541*Constants!$B$4)+50)/100))</f>
        <v>501.125</v>
      </c>
      <c r="W541">
        <f>IF(J541&lt;&gt;0,(ABS(S541*Constants!$B$4)+50)/100,IF(S541=0,MAX((0-ABS(U541*Constants!$B$4)),0),(ABS(S541*Constants!$B$4)+50)/100))</f>
        <v>501.125</v>
      </c>
      <c r="X541">
        <f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400.5</v>
      </c>
      <c r="Y541">
        <f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400.5</v>
      </c>
      <c r="Z541">
        <f t="shared" si="140"/>
        <v>400.5</v>
      </c>
      <c r="AA541">
        <f t="shared" si="141"/>
        <v>400.5</v>
      </c>
      <c r="AB541">
        <f>IF(I541&lt;&gt;0,(ABS(X541*Constants!$B$10)+50)/100,IF(X541=0,MAX((AB540-ABS(Z541*Constants!$B$4)),0),(ABS(X541*Constants!$B$4)+50)/100))</f>
        <v>0.54005</v>
      </c>
      <c r="AC541">
        <f>IF(J541&lt;&gt;0,(ABS(Y541*Constants!$B$10)+50)/100,IF(Y541=0,MAX((AC540-ABS(AA541*Constants!$B$4)),0),(ABS(Y541*Constants!$B$4)+50)/100))</f>
        <v>0.54005</v>
      </c>
      <c r="AD541">
        <f t="shared" si="142"/>
        <v>401</v>
      </c>
      <c r="AE541">
        <f t="shared" si="143"/>
        <v>400.5</v>
      </c>
      <c r="AF541">
        <f t="shared" si="144"/>
        <v>400.5</v>
      </c>
      <c r="AG541">
        <f>((Constants!$B$5*AG540)+Constants!$B$4*AD541+AH540)/(Constants!$B$5+Constants!$B$4)</f>
        <v>401</v>
      </c>
      <c r="AH541">
        <f>((Constants!$B$5*AG540)+Constants!$B$4*AD541+AH540)-(Constants!$B$5+Constants!$B$4)*AG541</f>
        <v>0</v>
      </c>
      <c r="AI541">
        <f>((Constants!$B$5*AI540)+Constants!$B$4*AE541+AJ540)/(Constants!$B$5+Constants!$B$4)</f>
        <v>400.5</v>
      </c>
      <c r="AJ541">
        <f>((Constants!$B$5*AI540)+Constants!$B$4*AE541+AJ540)-(Constants!$B$4+Constants!$B$5)*AI541</f>
        <v>0</v>
      </c>
      <c r="AK541">
        <f>((Constants!$B$5*AK540)+Constants!$B$4*AF541+AL540)/(Constants!$B$5+Constants!$B$4)</f>
        <v>400.5</v>
      </c>
      <c r="AL541">
        <f>((Constants!$B$5*AK540)+Constants!$B$4*AF541+AL540)-(Constants!$B$5+Constants!$B$4)*AK541</f>
        <v>0</v>
      </c>
      <c r="AM541">
        <f t="shared" si="145"/>
        <v>1</v>
      </c>
      <c r="AN541">
        <f t="shared" si="146"/>
        <v>1</v>
      </c>
      <c r="AO541">
        <f>(200000*(ABS(N541)-ABS(N539))+Constants!$B$7)/(2*Constants!$B$7)</f>
        <v>0.5</v>
      </c>
      <c r="AP541">
        <f>(200000*(ABS(O541)-ABS(O539))+Constants!$B$7)/(2*Constants!$B$7)</f>
        <v>0.5</v>
      </c>
      <c r="AQ541">
        <f t="shared" si="147"/>
        <v>1</v>
      </c>
      <c r="AR541">
        <f>(Constants!$B$3*Constants!$B$8*I541*K541+AS540)/(Constants!$B$9*Constants!$B$4)</f>
        <v>2.51327433628319</v>
      </c>
      <c r="AS541">
        <f>(Constants!$B$3*Constants!$B$8*I541*K541+AS540)-(AR541*Constants!$B$9*Constants!$B$4)</f>
        <v>0</v>
      </c>
      <c r="AT541">
        <f t="shared" si="148"/>
        <v>1354.65486725662</v>
      </c>
      <c r="AU541">
        <f t="array" ref="AU541">IF(SUMPRODUCT(--(SIGN(AN508:AN540)=SIGN(K509:K541)))=0,2,IF(AV540&gt;0,1,0))</f>
        <v>0</v>
      </c>
      <c r="AV541">
        <f>IF(AU541=2,ROUND(5*1000/Constants!$B$11,0),IF(AV540&gt;0,AV540-1,0))</f>
        <v>0</v>
      </c>
      <c r="AW541">
        <f t="shared" si="149"/>
        <v>0</v>
      </c>
      <c r="AX541">
        <f ca="1" t="array" ref="AX541">IF(AW541&gt;Constants!$B$12,2,IF(SUMPRODUCT(--(AX522:AX541=2))=0,0,1))</f>
        <v>2</v>
      </c>
      <c r="AZ541">
        <f t="array" ref="AZ541">IF(ABS(AG541)&gt;Constants!$B$13,2,IF(SUMPRODUCT(--(AZ521:AZ540=2))=0,0,1))</f>
        <v>0</v>
      </c>
    </row>
    <row r="542" spans="1:52">
      <c r="A542" s="3">
        <v>540</v>
      </c>
      <c r="B542">
        <f>Signals!D541</f>
        <v>1</v>
      </c>
      <c r="C542">
        <f>Signals!E541</f>
        <v>1</v>
      </c>
      <c r="D542">
        <f>Signals!G541</f>
        <v>0</v>
      </c>
      <c r="E542">
        <f>Signals!J541</f>
        <v>0</v>
      </c>
      <c r="F542">
        <f>Signals!K541</f>
        <v>0</v>
      </c>
      <c r="G542">
        <f>IF(Constants!$B$2=2,-B542,B542)</f>
        <v>1</v>
      </c>
      <c r="H542">
        <f>IF(Constants!$C$2=2,-C542,C542)</f>
        <v>1</v>
      </c>
      <c r="I542">
        <f t="shared" si="133"/>
        <v>1</v>
      </c>
      <c r="J542">
        <f t="shared" si="134"/>
        <v>1</v>
      </c>
      <c r="K542">
        <f t="shared" si="135"/>
        <v>1</v>
      </c>
      <c r="L542">
        <f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400.5</v>
      </c>
      <c r="M542">
        <f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400.5</v>
      </c>
      <c r="N542">
        <f t="shared" si="136"/>
        <v>400.5</v>
      </c>
      <c r="O542">
        <f t="shared" si="137"/>
        <v>400.5</v>
      </c>
      <c r="P542">
        <f>IF(I542&lt;&gt;0,(ABS(L542*Constants!$B$10)+50)/100,MAX(P541-ABS(N542*Constants!$B$4),0))</f>
        <v>0.54005</v>
      </c>
      <c r="Q542">
        <f>IF(J542&lt;&gt;0,(ABS(M542*Constants!$B$10)+50)/100,MAX(Q541-ABS(O542*Constants!$B$4),0))</f>
        <v>0.54005</v>
      </c>
      <c r="R542">
        <f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400.5</v>
      </c>
      <c r="S542">
        <f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400.5</v>
      </c>
      <c r="T542">
        <f t="shared" si="138"/>
        <v>400.5</v>
      </c>
      <c r="U542">
        <f t="shared" si="139"/>
        <v>400.5</v>
      </c>
      <c r="V542">
        <f>IF(I542&lt;&gt;0,(ABS(R542*Constants!$B$4)+50)/100,IF(R542=0,MAX((0-ABS(T542*Constants!$B$4)),0),(ABS(R542*Constants!$B$4)+50)/100))</f>
        <v>501.125</v>
      </c>
      <c r="W542">
        <f>IF(J542&lt;&gt;0,(ABS(S542*Constants!$B$4)+50)/100,IF(S542=0,MAX((0-ABS(U542*Constants!$B$4)),0),(ABS(S542*Constants!$B$4)+50)/100))</f>
        <v>501.125</v>
      </c>
      <c r="X542">
        <f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400.5</v>
      </c>
      <c r="Y542">
        <f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400.5</v>
      </c>
      <c r="Z542">
        <f t="shared" si="140"/>
        <v>400.5</v>
      </c>
      <c r="AA542">
        <f t="shared" si="141"/>
        <v>400.5</v>
      </c>
      <c r="AB542">
        <f>IF(I542&lt;&gt;0,(ABS(X542*Constants!$B$10)+50)/100,IF(X542=0,MAX((AB541-ABS(Z542*Constants!$B$4)),0),(ABS(X542*Constants!$B$4)+50)/100))</f>
        <v>0.54005</v>
      </c>
      <c r="AC542">
        <f>IF(J542&lt;&gt;0,(ABS(Y542*Constants!$B$10)+50)/100,IF(Y542=0,MAX((AC541-ABS(AA542*Constants!$B$4)),0),(ABS(Y542*Constants!$B$4)+50)/100))</f>
        <v>0.54005</v>
      </c>
      <c r="AD542">
        <f t="shared" si="142"/>
        <v>401</v>
      </c>
      <c r="AE542">
        <f t="shared" si="143"/>
        <v>400.5</v>
      </c>
      <c r="AF542">
        <f t="shared" si="144"/>
        <v>400.5</v>
      </c>
      <c r="AG542">
        <f>((Constants!$B$5*AG541)+Constants!$B$4*AD542+AH541)/(Constants!$B$5+Constants!$B$4)</f>
        <v>401</v>
      </c>
      <c r="AH542">
        <f>((Constants!$B$5*AG541)+Constants!$B$4*AD542+AH541)-(Constants!$B$5+Constants!$B$4)*AG542</f>
        <v>0</v>
      </c>
      <c r="AI542">
        <f>((Constants!$B$5*AI541)+Constants!$B$4*AE542+AJ541)/(Constants!$B$5+Constants!$B$4)</f>
        <v>400.5</v>
      </c>
      <c r="AJ542">
        <f>((Constants!$B$5*AI541)+Constants!$B$4*AE542+AJ541)-(Constants!$B$4+Constants!$B$5)*AI542</f>
        <v>0</v>
      </c>
      <c r="AK542">
        <f>((Constants!$B$5*AK541)+Constants!$B$4*AF542+AL541)/(Constants!$B$5+Constants!$B$4)</f>
        <v>400.5</v>
      </c>
      <c r="AL542">
        <f>((Constants!$B$5*AK541)+Constants!$B$4*AF542+AL541)-(Constants!$B$5+Constants!$B$4)*AK542</f>
        <v>0</v>
      </c>
      <c r="AM542">
        <f t="shared" si="145"/>
        <v>1</v>
      </c>
      <c r="AN542">
        <f t="shared" si="146"/>
        <v>1</v>
      </c>
      <c r="AO542">
        <f>(200000*(ABS(N542)-ABS(N540))+Constants!$B$7)/(2*Constants!$B$7)</f>
        <v>0.5</v>
      </c>
      <c r="AP542">
        <f>(200000*(ABS(O542)-ABS(O540))+Constants!$B$7)/(2*Constants!$B$7)</f>
        <v>0.5</v>
      </c>
      <c r="AQ542">
        <f t="shared" si="147"/>
        <v>1</v>
      </c>
      <c r="AR542">
        <f>(Constants!$B$3*Constants!$B$8*I542*K542+AS541)/(Constants!$B$9*Constants!$B$4)</f>
        <v>2.51327433628319</v>
      </c>
      <c r="AS542">
        <f>(Constants!$B$3*Constants!$B$8*I542*K542+AS541)-(AR542*Constants!$B$9*Constants!$B$4)</f>
        <v>0</v>
      </c>
      <c r="AT542">
        <f t="shared" si="148"/>
        <v>1357.16814159291</v>
      </c>
      <c r="AU542">
        <f t="array" ref="AU542">IF(SUMPRODUCT(--(SIGN(AN509:AN541)=SIGN(K510:K542)))=0,2,IF(AV541&gt;0,1,0))</f>
        <v>0</v>
      </c>
      <c r="AV542">
        <f>IF(AU542=2,ROUND(5*1000/Constants!$B$11,0),IF(AV541&gt;0,AV541-1,0))</f>
        <v>0</v>
      </c>
      <c r="AW542">
        <f t="shared" si="149"/>
        <v>0</v>
      </c>
      <c r="AX542">
        <f ca="1" t="array" ref="AX542">IF(AW542&gt;Constants!$B$12,2,IF(SUMPRODUCT(--(AX523:AX542=2))=0,0,1))</f>
        <v>2</v>
      </c>
      <c r="AZ542">
        <f t="array" ref="AZ542">IF(ABS(AG542)&gt;Constants!$B$13,2,IF(SUMPRODUCT(--(AZ522:AZ541=2))=0,0,1))</f>
        <v>0</v>
      </c>
    </row>
    <row r="543" spans="1:52">
      <c r="A543" s="3">
        <v>541</v>
      </c>
      <c r="B543">
        <f>Signals!D542</f>
        <v>1</v>
      </c>
      <c r="C543">
        <f>Signals!E542</f>
        <v>1</v>
      </c>
      <c r="D543">
        <f>Signals!G542</f>
        <v>0</v>
      </c>
      <c r="E543">
        <f>Signals!J542</f>
        <v>0</v>
      </c>
      <c r="F543">
        <f>Signals!K542</f>
        <v>0</v>
      </c>
      <c r="G543">
        <f>IF(Constants!$B$2=2,-B543,B543)</f>
        <v>1</v>
      </c>
      <c r="H543">
        <f>IF(Constants!$C$2=2,-C543,C543)</f>
        <v>1</v>
      </c>
      <c r="I543">
        <f t="shared" si="133"/>
        <v>1</v>
      </c>
      <c r="J543">
        <f t="shared" si="134"/>
        <v>1</v>
      </c>
      <c r="K543">
        <f t="shared" si="135"/>
        <v>1</v>
      </c>
      <c r="L543">
        <f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400.5</v>
      </c>
      <c r="M543">
        <f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400.5</v>
      </c>
      <c r="N543">
        <f t="shared" si="136"/>
        <v>400.5</v>
      </c>
      <c r="O543">
        <f t="shared" si="137"/>
        <v>400.5</v>
      </c>
      <c r="P543">
        <f>IF(I543&lt;&gt;0,(ABS(L543*Constants!$B$10)+50)/100,MAX(P542-ABS(N543*Constants!$B$4),0))</f>
        <v>0.54005</v>
      </c>
      <c r="Q543">
        <f>IF(J543&lt;&gt;0,(ABS(M543*Constants!$B$10)+50)/100,MAX(Q542-ABS(O543*Constants!$B$4),0))</f>
        <v>0.54005</v>
      </c>
      <c r="R543">
        <f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400.5</v>
      </c>
      <c r="S543">
        <f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400.5</v>
      </c>
      <c r="T543">
        <f t="shared" si="138"/>
        <v>400.5</v>
      </c>
      <c r="U543">
        <f t="shared" si="139"/>
        <v>400.5</v>
      </c>
      <c r="V543">
        <f>IF(I543&lt;&gt;0,(ABS(R543*Constants!$B$4)+50)/100,IF(R543=0,MAX((0-ABS(T543*Constants!$B$4)),0),(ABS(R543*Constants!$B$4)+50)/100))</f>
        <v>501.125</v>
      </c>
      <c r="W543">
        <f>IF(J543&lt;&gt;0,(ABS(S543*Constants!$B$4)+50)/100,IF(S543=0,MAX((0-ABS(U543*Constants!$B$4)),0),(ABS(S543*Constants!$B$4)+50)/100))</f>
        <v>501.125</v>
      </c>
      <c r="X543">
        <f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400.5</v>
      </c>
      <c r="Y543">
        <f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400.5</v>
      </c>
      <c r="Z543">
        <f t="shared" si="140"/>
        <v>400.5</v>
      </c>
      <c r="AA543">
        <f t="shared" si="141"/>
        <v>400.5</v>
      </c>
      <c r="AB543">
        <f>IF(I543&lt;&gt;0,(ABS(X543*Constants!$B$10)+50)/100,IF(X543=0,MAX((AB542-ABS(Z543*Constants!$B$4)),0),(ABS(X543*Constants!$B$4)+50)/100))</f>
        <v>0.54005</v>
      </c>
      <c r="AC543">
        <f>IF(J543&lt;&gt;0,(ABS(Y543*Constants!$B$10)+50)/100,IF(Y543=0,MAX((AC542-ABS(AA543*Constants!$B$4)),0),(ABS(Y543*Constants!$B$4)+50)/100))</f>
        <v>0.54005</v>
      </c>
      <c r="AD543">
        <f t="shared" si="142"/>
        <v>401</v>
      </c>
      <c r="AE543">
        <f t="shared" si="143"/>
        <v>400.5</v>
      </c>
      <c r="AF543">
        <f t="shared" si="144"/>
        <v>400.5</v>
      </c>
      <c r="AG543">
        <f>((Constants!$B$5*AG542)+Constants!$B$4*AD543+AH542)/(Constants!$B$5+Constants!$B$4)</f>
        <v>401</v>
      </c>
      <c r="AH543">
        <f>((Constants!$B$5*AG542)+Constants!$B$4*AD543+AH542)-(Constants!$B$5+Constants!$B$4)*AG543</f>
        <v>0</v>
      </c>
      <c r="AI543">
        <f>((Constants!$B$5*AI542)+Constants!$B$4*AE543+AJ542)/(Constants!$B$5+Constants!$B$4)</f>
        <v>400.5</v>
      </c>
      <c r="AJ543">
        <f>((Constants!$B$5*AI542)+Constants!$B$4*AE543+AJ542)-(Constants!$B$4+Constants!$B$5)*AI543</f>
        <v>0</v>
      </c>
      <c r="AK543">
        <f>((Constants!$B$5*AK542)+Constants!$B$4*AF543+AL542)/(Constants!$B$5+Constants!$B$4)</f>
        <v>400.5</v>
      </c>
      <c r="AL543">
        <f>((Constants!$B$5*AK542)+Constants!$B$4*AF543+AL542)-(Constants!$B$5+Constants!$B$4)*AK543</f>
        <v>0</v>
      </c>
      <c r="AM543">
        <f t="shared" si="145"/>
        <v>1</v>
      </c>
      <c r="AN543">
        <f t="shared" si="146"/>
        <v>1</v>
      </c>
      <c r="AO543">
        <f>(200000*(ABS(N543)-ABS(N541))+Constants!$B$7)/(2*Constants!$B$7)</f>
        <v>0.5</v>
      </c>
      <c r="AP543">
        <f>(200000*(ABS(O543)-ABS(O541))+Constants!$B$7)/(2*Constants!$B$7)</f>
        <v>0.5</v>
      </c>
      <c r="AQ543">
        <f t="shared" si="147"/>
        <v>1</v>
      </c>
      <c r="AR543">
        <f>(Constants!$B$3*Constants!$B$8*I543*K543+AS542)/(Constants!$B$9*Constants!$B$4)</f>
        <v>2.51327433628319</v>
      </c>
      <c r="AS543">
        <f>(Constants!$B$3*Constants!$B$8*I543*K543+AS542)-(AR543*Constants!$B$9*Constants!$B$4)</f>
        <v>0</v>
      </c>
      <c r="AT543">
        <f t="shared" si="148"/>
        <v>1359.68141592919</v>
      </c>
      <c r="AU543">
        <f t="array" ref="AU543">IF(SUMPRODUCT(--(SIGN(AN510:AN542)=SIGN(K511:K543)))=0,2,IF(AV542&gt;0,1,0))</f>
        <v>0</v>
      </c>
      <c r="AV543">
        <f>IF(AU543=2,ROUND(5*1000/Constants!$B$11,0),IF(AV542&gt;0,AV542-1,0))</f>
        <v>0</v>
      </c>
      <c r="AW543">
        <f t="shared" si="149"/>
        <v>0</v>
      </c>
      <c r="AX543">
        <f ca="1" t="array" ref="AX543">IF(AW543&gt;Constants!$B$12,2,IF(SUMPRODUCT(--(AX524:AX543=2))=0,0,1))</f>
        <v>2</v>
      </c>
      <c r="AZ543">
        <f t="array" ref="AZ543">IF(ABS(AG543)&gt;Constants!$B$13,2,IF(SUMPRODUCT(--(AZ523:AZ542=2))=0,0,1))</f>
        <v>0</v>
      </c>
    </row>
    <row r="544" spans="1:52">
      <c r="A544" s="3">
        <v>542</v>
      </c>
      <c r="B544">
        <f>Signals!D543</f>
        <v>1</v>
      </c>
      <c r="C544">
        <f>Signals!E543</f>
        <v>1</v>
      </c>
      <c r="D544">
        <f>Signals!G543</f>
        <v>0</v>
      </c>
      <c r="E544">
        <f>Signals!J543</f>
        <v>0</v>
      </c>
      <c r="F544">
        <f>Signals!K543</f>
        <v>0</v>
      </c>
      <c r="G544">
        <f>IF(Constants!$B$2=2,-B544,B544)</f>
        <v>1</v>
      </c>
      <c r="H544">
        <f>IF(Constants!$C$2=2,-C544,C544)</f>
        <v>1</v>
      </c>
      <c r="I544">
        <f t="shared" si="133"/>
        <v>1</v>
      </c>
      <c r="J544">
        <f t="shared" si="134"/>
        <v>1</v>
      </c>
      <c r="K544">
        <f t="shared" si="135"/>
        <v>1</v>
      </c>
      <c r="L544">
        <f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400.5</v>
      </c>
      <c r="M544">
        <f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400.5</v>
      </c>
      <c r="N544">
        <f t="shared" si="136"/>
        <v>400.5</v>
      </c>
      <c r="O544">
        <f t="shared" si="137"/>
        <v>400.5</v>
      </c>
      <c r="P544">
        <f>IF(I544&lt;&gt;0,(ABS(L544*Constants!$B$10)+50)/100,MAX(P543-ABS(N544*Constants!$B$4),0))</f>
        <v>0.54005</v>
      </c>
      <c r="Q544">
        <f>IF(J544&lt;&gt;0,(ABS(M544*Constants!$B$10)+50)/100,MAX(Q543-ABS(O544*Constants!$B$4),0))</f>
        <v>0.54005</v>
      </c>
      <c r="R544">
        <f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400.5</v>
      </c>
      <c r="S544">
        <f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400.5</v>
      </c>
      <c r="T544">
        <f t="shared" si="138"/>
        <v>400.5</v>
      </c>
      <c r="U544">
        <f t="shared" si="139"/>
        <v>400.5</v>
      </c>
      <c r="V544">
        <f>IF(I544&lt;&gt;0,(ABS(R544*Constants!$B$4)+50)/100,IF(R544=0,MAX((0-ABS(T544*Constants!$B$4)),0),(ABS(R544*Constants!$B$4)+50)/100))</f>
        <v>501.125</v>
      </c>
      <c r="W544">
        <f>IF(J544&lt;&gt;0,(ABS(S544*Constants!$B$4)+50)/100,IF(S544=0,MAX((0-ABS(U544*Constants!$B$4)),0),(ABS(S544*Constants!$B$4)+50)/100))</f>
        <v>501.125</v>
      </c>
      <c r="X544">
        <f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400.5</v>
      </c>
      <c r="Y544">
        <f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400.5</v>
      </c>
      <c r="Z544">
        <f t="shared" si="140"/>
        <v>400.5</v>
      </c>
      <c r="AA544">
        <f t="shared" si="141"/>
        <v>400.5</v>
      </c>
      <c r="AB544">
        <f>IF(I544&lt;&gt;0,(ABS(X544*Constants!$B$10)+50)/100,IF(X544=0,MAX((AB543-ABS(Z544*Constants!$B$4)),0),(ABS(X544*Constants!$B$4)+50)/100))</f>
        <v>0.54005</v>
      </c>
      <c r="AC544">
        <f>IF(J544&lt;&gt;0,(ABS(Y544*Constants!$B$10)+50)/100,IF(Y544=0,MAX((AC543-ABS(AA544*Constants!$B$4)),0),(ABS(Y544*Constants!$B$4)+50)/100))</f>
        <v>0.54005</v>
      </c>
      <c r="AD544">
        <f t="shared" si="142"/>
        <v>401</v>
      </c>
      <c r="AE544">
        <f t="shared" si="143"/>
        <v>400.5</v>
      </c>
      <c r="AF544">
        <f t="shared" si="144"/>
        <v>400.5</v>
      </c>
      <c r="AG544">
        <f>((Constants!$B$5*AG543)+Constants!$B$4*AD544+AH543)/(Constants!$B$5+Constants!$B$4)</f>
        <v>401</v>
      </c>
      <c r="AH544">
        <f>((Constants!$B$5*AG543)+Constants!$B$4*AD544+AH543)-(Constants!$B$5+Constants!$B$4)*AG544</f>
        <v>0</v>
      </c>
      <c r="AI544">
        <f>((Constants!$B$5*AI543)+Constants!$B$4*AE544+AJ543)/(Constants!$B$5+Constants!$B$4)</f>
        <v>400.5</v>
      </c>
      <c r="AJ544">
        <f>((Constants!$B$5*AI543)+Constants!$B$4*AE544+AJ543)-(Constants!$B$4+Constants!$B$5)*AI544</f>
        <v>0</v>
      </c>
      <c r="AK544">
        <f>((Constants!$B$5*AK543)+Constants!$B$4*AF544+AL543)/(Constants!$B$5+Constants!$B$4)</f>
        <v>400.5</v>
      </c>
      <c r="AL544">
        <f>((Constants!$B$5*AK543)+Constants!$B$4*AF544+AL543)-(Constants!$B$5+Constants!$B$4)*AK544</f>
        <v>0</v>
      </c>
      <c r="AM544">
        <f t="shared" si="145"/>
        <v>1</v>
      </c>
      <c r="AN544">
        <f t="shared" si="146"/>
        <v>1</v>
      </c>
      <c r="AO544">
        <f>(200000*(ABS(N544)-ABS(N542))+Constants!$B$7)/(2*Constants!$B$7)</f>
        <v>0.5</v>
      </c>
      <c r="AP544">
        <f>(200000*(ABS(O544)-ABS(O542))+Constants!$B$7)/(2*Constants!$B$7)</f>
        <v>0.5</v>
      </c>
      <c r="AQ544">
        <f t="shared" si="147"/>
        <v>1</v>
      </c>
      <c r="AR544">
        <f>(Constants!$B$3*Constants!$B$8*I544*K544+AS543)/(Constants!$B$9*Constants!$B$4)</f>
        <v>2.51327433628319</v>
      </c>
      <c r="AS544">
        <f>(Constants!$B$3*Constants!$B$8*I544*K544+AS543)-(AR544*Constants!$B$9*Constants!$B$4)</f>
        <v>0</v>
      </c>
      <c r="AT544">
        <f t="shared" si="148"/>
        <v>1362.19469026547</v>
      </c>
      <c r="AU544">
        <f t="array" ref="AU544">IF(SUMPRODUCT(--(SIGN(AN511:AN543)=SIGN(K512:K544)))=0,2,IF(AV543&gt;0,1,0))</f>
        <v>0</v>
      </c>
      <c r="AV544">
        <f>IF(AU544=2,ROUND(5*1000/Constants!$B$11,0),IF(AV543&gt;0,AV543-1,0))</f>
        <v>0</v>
      </c>
      <c r="AW544">
        <f t="shared" si="149"/>
        <v>0</v>
      </c>
      <c r="AX544">
        <f ca="1" t="array" ref="AX544">IF(AW544&gt;Constants!$B$12,2,IF(SUMPRODUCT(--(AX525:AX544=2))=0,0,1))</f>
        <v>2</v>
      </c>
      <c r="AZ544">
        <f t="array" ref="AZ544">IF(ABS(AG544)&gt;Constants!$B$13,2,IF(SUMPRODUCT(--(AZ524:AZ543=2))=0,0,1))</f>
        <v>0</v>
      </c>
    </row>
    <row r="545" spans="1:52">
      <c r="A545" s="3">
        <v>543</v>
      </c>
      <c r="B545">
        <f>Signals!D544</f>
        <v>1</v>
      </c>
      <c r="C545">
        <f>Signals!E544</f>
        <v>1</v>
      </c>
      <c r="D545">
        <f>Signals!G544</f>
        <v>0</v>
      </c>
      <c r="E545">
        <f>Signals!J544</f>
        <v>0</v>
      </c>
      <c r="F545">
        <f>Signals!K544</f>
        <v>0</v>
      </c>
      <c r="G545">
        <f>IF(Constants!$B$2=2,-B545,B545)</f>
        <v>1</v>
      </c>
      <c r="H545">
        <f>IF(Constants!$C$2=2,-C545,C545)</f>
        <v>1</v>
      </c>
      <c r="I545">
        <f t="shared" si="133"/>
        <v>1</v>
      </c>
      <c r="J545">
        <f t="shared" si="134"/>
        <v>1</v>
      </c>
      <c r="K545">
        <f t="shared" si="135"/>
        <v>1</v>
      </c>
      <c r="L545">
        <f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400.5</v>
      </c>
      <c r="M545">
        <f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400.5</v>
      </c>
      <c r="N545">
        <f t="shared" si="136"/>
        <v>400.5</v>
      </c>
      <c r="O545">
        <f t="shared" si="137"/>
        <v>400.5</v>
      </c>
      <c r="P545">
        <f>IF(I545&lt;&gt;0,(ABS(L545*Constants!$B$10)+50)/100,MAX(P544-ABS(N545*Constants!$B$4),0))</f>
        <v>0.54005</v>
      </c>
      <c r="Q545">
        <f>IF(J545&lt;&gt;0,(ABS(M545*Constants!$B$10)+50)/100,MAX(Q544-ABS(O545*Constants!$B$4),0))</f>
        <v>0.54005</v>
      </c>
      <c r="R545">
        <f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400.5</v>
      </c>
      <c r="S545">
        <f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400.5</v>
      </c>
      <c r="T545">
        <f t="shared" si="138"/>
        <v>400.5</v>
      </c>
      <c r="U545">
        <f t="shared" si="139"/>
        <v>400.5</v>
      </c>
      <c r="V545">
        <f>IF(I545&lt;&gt;0,(ABS(R545*Constants!$B$4)+50)/100,IF(R545=0,MAX((0-ABS(T545*Constants!$B$4)),0),(ABS(R545*Constants!$B$4)+50)/100))</f>
        <v>501.125</v>
      </c>
      <c r="W545">
        <f>IF(J545&lt;&gt;0,(ABS(S545*Constants!$B$4)+50)/100,IF(S545=0,MAX((0-ABS(U545*Constants!$B$4)),0),(ABS(S545*Constants!$B$4)+50)/100))</f>
        <v>501.125</v>
      </c>
      <c r="X545">
        <f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400.5</v>
      </c>
      <c r="Y545">
        <f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400.5</v>
      </c>
      <c r="Z545">
        <f t="shared" si="140"/>
        <v>400.5</v>
      </c>
      <c r="AA545">
        <f t="shared" si="141"/>
        <v>400.5</v>
      </c>
      <c r="AB545">
        <f>IF(I545&lt;&gt;0,(ABS(X545*Constants!$B$10)+50)/100,IF(X545=0,MAX((AB544-ABS(Z545*Constants!$B$4)),0),(ABS(X545*Constants!$B$4)+50)/100))</f>
        <v>0.54005</v>
      </c>
      <c r="AC545">
        <f>IF(J545&lt;&gt;0,(ABS(Y545*Constants!$B$10)+50)/100,IF(Y545=0,MAX((AC544-ABS(AA545*Constants!$B$4)),0),(ABS(Y545*Constants!$B$4)+50)/100))</f>
        <v>0.54005</v>
      </c>
      <c r="AD545">
        <f t="shared" si="142"/>
        <v>401</v>
      </c>
      <c r="AE545">
        <f t="shared" si="143"/>
        <v>400.5</v>
      </c>
      <c r="AF545">
        <f t="shared" si="144"/>
        <v>400.5</v>
      </c>
      <c r="AG545">
        <f>((Constants!$B$5*AG544)+Constants!$B$4*AD545+AH544)/(Constants!$B$5+Constants!$B$4)</f>
        <v>401</v>
      </c>
      <c r="AH545">
        <f>((Constants!$B$5*AG544)+Constants!$B$4*AD545+AH544)-(Constants!$B$5+Constants!$B$4)*AG545</f>
        <v>0</v>
      </c>
      <c r="AI545">
        <f>((Constants!$B$5*AI544)+Constants!$B$4*AE545+AJ544)/(Constants!$B$5+Constants!$B$4)</f>
        <v>400.5</v>
      </c>
      <c r="AJ545">
        <f>((Constants!$B$5*AI544)+Constants!$B$4*AE545+AJ544)-(Constants!$B$4+Constants!$B$5)*AI545</f>
        <v>0</v>
      </c>
      <c r="AK545">
        <f>((Constants!$B$5*AK544)+Constants!$B$4*AF545+AL544)/(Constants!$B$5+Constants!$B$4)</f>
        <v>400.5</v>
      </c>
      <c r="AL545">
        <f>((Constants!$B$5*AK544)+Constants!$B$4*AF545+AL544)-(Constants!$B$5+Constants!$B$4)*AK545</f>
        <v>0</v>
      </c>
      <c r="AM545">
        <f t="shared" si="145"/>
        <v>1</v>
      </c>
      <c r="AN545">
        <f t="shared" si="146"/>
        <v>1</v>
      </c>
      <c r="AO545">
        <f>(200000*(ABS(N545)-ABS(N543))+Constants!$B$7)/(2*Constants!$B$7)</f>
        <v>0.5</v>
      </c>
      <c r="AP545">
        <f>(200000*(ABS(O545)-ABS(O543))+Constants!$B$7)/(2*Constants!$B$7)</f>
        <v>0.5</v>
      </c>
      <c r="AQ545">
        <f t="shared" si="147"/>
        <v>1</v>
      </c>
      <c r="AR545">
        <f>(Constants!$B$3*Constants!$B$8*I545*K545+AS544)/(Constants!$B$9*Constants!$B$4)</f>
        <v>2.51327433628319</v>
      </c>
      <c r="AS545">
        <f>(Constants!$B$3*Constants!$B$8*I545*K545+AS544)-(AR545*Constants!$B$9*Constants!$B$4)</f>
        <v>0</v>
      </c>
      <c r="AT545">
        <f t="shared" si="148"/>
        <v>1364.70796460176</v>
      </c>
      <c r="AU545">
        <f t="array" ref="AU545">IF(SUMPRODUCT(--(SIGN(AN512:AN544)=SIGN(K513:K545)))=0,2,IF(AV544&gt;0,1,0))</f>
        <v>0</v>
      </c>
      <c r="AV545">
        <f>IF(AU545=2,ROUND(5*1000/Constants!$B$11,0),IF(AV544&gt;0,AV544-1,0))</f>
        <v>0</v>
      </c>
      <c r="AW545">
        <f t="shared" si="149"/>
        <v>0</v>
      </c>
      <c r="AX545">
        <f ca="1" t="array" ref="AX545">IF(AW545&gt;Constants!$B$12,2,IF(SUMPRODUCT(--(AX526:AX545=2))=0,0,1))</f>
        <v>2</v>
      </c>
      <c r="AZ545">
        <f t="array" ref="AZ545">IF(ABS(AG545)&gt;Constants!$B$13,2,IF(SUMPRODUCT(--(AZ525:AZ544=2))=0,0,1))</f>
        <v>0</v>
      </c>
    </row>
    <row r="546" spans="1:52">
      <c r="A546" s="3">
        <v>544</v>
      </c>
      <c r="B546">
        <f>Signals!D545</f>
        <v>1</v>
      </c>
      <c r="C546">
        <f>Signals!E545</f>
        <v>1</v>
      </c>
      <c r="D546">
        <f>Signals!G545</f>
        <v>0</v>
      </c>
      <c r="E546">
        <f>Signals!J545</f>
        <v>0</v>
      </c>
      <c r="F546">
        <f>Signals!K545</f>
        <v>0</v>
      </c>
      <c r="G546">
        <f>IF(Constants!$B$2=2,-B546,B546)</f>
        <v>1</v>
      </c>
      <c r="H546">
        <f>IF(Constants!$C$2=2,-C546,C546)</f>
        <v>1</v>
      </c>
      <c r="I546">
        <f t="shared" si="133"/>
        <v>1</v>
      </c>
      <c r="J546">
        <f t="shared" si="134"/>
        <v>1</v>
      </c>
      <c r="K546">
        <f t="shared" si="135"/>
        <v>1</v>
      </c>
      <c r="L546">
        <f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400.5</v>
      </c>
      <c r="M546">
        <f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400.5</v>
      </c>
      <c r="N546">
        <f t="shared" si="136"/>
        <v>400.5</v>
      </c>
      <c r="O546">
        <f t="shared" si="137"/>
        <v>400.5</v>
      </c>
      <c r="P546">
        <f>IF(I546&lt;&gt;0,(ABS(L546*Constants!$B$10)+50)/100,MAX(P545-ABS(N546*Constants!$B$4),0))</f>
        <v>0.54005</v>
      </c>
      <c r="Q546">
        <f>IF(J546&lt;&gt;0,(ABS(M546*Constants!$B$10)+50)/100,MAX(Q545-ABS(O546*Constants!$B$4),0))</f>
        <v>0.54005</v>
      </c>
      <c r="R546">
        <f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400.5</v>
      </c>
      <c r="S546">
        <f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400.5</v>
      </c>
      <c r="T546">
        <f t="shared" si="138"/>
        <v>400.5</v>
      </c>
      <c r="U546">
        <f t="shared" si="139"/>
        <v>400.5</v>
      </c>
      <c r="V546">
        <f>IF(I546&lt;&gt;0,(ABS(R546*Constants!$B$4)+50)/100,IF(R546=0,MAX((0-ABS(T546*Constants!$B$4)),0),(ABS(R546*Constants!$B$4)+50)/100))</f>
        <v>501.125</v>
      </c>
      <c r="W546">
        <f>IF(J546&lt;&gt;0,(ABS(S546*Constants!$B$4)+50)/100,IF(S546=0,MAX((0-ABS(U546*Constants!$B$4)),0),(ABS(S546*Constants!$B$4)+50)/100))</f>
        <v>501.125</v>
      </c>
      <c r="X546">
        <f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400.5</v>
      </c>
      <c r="Y546">
        <f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400.5</v>
      </c>
      <c r="Z546">
        <f t="shared" si="140"/>
        <v>400.5</v>
      </c>
      <c r="AA546">
        <f t="shared" si="141"/>
        <v>400.5</v>
      </c>
      <c r="AB546">
        <f>IF(I546&lt;&gt;0,(ABS(X546*Constants!$B$10)+50)/100,IF(X546=0,MAX((AB545-ABS(Z546*Constants!$B$4)),0),(ABS(X546*Constants!$B$4)+50)/100))</f>
        <v>0.54005</v>
      </c>
      <c r="AC546">
        <f>IF(J546&lt;&gt;0,(ABS(Y546*Constants!$B$10)+50)/100,IF(Y546=0,MAX((AC545-ABS(AA546*Constants!$B$4)),0),(ABS(Y546*Constants!$B$4)+50)/100))</f>
        <v>0.54005</v>
      </c>
      <c r="AD546">
        <f t="shared" si="142"/>
        <v>401</v>
      </c>
      <c r="AE546">
        <f t="shared" si="143"/>
        <v>400.5</v>
      </c>
      <c r="AF546">
        <f t="shared" si="144"/>
        <v>400.5</v>
      </c>
      <c r="AG546">
        <f>((Constants!$B$5*AG545)+Constants!$B$4*AD546+AH545)/(Constants!$B$5+Constants!$B$4)</f>
        <v>401</v>
      </c>
      <c r="AH546">
        <f>((Constants!$B$5*AG545)+Constants!$B$4*AD546+AH545)-(Constants!$B$5+Constants!$B$4)*AG546</f>
        <v>0</v>
      </c>
      <c r="AI546">
        <f>((Constants!$B$5*AI545)+Constants!$B$4*AE546+AJ545)/(Constants!$B$5+Constants!$B$4)</f>
        <v>400.5</v>
      </c>
      <c r="AJ546">
        <f>((Constants!$B$5*AI545)+Constants!$B$4*AE546+AJ545)-(Constants!$B$4+Constants!$B$5)*AI546</f>
        <v>0</v>
      </c>
      <c r="AK546">
        <f>((Constants!$B$5*AK545)+Constants!$B$4*AF546+AL545)/(Constants!$B$5+Constants!$B$4)</f>
        <v>400.5</v>
      </c>
      <c r="AL546">
        <f>((Constants!$B$5*AK545)+Constants!$B$4*AF546+AL545)-(Constants!$B$5+Constants!$B$4)*AK546</f>
        <v>0</v>
      </c>
      <c r="AM546">
        <f t="shared" si="145"/>
        <v>1</v>
      </c>
      <c r="AN546">
        <f t="shared" si="146"/>
        <v>1</v>
      </c>
      <c r="AO546">
        <f>(200000*(ABS(N546)-ABS(N544))+Constants!$B$7)/(2*Constants!$B$7)</f>
        <v>0.5</v>
      </c>
      <c r="AP546">
        <f>(200000*(ABS(O546)-ABS(O544))+Constants!$B$7)/(2*Constants!$B$7)</f>
        <v>0.5</v>
      </c>
      <c r="AQ546">
        <f t="shared" si="147"/>
        <v>1</v>
      </c>
      <c r="AR546">
        <f>(Constants!$B$3*Constants!$B$8*I546*K546+AS545)/(Constants!$B$9*Constants!$B$4)</f>
        <v>2.51327433628319</v>
      </c>
      <c r="AS546">
        <f>(Constants!$B$3*Constants!$B$8*I546*K546+AS545)-(AR546*Constants!$B$9*Constants!$B$4)</f>
        <v>0</v>
      </c>
      <c r="AT546">
        <f t="shared" si="148"/>
        <v>1367.22123893804</v>
      </c>
      <c r="AU546">
        <f t="array" ref="AU546">IF(SUMPRODUCT(--(SIGN(AN513:AN545)=SIGN(K514:K546)))=0,2,IF(AV545&gt;0,1,0))</f>
        <v>0</v>
      </c>
      <c r="AV546">
        <f>IF(AU546=2,ROUND(5*1000/Constants!$B$11,0),IF(AV545&gt;0,AV545-1,0))</f>
        <v>0</v>
      </c>
      <c r="AW546">
        <f t="shared" si="149"/>
        <v>0</v>
      </c>
      <c r="AX546">
        <f ca="1" t="array" ref="AX546">IF(AW546&gt;Constants!$B$12,2,IF(SUMPRODUCT(--(AX527:AX546=2))=0,0,1))</f>
        <v>2</v>
      </c>
      <c r="AZ546">
        <f t="array" ref="AZ546">IF(ABS(AG546)&gt;Constants!$B$13,2,IF(SUMPRODUCT(--(AZ526:AZ545=2))=0,0,1))</f>
        <v>0</v>
      </c>
    </row>
    <row r="547" spans="1:52">
      <c r="A547" s="3">
        <v>545</v>
      </c>
      <c r="B547">
        <f>Signals!D546</f>
        <v>1</v>
      </c>
      <c r="C547">
        <f>Signals!E546</f>
        <v>1</v>
      </c>
      <c r="D547">
        <f>Signals!G546</f>
        <v>0</v>
      </c>
      <c r="E547">
        <f>Signals!J546</f>
        <v>0</v>
      </c>
      <c r="F547">
        <f>Signals!K546</f>
        <v>0</v>
      </c>
      <c r="G547">
        <f>IF(Constants!$B$2=2,-B547,B547)</f>
        <v>1</v>
      </c>
      <c r="H547">
        <f>IF(Constants!$C$2=2,-C547,C547)</f>
        <v>1</v>
      </c>
      <c r="I547">
        <f t="shared" si="133"/>
        <v>1</v>
      </c>
      <c r="J547">
        <f t="shared" si="134"/>
        <v>1</v>
      </c>
      <c r="K547">
        <f t="shared" si="135"/>
        <v>1</v>
      </c>
      <c r="L547">
        <f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400.5</v>
      </c>
      <c r="M547">
        <f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400.5</v>
      </c>
      <c r="N547">
        <f t="shared" si="136"/>
        <v>400.5</v>
      </c>
      <c r="O547">
        <f t="shared" si="137"/>
        <v>400.5</v>
      </c>
      <c r="P547">
        <f>IF(I547&lt;&gt;0,(ABS(L547*Constants!$B$10)+50)/100,MAX(P546-ABS(N547*Constants!$B$4),0))</f>
        <v>0.54005</v>
      </c>
      <c r="Q547">
        <f>IF(J547&lt;&gt;0,(ABS(M547*Constants!$B$10)+50)/100,MAX(Q546-ABS(O547*Constants!$B$4),0))</f>
        <v>0.54005</v>
      </c>
      <c r="R547">
        <f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400.5</v>
      </c>
      <c r="S547">
        <f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400.5</v>
      </c>
      <c r="T547">
        <f t="shared" si="138"/>
        <v>400.5</v>
      </c>
      <c r="U547">
        <f t="shared" si="139"/>
        <v>400.5</v>
      </c>
      <c r="V547">
        <f>IF(I547&lt;&gt;0,(ABS(R547*Constants!$B$4)+50)/100,IF(R547=0,MAX((0-ABS(T547*Constants!$B$4)),0),(ABS(R547*Constants!$B$4)+50)/100))</f>
        <v>501.125</v>
      </c>
      <c r="W547">
        <f>IF(J547&lt;&gt;0,(ABS(S547*Constants!$B$4)+50)/100,IF(S547=0,MAX((0-ABS(U547*Constants!$B$4)),0),(ABS(S547*Constants!$B$4)+50)/100))</f>
        <v>501.125</v>
      </c>
      <c r="X547">
        <f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400.5</v>
      </c>
      <c r="Y547">
        <f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400.5</v>
      </c>
      <c r="Z547">
        <f t="shared" si="140"/>
        <v>400.5</v>
      </c>
      <c r="AA547">
        <f t="shared" si="141"/>
        <v>400.5</v>
      </c>
      <c r="AB547">
        <f>IF(I547&lt;&gt;0,(ABS(X547*Constants!$B$10)+50)/100,IF(X547=0,MAX((AB546-ABS(Z547*Constants!$B$4)),0),(ABS(X547*Constants!$B$4)+50)/100))</f>
        <v>0.54005</v>
      </c>
      <c r="AC547">
        <f>IF(J547&lt;&gt;0,(ABS(Y547*Constants!$B$10)+50)/100,IF(Y547=0,MAX((AC546-ABS(AA547*Constants!$B$4)),0),(ABS(Y547*Constants!$B$4)+50)/100))</f>
        <v>0.54005</v>
      </c>
      <c r="AD547">
        <f t="shared" si="142"/>
        <v>401</v>
      </c>
      <c r="AE547">
        <f t="shared" si="143"/>
        <v>400.5</v>
      </c>
      <c r="AF547">
        <f t="shared" si="144"/>
        <v>400.5</v>
      </c>
      <c r="AG547">
        <f>((Constants!$B$5*AG546)+Constants!$B$4*AD547+AH546)/(Constants!$B$5+Constants!$B$4)</f>
        <v>401</v>
      </c>
      <c r="AH547">
        <f>((Constants!$B$5*AG546)+Constants!$B$4*AD547+AH546)-(Constants!$B$5+Constants!$B$4)*AG547</f>
        <v>0</v>
      </c>
      <c r="AI547">
        <f>((Constants!$B$5*AI546)+Constants!$B$4*AE547+AJ546)/(Constants!$B$5+Constants!$B$4)</f>
        <v>400.5</v>
      </c>
      <c r="AJ547">
        <f>((Constants!$B$5*AI546)+Constants!$B$4*AE547+AJ546)-(Constants!$B$4+Constants!$B$5)*AI547</f>
        <v>0</v>
      </c>
      <c r="AK547">
        <f>((Constants!$B$5*AK546)+Constants!$B$4*AF547+AL546)/(Constants!$B$5+Constants!$B$4)</f>
        <v>400.5</v>
      </c>
      <c r="AL547">
        <f>((Constants!$B$5*AK546)+Constants!$B$4*AF547+AL546)-(Constants!$B$5+Constants!$B$4)*AK547</f>
        <v>0</v>
      </c>
      <c r="AM547">
        <f t="shared" si="145"/>
        <v>1</v>
      </c>
      <c r="AN547">
        <f t="shared" si="146"/>
        <v>1</v>
      </c>
      <c r="AO547">
        <f>(200000*(ABS(N547)-ABS(N545))+Constants!$B$7)/(2*Constants!$B$7)</f>
        <v>0.5</v>
      </c>
      <c r="AP547">
        <f>(200000*(ABS(O547)-ABS(O545))+Constants!$B$7)/(2*Constants!$B$7)</f>
        <v>0.5</v>
      </c>
      <c r="AQ547">
        <f t="shared" si="147"/>
        <v>1</v>
      </c>
      <c r="AR547">
        <f>(Constants!$B$3*Constants!$B$8*I547*K547+AS546)/(Constants!$B$9*Constants!$B$4)</f>
        <v>2.51327433628319</v>
      </c>
      <c r="AS547">
        <f>(Constants!$B$3*Constants!$B$8*I547*K547+AS546)-(AR547*Constants!$B$9*Constants!$B$4)</f>
        <v>0</v>
      </c>
      <c r="AT547">
        <f t="shared" si="148"/>
        <v>1369.73451327432</v>
      </c>
      <c r="AU547">
        <f t="array" ref="AU547">IF(SUMPRODUCT(--(SIGN(AN514:AN546)=SIGN(K515:K547)))=0,2,IF(AV546&gt;0,1,0))</f>
        <v>0</v>
      </c>
      <c r="AV547">
        <f>IF(AU547=2,ROUND(5*1000/Constants!$B$11,0),IF(AV546&gt;0,AV546-1,0))</f>
        <v>0</v>
      </c>
      <c r="AW547">
        <f t="shared" si="149"/>
        <v>0</v>
      </c>
      <c r="AX547">
        <f ca="1" t="array" ref="AX547">IF(AW547&gt;Constants!$B$12,2,IF(SUMPRODUCT(--(AX528:AX547=2))=0,0,1))</f>
        <v>2</v>
      </c>
      <c r="AZ547">
        <f t="array" ref="AZ547">IF(ABS(AG547)&gt;Constants!$B$13,2,IF(SUMPRODUCT(--(AZ527:AZ546=2))=0,0,1))</f>
        <v>0</v>
      </c>
    </row>
    <row r="548" spans="1:52">
      <c r="A548" s="3">
        <v>546</v>
      </c>
      <c r="B548">
        <f>Signals!D547</f>
        <v>1</v>
      </c>
      <c r="C548">
        <f>Signals!E547</f>
        <v>1</v>
      </c>
      <c r="D548">
        <f>Signals!G547</f>
        <v>0</v>
      </c>
      <c r="E548">
        <f>Signals!J547</f>
        <v>0</v>
      </c>
      <c r="F548">
        <f>Signals!K547</f>
        <v>0</v>
      </c>
      <c r="G548">
        <f>IF(Constants!$B$2=2,-B548,B548)</f>
        <v>1</v>
      </c>
      <c r="H548">
        <f>IF(Constants!$C$2=2,-C548,C548)</f>
        <v>1</v>
      </c>
      <c r="I548">
        <f t="shared" si="133"/>
        <v>1</v>
      </c>
      <c r="J548">
        <f t="shared" si="134"/>
        <v>1</v>
      </c>
      <c r="K548">
        <f t="shared" si="135"/>
        <v>1</v>
      </c>
      <c r="L548">
        <f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400.5</v>
      </c>
      <c r="M548">
        <f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400.5</v>
      </c>
      <c r="N548">
        <f t="shared" si="136"/>
        <v>400.5</v>
      </c>
      <c r="O548">
        <f t="shared" si="137"/>
        <v>400.5</v>
      </c>
      <c r="P548">
        <f>IF(I548&lt;&gt;0,(ABS(L548*Constants!$B$10)+50)/100,MAX(P547-ABS(N548*Constants!$B$4),0))</f>
        <v>0.54005</v>
      </c>
      <c r="Q548">
        <f>IF(J548&lt;&gt;0,(ABS(M548*Constants!$B$10)+50)/100,MAX(Q547-ABS(O548*Constants!$B$4),0))</f>
        <v>0.54005</v>
      </c>
      <c r="R548">
        <f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400.5</v>
      </c>
      <c r="S548">
        <f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400.5</v>
      </c>
      <c r="T548">
        <f t="shared" si="138"/>
        <v>400.5</v>
      </c>
      <c r="U548">
        <f t="shared" si="139"/>
        <v>400.5</v>
      </c>
      <c r="V548">
        <f>IF(I548&lt;&gt;0,(ABS(R548*Constants!$B$4)+50)/100,IF(R548=0,MAX((0-ABS(T548*Constants!$B$4)),0),(ABS(R548*Constants!$B$4)+50)/100))</f>
        <v>501.125</v>
      </c>
      <c r="W548">
        <f>IF(J548&lt;&gt;0,(ABS(S548*Constants!$B$4)+50)/100,IF(S548=0,MAX((0-ABS(U548*Constants!$B$4)),0),(ABS(S548*Constants!$B$4)+50)/100))</f>
        <v>501.125</v>
      </c>
      <c r="X548">
        <f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400.5</v>
      </c>
      <c r="Y548">
        <f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400.5</v>
      </c>
      <c r="Z548">
        <f t="shared" si="140"/>
        <v>400.5</v>
      </c>
      <c r="AA548">
        <f t="shared" si="141"/>
        <v>400.5</v>
      </c>
      <c r="AB548">
        <f>IF(I548&lt;&gt;0,(ABS(X548*Constants!$B$10)+50)/100,IF(X548=0,MAX((AB547-ABS(Z548*Constants!$B$4)),0),(ABS(X548*Constants!$B$4)+50)/100))</f>
        <v>0.54005</v>
      </c>
      <c r="AC548">
        <f>IF(J548&lt;&gt;0,(ABS(Y548*Constants!$B$10)+50)/100,IF(Y548=0,MAX((AC547-ABS(AA548*Constants!$B$4)),0),(ABS(Y548*Constants!$B$4)+50)/100))</f>
        <v>0.54005</v>
      </c>
      <c r="AD548">
        <f t="shared" si="142"/>
        <v>401</v>
      </c>
      <c r="AE548">
        <f t="shared" si="143"/>
        <v>400.5</v>
      </c>
      <c r="AF548">
        <f t="shared" si="144"/>
        <v>400.5</v>
      </c>
      <c r="AG548">
        <f>((Constants!$B$5*AG547)+Constants!$B$4*AD548+AH547)/(Constants!$B$5+Constants!$B$4)</f>
        <v>401</v>
      </c>
      <c r="AH548">
        <f>((Constants!$B$5*AG547)+Constants!$B$4*AD548+AH547)-(Constants!$B$5+Constants!$B$4)*AG548</f>
        <v>0</v>
      </c>
      <c r="AI548">
        <f>((Constants!$B$5*AI547)+Constants!$B$4*AE548+AJ547)/(Constants!$B$5+Constants!$B$4)</f>
        <v>400.5</v>
      </c>
      <c r="AJ548">
        <f>((Constants!$B$5*AI547)+Constants!$B$4*AE548+AJ547)-(Constants!$B$4+Constants!$B$5)*AI548</f>
        <v>0</v>
      </c>
      <c r="AK548">
        <f>((Constants!$B$5*AK547)+Constants!$B$4*AF548+AL547)/(Constants!$B$5+Constants!$B$4)</f>
        <v>400.5</v>
      </c>
      <c r="AL548">
        <f>((Constants!$B$5*AK547)+Constants!$B$4*AF548+AL547)-(Constants!$B$5+Constants!$B$4)*AK548</f>
        <v>0</v>
      </c>
      <c r="AM548">
        <f t="shared" si="145"/>
        <v>1</v>
      </c>
      <c r="AN548">
        <f t="shared" si="146"/>
        <v>1</v>
      </c>
      <c r="AO548">
        <f>(200000*(ABS(N548)-ABS(N546))+Constants!$B$7)/(2*Constants!$B$7)</f>
        <v>0.5</v>
      </c>
      <c r="AP548">
        <f>(200000*(ABS(O548)-ABS(O546))+Constants!$B$7)/(2*Constants!$B$7)</f>
        <v>0.5</v>
      </c>
      <c r="AQ548">
        <f t="shared" si="147"/>
        <v>1</v>
      </c>
      <c r="AR548">
        <f>(Constants!$B$3*Constants!$B$8*I548*K548+AS547)/(Constants!$B$9*Constants!$B$4)</f>
        <v>2.51327433628319</v>
      </c>
      <c r="AS548">
        <f>(Constants!$B$3*Constants!$B$8*I548*K548+AS547)-(AR548*Constants!$B$9*Constants!$B$4)</f>
        <v>0</v>
      </c>
      <c r="AT548">
        <f t="shared" si="148"/>
        <v>1372.24778761061</v>
      </c>
      <c r="AU548">
        <f t="array" ref="AU548">IF(SUMPRODUCT(--(SIGN(AN515:AN547)=SIGN(K516:K548)))=0,2,IF(AV547&gt;0,1,0))</f>
        <v>0</v>
      </c>
      <c r="AV548">
        <f>IF(AU548=2,ROUND(5*1000/Constants!$B$11,0),IF(AV547&gt;0,AV547-1,0))</f>
        <v>0</v>
      </c>
      <c r="AW548">
        <f t="shared" si="149"/>
        <v>0</v>
      </c>
      <c r="AX548">
        <f ca="1" t="array" ref="AX548">IF(AW548&gt;Constants!$B$12,2,IF(SUMPRODUCT(--(AX529:AX548=2))=0,0,1))</f>
        <v>2</v>
      </c>
      <c r="AZ548">
        <f t="array" ref="AZ548">IF(ABS(AG548)&gt;Constants!$B$13,2,IF(SUMPRODUCT(--(AZ528:AZ547=2))=0,0,1))</f>
        <v>0</v>
      </c>
    </row>
    <row r="549" spans="1:52">
      <c r="A549" s="3">
        <v>547</v>
      </c>
      <c r="B549">
        <f>Signals!D548</f>
        <v>1</v>
      </c>
      <c r="C549">
        <f>Signals!E548</f>
        <v>1</v>
      </c>
      <c r="D549">
        <f>Signals!G548</f>
        <v>0</v>
      </c>
      <c r="E549">
        <f>Signals!J548</f>
        <v>0</v>
      </c>
      <c r="F549">
        <f>Signals!K548</f>
        <v>0</v>
      </c>
      <c r="G549">
        <f>IF(Constants!$B$2=2,-B549,B549)</f>
        <v>1</v>
      </c>
      <c r="H549">
        <f>IF(Constants!$C$2=2,-C549,C549)</f>
        <v>1</v>
      </c>
      <c r="I549">
        <f t="shared" si="133"/>
        <v>1</v>
      </c>
      <c r="J549">
        <f t="shared" si="134"/>
        <v>1</v>
      </c>
      <c r="K549">
        <f t="shared" si="135"/>
        <v>1</v>
      </c>
      <c r="L549">
        <f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400.5</v>
      </c>
      <c r="M549">
        <f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400.5</v>
      </c>
      <c r="N549">
        <f t="shared" si="136"/>
        <v>400.5</v>
      </c>
      <c r="O549">
        <f t="shared" si="137"/>
        <v>400.5</v>
      </c>
      <c r="P549">
        <f>IF(I549&lt;&gt;0,(ABS(L549*Constants!$B$10)+50)/100,MAX(P548-ABS(N549*Constants!$B$4),0))</f>
        <v>0.54005</v>
      </c>
      <c r="Q549">
        <f>IF(J549&lt;&gt;0,(ABS(M549*Constants!$B$10)+50)/100,MAX(Q548-ABS(O549*Constants!$B$4),0))</f>
        <v>0.54005</v>
      </c>
      <c r="R549">
        <f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400.5</v>
      </c>
      <c r="S549">
        <f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400.5</v>
      </c>
      <c r="T549">
        <f t="shared" si="138"/>
        <v>400.5</v>
      </c>
      <c r="U549">
        <f t="shared" si="139"/>
        <v>400.5</v>
      </c>
      <c r="V549">
        <f>IF(I549&lt;&gt;0,(ABS(R549*Constants!$B$4)+50)/100,IF(R549=0,MAX((0-ABS(T549*Constants!$B$4)),0),(ABS(R549*Constants!$B$4)+50)/100))</f>
        <v>501.125</v>
      </c>
      <c r="W549">
        <f>IF(J549&lt;&gt;0,(ABS(S549*Constants!$B$4)+50)/100,IF(S549=0,MAX((0-ABS(U549*Constants!$B$4)),0),(ABS(S549*Constants!$B$4)+50)/100))</f>
        <v>501.125</v>
      </c>
      <c r="X549">
        <f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400.5</v>
      </c>
      <c r="Y549">
        <f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400.5</v>
      </c>
      <c r="Z549">
        <f t="shared" si="140"/>
        <v>400.5</v>
      </c>
      <c r="AA549">
        <f t="shared" si="141"/>
        <v>400.5</v>
      </c>
      <c r="AB549">
        <f>IF(I549&lt;&gt;0,(ABS(X549*Constants!$B$10)+50)/100,IF(X549=0,MAX((AB548-ABS(Z549*Constants!$B$4)),0),(ABS(X549*Constants!$B$4)+50)/100))</f>
        <v>0.54005</v>
      </c>
      <c r="AC549">
        <f>IF(J549&lt;&gt;0,(ABS(Y549*Constants!$B$10)+50)/100,IF(Y549=0,MAX((AC548-ABS(AA549*Constants!$B$4)),0),(ABS(Y549*Constants!$B$4)+50)/100))</f>
        <v>0.54005</v>
      </c>
      <c r="AD549">
        <f t="shared" si="142"/>
        <v>401</v>
      </c>
      <c r="AE549">
        <f t="shared" si="143"/>
        <v>400.5</v>
      </c>
      <c r="AF549">
        <f t="shared" si="144"/>
        <v>400.5</v>
      </c>
      <c r="AG549">
        <f>((Constants!$B$5*AG548)+Constants!$B$4*AD549+AH548)/(Constants!$B$5+Constants!$B$4)</f>
        <v>401</v>
      </c>
      <c r="AH549">
        <f>((Constants!$B$5*AG548)+Constants!$B$4*AD549+AH548)-(Constants!$B$5+Constants!$B$4)*AG549</f>
        <v>0</v>
      </c>
      <c r="AI549">
        <f>((Constants!$B$5*AI548)+Constants!$B$4*AE549+AJ548)/(Constants!$B$5+Constants!$B$4)</f>
        <v>400.5</v>
      </c>
      <c r="AJ549">
        <f>((Constants!$B$5*AI548)+Constants!$B$4*AE549+AJ548)-(Constants!$B$4+Constants!$B$5)*AI549</f>
        <v>0</v>
      </c>
      <c r="AK549">
        <f>((Constants!$B$5*AK548)+Constants!$B$4*AF549+AL548)/(Constants!$B$5+Constants!$B$4)</f>
        <v>400.5</v>
      </c>
      <c r="AL549">
        <f>((Constants!$B$5*AK548)+Constants!$B$4*AF549+AL548)-(Constants!$B$5+Constants!$B$4)*AK549</f>
        <v>0</v>
      </c>
      <c r="AM549">
        <f t="shared" si="145"/>
        <v>1</v>
      </c>
      <c r="AN549">
        <f t="shared" si="146"/>
        <v>1</v>
      </c>
      <c r="AO549">
        <f>(200000*(ABS(N549)-ABS(N547))+Constants!$B$7)/(2*Constants!$B$7)</f>
        <v>0.5</v>
      </c>
      <c r="AP549">
        <f>(200000*(ABS(O549)-ABS(O547))+Constants!$B$7)/(2*Constants!$B$7)</f>
        <v>0.5</v>
      </c>
      <c r="AQ549">
        <f t="shared" si="147"/>
        <v>1</v>
      </c>
      <c r="AR549">
        <f>(Constants!$B$3*Constants!$B$8*I549*K549+AS548)/(Constants!$B$9*Constants!$B$4)</f>
        <v>2.51327433628319</v>
      </c>
      <c r="AS549">
        <f>(Constants!$B$3*Constants!$B$8*I549*K549+AS548)-(AR549*Constants!$B$9*Constants!$B$4)</f>
        <v>0</v>
      </c>
      <c r="AT549">
        <f t="shared" si="148"/>
        <v>1374.76106194689</v>
      </c>
      <c r="AU549">
        <f t="array" ref="AU549">IF(SUMPRODUCT(--(SIGN(AN516:AN548)=SIGN(K517:K549)))=0,2,IF(AV548&gt;0,1,0))</f>
        <v>0</v>
      </c>
      <c r="AV549">
        <f>IF(AU549=2,ROUND(5*1000/Constants!$B$11,0),IF(AV548&gt;0,AV548-1,0))</f>
        <v>0</v>
      </c>
      <c r="AW549">
        <f t="shared" si="149"/>
        <v>0</v>
      </c>
      <c r="AX549">
        <f ca="1" t="array" ref="AX549">IF(AW549&gt;Constants!$B$12,2,IF(SUMPRODUCT(--(AX530:AX549=2))=0,0,1))</f>
        <v>2</v>
      </c>
      <c r="AZ549">
        <f t="array" ref="AZ549">IF(ABS(AG549)&gt;Constants!$B$13,2,IF(SUMPRODUCT(--(AZ529:AZ548=2))=0,0,1))</f>
        <v>0</v>
      </c>
    </row>
    <row r="550" spans="1:52">
      <c r="A550" s="3">
        <v>548</v>
      </c>
      <c r="B550">
        <f>Signals!D549</f>
        <v>1</v>
      </c>
      <c r="C550">
        <f>Signals!E549</f>
        <v>1</v>
      </c>
      <c r="D550">
        <f>Signals!G549</f>
        <v>0</v>
      </c>
      <c r="E550">
        <f>Signals!J549</f>
        <v>0</v>
      </c>
      <c r="F550">
        <f>Signals!K549</f>
        <v>0</v>
      </c>
      <c r="G550">
        <f>IF(Constants!$B$2=2,-B550,B550)</f>
        <v>1</v>
      </c>
      <c r="H550">
        <f>IF(Constants!$C$2=2,-C550,C550)</f>
        <v>1</v>
      </c>
      <c r="I550">
        <f t="shared" si="133"/>
        <v>1</v>
      </c>
      <c r="J550">
        <f t="shared" si="134"/>
        <v>1</v>
      </c>
      <c r="K550">
        <f t="shared" si="135"/>
        <v>1</v>
      </c>
      <c r="L550">
        <f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400.5</v>
      </c>
      <c r="M550">
        <f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400.5</v>
      </c>
      <c r="N550">
        <f t="shared" si="136"/>
        <v>400.5</v>
      </c>
      <c r="O550">
        <f t="shared" si="137"/>
        <v>400.5</v>
      </c>
      <c r="P550">
        <f>IF(I550&lt;&gt;0,(ABS(L550*Constants!$B$10)+50)/100,MAX(P549-ABS(N550*Constants!$B$4),0))</f>
        <v>0.54005</v>
      </c>
      <c r="Q550">
        <f>IF(J550&lt;&gt;0,(ABS(M550*Constants!$B$10)+50)/100,MAX(Q549-ABS(O550*Constants!$B$4),0))</f>
        <v>0.54005</v>
      </c>
      <c r="R550">
        <f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400.5</v>
      </c>
      <c r="S550">
        <f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400.5</v>
      </c>
      <c r="T550">
        <f t="shared" si="138"/>
        <v>400.5</v>
      </c>
      <c r="U550">
        <f t="shared" si="139"/>
        <v>400.5</v>
      </c>
      <c r="V550">
        <f>IF(I550&lt;&gt;0,(ABS(R550*Constants!$B$4)+50)/100,IF(R550=0,MAX((0-ABS(T550*Constants!$B$4)),0),(ABS(R550*Constants!$B$4)+50)/100))</f>
        <v>501.125</v>
      </c>
      <c r="W550">
        <f>IF(J550&lt;&gt;0,(ABS(S550*Constants!$B$4)+50)/100,IF(S550=0,MAX((0-ABS(U550*Constants!$B$4)),0),(ABS(S550*Constants!$B$4)+50)/100))</f>
        <v>501.125</v>
      </c>
      <c r="X550">
        <f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400.5</v>
      </c>
      <c r="Y550">
        <f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400.5</v>
      </c>
      <c r="Z550">
        <f t="shared" si="140"/>
        <v>400.5</v>
      </c>
      <c r="AA550">
        <f t="shared" si="141"/>
        <v>400.5</v>
      </c>
      <c r="AB550">
        <f>IF(I550&lt;&gt;0,(ABS(X550*Constants!$B$10)+50)/100,IF(X550=0,MAX((AB549-ABS(Z550*Constants!$B$4)),0),(ABS(X550*Constants!$B$4)+50)/100))</f>
        <v>0.54005</v>
      </c>
      <c r="AC550">
        <f>IF(J550&lt;&gt;0,(ABS(Y550*Constants!$B$10)+50)/100,IF(Y550=0,MAX((AC549-ABS(AA550*Constants!$B$4)),0),(ABS(Y550*Constants!$B$4)+50)/100))</f>
        <v>0.54005</v>
      </c>
      <c r="AD550">
        <f t="shared" si="142"/>
        <v>401</v>
      </c>
      <c r="AE550">
        <f t="shared" si="143"/>
        <v>400.5</v>
      </c>
      <c r="AF550">
        <f t="shared" si="144"/>
        <v>400.5</v>
      </c>
      <c r="AG550">
        <f>((Constants!$B$5*AG549)+Constants!$B$4*AD550+AH549)/(Constants!$B$5+Constants!$B$4)</f>
        <v>401</v>
      </c>
      <c r="AH550">
        <f>((Constants!$B$5*AG549)+Constants!$B$4*AD550+AH549)-(Constants!$B$5+Constants!$B$4)*AG550</f>
        <v>0</v>
      </c>
      <c r="AI550">
        <f>((Constants!$B$5*AI549)+Constants!$B$4*AE550+AJ549)/(Constants!$B$5+Constants!$B$4)</f>
        <v>400.5</v>
      </c>
      <c r="AJ550">
        <f>((Constants!$B$5*AI549)+Constants!$B$4*AE550+AJ549)-(Constants!$B$4+Constants!$B$5)*AI550</f>
        <v>0</v>
      </c>
      <c r="AK550">
        <f>((Constants!$B$5*AK549)+Constants!$B$4*AF550+AL549)/(Constants!$B$5+Constants!$B$4)</f>
        <v>400.5</v>
      </c>
      <c r="AL550">
        <f>((Constants!$B$5*AK549)+Constants!$B$4*AF550+AL549)-(Constants!$B$5+Constants!$B$4)*AK550</f>
        <v>0</v>
      </c>
      <c r="AM550">
        <f t="shared" si="145"/>
        <v>1</v>
      </c>
      <c r="AN550">
        <f t="shared" si="146"/>
        <v>1</v>
      </c>
      <c r="AO550">
        <f>(200000*(ABS(N550)-ABS(N548))+Constants!$B$7)/(2*Constants!$B$7)</f>
        <v>0.5</v>
      </c>
      <c r="AP550">
        <f>(200000*(ABS(O550)-ABS(O548))+Constants!$B$7)/(2*Constants!$B$7)</f>
        <v>0.5</v>
      </c>
      <c r="AQ550">
        <f t="shared" si="147"/>
        <v>1</v>
      </c>
      <c r="AR550">
        <f>(Constants!$B$3*Constants!$B$8*I550*K550+AS549)/(Constants!$B$9*Constants!$B$4)</f>
        <v>2.51327433628319</v>
      </c>
      <c r="AS550">
        <f>(Constants!$B$3*Constants!$B$8*I550*K550+AS549)-(AR550*Constants!$B$9*Constants!$B$4)</f>
        <v>0</v>
      </c>
      <c r="AT550">
        <f t="shared" si="148"/>
        <v>1377.27433628317</v>
      </c>
      <c r="AU550">
        <f t="array" ref="AU550">IF(SUMPRODUCT(--(SIGN(AN517:AN549)=SIGN(K518:K550)))=0,2,IF(AV549&gt;0,1,0))</f>
        <v>0</v>
      </c>
      <c r="AV550">
        <f>IF(AU550=2,ROUND(5*1000/Constants!$B$11,0),IF(AV549&gt;0,AV549-1,0))</f>
        <v>0</v>
      </c>
      <c r="AW550">
        <f t="shared" si="149"/>
        <v>0</v>
      </c>
      <c r="AX550">
        <f ca="1" t="array" ref="AX550">IF(AW550&gt;Constants!$B$12,2,IF(SUMPRODUCT(--(AX531:AX550=2))=0,0,1))</f>
        <v>2</v>
      </c>
      <c r="AZ550">
        <f t="array" ref="AZ550">IF(ABS(AG550)&gt;Constants!$B$13,2,IF(SUMPRODUCT(--(AZ530:AZ549=2))=0,0,1))</f>
        <v>0</v>
      </c>
    </row>
    <row r="551" spans="1:52">
      <c r="A551" s="3">
        <v>549</v>
      </c>
      <c r="B551">
        <f>Signals!D550</f>
        <v>1</v>
      </c>
      <c r="C551">
        <f>Signals!E550</f>
        <v>1</v>
      </c>
      <c r="D551">
        <f>Signals!G550</f>
        <v>0</v>
      </c>
      <c r="E551">
        <f>Signals!J550</f>
        <v>0</v>
      </c>
      <c r="F551">
        <f>Signals!K550</f>
        <v>0</v>
      </c>
      <c r="G551">
        <f>IF(Constants!$B$2=2,-B551,B551)</f>
        <v>1</v>
      </c>
      <c r="H551">
        <f>IF(Constants!$C$2=2,-C551,C551)</f>
        <v>1</v>
      </c>
      <c r="I551">
        <f t="shared" si="133"/>
        <v>1</v>
      </c>
      <c r="J551">
        <f t="shared" si="134"/>
        <v>1</v>
      </c>
      <c r="K551">
        <f t="shared" si="135"/>
        <v>1</v>
      </c>
      <c r="L551">
        <f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400.5</v>
      </c>
      <c r="M551">
        <f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400.5</v>
      </c>
      <c r="N551">
        <f t="shared" si="136"/>
        <v>400.5</v>
      </c>
      <c r="O551">
        <f t="shared" si="137"/>
        <v>400.5</v>
      </c>
      <c r="P551">
        <f>IF(I551&lt;&gt;0,(ABS(L551*Constants!$B$10)+50)/100,MAX(P550-ABS(N551*Constants!$B$4),0))</f>
        <v>0.54005</v>
      </c>
      <c r="Q551">
        <f>IF(J551&lt;&gt;0,(ABS(M551*Constants!$B$10)+50)/100,MAX(Q550-ABS(O551*Constants!$B$4),0))</f>
        <v>0.54005</v>
      </c>
      <c r="R551">
        <f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400.5</v>
      </c>
      <c r="S551">
        <f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400.5</v>
      </c>
      <c r="T551">
        <f t="shared" si="138"/>
        <v>400.5</v>
      </c>
      <c r="U551">
        <f t="shared" si="139"/>
        <v>400.5</v>
      </c>
      <c r="V551">
        <f>IF(I551&lt;&gt;0,(ABS(R551*Constants!$B$4)+50)/100,IF(R551=0,MAX((0-ABS(T551*Constants!$B$4)),0),(ABS(R551*Constants!$B$4)+50)/100))</f>
        <v>501.125</v>
      </c>
      <c r="W551">
        <f>IF(J551&lt;&gt;0,(ABS(S551*Constants!$B$4)+50)/100,IF(S551=0,MAX((0-ABS(U551*Constants!$B$4)),0),(ABS(S551*Constants!$B$4)+50)/100))</f>
        <v>501.125</v>
      </c>
      <c r="X551">
        <f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400.5</v>
      </c>
      <c r="Y551">
        <f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400.5</v>
      </c>
      <c r="Z551">
        <f t="shared" si="140"/>
        <v>400.5</v>
      </c>
      <c r="AA551">
        <f t="shared" si="141"/>
        <v>400.5</v>
      </c>
      <c r="AB551">
        <f>IF(I551&lt;&gt;0,(ABS(X551*Constants!$B$10)+50)/100,IF(X551=0,MAX((AB550-ABS(Z551*Constants!$B$4)),0),(ABS(X551*Constants!$B$4)+50)/100))</f>
        <v>0.54005</v>
      </c>
      <c r="AC551">
        <f>IF(J551&lt;&gt;0,(ABS(Y551*Constants!$B$10)+50)/100,IF(Y551=0,MAX((AC550-ABS(AA551*Constants!$B$4)),0),(ABS(Y551*Constants!$B$4)+50)/100))</f>
        <v>0.54005</v>
      </c>
      <c r="AD551">
        <f t="shared" si="142"/>
        <v>401</v>
      </c>
      <c r="AE551">
        <f t="shared" si="143"/>
        <v>400.5</v>
      </c>
      <c r="AF551">
        <f t="shared" si="144"/>
        <v>400.5</v>
      </c>
      <c r="AG551">
        <f>((Constants!$B$5*AG550)+Constants!$B$4*AD551+AH550)/(Constants!$B$5+Constants!$B$4)</f>
        <v>401</v>
      </c>
      <c r="AH551">
        <f>((Constants!$B$5*AG550)+Constants!$B$4*AD551+AH550)-(Constants!$B$5+Constants!$B$4)*AG551</f>
        <v>0</v>
      </c>
      <c r="AI551">
        <f>((Constants!$B$5*AI550)+Constants!$B$4*AE551+AJ550)/(Constants!$B$5+Constants!$B$4)</f>
        <v>400.5</v>
      </c>
      <c r="AJ551">
        <f>((Constants!$B$5*AI550)+Constants!$B$4*AE551+AJ550)-(Constants!$B$4+Constants!$B$5)*AI551</f>
        <v>0</v>
      </c>
      <c r="AK551">
        <f>((Constants!$B$5*AK550)+Constants!$B$4*AF551+AL550)/(Constants!$B$5+Constants!$B$4)</f>
        <v>400.5</v>
      </c>
      <c r="AL551">
        <f>((Constants!$B$5*AK550)+Constants!$B$4*AF551+AL550)-(Constants!$B$5+Constants!$B$4)*AK551</f>
        <v>0</v>
      </c>
      <c r="AM551">
        <f t="shared" si="145"/>
        <v>1</v>
      </c>
      <c r="AN551">
        <f t="shared" si="146"/>
        <v>1</v>
      </c>
      <c r="AO551">
        <f>(200000*(ABS(N551)-ABS(N549))+Constants!$B$7)/(2*Constants!$B$7)</f>
        <v>0.5</v>
      </c>
      <c r="AP551">
        <f>(200000*(ABS(O551)-ABS(O549))+Constants!$B$7)/(2*Constants!$B$7)</f>
        <v>0.5</v>
      </c>
      <c r="AQ551">
        <f t="shared" si="147"/>
        <v>1</v>
      </c>
      <c r="AR551">
        <f>(Constants!$B$3*Constants!$B$8*I551*K551+AS550)/(Constants!$B$9*Constants!$B$4)</f>
        <v>2.51327433628319</v>
      </c>
      <c r="AS551">
        <f>(Constants!$B$3*Constants!$B$8*I551*K551+AS550)-(AR551*Constants!$B$9*Constants!$B$4)</f>
        <v>0</v>
      </c>
      <c r="AT551">
        <f t="shared" si="148"/>
        <v>1379.78761061945</v>
      </c>
      <c r="AU551">
        <f t="array" ref="AU551">IF(SUMPRODUCT(--(SIGN(AN518:AN550)=SIGN(K519:K551)))=0,2,IF(AV550&gt;0,1,0))</f>
        <v>0</v>
      </c>
      <c r="AV551">
        <f>IF(AU551=2,ROUND(5*1000/Constants!$B$11,0),IF(AV550&gt;0,AV550-1,0))</f>
        <v>0</v>
      </c>
      <c r="AW551">
        <f t="shared" si="149"/>
        <v>0</v>
      </c>
      <c r="AX551">
        <f ca="1" t="array" ref="AX551">IF(AW551&gt;Constants!$B$12,2,IF(SUMPRODUCT(--(AX532:AX551=2))=0,0,1))</f>
        <v>2</v>
      </c>
      <c r="AZ551">
        <f t="array" ref="AZ551">IF(ABS(AG551)&gt;Constants!$B$13,2,IF(SUMPRODUCT(--(AZ531:AZ550=2))=0,0,1))</f>
        <v>0</v>
      </c>
    </row>
    <row r="552" spans="1:52">
      <c r="A552" s="3">
        <v>550</v>
      </c>
      <c r="B552">
        <f>Signals!D551</f>
        <v>1</v>
      </c>
      <c r="C552">
        <f>Signals!E551</f>
        <v>1</v>
      </c>
      <c r="D552">
        <f>Signals!G551</f>
        <v>0</v>
      </c>
      <c r="E552">
        <f>Signals!J551</f>
        <v>0</v>
      </c>
      <c r="F552">
        <f>Signals!K551</f>
        <v>0</v>
      </c>
      <c r="G552">
        <f>IF(Constants!$B$2=2,-B552,B552)</f>
        <v>1</v>
      </c>
      <c r="H552">
        <f>IF(Constants!$C$2=2,-C552,C552)</f>
        <v>1</v>
      </c>
      <c r="I552">
        <f t="shared" si="133"/>
        <v>1</v>
      </c>
      <c r="J552">
        <f t="shared" si="134"/>
        <v>1</v>
      </c>
      <c r="K552">
        <f t="shared" si="135"/>
        <v>1</v>
      </c>
      <c r="L552">
        <f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400.5</v>
      </c>
      <c r="M552">
        <f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400.5</v>
      </c>
      <c r="N552">
        <f t="shared" si="136"/>
        <v>400.5</v>
      </c>
      <c r="O552">
        <f t="shared" si="137"/>
        <v>400.5</v>
      </c>
      <c r="P552">
        <f>IF(I552&lt;&gt;0,(ABS(L552*Constants!$B$10)+50)/100,MAX(P551-ABS(N552*Constants!$B$4),0))</f>
        <v>0.54005</v>
      </c>
      <c r="Q552">
        <f>IF(J552&lt;&gt;0,(ABS(M552*Constants!$B$10)+50)/100,MAX(Q551-ABS(O552*Constants!$B$4),0))</f>
        <v>0.54005</v>
      </c>
      <c r="R552">
        <f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400.5</v>
      </c>
      <c r="S552">
        <f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400.5</v>
      </c>
      <c r="T552">
        <f t="shared" si="138"/>
        <v>400.5</v>
      </c>
      <c r="U552">
        <f t="shared" si="139"/>
        <v>400.5</v>
      </c>
      <c r="V552">
        <f>IF(I552&lt;&gt;0,(ABS(R552*Constants!$B$4)+50)/100,IF(R552=0,MAX((0-ABS(T552*Constants!$B$4)),0),(ABS(R552*Constants!$B$4)+50)/100))</f>
        <v>501.125</v>
      </c>
      <c r="W552">
        <f>IF(J552&lt;&gt;0,(ABS(S552*Constants!$B$4)+50)/100,IF(S552=0,MAX((0-ABS(U552*Constants!$B$4)),0),(ABS(S552*Constants!$B$4)+50)/100))</f>
        <v>501.125</v>
      </c>
      <c r="X552">
        <f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400.5</v>
      </c>
      <c r="Y552">
        <f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400.5</v>
      </c>
      <c r="Z552">
        <f t="shared" si="140"/>
        <v>400.5</v>
      </c>
      <c r="AA552">
        <f t="shared" si="141"/>
        <v>400.5</v>
      </c>
      <c r="AB552">
        <f>IF(I552&lt;&gt;0,(ABS(X552*Constants!$B$10)+50)/100,IF(X552=0,MAX((AB551-ABS(Z552*Constants!$B$4)),0),(ABS(X552*Constants!$B$4)+50)/100))</f>
        <v>0.54005</v>
      </c>
      <c r="AC552">
        <f>IF(J552&lt;&gt;0,(ABS(Y552*Constants!$B$10)+50)/100,IF(Y552=0,MAX((AC551-ABS(AA552*Constants!$B$4)),0),(ABS(Y552*Constants!$B$4)+50)/100))</f>
        <v>0.54005</v>
      </c>
      <c r="AD552">
        <f t="shared" si="142"/>
        <v>401</v>
      </c>
      <c r="AE552">
        <f t="shared" si="143"/>
        <v>400.5</v>
      </c>
      <c r="AF552">
        <f t="shared" si="144"/>
        <v>400.5</v>
      </c>
      <c r="AG552">
        <f>((Constants!$B$5*AG551)+Constants!$B$4*AD552+AH551)/(Constants!$B$5+Constants!$B$4)</f>
        <v>401</v>
      </c>
      <c r="AH552">
        <f>((Constants!$B$5*AG551)+Constants!$B$4*AD552+AH551)-(Constants!$B$5+Constants!$B$4)*AG552</f>
        <v>0</v>
      </c>
      <c r="AI552">
        <f>((Constants!$B$5*AI551)+Constants!$B$4*AE552+AJ551)/(Constants!$B$5+Constants!$B$4)</f>
        <v>400.5</v>
      </c>
      <c r="AJ552">
        <f>((Constants!$B$5*AI551)+Constants!$B$4*AE552+AJ551)-(Constants!$B$4+Constants!$B$5)*AI552</f>
        <v>0</v>
      </c>
      <c r="AK552">
        <f>((Constants!$B$5*AK551)+Constants!$B$4*AF552+AL551)/(Constants!$B$5+Constants!$B$4)</f>
        <v>400.5</v>
      </c>
      <c r="AL552">
        <f>((Constants!$B$5*AK551)+Constants!$B$4*AF552+AL551)-(Constants!$B$5+Constants!$B$4)*AK552</f>
        <v>0</v>
      </c>
      <c r="AM552">
        <f t="shared" si="145"/>
        <v>1</v>
      </c>
      <c r="AN552">
        <f t="shared" si="146"/>
        <v>1</v>
      </c>
      <c r="AO552">
        <f>(200000*(ABS(N552)-ABS(N550))+Constants!$B$7)/(2*Constants!$B$7)</f>
        <v>0.5</v>
      </c>
      <c r="AP552">
        <f>(200000*(ABS(O552)-ABS(O550))+Constants!$B$7)/(2*Constants!$B$7)</f>
        <v>0.5</v>
      </c>
      <c r="AQ552">
        <f t="shared" si="147"/>
        <v>1</v>
      </c>
      <c r="AR552">
        <f>(Constants!$B$3*Constants!$B$8*I552*K552+AS551)/(Constants!$B$9*Constants!$B$4)</f>
        <v>2.51327433628319</v>
      </c>
      <c r="AS552">
        <f>(Constants!$B$3*Constants!$B$8*I552*K552+AS551)-(AR552*Constants!$B$9*Constants!$B$4)</f>
        <v>0</v>
      </c>
      <c r="AT552">
        <f t="shared" si="148"/>
        <v>1382.30088495574</v>
      </c>
      <c r="AU552">
        <f t="array" ref="AU552">IF(SUMPRODUCT(--(SIGN(AN519:AN551)=SIGN(K520:K552)))=0,2,IF(AV551&gt;0,1,0))</f>
        <v>0</v>
      </c>
      <c r="AV552">
        <f>IF(AU552=2,ROUND(5*1000/Constants!$B$11,0),IF(AV551&gt;0,AV551-1,0))</f>
        <v>0</v>
      </c>
      <c r="AW552">
        <f t="shared" si="149"/>
        <v>0</v>
      </c>
      <c r="AX552">
        <f ca="1" t="array" ref="AX552">IF(AW552&gt;Constants!$B$12,2,IF(SUMPRODUCT(--(AX533:AX552=2))=0,0,1))</f>
        <v>2</v>
      </c>
      <c r="AZ552">
        <f t="array" ref="AZ552">IF(ABS(AG552)&gt;Constants!$B$13,2,IF(SUMPRODUCT(--(AZ532:AZ551=2))=0,0,1))</f>
        <v>0</v>
      </c>
    </row>
    <row r="553" spans="1:52">
      <c r="A553" s="3">
        <v>551</v>
      </c>
      <c r="B553">
        <f>Signals!D552</f>
        <v>1</v>
      </c>
      <c r="C553">
        <f>Signals!E552</f>
        <v>1</v>
      </c>
      <c r="D553">
        <f>Signals!G552</f>
        <v>0</v>
      </c>
      <c r="E553">
        <f>Signals!J552</f>
        <v>0</v>
      </c>
      <c r="F553">
        <f>Signals!K552</f>
        <v>0</v>
      </c>
      <c r="G553">
        <f>IF(Constants!$B$2=2,-B553,B553)</f>
        <v>1</v>
      </c>
      <c r="H553">
        <f>IF(Constants!$C$2=2,-C553,C553)</f>
        <v>1</v>
      </c>
      <c r="I553">
        <f t="shared" ref="I553:I616" si="150">IF(SIGN(G553+H553)=SIGN(AN552),G553,-G553)</f>
        <v>1</v>
      </c>
      <c r="J553">
        <f t="shared" ref="J553:J616" si="151">IF(SIGN(G553+H553)=SIGN(AN552),H553,-H553)</f>
        <v>1</v>
      </c>
      <c r="K553">
        <f t="shared" ref="K553:K616" si="152">IF(SIGN(G553+H553)=SIGN(AN552),1,-1)</f>
        <v>1</v>
      </c>
      <c r="L553">
        <f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400.5</v>
      </c>
      <c r="M553">
        <f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400.5</v>
      </c>
      <c r="N553">
        <f t="shared" ref="N553:N616" si="153">IF(I553&lt;&gt;0,L553,IF(P552&gt;0,N552,0))</f>
        <v>400.5</v>
      </c>
      <c r="O553">
        <f t="shared" ref="O553:O616" si="154">IF(J553&lt;&gt;0,M553,IF(Q552&gt;0,O552,0))</f>
        <v>400.5</v>
      </c>
      <c r="P553">
        <f>IF(I553&lt;&gt;0,(ABS(L553*Constants!$B$10)+50)/100,MAX(P552-ABS(N553*Constants!$B$4),0))</f>
        <v>0.54005</v>
      </c>
      <c r="Q553">
        <f>IF(J553&lt;&gt;0,(ABS(M553*Constants!$B$10)+50)/100,MAX(Q552-ABS(O553*Constants!$B$4),0))</f>
        <v>0.54005</v>
      </c>
      <c r="R553">
        <f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400.5</v>
      </c>
      <c r="S553">
        <f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400.5</v>
      </c>
      <c r="T553">
        <f t="shared" ref="T553:T616" si="155">IF(I553&lt;&gt;0,R553,IF(V552&gt;0,MAX(T552,R553),R553))</f>
        <v>400.5</v>
      </c>
      <c r="U553">
        <f t="shared" ref="U553:U616" si="156">IF(J553&lt;&gt;0,S553,IF(W552&gt;0,MAX(U552,S553),S553))</f>
        <v>400.5</v>
      </c>
      <c r="V553">
        <f>IF(I553&lt;&gt;0,(ABS(R553*Constants!$B$4)+50)/100,IF(R553=0,MAX((0-ABS(T553*Constants!$B$4)),0),(ABS(R553*Constants!$B$4)+50)/100))</f>
        <v>501.125</v>
      </c>
      <c r="W553">
        <f>IF(J553&lt;&gt;0,(ABS(S553*Constants!$B$4)+50)/100,IF(S553=0,MAX((0-ABS(U553*Constants!$B$4)),0),(ABS(S553*Constants!$B$4)+50)/100))</f>
        <v>501.125</v>
      </c>
      <c r="X553">
        <f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400.5</v>
      </c>
      <c r="Y553">
        <f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400.5</v>
      </c>
      <c r="Z553">
        <f t="shared" ref="Z553:Z616" si="157">IF(I553&lt;&gt;0,X553,IF(AB552&gt;0,MIN(Z552,X553),X553))</f>
        <v>400.5</v>
      </c>
      <c r="AA553">
        <f t="shared" ref="AA553:AA616" si="158">IF(J553&lt;&gt;0,Y553,IF(AC552&gt;0,MIN(AA552,Y553),Y553))</f>
        <v>400.5</v>
      </c>
      <c r="AB553">
        <f>IF(I553&lt;&gt;0,(ABS(X553*Constants!$B$10)+50)/100,IF(X553=0,MAX((AB552-ABS(Z553*Constants!$B$4)),0),(ABS(X553*Constants!$B$4)+50)/100))</f>
        <v>0.54005</v>
      </c>
      <c r="AC553">
        <f>IF(J553&lt;&gt;0,(ABS(Y553*Constants!$B$10)+50)/100,IF(Y553=0,MAX((AC552-ABS(AA553*Constants!$B$4)),0),(ABS(Y553*Constants!$B$4)+50)/100))</f>
        <v>0.54005</v>
      </c>
      <c r="AD553">
        <f t="shared" ref="AD553:AD616" si="159">IF(N553+O553&gt;=0,(1+N553+O553)/2,(N553+O553-1)/2)</f>
        <v>401</v>
      </c>
      <c r="AE553">
        <f t="shared" ref="AE553:AE616" si="160">MAX(T553,U553)</f>
        <v>400.5</v>
      </c>
      <c r="AF553">
        <f t="shared" ref="AF553:AF616" si="161">MIN(Z553,AA553)</f>
        <v>400.5</v>
      </c>
      <c r="AG553">
        <f>((Constants!$B$5*AG552)+Constants!$B$4*AD553+AH552)/(Constants!$B$5+Constants!$B$4)</f>
        <v>401</v>
      </c>
      <c r="AH553">
        <f>((Constants!$B$5*AG552)+Constants!$B$4*AD553+AH552)-(Constants!$B$5+Constants!$B$4)*AG553</f>
        <v>0</v>
      </c>
      <c r="AI553">
        <f>((Constants!$B$5*AI552)+Constants!$B$4*AE553+AJ552)/(Constants!$B$5+Constants!$B$4)</f>
        <v>400.5</v>
      </c>
      <c r="AJ553">
        <f>((Constants!$B$5*AI552)+Constants!$B$4*AE553+AJ552)-(Constants!$B$4+Constants!$B$5)*AI553</f>
        <v>0</v>
      </c>
      <c r="AK553">
        <f>((Constants!$B$5*AK552)+Constants!$B$4*AF553+AL552)/(Constants!$B$5+Constants!$B$4)</f>
        <v>400.5</v>
      </c>
      <c r="AL553">
        <f>((Constants!$B$5*AK552)+Constants!$B$4*AF553+AL552)-(Constants!$B$5+Constants!$B$4)*AK553</f>
        <v>0</v>
      </c>
      <c r="AM553">
        <f t="shared" ref="AM553:AM616" si="162">IF(AG553*K553&gt;0,1,IF(AG553*K553&lt;0,-1,0))</f>
        <v>1</v>
      </c>
      <c r="AN553">
        <f t="shared" ref="AN553:AN616" si="163">IF(SIGN(AI553)=SIGN(AK553),AM553,0)</f>
        <v>1</v>
      </c>
      <c r="AO553">
        <f>(200000*(ABS(N553)-ABS(N551))+Constants!$B$7)/(2*Constants!$B$7)</f>
        <v>0.5</v>
      </c>
      <c r="AP553">
        <f>(200000*(ABS(O553)-ABS(O551))+Constants!$B$7)/(2*Constants!$B$7)</f>
        <v>0.5</v>
      </c>
      <c r="AQ553">
        <f t="shared" ref="AQ553:AQ616" si="164">(1+AO553+AP553)/2</f>
        <v>1</v>
      </c>
      <c r="AR553">
        <f>(Constants!$B$3*Constants!$B$8*I553*K553+AS552)/(Constants!$B$9*Constants!$B$4)</f>
        <v>2.51327433628319</v>
      </c>
      <c r="AS553">
        <f>(Constants!$B$3*Constants!$B$8*I553*K553+AS552)-(AR553*Constants!$B$9*Constants!$B$4)</f>
        <v>0</v>
      </c>
      <c r="AT553">
        <f t="shared" ref="AT553:AT616" si="165">AR553+AT552</f>
        <v>1384.81415929202</v>
      </c>
      <c r="AU553">
        <f t="array" ref="AU553">IF(SUMPRODUCT(--(SIGN(AN520:AN552)=SIGN(K521:K553)))=0,2,IF(AV552&gt;0,1,0))</f>
        <v>0</v>
      </c>
      <c r="AV553">
        <f>IF(AU553=2,ROUND(5*1000/Constants!$B$11,0),IF(AV552&gt;0,AV552-1,0))</f>
        <v>0</v>
      </c>
      <c r="AW553">
        <f t="shared" ref="AW553:AW616" si="166">IF(I553&lt;&gt;J553,AW552+ABS(I553-J553),0)</f>
        <v>0</v>
      </c>
      <c r="AX553">
        <f ca="1" t="array" ref="AX553">IF(AW553&gt;Constants!$B$12,2,IF(SUMPRODUCT(--(AX534:AX553=2))=0,0,1))</f>
        <v>2</v>
      </c>
      <c r="AZ553">
        <f t="array" ref="AZ553">IF(ABS(AG553)&gt;Constants!$B$13,2,IF(SUMPRODUCT(--(AZ533:AZ552=2))=0,0,1))</f>
        <v>0</v>
      </c>
    </row>
    <row r="554" spans="1:52">
      <c r="A554" s="3">
        <v>552</v>
      </c>
      <c r="B554">
        <f>Signals!D553</f>
        <v>1</v>
      </c>
      <c r="C554">
        <f>Signals!E553</f>
        <v>1</v>
      </c>
      <c r="D554">
        <f>Signals!G553</f>
        <v>0</v>
      </c>
      <c r="E554">
        <f>Signals!J553</f>
        <v>0</v>
      </c>
      <c r="F554">
        <f>Signals!K553</f>
        <v>0</v>
      </c>
      <c r="G554">
        <f>IF(Constants!$B$2=2,-B554,B554)</f>
        <v>1</v>
      </c>
      <c r="H554">
        <f>IF(Constants!$C$2=2,-C554,C554)</f>
        <v>1</v>
      </c>
      <c r="I554">
        <f t="shared" si="150"/>
        <v>1</v>
      </c>
      <c r="J554">
        <f t="shared" si="151"/>
        <v>1</v>
      </c>
      <c r="K554">
        <f t="shared" si="152"/>
        <v>1</v>
      </c>
      <c r="L554">
        <f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400.5</v>
      </c>
      <c r="M554">
        <f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400.5</v>
      </c>
      <c r="N554">
        <f t="shared" si="153"/>
        <v>400.5</v>
      </c>
      <c r="O554">
        <f t="shared" si="154"/>
        <v>400.5</v>
      </c>
      <c r="P554">
        <f>IF(I554&lt;&gt;0,(ABS(L554*Constants!$B$10)+50)/100,MAX(P553-ABS(N554*Constants!$B$4),0))</f>
        <v>0.54005</v>
      </c>
      <c r="Q554">
        <f>IF(J554&lt;&gt;0,(ABS(M554*Constants!$B$10)+50)/100,MAX(Q553-ABS(O554*Constants!$B$4),0))</f>
        <v>0.54005</v>
      </c>
      <c r="R554">
        <f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400.5</v>
      </c>
      <c r="S554">
        <f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400.5</v>
      </c>
      <c r="T554">
        <f t="shared" si="155"/>
        <v>400.5</v>
      </c>
      <c r="U554">
        <f t="shared" si="156"/>
        <v>400.5</v>
      </c>
      <c r="V554">
        <f>IF(I554&lt;&gt;0,(ABS(R554*Constants!$B$4)+50)/100,IF(R554=0,MAX((0-ABS(T554*Constants!$B$4)),0),(ABS(R554*Constants!$B$4)+50)/100))</f>
        <v>501.125</v>
      </c>
      <c r="W554">
        <f>IF(J554&lt;&gt;0,(ABS(S554*Constants!$B$4)+50)/100,IF(S554=0,MAX((0-ABS(U554*Constants!$B$4)),0),(ABS(S554*Constants!$B$4)+50)/100))</f>
        <v>501.125</v>
      </c>
      <c r="X554">
        <f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400.5</v>
      </c>
      <c r="Y554">
        <f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400.5</v>
      </c>
      <c r="Z554">
        <f t="shared" si="157"/>
        <v>400.5</v>
      </c>
      <c r="AA554">
        <f t="shared" si="158"/>
        <v>400.5</v>
      </c>
      <c r="AB554">
        <f>IF(I554&lt;&gt;0,(ABS(X554*Constants!$B$10)+50)/100,IF(X554=0,MAX((AB553-ABS(Z554*Constants!$B$4)),0),(ABS(X554*Constants!$B$4)+50)/100))</f>
        <v>0.54005</v>
      </c>
      <c r="AC554">
        <f>IF(J554&lt;&gt;0,(ABS(Y554*Constants!$B$10)+50)/100,IF(Y554=0,MAX((AC553-ABS(AA554*Constants!$B$4)),0),(ABS(Y554*Constants!$B$4)+50)/100))</f>
        <v>0.54005</v>
      </c>
      <c r="AD554">
        <f t="shared" si="159"/>
        <v>401</v>
      </c>
      <c r="AE554">
        <f t="shared" si="160"/>
        <v>400.5</v>
      </c>
      <c r="AF554">
        <f t="shared" si="161"/>
        <v>400.5</v>
      </c>
      <c r="AG554">
        <f>((Constants!$B$5*AG553)+Constants!$B$4*AD554+AH553)/(Constants!$B$5+Constants!$B$4)</f>
        <v>401</v>
      </c>
      <c r="AH554">
        <f>((Constants!$B$5*AG553)+Constants!$B$4*AD554+AH553)-(Constants!$B$5+Constants!$B$4)*AG554</f>
        <v>0</v>
      </c>
      <c r="AI554">
        <f>((Constants!$B$5*AI553)+Constants!$B$4*AE554+AJ553)/(Constants!$B$5+Constants!$B$4)</f>
        <v>400.5</v>
      </c>
      <c r="AJ554">
        <f>((Constants!$B$5*AI553)+Constants!$B$4*AE554+AJ553)-(Constants!$B$4+Constants!$B$5)*AI554</f>
        <v>0</v>
      </c>
      <c r="AK554">
        <f>((Constants!$B$5*AK553)+Constants!$B$4*AF554+AL553)/(Constants!$B$5+Constants!$B$4)</f>
        <v>400.5</v>
      </c>
      <c r="AL554">
        <f>((Constants!$B$5*AK553)+Constants!$B$4*AF554+AL553)-(Constants!$B$5+Constants!$B$4)*AK554</f>
        <v>0</v>
      </c>
      <c r="AM554">
        <f t="shared" si="162"/>
        <v>1</v>
      </c>
      <c r="AN554">
        <f t="shared" si="163"/>
        <v>1</v>
      </c>
      <c r="AO554">
        <f>(200000*(ABS(N554)-ABS(N552))+Constants!$B$7)/(2*Constants!$B$7)</f>
        <v>0.5</v>
      </c>
      <c r="AP554">
        <f>(200000*(ABS(O554)-ABS(O552))+Constants!$B$7)/(2*Constants!$B$7)</f>
        <v>0.5</v>
      </c>
      <c r="AQ554">
        <f t="shared" si="164"/>
        <v>1</v>
      </c>
      <c r="AR554">
        <f>(Constants!$B$3*Constants!$B$8*I554*K554+AS553)/(Constants!$B$9*Constants!$B$4)</f>
        <v>2.51327433628319</v>
      </c>
      <c r="AS554">
        <f>(Constants!$B$3*Constants!$B$8*I554*K554+AS553)-(AR554*Constants!$B$9*Constants!$B$4)</f>
        <v>0</v>
      </c>
      <c r="AT554">
        <f t="shared" si="165"/>
        <v>1387.3274336283</v>
      </c>
      <c r="AU554">
        <f t="array" ref="AU554">IF(SUMPRODUCT(--(SIGN(AN521:AN553)=SIGN(K522:K554)))=0,2,IF(AV553&gt;0,1,0))</f>
        <v>0</v>
      </c>
      <c r="AV554">
        <f>IF(AU554=2,ROUND(5*1000/Constants!$B$11,0),IF(AV553&gt;0,AV553-1,0))</f>
        <v>0</v>
      </c>
      <c r="AW554">
        <f t="shared" si="166"/>
        <v>0</v>
      </c>
      <c r="AX554">
        <f ca="1" t="array" ref="AX554">IF(AW554&gt;Constants!$B$12,2,IF(SUMPRODUCT(--(AX535:AX554=2))=0,0,1))</f>
        <v>2</v>
      </c>
      <c r="AZ554">
        <f t="array" ref="AZ554">IF(ABS(AG554)&gt;Constants!$B$13,2,IF(SUMPRODUCT(--(AZ534:AZ553=2))=0,0,1))</f>
        <v>0</v>
      </c>
    </row>
    <row r="555" spans="1:52">
      <c r="A555" s="3">
        <v>553</v>
      </c>
      <c r="B555">
        <f>Signals!D554</f>
        <v>1</v>
      </c>
      <c r="C555">
        <f>Signals!E554</f>
        <v>1</v>
      </c>
      <c r="D555">
        <f>Signals!G554</f>
        <v>0</v>
      </c>
      <c r="E555">
        <f>Signals!J554</f>
        <v>0</v>
      </c>
      <c r="F555">
        <f>Signals!K554</f>
        <v>0</v>
      </c>
      <c r="G555">
        <f>IF(Constants!$B$2=2,-B555,B555)</f>
        <v>1</v>
      </c>
      <c r="H555">
        <f>IF(Constants!$C$2=2,-C555,C555)</f>
        <v>1</v>
      </c>
      <c r="I555">
        <f t="shared" si="150"/>
        <v>1</v>
      </c>
      <c r="J555">
        <f t="shared" si="151"/>
        <v>1</v>
      </c>
      <c r="K555">
        <f t="shared" si="152"/>
        <v>1</v>
      </c>
      <c r="L555">
        <f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400.5</v>
      </c>
      <c r="M555">
        <f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400.5</v>
      </c>
      <c r="N555">
        <f t="shared" si="153"/>
        <v>400.5</v>
      </c>
      <c r="O555">
        <f t="shared" si="154"/>
        <v>400.5</v>
      </c>
      <c r="P555">
        <f>IF(I555&lt;&gt;0,(ABS(L555*Constants!$B$10)+50)/100,MAX(P554-ABS(N555*Constants!$B$4),0))</f>
        <v>0.54005</v>
      </c>
      <c r="Q555">
        <f>IF(J555&lt;&gt;0,(ABS(M555*Constants!$B$10)+50)/100,MAX(Q554-ABS(O555*Constants!$B$4),0))</f>
        <v>0.54005</v>
      </c>
      <c r="R555">
        <f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400.5</v>
      </c>
      <c r="S555">
        <f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400.5</v>
      </c>
      <c r="T555">
        <f t="shared" si="155"/>
        <v>400.5</v>
      </c>
      <c r="U555">
        <f t="shared" si="156"/>
        <v>400.5</v>
      </c>
      <c r="V555">
        <f>IF(I555&lt;&gt;0,(ABS(R555*Constants!$B$4)+50)/100,IF(R555=0,MAX((0-ABS(T555*Constants!$B$4)),0),(ABS(R555*Constants!$B$4)+50)/100))</f>
        <v>501.125</v>
      </c>
      <c r="W555">
        <f>IF(J555&lt;&gt;0,(ABS(S555*Constants!$B$4)+50)/100,IF(S555=0,MAX((0-ABS(U555*Constants!$B$4)),0),(ABS(S555*Constants!$B$4)+50)/100))</f>
        <v>501.125</v>
      </c>
      <c r="X555">
        <f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400.5</v>
      </c>
      <c r="Y555">
        <f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400.5</v>
      </c>
      <c r="Z555">
        <f t="shared" si="157"/>
        <v>400.5</v>
      </c>
      <c r="AA555">
        <f t="shared" si="158"/>
        <v>400.5</v>
      </c>
      <c r="AB555">
        <f>IF(I555&lt;&gt;0,(ABS(X555*Constants!$B$10)+50)/100,IF(X555=0,MAX((AB554-ABS(Z555*Constants!$B$4)),0),(ABS(X555*Constants!$B$4)+50)/100))</f>
        <v>0.54005</v>
      </c>
      <c r="AC555">
        <f>IF(J555&lt;&gt;0,(ABS(Y555*Constants!$B$10)+50)/100,IF(Y555=0,MAX((AC554-ABS(AA555*Constants!$B$4)),0),(ABS(Y555*Constants!$B$4)+50)/100))</f>
        <v>0.54005</v>
      </c>
      <c r="AD555">
        <f t="shared" si="159"/>
        <v>401</v>
      </c>
      <c r="AE555">
        <f t="shared" si="160"/>
        <v>400.5</v>
      </c>
      <c r="AF555">
        <f t="shared" si="161"/>
        <v>400.5</v>
      </c>
      <c r="AG555">
        <f>((Constants!$B$5*AG554)+Constants!$B$4*AD555+AH554)/(Constants!$B$5+Constants!$B$4)</f>
        <v>401</v>
      </c>
      <c r="AH555">
        <f>((Constants!$B$5*AG554)+Constants!$B$4*AD555+AH554)-(Constants!$B$5+Constants!$B$4)*AG555</f>
        <v>0</v>
      </c>
      <c r="AI555">
        <f>((Constants!$B$5*AI554)+Constants!$B$4*AE555+AJ554)/(Constants!$B$5+Constants!$B$4)</f>
        <v>400.5</v>
      </c>
      <c r="AJ555">
        <f>((Constants!$B$5*AI554)+Constants!$B$4*AE555+AJ554)-(Constants!$B$4+Constants!$B$5)*AI555</f>
        <v>0</v>
      </c>
      <c r="AK555">
        <f>((Constants!$B$5*AK554)+Constants!$B$4*AF555+AL554)/(Constants!$B$5+Constants!$B$4)</f>
        <v>400.5</v>
      </c>
      <c r="AL555">
        <f>((Constants!$B$5*AK554)+Constants!$B$4*AF555+AL554)-(Constants!$B$5+Constants!$B$4)*AK555</f>
        <v>0</v>
      </c>
      <c r="AM555">
        <f t="shared" si="162"/>
        <v>1</v>
      </c>
      <c r="AN555">
        <f t="shared" si="163"/>
        <v>1</v>
      </c>
      <c r="AO555">
        <f>(200000*(ABS(N555)-ABS(N553))+Constants!$B$7)/(2*Constants!$B$7)</f>
        <v>0.5</v>
      </c>
      <c r="AP555">
        <f>(200000*(ABS(O555)-ABS(O553))+Constants!$B$7)/(2*Constants!$B$7)</f>
        <v>0.5</v>
      </c>
      <c r="AQ555">
        <f t="shared" si="164"/>
        <v>1</v>
      </c>
      <c r="AR555">
        <f>(Constants!$B$3*Constants!$B$8*I555*K555+AS554)/(Constants!$B$9*Constants!$B$4)</f>
        <v>2.51327433628319</v>
      </c>
      <c r="AS555">
        <f>(Constants!$B$3*Constants!$B$8*I555*K555+AS554)-(AR555*Constants!$B$9*Constants!$B$4)</f>
        <v>0</v>
      </c>
      <c r="AT555">
        <f t="shared" si="165"/>
        <v>1389.84070796459</v>
      </c>
      <c r="AU555">
        <f t="array" ref="AU555">IF(SUMPRODUCT(--(SIGN(AN522:AN554)=SIGN(K523:K555)))=0,2,IF(AV554&gt;0,1,0))</f>
        <v>0</v>
      </c>
      <c r="AV555">
        <f>IF(AU555=2,ROUND(5*1000/Constants!$B$11,0),IF(AV554&gt;0,AV554-1,0))</f>
        <v>0</v>
      </c>
      <c r="AW555">
        <f t="shared" si="166"/>
        <v>0</v>
      </c>
      <c r="AX555">
        <f ca="1" t="array" ref="AX555">IF(AW555&gt;Constants!$B$12,2,IF(SUMPRODUCT(--(AX536:AX555=2))=0,0,1))</f>
        <v>2</v>
      </c>
      <c r="AZ555">
        <f t="array" ref="AZ555">IF(ABS(AG555)&gt;Constants!$B$13,2,IF(SUMPRODUCT(--(AZ535:AZ554=2))=0,0,1))</f>
        <v>0</v>
      </c>
    </row>
    <row r="556" spans="1:52">
      <c r="A556" s="3">
        <v>554</v>
      </c>
      <c r="B556">
        <f>Signals!D555</f>
        <v>1</v>
      </c>
      <c r="C556">
        <f>Signals!E555</f>
        <v>1</v>
      </c>
      <c r="D556">
        <f>Signals!G555</f>
        <v>0</v>
      </c>
      <c r="E556">
        <f>Signals!J555</f>
        <v>0</v>
      </c>
      <c r="F556">
        <f>Signals!K555</f>
        <v>0</v>
      </c>
      <c r="G556">
        <f>IF(Constants!$B$2=2,-B556,B556)</f>
        <v>1</v>
      </c>
      <c r="H556">
        <f>IF(Constants!$C$2=2,-C556,C556)</f>
        <v>1</v>
      </c>
      <c r="I556">
        <f t="shared" si="150"/>
        <v>1</v>
      </c>
      <c r="J556">
        <f t="shared" si="151"/>
        <v>1</v>
      </c>
      <c r="K556">
        <f t="shared" si="152"/>
        <v>1</v>
      </c>
      <c r="L556">
        <f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400.5</v>
      </c>
      <c r="M556">
        <f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400.5</v>
      </c>
      <c r="N556">
        <f t="shared" si="153"/>
        <v>400.5</v>
      </c>
      <c r="O556">
        <f t="shared" si="154"/>
        <v>400.5</v>
      </c>
      <c r="P556">
        <f>IF(I556&lt;&gt;0,(ABS(L556*Constants!$B$10)+50)/100,MAX(P555-ABS(N556*Constants!$B$4),0))</f>
        <v>0.54005</v>
      </c>
      <c r="Q556">
        <f>IF(J556&lt;&gt;0,(ABS(M556*Constants!$B$10)+50)/100,MAX(Q555-ABS(O556*Constants!$B$4),0))</f>
        <v>0.54005</v>
      </c>
      <c r="R556">
        <f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400.5</v>
      </c>
      <c r="S556">
        <f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400.5</v>
      </c>
      <c r="T556">
        <f t="shared" si="155"/>
        <v>400.5</v>
      </c>
      <c r="U556">
        <f t="shared" si="156"/>
        <v>400.5</v>
      </c>
      <c r="V556">
        <f>IF(I556&lt;&gt;0,(ABS(R556*Constants!$B$4)+50)/100,IF(R556=0,MAX((0-ABS(T556*Constants!$B$4)),0),(ABS(R556*Constants!$B$4)+50)/100))</f>
        <v>501.125</v>
      </c>
      <c r="W556">
        <f>IF(J556&lt;&gt;0,(ABS(S556*Constants!$B$4)+50)/100,IF(S556=0,MAX((0-ABS(U556*Constants!$B$4)),0),(ABS(S556*Constants!$B$4)+50)/100))</f>
        <v>501.125</v>
      </c>
      <c r="X556">
        <f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400.5</v>
      </c>
      <c r="Y556">
        <f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400.5</v>
      </c>
      <c r="Z556">
        <f t="shared" si="157"/>
        <v>400.5</v>
      </c>
      <c r="AA556">
        <f t="shared" si="158"/>
        <v>400.5</v>
      </c>
      <c r="AB556">
        <f>IF(I556&lt;&gt;0,(ABS(X556*Constants!$B$10)+50)/100,IF(X556=0,MAX((AB555-ABS(Z556*Constants!$B$4)),0),(ABS(X556*Constants!$B$4)+50)/100))</f>
        <v>0.54005</v>
      </c>
      <c r="AC556">
        <f>IF(J556&lt;&gt;0,(ABS(Y556*Constants!$B$10)+50)/100,IF(Y556=0,MAX((AC555-ABS(AA556*Constants!$B$4)),0),(ABS(Y556*Constants!$B$4)+50)/100))</f>
        <v>0.54005</v>
      </c>
      <c r="AD556">
        <f t="shared" si="159"/>
        <v>401</v>
      </c>
      <c r="AE556">
        <f t="shared" si="160"/>
        <v>400.5</v>
      </c>
      <c r="AF556">
        <f t="shared" si="161"/>
        <v>400.5</v>
      </c>
      <c r="AG556">
        <f>((Constants!$B$5*AG555)+Constants!$B$4*AD556+AH555)/(Constants!$B$5+Constants!$B$4)</f>
        <v>401</v>
      </c>
      <c r="AH556">
        <f>((Constants!$B$5*AG555)+Constants!$B$4*AD556+AH555)-(Constants!$B$5+Constants!$B$4)*AG556</f>
        <v>0</v>
      </c>
      <c r="AI556">
        <f>((Constants!$B$5*AI555)+Constants!$B$4*AE556+AJ555)/(Constants!$B$5+Constants!$B$4)</f>
        <v>400.5</v>
      </c>
      <c r="AJ556">
        <f>((Constants!$B$5*AI555)+Constants!$B$4*AE556+AJ555)-(Constants!$B$4+Constants!$B$5)*AI556</f>
        <v>0</v>
      </c>
      <c r="AK556">
        <f>((Constants!$B$5*AK555)+Constants!$B$4*AF556+AL555)/(Constants!$B$5+Constants!$B$4)</f>
        <v>400.5</v>
      </c>
      <c r="AL556">
        <f>((Constants!$B$5*AK555)+Constants!$B$4*AF556+AL555)-(Constants!$B$5+Constants!$B$4)*AK556</f>
        <v>0</v>
      </c>
      <c r="AM556">
        <f t="shared" si="162"/>
        <v>1</v>
      </c>
      <c r="AN556">
        <f t="shared" si="163"/>
        <v>1</v>
      </c>
      <c r="AO556">
        <f>(200000*(ABS(N556)-ABS(N554))+Constants!$B$7)/(2*Constants!$B$7)</f>
        <v>0.5</v>
      </c>
      <c r="AP556">
        <f>(200000*(ABS(O556)-ABS(O554))+Constants!$B$7)/(2*Constants!$B$7)</f>
        <v>0.5</v>
      </c>
      <c r="AQ556">
        <f t="shared" si="164"/>
        <v>1</v>
      </c>
      <c r="AR556">
        <f>(Constants!$B$3*Constants!$B$8*I556*K556+AS555)/(Constants!$B$9*Constants!$B$4)</f>
        <v>2.51327433628319</v>
      </c>
      <c r="AS556">
        <f>(Constants!$B$3*Constants!$B$8*I556*K556+AS555)-(AR556*Constants!$B$9*Constants!$B$4)</f>
        <v>0</v>
      </c>
      <c r="AT556">
        <f t="shared" si="165"/>
        <v>1392.35398230087</v>
      </c>
      <c r="AU556">
        <f t="array" ref="AU556">IF(SUMPRODUCT(--(SIGN(AN523:AN555)=SIGN(K524:K556)))=0,2,IF(AV555&gt;0,1,0))</f>
        <v>0</v>
      </c>
      <c r="AV556">
        <f>IF(AU556=2,ROUND(5*1000/Constants!$B$11,0),IF(AV555&gt;0,AV555-1,0))</f>
        <v>0</v>
      </c>
      <c r="AW556">
        <f t="shared" si="166"/>
        <v>0</v>
      </c>
      <c r="AX556">
        <f ca="1" t="array" ref="AX556">IF(AW556&gt;Constants!$B$12,2,IF(SUMPRODUCT(--(AX537:AX556=2))=0,0,1))</f>
        <v>2</v>
      </c>
      <c r="AZ556">
        <f t="array" ref="AZ556">IF(ABS(AG556)&gt;Constants!$B$13,2,IF(SUMPRODUCT(--(AZ536:AZ555=2))=0,0,1))</f>
        <v>0</v>
      </c>
    </row>
    <row r="557" spans="1:52">
      <c r="A557" s="3">
        <v>555</v>
      </c>
      <c r="B557">
        <f>Signals!D556</f>
        <v>1</v>
      </c>
      <c r="C557">
        <f>Signals!E556</f>
        <v>1</v>
      </c>
      <c r="D557">
        <f>Signals!G556</f>
        <v>0</v>
      </c>
      <c r="E557">
        <f>Signals!J556</f>
        <v>0</v>
      </c>
      <c r="F557">
        <f>Signals!K556</f>
        <v>0</v>
      </c>
      <c r="G557">
        <f>IF(Constants!$B$2=2,-B557,B557)</f>
        <v>1</v>
      </c>
      <c r="H557">
        <f>IF(Constants!$C$2=2,-C557,C557)</f>
        <v>1</v>
      </c>
      <c r="I557">
        <f t="shared" si="150"/>
        <v>1</v>
      </c>
      <c r="J557">
        <f t="shared" si="151"/>
        <v>1</v>
      </c>
      <c r="K557">
        <f t="shared" si="152"/>
        <v>1</v>
      </c>
      <c r="L557">
        <f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400.5</v>
      </c>
      <c r="M557">
        <f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400.5</v>
      </c>
      <c r="N557">
        <f t="shared" si="153"/>
        <v>400.5</v>
      </c>
      <c r="O557">
        <f t="shared" si="154"/>
        <v>400.5</v>
      </c>
      <c r="P557">
        <f>IF(I557&lt;&gt;0,(ABS(L557*Constants!$B$10)+50)/100,MAX(P556-ABS(N557*Constants!$B$4),0))</f>
        <v>0.54005</v>
      </c>
      <c r="Q557">
        <f>IF(J557&lt;&gt;0,(ABS(M557*Constants!$B$10)+50)/100,MAX(Q556-ABS(O557*Constants!$B$4),0))</f>
        <v>0.54005</v>
      </c>
      <c r="R557">
        <f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400.5</v>
      </c>
      <c r="S557">
        <f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400.5</v>
      </c>
      <c r="T557">
        <f t="shared" si="155"/>
        <v>400.5</v>
      </c>
      <c r="U557">
        <f t="shared" si="156"/>
        <v>400.5</v>
      </c>
      <c r="V557">
        <f>IF(I557&lt;&gt;0,(ABS(R557*Constants!$B$4)+50)/100,IF(R557=0,MAX((0-ABS(T557*Constants!$B$4)),0),(ABS(R557*Constants!$B$4)+50)/100))</f>
        <v>501.125</v>
      </c>
      <c r="W557">
        <f>IF(J557&lt;&gt;0,(ABS(S557*Constants!$B$4)+50)/100,IF(S557=0,MAX((0-ABS(U557*Constants!$B$4)),0),(ABS(S557*Constants!$B$4)+50)/100))</f>
        <v>501.125</v>
      </c>
      <c r="X557">
        <f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400.5</v>
      </c>
      <c r="Y557">
        <f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400.5</v>
      </c>
      <c r="Z557">
        <f t="shared" si="157"/>
        <v>400.5</v>
      </c>
      <c r="AA557">
        <f t="shared" si="158"/>
        <v>400.5</v>
      </c>
      <c r="AB557">
        <f>IF(I557&lt;&gt;0,(ABS(X557*Constants!$B$10)+50)/100,IF(X557=0,MAX((AB556-ABS(Z557*Constants!$B$4)),0),(ABS(X557*Constants!$B$4)+50)/100))</f>
        <v>0.54005</v>
      </c>
      <c r="AC557">
        <f>IF(J557&lt;&gt;0,(ABS(Y557*Constants!$B$10)+50)/100,IF(Y557=0,MAX((AC556-ABS(AA557*Constants!$B$4)),0),(ABS(Y557*Constants!$B$4)+50)/100))</f>
        <v>0.54005</v>
      </c>
      <c r="AD557">
        <f t="shared" si="159"/>
        <v>401</v>
      </c>
      <c r="AE557">
        <f t="shared" si="160"/>
        <v>400.5</v>
      </c>
      <c r="AF557">
        <f t="shared" si="161"/>
        <v>400.5</v>
      </c>
      <c r="AG557">
        <f>((Constants!$B$5*AG556)+Constants!$B$4*AD557+AH556)/(Constants!$B$5+Constants!$B$4)</f>
        <v>401</v>
      </c>
      <c r="AH557">
        <f>((Constants!$B$5*AG556)+Constants!$B$4*AD557+AH556)-(Constants!$B$5+Constants!$B$4)*AG557</f>
        <v>0</v>
      </c>
      <c r="AI557">
        <f>((Constants!$B$5*AI556)+Constants!$B$4*AE557+AJ556)/(Constants!$B$5+Constants!$B$4)</f>
        <v>400.5</v>
      </c>
      <c r="AJ557">
        <f>((Constants!$B$5*AI556)+Constants!$B$4*AE557+AJ556)-(Constants!$B$4+Constants!$B$5)*AI557</f>
        <v>0</v>
      </c>
      <c r="AK557">
        <f>((Constants!$B$5*AK556)+Constants!$B$4*AF557+AL556)/(Constants!$B$5+Constants!$B$4)</f>
        <v>400.5</v>
      </c>
      <c r="AL557">
        <f>((Constants!$B$5*AK556)+Constants!$B$4*AF557+AL556)-(Constants!$B$5+Constants!$B$4)*AK557</f>
        <v>0</v>
      </c>
      <c r="AM557">
        <f t="shared" si="162"/>
        <v>1</v>
      </c>
      <c r="AN557">
        <f t="shared" si="163"/>
        <v>1</v>
      </c>
      <c r="AO557">
        <f>(200000*(ABS(N557)-ABS(N555))+Constants!$B$7)/(2*Constants!$B$7)</f>
        <v>0.5</v>
      </c>
      <c r="AP557">
        <f>(200000*(ABS(O557)-ABS(O555))+Constants!$B$7)/(2*Constants!$B$7)</f>
        <v>0.5</v>
      </c>
      <c r="AQ557">
        <f t="shared" si="164"/>
        <v>1</v>
      </c>
      <c r="AR557">
        <f>(Constants!$B$3*Constants!$B$8*I557*K557+AS556)/(Constants!$B$9*Constants!$B$4)</f>
        <v>2.51327433628319</v>
      </c>
      <c r="AS557">
        <f>(Constants!$B$3*Constants!$B$8*I557*K557+AS556)-(AR557*Constants!$B$9*Constants!$B$4)</f>
        <v>0</v>
      </c>
      <c r="AT557">
        <f t="shared" si="165"/>
        <v>1394.86725663715</v>
      </c>
      <c r="AU557">
        <f t="array" ref="AU557">IF(SUMPRODUCT(--(SIGN(AN524:AN556)=SIGN(K525:K557)))=0,2,IF(AV556&gt;0,1,0))</f>
        <v>0</v>
      </c>
      <c r="AV557">
        <f>IF(AU557=2,ROUND(5*1000/Constants!$B$11,0),IF(AV556&gt;0,AV556-1,0))</f>
        <v>0</v>
      </c>
      <c r="AW557">
        <f t="shared" si="166"/>
        <v>0</v>
      </c>
      <c r="AX557">
        <f ca="1" t="array" ref="AX557">IF(AW557&gt;Constants!$B$12,2,IF(SUMPRODUCT(--(AX538:AX557=2))=0,0,1))</f>
        <v>2</v>
      </c>
      <c r="AZ557">
        <f t="array" ref="AZ557">IF(ABS(AG557)&gt;Constants!$B$13,2,IF(SUMPRODUCT(--(AZ537:AZ556=2))=0,0,1))</f>
        <v>0</v>
      </c>
    </row>
    <row r="558" spans="1:52">
      <c r="A558" s="3">
        <v>556</v>
      </c>
      <c r="B558">
        <f>Signals!D557</f>
        <v>1</v>
      </c>
      <c r="C558">
        <f>Signals!E557</f>
        <v>1</v>
      </c>
      <c r="D558">
        <f>Signals!G557</f>
        <v>0</v>
      </c>
      <c r="E558">
        <f>Signals!J557</f>
        <v>0</v>
      </c>
      <c r="F558">
        <f>Signals!K557</f>
        <v>0</v>
      </c>
      <c r="G558">
        <f>IF(Constants!$B$2=2,-B558,B558)</f>
        <v>1</v>
      </c>
      <c r="H558">
        <f>IF(Constants!$C$2=2,-C558,C558)</f>
        <v>1</v>
      </c>
      <c r="I558">
        <f t="shared" si="150"/>
        <v>1</v>
      </c>
      <c r="J558">
        <f t="shared" si="151"/>
        <v>1</v>
      </c>
      <c r="K558">
        <f t="shared" si="152"/>
        <v>1</v>
      </c>
      <c r="L558">
        <f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400.5</v>
      </c>
      <c r="M558">
        <f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400.5</v>
      </c>
      <c r="N558">
        <f t="shared" si="153"/>
        <v>400.5</v>
      </c>
      <c r="O558">
        <f t="shared" si="154"/>
        <v>400.5</v>
      </c>
      <c r="P558">
        <f>IF(I558&lt;&gt;0,(ABS(L558*Constants!$B$10)+50)/100,MAX(P557-ABS(N558*Constants!$B$4),0))</f>
        <v>0.54005</v>
      </c>
      <c r="Q558">
        <f>IF(J558&lt;&gt;0,(ABS(M558*Constants!$B$10)+50)/100,MAX(Q557-ABS(O558*Constants!$B$4),0))</f>
        <v>0.54005</v>
      </c>
      <c r="R558">
        <f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400.5</v>
      </c>
      <c r="S558">
        <f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400.5</v>
      </c>
      <c r="T558">
        <f t="shared" si="155"/>
        <v>400.5</v>
      </c>
      <c r="U558">
        <f t="shared" si="156"/>
        <v>400.5</v>
      </c>
      <c r="V558">
        <f>IF(I558&lt;&gt;0,(ABS(R558*Constants!$B$4)+50)/100,IF(R558=0,MAX((0-ABS(T558*Constants!$B$4)),0),(ABS(R558*Constants!$B$4)+50)/100))</f>
        <v>501.125</v>
      </c>
      <c r="W558">
        <f>IF(J558&lt;&gt;0,(ABS(S558*Constants!$B$4)+50)/100,IF(S558=0,MAX((0-ABS(U558*Constants!$B$4)),0),(ABS(S558*Constants!$B$4)+50)/100))</f>
        <v>501.125</v>
      </c>
      <c r="X558">
        <f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400.5</v>
      </c>
      <c r="Y558">
        <f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400.5</v>
      </c>
      <c r="Z558">
        <f t="shared" si="157"/>
        <v>400.5</v>
      </c>
      <c r="AA558">
        <f t="shared" si="158"/>
        <v>400.5</v>
      </c>
      <c r="AB558">
        <f>IF(I558&lt;&gt;0,(ABS(X558*Constants!$B$10)+50)/100,IF(X558=0,MAX((AB557-ABS(Z558*Constants!$B$4)),0),(ABS(X558*Constants!$B$4)+50)/100))</f>
        <v>0.54005</v>
      </c>
      <c r="AC558">
        <f>IF(J558&lt;&gt;0,(ABS(Y558*Constants!$B$10)+50)/100,IF(Y558=0,MAX((AC557-ABS(AA558*Constants!$B$4)),0),(ABS(Y558*Constants!$B$4)+50)/100))</f>
        <v>0.54005</v>
      </c>
      <c r="AD558">
        <f t="shared" si="159"/>
        <v>401</v>
      </c>
      <c r="AE558">
        <f t="shared" si="160"/>
        <v>400.5</v>
      </c>
      <c r="AF558">
        <f t="shared" si="161"/>
        <v>400.5</v>
      </c>
      <c r="AG558">
        <f>((Constants!$B$5*AG557)+Constants!$B$4*AD558+AH557)/(Constants!$B$5+Constants!$B$4)</f>
        <v>401</v>
      </c>
      <c r="AH558">
        <f>((Constants!$B$5*AG557)+Constants!$B$4*AD558+AH557)-(Constants!$B$5+Constants!$B$4)*AG558</f>
        <v>0</v>
      </c>
      <c r="AI558">
        <f>((Constants!$B$5*AI557)+Constants!$B$4*AE558+AJ557)/(Constants!$B$5+Constants!$B$4)</f>
        <v>400.5</v>
      </c>
      <c r="AJ558">
        <f>((Constants!$B$5*AI557)+Constants!$B$4*AE558+AJ557)-(Constants!$B$4+Constants!$B$5)*AI558</f>
        <v>0</v>
      </c>
      <c r="AK558">
        <f>((Constants!$B$5*AK557)+Constants!$B$4*AF558+AL557)/(Constants!$B$5+Constants!$B$4)</f>
        <v>400.5</v>
      </c>
      <c r="AL558">
        <f>((Constants!$B$5*AK557)+Constants!$B$4*AF558+AL557)-(Constants!$B$5+Constants!$B$4)*AK558</f>
        <v>0</v>
      </c>
      <c r="AM558">
        <f t="shared" si="162"/>
        <v>1</v>
      </c>
      <c r="AN558">
        <f t="shared" si="163"/>
        <v>1</v>
      </c>
      <c r="AO558">
        <f>(200000*(ABS(N558)-ABS(N556))+Constants!$B$7)/(2*Constants!$B$7)</f>
        <v>0.5</v>
      </c>
      <c r="AP558">
        <f>(200000*(ABS(O558)-ABS(O556))+Constants!$B$7)/(2*Constants!$B$7)</f>
        <v>0.5</v>
      </c>
      <c r="AQ558">
        <f t="shared" si="164"/>
        <v>1</v>
      </c>
      <c r="AR558">
        <f>(Constants!$B$3*Constants!$B$8*I558*K558+AS557)/(Constants!$B$9*Constants!$B$4)</f>
        <v>2.51327433628319</v>
      </c>
      <c r="AS558">
        <f>(Constants!$B$3*Constants!$B$8*I558*K558+AS557)-(AR558*Constants!$B$9*Constants!$B$4)</f>
        <v>0</v>
      </c>
      <c r="AT558">
        <f t="shared" si="165"/>
        <v>1397.38053097344</v>
      </c>
      <c r="AU558">
        <f t="array" ref="AU558">IF(SUMPRODUCT(--(SIGN(AN525:AN557)=SIGN(K526:K558)))=0,2,IF(AV557&gt;0,1,0))</f>
        <v>0</v>
      </c>
      <c r="AV558">
        <f>IF(AU558=2,ROUND(5*1000/Constants!$B$11,0),IF(AV557&gt;0,AV557-1,0))</f>
        <v>0</v>
      </c>
      <c r="AW558">
        <f t="shared" si="166"/>
        <v>0</v>
      </c>
      <c r="AX558">
        <f ca="1" t="array" ref="AX558">IF(AW558&gt;Constants!$B$12,2,IF(SUMPRODUCT(--(AX539:AX558=2))=0,0,1))</f>
        <v>2</v>
      </c>
      <c r="AZ558">
        <f t="array" ref="AZ558">IF(ABS(AG558)&gt;Constants!$B$13,2,IF(SUMPRODUCT(--(AZ538:AZ557=2))=0,0,1))</f>
        <v>0</v>
      </c>
    </row>
    <row r="559" spans="1:52">
      <c r="A559" s="3">
        <v>557</v>
      </c>
      <c r="B559">
        <f>Signals!D558</f>
        <v>1</v>
      </c>
      <c r="C559">
        <f>Signals!E558</f>
        <v>1</v>
      </c>
      <c r="D559">
        <f>Signals!G558</f>
        <v>0</v>
      </c>
      <c r="E559">
        <f>Signals!J558</f>
        <v>0</v>
      </c>
      <c r="F559">
        <f>Signals!K558</f>
        <v>0</v>
      </c>
      <c r="G559">
        <f>IF(Constants!$B$2=2,-B559,B559)</f>
        <v>1</v>
      </c>
      <c r="H559">
        <f>IF(Constants!$C$2=2,-C559,C559)</f>
        <v>1</v>
      </c>
      <c r="I559">
        <f t="shared" si="150"/>
        <v>1</v>
      </c>
      <c r="J559">
        <f t="shared" si="151"/>
        <v>1</v>
      </c>
      <c r="K559">
        <f t="shared" si="152"/>
        <v>1</v>
      </c>
      <c r="L559">
        <f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400.5</v>
      </c>
      <c r="M559">
        <f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400.5</v>
      </c>
      <c r="N559">
        <f t="shared" si="153"/>
        <v>400.5</v>
      </c>
      <c r="O559">
        <f t="shared" si="154"/>
        <v>400.5</v>
      </c>
      <c r="P559">
        <f>IF(I559&lt;&gt;0,(ABS(L559*Constants!$B$10)+50)/100,MAX(P558-ABS(N559*Constants!$B$4),0))</f>
        <v>0.54005</v>
      </c>
      <c r="Q559">
        <f>IF(J559&lt;&gt;0,(ABS(M559*Constants!$B$10)+50)/100,MAX(Q558-ABS(O559*Constants!$B$4),0))</f>
        <v>0.54005</v>
      </c>
      <c r="R559">
        <f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400.5</v>
      </c>
      <c r="S559">
        <f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400.5</v>
      </c>
      <c r="T559">
        <f t="shared" si="155"/>
        <v>400.5</v>
      </c>
      <c r="U559">
        <f t="shared" si="156"/>
        <v>400.5</v>
      </c>
      <c r="V559">
        <f>IF(I559&lt;&gt;0,(ABS(R559*Constants!$B$4)+50)/100,IF(R559=0,MAX((0-ABS(T559*Constants!$B$4)),0),(ABS(R559*Constants!$B$4)+50)/100))</f>
        <v>501.125</v>
      </c>
      <c r="W559">
        <f>IF(J559&lt;&gt;0,(ABS(S559*Constants!$B$4)+50)/100,IF(S559=0,MAX((0-ABS(U559*Constants!$B$4)),0),(ABS(S559*Constants!$B$4)+50)/100))</f>
        <v>501.125</v>
      </c>
      <c r="X559">
        <f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400.5</v>
      </c>
      <c r="Y559">
        <f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400.5</v>
      </c>
      <c r="Z559">
        <f t="shared" si="157"/>
        <v>400.5</v>
      </c>
      <c r="AA559">
        <f t="shared" si="158"/>
        <v>400.5</v>
      </c>
      <c r="AB559">
        <f>IF(I559&lt;&gt;0,(ABS(X559*Constants!$B$10)+50)/100,IF(X559=0,MAX((AB558-ABS(Z559*Constants!$B$4)),0),(ABS(X559*Constants!$B$4)+50)/100))</f>
        <v>0.54005</v>
      </c>
      <c r="AC559">
        <f>IF(J559&lt;&gt;0,(ABS(Y559*Constants!$B$10)+50)/100,IF(Y559=0,MAX((AC558-ABS(AA559*Constants!$B$4)),0),(ABS(Y559*Constants!$B$4)+50)/100))</f>
        <v>0.54005</v>
      </c>
      <c r="AD559">
        <f t="shared" si="159"/>
        <v>401</v>
      </c>
      <c r="AE559">
        <f t="shared" si="160"/>
        <v>400.5</v>
      </c>
      <c r="AF559">
        <f t="shared" si="161"/>
        <v>400.5</v>
      </c>
      <c r="AG559">
        <f>((Constants!$B$5*AG558)+Constants!$B$4*AD559+AH558)/(Constants!$B$5+Constants!$B$4)</f>
        <v>401</v>
      </c>
      <c r="AH559">
        <f>((Constants!$B$5*AG558)+Constants!$B$4*AD559+AH558)-(Constants!$B$5+Constants!$B$4)*AG559</f>
        <v>0</v>
      </c>
      <c r="AI559">
        <f>((Constants!$B$5*AI558)+Constants!$B$4*AE559+AJ558)/(Constants!$B$5+Constants!$B$4)</f>
        <v>400.5</v>
      </c>
      <c r="AJ559">
        <f>((Constants!$B$5*AI558)+Constants!$B$4*AE559+AJ558)-(Constants!$B$4+Constants!$B$5)*AI559</f>
        <v>0</v>
      </c>
      <c r="AK559">
        <f>((Constants!$B$5*AK558)+Constants!$B$4*AF559+AL558)/(Constants!$B$5+Constants!$B$4)</f>
        <v>400.5</v>
      </c>
      <c r="AL559">
        <f>((Constants!$B$5*AK558)+Constants!$B$4*AF559+AL558)-(Constants!$B$5+Constants!$B$4)*AK559</f>
        <v>0</v>
      </c>
      <c r="AM559">
        <f t="shared" si="162"/>
        <v>1</v>
      </c>
      <c r="AN559">
        <f t="shared" si="163"/>
        <v>1</v>
      </c>
      <c r="AO559">
        <f>(200000*(ABS(N559)-ABS(N557))+Constants!$B$7)/(2*Constants!$B$7)</f>
        <v>0.5</v>
      </c>
      <c r="AP559">
        <f>(200000*(ABS(O559)-ABS(O557))+Constants!$B$7)/(2*Constants!$B$7)</f>
        <v>0.5</v>
      </c>
      <c r="AQ559">
        <f t="shared" si="164"/>
        <v>1</v>
      </c>
      <c r="AR559">
        <f>(Constants!$B$3*Constants!$B$8*I559*K559+AS558)/(Constants!$B$9*Constants!$B$4)</f>
        <v>2.51327433628319</v>
      </c>
      <c r="AS559">
        <f>(Constants!$B$3*Constants!$B$8*I559*K559+AS558)-(AR559*Constants!$B$9*Constants!$B$4)</f>
        <v>0</v>
      </c>
      <c r="AT559">
        <f t="shared" si="165"/>
        <v>1399.89380530972</v>
      </c>
      <c r="AU559">
        <f t="array" ref="AU559">IF(SUMPRODUCT(--(SIGN(AN526:AN558)=SIGN(K527:K559)))=0,2,IF(AV558&gt;0,1,0))</f>
        <v>0</v>
      </c>
      <c r="AV559">
        <f>IF(AU559=2,ROUND(5*1000/Constants!$B$11,0),IF(AV558&gt;0,AV558-1,0))</f>
        <v>0</v>
      </c>
      <c r="AW559">
        <f t="shared" si="166"/>
        <v>0</v>
      </c>
      <c r="AX559">
        <f ca="1" t="array" ref="AX559">IF(AW559&gt;Constants!$B$12,2,IF(SUMPRODUCT(--(AX540:AX559=2))=0,0,1))</f>
        <v>2</v>
      </c>
      <c r="AZ559">
        <f t="array" ref="AZ559">IF(ABS(AG559)&gt;Constants!$B$13,2,IF(SUMPRODUCT(--(AZ539:AZ558=2))=0,0,1))</f>
        <v>0</v>
      </c>
    </row>
    <row r="560" spans="1:52">
      <c r="A560" s="3">
        <v>558</v>
      </c>
      <c r="B560">
        <f>Signals!D559</f>
        <v>1</v>
      </c>
      <c r="C560">
        <f>Signals!E559</f>
        <v>1</v>
      </c>
      <c r="D560">
        <f>Signals!G559</f>
        <v>0</v>
      </c>
      <c r="E560">
        <f>Signals!J559</f>
        <v>0</v>
      </c>
      <c r="F560">
        <f>Signals!K559</f>
        <v>0</v>
      </c>
      <c r="G560">
        <f>IF(Constants!$B$2=2,-B560,B560)</f>
        <v>1</v>
      </c>
      <c r="H560">
        <f>IF(Constants!$C$2=2,-C560,C560)</f>
        <v>1</v>
      </c>
      <c r="I560">
        <f t="shared" si="150"/>
        <v>1</v>
      </c>
      <c r="J560">
        <f t="shared" si="151"/>
        <v>1</v>
      </c>
      <c r="K560">
        <f t="shared" si="152"/>
        <v>1</v>
      </c>
      <c r="L560">
        <f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400.5</v>
      </c>
      <c r="M560">
        <f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400.5</v>
      </c>
      <c r="N560">
        <f t="shared" si="153"/>
        <v>400.5</v>
      </c>
      <c r="O560">
        <f t="shared" si="154"/>
        <v>400.5</v>
      </c>
      <c r="P560">
        <f>IF(I560&lt;&gt;0,(ABS(L560*Constants!$B$10)+50)/100,MAX(P559-ABS(N560*Constants!$B$4),0))</f>
        <v>0.54005</v>
      </c>
      <c r="Q560">
        <f>IF(J560&lt;&gt;0,(ABS(M560*Constants!$B$10)+50)/100,MAX(Q559-ABS(O560*Constants!$B$4),0))</f>
        <v>0.54005</v>
      </c>
      <c r="R560">
        <f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400.5</v>
      </c>
      <c r="S560">
        <f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400.5</v>
      </c>
      <c r="T560">
        <f t="shared" si="155"/>
        <v>400.5</v>
      </c>
      <c r="U560">
        <f t="shared" si="156"/>
        <v>400.5</v>
      </c>
      <c r="V560">
        <f>IF(I560&lt;&gt;0,(ABS(R560*Constants!$B$4)+50)/100,IF(R560=0,MAX((0-ABS(T560*Constants!$B$4)),0),(ABS(R560*Constants!$B$4)+50)/100))</f>
        <v>501.125</v>
      </c>
      <c r="W560">
        <f>IF(J560&lt;&gt;0,(ABS(S560*Constants!$B$4)+50)/100,IF(S560=0,MAX((0-ABS(U560*Constants!$B$4)),0),(ABS(S560*Constants!$B$4)+50)/100))</f>
        <v>501.125</v>
      </c>
      <c r="X560">
        <f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400.5</v>
      </c>
      <c r="Y560">
        <f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400.5</v>
      </c>
      <c r="Z560">
        <f t="shared" si="157"/>
        <v>400.5</v>
      </c>
      <c r="AA560">
        <f t="shared" si="158"/>
        <v>400.5</v>
      </c>
      <c r="AB560">
        <f>IF(I560&lt;&gt;0,(ABS(X560*Constants!$B$10)+50)/100,IF(X560=0,MAX((AB559-ABS(Z560*Constants!$B$4)),0),(ABS(X560*Constants!$B$4)+50)/100))</f>
        <v>0.54005</v>
      </c>
      <c r="AC560">
        <f>IF(J560&lt;&gt;0,(ABS(Y560*Constants!$B$10)+50)/100,IF(Y560=0,MAX((AC559-ABS(AA560*Constants!$B$4)),0),(ABS(Y560*Constants!$B$4)+50)/100))</f>
        <v>0.54005</v>
      </c>
      <c r="AD560">
        <f t="shared" si="159"/>
        <v>401</v>
      </c>
      <c r="AE560">
        <f t="shared" si="160"/>
        <v>400.5</v>
      </c>
      <c r="AF560">
        <f t="shared" si="161"/>
        <v>400.5</v>
      </c>
      <c r="AG560">
        <f>((Constants!$B$5*AG559)+Constants!$B$4*AD560+AH559)/(Constants!$B$5+Constants!$B$4)</f>
        <v>401</v>
      </c>
      <c r="AH560">
        <f>((Constants!$B$5*AG559)+Constants!$B$4*AD560+AH559)-(Constants!$B$5+Constants!$B$4)*AG560</f>
        <v>0</v>
      </c>
      <c r="AI560">
        <f>((Constants!$B$5*AI559)+Constants!$B$4*AE560+AJ559)/(Constants!$B$5+Constants!$B$4)</f>
        <v>400.5</v>
      </c>
      <c r="AJ560">
        <f>((Constants!$B$5*AI559)+Constants!$B$4*AE560+AJ559)-(Constants!$B$4+Constants!$B$5)*AI560</f>
        <v>0</v>
      </c>
      <c r="AK560">
        <f>((Constants!$B$5*AK559)+Constants!$B$4*AF560+AL559)/(Constants!$B$5+Constants!$B$4)</f>
        <v>400.5</v>
      </c>
      <c r="AL560">
        <f>((Constants!$B$5*AK559)+Constants!$B$4*AF560+AL559)-(Constants!$B$5+Constants!$B$4)*AK560</f>
        <v>0</v>
      </c>
      <c r="AM560">
        <f t="shared" si="162"/>
        <v>1</v>
      </c>
      <c r="AN560">
        <f t="shared" si="163"/>
        <v>1</v>
      </c>
      <c r="AO560">
        <f>(200000*(ABS(N560)-ABS(N558))+Constants!$B$7)/(2*Constants!$B$7)</f>
        <v>0.5</v>
      </c>
      <c r="AP560">
        <f>(200000*(ABS(O560)-ABS(O558))+Constants!$B$7)/(2*Constants!$B$7)</f>
        <v>0.5</v>
      </c>
      <c r="AQ560">
        <f t="shared" si="164"/>
        <v>1</v>
      </c>
      <c r="AR560">
        <f>(Constants!$B$3*Constants!$B$8*I560*K560+AS559)/(Constants!$B$9*Constants!$B$4)</f>
        <v>2.51327433628319</v>
      </c>
      <c r="AS560">
        <f>(Constants!$B$3*Constants!$B$8*I560*K560+AS559)-(AR560*Constants!$B$9*Constants!$B$4)</f>
        <v>0</v>
      </c>
      <c r="AT560">
        <f t="shared" si="165"/>
        <v>1402.407079646</v>
      </c>
      <c r="AU560">
        <f t="array" ref="AU560">IF(SUMPRODUCT(--(SIGN(AN527:AN559)=SIGN(K528:K560)))=0,2,IF(AV559&gt;0,1,0))</f>
        <v>0</v>
      </c>
      <c r="AV560">
        <f>IF(AU560=2,ROUND(5*1000/Constants!$B$11,0),IF(AV559&gt;0,AV559-1,0))</f>
        <v>0</v>
      </c>
      <c r="AW560">
        <f t="shared" si="166"/>
        <v>0</v>
      </c>
      <c r="AX560">
        <f ca="1" t="array" ref="AX560">IF(AW560&gt;Constants!$B$12,2,IF(SUMPRODUCT(--(AX541:AX560=2))=0,0,1))</f>
        <v>2</v>
      </c>
      <c r="AZ560">
        <f t="array" ref="AZ560">IF(ABS(AG560)&gt;Constants!$B$13,2,IF(SUMPRODUCT(--(AZ540:AZ559=2))=0,0,1))</f>
        <v>0</v>
      </c>
    </row>
    <row r="561" spans="1:52">
      <c r="A561" s="3">
        <v>559</v>
      </c>
      <c r="B561">
        <f>Signals!D560</f>
        <v>1</v>
      </c>
      <c r="C561">
        <f>Signals!E560</f>
        <v>1</v>
      </c>
      <c r="D561">
        <f>Signals!G560</f>
        <v>0</v>
      </c>
      <c r="E561">
        <f>Signals!J560</f>
        <v>0</v>
      </c>
      <c r="F561">
        <f>Signals!K560</f>
        <v>0</v>
      </c>
      <c r="G561">
        <f>IF(Constants!$B$2=2,-B561,B561)</f>
        <v>1</v>
      </c>
      <c r="H561">
        <f>IF(Constants!$C$2=2,-C561,C561)</f>
        <v>1</v>
      </c>
      <c r="I561">
        <f t="shared" si="150"/>
        <v>1</v>
      </c>
      <c r="J561">
        <f t="shared" si="151"/>
        <v>1</v>
      </c>
      <c r="K561">
        <f t="shared" si="152"/>
        <v>1</v>
      </c>
      <c r="L561">
        <f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400.5</v>
      </c>
      <c r="M561">
        <f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400.5</v>
      </c>
      <c r="N561">
        <f t="shared" si="153"/>
        <v>400.5</v>
      </c>
      <c r="O561">
        <f t="shared" si="154"/>
        <v>400.5</v>
      </c>
      <c r="P561">
        <f>IF(I561&lt;&gt;0,(ABS(L561*Constants!$B$10)+50)/100,MAX(P560-ABS(N561*Constants!$B$4),0))</f>
        <v>0.54005</v>
      </c>
      <c r="Q561">
        <f>IF(J561&lt;&gt;0,(ABS(M561*Constants!$B$10)+50)/100,MAX(Q560-ABS(O561*Constants!$B$4),0))</f>
        <v>0.54005</v>
      </c>
      <c r="R561">
        <f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400.5</v>
      </c>
      <c r="S561">
        <f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400.5</v>
      </c>
      <c r="T561">
        <f t="shared" si="155"/>
        <v>400.5</v>
      </c>
      <c r="U561">
        <f t="shared" si="156"/>
        <v>400.5</v>
      </c>
      <c r="V561">
        <f>IF(I561&lt;&gt;0,(ABS(R561*Constants!$B$4)+50)/100,IF(R561=0,MAX((0-ABS(T561*Constants!$B$4)),0),(ABS(R561*Constants!$B$4)+50)/100))</f>
        <v>501.125</v>
      </c>
      <c r="W561">
        <f>IF(J561&lt;&gt;0,(ABS(S561*Constants!$B$4)+50)/100,IF(S561=0,MAX((0-ABS(U561*Constants!$B$4)),0),(ABS(S561*Constants!$B$4)+50)/100))</f>
        <v>501.125</v>
      </c>
      <c r="X561">
        <f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400.5</v>
      </c>
      <c r="Y561">
        <f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400.5</v>
      </c>
      <c r="Z561">
        <f t="shared" si="157"/>
        <v>400.5</v>
      </c>
      <c r="AA561">
        <f t="shared" si="158"/>
        <v>400.5</v>
      </c>
      <c r="AB561">
        <f>IF(I561&lt;&gt;0,(ABS(X561*Constants!$B$10)+50)/100,IF(X561=0,MAX((AB560-ABS(Z561*Constants!$B$4)),0),(ABS(X561*Constants!$B$4)+50)/100))</f>
        <v>0.54005</v>
      </c>
      <c r="AC561">
        <f>IF(J561&lt;&gt;0,(ABS(Y561*Constants!$B$10)+50)/100,IF(Y561=0,MAX((AC560-ABS(AA561*Constants!$B$4)),0),(ABS(Y561*Constants!$B$4)+50)/100))</f>
        <v>0.54005</v>
      </c>
      <c r="AD561">
        <f t="shared" si="159"/>
        <v>401</v>
      </c>
      <c r="AE561">
        <f t="shared" si="160"/>
        <v>400.5</v>
      </c>
      <c r="AF561">
        <f t="shared" si="161"/>
        <v>400.5</v>
      </c>
      <c r="AG561">
        <f>((Constants!$B$5*AG560)+Constants!$B$4*AD561+AH560)/(Constants!$B$5+Constants!$B$4)</f>
        <v>401</v>
      </c>
      <c r="AH561">
        <f>((Constants!$B$5*AG560)+Constants!$B$4*AD561+AH560)-(Constants!$B$5+Constants!$B$4)*AG561</f>
        <v>0</v>
      </c>
      <c r="AI561">
        <f>((Constants!$B$5*AI560)+Constants!$B$4*AE561+AJ560)/(Constants!$B$5+Constants!$B$4)</f>
        <v>400.5</v>
      </c>
      <c r="AJ561">
        <f>((Constants!$B$5*AI560)+Constants!$B$4*AE561+AJ560)-(Constants!$B$4+Constants!$B$5)*AI561</f>
        <v>0</v>
      </c>
      <c r="AK561">
        <f>((Constants!$B$5*AK560)+Constants!$B$4*AF561+AL560)/(Constants!$B$5+Constants!$B$4)</f>
        <v>400.5</v>
      </c>
      <c r="AL561">
        <f>((Constants!$B$5*AK560)+Constants!$B$4*AF561+AL560)-(Constants!$B$5+Constants!$B$4)*AK561</f>
        <v>0</v>
      </c>
      <c r="AM561">
        <f t="shared" si="162"/>
        <v>1</v>
      </c>
      <c r="AN561">
        <f t="shared" si="163"/>
        <v>1</v>
      </c>
      <c r="AO561">
        <f>(200000*(ABS(N561)-ABS(N559))+Constants!$B$7)/(2*Constants!$B$7)</f>
        <v>0.5</v>
      </c>
      <c r="AP561">
        <f>(200000*(ABS(O561)-ABS(O559))+Constants!$B$7)/(2*Constants!$B$7)</f>
        <v>0.5</v>
      </c>
      <c r="AQ561">
        <f t="shared" si="164"/>
        <v>1</v>
      </c>
      <c r="AR561">
        <f>(Constants!$B$3*Constants!$B$8*I561*K561+AS560)/(Constants!$B$9*Constants!$B$4)</f>
        <v>2.51327433628319</v>
      </c>
      <c r="AS561">
        <f>(Constants!$B$3*Constants!$B$8*I561*K561+AS560)-(AR561*Constants!$B$9*Constants!$B$4)</f>
        <v>0</v>
      </c>
      <c r="AT561">
        <f t="shared" si="165"/>
        <v>1404.92035398229</v>
      </c>
      <c r="AU561">
        <f t="array" ref="AU561">IF(SUMPRODUCT(--(SIGN(AN528:AN560)=SIGN(K529:K561)))=0,2,IF(AV560&gt;0,1,0))</f>
        <v>0</v>
      </c>
      <c r="AV561">
        <f>IF(AU561=2,ROUND(5*1000/Constants!$B$11,0),IF(AV560&gt;0,AV560-1,0))</f>
        <v>0</v>
      </c>
      <c r="AW561">
        <f t="shared" si="166"/>
        <v>0</v>
      </c>
      <c r="AX561">
        <f ca="1" t="array" ref="AX561">IF(AW561&gt;Constants!$B$12,2,IF(SUMPRODUCT(--(AX542:AX561=2))=0,0,1))</f>
        <v>2</v>
      </c>
      <c r="AZ561">
        <f t="array" ref="AZ561">IF(ABS(AG561)&gt;Constants!$B$13,2,IF(SUMPRODUCT(--(AZ541:AZ560=2))=0,0,1))</f>
        <v>0</v>
      </c>
    </row>
    <row r="562" spans="1:52">
      <c r="A562" s="3">
        <v>560</v>
      </c>
      <c r="B562">
        <f>Signals!D561</f>
        <v>1</v>
      </c>
      <c r="C562">
        <f>Signals!E561</f>
        <v>1</v>
      </c>
      <c r="D562">
        <f>Signals!G561</f>
        <v>0</v>
      </c>
      <c r="E562">
        <f>Signals!J561</f>
        <v>0</v>
      </c>
      <c r="F562">
        <f>Signals!K561</f>
        <v>0</v>
      </c>
      <c r="G562">
        <f>IF(Constants!$B$2=2,-B562,B562)</f>
        <v>1</v>
      </c>
      <c r="H562">
        <f>IF(Constants!$C$2=2,-C562,C562)</f>
        <v>1</v>
      </c>
      <c r="I562">
        <f t="shared" si="150"/>
        <v>1</v>
      </c>
      <c r="J562">
        <f t="shared" si="151"/>
        <v>1</v>
      </c>
      <c r="K562">
        <f t="shared" si="152"/>
        <v>1</v>
      </c>
      <c r="L562">
        <f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400.5</v>
      </c>
      <c r="M562">
        <f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400.5</v>
      </c>
      <c r="N562">
        <f t="shared" si="153"/>
        <v>400.5</v>
      </c>
      <c r="O562">
        <f t="shared" si="154"/>
        <v>400.5</v>
      </c>
      <c r="P562">
        <f>IF(I562&lt;&gt;0,(ABS(L562*Constants!$B$10)+50)/100,MAX(P561-ABS(N562*Constants!$B$4),0))</f>
        <v>0.54005</v>
      </c>
      <c r="Q562">
        <f>IF(J562&lt;&gt;0,(ABS(M562*Constants!$B$10)+50)/100,MAX(Q561-ABS(O562*Constants!$B$4),0))</f>
        <v>0.54005</v>
      </c>
      <c r="R562">
        <f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400.5</v>
      </c>
      <c r="S562">
        <f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400.5</v>
      </c>
      <c r="T562">
        <f t="shared" si="155"/>
        <v>400.5</v>
      </c>
      <c r="U562">
        <f t="shared" si="156"/>
        <v>400.5</v>
      </c>
      <c r="V562">
        <f>IF(I562&lt;&gt;0,(ABS(R562*Constants!$B$4)+50)/100,IF(R562=0,MAX((0-ABS(T562*Constants!$B$4)),0),(ABS(R562*Constants!$B$4)+50)/100))</f>
        <v>501.125</v>
      </c>
      <c r="W562">
        <f>IF(J562&lt;&gt;0,(ABS(S562*Constants!$B$4)+50)/100,IF(S562=0,MAX((0-ABS(U562*Constants!$B$4)),0),(ABS(S562*Constants!$B$4)+50)/100))</f>
        <v>501.125</v>
      </c>
      <c r="X562">
        <f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400.5</v>
      </c>
      <c r="Y562">
        <f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400.5</v>
      </c>
      <c r="Z562">
        <f t="shared" si="157"/>
        <v>400.5</v>
      </c>
      <c r="AA562">
        <f t="shared" si="158"/>
        <v>400.5</v>
      </c>
      <c r="AB562">
        <f>IF(I562&lt;&gt;0,(ABS(X562*Constants!$B$10)+50)/100,IF(X562=0,MAX((AB561-ABS(Z562*Constants!$B$4)),0),(ABS(X562*Constants!$B$4)+50)/100))</f>
        <v>0.54005</v>
      </c>
      <c r="AC562">
        <f>IF(J562&lt;&gt;0,(ABS(Y562*Constants!$B$10)+50)/100,IF(Y562=0,MAX((AC561-ABS(AA562*Constants!$B$4)),0),(ABS(Y562*Constants!$B$4)+50)/100))</f>
        <v>0.54005</v>
      </c>
      <c r="AD562">
        <f t="shared" si="159"/>
        <v>401</v>
      </c>
      <c r="AE562">
        <f t="shared" si="160"/>
        <v>400.5</v>
      </c>
      <c r="AF562">
        <f t="shared" si="161"/>
        <v>400.5</v>
      </c>
      <c r="AG562">
        <f>((Constants!$B$5*AG561)+Constants!$B$4*AD562+AH561)/(Constants!$B$5+Constants!$B$4)</f>
        <v>401</v>
      </c>
      <c r="AH562">
        <f>((Constants!$B$5*AG561)+Constants!$B$4*AD562+AH561)-(Constants!$B$5+Constants!$B$4)*AG562</f>
        <v>0</v>
      </c>
      <c r="AI562">
        <f>((Constants!$B$5*AI561)+Constants!$B$4*AE562+AJ561)/(Constants!$B$5+Constants!$B$4)</f>
        <v>400.5</v>
      </c>
      <c r="AJ562">
        <f>((Constants!$B$5*AI561)+Constants!$B$4*AE562+AJ561)-(Constants!$B$4+Constants!$B$5)*AI562</f>
        <v>0</v>
      </c>
      <c r="AK562">
        <f>((Constants!$B$5*AK561)+Constants!$B$4*AF562+AL561)/(Constants!$B$5+Constants!$B$4)</f>
        <v>400.5</v>
      </c>
      <c r="AL562">
        <f>((Constants!$B$5*AK561)+Constants!$B$4*AF562+AL561)-(Constants!$B$5+Constants!$B$4)*AK562</f>
        <v>0</v>
      </c>
      <c r="AM562">
        <f t="shared" si="162"/>
        <v>1</v>
      </c>
      <c r="AN562">
        <f t="shared" si="163"/>
        <v>1</v>
      </c>
      <c r="AO562">
        <f>(200000*(ABS(N562)-ABS(N560))+Constants!$B$7)/(2*Constants!$B$7)</f>
        <v>0.5</v>
      </c>
      <c r="AP562">
        <f>(200000*(ABS(O562)-ABS(O560))+Constants!$B$7)/(2*Constants!$B$7)</f>
        <v>0.5</v>
      </c>
      <c r="AQ562">
        <f t="shared" si="164"/>
        <v>1</v>
      </c>
      <c r="AR562">
        <f>(Constants!$B$3*Constants!$B$8*I562*K562+AS561)/(Constants!$B$9*Constants!$B$4)</f>
        <v>2.51327433628319</v>
      </c>
      <c r="AS562">
        <f>(Constants!$B$3*Constants!$B$8*I562*K562+AS561)-(AR562*Constants!$B$9*Constants!$B$4)</f>
        <v>0</v>
      </c>
      <c r="AT562">
        <f t="shared" si="165"/>
        <v>1407.43362831857</v>
      </c>
      <c r="AU562">
        <f t="array" ref="AU562">IF(SUMPRODUCT(--(SIGN(AN529:AN561)=SIGN(K530:K562)))=0,2,IF(AV561&gt;0,1,0))</f>
        <v>0</v>
      </c>
      <c r="AV562">
        <f>IF(AU562=2,ROUND(5*1000/Constants!$B$11,0),IF(AV561&gt;0,AV561-1,0))</f>
        <v>0</v>
      </c>
      <c r="AW562">
        <f t="shared" si="166"/>
        <v>0</v>
      </c>
      <c r="AX562">
        <f ca="1" t="array" ref="AX562">IF(AW562&gt;Constants!$B$12,2,IF(SUMPRODUCT(--(AX543:AX562=2))=0,0,1))</f>
        <v>2</v>
      </c>
      <c r="AZ562">
        <f t="array" ref="AZ562">IF(ABS(AG562)&gt;Constants!$B$13,2,IF(SUMPRODUCT(--(AZ542:AZ561=2))=0,0,1))</f>
        <v>0</v>
      </c>
    </row>
    <row r="563" spans="1:52">
      <c r="A563" s="3">
        <v>561</v>
      </c>
      <c r="B563">
        <f>Signals!D562</f>
        <v>1</v>
      </c>
      <c r="C563">
        <f>Signals!E562</f>
        <v>1</v>
      </c>
      <c r="D563">
        <f>Signals!G562</f>
        <v>0</v>
      </c>
      <c r="E563">
        <f>Signals!J562</f>
        <v>0</v>
      </c>
      <c r="F563">
        <f>Signals!K562</f>
        <v>0</v>
      </c>
      <c r="G563">
        <f>IF(Constants!$B$2=2,-B563,B563)</f>
        <v>1</v>
      </c>
      <c r="H563">
        <f>IF(Constants!$C$2=2,-C563,C563)</f>
        <v>1</v>
      </c>
      <c r="I563">
        <f t="shared" si="150"/>
        <v>1</v>
      </c>
      <c r="J563">
        <f t="shared" si="151"/>
        <v>1</v>
      </c>
      <c r="K563">
        <f t="shared" si="152"/>
        <v>1</v>
      </c>
      <c r="L563">
        <f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400.5</v>
      </c>
      <c r="M563">
        <f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400.5</v>
      </c>
      <c r="N563">
        <f t="shared" si="153"/>
        <v>400.5</v>
      </c>
      <c r="O563">
        <f t="shared" si="154"/>
        <v>400.5</v>
      </c>
      <c r="P563">
        <f>IF(I563&lt;&gt;0,(ABS(L563*Constants!$B$10)+50)/100,MAX(P562-ABS(N563*Constants!$B$4),0))</f>
        <v>0.54005</v>
      </c>
      <c r="Q563">
        <f>IF(J563&lt;&gt;0,(ABS(M563*Constants!$B$10)+50)/100,MAX(Q562-ABS(O563*Constants!$B$4),0))</f>
        <v>0.54005</v>
      </c>
      <c r="R563">
        <f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400.5</v>
      </c>
      <c r="S563">
        <f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400.5</v>
      </c>
      <c r="T563">
        <f t="shared" si="155"/>
        <v>400.5</v>
      </c>
      <c r="U563">
        <f t="shared" si="156"/>
        <v>400.5</v>
      </c>
      <c r="V563">
        <f>IF(I563&lt;&gt;0,(ABS(R563*Constants!$B$4)+50)/100,IF(R563=0,MAX((0-ABS(T563*Constants!$B$4)),0),(ABS(R563*Constants!$B$4)+50)/100))</f>
        <v>501.125</v>
      </c>
      <c r="W563">
        <f>IF(J563&lt;&gt;0,(ABS(S563*Constants!$B$4)+50)/100,IF(S563=0,MAX((0-ABS(U563*Constants!$B$4)),0),(ABS(S563*Constants!$B$4)+50)/100))</f>
        <v>501.125</v>
      </c>
      <c r="X563">
        <f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400.5</v>
      </c>
      <c r="Y563">
        <f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400.5</v>
      </c>
      <c r="Z563">
        <f t="shared" si="157"/>
        <v>400.5</v>
      </c>
      <c r="AA563">
        <f t="shared" si="158"/>
        <v>400.5</v>
      </c>
      <c r="AB563">
        <f>IF(I563&lt;&gt;0,(ABS(X563*Constants!$B$10)+50)/100,IF(X563=0,MAX((AB562-ABS(Z563*Constants!$B$4)),0),(ABS(X563*Constants!$B$4)+50)/100))</f>
        <v>0.54005</v>
      </c>
      <c r="AC563">
        <f>IF(J563&lt;&gt;0,(ABS(Y563*Constants!$B$10)+50)/100,IF(Y563=0,MAX((AC562-ABS(AA563*Constants!$B$4)),0),(ABS(Y563*Constants!$B$4)+50)/100))</f>
        <v>0.54005</v>
      </c>
      <c r="AD563">
        <f t="shared" si="159"/>
        <v>401</v>
      </c>
      <c r="AE563">
        <f t="shared" si="160"/>
        <v>400.5</v>
      </c>
      <c r="AF563">
        <f t="shared" si="161"/>
        <v>400.5</v>
      </c>
      <c r="AG563">
        <f>((Constants!$B$5*AG562)+Constants!$B$4*AD563+AH562)/(Constants!$B$5+Constants!$B$4)</f>
        <v>401</v>
      </c>
      <c r="AH563">
        <f>((Constants!$B$5*AG562)+Constants!$B$4*AD563+AH562)-(Constants!$B$5+Constants!$B$4)*AG563</f>
        <v>0</v>
      </c>
      <c r="AI563">
        <f>((Constants!$B$5*AI562)+Constants!$B$4*AE563+AJ562)/(Constants!$B$5+Constants!$B$4)</f>
        <v>400.5</v>
      </c>
      <c r="AJ563">
        <f>((Constants!$B$5*AI562)+Constants!$B$4*AE563+AJ562)-(Constants!$B$4+Constants!$B$5)*AI563</f>
        <v>0</v>
      </c>
      <c r="AK563">
        <f>((Constants!$B$5*AK562)+Constants!$B$4*AF563+AL562)/(Constants!$B$5+Constants!$B$4)</f>
        <v>400.5</v>
      </c>
      <c r="AL563">
        <f>((Constants!$B$5*AK562)+Constants!$B$4*AF563+AL562)-(Constants!$B$5+Constants!$B$4)*AK563</f>
        <v>0</v>
      </c>
      <c r="AM563">
        <f t="shared" si="162"/>
        <v>1</v>
      </c>
      <c r="AN563">
        <f t="shared" si="163"/>
        <v>1</v>
      </c>
      <c r="AO563">
        <f>(200000*(ABS(N563)-ABS(N561))+Constants!$B$7)/(2*Constants!$B$7)</f>
        <v>0.5</v>
      </c>
      <c r="AP563">
        <f>(200000*(ABS(O563)-ABS(O561))+Constants!$B$7)/(2*Constants!$B$7)</f>
        <v>0.5</v>
      </c>
      <c r="AQ563">
        <f t="shared" si="164"/>
        <v>1</v>
      </c>
      <c r="AR563">
        <f>(Constants!$B$3*Constants!$B$8*I563*K563+AS562)/(Constants!$B$9*Constants!$B$4)</f>
        <v>2.51327433628319</v>
      </c>
      <c r="AS563">
        <f>(Constants!$B$3*Constants!$B$8*I563*K563+AS562)-(AR563*Constants!$B$9*Constants!$B$4)</f>
        <v>0</v>
      </c>
      <c r="AT563">
        <f t="shared" si="165"/>
        <v>1409.94690265485</v>
      </c>
      <c r="AU563">
        <f t="array" ref="AU563">IF(SUMPRODUCT(--(SIGN(AN530:AN562)=SIGN(K531:K563)))=0,2,IF(AV562&gt;0,1,0))</f>
        <v>0</v>
      </c>
      <c r="AV563">
        <f>IF(AU563=2,ROUND(5*1000/Constants!$B$11,0),IF(AV562&gt;0,AV562-1,0))</f>
        <v>0</v>
      </c>
      <c r="AW563">
        <f t="shared" si="166"/>
        <v>0</v>
      </c>
      <c r="AX563">
        <f ca="1" t="array" ref="AX563">IF(AW563&gt;Constants!$B$12,2,IF(SUMPRODUCT(--(AX544:AX563=2))=0,0,1))</f>
        <v>2</v>
      </c>
      <c r="AZ563">
        <f t="array" ref="AZ563">IF(ABS(AG563)&gt;Constants!$B$13,2,IF(SUMPRODUCT(--(AZ543:AZ562=2))=0,0,1))</f>
        <v>0</v>
      </c>
    </row>
    <row r="564" spans="1:52">
      <c r="A564" s="3">
        <v>562</v>
      </c>
      <c r="B564">
        <f>Signals!D563</f>
        <v>1</v>
      </c>
      <c r="C564">
        <f>Signals!E563</f>
        <v>1</v>
      </c>
      <c r="D564">
        <f>Signals!G563</f>
        <v>0</v>
      </c>
      <c r="E564">
        <f>Signals!J563</f>
        <v>0</v>
      </c>
      <c r="F564">
        <f>Signals!K563</f>
        <v>0</v>
      </c>
      <c r="G564">
        <f>IF(Constants!$B$2=2,-B564,B564)</f>
        <v>1</v>
      </c>
      <c r="H564">
        <f>IF(Constants!$C$2=2,-C564,C564)</f>
        <v>1</v>
      </c>
      <c r="I564">
        <f t="shared" si="150"/>
        <v>1</v>
      </c>
      <c r="J564">
        <f t="shared" si="151"/>
        <v>1</v>
      </c>
      <c r="K564">
        <f t="shared" si="152"/>
        <v>1</v>
      </c>
      <c r="L564">
        <f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400.5</v>
      </c>
      <c r="M564">
        <f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400.5</v>
      </c>
      <c r="N564">
        <f t="shared" si="153"/>
        <v>400.5</v>
      </c>
      <c r="O564">
        <f t="shared" si="154"/>
        <v>400.5</v>
      </c>
      <c r="P564">
        <f>IF(I564&lt;&gt;0,(ABS(L564*Constants!$B$10)+50)/100,MAX(P563-ABS(N564*Constants!$B$4),0))</f>
        <v>0.54005</v>
      </c>
      <c r="Q564">
        <f>IF(J564&lt;&gt;0,(ABS(M564*Constants!$B$10)+50)/100,MAX(Q563-ABS(O564*Constants!$B$4),0))</f>
        <v>0.54005</v>
      </c>
      <c r="R564">
        <f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400.5</v>
      </c>
      <c r="S564">
        <f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400.5</v>
      </c>
      <c r="T564">
        <f t="shared" si="155"/>
        <v>400.5</v>
      </c>
      <c r="U564">
        <f t="shared" si="156"/>
        <v>400.5</v>
      </c>
      <c r="V564">
        <f>IF(I564&lt;&gt;0,(ABS(R564*Constants!$B$4)+50)/100,IF(R564=0,MAX((0-ABS(T564*Constants!$B$4)),0),(ABS(R564*Constants!$B$4)+50)/100))</f>
        <v>501.125</v>
      </c>
      <c r="W564">
        <f>IF(J564&lt;&gt;0,(ABS(S564*Constants!$B$4)+50)/100,IF(S564=0,MAX((0-ABS(U564*Constants!$B$4)),0),(ABS(S564*Constants!$B$4)+50)/100))</f>
        <v>501.125</v>
      </c>
      <c r="X564">
        <f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400.5</v>
      </c>
      <c r="Y564">
        <f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400.5</v>
      </c>
      <c r="Z564">
        <f t="shared" si="157"/>
        <v>400.5</v>
      </c>
      <c r="AA564">
        <f t="shared" si="158"/>
        <v>400.5</v>
      </c>
      <c r="AB564">
        <f>IF(I564&lt;&gt;0,(ABS(X564*Constants!$B$10)+50)/100,IF(X564=0,MAX((AB563-ABS(Z564*Constants!$B$4)),0),(ABS(X564*Constants!$B$4)+50)/100))</f>
        <v>0.54005</v>
      </c>
      <c r="AC564">
        <f>IF(J564&lt;&gt;0,(ABS(Y564*Constants!$B$10)+50)/100,IF(Y564=0,MAX((AC563-ABS(AA564*Constants!$B$4)),0),(ABS(Y564*Constants!$B$4)+50)/100))</f>
        <v>0.54005</v>
      </c>
      <c r="AD564">
        <f t="shared" si="159"/>
        <v>401</v>
      </c>
      <c r="AE564">
        <f t="shared" si="160"/>
        <v>400.5</v>
      </c>
      <c r="AF564">
        <f t="shared" si="161"/>
        <v>400.5</v>
      </c>
      <c r="AG564">
        <f>((Constants!$B$5*AG563)+Constants!$B$4*AD564+AH563)/(Constants!$B$5+Constants!$B$4)</f>
        <v>401</v>
      </c>
      <c r="AH564">
        <f>((Constants!$B$5*AG563)+Constants!$B$4*AD564+AH563)-(Constants!$B$5+Constants!$B$4)*AG564</f>
        <v>0</v>
      </c>
      <c r="AI564">
        <f>((Constants!$B$5*AI563)+Constants!$B$4*AE564+AJ563)/(Constants!$B$5+Constants!$B$4)</f>
        <v>400.5</v>
      </c>
      <c r="AJ564">
        <f>((Constants!$B$5*AI563)+Constants!$B$4*AE564+AJ563)-(Constants!$B$4+Constants!$B$5)*AI564</f>
        <v>0</v>
      </c>
      <c r="AK564">
        <f>((Constants!$B$5*AK563)+Constants!$B$4*AF564+AL563)/(Constants!$B$5+Constants!$B$4)</f>
        <v>400.5</v>
      </c>
      <c r="AL564">
        <f>((Constants!$B$5*AK563)+Constants!$B$4*AF564+AL563)-(Constants!$B$5+Constants!$B$4)*AK564</f>
        <v>0</v>
      </c>
      <c r="AM564">
        <f t="shared" si="162"/>
        <v>1</v>
      </c>
      <c r="AN564">
        <f t="shared" si="163"/>
        <v>1</v>
      </c>
      <c r="AO564">
        <f>(200000*(ABS(N564)-ABS(N562))+Constants!$B$7)/(2*Constants!$B$7)</f>
        <v>0.5</v>
      </c>
      <c r="AP564">
        <f>(200000*(ABS(O564)-ABS(O562))+Constants!$B$7)/(2*Constants!$B$7)</f>
        <v>0.5</v>
      </c>
      <c r="AQ564">
        <f t="shared" si="164"/>
        <v>1</v>
      </c>
      <c r="AR564">
        <f>(Constants!$B$3*Constants!$B$8*I564*K564+AS563)/(Constants!$B$9*Constants!$B$4)</f>
        <v>2.51327433628319</v>
      </c>
      <c r="AS564">
        <f>(Constants!$B$3*Constants!$B$8*I564*K564+AS563)-(AR564*Constants!$B$9*Constants!$B$4)</f>
        <v>0</v>
      </c>
      <c r="AT564">
        <f t="shared" si="165"/>
        <v>1412.46017699113</v>
      </c>
      <c r="AU564">
        <f t="array" ref="AU564">IF(SUMPRODUCT(--(SIGN(AN531:AN563)=SIGN(K532:K564)))=0,2,IF(AV563&gt;0,1,0))</f>
        <v>0</v>
      </c>
      <c r="AV564">
        <f>IF(AU564=2,ROUND(5*1000/Constants!$B$11,0),IF(AV563&gt;0,AV563-1,0))</f>
        <v>0</v>
      </c>
      <c r="AW564">
        <f t="shared" si="166"/>
        <v>0</v>
      </c>
      <c r="AX564">
        <f ca="1" t="array" ref="AX564">IF(AW564&gt;Constants!$B$12,2,IF(SUMPRODUCT(--(AX545:AX564=2))=0,0,1))</f>
        <v>2</v>
      </c>
      <c r="AZ564">
        <f t="array" ref="AZ564">IF(ABS(AG564)&gt;Constants!$B$13,2,IF(SUMPRODUCT(--(AZ544:AZ563=2))=0,0,1))</f>
        <v>0</v>
      </c>
    </row>
    <row r="565" spans="1:52">
      <c r="A565" s="3">
        <v>563</v>
      </c>
      <c r="B565">
        <f>Signals!D564</f>
        <v>1</v>
      </c>
      <c r="C565">
        <f>Signals!E564</f>
        <v>1</v>
      </c>
      <c r="D565">
        <f>Signals!G564</f>
        <v>0</v>
      </c>
      <c r="E565">
        <f>Signals!J564</f>
        <v>0</v>
      </c>
      <c r="F565">
        <f>Signals!K564</f>
        <v>0</v>
      </c>
      <c r="G565">
        <f>IF(Constants!$B$2=2,-B565,B565)</f>
        <v>1</v>
      </c>
      <c r="H565">
        <f>IF(Constants!$C$2=2,-C565,C565)</f>
        <v>1</v>
      </c>
      <c r="I565">
        <f t="shared" si="150"/>
        <v>1</v>
      </c>
      <c r="J565">
        <f t="shared" si="151"/>
        <v>1</v>
      </c>
      <c r="K565">
        <f t="shared" si="152"/>
        <v>1</v>
      </c>
      <c r="L565">
        <f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400.5</v>
      </c>
      <c r="M565">
        <f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400.5</v>
      </c>
      <c r="N565">
        <f t="shared" si="153"/>
        <v>400.5</v>
      </c>
      <c r="O565">
        <f t="shared" si="154"/>
        <v>400.5</v>
      </c>
      <c r="P565">
        <f>IF(I565&lt;&gt;0,(ABS(L565*Constants!$B$10)+50)/100,MAX(P564-ABS(N565*Constants!$B$4),0))</f>
        <v>0.54005</v>
      </c>
      <c r="Q565">
        <f>IF(J565&lt;&gt;0,(ABS(M565*Constants!$B$10)+50)/100,MAX(Q564-ABS(O565*Constants!$B$4),0))</f>
        <v>0.54005</v>
      </c>
      <c r="R565">
        <f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400.5</v>
      </c>
      <c r="S565">
        <f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400.5</v>
      </c>
      <c r="T565">
        <f t="shared" si="155"/>
        <v>400.5</v>
      </c>
      <c r="U565">
        <f t="shared" si="156"/>
        <v>400.5</v>
      </c>
      <c r="V565">
        <f>IF(I565&lt;&gt;0,(ABS(R565*Constants!$B$4)+50)/100,IF(R565=0,MAX((0-ABS(T565*Constants!$B$4)),0),(ABS(R565*Constants!$B$4)+50)/100))</f>
        <v>501.125</v>
      </c>
      <c r="W565">
        <f>IF(J565&lt;&gt;0,(ABS(S565*Constants!$B$4)+50)/100,IF(S565=0,MAX((0-ABS(U565*Constants!$B$4)),0),(ABS(S565*Constants!$B$4)+50)/100))</f>
        <v>501.125</v>
      </c>
      <c r="X565">
        <f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400.5</v>
      </c>
      <c r="Y565">
        <f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400.5</v>
      </c>
      <c r="Z565">
        <f t="shared" si="157"/>
        <v>400.5</v>
      </c>
      <c r="AA565">
        <f t="shared" si="158"/>
        <v>400.5</v>
      </c>
      <c r="AB565">
        <f>IF(I565&lt;&gt;0,(ABS(X565*Constants!$B$10)+50)/100,IF(X565=0,MAX((AB564-ABS(Z565*Constants!$B$4)),0),(ABS(X565*Constants!$B$4)+50)/100))</f>
        <v>0.54005</v>
      </c>
      <c r="AC565">
        <f>IF(J565&lt;&gt;0,(ABS(Y565*Constants!$B$10)+50)/100,IF(Y565=0,MAX((AC564-ABS(AA565*Constants!$B$4)),0),(ABS(Y565*Constants!$B$4)+50)/100))</f>
        <v>0.54005</v>
      </c>
      <c r="AD565">
        <f t="shared" si="159"/>
        <v>401</v>
      </c>
      <c r="AE565">
        <f t="shared" si="160"/>
        <v>400.5</v>
      </c>
      <c r="AF565">
        <f t="shared" si="161"/>
        <v>400.5</v>
      </c>
      <c r="AG565">
        <f>((Constants!$B$5*AG564)+Constants!$B$4*AD565+AH564)/(Constants!$B$5+Constants!$B$4)</f>
        <v>401</v>
      </c>
      <c r="AH565">
        <f>((Constants!$B$5*AG564)+Constants!$B$4*AD565+AH564)-(Constants!$B$5+Constants!$B$4)*AG565</f>
        <v>0</v>
      </c>
      <c r="AI565">
        <f>((Constants!$B$5*AI564)+Constants!$B$4*AE565+AJ564)/(Constants!$B$5+Constants!$B$4)</f>
        <v>400.5</v>
      </c>
      <c r="AJ565">
        <f>((Constants!$B$5*AI564)+Constants!$B$4*AE565+AJ564)-(Constants!$B$4+Constants!$B$5)*AI565</f>
        <v>0</v>
      </c>
      <c r="AK565">
        <f>((Constants!$B$5*AK564)+Constants!$B$4*AF565+AL564)/(Constants!$B$5+Constants!$B$4)</f>
        <v>400.5</v>
      </c>
      <c r="AL565">
        <f>((Constants!$B$5*AK564)+Constants!$B$4*AF565+AL564)-(Constants!$B$5+Constants!$B$4)*AK565</f>
        <v>0</v>
      </c>
      <c r="AM565">
        <f t="shared" si="162"/>
        <v>1</v>
      </c>
      <c r="AN565">
        <f t="shared" si="163"/>
        <v>1</v>
      </c>
      <c r="AO565">
        <f>(200000*(ABS(N565)-ABS(N563))+Constants!$B$7)/(2*Constants!$B$7)</f>
        <v>0.5</v>
      </c>
      <c r="AP565">
        <f>(200000*(ABS(O565)-ABS(O563))+Constants!$B$7)/(2*Constants!$B$7)</f>
        <v>0.5</v>
      </c>
      <c r="AQ565">
        <f t="shared" si="164"/>
        <v>1</v>
      </c>
      <c r="AR565">
        <f>(Constants!$B$3*Constants!$B$8*I565*K565+AS564)/(Constants!$B$9*Constants!$B$4)</f>
        <v>2.51327433628319</v>
      </c>
      <c r="AS565">
        <f>(Constants!$B$3*Constants!$B$8*I565*K565+AS564)-(AR565*Constants!$B$9*Constants!$B$4)</f>
        <v>0</v>
      </c>
      <c r="AT565">
        <f t="shared" si="165"/>
        <v>1414.97345132742</v>
      </c>
      <c r="AU565">
        <f t="array" ref="AU565">IF(SUMPRODUCT(--(SIGN(AN532:AN564)=SIGN(K533:K565)))=0,2,IF(AV564&gt;0,1,0))</f>
        <v>0</v>
      </c>
      <c r="AV565">
        <f>IF(AU565=2,ROUND(5*1000/Constants!$B$11,0),IF(AV564&gt;0,AV564-1,0))</f>
        <v>0</v>
      </c>
      <c r="AW565">
        <f t="shared" si="166"/>
        <v>0</v>
      </c>
      <c r="AX565">
        <f ca="1" t="array" ref="AX565">IF(AW565&gt;Constants!$B$12,2,IF(SUMPRODUCT(--(AX546:AX565=2))=0,0,1))</f>
        <v>2</v>
      </c>
      <c r="AZ565">
        <f t="array" ref="AZ565">IF(ABS(AG565)&gt;Constants!$B$13,2,IF(SUMPRODUCT(--(AZ545:AZ564=2))=0,0,1))</f>
        <v>0</v>
      </c>
    </row>
    <row r="566" spans="1:52">
      <c r="A566" s="3">
        <v>564</v>
      </c>
      <c r="B566">
        <f>Signals!D565</f>
        <v>1</v>
      </c>
      <c r="C566">
        <f>Signals!E565</f>
        <v>1</v>
      </c>
      <c r="D566">
        <f>Signals!G565</f>
        <v>0</v>
      </c>
      <c r="E566">
        <f>Signals!J565</f>
        <v>0</v>
      </c>
      <c r="F566">
        <f>Signals!K565</f>
        <v>0</v>
      </c>
      <c r="G566">
        <f>IF(Constants!$B$2=2,-B566,B566)</f>
        <v>1</v>
      </c>
      <c r="H566">
        <f>IF(Constants!$C$2=2,-C566,C566)</f>
        <v>1</v>
      </c>
      <c r="I566">
        <f t="shared" si="150"/>
        <v>1</v>
      </c>
      <c r="J566">
        <f t="shared" si="151"/>
        <v>1</v>
      </c>
      <c r="K566">
        <f t="shared" si="152"/>
        <v>1</v>
      </c>
      <c r="L566">
        <f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400.5</v>
      </c>
      <c r="M566">
        <f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400.5</v>
      </c>
      <c r="N566">
        <f t="shared" si="153"/>
        <v>400.5</v>
      </c>
      <c r="O566">
        <f t="shared" si="154"/>
        <v>400.5</v>
      </c>
      <c r="P566">
        <f>IF(I566&lt;&gt;0,(ABS(L566*Constants!$B$10)+50)/100,MAX(P565-ABS(N566*Constants!$B$4),0))</f>
        <v>0.54005</v>
      </c>
      <c r="Q566">
        <f>IF(J566&lt;&gt;0,(ABS(M566*Constants!$B$10)+50)/100,MAX(Q565-ABS(O566*Constants!$B$4),0))</f>
        <v>0.54005</v>
      </c>
      <c r="R566">
        <f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400.5</v>
      </c>
      <c r="S566">
        <f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400.5</v>
      </c>
      <c r="T566">
        <f t="shared" si="155"/>
        <v>400.5</v>
      </c>
      <c r="U566">
        <f t="shared" si="156"/>
        <v>400.5</v>
      </c>
      <c r="V566">
        <f>IF(I566&lt;&gt;0,(ABS(R566*Constants!$B$4)+50)/100,IF(R566=0,MAX((0-ABS(T566*Constants!$B$4)),0),(ABS(R566*Constants!$B$4)+50)/100))</f>
        <v>501.125</v>
      </c>
      <c r="W566">
        <f>IF(J566&lt;&gt;0,(ABS(S566*Constants!$B$4)+50)/100,IF(S566=0,MAX((0-ABS(U566*Constants!$B$4)),0),(ABS(S566*Constants!$B$4)+50)/100))</f>
        <v>501.125</v>
      </c>
      <c r="X566">
        <f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400.5</v>
      </c>
      <c r="Y566">
        <f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400.5</v>
      </c>
      <c r="Z566">
        <f t="shared" si="157"/>
        <v>400.5</v>
      </c>
      <c r="AA566">
        <f t="shared" si="158"/>
        <v>400.5</v>
      </c>
      <c r="AB566">
        <f>IF(I566&lt;&gt;0,(ABS(X566*Constants!$B$10)+50)/100,IF(X566=0,MAX((AB565-ABS(Z566*Constants!$B$4)),0),(ABS(X566*Constants!$B$4)+50)/100))</f>
        <v>0.54005</v>
      </c>
      <c r="AC566">
        <f>IF(J566&lt;&gt;0,(ABS(Y566*Constants!$B$10)+50)/100,IF(Y566=0,MAX((AC565-ABS(AA566*Constants!$B$4)),0),(ABS(Y566*Constants!$B$4)+50)/100))</f>
        <v>0.54005</v>
      </c>
      <c r="AD566">
        <f t="shared" si="159"/>
        <v>401</v>
      </c>
      <c r="AE566">
        <f t="shared" si="160"/>
        <v>400.5</v>
      </c>
      <c r="AF566">
        <f t="shared" si="161"/>
        <v>400.5</v>
      </c>
      <c r="AG566">
        <f>((Constants!$B$5*AG565)+Constants!$B$4*AD566+AH565)/(Constants!$B$5+Constants!$B$4)</f>
        <v>401</v>
      </c>
      <c r="AH566">
        <f>((Constants!$B$5*AG565)+Constants!$B$4*AD566+AH565)-(Constants!$B$5+Constants!$B$4)*AG566</f>
        <v>0</v>
      </c>
      <c r="AI566">
        <f>((Constants!$B$5*AI565)+Constants!$B$4*AE566+AJ565)/(Constants!$B$5+Constants!$B$4)</f>
        <v>400.5</v>
      </c>
      <c r="AJ566">
        <f>((Constants!$B$5*AI565)+Constants!$B$4*AE566+AJ565)-(Constants!$B$4+Constants!$B$5)*AI566</f>
        <v>0</v>
      </c>
      <c r="AK566">
        <f>((Constants!$B$5*AK565)+Constants!$B$4*AF566+AL565)/(Constants!$B$5+Constants!$B$4)</f>
        <v>400.5</v>
      </c>
      <c r="AL566">
        <f>((Constants!$B$5*AK565)+Constants!$B$4*AF566+AL565)-(Constants!$B$5+Constants!$B$4)*AK566</f>
        <v>0</v>
      </c>
      <c r="AM566">
        <f t="shared" si="162"/>
        <v>1</v>
      </c>
      <c r="AN566">
        <f t="shared" si="163"/>
        <v>1</v>
      </c>
      <c r="AO566">
        <f>(200000*(ABS(N566)-ABS(N564))+Constants!$B$7)/(2*Constants!$B$7)</f>
        <v>0.5</v>
      </c>
      <c r="AP566">
        <f>(200000*(ABS(O566)-ABS(O564))+Constants!$B$7)/(2*Constants!$B$7)</f>
        <v>0.5</v>
      </c>
      <c r="AQ566">
        <f t="shared" si="164"/>
        <v>1</v>
      </c>
      <c r="AR566">
        <f>(Constants!$B$3*Constants!$B$8*I566*K566+AS565)/(Constants!$B$9*Constants!$B$4)</f>
        <v>2.51327433628319</v>
      </c>
      <c r="AS566">
        <f>(Constants!$B$3*Constants!$B$8*I566*K566+AS565)-(AR566*Constants!$B$9*Constants!$B$4)</f>
        <v>0</v>
      </c>
      <c r="AT566">
        <f t="shared" si="165"/>
        <v>1417.4867256637</v>
      </c>
      <c r="AU566">
        <f t="array" ref="AU566">IF(SUMPRODUCT(--(SIGN(AN533:AN565)=SIGN(K534:K566)))=0,2,IF(AV565&gt;0,1,0))</f>
        <v>0</v>
      </c>
      <c r="AV566">
        <f>IF(AU566=2,ROUND(5*1000/Constants!$B$11,0),IF(AV565&gt;0,AV565-1,0))</f>
        <v>0</v>
      </c>
      <c r="AW566">
        <f t="shared" si="166"/>
        <v>0</v>
      </c>
      <c r="AX566">
        <f ca="1" t="array" ref="AX566">IF(AW566&gt;Constants!$B$12,2,IF(SUMPRODUCT(--(AX547:AX566=2))=0,0,1))</f>
        <v>2</v>
      </c>
      <c r="AZ566">
        <f t="array" ref="AZ566">IF(ABS(AG566)&gt;Constants!$B$13,2,IF(SUMPRODUCT(--(AZ546:AZ565=2))=0,0,1))</f>
        <v>0</v>
      </c>
    </row>
    <row r="567" spans="1:52">
      <c r="A567" s="3">
        <v>565</v>
      </c>
      <c r="B567">
        <f>Signals!D566</f>
        <v>1</v>
      </c>
      <c r="C567">
        <f>Signals!E566</f>
        <v>1</v>
      </c>
      <c r="D567">
        <f>Signals!G566</f>
        <v>0</v>
      </c>
      <c r="E567">
        <f>Signals!J566</f>
        <v>0</v>
      </c>
      <c r="F567">
        <f>Signals!K566</f>
        <v>0</v>
      </c>
      <c r="G567">
        <f>IF(Constants!$B$2=2,-B567,B567)</f>
        <v>1</v>
      </c>
      <c r="H567">
        <f>IF(Constants!$C$2=2,-C567,C567)</f>
        <v>1</v>
      </c>
      <c r="I567">
        <f t="shared" si="150"/>
        <v>1</v>
      </c>
      <c r="J567">
        <f t="shared" si="151"/>
        <v>1</v>
      </c>
      <c r="K567">
        <f t="shared" si="152"/>
        <v>1</v>
      </c>
      <c r="L567">
        <f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400.5</v>
      </c>
      <c r="M567">
        <f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400.5</v>
      </c>
      <c r="N567">
        <f t="shared" si="153"/>
        <v>400.5</v>
      </c>
      <c r="O567">
        <f t="shared" si="154"/>
        <v>400.5</v>
      </c>
      <c r="P567">
        <f>IF(I567&lt;&gt;0,(ABS(L567*Constants!$B$10)+50)/100,MAX(P566-ABS(N567*Constants!$B$4),0))</f>
        <v>0.54005</v>
      </c>
      <c r="Q567">
        <f>IF(J567&lt;&gt;0,(ABS(M567*Constants!$B$10)+50)/100,MAX(Q566-ABS(O567*Constants!$B$4),0))</f>
        <v>0.54005</v>
      </c>
      <c r="R567">
        <f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400.5</v>
      </c>
      <c r="S567">
        <f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400.5</v>
      </c>
      <c r="T567">
        <f t="shared" si="155"/>
        <v>400.5</v>
      </c>
      <c r="U567">
        <f t="shared" si="156"/>
        <v>400.5</v>
      </c>
      <c r="V567">
        <f>IF(I567&lt;&gt;0,(ABS(R567*Constants!$B$4)+50)/100,IF(R567=0,MAX((0-ABS(T567*Constants!$B$4)),0),(ABS(R567*Constants!$B$4)+50)/100))</f>
        <v>501.125</v>
      </c>
      <c r="W567">
        <f>IF(J567&lt;&gt;0,(ABS(S567*Constants!$B$4)+50)/100,IF(S567=0,MAX((0-ABS(U567*Constants!$B$4)),0),(ABS(S567*Constants!$B$4)+50)/100))</f>
        <v>501.125</v>
      </c>
      <c r="X567">
        <f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400.5</v>
      </c>
      <c r="Y567">
        <f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400.5</v>
      </c>
      <c r="Z567">
        <f t="shared" si="157"/>
        <v>400.5</v>
      </c>
      <c r="AA567">
        <f t="shared" si="158"/>
        <v>400.5</v>
      </c>
      <c r="AB567">
        <f>IF(I567&lt;&gt;0,(ABS(X567*Constants!$B$10)+50)/100,IF(X567=0,MAX((AB566-ABS(Z567*Constants!$B$4)),0),(ABS(X567*Constants!$B$4)+50)/100))</f>
        <v>0.54005</v>
      </c>
      <c r="AC567">
        <f>IF(J567&lt;&gt;0,(ABS(Y567*Constants!$B$10)+50)/100,IF(Y567=0,MAX((AC566-ABS(AA567*Constants!$B$4)),0),(ABS(Y567*Constants!$B$4)+50)/100))</f>
        <v>0.54005</v>
      </c>
      <c r="AD567">
        <f t="shared" si="159"/>
        <v>401</v>
      </c>
      <c r="AE567">
        <f t="shared" si="160"/>
        <v>400.5</v>
      </c>
      <c r="AF567">
        <f t="shared" si="161"/>
        <v>400.5</v>
      </c>
      <c r="AG567">
        <f>((Constants!$B$5*AG566)+Constants!$B$4*AD567+AH566)/(Constants!$B$5+Constants!$B$4)</f>
        <v>401</v>
      </c>
      <c r="AH567">
        <f>((Constants!$B$5*AG566)+Constants!$B$4*AD567+AH566)-(Constants!$B$5+Constants!$B$4)*AG567</f>
        <v>0</v>
      </c>
      <c r="AI567">
        <f>((Constants!$B$5*AI566)+Constants!$B$4*AE567+AJ566)/(Constants!$B$5+Constants!$B$4)</f>
        <v>400.5</v>
      </c>
      <c r="AJ567">
        <f>((Constants!$B$5*AI566)+Constants!$B$4*AE567+AJ566)-(Constants!$B$4+Constants!$B$5)*AI567</f>
        <v>0</v>
      </c>
      <c r="AK567">
        <f>((Constants!$B$5*AK566)+Constants!$B$4*AF567+AL566)/(Constants!$B$5+Constants!$B$4)</f>
        <v>400.5</v>
      </c>
      <c r="AL567">
        <f>((Constants!$B$5*AK566)+Constants!$B$4*AF567+AL566)-(Constants!$B$5+Constants!$B$4)*AK567</f>
        <v>0</v>
      </c>
      <c r="AM567">
        <f t="shared" si="162"/>
        <v>1</v>
      </c>
      <c r="AN567">
        <f t="shared" si="163"/>
        <v>1</v>
      </c>
      <c r="AO567">
        <f>(200000*(ABS(N567)-ABS(N565))+Constants!$B$7)/(2*Constants!$B$7)</f>
        <v>0.5</v>
      </c>
      <c r="AP567">
        <f>(200000*(ABS(O567)-ABS(O565))+Constants!$B$7)/(2*Constants!$B$7)</f>
        <v>0.5</v>
      </c>
      <c r="AQ567">
        <f t="shared" si="164"/>
        <v>1</v>
      </c>
      <c r="AR567">
        <f>(Constants!$B$3*Constants!$B$8*I567*K567+AS566)/(Constants!$B$9*Constants!$B$4)</f>
        <v>2.51327433628319</v>
      </c>
      <c r="AS567">
        <f>(Constants!$B$3*Constants!$B$8*I567*K567+AS566)-(AR567*Constants!$B$9*Constants!$B$4)</f>
        <v>0</v>
      </c>
      <c r="AT567">
        <f t="shared" si="165"/>
        <v>1419.99999999998</v>
      </c>
      <c r="AU567">
        <f t="array" ref="AU567">IF(SUMPRODUCT(--(SIGN(AN534:AN566)=SIGN(K535:K567)))=0,2,IF(AV566&gt;0,1,0))</f>
        <v>0</v>
      </c>
      <c r="AV567">
        <f>IF(AU567=2,ROUND(5*1000/Constants!$B$11,0),IF(AV566&gt;0,AV566-1,0))</f>
        <v>0</v>
      </c>
      <c r="AW567">
        <f t="shared" si="166"/>
        <v>0</v>
      </c>
      <c r="AX567">
        <f ca="1" t="array" ref="AX567">IF(AW567&gt;Constants!$B$12,2,IF(SUMPRODUCT(--(AX548:AX567=2))=0,0,1))</f>
        <v>2</v>
      </c>
      <c r="AZ567">
        <f t="array" ref="AZ567">IF(ABS(AG567)&gt;Constants!$B$13,2,IF(SUMPRODUCT(--(AZ547:AZ566=2))=0,0,1))</f>
        <v>0</v>
      </c>
    </row>
    <row r="568" spans="1:52">
      <c r="A568" s="3">
        <v>566</v>
      </c>
      <c r="B568">
        <f>Signals!D567</f>
        <v>1</v>
      </c>
      <c r="C568">
        <f>Signals!E567</f>
        <v>1</v>
      </c>
      <c r="D568">
        <f>Signals!G567</f>
        <v>0</v>
      </c>
      <c r="E568">
        <f>Signals!J567</f>
        <v>0</v>
      </c>
      <c r="F568">
        <f>Signals!K567</f>
        <v>0</v>
      </c>
      <c r="G568">
        <f>IF(Constants!$B$2=2,-B568,B568)</f>
        <v>1</v>
      </c>
      <c r="H568">
        <f>IF(Constants!$C$2=2,-C568,C568)</f>
        <v>1</v>
      </c>
      <c r="I568">
        <f t="shared" si="150"/>
        <v>1</v>
      </c>
      <c r="J568">
        <f t="shared" si="151"/>
        <v>1</v>
      </c>
      <c r="K568">
        <f t="shared" si="152"/>
        <v>1</v>
      </c>
      <c r="L568">
        <f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400.5</v>
      </c>
      <c r="M568">
        <f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400.5</v>
      </c>
      <c r="N568">
        <f t="shared" si="153"/>
        <v>400.5</v>
      </c>
      <c r="O568">
        <f t="shared" si="154"/>
        <v>400.5</v>
      </c>
      <c r="P568">
        <f>IF(I568&lt;&gt;0,(ABS(L568*Constants!$B$10)+50)/100,MAX(P567-ABS(N568*Constants!$B$4),0))</f>
        <v>0.54005</v>
      </c>
      <c r="Q568">
        <f>IF(J568&lt;&gt;0,(ABS(M568*Constants!$B$10)+50)/100,MAX(Q567-ABS(O568*Constants!$B$4),0))</f>
        <v>0.54005</v>
      </c>
      <c r="R568">
        <f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400.5</v>
      </c>
      <c r="S568">
        <f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400.5</v>
      </c>
      <c r="T568">
        <f t="shared" si="155"/>
        <v>400.5</v>
      </c>
      <c r="U568">
        <f t="shared" si="156"/>
        <v>400.5</v>
      </c>
      <c r="V568">
        <f>IF(I568&lt;&gt;0,(ABS(R568*Constants!$B$4)+50)/100,IF(R568=0,MAX((0-ABS(T568*Constants!$B$4)),0),(ABS(R568*Constants!$B$4)+50)/100))</f>
        <v>501.125</v>
      </c>
      <c r="W568">
        <f>IF(J568&lt;&gt;0,(ABS(S568*Constants!$B$4)+50)/100,IF(S568=0,MAX((0-ABS(U568*Constants!$B$4)),0),(ABS(S568*Constants!$B$4)+50)/100))</f>
        <v>501.125</v>
      </c>
      <c r="X568">
        <f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400.5</v>
      </c>
      <c r="Y568">
        <f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400.5</v>
      </c>
      <c r="Z568">
        <f t="shared" si="157"/>
        <v>400.5</v>
      </c>
      <c r="AA568">
        <f t="shared" si="158"/>
        <v>400.5</v>
      </c>
      <c r="AB568">
        <f>IF(I568&lt;&gt;0,(ABS(X568*Constants!$B$10)+50)/100,IF(X568=0,MAX((AB567-ABS(Z568*Constants!$B$4)),0),(ABS(X568*Constants!$B$4)+50)/100))</f>
        <v>0.54005</v>
      </c>
      <c r="AC568">
        <f>IF(J568&lt;&gt;0,(ABS(Y568*Constants!$B$10)+50)/100,IF(Y568=0,MAX((AC567-ABS(AA568*Constants!$B$4)),0),(ABS(Y568*Constants!$B$4)+50)/100))</f>
        <v>0.54005</v>
      </c>
      <c r="AD568">
        <f t="shared" si="159"/>
        <v>401</v>
      </c>
      <c r="AE568">
        <f t="shared" si="160"/>
        <v>400.5</v>
      </c>
      <c r="AF568">
        <f t="shared" si="161"/>
        <v>400.5</v>
      </c>
      <c r="AG568">
        <f>((Constants!$B$5*AG567)+Constants!$B$4*AD568+AH567)/(Constants!$B$5+Constants!$B$4)</f>
        <v>401</v>
      </c>
      <c r="AH568">
        <f>((Constants!$B$5*AG567)+Constants!$B$4*AD568+AH567)-(Constants!$B$5+Constants!$B$4)*AG568</f>
        <v>0</v>
      </c>
      <c r="AI568">
        <f>((Constants!$B$5*AI567)+Constants!$B$4*AE568+AJ567)/(Constants!$B$5+Constants!$B$4)</f>
        <v>400.5</v>
      </c>
      <c r="AJ568">
        <f>((Constants!$B$5*AI567)+Constants!$B$4*AE568+AJ567)-(Constants!$B$4+Constants!$B$5)*AI568</f>
        <v>0</v>
      </c>
      <c r="AK568">
        <f>((Constants!$B$5*AK567)+Constants!$B$4*AF568+AL567)/(Constants!$B$5+Constants!$B$4)</f>
        <v>400.5</v>
      </c>
      <c r="AL568">
        <f>((Constants!$B$5*AK567)+Constants!$B$4*AF568+AL567)-(Constants!$B$5+Constants!$B$4)*AK568</f>
        <v>0</v>
      </c>
      <c r="AM568">
        <f t="shared" si="162"/>
        <v>1</v>
      </c>
      <c r="AN568">
        <f t="shared" si="163"/>
        <v>1</v>
      </c>
      <c r="AO568">
        <f>(200000*(ABS(N568)-ABS(N566))+Constants!$B$7)/(2*Constants!$B$7)</f>
        <v>0.5</v>
      </c>
      <c r="AP568">
        <f>(200000*(ABS(O568)-ABS(O566))+Constants!$B$7)/(2*Constants!$B$7)</f>
        <v>0.5</v>
      </c>
      <c r="AQ568">
        <f t="shared" si="164"/>
        <v>1</v>
      </c>
      <c r="AR568">
        <f>(Constants!$B$3*Constants!$B$8*I568*K568+AS567)/(Constants!$B$9*Constants!$B$4)</f>
        <v>2.51327433628319</v>
      </c>
      <c r="AS568">
        <f>(Constants!$B$3*Constants!$B$8*I568*K568+AS567)-(AR568*Constants!$B$9*Constants!$B$4)</f>
        <v>0</v>
      </c>
      <c r="AT568">
        <f t="shared" si="165"/>
        <v>1422.51327433627</v>
      </c>
      <c r="AU568">
        <f t="array" ref="AU568">IF(SUMPRODUCT(--(SIGN(AN535:AN567)=SIGN(K536:K568)))=0,2,IF(AV567&gt;0,1,0))</f>
        <v>0</v>
      </c>
      <c r="AV568">
        <f>IF(AU568=2,ROUND(5*1000/Constants!$B$11,0),IF(AV567&gt;0,AV567-1,0))</f>
        <v>0</v>
      </c>
      <c r="AW568">
        <f t="shared" si="166"/>
        <v>0</v>
      </c>
      <c r="AX568">
        <f ca="1" t="array" ref="AX568">IF(AW568&gt;Constants!$B$12,2,IF(SUMPRODUCT(--(AX549:AX568=2))=0,0,1))</f>
        <v>2</v>
      </c>
      <c r="AZ568">
        <f t="array" ref="AZ568">IF(ABS(AG568)&gt;Constants!$B$13,2,IF(SUMPRODUCT(--(AZ548:AZ567=2))=0,0,1))</f>
        <v>0</v>
      </c>
    </row>
    <row r="569" spans="1:52">
      <c r="A569" s="3">
        <v>567</v>
      </c>
      <c r="B569">
        <f>Signals!D568</f>
        <v>1</v>
      </c>
      <c r="C569">
        <f>Signals!E568</f>
        <v>1</v>
      </c>
      <c r="D569">
        <f>Signals!G568</f>
        <v>0</v>
      </c>
      <c r="E569">
        <f>Signals!J568</f>
        <v>0</v>
      </c>
      <c r="F569">
        <f>Signals!K568</f>
        <v>0</v>
      </c>
      <c r="G569">
        <f>IF(Constants!$B$2=2,-B569,B569)</f>
        <v>1</v>
      </c>
      <c r="H569">
        <f>IF(Constants!$C$2=2,-C569,C569)</f>
        <v>1</v>
      </c>
      <c r="I569">
        <f t="shared" si="150"/>
        <v>1</v>
      </c>
      <c r="J569">
        <f t="shared" si="151"/>
        <v>1</v>
      </c>
      <c r="K569">
        <f t="shared" si="152"/>
        <v>1</v>
      </c>
      <c r="L569">
        <f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400.5</v>
      </c>
      <c r="M569">
        <f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400.5</v>
      </c>
      <c r="N569">
        <f t="shared" si="153"/>
        <v>400.5</v>
      </c>
      <c r="O569">
        <f t="shared" si="154"/>
        <v>400.5</v>
      </c>
      <c r="P569">
        <f>IF(I569&lt;&gt;0,(ABS(L569*Constants!$B$10)+50)/100,MAX(P568-ABS(N569*Constants!$B$4),0))</f>
        <v>0.54005</v>
      </c>
      <c r="Q569">
        <f>IF(J569&lt;&gt;0,(ABS(M569*Constants!$B$10)+50)/100,MAX(Q568-ABS(O569*Constants!$B$4),0))</f>
        <v>0.54005</v>
      </c>
      <c r="R569">
        <f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400.5</v>
      </c>
      <c r="S569">
        <f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400.5</v>
      </c>
      <c r="T569">
        <f t="shared" si="155"/>
        <v>400.5</v>
      </c>
      <c r="U569">
        <f t="shared" si="156"/>
        <v>400.5</v>
      </c>
      <c r="V569">
        <f>IF(I569&lt;&gt;0,(ABS(R569*Constants!$B$4)+50)/100,IF(R569=0,MAX((0-ABS(T569*Constants!$B$4)),0),(ABS(R569*Constants!$B$4)+50)/100))</f>
        <v>501.125</v>
      </c>
      <c r="W569">
        <f>IF(J569&lt;&gt;0,(ABS(S569*Constants!$B$4)+50)/100,IF(S569=0,MAX((0-ABS(U569*Constants!$B$4)),0),(ABS(S569*Constants!$B$4)+50)/100))</f>
        <v>501.125</v>
      </c>
      <c r="X569">
        <f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400.5</v>
      </c>
      <c r="Y569">
        <f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400.5</v>
      </c>
      <c r="Z569">
        <f t="shared" si="157"/>
        <v>400.5</v>
      </c>
      <c r="AA569">
        <f t="shared" si="158"/>
        <v>400.5</v>
      </c>
      <c r="AB569">
        <f>IF(I569&lt;&gt;0,(ABS(X569*Constants!$B$10)+50)/100,IF(X569=0,MAX((AB568-ABS(Z569*Constants!$B$4)),0),(ABS(X569*Constants!$B$4)+50)/100))</f>
        <v>0.54005</v>
      </c>
      <c r="AC569">
        <f>IF(J569&lt;&gt;0,(ABS(Y569*Constants!$B$10)+50)/100,IF(Y569=0,MAX((AC568-ABS(AA569*Constants!$B$4)),0),(ABS(Y569*Constants!$B$4)+50)/100))</f>
        <v>0.54005</v>
      </c>
      <c r="AD569">
        <f t="shared" si="159"/>
        <v>401</v>
      </c>
      <c r="AE569">
        <f t="shared" si="160"/>
        <v>400.5</v>
      </c>
      <c r="AF569">
        <f t="shared" si="161"/>
        <v>400.5</v>
      </c>
      <c r="AG569">
        <f>((Constants!$B$5*AG568)+Constants!$B$4*AD569+AH568)/(Constants!$B$5+Constants!$B$4)</f>
        <v>401</v>
      </c>
      <c r="AH569">
        <f>((Constants!$B$5*AG568)+Constants!$B$4*AD569+AH568)-(Constants!$B$5+Constants!$B$4)*AG569</f>
        <v>0</v>
      </c>
      <c r="AI569">
        <f>((Constants!$B$5*AI568)+Constants!$B$4*AE569+AJ568)/(Constants!$B$5+Constants!$B$4)</f>
        <v>400.5</v>
      </c>
      <c r="AJ569">
        <f>((Constants!$B$5*AI568)+Constants!$B$4*AE569+AJ568)-(Constants!$B$4+Constants!$B$5)*AI569</f>
        <v>0</v>
      </c>
      <c r="AK569">
        <f>((Constants!$B$5*AK568)+Constants!$B$4*AF569+AL568)/(Constants!$B$5+Constants!$B$4)</f>
        <v>400.5</v>
      </c>
      <c r="AL569">
        <f>((Constants!$B$5*AK568)+Constants!$B$4*AF569+AL568)-(Constants!$B$5+Constants!$B$4)*AK569</f>
        <v>0</v>
      </c>
      <c r="AM569">
        <f t="shared" si="162"/>
        <v>1</v>
      </c>
      <c r="AN569">
        <f t="shared" si="163"/>
        <v>1</v>
      </c>
      <c r="AO569">
        <f>(200000*(ABS(N569)-ABS(N567))+Constants!$B$7)/(2*Constants!$B$7)</f>
        <v>0.5</v>
      </c>
      <c r="AP569">
        <f>(200000*(ABS(O569)-ABS(O567))+Constants!$B$7)/(2*Constants!$B$7)</f>
        <v>0.5</v>
      </c>
      <c r="AQ569">
        <f t="shared" si="164"/>
        <v>1</v>
      </c>
      <c r="AR569">
        <f>(Constants!$B$3*Constants!$B$8*I569*K569+AS568)/(Constants!$B$9*Constants!$B$4)</f>
        <v>2.51327433628319</v>
      </c>
      <c r="AS569">
        <f>(Constants!$B$3*Constants!$B$8*I569*K569+AS568)-(AR569*Constants!$B$9*Constants!$B$4)</f>
        <v>0</v>
      </c>
      <c r="AT569">
        <f t="shared" si="165"/>
        <v>1425.02654867255</v>
      </c>
      <c r="AU569">
        <f t="array" ref="AU569">IF(SUMPRODUCT(--(SIGN(AN536:AN568)=SIGN(K537:K569)))=0,2,IF(AV568&gt;0,1,0))</f>
        <v>0</v>
      </c>
      <c r="AV569">
        <f>IF(AU569=2,ROUND(5*1000/Constants!$B$11,0),IF(AV568&gt;0,AV568-1,0))</f>
        <v>0</v>
      </c>
      <c r="AW569">
        <f t="shared" si="166"/>
        <v>0</v>
      </c>
      <c r="AX569">
        <f ca="1" t="array" ref="AX569">IF(AW569&gt;Constants!$B$12,2,IF(SUMPRODUCT(--(AX550:AX569=2))=0,0,1))</f>
        <v>2</v>
      </c>
      <c r="AZ569">
        <f t="array" ref="AZ569">IF(ABS(AG569)&gt;Constants!$B$13,2,IF(SUMPRODUCT(--(AZ549:AZ568=2))=0,0,1))</f>
        <v>0</v>
      </c>
    </row>
    <row r="570" spans="1:52">
      <c r="A570" s="3">
        <v>568</v>
      </c>
      <c r="B570">
        <f>Signals!D569</f>
        <v>1</v>
      </c>
      <c r="C570">
        <f>Signals!E569</f>
        <v>1</v>
      </c>
      <c r="D570">
        <f>Signals!G569</f>
        <v>0</v>
      </c>
      <c r="E570">
        <f>Signals!J569</f>
        <v>0</v>
      </c>
      <c r="F570">
        <f>Signals!K569</f>
        <v>0</v>
      </c>
      <c r="G570">
        <f>IF(Constants!$B$2=2,-B570,B570)</f>
        <v>1</v>
      </c>
      <c r="H570">
        <f>IF(Constants!$C$2=2,-C570,C570)</f>
        <v>1</v>
      </c>
      <c r="I570">
        <f t="shared" si="150"/>
        <v>1</v>
      </c>
      <c r="J570">
        <f t="shared" si="151"/>
        <v>1</v>
      </c>
      <c r="K570">
        <f t="shared" si="152"/>
        <v>1</v>
      </c>
      <c r="L570">
        <f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400.5</v>
      </c>
      <c r="M570">
        <f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400.5</v>
      </c>
      <c r="N570">
        <f t="shared" si="153"/>
        <v>400.5</v>
      </c>
      <c r="O570">
        <f t="shared" si="154"/>
        <v>400.5</v>
      </c>
      <c r="P570">
        <f>IF(I570&lt;&gt;0,(ABS(L570*Constants!$B$10)+50)/100,MAX(P569-ABS(N570*Constants!$B$4),0))</f>
        <v>0.54005</v>
      </c>
      <c r="Q570">
        <f>IF(J570&lt;&gt;0,(ABS(M570*Constants!$B$10)+50)/100,MAX(Q569-ABS(O570*Constants!$B$4),0))</f>
        <v>0.54005</v>
      </c>
      <c r="R570">
        <f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400.5</v>
      </c>
      <c r="S570">
        <f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400.5</v>
      </c>
      <c r="T570">
        <f t="shared" si="155"/>
        <v>400.5</v>
      </c>
      <c r="U570">
        <f t="shared" si="156"/>
        <v>400.5</v>
      </c>
      <c r="V570">
        <f>IF(I570&lt;&gt;0,(ABS(R570*Constants!$B$4)+50)/100,IF(R570=0,MAX((0-ABS(T570*Constants!$B$4)),0),(ABS(R570*Constants!$B$4)+50)/100))</f>
        <v>501.125</v>
      </c>
      <c r="W570">
        <f>IF(J570&lt;&gt;0,(ABS(S570*Constants!$B$4)+50)/100,IF(S570=0,MAX((0-ABS(U570*Constants!$B$4)),0),(ABS(S570*Constants!$B$4)+50)/100))</f>
        <v>501.125</v>
      </c>
      <c r="X570">
        <f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400.5</v>
      </c>
      <c r="Y570">
        <f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400.5</v>
      </c>
      <c r="Z570">
        <f t="shared" si="157"/>
        <v>400.5</v>
      </c>
      <c r="AA570">
        <f t="shared" si="158"/>
        <v>400.5</v>
      </c>
      <c r="AB570">
        <f>IF(I570&lt;&gt;0,(ABS(X570*Constants!$B$10)+50)/100,IF(X570=0,MAX((AB569-ABS(Z570*Constants!$B$4)),0),(ABS(X570*Constants!$B$4)+50)/100))</f>
        <v>0.54005</v>
      </c>
      <c r="AC570">
        <f>IF(J570&lt;&gt;0,(ABS(Y570*Constants!$B$10)+50)/100,IF(Y570=0,MAX((AC569-ABS(AA570*Constants!$B$4)),0),(ABS(Y570*Constants!$B$4)+50)/100))</f>
        <v>0.54005</v>
      </c>
      <c r="AD570">
        <f t="shared" si="159"/>
        <v>401</v>
      </c>
      <c r="AE570">
        <f t="shared" si="160"/>
        <v>400.5</v>
      </c>
      <c r="AF570">
        <f t="shared" si="161"/>
        <v>400.5</v>
      </c>
      <c r="AG570">
        <f>((Constants!$B$5*AG569)+Constants!$B$4*AD570+AH569)/(Constants!$B$5+Constants!$B$4)</f>
        <v>401</v>
      </c>
      <c r="AH570">
        <f>((Constants!$B$5*AG569)+Constants!$B$4*AD570+AH569)-(Constants!$B$5+Constants!$B$4)*AG570</f>
        <v>0</v>
      </c>
      <c r="AI570">
        <f>((Constants!$B$5*AI569)+Constants!$B$4*AE570+AJ569)/(Constants!$B$5+Constants!$B$4)</f>
        <v>400.5</v>
      </c>
      <c r="AJ570">
        <f>((Constants!$B$5*AI569)+Constants!$B$4*AE570+AJ569)-(Constants!$B$4+Constants!$B$5)*AI570</f>
        <v>0</v>
      </c>
      <c r="AK570">
        <f>((Constants!$B$5*AK569)+Constants!$B$4*AF570+AL569)/(Constants!$B$5+Constants!$B$4)</f>
        <v>400.5</v>
      </c>
      <c r="AL570">
        <f>((Constants!$B$5*AK569)+Constants!$B$4*AF570+AL569)-(Constants!$B$5+Constants!$B$4)*AK570</f>
        <v>0</v>
      </c>
      <c r="AM570">
        <f t="shared" si="162"/>
        <v>1</v>
      </c>
      <c r="AN570">
        <f t="shared" si="163"/>
        <v>1</v>
      </c>
      <c r="AO570">
        <f>(200000*(ABS(N570)-ABS(N568))+Constants!$B$7)/(2*Constants!$B$7)</f>
        <v>0.5</v>
      </c>
      <c r="AP570">
        <f>(200000*(ABS(O570)-ABS(O568))+Constants!$B$7)/(2*Constants!$B$7)</f>
        <v>0.5</v>
      </c>
      <c r="AQ570">
        <f t="shared" si="164"/>
        <v>1</v>
      </c>
      <c r="AR570">
        <f>(Constants!$B$3*Constants!$B$8*I570*K570+AS569)/(Constants!$B$9*Constants!$B$4)</f>
        <v>2.51327433628319</v>
      </c>
      <c r="AS570">
        <f>(Constants!$B$3*Constants!$B$8*I570*K570+AS569)-(AR570*Constants!$B$9*Constants!$B$4)</f>
        <v>0</v>
      </c>
      <c r="AT570">
        <f t="shared" si="165"/>
        <v>1427.53982300883</v>
      </c>
      <c r="AU570">
        <f t="array" ref="AU570">IF(SUMPRODUCT(--(SIGN(AN537:AN569)=SIGN(K538:K570)))=0,2,IF(AV569&gt;0,1,0))</f>
        <v>0</v>
      </c>
      <c r="AV570">
        <f>IF(AU570=2,ROUND(5*1000/Constants!$B$11,0),IF(AV569&gt;0,AV569-1,0))</f>
        <v>0</v>
      </c>
      <c r="AW570">
        <f t="shared" si="166"/>
        <v>0</v>
      </c>
      <c r="AX570">
        <f ca="1" t="array" ref="AX570">IF(AW570&gt;Constants!$B$12,2,IF(SUMPRODUCT(--(AX551:AX570=2))=0,0,1))</f>
        <v>2</v>
      </c>
      <c r="AZ570">
        <f t="array" ref="AZ570">IF(ABS(AG570)&gt;Constants!$B$13,2,IF(SUMPRODUCT(--(AZ550:AZ569=2))=0,0,1))</f>
        <v>0</v>
      </c>
    </row>
    <row r="571" spans="1:52">
      <c r="A571" s="3">
        <v>569</v>
      </c>
      <c r="B571">
        <f>Signals!D570</f>
        <v>1</v>
      </c>
      <c r="C571">
        <f>Signals!E570</f>
        <v>1</v>
      </c>
      <c r="D571">
        <f>Signals!G570</f>
        <v>0</v>
      </c>
      <c r="E571">
        <f>Signals!J570</f>
        <v>0</v>
      </c>
      <c r="F571">
        <f>Signals!K570</f>
        <v>0</v>
      </c>
      <c r="G571">
        <f>IF(Constants!$B$2=2,-B571,B571)</f>
        <v>1</v>
      </c>
      <c r="H571">
        <f>IF(Constants!$C$2=2,-C571,C571)</f>
        <v>1</v>
      </c>
      <c r="I571">
        <f t="shared" si="150"/>
        <v>1</v>
      </c>
      <c r="J571">
        <f t="shared" si="151"/>
        <v>1</v>
      </c>
      <c r="K571">
        <f t="shared" si="152"/>
        <v>1</v>
      </c>
      <c r="L571">
        <f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400.5</v>
      </c>
      <c r="M571">
        <f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400.5</v>
      </c>
      <c r="N571">
        <f t="shared" si="153"/>
        <v>400.5</v>
      </c>
      <c r="O571">
        <f t="shared" si="154"/>
        <v>400.5</v>
      </c>
      <c r="P571">
        <f>IF(I571&lt;&gt;0,(ABS(L571*Constants!$B$10)+50)/100,MAX(P570-ABS(N571*Constants!$B$4),0))</f>
        <v>0.54005</v>
      </c>
      <c r="Q571">
        <f>IF(J571&lt;&gt;0,(ABS(M571*Constants!$B$10)+50)/100,MAX(Q570-ABS(O571*Constants!$B$4),0))</f>
        <v>0.54005</v>
      </c>
      <c r="R571">
        <f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400.5</v>
      </c>
      <c r="S571">
        <f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400.5</v>
      </c>
      <c r="T571">
        <f t="shared" si="155"/>
        <v>400.5</v>
      </c>
      <c r="U571">
        <f t="shared" si="156"/>
        <v>400.5</v>
      </c>
      <c r="V571">
        <f>IF(I571&lt;&gt;0,(ABS(R571*Constants!$B$4)+50)/100,IF(R571=0,MAX((0-ABS(T571*Constants!$B$4)),0),(ABS(R571*Constants!$B$4)+50)/100))</f>
        <v>501.125</v>
      </c>
      <c r="W571">
        <f>IF(J571&lt;&gt;0,(ABS(S571*Constants!$B$4)+50)/100,IF(S571=0,MAX((0-ABS(U571*Constants!$B$4)),0),(ABS(S571*Constants!$B$4)+50)/100))</f>
        <v>501.125</v>
      </c>
      <c r="X571">
        <f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400.5</v>
      </c>
      <c r="Y571">
        <f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400.5</v>
      </c>
      <c r="Z571">
        <f t="shared" si="157"/>
        <v>400.5</v>
      </c>
      <c r="AA571">
        <f t="shared" si="158"/>
        <v>400.5</v>
      </c>
      <c r="AB571">
        <f>IF(I571&lt;&gt;0,(ABS(X571*Constants!$B$10)+50)/100,IF(X571=0,MAX((AB570-ABS(Z571*Constants!$B$4)),0),(ABS(X571*Constants!$B$4)+50)/100))</f>
        <v>0.54005</v>
      </c>
      <c r="AC571">
        <f>IF(J571&lt;&gt;0,(ABS(Y571*Constants!$B$10)+50)/100,IF(Y571=0,MAX((AC570-ABS(AA571*Constants!$B$4)),0),(ABS(Y571*Constants!$B$4)+50)/100))</f>
        <v>0.54005</v>
      </c>
      <c r="AD571">
        <f t="shared" si="159"/>
        <v>401</v>
      </c>
      <c r="AE571">
        <f t="shared" si="160"/>
        <v>400.5</v>
      </c>
      <c r="AF571">
        <f t="shared" si="161"/>
        <v>400.5</v>
      </c>
      <c r="AG571">
        <f>((Constants!$B$5*AG570)+Constants!$B$4*AD571+AH570)/(Constants!$B$5+Constants!$B$4)</f>
        <v>401</v>
      </c>
      <c r="AH571">
        <f>((Constants!$B$5*AG570)+Constants!$B$4*AD571+AH570)-(Constants!$B$5+Constants!$B$4)*AG571</f>
        <v>0</v>
      </c>
      <c r="AI571">
        <f>((Constants!$B$5*AI570)+Constants!$B$4*AE571+AJ570)/(Constants!$B$5+Constants!$B$4)</f>
        <v>400.5</v>
      </c>
      <c r="AJ571">
        <f>((Constants!$B$5*AI570)+Constants!$B$4*AE571+AJ570)-(Constants!$B$4+Constants!$B$5)*AI571</f>
        <v>0</v>
      </c>
      <c r="AK571">
        <f>((Constants!$B$5*AK570)+Constants!$B$4*AF571+AL570)/(Constants!$B$5+Constants!$B$4)</f>
        <v>400.5</v>
      </c>
      <c r="AL571">
        <f>((Constants!$B$5*AK570)+Constants!$B$4*AF571+AL570)-(Constants!$B$5+Constants!$B$4)*AK571</f>
        <v>0</v>
      </c>
      <c r="AM571">
        <f t="shared" si="162"/>
        <v>1</v>
      </c>
      <c r="AN571">
        <f t="shared" si="163"/>
        <v>1</v>
      </c>
      <c r="AO571">
        <f>(200000*(ABS(N571)-ABS(N569))+Constants!$B$7)/(2*Constants!$B$7)</f>
        <v>0.5</v>
      </c>
      <c r="AP571">
        <f>(200000*(ABS(O571)-ABS(O569))+Constants!$B$7)/(2*Constants!$B$7)</f>
        <v>0.5</v>
      </c>
      <c r="AQ571">
        <f t="shared" si="164"/>
        <v>1</v>
      </c>
      <c r="AR571">
        <f>(Constants!$B$3*Constants!$B$8*I571*K571+AS570)/(Constants!$B$9*Constants!$B$4)</f>
        <v>2.51327433628319</v>
      </c>
      <c r="AS571">
        <f>(Constants!$B$3*Constants!$B$8*I571*K571+AS570)-(AR571*Constants!$B$9*Constants!$B$4)</f>
        <v>0</v>
      </c>
      <c r="AT571">
        <f t="shared" si="165"/>
        <v>1430.05309734512</v>
      </c>
      <c r="AU571">
        <f t="array" ref="AU571">IF(SUMPRODUCT(--(SIGN(AN538:AN570)=SIGN(K539:K571)))=0,2,IF(AV570&gt;0,1,0))</f>
        <v>0</v>
      </c>
      <c r="AV571">
        <f>IF(AU571=2,ROUND(5*1000/Constants!$B$11,0),IF(AV570&gt;0,AV570-1,0))</f>
        <v>0</v>
      </c>
      <c r="AW571">
        <f t="shared" si="166"/>
        <v>0</v>
      </c>
      <c r="AX571">
        <f ca="1" t="array" ref="AX571">IF(AW571&gt;Constants!$B$12,2,IF(SUMPRODUCT(--(AX552:AX571=2))=0,0,1))</f>
        <v>2</v>
      </c>
      <c r="AZ571">
        <f t="array" ref="AZ571">IF(ABS(AG571)&gt;Constants!$B$13,2,IF(SUMPRODUCT(--(AZ551:AZ570=2))=0,0,1))</f>
        <v>0</v>
      </c>
    </row>
    <row r="572" spans="1:52">
      <c r="A572" s="3">
        <v>570</v>
      </c>
      <c r="B572">
        <f>Signals!D571</f>
        <v>1</v>
      </c>
      <c r="C572">
        <f>Signals!E571</f>
        <v>1</v>
      </c>
      <c r="D572">
        <f>Signals!G571</f>
        <v>0</v>
      </c>
      <c r="E572">
        <f>Signals!J571</f>
        <v>0</v>
      </c>
      <c r="F572">
        <f>Signals!K571</f>
        <v>0</v>
      </c>
      <c r="G572">
        <f>IF(Constants!$B$2=2,-B572,B572)</f>
        <v>1</v>
      </c>
      <c r="H572">
        <f>IF(Constants!$C$2=2,-C572,C572)</f>
        <v>1</v>
      </c>
      <c r="I572">
        <f t="shared" si="150"/>
        <v>1</v>
      </c>
      <c r="J572">
        <f t="shared" si="151"/>
        <v>1</v>
      </c>
      <c r="K572">
        <f t="shared" si="152"/>
        <v>1</v>
      </c>
      <c r="L572">
        <f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400.5</v>
      </c>
      <c r="M572">
        <f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400.5</v>
      </c>
      <c r="N572">
        <f t="shared" si="153"/>
        <v>400.5</v>
      </c>
      <c r="O572">
        <f t="shared" si="154"/>
        <v>400.5</v>
      </c>
      <c r="P572">
        <f>IF(I572&lt;&gt;0,(ABS(L572*Constants!$B$10)+50)/100,MAX(P571-ABS(N572*Constants!$B$4),0))</f>
        <v>0.54005</v>
      </c>
      <c r="Q572">
        <f>IF(J572&lt;&gt;0,(ABS(M572*Constants!$B$10)+50)/100,MAX(Q571-ABS(O572*Constants!$B$4),0))</f>
        <v>0.54005</v>
      </c>
      <c r="R572">
        <f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400.5</v>
      </c>
      <c r="S572">
        <f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400.5</v>
      </c>
      <c r="T572">
        <f t="shared" si="155"/>
        <v>400.5</v>
      </c>
      <c r="U572">
        <f t="shared" si="156"/>
        <v>400.5</v>
      </c>
      <c r="V572">
        <f>IF(I572&lt;&gt;0,(ABS(R572*Constants!$B$4)+50)/100,IF(R572=0,MAX((0-ABS(T572*Constants!$B$4)),0),(ABS(R572*Constants!$B$4)+50)/100))</f>
        <v>501.125</v>
      </c>
      <c r="W572">
        <f>IF(J572&lt;&gt;0,(ABS(S572*Constants!$B$4)+50)/100,IF(S572=0,MAX((0-ABS(U572*Constants!$B$4)),0),(ABS(S572*Constants!$B$4)+50)/100))</f>
        <v>501.125</v>
      </c>
      <c r="X572">
        <f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400.5</v>
      </c>
      <c r="Y572">
        <f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400.5</v>
      </c>
      <c r="Z572">
        <f t="shared" si="157"/>
        <v>400.5</v>
      </c>
      <c r="AA572">
        <f t="shared" si="158"/>
        <v>400.5</v>
      </c>
      <c r="AB572">
        <f>IF(I572&lt;&gt;0,(ABS(X572*Constants!$B$10)+50)/100,IF(X572=0,MAX((AB571-ABS(Z572*Constants!$B$4)),0),(ABS(X572*Constants!$B$4)+50)/100))</f>
        <v>0.54005</v>
      </c>
      <c r="AC572">
        <f>IF(J572&lt;&gt;0,(ABS(Y572*Constants!$B$10)+50)/100,IF(Y572=0,MAX((AC571-ABS(AA572*Constants!$B$4)),0),(ABS(Y572*Constants!$B$4)+50)/100))</f>
        <v>0.54005</v>
      </c>
      <c r="AD572">
        <f t="shared" si="159"/>
        <v>401</v>
      </c>
      <c r="AE572">
        <f t="shared" si="160"/>
        <v>400.5</v>
      </c>
      <c r="AF572">
        <f t="shared" si="161"/>
        <v>400.5</v>
      </c>
      <c r="AG572">
        <f>((Constants!$B$5*AG571)+Constants!$B$4*AD572+AH571)/(Constants!$B$5+Constants!$B$4)</f>
        <v>401</v>
      </c>
      <c r="AH572">
        <f>((Constants!$B$5*AG571)+Constants!$B$4*AD572+AH571)-(Constants!$B$5+Constants!$B$4)*AG572</f>
        <v>0</v>
      </c>
      <c r="AI572">
        <f>((Constants!$B$5*AI571)+Constants!$B$4*AE572+AJ571)/(Constants!$B$5+Constants!$B$4)</f>
        <v>400.5</v>
      </c>
      <c r="AJ572">
        <f>((Constants!$B$5*AI571)+Constants!$B$4*AE572+AJ571)-(Constants!$B$4+Constants!$B$5)*AI572</f>
        <v>0</v>
      </c>
      <c r="AK572">
        <f>((Constants!$B$5*AK571)+Constants!$B$4*AF572+AL571)/(Constants!$B$5+Constants!$B$4)</f>
        <v>400.5</v>
      </c>
      <c r="AL572">
        <f>((Constants!$B$5*AK571)+Constants!$B$4*AF572+AL571)-(Constants!$B$5+Constants!$B$4)*AK572</f>
        <v>0</v>
      </c>
      <c r="AM572">
        <f t="shared" si="162"/>
        <v>1</v>
      </c>
      <c r="AN572">
        <f t="shared" si="163"/>
        <v>1</v>
      </c>
      <c r="AO572">
        <f>(200000*(ABS(N572)-ABS(N570))+Constants!$B$7)/(2*Constants!$B$7)</f>
        <v>0.5</v>
      </c>
      <c r="AP572">
        <f>(200000*(ABS(O572)-ABS(O570))+Constants!$B$7)/(2*Constants!$B$7)</f>
        <v>0.5</v>
      </c>
      <c r="AQ572">
        <f t="shared" si="164"/>
        <v>1</v>
      </c>
      <c r="AR572">
        <f>(Constants!$B$3*Constants!$B$8*I572*K572+AS571)/(Constants!$B$9*Constants!$B$4)</f>
        <v>2.51327433628319</v>
      </c>
      <c r="AS572">
        <f>(Constants!$B$3*Constants!$B$8*I572*K572+AS571)-(AR572*Constants!$B$9*Constants!$B$4)</f>
        <v>0</v>
      </c>
      <c r="AT572">
        <f t="shared" si="165"/>
        <v>1432.5663716814</v>
      </c>
      <c r="AU572">
        <f t="array" ref="AU572">IF(SUMPRODUCT(--(SIGN(AN539:AN571)=SIGN(K540:K572)))=0,2,IF(AV571&gt;0,1,0))</f>
        <v>0</v>
      </c>
      <c r="AV572">
        <f>IF(AU572=2,ROUND(5*1000/Constants!$B$11,0),IF(AV571&gt;0,AV571-1,0))</f>
        <v>0</v>
      </c>
      <c r="AW572">
        <f t="shared" si="166"/>
        <v>0</v>
      </c>
      <c r="AX572">
        <f ca="1" t="array" ref="AX572">IF(AW572&gt;Constants!$B$12,2,IF(SUMPRODUCT(--(AX553:AX572=2))=0,0,1))</f>
        <v>2</v>
      </c>
      <c r="AZ572">
        <f t="array" ref="AZ572">IF(ABS(AG572)&gt;Constants!$B$13,2,IF(SUMPRODUCT(--(AZ552:AZ571=2))=0,0,1))</f>
        <v>0</v>
      </c>
    </row>
    <row r="573" spans="1:52">
      <c r="A573" s="3">
        <v>571</v>
      </c>
      <c r="B573">
        <f>Signals!D572</f>
        <v>1</v>
      </c>
      <c r="C573">
        <f>Signals!E572</f>
        <v>1</v>
      </c>
      <c r="D573">
        <f>Signals!G572</f>
        <v>0</v>
      </c>
      <c r="E573">
        <f>Signals!J572</f>
        <v>0</v>
      </c>
      <c r="F573">
        <f>Signals!K572</f>
        <v>0</v>
      </c>
      <c r="G573">
        <f>IF(Constants!$B$2=2,-B573,B573)</f>
        <v>1</v>
      </c>
      <c r="H573">
        <f>IF(Constants!$C$2=2,-C573,C573)</f>
        <v>1</v>
      </c>
      <c r="I573">
        <f t="shared" si="150"/>
        <v>1</v>
      </c>
      <c r="J573">
        <f t="shared" si="151"/>
        <v>1</v>
      </c>
      <c r="K573">
        <f t="shared" si="152"/>
        <v>1</v>
      </c>
      <c r="L573">
        <f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400.5</v>
      </c>
      <c r="M573">
        <f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400.5</v>
      </c>
      <c r="N573">
        <f t="shared" si="153"/>
        <v>400.5</v>
      </c>
      <c r="O573">
        <f t="shared" si="154"/>
        <v>400.5</v>
      </c>
      <c r="P573">
        <f>IF(I573&lt;&gt;0,(ABS(L573*Constants!$B$10)+50)/100,MAX(P572-ABS(N573*Constants!$B$4),0))</f>
        <v>0.54005</v>
      </c>
      <c r="Q573">
        <f>IF(J573&lt;&gt;0,(ABS(M573*Constants!$B$10)+50)/100,MAX(Q572-ABS(O573*Constants!$B$4),0))</f>
        <v>0.54005</v>
      </c>
      <c r="R573">
        <f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400.5</v>
      </c>
      <c r="S573">
        <f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400.5</v>
      </c>
      <c r="T573">
        <f t="shared" si="155"/>
        <v>400.5</v>
      </c>
      <c r="U573">
        <f t="shared" si="156"/>
        <v>400.5</v>
      </c>
      <c r="V573">
        <f>IF(I573&lt;&gt;0,(ABS(R573*Constants!$B$4)+50)/100,IF(R573=0,MAX((0-ABS(T573*Constants!$B$4)),0),(ABS(R573*Constants!$B$4)+50)/100))</f>
        <v>501.125</v>
      </c>
      <c r="W573">
        <f>IF(J573&lt;&gt;0,(ABS(S573*Constants!$B$4)+50)/100,IF(S573=0,MAX((0-ABS(U573*Constants!$B$4)),0),(ABS(S573*Constants!$B$4)+50)/100))</f>
        <v>501.125</v>
      </c>
      <c r="X573">
        <f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400.5</v>
      </c>
      <c r="Y573">
        <f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400.5</v>
      </c>
      <c r="Z573">
        <f t="shared" si="157"/>
        <v>400.5</v>
      </c>
      <c r="AA573">
        <f t="shared" si="158"/>
        <v>400.5</v>
      </c>
      <c r="AB573">
        <f>IF(I573&lt;&gt;0,(ABS(X573*Constants!$B$10)+50)/100,IF(X573=0,MAX((AB572-ABS(Z573*Constants!$B$4)),0),(ABS(X573*Constants!$B$4)+50)/100))</f>
        <v>0.54005</v>
      </c>
      <c r="AC573">
        <f>IF(J573&lt;&gt;0,(ABS(Y573*Constants!$B$10)+50)/100,IF(Y573=0,MAX((AC572-ABS(AA573*Constants!$B$4)),0),(ABS(Y573*Constants!$B$4)+50)/100))</f>
        <v>0.54005</v>
      </c>
      <c r="AD573">
        <f t="shared" si="159"/>
        <v>401</v>
      </c>
      <c r="AE573">
        <f t="shared" si="160"/>
        <v>400.5</v>
      </c>
      <c r="AF573">
        <f t="shared" si="161"/>
        <v>400.5</v>
      </c>
      <c r="AG573">
        <f>((Constants!$B$5*AG572)+Constants!$B$4*AD573+AH572)/(Constants!$B$5+Constants!$B$4)</f>
        <v>401</v>
      </c>
      <c r="AH573">
        <f>((Constants!$B$5*AG572)+Constants!$B$4*AD573+AH572)-(Constants!$B$5+Constants!$B$4)*AG573</f>
        <v>0</v>
      </c>
      <c r="AI573">
        <f>((Constants!$B$5*AI572)+Constants!$B$4*AE573+AJ572)/(Constants!$B$5+Constants!$B$4)</f>
        <v>400.5</v>
      </c>
      <c r="AJ573">
        <f>((Constants!$B$5*AI572)+Constants!$B$4*AE573+AJ572)-(Constants!$B$4+Constants!$B$5)*AI573</f>
        <v>0</v>
      </c>
      <c r="AK573">
        <f>((Constants!$B$5*AK572)+Constants!$B$4*AF573+AL572)/(Constants!$B$5+Constants!$B$4)</f>
        <v>400.5</v>
      </c>
      <c r="AL573">
        <f>((Constants!$B$5*AK572)+Constants!$B$4*AF573+AL572)-(Constants!$B$5+Constants!$B$4)*AK573</f>
        <v>0</v>
      </c>
      <c r="AM573">
        <f t="shared" si="162"/>
        <v>1</v>
      </c>
      <c r="AN573">
        <f t="shared" si="163"/>
        <v>1</v>
      </c>
      <c r="AO573">
        <f>(200000*(ABS(N573)-ABS(N571))+Constants!$B$7)/(2*Constants!$B$7)</f>
        <v>0.5</v>
      </c>
      <c r="AP573">
        <f>(200000*(ABS(O573)-ABS(O571))+Constants!$B$7)/(2*Constants!$B$7)</f>
        <v>0.5</v>
      </c>
      <c r="AQ573">
        <f t="shared" si="164"/>
        <v>1</v>
      </c>
      <c r="AR573">
        <f>(Constants!$B$3*Constants!$B$8*I573*K573+AS572)/(Constants!$B$9*Constants!$B$4)</f>
        <v>2.51327433628319</v>
      </c>
      <c r="AS573">
        <f>(Constants!$B$3*Constants!$B$8*I573*K573+AS572)-(AR573*Constants!$B$9*Constants!$B$4)</f>
        <v>0</v>
      </c>
      <c r="AT573">
        <f t="shared" si="165"/>
        <v>1435.07964601768</v>
      </c>
      <c r="AU573">
        <f t="array" ref="AU573">IF(SUMPRODUCT(--(SIGN(AN540:AN572)=SIGN(K541:K573)))=0,2,IF(AV572&gt;0,1,0))</f>
        <v>0</v>
      </c>
      <c r="AV573">
        <f>IF(AU573=2,ROUND(5*1000/Constants!$B$11,0),IF(AV572&gt;0,AV572-1,0))</f>
        <v>0</v>
      </c>
      <c r="AW573">
        <f t="shared" si="166"/>
        <v>0</v>
      </c>
      <c r="AX573">
        <f ca="1" t="array" ref="AX573">IF(AW573&gt;Constants!$B$12,2,IF(SUMPRODUCT(--(AX554:AX573=2))=0,0,1))</f>
        <v>2</v>
      </c>
      <c r="AZ573">
        <f t="array" ref="AZ573">IF(ABS(AG573)&gt;Constants!$B$13,2,IF(SUMPRODUCT(--(AZ553:AZ572=2))=0,0,1))</f>
        <v>0</v>
      </c>
    </row>
    <row r="574" spans="1:52">
      <c r="A574" s="3">
        <v>572</v>
      </c>
      <c r="B574">
        <f>Signals!D573</f>
        <v>1</v>
      </c>
      <c r="C574">
        <f>Signals!E573</f>
        <v>1</v>
      </c>
      <c r="D574">
        <f>Signals!G573</f>
        <v>0</v>
      </c>
      <c r="E574">
        <f>Signals!J573</f>
        <v>0</v>
      </c>
      <c r="F574">
        <f>Signals!K573</f>
        <v>0</v>
      </c>
      <c r="G574">
        <f>IF(Constants!$B$2=2,-B574,B574)</f>
        <v>1</v>
      </c>
      <c r="H574">
        <f>IF(Constants!$C$2=2,-C574,C574)</f>
        <v>1</v>
      </c>
      <c r="I574">
        <f t="shared" si="150"/>
        <v>1</v>
      </c>
      <c r="J574">
        <f t="shared" si="151"/>
        <v>1</v>
      </c>
      <c r="K574">
        <f t="shared" si="152"/>
        <v>1</v>
      </c>
      <c r="L574">
        <f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400.5</v>
      </c>
      <c r="M574">
        <f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400.5</v>
      </c>
      <c r="N574">
        <f t="shared" si="153"/>
        <v>400.5</v>
      </c>
      <c r="O574">
        <f t="shared" si="154"/>
        <v>400.5</v>
      </c>
      <c r="P574">
        <f>IF(I574&lt;&gt;0,(ABS(L574*Constants!$B$10)+50)/100,MAX(P573-ABS(N574*Constants!$B$4),0))</f>
        <v>0.54005</v>
      </c>
      <c r="Q574">
        <f>IF(J574&lt;&gt;0,(ABS(M574*Constants!$B$10)+50)/100,MAX(Q573-ABS(O574*Constants!$B$4),0))</f>
        <v>0.54005</v>
      </c>
      <c r="R574">
        <f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400.5</v>
      </c>
      <c r="S574">
        <f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400.5</v>
      </c>
      <c r="T574">
        <f t="shared" si="155"/>
        <v>400.5</v>
      </c>
      <c r="U574">
        <f t="shared" si="156"/>
        <v>400.5</v>
      </c>
      <c r="V574">
        <f>IF(I574&lt;&gt;0,(ABS(R574*Constants!$B$4)+50)/100,IF(R574=0,MAX((0-ABS(T574*Constants!$B$4)),0),(ABS(R574*Constants!$B$4)+50)/100))</f>
        <v>501.125</v>
      </c>
      <c r="W574">
        <f>IF(J574&lt;&gt;0,(ABS(S574*Constants!$B$4)+50)/100,IF(S574=0,MAX((0-ABS(U574*Constants!$B$4)),0),(ABS(S574*Constants!$B$4)+50)/100))</f>
        <v>501.125</v>
      </c>
      <c r="X574">
        <f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400.5</v>
      </c>
      <c r="Y574">
        <f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400.5</v>
      </c>
      <c r="Z574">
        <f t="shared" si="157"/>
        <v>400.5</v>
      </c>
      <c r="AA574">
        <f t="shared" si="158"/>
        <v>400.5</v>
      </c>
      <c r="AB574">
        <f>IF(I574&lt;&gt;0,(ABS(X574*Constants!$B$10)+50)/100,IF(X574=0,MAX((AB573-ABS(Z574*Constants!$B$4)),0),(ABS(X574*Constants!$B$4)+50)/100))</f>
        <v>0.54005</v>
      </c>
      <c r="AC574">
        <f>IF(J574&lt;&gt;0,(ABS(Y574*Constants!$B$10)+50)/100,IF(Y574=0,MAX((AC573-ABS(AA574*Constants!$B$4)),0),(ABS(Y574*Constants!$B$4)+50)/100))</f>
        <v>0.54005</v>
      </c>
      <c r="AD574">
        <f t="shared" si="159"/>
        <v>401</v>
      </c>
      <c r="AE574">
        <f t="shared" si="160"/>
        <v>400.5</v>
      </c>
      <c r="AF574">
        <f t="shared" si="161"/>
        <v>400.5</v>
      </c>
      <c r="AG574">
        <f>((Constants!$B$5*AG573)+Constants!$B$4*AD574+AH573)/(Constants!$B$5+Constants!$B$4)</f>
        <v>401</v>
      </c>
      <c r="AH574">
        <f>((Constants!$B$5*AG573)+Constants!$B$4*AD574+AH573)-(Constants!$B$5+Constants!$B$4)*AG574</f>
        <v>0</v>
      </c>
      <c r="AI574">
        <f>((Constants!$B$5*AI573)+Constants!$B$4*AE574+AJ573)/(Constants!$B$5+Constants!$B$4)</f>
        <v>400.5</v>
      </c>
      <c r="AJ574">
        <f>((Constants!$B$5*AI573)+Constants!$B$4*AE574+AJ573)-(Constants!$B$4+Constants!$B$5)*AI574</f>
        <v>0</v>
      </c>
      <c r="AK574">
        <f>((Constants!$B$5*AK573)+Constants!$B$4*AF574+AL573)/(Constants!$B$5+Constants!$B$4)</f>
        <v>400.5</v>
      </c>
      <c r="AL574">
        <f>((Constants!$B$5*AK573)+Constants!$B$4*AF574+AL573)-(Constants!$B$5+Constants!$B$4)*AK574</f>
        <v>0</v>
      </c>
      <c r="AM574">
        <f t="shared" si="162"/>
        <v>1</v>
      </c>
      <c r="AN574">
        <f t="shared" si="163"/>
        <v>1</v>
      </c>
      <c r="AO574">
        <f>(200000*(ABS(N574)-ABS(N572))+Constants!$B$7)/(2*Constants!$B$7)</f>
        <v>0.5</v>
      </c>
      <c r="AP574">
        <f>(200000*(ABS(O574)-ABS(O572))+Constants!$B$7)/(2*Constants!$B$7)</f>
        <v>0.5</v>
      </c>
      <c r="AQ574">
        <f t="shared" si="164"/>
        <v>1</v>
      </c>
      <c r="AR574">
        <f>(Constants!$B$3*Constants!$B$8*I574*K574+AS573)/(Constants!$B$9*Constants!$B$4)</f>
        <v>2.51327433628319</v>
      </c>
      <c r="AS574">
        <f>(Constants!$B$3*Constants!$B$8*I574*K574+AS573)-(AR574*Constants!$B$9*Constants!$B$4)</f>
        <v>0</v>
      </c>
      <c r="AT574">
        <f t="shared" si="165"/>
        <v>1437.59292035397</v>
      </c>
      <c r="AU574">
        <f t="array" ref="AU574">IF(SUMPRODUCT(--(SIGN(AN541:AN573)=SIGN(K542:K574)))=0,2,IF(AV573&gt;0,1,0))</f>
        <v>0</v>
      </c>
      <c r="AV574">
        <f>IF(AU574=2,ROUND(5*1000/Constants!$B$11,0),IF(AV573&gt;0,AV573-1,0))</f>
        <v>0</v>
      </c>
      <c r="AW574">
        <f t="shared" si="166"/>
        <v>0</v>
      </c>
      <c r="AX574">
        <f ca="1" t="array" ref="AX574">IF(AW574&gt;Constants!$B$12,2,IF(SUMPRODUCT(--(AX555:AX574=2))=0,0,1))</f>
        <v>2</v>
      </c>
      <c r="AZ574">
        <f t="array" ref="AZ574">IF(ABS(AG574)&gt;Constants!$B$13,2,IF(SUMPRODUCT(--(AZ554:AZ573=2))=0,0,1))</f>
        <v>0</v>
      </c>
    </row>
    <row r="575" spans="1:52">
      <c r="A575" s="3">
        <v>573</v>
      </c>
      <c r="B575">
        <f>Signals!D574</f>
        <v>1</v>
      </c>
      <c r="C575">
        <f>Signals!E574</f>
        <v>1</v>
      </c>
      <c r="D575">
        <f>Signals!G574</f>
        <v>0</v>
      </c>
      <c r="E575">
        <f>Signals!J574</f>
        <v>0</v>
      </c>
      <c r="F575">
        <f>Signals!K574</f>
        <v>0</v>
      </c>
      <c r="G575">
        <f>IF(Constants!$B$2=2,-B575,B575)</f>
        <v>1</v>
      </c>
      <c r="H575">
        <f>IF(Constants!$C$2=2,-C575,C575)</f>
        <v>1</v>
      </c>
      <c r="I575">
        <f t="shared" si="150"/>
        <v>1</v>
      </c>
      <c r="J575">
        <f t="shared" si="151"/>
        <v>1</v>
      </c>
      <c r="K575">
        <f t="shared" si="152"/>
        <v>1</v>
      </c>
      <c r="L575">
        <f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400.5</v>
      </c>
      <c r="M575">
        <f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400.5</v>
      </c>
      <c r="N575">
        <f t="shared" si="153"/>
        <v>400.5</v>
      </c>
      <c r="O575">
        <f t="shared" si="154"/>
        <v>400.5</v>
      </c>
      <c r="P575">
        <f>IF(I575&lt;&gt;0,(ABS(L575*Constants!$B$10)+50)/100,MAX(P574-ABS(N575*Constants!$B$4),0))</f>
        <v>0.54005</v>
      </c>
      <c r="Q575">
        <f>IF(J575&lt;&gt;0,(ABS(M575*Constants!$B$10)+50)/100,MAX(Q574-ABS(O575*Constants!$B$4),0))</f>
        <v>0.54005</v>
      </c>
      <c r="R575">
        <f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400.5</v>
      </c>
      <c r="S575">
        <f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400.5</v>
      </c>
      <c r="T575">
        <f t="shared" si="155"/>
        <v>400.5</v>
      </c>
      <c r="U575">
        <f t="shared" si="156"/>
        <v>400.5</v>
      </c>
      <c r="V575">
        <f>IF(I575&lt;&gt;0,(ABS(R575*Constants!$B$4)+50)/100,IF(R575=0,MAX((0-ABS(T575*Constants!$B$4)),0),(ABS(R575*Constants!$B$4)+50)/100))</f>
        <v>501.125</v>
      </c>
      <c r="W575">
        <f>IF(J575&lt;&gt;0,(ABS(S575*Constants!$B$4)+50)/100,IF(S575=0,MAX((0-ABS(U575*Constants!$B$4)),0),(ABS(S575*Constants!$B$4)+50)/100))</f>
        <v>501.125</v>
      </c>
      <c r="X575">
        <f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400.5</v>
      </c>
      <c r="Y575">
        <f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400.5</v>
      </c>
      <c r="Z575">
        <f t="shared" si="157"/>
        <v>400.5</v>
      </c>
      <c r="AA575">
        <f t="shared" si="158"/>
        <v>400.5</v>
      </c>
      <c r="AB575">
        <f>IF(I575&lt;&gt;0,(ABS(X575*Constants!$B$10)+50)/100,IF(X575=0,MAX((AB574-ABS(Z575*Constants!$B$4)),0),(ABS(X575*Constants!$B$4)+50)/100))</f>
        <v>0.54005</v>
      </c>
      <c r="AC575">
        <f>IF(J575&lt;&gt;0,(ABS(Y575*Constants!$B$10)+50)/100,IF(Y575=0,MAX((AC574-ABS(AA575*Constants!$B$4)),0),(ABS(Y575*Constants!$B$4)+50)/100))</f>
        <v>0.54005</v>
      </c>
      <c r="AD575">
        <f t="shared" si="159"/>
        <v>401</v>
      </c>
      <c r="AE575">
        <f t="shared" si="160"/>
        <v>400.5</v>
      </c>
      <c r="AF575">
        <f t="shared" si="161"/>
        <v>400.5</v>
      </c>
      <c r="AG575">
        <f>((Constants!$B$5*AG574)+Constants!$B$4*AD575+AH574)/(Constants!$B$5+Constants!$B$4)</f>
        <v>401</v>
      </c>
      <c r="AH575">
        <f>((Constants!$B$5*AG574)+Constants!$B$4*AD575+AH574)-(Constants!$B$5+Constants!$B$4)*AG575</f>
        <v>0</v>
      </c>
      <c r="AI575">
        <f>((Constants!$B$5*AI574)+Constants!$B$4*AE575+AJ574)/(Constants!$B$5+Constants!$B$4)</f>
        <v>400.5</v>
      </c>
      <c r="AJ575">
        <f>((Constants!$B$5*AI574)+Constants!$B$4*AE575+AJ574)-(Constants!$B$4+Constants!$B$5)*AI575</f>
        <v>0</v>
      </c>
      <c r="AK575">
        <f>((Constants!$B$5*AK574)+Constants!$B$4*AF575+AL574)/(Constants!$B$5+Constants!$B$4)</f>
        <v>400.5</v>
      </c>
      <c r="AL575">
        <f>((Constants!$B$5*AK574)+Constants!$B$4*AF575+AL574)-(Constants!$B$5+Constants!$B$4)*AK575</f>
        <v>0</v>
      </c>
      <c r="AM575">
        <f t="shared" si="162"/>
        <v>1</v>
      </c>
      <c r="AN575">
        <f t="shared" si="163"/>
        <v>1</v>
      </c>
      <c r="AO575">
        <f>(200000*(ABS(N575)-ABS(N573))+Constants!$B$7)/(2*Constants!$B$7)</f>
        <v>0.5</v>
      </c>
      <c r="AP575">
        <f>(200000*(ABS(O575)-ABS(O573))+Constants!$B$7)/(2*Constants!$B$7)</f>
        <v>0.5</v>
      </c>
      <c r="AQ575">
        <f t="shared" si="164"/>
        <v>1</v>
      </c>
      <c r="AR575">
        <f>(Constants!$B$3*Constants!$B$8*I575*K575+AS574)/(Constants!$B$9*Constants!$B$4)</f>
        <v>2.51327433628319</v>
      </c>
      <c r="AS575">
        <f>(Constants!$B$3*Constants!$B$8*I575*K575+AS574)-(AR575*Constants!$B$9*Constants!$B$4)</f>
        <v>0</v>
      </c>
      <c r="AT575">
        <f t="shared" si="165"/>
        <v>1440.10619469025</v>
      </c>
      <c r="AU575">
        <f t="array" ref="AU575">IF(SUMPRODUCT(--(SIGN(AN542:AN574)=SIGN(K543:K575)))=0,2,IF(AV574&gt;0,1,0))</f>
        <v>0</v>
      </c>
      <c r="AV575">
        <f>IF(AU575=2,ROUND(5*1000/Constants!$B$11,0),IF(AV574&gt;0,AV574-1,0))</f>
        <v>0</v>
      </c>
      <c r="AW575">
        <f t="shared" si="166"/>
        <v>0</v>
      </c>
      <c r="AX575">
        <f ca="1" t="array" ref="AX575">IF(AW575&gt;Constants!$B$12,2,IF(SUMPRODUCT(--(AX556:AX575=2))=0,0,1))</f>
        <v>2</v>
      </c>
      <c r="AZ575">
        <f t="array" ref="AZ575">IF(ABS(AG575)&gt;Constants!$B$13,2,IF(SUMPRODUCT(--(AZ555:AZ574=2))=0,0,1))</f>
        <v>0</v>
      </c>
    </row>
    <row r="576" spans="1:52">
      <c r="A576" s="3">
        <v>574</v>
      </c>
      <c r="B576">
        <f>Signals!D575</f>
        <v>1</v>
      </c>
      <c r="C576">
        <f>Signals!E575</f>
        <v>1</v>
      </c>
      <c r="D576">
        <f>Signals!G575</f>
        <v>0</v>
      </c>
      <c r="E576">
        <f>Signals!J575</f>
        <v>0</v>
      </c>
      <c r="F576">
        <f>Signals!K575</f>
        <v>0</v>
      </c>
      <c r="G576">
        <f>IF(Constants!$B$2=2,-B576,B576)</f>
        <v>1</v>
      </c>
      <c r="H576">
        <f>IF(Constants!$C$2=2,-C576,C576)</f>
        <v>1</v>
      </c>
      <c r="I576">
        <f t="shared" si="150"/>
        <v>1</v>
      </c>
      <c r="J576">
        <f t="shared" si="151"/>
        <v>1</v>
      </c>
      <c r="K576">
        <f t="shared" si="152"/>
        <v>1</v>
      </c>
      <c r="L576">
        <f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400.5</v>
      </c>
      <c r="M576">
        <f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400.5</v>
      </c>
      <c r="N576">
        <f t="shared" si="153"/>
        <v>400.5</v>
      </c>
      <c r="O576">
        <f t="shared" si="154"/>
        <v>400.5</v>
      </c>
      <c r="P576">
        <f>IF(I576&lt;&gt;0,(ABS(L576*Constants!$B$10)+50)/100,MAX(P575-ABS(N576*Constants!$B$4),0))</f>
        <v>0.54005</v>
      </c>
      <c r="Q576">
        <f>IF(J576&lt;&gt;0,(ABS(M576*Constants!$B$10)+50)/100,MAX(Q575-ABS(O576*Constants!$B$4),0))</f>
        <v>0.54005</v>
      </c>
      <c r="R576">
        <f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400.5</v>
      </c>
      <c r="S576">
        <f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400.5</v>
      </c>
      <c r="T576">
        <f t="shared" si="155"/>
        <v>400.5</v>
      </c>
      <c r="U576">
        <f t="shared" si="156"/>
        <v>400.5</v>
      </c>
      <c r="V576">
        <f>IF(I576&lt;&gt;0,(ABS(R576*Constants!$B$4)+50)/100,IF(R576=0,MAX((0-ABS(T576*Constants!$B$4)),0),(ABS(R576*Constants!$B$4)+50)/100))</f>
        <v>501.125</v>
      </c>
      <c r="W576">
        <f>IF(J576&lt;&gt;0,(ABS(S576*Constants!$B$4)+50)/100,IF(S576=0,MAX((0-ABS(U576*Constants!$B$4)),0),(ABS(S576*Constants!$B$4)+50)/100))</f>
        <v>501.125</v>
      </c>
      <c r="X576">
        <f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400.5</v>
      </c>
      <c r="Y576">
        <f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400.5</v>
      </c>
      <c r="Z576">
        <f t="shared" si="157"/>
        <v>400.5</v>
      </c>
      <c r="AA576">
        <f t="shared" si="158"/>
        <v>400.5</v>
      </c>
      <c r="AB576">
        <f>IF(I576&lt;&gt;0,(ABS(X576*Constants!$B$10)+50)/100,IF(X576=0,MAX((AB575-ABS(Z576*Constants!$B$4)),0),(ABS(X576*Constants!$B$4)+50)/100))</f>
        <v>0.54005</v>
      </c>
      <c r="AC576">
        <f>IF(J576&lt;&gt;0,(ABS(Y576*Constants!$B$10)+50)/100,IF(Y576=0,MAX((AC575-ABS(AA576*Constants!$B$4)),0),(ABS(Y576*Constants!$B$4)+50)/100))</f>
        <v>0.54005</v>
      </c>
      <c r="AD576">
        <f t="shared" si="159"/>
        <v>401</v>
      </c>
      <c r="AE576">
        <f t="shared" si="160"/>
        <v>400.5</v>
      </c>
      <c r="AF576">
        <f t="shared" si="161"/>
        <v>400.5</v>
      </c>
      <c r="AG576">
        <f>((Constants!$B$5*AG575)+Constants!$B$4*AD576+AH575)/(Constants!$B$5+Constants!$B$4)</f>
        <v>401</v>
      </c>
      <c r="AH576">
        <f>((Constants!$B$5*AG575)+Constants!$B$4*AD576+AH575)-(Constants!$B$5+Constants!$B$4)*AG576</f>
        <v>0</v>
      </c>
      <c r="AI576">
        <f>((Constants!$B$5*AI575)+Constants!$B$4*AE576+AJ575)/(Constants!$B$5+Constants!$B$4)</f>
        <v>400.5</v>
      </c>
      <c r="AJ576">
        <f>((Constants!$B$5*AI575)+Constants!$B$4*AE576+AJ575)-(Constants!$B$4+Constants!$B$5)*AI576</f>
        <v>0</v>
      </c>
      <c r="AK576">
        <f>((Constants!$B$5*AK575)+Constants!$B$4*AF576+AL575)/(Constants!$B$5+Constants!$B$4)</f>
        <v>400.5</v>
      </c>
      <c r="AL576">
        <f>((Constants!$B$5*AK575)+Constants!$B$4*AF576+AL575)-(Constants!$B$5+Constants!$B$4)*AK576</f>
        <v>0</v>
      </c>
      <c r="AM576">
        <f t="shared" si="162"/>
        <v>1</v>
      </c>
      <c r="AN576">
        <f t="shared" si="163"/>
        <v>1</v>
      </c>
      <c r="AO576">
        <f>(200000*(ABS(N576)-ABS(N574))+Constants!$B$7)/(2*Constants!$B$7)</f>
        <v>0.5</v>
      </c>
      <c r="AP576">
        <f>(200000*(ABS(O576)-ABS(O574))+Constants!$B$7)/(2*Constants!$B$7)</f>
        <v>0.5</v>
      </c>
      <c r="AQ576">
        <f t="shared" si="164"/>
        <v>1</v>
      </c>
      <c r="AR576">
        <f>(Constants!$B$3*Constants!$B$8*I576*K576+AS575)/(Constants!$B$9*Constants!$B$4)</f>
        <v>2.51327433628319</v>
      </c>
      <c r="AS576">
        <f>(Constants!$B$3*Constants!$B$8*I576*K576+AS575)-(AR576*Constants!$B$9*Constants!$B$4)</f>
        <v>0</v>
      </c>
      <c r="AT576">
        <f t="shared" si="165"/>
        <v>1442.61946902653</v>
      </c>
      <c r="AU576">
        <f t="array" ref="AU576">IF(SUMPRODUCT(--(SIGN(AN543:AN575)=SIGN(K544:K576)))=0,2,IF(AV575&gt;0,1,0))</f>
        <v>0</v>
      </c>
      <c r="AV576">
        <f>IF(AU576=2,ROUND(5*1000/Constants!$B$11,0),IF(AV575&gt;0,AV575-1,0))</f>
        <v>0</v>
      </c>
      <c r="AW576">
        <f t="shared" si="166"/>
        <v>0</v>
      </c>
      <c r="AX576">
        <f ca="1" t="array" ref="AX576">IF(AW576&gt;Constants!$B$12,2,IF(SUMPRODUCT(--(AX557:AX576=2))=0,0,1))</f>
        <v>2</v>
      </c>
      <c r="AZ576">
        <f t="array" ref="AZ576">IF(ABS(AG576)&gt;Constants!$B$13,2,IF(SUMPRODUCT(--(AZ556:AZ575=2))=0,0,1))</f>
        <v>0</v>
      </c>
    </row>
    <row r="577" spans="1:52">
      <c r="A577" s="3">
        <v>575</v>
      </c>
      <c r="B577">
        <f>Signals!D576</f>
        <v>1</v>
      </c>
      <c r="C577">
        <f>Signals!E576</f>
        <v>1</v>
      </c>
      <c r="D577">
        <f>Signals!G576</f>
        <v>0</v>
      </c>
      <c r="E577">
        <f>Signals!J576</f>
        <v>0</v>
      </c>
      <c r="F577">
        <f>Signals!K576</f>
        <v>0</v>
      </c>
      <c r="G577">
        <f>IF(Constants!$B$2=2,-B577,B577)</f>
        <v>1</v>
      </c>
      <c r="H577">
        <f>IF(Constants!$C$2=2,-C577,C577)</f>
        <v>1</v>
      </c>
      <c r="I577">
        <f t="shared" si="150"/>
        <v>1</v>
      </c>
      <c r="J577">
        <f t="shared" si="151"/>
        <v>1</v>
      </c>
      <c r="K577">
        <f t="shared" si="152"/>
        <v>1</v>
      </c>
      <c r="L577">
        <f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400.5</v>
      </c>
      <c r="M577">
        <f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400.5</v>
      </c>
      <c r="N577">
        <f t="shared" si="153"/>
        <v>400.5</v>
      </c>
      <c r="O577">
        <f t="shared" si="154"/>
        <v>400.5</v>
      </c>
      <c r="P577">
        <f>IF(I577&lt;&gt;0,(ABS(L577*Constants!$B$10)+50)/100,MAX(P576-ABS(N577*Constants!$B$4),0))</f>
        <v>0.54005</v>
      </c>
      <c r="Q577">
        <f>IF(J577&lt;&gt;0,(ABS(M577*Constants!$B$10)+50)/100,MAX(Q576-ABS(O577*Constants!$B$4),0))</f>
        <v>0.54005</v>
      </c>
      <c r="R577">
        <f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400.5</v>
      </c>
      <c r="S577">
        <f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400.5</v>
      </c>
      <c r="T577">
        <f t="shared" si="155"/>
        <v>400.5</v>
      </c>
      <c r="U577">
        <f t="shared" si="156"/>
        <v>400.5</v>
      </c>
      <c r="V577">
        <f>IF(I577&lt;&gt;0,(ABS(R577*Constants!$B$4)+50)/100,IF(R577=0,MAX((0-ABS(T577*Constants!$B$4)),0),(ABS(R577*Constants!$B$4)+50)/100))</f>
        <v>501.125</v>
      </c>
      <c r="W577">
        <f>IF(J577&lt;&gt;0,(ABS(S577*Constants!$B$4)+50)/100,IF(S577=0,MAX((0-ABS(U577*Constants!$B$4)),0),(ABS(S577*Constants!$B$4)+50)/100))</f>
        <v>501.125</v>
      </c>
      <c r="X577">
        <f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400.5</v>
      </c>
      <c r="Y577">
        <f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400.5</v>
      </c>
      <c r="Z577">
        <f t="shared" si="157"/>
        <v>400.5</v>
      </c>
      <c r="AA577">
        <f t="shared" si="158"/>
        <v>400.5</v>
      </c>
      <c r="AB577">
        <f>IF(I577&lt;&gt;0,(ABS(X577*Constants!$B$10)+50)/100,IF(X577=0,MAX((AB576-ABS(Z577*Constants!$B$4)),0),(ABS(X577*Constants!$B$4)+50)/100))</f>
        <v>0.54005</v>
      </c>
      <c r="AC577">
        <f>IF(J577&lt;&gt;0,(ABS(Y577*Constants!$B$10)+50)/100,IF(Y577=0,MAX((AC576-ABS(AA577*Constants!$B$4)),0),(ABS(Y577*Constants!$B$4)+50)/100))</f>
        <v>0.54005</v>
      </c>
      <c r="AD577">
        <f t="shared" si="159"/>
        <v>401</v>
      </c>
      <c r="AE577">
        <f t="shared" si="160"/>
        <v>400.5</v>
      </c>
      <c r="AF577">
        <f t="shared" si="161"/>
        <v>400.5</v>
      </c>
      <c r="AG577">
        <f>((Constants!$B$5*AG576)+Constants!$B$4*AD577+AH576)/(Constants!$B$5+Constants!$B$4)</f>
        <v>401</v>
      </c>
      <c r="AH577">
        <f>((Constants!$B$5*AG576)+Constants!$B$4*AD577+AH576)-(Constants!$B$5+Constants!$B$4)*AG577</f>
        <v>0</v>
      </c>
      <c r="AI577">
        <f>((Constants!$B$5*AI576)+Constants!$B$4*AE577+AJ576)/(Constants!$B$5+Constants!$B$4)</f>
        <v>400.5</v>
      </c>
      <c r="AJ577">
        <f>((Constants!$B$5*AI576)+Constants!$B$4*AE577+AJ576)-(Constants!$B$4+Constants!$B$5)*AI577</f>
        <v>0</v>
      </c>
      <c r="AK577">
        <f>((Constants!$B$5*AK576)+Constants!$B$4*AF577+AL576)/(Constants!$B$5+Constants!$B$4)</f>
        <v>400.5</v>
      </c>
      <c r="AL577">
        <f>((Constants!$B$5*AK576)+Constants!$B$4*AF577+AL576)-(Constants!$B$5+Constants!$B$4)*AK577</f>
        <v>0</v>
      </c>
      <c r="AM577">
        <f t="shared" si="162"/>
        <v>1</v>
      </c>
      <c r="AN577">
        <f t="shared" si="163"/>
        <v>1</v>
      </c>
      <c r="AO577">
        <f>(200000*(ABS(N577)-ABS(N575))+Constants!$B$7)/(2*Constants!$B$7)</f>
        <v>0.5</v>
      </c>
      <c r="AP577">
        <f>(200000*(ABS(O577)-ABS(O575))+Constants!$B$7)/(2*Constants!$B$7)</f>
        <v>0.5</v>
      </c>
      <c r="AQ577">
        <f t="shared" si="164"/>
        <v>1</v>
      </c>
      <c r="AR577">
        <f>(Constants!$B$3*Constants!$B$8*I577*K577+AS576)/(Constants!$B$9*Constants!$B$4)</f>
        <v>2.51327433628319</v>
      </c>
      <c r="AS577">
        <f>(Constants!$B$3*Constants!$B$8*I577*K577+AS576)-(AR577*Constants!$B$9*Constants!$B$4)</f>
        <v>0</v>
      </c>
      <c r="AT577">
        <f t="shared" si="165"/>
        <v>1445.13274336281</v>
      </c>
      <c r="AU577">
        <f t="array" ref="AU577">IF(SUMPRODUCT(--(SIGN(AN544:AN576)=SIGN(K545:K577)))=0,2,IF(AV576&gt;0,1,0))</f>
        <v>0</v>
      </c>
      <c r="AV577">
        <f>IF(AU577=2,ROUND(5*1000/Constants!$B$11,0),IF(AV576&gt;0,AV576-1,0))</f>
        <v>0</v>
      </c>
      <c r="AW577">
        <f t="shared" si="166"/>
        <v>0</v>
      </c>
      <c r="AX577">
        <f ca="1" t="array" ref="AX577">IF(AW577&gt;Constants!$B$12,2,IF(SUMPRODUCT(--(AX558:AX577=2))=0,0,1))</f>
        <v>2</v>
      </c>
      <c r="AZ577">
        <f t="array" ref="AZ577">IF(ABS(AG577)&gt;Constants!$B$13,2,IF(SUMPRODUCT(--(AZ557:AZ576=2))=0,0,1))</f>
        <v>0</v>
      </c>
    </row>
    <row r="578" spans="1:52">
      <c r="A578" s="3">
        <v>576</v>
      </c>
      <c r="B578">
        <f>Signals!D577</f>
        <v>1</v>
      </c>
      <c r="C578">
        <f>Signals!E577</f>
        <v>1</v>
      </c>
      <c r="D578">
        <f>Signals!G577</f>
        <v>0</v>
      </c>
      <c r="E578">
        <f>Signals!J577</f>
        <v>0</v>
      </c>
      <c r="F578">
        <f>Signals!K577</f>
        <v>0</v>
      </c>
      <c r="G578">
        <f>IF(Constants!$B$2=2,-B578,B578)</f>
        <v>1</v>
      </c>
      <c r="H578">
        <f>IF(Constants!$C$2=2,-C578,C578)</f>
        <v>1</v>
      </c>
      <c r="I578">
        <f t="shared" si="150"/>
        <v>1</v>
      </c>
      <c r="J578">
        <f t="shared" si="151"/>
        <v>1</v>
      </c>
      <c r="K578">
        <f t="shared" si="152"/>
        <v>1</v>
      </c>
      <c r="L578">
        <f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400.5</v>
      </c>
      <c r="M578">
        <f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400.5</v>
      </c>
      <c r="N578">
        <f t="shared" si="153"/>
        <v>400.5</v>
      </c>
      <c r="O578">
        <f t="shared" si="154"/>
        <v>400.5</v>
      </c>
      <c r="P578">
        <f>IF(I578&lt;&gt;0,(ABS(L578*Constants!$B$10)+50)/100,MAX(P577-ABS(N578*Constants!$B$4),0))</f>
        <v>0.54005</v>
      </c>
      <c r="Q578">
        <f>IF(J578&lt;&gt;0,(ABS(M578*Constants!$B$10)+50)/100,MAX(Q577-ABS(O578*Constants!$B$4),0))</f>
        <v>0.54005</v>
      </c>
      <c r="R578">
        <f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400.5</v>
      </c>
      <c r="S578">
        <f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400.5</v>
      </c>
      <c r="T578">
        <f t="shared" si="155"/>
        <v>400.5</v>
      </c>
      <c r="U578">
        <f t="shared" si="156"/>
        <v>400.5</v>
      </c>
      <c r="V578">
        <f>IF(I578&lt;&gt;0,(ABS(R578*Constants!$B$4)+50)/100,IF(R578=0,MAX((0-ABS(T578*Constants!$B$4)),0),(ABS(R578*Constants!$B$4)+50)/100))</f>
        <v>501.125</v>
      </c>
      <c r="W578">
        <f>IF(J578&lt;&gt;0,(ABS(S578*Constants!$B$4)+50)/100,IF(S578=0,MAX((0-ABS(U578*Constants!$B$4)),0),(ABS(S578*Constants!$B$4)+50)/100))</f>
        <v>501.125</v>
      </c>
      <c r="X578">
        <f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400.5</v>
      </c>
      <c r="Y578">
        <f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400.5</v>
      </c>
      <c r="Z578">
        <f t="shared" si="157"/>
        <v>400.5</v>
      </c>
      <c r="AA578">
        <f t="shared" si="158"/>
        <v>400.5</v>
      </c>
      <c r="AB578">
        <f>IF(I578&lt;&gt;0,(ABS(X578*Constants!$B$10)+50)/100,IF(X578=0,MAX((AB577-ABS(Z578*Constants!$B$4)),0),(ABS(X578*Constants!$B$4)+50)/100))</f>
        <v>0.54005</v>
      </c>
      <c r="AC578">
        <f>IF(J578&lt;&gt;0,(ABS(Y578*Constants!$B$10)+50)/100,IF(Y578=0,MAX((AC577-ABS(AA578*Constants!$B$4)),0),(ABS(Y578*Constants!$B$4)+50)/100))</f>
        <v>0.54005</v>
      </c>
      <c r="AD578">
        <f t="shared" si="159"/>
        <v>401</v>
      </c>
      <c r="AE578">
        <f t="shared" si="160"/>
        <v>400.5</v>
      </c>
      <c r="AF578">
        <f t="shared" si="161"/>
        <v>400.5</v>
      </c>
      <c r="AG578">
        <f>((Constants!$B$5*AG577)+Constants!$B$4*AD578+AH577)/(Constants!$B$5+Constants!$B$4)</f>
        <v>401</v>
      </c>
      <c r="AH578">
        <f>((Constants!$B$5*AG577)+Constants!$B$4*AD578+AH577)-(Constants!$B$5+Constants!$B$4)*AG578</f>
        <v>0</v>
      </c>
      <c r="AI578">
        <f>((Constants!$B$5*AI577)+Constants!$B$4*AE578+AJ577)/(Constants!$B$5+Constants!$B$4)</f>
        <v>400.5</v>
      </c>
      <c r="AJ578">
        <f>((Constants!$B$5*AI577)+Constants!$B$4*AE578+AJ577)-(Constants!$B$4+Constants!$B$5)*AI578</f>
        <v>0</v>
      </c>
      <c r="AK578">
        <f>((Constants!$B$5*AK577)+Constants!$B$4*AF578+AL577)/(Constants!$B$5+Constants!$B$4)</f>
        <v>400.5</v>
      </c>
      <c r="AL578">
        <f>((Constants!$B$5*AK577)+Constants!$B$4*AF578+AL577)-(Constants!$B$5+Constants!$B$4)*AK578</f>
        <v>0</v>
      </c>
      <c r="AM578">
        <f t="shared" si="162"/>
        <v>1</v>
      </c>
      <c r="AN578">
        <f t="shared" si="163"/>
        <v>1</v>
      </c>
      <c r="AO578">
        <f>(200000*(ABS(N578)-ABS(N576))+Constants!$B$7)/(2*Constants!$B$7)</f>
        <v>0.5</v>
      </c>
      <c r="AP578">
        <f>(200000*(ABS(O578)-ABS(O576))+Constants!$B$7)/(2*Constants!$B$7)</f>
        <v>0.5</v>
      </c>
      <c r="AQ578">
        <f t="shared" si="164"/>
        <v>1</v>
      </c>
      <c r="AR578">
        <f>(Constants!$B$3*Constants!$B$8*I578*K578+AS577)/(Constants!$B$9*Constants!$B$4)</f>
        <v>2.51327433628319</v>
      </c>
      <c r="AS578">
        <f>(Constants!$B$3*Constants!$B$8*I578*K578+AS577)-(AR578*Constants!$B$9*Constants!$B$4)</f>
        <v>0</v>
      </c>
      <c r="AT578">
        <f t="shared" si="165"/>
        <v>1447.6460176991</v>
      </c>
      <c r="AU578">
        <f t="array" ref="AU578">IF(SUMPRODUCT(--(SIGN(AN545:AN577)=SIGN(K546:K578)))=0,2,IF(AV577&gt;0,1,0))</f>
        <v>0</v>
      </c>
      <c r="AV578">
        <f>IF(AU578=2,ROUND(5*1000/Constants!$B$11,0),IF(AV577&gt;0,AV577-1,0))</f>
        <v>0</v>
      </c>
      <c r="AW578">
        <f t="shared" si="166"/>
        <v>0</v>
      </c>
      <c r="AX578">
        <f ca="1" t="array" ref="AX578">IF(AW578&gt;Constants!$B$12,2,IF(SUMPRODUCT(--(AX559:AX578=2))=0,0,1))</f>
        <v>2</v>
      </c>
      <c r="AZ578">
        <f t="array" ref="AZ578">IF(ABS(AG578)&gt;Constants!$B$13,2,IF(SUMPRODUCT(--(AZ558:AZ577=2))=0,0,1))</f>
        <v>0</v>
      </c>
    </row>
    <row r="579" spans="1:52">
      <c r="A579" s="3">
        <v>577</v>
      </c>
      <c r="B579">
        <f>Signals!D578</f>
        <v>1</v>
      </c>
      <c r="C579">
        <f>Signals!E578</f>
        <v>1</v>
      </c>
      <c r="D579">
        <f>Signals!G578</f>
        <v>0</v>
      </c>
      <c r="E579">
        <f>Signals!J578</f>
        <v>0</v>
      </c>
      <c r="F579">
        <f>Signals!K578</f>
        <v>0</v>
      </c>
      <c r="G579">
        <f>IF(Constants!$B$2=2,-B579,B579)</f>
        <v>1</v>
      </c>
      <c r="H579">
        <f>IF(Constants!$C$2=2,-C579,C579)</f>
        <v>1</v>
      </c>
      <c r="I579">
        <f t="shared" si="150"/>
        <v>1</v>
      </c>
      <c r="J579">
        <f t="shared" si="151"/>
        <v>1</v>
      </c>
      <c r="K579">
        <f t="shared" si="152"/>
        <v>1</v>
      </c>
      <c r="L579">
        <f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400.5</v>
      </c>
      <c r="M579">
        <f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400.5</v>
      </c>
      <c r="N579">
        <f t="shared" si="153"/>
        <v>400.5</v>
      </c>
      <c r="O579">
        <f t="shared" si="154"/>
        <v>400.5</v>
      </c>
      <c r="P579">
        <f>IF(I579&lt;&gt;0,(ABS(L579*Constants!$B$10)+50)/100,MAX(P578-ABS(N579*Constants!$B$4),0))</f>
        <v>0.54005</v>
      </c>
      <c r="Q579">
        <f>IF(J579&lt;&gt;0,(ABS(M579*Constants!$B$10)+50)/100,MAX(Q578-ABS(O579*Constants!$B$4),0))</f>
        <v>0.54005</v>
      </c>
      <c r="R579">
        <f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400.5</v>
      </c>
      <c r="S579">
        <f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400.5</v>
      </c>
      <c r="T579">
        <f t="shared" si="155"/>
        <v>400.5</v>
      </c>
      <c r="U579">
        <f t="shared" si="156"/>
        <v>400.5</v>
      </c>
      <c r="V579">
        <f>IF(I579&lt;&gt;0,(ABS(R579*Constants!$B$4)+50)/100,IF(R579=0,MAX((0-ABS(T579*Constants!$B$4)),0),(ABS(R579*Constants!$B$4)+50)/100))</f>
        <v>501.125</v>
      </c>
      <c r="W579">
        <f>IF(J579&lt;&gt;0,(ABS(S579*Constants!$B$4)+50)/100,IF(S579=0,MAX((0-ABS(U579*Constants!$B$4)),0),(ABS(S579*Constants!$B$4)+50)/100))</f>
        <v>501.125</v>
      </c>
      <c r="X579">
        <f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400.5</v>
      </c>
      <c r="Y579">
        <f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400.5</v>
      </c>
      <c r="Z579">
        <f t="shared" si="157"/>
        <v>400.5</v>
      </c>
      <c r="AA579">
        <f t="shared" si="158"/>
        <v>400.5</v>
      </c>
      <c r="AB579">
        <f>IF(I579&lt;&gt;0,(ABS(X579*Constants!$B$10)+50)/100,IF(X579=0,MAX((AB578-ABS(Z579*Constants!$B$4)),0),(ABS(X579*Constants!$B$4)+50)/100))</f>
        <v>0.54005</v>
      </c>
      <c r="AC579">
        <f>IF(J579&lt;&gt;0,(ABS(Y579*Constants!$B$10)+50)/100,IF(Y579=0,MAX((AC578-ABS(AA579*Constants!$B$4)),0),(ABS(Y579*Constants!$B$4)+50)/100))</f>
        <v>0.54005</v>
      </c>
      <c r="AD579">
        <f t="shared" si="159"/>
        <v>401</v>
      </c>
      <c r="AE579">
        <f t="shared" si="160"/>
        <v>400.5</v>
      </c>
      <c r="AF579">
        <f t="shared" si="161"/>
        <v>400.5</v>
      </c>
      <c r="AG579">
        <f>((Constants!$B$5*AG578)+Constants!$B$4*AD579+AH578)/(Constants!$B$5+Constants!$B$4)</f>
        <v>401</v>
      </c>
      <c r="AH579">
        <f>((Constants!$B$5*AG578)+Constants!$B$4*AD579+AH578)-(Constants!$B$5+Constants!$B$4)*AG579</f>
        <v>0</v>
      </c>
      <c r="AI579">
        <f>((Constants!$B$5*AI578)+Constants!$B$4*AE579+AJ578)/(Constants!$B$5+Constants!$B$4)</f>
        <v>400.5</v>
      </c>
      <c r="AJ579">
        <f>((Constants!$B$5*AI578)+Constants!$B$4*AE579+AJ578)-(Constants!$B$4+Constants!$B$5)*AI579</f>
        <v>0</v>
      </c>
      <c r="AK579">
        <f>((Constants!$B$5*AK578)+Constants!$B$4*AF579+AL578)/(Constants!$B$5+Constants!$B$4)</f>
        <v>400.5</v>
      </c>
      <c r="AL579">
        <f>((Constants!$B$5*AK578)+Constants!$B$4*AF579+AL578)-(Constants!$B$5+Constants!$B$4)*AK579</f>
        <v>0</v>
      </c>
      <c r="AM579">
        <f t="shared" si="162"/>
        <v>1</v>
      </c>
      <c r="AN579">
        <f t="shared" si="163"/>
        <v>1</v>
      </c>
      <c r="AO579">
        <f>(200000*(ABS(N579)-ABS(N577))+Constants!$B$7)/(2*Constants!$B$7)</f>
        <v>0.5</v>
      </c>
      <c r="AP579">
        <f>(200000*(ABS(O579)-ABS(O577))+Constants!$B$7)/(2*Constants!$B$7)</f>
        <v>0.5</v>
      </c>
      <c r="AQ579">
        <f t="shared" si="164"/>
        <v>1</v>
      </c>
      <c r="AR579">
        <f>(Constants!$B$3*Constants!$B$8*I579*K579+AS578)/(Constants!$B$9*Constants!$B$4)</f>
        <v>2.51327433628319</v>
      </c>
      <c r="AS579">
        <f>(Constants!$B$3*Constants!$B$8*I579*K579+AS578)-(AR579*Constants!$B$9*Constants!$B$4)</f>
        <v>0</v>
      </c>
      <c r="AT579">
        <f t="shared" si="165"/>
        <v>1450.15929203538</v>
      </c>
      <c r="AU579">
        <f t="array" ref="AU579">IF(SUMPRODUCT(--(SIGN(AN546:AN578)=SIGN(K547:K579)))=0,2,IF(AV578&gt;0,1,0))</f>
        <v>0</v>
      </c>
      <c r="AV579">
        <f>IF(AU579=2,ROUND(5*1000/Constants!$B$11,0),IF(AV578&gt;0,AV578-1,0))</f>
        <v>0</v>
      </c>
      <c r="AW579">
        <f t="shared" si="166"/>
        <v>0</v>
      </c>
      <c r="AX579">
        <f ca="1" t="array" ref="AX579">IF(AW579&gt;Constants!$B$12,2,IF(SUMPRODUCT(--(AX560:AX579=2))=0,0,1))</f>
        <v>2</v>
      </c>
      <c r="AZ579">
        <f t="array" ref="AZ579">IF(ABS(AG579)&gt;Constants!$B$13,2,IF(SUMPRODUCT(--(AZ559:AZ578=2))=0,0,1))</f>
        <v>0</v>
      </c>
    </row>
    <row r="580" spans="1:52">
      <c r="A580" s="3">
        <v>578</v>
      </c>
      <c r="B580">
        <f>Signals!D579</f>
        <v>1</v>
      </c>
      <c r="C580">
        <f>Signals!E579</f>
        <v>1</v>
      </c>
      <c r="D580">
        <f>Signals!G579</f>
        <v>0</v>
      </c>
      <c r="E580">
        <f>Signals!J579</f>
        <v>0</v>
      </c>
      <c r="F580">
        <f>Signals!K579</f>
        <v>0</v>
      </c>
      <c r="G580">
        <f>IF(Constants!$B$2=2,-B580,B580)</f>
        <v>1</v>
      </c>
      <c r="H580">
        <f>IF(Constants!$C$2=2,-C580,C580)</f>
        <v>1</v>
      </c>
      <c r="I580">
        <f t="shared" si="150"/>
        <v>1</v>
      </c>
      <c r="J580">
        <f t="shared" si="151"/>
        <v>1</v>
      </c>
      <c r="K580">
        <f t="shared" si="152"/>
        <v>1</v>
      </c>
      <c r="L580">
        <f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400.5</v>
      </c>
      <c r="M580">
        <f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400.5</v>
      </c>
      <c r="N580">
        <f t="shared" si="153"/>
        <v>400.5</v>
      </c>
      <c r="O580">
        <f t="shared" si="154"/>
        <v>400.5</v>
      </c>
      <c r="P580">
        <f>IF(I580&lt;&gt;0,(ABS(L580*Constants!$B$10)+50)/100,MAX(P579-ABS(N580*Constants!$B$4),0))</f>
        <v>0.54005</v>
      </c>
      <c r="Q580">
        <f>IF(J580&lt;&gt;0,(ABS(M580*Constants!$B$10)+50)/100,MAX(Q579-ABS(O580*Constants!$B$4),0))</f>
        <v>0.54005</v>
      </c>
      <c r="R580">
        <f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400.5</v>
      </c>
      <c r="S580">
        <f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400.5</v>
      </c>
      <c r="T580">
        <f t="shared" si="155"/>
        <v>400.5</v>
      </c>
      <c r="U580">
        <f t="shared" si="156"/>
        <v>400.5</v>
      </c>
      <c r="V580">
        <f>IF(I580&lt;&gt;0,(ABS(R580*Constants!$B$4)+50)/100,IF(R580=0,MAX((0-ABS(T580*Constants!$B$4)),0),(ABS(R580*Constants!$B$4)+50)/100))</f>
        <v>501.125</v>
      </c>
      <c r="W580">
        <f>IF(J580&lt;&gt;0,(ABS(S580*Constants!$B$4)+50)/100,IF(S580=0,MAX((0-ABS(U580*Constants!$B$4)),0),(ABS(S580*Constants!$B$4)+50)/100))</f>
        <v>501.125</v>
      </c>
      <c r="X580">
        <f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400.5</v>
      </c>
      <c r="Y580">
        <f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400.5</v>
      </c>
      <c r="Z580">
        <f t="shared" si="157"/>
        <v>400.5</v>
      </c>
      <c r="AA580">
        <f t="shared" si="158"/>
        <v>400.5</v>
      </c>
      <c r="AB580">
        <f>IF(I580&lt;&gt;0,(ABS(X580*Constants!$B$10)+50)/100,IF(X580=0,MAX((AB579-ABS(Z580*Constants!$B$4)),0),(ABS(X580*Constants!$B$4)+50)/100))</f>
        <v>0.54005</v>
      </c>
      <c r="AC580">
        <f>IF(J580&lt;&gt;0,(ABS(Y580*Constants!$B$10)+50)/100,IF(Y580=0,MAX((AC579-ABS(AA580*Constants!$B$4)),0),(ABS(Y580*Constants!$B$4)+50)/100))</f>
        <v>0.54005</v>
      </c>
      <c r="AD580">
        <f t="shared" si="159"/>
        <v>401</v>
      </c>
      <c r="AE580">
        <f t="shared" si="160"/>
        <v>400.5</v>
      </c>
      <c r="AF580">
        <f t="shared" si="161"/>
        <v>400.5</v>
      </c>
      <c r="AG580">
        <f>((Constants!$B$5*AG579)+Constants!$B$4*AD580+AH579)/(Constants!$B$5+Constants!$B$4)</f>
        <v>401</v>
      </c>
      <c r="AH580">
        <f>((Constants!$B$5*AG579)+Constants!$B$4*AD580+AH579)-(Constants!$B$5+Constants!$B$4)*AG580</f>
        <v>0</v>
      </c>
      <c r="AI580">
        <f>((Constants!$B$5*AI579)+Constants!$B$4*AE580+AJ579)/(Constants!$B$5+Constants!$B$4)</f>
        <v>400.5</v>
      </c>
      <c r="AJ580">
        <f>((Constants!$B$5*AI579)+Constants!$B$4*AE580+AJ579)-(Constants!$B$4+Constants!$B$5)*AI580</f>
        <v>0</v>
      </c>
      <c r="AK580">
        <f>((Constants!$B$5*AK579)+Constants!$B$4*AF580+AL579)/(Constants!$B$5+Constants!$B$4)</f>
        <v>400.5</v>
      </c>
      <c r="AL580">
        <f>((Constants!$B$5*AK579)+Constants!$B$4*AF580+AL579)-(Constants!$B$5+Constants!$B$4)*AK580</f>
        <v>0</v>
      </c>
      <c r="AM580">
        <f t="shared" si="162"/>
        <v>1</v>
      </c>
      <c r="AN580">
        <f t="shared" si="163"/>
        <v>1</v>
      </c>
      <c r="AO580">
        <f>(200000*(ABS(N580)-ABS(N578))+Constants!$B$7)/(2*Constants!$B$7)</f>
        <v>0.5</v>
      </c>
      <c r="AP580">
        <f>(200000*(ABS(O580)-ABS(O578))+Constants!$B$7)/(2*Constants!$B$7)</f>
        <v>0.5</v>
      </c>
      <c r="AQ580">
        <f t="shared" si="164"/>
        <v>1</v>
      </c>
      <c r="AR580">
        <f>(Constants!$B$3*Constants!$B$8*I580*K580+AS579)/(Constants!$B$9*Constants!$B$4)</f>
        <v>2.51327433628319</v>
      </c>
      <c r="AS580">
        <f>(Constants!$B$3*Constants!$B$8*I580*K580+AS579)-(AR580*Constants!$B$9*Constants!$B$4)</f>
        <v>0</v>
      </c>
      <c r="AT580">
        <f t="shared" si="165"/>
        <v>1452.67256637166</v>
      </c>
      <c r="AU580">
        <f t="array" ref="AU580">IF(SUMPRODUCT(--(SIGN(AN547:AN579)=SIGN(K548:K580)))=0,2,IF(AV579&gt;0,1,0))</f>
        <v>0</v>
      </c>
      <c r="AV580">
        <f>IF(AU580=2,ROUND(5*1000/Constants!$B$11,0),IF(AV579&gt;0,AV579-1,0))</f>
        <v>0</v>
      </c>
      <c r="AW580">
        <f t="shared" si="166"/>
        <v>0</v>
      </c>
      <c r="AX580">
        <f ca="1" t="array" ref="AX580">IF(AW580&gt;Constants!$B$12,2,IF(SUMPRODUCT(--(AX561:AX580=2))=0,0,1))</f>
        <v>2</v>
      </c>
      <c r="AZ580">
        <f t="array" ref="AZ580">IF(ABS(AG580)&gt;Constants!$B$13,2,IF(SUMPRODUCT(--(AZ560:AZ579=2))=0,0,1))</f>
        <v>0</v>
      </c>
    </row>
    <row r="581" spans="1:52">
      <c r="A581" s="3">
        <v>579</v>
      </c>
      <c r="B581">
        <f>Signals!D580</f>
        <v>1</v>
      </c>
      <c r="C581">
        <f>Signals!E580</f>
        <v>1</v>
      </c>
      <c r="D581">
        <f>Signals!G580</f>
        <v>0</v>
      </c>
      <c r="E581">
        <f>Signals!J580</f>
        <v>0</v>
      </c>
      <c r="F581">
        <f>Signals!K580</f>
        <v>0</v>
      </c>
      <c r="G581">
        <f>IF(Constants!$B$2=2,-B581,B581)</f>
        <v>1</v>
      </c>
      <c r="H581">
        <f>IF(Constants!$C$2=2,-C581,C581)</f>
        <v>1</v>
      </c>
      <c r="I581">
        <f t="shared" si="150"/>
        <v>1</v>
      </c>
      <c r="J581">
        <f t="shared" si="151"/>
        <v>1</v>
      </c>
      <c r="K581">
        <f t="shared" si="152"/>
        <v>1</v>
      </c>
      <c r="L581">
        <f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400.5</v>
      </c>
      <c r="M581">
        <f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400.5</v>
      </c>
      <c r="N581">
        <f t="shared" si="153"/>
        <v>400.5</v>
      </c>
      <c r="O581">
        <f t="shared" si="154"/>
        <v>400.5</v>
      </c>
      <c r="P581">
        <f>IF(I581&lt;&gt;0,(ABS(L581*Constants!$B$10)+50)/100,MAX(P580-ABS(N581*Constants!$B$4),0))</f>
        <v>0.54005</v>
      </c>
      <c r="Q581">
        <f>IF(J581&lt;&gt;0,(ABS(M581*Constants!$B$10)+50)/100,MAX(Q580-ABS(O581*Constants!$B$4),0))</f>
        <v>0.54005</v>
      </c>
      <c r="R581">
        <f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400.5</v>
      </c>
      <c r="S581">
        <f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400.5</v>
      </c>
      <c r="T581">
        <f t="shared" si="155"/>
        <v>400.5</v>
      </c>
      <c r="U581">
        <f t="shared" si="156"/>
        <v>400.5</v>
      </c>
      <c r="V581">
        <f>IF(I581&lt;&gt;0,(ABS(R581*Constants!$B$4)+50)/100,IF(R581=0,MAX((0-ABS(T581*Constants!$B$4)),0),(ABS(R581*Constants!$B$4)+50)/100))</f>
        <v>501.125</v>
      </c>
      <c r="W581">
        <f>IF(J581&lt;&gt;0,(ABS(S581*Constants!$B$4)+50)/100,IF(S581=0,MAX((0-ABS(U581*Constants!$B$4)),0),(ABS(S581*Constants!$B$4)+50)/100))</f>
        <v>501.125</v>
      </c>
      <c r="X581">
        <f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400.5</v>
      </c>
      <c r="Y581">
        <f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400.5</v>
      </c>
      <c r="Z581">
        <f t="shared" si="157"/>
        <v>400.5</v>
      </c>
      <c r="AA581">
        <f t="shared" si="158"/>
        <v>400.5</v>
      </c>
      <c r="AB581">
        <f>IF(I581&lt;&gt;0,(ABS(X581*Constants!$B$10)+50)/100,IF(X581=0,MAX((AB580-ABS(Z581*Constants!$B$4)),0),(ABS(X581*Constants!$B$4)+50)/100))</f>
        <v>0.54005</v>
      </c>
      <c r="AC581">
        <f>IF(J581&lt;&gt;0,(ABS(Y581*Constants!$B$10)+50)/100,IF(Y581=0,MAX((AC580-ABS(AA581*Constants!$B$4)),0),(ABS(Y581*Constants!$B$4)+50)/100))</f>
        <v>0.54005</v>
      </c>
      <c r="AD581">
        <f t="shared" si="159"/>
        <v>401</v>
      </c>
      <c r="AE581">
        <f t="shared" si="160"/>
        <v>400.5</v>
      </c>
      <c r="AF581">
        <f t="shared" si="161"/>
        <v>400.5</v>
      </c>
      <c r="AG581">
        <f>((Constants!$B$5*AG580)+Constants!$B$4*AD581+AH580)/(Constants!$B$5+Constants!$B$4)</f>
        <v>401</v>
      </c>
      <c r="AH581">
        <f>((Constants!$B$5*AG580)+Constants!$B$4*AD581+AH580)-(Constants!$B$5+Constants!$B$4)*AG581</f>
        <v>0</v>
      </c>
      <c r="AI581">
        <f>((Constants!$B$5*AI580)+Constants!$B$4*AE581+AJ580)/(Constants!$B$5+Constants!$B$4)</f>
        <v>400.5</v>
      </c>
      <c r="AJ581">
        <f>((Constants!$B$5*AI580)+Constants!$B$4*AE581+AJ580)-(Constants!$B$4+Constants!$B$5)*AI581</f>
        <v>0</v>
      </c>
      <c r="AK581">
        <f>((Constants!$B$5*AK580)+Constants!$B$4*AF581+AL580)/(Constants!$B$5+Constants!$B$4)</f>
        <v>400.5</v>
      </c>
      <c r="AL581">
        <f>((Constants!$B$5*AK580)+Constants!$B$4*AF581+AL580)-(Constants!$B$5+Constants!$B$4)*AK581</f>
        <v>0</v>
      </c>
      <c r="AM581">
        <f t="shared" si="162"/>
        <v>1</v>
      </c>
      <c r="AN581">
        <f t="shared" si="163"/>
        <v>1</v>
      </c>
      <c r="AO581">
        <f>(200000*(ABS(N581)-ABS(N579))+Constants!$B$7)/(2*Constants!$B$7)</f>
        <v>0.5</v>
      </c>
      <c r="AP581">
        <f>(200000*(ABS(O581)-ABS(O579))+Constants!$B$7)/(2*Constants!$B$7)</f>
        <v>0.5</v>
      </c>
      <c r="AQ581">
        <f t="shared" si="164"/>
        <v>1</v>
      </c>
      <c r="AR581">
        <f>(Constants!$B$3*Constants!$B$8*I581*K581+AS580)/(Constants!$B$9*Constants!$B$4)</f>
        <v>2.51327433628319</v>
      </c>
      <c r="AS581">
        <f>(Constants!$B$3*Constants!$B$8*I581*K581+AS580)-(AR581*Constants!$B$9*Constants!$B$4)</f>
        <v>0</v>
      </c>
      <c r="AT581">
        <f t="shared" si="165"/>
        <v>1455.18584070795</v>
      </c>
      <c r="AU581">
        <f t="array" ref="AU581">IF(SUMPRODUCT(--(SIGN(AN548:AN580)=SIGN(K549:K581)))=0,2,IF(AV580&gt;0,1,0))</f>
        <v>0</v>
      </c>
      <c r="AV581">
        <f>IF(AU581=2,ROUND(5*1000/Constants!$B$11,0),IF(AV580&gt;0,AV580-1,0))</f>
        <v>0</v>
      </c>
      <c r="AW581">
        <f t="shared" si="166"/>
        <v>0</v>
      </c>
      <c r="AX581">
        <f ca="1" t="array" ref="AX581">IF(AW581&gt;Constants!$B$12,2,IF(SUMPRODUCT(--(AX562:AX581=2))=0,0,1))</f>
        <v>2</v>
      </c>
      <c r="AZ581">
        <f t="array" ref="AZ581">IF(ABS(AG581)&gt;Constants!$B$13,2,IF(SUMPRODUCT(--(AZ561:AZ580=2))=0,0,1))</f>
        <v>0</v>
      </c>
    </row>
    <row r="582" spans="1:52">
      <c r="A582" s="3">
        <v>580</v>
      </c>
      <c r="B582">
        <f>Signals!D581</f>
        <v>1</v>
      </c>
      <c r="C582">
        <f>Signals!E581</f>
        <v>1</v>
      </c>
      <c r="D582">
        <f>Signals!G581</f>
        <v>0</v>
      </c>
      <c r="E582">
        <f>Signals!J581</f>
        <v>0</v>
      </c>
      <c r="F582">
        <f>Signals!K581</f>
        <v>0</v>
      </c>
      <c r="G582">
        <f>IF(Constants!$B$2=2,-B582,B582)</f>
        <v>1</v>
      </c>
      <c r="H582">
        <f>IF(Constants!$C$2=2,-C582,C582)</f>
        <v>1</v>
      </c>
      <c r="I582">
        <f t="shared" si="150"/>
        <v>1</v>
      </c>
      <c r="J582">
        <f t="shared" si="151"/>
        <v>1</v>
      </c>
      <c r="K582">
        <f t="shared" si="152"/>
        <v>1</v>
      </c>
      <c r="L582">
        <f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400.5</v>
      </c>
      <c r="M582">
        <f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400.5</v>
      </c>
      <c r="N582">
        <f t="shared" si="153"/>
        <v>400.5</v>
      </c>
      <c r="O582">
        <f t="shared" si="154"/>
        <v>400.5</v>
      </c>
      <c r="P582">
        <f>IF(I582&lt;&gt;0,(ABS(L582*Constants!$B$10)+50)/100,MAX(P581-ABS(N582*Constants!$B$4),0))</f>
        <v>0.54005</v>
      </c>
      <c r="Q582">
        <f>IF(J582&lt;&gt;0,(ABS(M582*Constants!$B$10)+50)/100,MAX(Q581-ABS(O582*Constants!$B$4),0))</f>
        <v>0.54005</v>
      </c>
      <c r="R582">
        <f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400.5</v>
      </c>
      <c r="S582">
        <f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400.5</v>
      </c>
      <c r="T582">
        <f t="shared" si="155"/>
        <v>400.5</v>
      </c>
      <c r="U582">
        <f t="shared" si="156"/>
        <v>400.5</v>
      </c>
      <c r="V582">
        <f>IF(I582&lt;&gt;0,(ABS(R582*Constants!$B$4)+50)/100,IF(R582=0,MAX((0-ABS(T582*Constants!$B$4)),0),(ABS(R582*Constants!$B$4)+50)/100))</f>
        <v>501.125</v>
      </c>
      <c r="W582">
        <f>IF(J582&lt;&gt;0,(ABS(S582*Constants!$B$4)+50)/100,IF(S582=0,MAX((0-ABS(U582*Constants!$B$4)),0),(ABS(S582*Constants!$B$4)+50)/100))</f>
        <v>501.125</v>
      </c>
      <c r="X582">
        <f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400.5</v>
      </c>
      <c r="Y582">
        <f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400.5</v>
      </c>
      <c r="Z582">
        <f t="shared" si="157"/>
        <v>400.5</v>
      </c>
      <c r="AA582">
        <f t="shared" si="158"/>
        <v>400.5</v>
      </c>
      <c r="AB582">
        <f>IF(I582&lt;&gt;0,(ABS(X582*Constants!$B$10)+50)/100,IF(X582=0,MAX((AB581-ABS(Z582*Constants!$B$4)),0),(ABS(X582*Constants!$B$4)+50)/100))</f>
        <v>0.54005</v>
      </c>
      <c r="AC582">
        <f>IF(J582&lt;&gt;0,(ABS(Y582*Constants!$B$10)+50)/100,IF(Y582=0,MAX((AC581-ABS(AA582*Constants!$B$4)),0),(ABS(Y582*Constants!$B$4)+50)/100))</f>
        <v>0.54005</v>
      </c>
      <c r="AD582">
        <f t="shared" si="159"/>
        <v>401</v>
      </c>
      <c r="AE582">
        <f t="shared" si="160"/>
        <v>400.5</v>
      </c>
      <c r="AF582">
        <f t="shared" si="161"/>
        <v>400.5</v>
      </c>
      <c r="AG582">
        <f>((Constants!$B$5*AG581)+Constants!$B$4*AD582+AH581)/(Constants!$B$5+Constants!$B$4)</f>
        <v>401</v>
      </c>
      <c r="AH582">
        <f>((Constants!$B$5*AG581)+Constants!$B$4*AD582+AH581)-(Constants!$B$5+Constants!$B$4)*AG582</f>
        <v>0</v>
      </c>
      <c r="AI582">
        <f>((Constants!$B$5*AI581)+Constants!$B$4*AE582+AJ581)/(Constants!$B$5+Constants!$B$4)</f>
        <v>400.5</v>
      </c>
      <c r="AJ582">
        <f>((Constants!$B$5*AI581)+Constants!$B$4*AE582+AJ581)-(Constants!$B$4+Constants!$B$5)*AI582</f>
        <v>0</v>
      </c>
      <c r="AK582">
        <f>((Constants!$B$5*AK581)+Constants!$B$4*AF582+AL581)/(Constants!$B$5+Constants!$B$4)</f>
        <v>400.5</v>
      </c>
      <c r="AL582">
        <f>((Constants!$B$5*AK581)+Constants!$B$4*AF582+AL581)-(Constants!$B$5+Constants!$B$4)*AK582</f>
        <v>0</v>
      </c>
      <c r="AM582">
        <f t="shared" si="162"/>
        <v>1</v>
      </c>
      <c r="AN582">
        <f t="shared" si="163"/>
        <v>1</v>
      </c>
      <c r="AO582">
        <f>(200000*(ABS(N582)-ABS(N580))+Constants!$B$7)/(2*Constants!$B$7)</f>
        <v>0.5</v>
      </c>
      <c r="AP582">
        <f>(200000*(ABS(O582)-ABS(O580))+Constants!$B$7)/(2*Constants!$B$7)</f>
        <v>0.5</v>
      </c>
      <c r="AQ582">
        <f t="shared" si="164"/>
        <v>1</v>
      </c>
      <c r="AR582">
        <f>(Constants!$B$3*Constants!$B$8*I582*K582+AS581)/(Constants!$B$9*Constants!$B$4)</f>
        <v>2.51327433628319</v>
      </c>
      <c r="AS582">
        <f>(Constants!$B$3*Constants!$B$8*I582*K582+AS581)-(AR582*Constants!$B$9*Constants!$B$4)</f>
        <v>0</v>
      </c>
      <c r="AT582">
        <f t="shared" si="165"/>
        <v>1457.69911504423</v>
      </c>
      <c r="AU582">
        <f t="array" ref="AU582">IF(SUMPRODUCT(--(SIGN(AN549:AN581)=SIGN(K550:K582)))=0,2,IF(AV581&gt;0,1,0))</f>
        <v>0</v>
      </c>
      <c r="AV582">
        <f>IF(AU582=2,ROUND(5*1000/Constants!$B$11,0),IF(AV581&gt;0,AV581-1,0))</f>
        <v>0</v>
      </c>
      <c r="AW582">
        <f t="shared" si="166"/>
        <v>0</v>
      </c>
      <c r="AX582">
        <f ca="1" t="array" ref="AX582">IF(AW582&gt;Constants!$B$12,2,IF(SUMPRODUCT(--(AX563:AX582=2))=0,0,1))</f>
        <v>2</v>
      </c>
      <c r="AZ582">
        <f t="array" ref="AZ582">IF(ABS(AG582)&gt;Constants!$B$13,2,IF(SUMPRODUCT(--(AZ562:AZ581=2))=0,0,1))</f>
        <v>0</v>
      </c>
    </row>
    <row r="583" spans="1:52">
      <c r="A583" s="3">
        <v>581</v>
      </c>
      <c r="B583">
        <f>Signals!D582</f>
        <v>1</v>
      </c>
      <c r="C583">
        <f>Signals!E582</f>
        <v>1</v>
      </c>
      <c r="D583">
        <f>Signals!G582</f>
        <v>0</v>
      </c>
      <c r="E583">
        <f>Signals!J582</f>
        <v>0</v>
      </c>
      <c r="F583">
        <f>Signals!K582</f>
        <v>0</v>
      </c>
      <c r="G583">
        <f>IF(Constants!$B$2=2,-B583,B583)</f>
        <v>1</v>
      </c>
      <c r="H583">
        <f>IF(Constants!$C$2=2,-C583,C583)</f>
        <v>1</v>
      </c>
      <c r="I583">
        <f t="shared" si="150"/>
        <v>1</v>
      </c>
      <c r="J583">
        <f t="shared" si="151"/>
        <v>1</v>
      </c>
      <c r="K583">
        <f t="shared" si="152"/>
        <v>1</v>
      </c>
      <c r="L583">
        <f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400.5</v>
      </c>
      <c r="M583">
        <f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400.5</v>
      </c>
      <c r="N583">
        <f t="shared" si="153"/>
        <v>400.5</v>
      </c>
      <c r="O583">
        <f t="shared" si="154"/>
        <v>400.5</v>
      </c>
      <c r="P583">
        <f>IF(I583&lt;&gt;0,(ABS(L583*Constants!$B$10)+50)/100,MAX(P582-ABS(N583*Constants!$B$4),0))</f>
        <v>0.54005</v>
      </c>
      <c r="Q583">
        <f>IF(J583&lt;&gt;0,(ABS(M583*Constants!$B$10)+50)/100,MAX(Q582-ABS(O583*Constants!$B$4),0))</f>
        <v>0.54005</v>
      </c>
      <c r="R583">
        <f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400.5</v>
      </c>
      <c r="S583">
        <f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400.5</v>
      </c>
      <c r="T583">
        <f t="shared" si="155"/>
        <v>400.5</v>
      </c>
      <c r="U583">
        <f t="shared" si="156"/>
        <v>400.5</v>
      </c>
      <c r="V583">
        <f>IF(I583&lt;&gt;0,(ABS(R583*Constants!$B$4)+50)/100,IF(R583=0,MAX((0-ABS(T583*Constants!$B$4)),0),(ABS(R583*Constants!$B$4)+50)/100))</f>
        <v>501.125</v>
      </c>
      <c r="W583">
        <f>IF(J583&lt;&gt;0,(ABS(S583*Constants!$B$4)+50)/100,IF(S583=0,MAX((0-ABS(U583*Constants!$B$4)),0),(ABS(S583*Constants!$B$4)+50)/100))</f>
        <v>501.125</v>
      </c>
      <c r="X583">
        <f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400.5</v>
      </c>
      <c r="Y583">
        <f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400.5</v>
      </c>
      <c r="Z583">
        <f t="shared" si="157"/>
        <v>400.5</v>
      </c>
      <c r="AA583">
        <f t="shared" si="158"/>
        <v>400.5</v>
      </c>
      <c r="AB583">
        <f>IF(I583&lt;&gt;0,(ABS(X583*Constants!$B$10)+50)/100,IF(X583=0,MAX((AB582-ABS(Z583*Constants!$B$4)),0),(ABS(X583*Constants!$B$4)+50)/100))</f>
        <v>0.54005</v>
      </c>
      <c r="AC583">
        <f>IF(J583&lt;&gt;0,(ABS(Y583*Constants!$B$10)+50)/100,IF(Y583=0,MAX((AC582-ABS(AA583*Constants!$B$4)),0),(ABS(Y583*Constants!$B$4)+50)/100))</f>
        <v>0.54005</v>
      </c>
      <c r="AD583">
        <f t="shared" si="159"/>
        <v>401</v>
      </c>
      <c r="AE583">
        <f t="shared" si="160"/>
        <v>400.5</v>
      </c>
      <c r="AF583">
        <f t="shared" si="161"/>
        <v>400.5</v>
      </c>
      <c r="AG583">
        <f>((Constants!$B$5*AG582)+Constants!$B$4*AD583+AH582)/(Constants!$B$5+Constants!$B$4)</f>
        <v>401</v>
      </c>
      <c r="AH583">
        <f>((Constants!$B$5*AG582)+Constants!$B$4*AD583+AH582)-(Constants!$B$5+Constants!$B$4)*AG583</f>
        <v>0</v>
      </c>
      <c r="AI583">
        <f>((Constants!$B$5*AI582)+Constants!$B$4*AE583+AJ582)/(Constants!$B$5+Constants!$B$4)</f>
        <v>400.5</v>
      </c>
      <c r="AJ583">
        <f>((Constants!$B$5*AI582)+Constants!$B$4*AE583+AJ582)-(Constants!$B$4+Constants!$B$5)*AI583</f>
        <v>0</v>
      </c>
      <c r="AK583">
        <f>((Constants!$B$5*AK582)+Constants!$B$4*AF583+AL582)/(Constants!$B$5+Constants!$B$4)</f>
        <v>400.5</v>
      </c>
      <c r="AL583">
        <f>((Constants!$B$5*AK582)+Constants!$B$4*AF583+AL582)-(Constants!$B$5+Constants!$B$4)*AK583</f>
        <v>0</v>
      </c>
      <c r="AM583">
        <f t="shared" si="162"/>
        <v>1</v>
      </c>
      <c r="AN583">
        <f t="shared" si="163"/>
        <v>1</v>
      </c>
      <c r="AO583">
        <f>(200000*(ABS(N583)-ABS(N581))+Constants!$B$7)/(2*Constants!$B$7)</f>
        <v>0.5</v>
      </c>
      <c r="AP583">
        <f>(200000*(ABS(O583)-ABS(O581))+Constants!$B$7)/(2*Constants!$B$7)</f>
        <v>0.5</v>
      </c>
      <c r="AQ583">
        <f t="shared" si="164"/>
        <v>1</v>
      </c>
      <c r="AR583">
        <f>(Constants!$B$3*Constants!$B$8*I583*K583+AS582)/(Constants!$B$9*Constants!$B$4)</f>
        <v>2.51327433628319</v>
      </c>
      <c r="AS583">
        <f>(Constants!$B$3*Constants!$B$8*I583*K583+AS582)-(AR583*Constants!$B$9*Constants!$B$4)</f>
        <v>0</v>
      </c>
      <c r="AT583">
        <f t="shared" si="165"/>
        <v>1460.21238938051</v>
      </c>
      <c r="AU583">
        <f t="array" ref="AU583">IF(SUMPRODUCT(--(SIGN(AN550:AN582)=SIGN(K551:K583)))=0,2,IF(AV582&gt;0,1,0))</f>
        <v>0</v>
      </c>
      <c r="AV583">
        <f>IF(AU583=2,ROUND(5*1000/Constants!$B$11,0),IF(AV582&gt;0,AV582-1,0))</f>
        <v>0</v>
      </c>
      <c r="AW583">
        <f t="shared" si="166"/>
        <v>0</v>
      </c>
      <c r="AX583">
        <f ca="1" t="array" ref="AX583">IF(AW583&gt;Constants!$B$12,2,IF(SUMPRODUCT(--(AX564:AX583=2))=0,0,1))</f>
        <v>2</v>
      </c>
      <c r="AZ583">
        <f t="array" ref="AZ583">IF(ABS(AG583)&gt;Constants!$B$13,2,IF(SUMPRODUCT(--(AZ563:AZ582=2))=0,0,1))</f>
        <v>0</v>
      </c>
    </row>
    <row r="584" spans="1:52">
      <c r="A584" s="3">
        <v>582</v>
      </c>
      <c r="B584">
        <f>Signals!D583</f>
        <v>1</v>
      </c>
      <c r="C584">
        <f>Signals!E583</f>
        <v>1</v>
      </c>
      <c r="D584">
        <f>Signals!G583</f>
        <v>0</v>
      </c>
      <c r="E584">
        <f>Signals!J583</f>
        <v>0</v>
      </c>
      <c r="F584">
        <f>Signals!K583</f>
        <v>0</v>
      </c>
      <c r="G584">
        <f>IF(Constants!$B$2=2,-B584,B584)</f>
        <v>1</v>
      </c>
      <c r="H584">
        <f>IF(Constants!$C$2=2,-C584,C584)</f>
        <v>1</v>
      </c>
      <c r="I584">
        <f t="shared" si="150"/>
        <v>1</v>
      </c>
      <c r="J584">
        <f t="shared" si="151"/>
        <v>1</v>
      </c>
      <c r="K584">
        <f t="shared" si="152"/>
        <v>1</v>
      </c>
      <c r="L584">
        <f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400.5</v>
      </c>
      <c r="M584">
        <f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400.5</v>
      </c>
      <c r="N584">
        <f t="shared" si="153"/>
        <v>400.5</v>
      </c>
      <c r="O584">
        <f t="shared" si="154"/>
        <v>400.5</v>
      </c>
      <c r="P584">
        <f>IF(I584&lt;&gt;0,(ABS(L584*Constants!$B$10)+50)/100,MAX(P583-ABS(N584*Constants!$B$4),0))</f>
        <v>0.54005</v>
      </c>
      <c r="Q584">
        <f>IF(J584&lt;&gt;0,(ABS(M584*Constants!$B$10)+50)/100,MAX(Q583-ABS(O584*Constants!$B$4),0))</f>
        <v>0.54005</v>
      </c>
      <c r="R584">
        <f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400.5</v>
      </c>
      <c r="S584">
        <f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400.5</v>
      </c>
      <c r="T584">
        <f t="shared" si="155"/>
        <v>400.5</v>
      </c>
      <c r="U584">
        <f t="shared" si="156"/>
        <v>400.5</v>
      </c>
      <c r="V584">
        <f>IF(I584&lt;&gt;0,(ABS(R584*Constants!$B$4)+50)/100,IF(R584=0,MAX((0-ABS(T584*Constants!$B$4)),0),(ABS(R584*Constants!$B$4)+50)/100))</f>
        <v>501.125</v>
      </c>
      <c r="W584">
        <f>IF(J584&lt;&gt;0,(ABS(S584*Constants!$B$4)+50)/100,IF(S584=0,MAX((0-ABS(U584*Constants!$B$4)),0),(ABS(S584*Constants!$B$4)+50)/100))</f>
        <v>501.125</v>
      </c>
      <c r="X584">
        <f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400.5</v>
      </c>
      <c r="Y584">
        <f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400.5</v>
      </c>
      <c r="Z584">
        <f t="shared" si="157"/>
        <v>400.5</v>
      </c>
      <c r="AA584">
        <f t="shared" si="158"/>
        <v>400.5</v>
      </c>
      <c r="AB584">
        <f>IF(I584&lt;&gt;0,(ABS(X584*Constants!$B$10)+50)/100,IF(X584=0,MAX((AB583-ABS(Z584*Constants!$B$4)),0),(ABS(X584*Constants!$B$4)+50)/100))</f>
        <v>0.54005</v>
      </c>
      <c r="AC584">
        <f>IF(J584&lt;&gt;0,(ABS(Y584*Constants!$B$10)+50)/100,IF(Y584=0,MAX((AC583-ABS(AA584*Constants!$B$4)),0),(ABS(Y584*Constants!$B$4)+50)/100))</f>
        <v>0.54005</v>
      </c>
      <c r="AD584">
        <f t="shared" si="159"/>
        <v>401</v>
      </c>
      <c r="AE584">
        <f t="shared" si="160"/>
        <v>400.5</v>
      </c>
      <c r="AF584">
        <f t="shared" si="161"/>
        <v>400.5</v>
      </c>
      <c r="AG584">
        <f>((Constants!$B$5*AG583)+Constants!$B$4*AD584+AH583)/(Constants!$B$5+Constants!$B$4)</f>
        <v>401</v>
      </c>
      <c r="AH584">
        <f>((Constants!$B$5*AG583)+Constants!$B$4*AD584+AH583)-(Constants!$B$5+Constants!$B$4)*AG584</f>
        <v>0</v>
      </c>
      <c r="AI584">
        <f>((Constants!$B$5*AI583)+Constants!$B$4*AE584+AJ583)/(Constants!$B$5+Constants!$B$4)</f>
        <v>400.5</v>
      </c>
      <c r="AJ584">
        <f>((Constants!$B$5*AI583)+Constants!$B$4*AE584+AJ583)-(Constants!$B$4+Constants!$B$5)*AI584</f>
        <v>0</v>
      </c>
      <c r="AK584">
        <f>((Constants!$B$5*AK583)+Constants!$B$4*AF584+AL583)/(Constants!$B$5+Constants!$B$4)</f>
        <v>400.5</v>
      </c>
      <c r="AL584">
        <f>((Constants!$B$5*AK583)+Constants!$B$4*AF584+AL583)-(Constants!$B$5+Constants!$B$4)*AK584</f>
        <v>0</v>
      </c>
      <c r="AM584">
        <f t="shared" si="162"/>
        <v>1</v>
      </c>
      <c r="AN584">
        <f t="shared" si="163"/>
        <v>1</v>
      </c>
      <c r="AO584">
        <f>(200000*(ABS(N584)-ABS(N582))+Constants!$B$7)/(2*Constants!$B$7)</f>
        <v>0.5</v>
      </c>
      <c r="AP584">
        <f>(200000*(ABS(O584)-ABS(O582))+Constants!$B$7)/(2*Constants!$B$7)</f>
        <v>0.5</v>
      </c>
      <c r="AQ584">
        <f t="shared" si="164"/>
        <v>1</v>
      </c>
      <c r="AR584">
        <f>(Constants!$B$3*Constants!$B$8*I584*K584+AS583)/(Constants!$B$9*Constants!$B$4)</f>
        <v>2.51327433628319</v>
      </c>
      <c r="AS584">
        <f>(Constants!$B$3*Constants!$B$8*I584*K584+AS583)-(AR584*Constants!$B$9*Constants!$B$4)</f>
        <v>0</v>
      </c>
      <c r="AT584">
        <f t="shared" si="165"/>
        <v>1462.7256637168</v>
      </c>
      <c r="AU584">
        <f t="array" ref="AU584">IF(SUMPRODUCT(--(SIGN(AN551:AN583)=SIGN(K552:K584)))=0,2,IF(AV583&gt;0,1,0))</f>
        <v>0</v>
      </c>
      <c r="AV584">
        <f>IF(AU584=2,ROUND(5*1000/Constants!$B$11,0),IF(AV583&gt;0,AV583-1,0))</f>
        <v>0</v>
      </c>
      <c r="AW584">
        <f t="shared" si="166"/>
        <v>0</v>
      </c>
      <c r="AX584">
        <f ca="1" t="array" ref="AX584">IF(AW584&gt;Constants!$B$12,2,IF(SUMPRODUCT(--(AX565:AX584=2))=0,0,1))</f>
        <v>2</v>
      </c>
      <c r="AZ584">
        <f t="array" ref="AZ584">IF(ABS(AG584)&gt;Constants!$B$13,2,IF(SUMPRODUCT(--(AZ564:AZ583=2))=0,0,1))</f>
        <v>0</v>
      </c>
    </row>
    <row r="585" spans="1:52">
      <c r="A585" s="3">
        <v>583</v>
      </c>
      <c r="B585">
        <f>Signals!D584</f>
        <v>1</v>
      </c>
      <c r="C585">
        <f>Signals!E584</f>
        <v>1</v>
      </c>
      <c r="D585">
        <f>Signals!G584</f>
        <v>0</v>
      </c>
      <c r="E585">
        <f>Signals!J584</f>
        <v>0</v>
      </c>
      <c r="F585">
        <f>Signals!K584</f>
        <v>0</v>
      </c>
      <c r="G585">
        <f>IF(Constants!$B$2=2,-B585,B585)</f>
        <v>1</v>
      </c>
      <c r="H585">
        <f>IF(Constants!$C$2=2,-C585,C585)</f>
        <v>1</v>
      </c>
      <c r="I585">
        <f t="shared" si="150"/>
        <v>1</v>
      </c>
      <c r="J585">
        <f t="shared" si="151"/>
        <v>1</v>
      </c>
      <c r="K585">
        <f t="shared" si="152"/>
        <v>1</v>
      </c>
      <c r="L585">
        <f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400.5</v>
      </c>
      <c r="M585">
        <f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400.5</v>
      </c>
      <c r="N585">
        <f t="shared" si="153"/>
        <v>400.5</v>
      </c>
      <c r="O585">
        <f t="shared" si="154"/>
        <v>400.5</v>
      </c>
      <c r="P585">
        <f>IF(I585&lt;&gt;0,(ABS(L585*Constants!$B$10)+50)/100,MAX(P584-ABS(N585*Constants!$B$4),0))</f>
        <v>0.54005</v>
      </c>
      <c r="Q585">
        <f>IF(J585&lt;&gt;0,(ABS(M585*Constants!$B$10)+50)/100,MAX(Q584-ABS(O585*Constants!$B$4),0))</f>
        <v>0.54005</v>
      </c>
      <c r="R585">
        <f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400.5</v>
      </c>
      <c r="S585">
        <f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400.5</v>
      </c>
      <c r="T585">
        <f t="shared" si="155"/>
        <v>400.5</v>
      </c>
      <c r="U585">
        <f t="shared" si="156"/>
        <v>400.5</v>
      </c>
      <c r="V585">
        <f>IF(I585&lt;&gt;0,(ABS(R585*Constants!$B$4)+50)/100,IF(R585=0,MAX((0-ABS(T585*Constants!$B$4)),0),(ABS(R585*Constants!$B$4)+50)/100))</f>
        <v>501.125</v>
      </c>
      <c r="W585">
        <f>IF(J585&lt;&gt;0,(ABS(S585*Constants!$B$4)+50)/100,IF(S585=0,MAX((0-ABS(U585*Constants!$B$4)),0),(ABS(S585*Constants!$B$4)+50)/100))</f>
        <v>501.125</v>
      </c>
      <c r="X585">
        <f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400.5</v>
      </c>
      <c r="Y585">
        <f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400.5</v>
      </c>
      <c r="Z585">
        <f t="shared" si="157"/>
        <v>400.5</v>
      </c>
      <c r="AA585">
        <f t="shared" si="158"/>
        <v>400.5</v>
      </c>
      <c r="AB585">
        <f>IF(I585&lt;&gt;0,(ABS(X585*Constants!$B$10)+50)/100,IF(X585=0,MAX((AB584-ABS(Z585*Constants!$B$4)),0),(ABS(X585*Constants!$B$4)+50)/100))</f>
        <v>0.54005</v>
      </c>
      <c r="AC585">
        <f>IF(J585&lt;&gt;0,(ABS(Y585*Constants!$B$10)+50)/100,IF(Y585=0,MAX((AC584-ABS(AA585*Constants!$B$4)),0),(ABS(Y585*Constants!$B$4)+50)/100))</f>
        <v>0.54005</v>
      </c>
      <c r="AD585">
        <f t="shared" si="159"/>
        <v>401</v>
      </c>
      <c r="AE585">
        <f t="shared" si="160"/>
        <v>400.5</v>
      </c>
      <c r="AF585">
        <f t="shared" si="161"/>
        <v>400.5</v>
      </c>
      <c r="AG585">
        <f>((Constants!$B$5*AG584)+Constants!$B$4*AD585+AH584)/(Constants!$B$5+Constants!$B$4)</f>
        <v>401</v>
      </c>
      <c r="AH585">
        <f>((Constants!$B$5*AG584)+Constants!$B$4*AD585+AH584)-(Constants!$B$5+Constants!$B$4)*AG585</f>
        <v>0</v>
      </c>
      <c r="AI585">
        <f>((Constants!$B$5*AI584)+Constants!$B$4*AE585+AJ584)/(Constants!$B$5+Constants!$B$4)</f>
        <v>400.5</v>
      </c>
      <c r="AJ585">
        <f>((Constants!$B$5*AI584)+Constants!$B$4*AE585+AJ584)-(Constants!$B$4+Constants!$B$5)*AI585</f>
        <v>0</v>
      </c>
      <c r="AK585">
        <f>((Constants!$B$5*AK584)+Constants!$B$4*AF585+AL584)/(Constants!$B$5+Constants!$B$4)</f>
        <v>400.5</v>
      </c>
      <c r="AL585">
        <f>((Constants!$B$5*AK584)+Constants!$B$4*AF585+AL584)-(Constants!$B$5+Constants!$B$4)*AK585</f>
        <v>0</v>
      </c>
      <c r="AM585">
        <f t="shared" si="162"/>
        <v>1</v>
      </c>
      <c r="AN585">
        <f t="shared" si="163"/>
        <v>1</v>
      </c>
      <c r="AO585">
        <f>(200000*(ABS(N585)-ABS(N583))+Constants!$B$7)/(2*Constants!$B$7)</f>
        <v>0.5</v>
      </c>
      <c r="AP585">
        <f>(200000*(ABS(O585)-ABS(O583))+Constants!$B$7)/(2*Constants!$B$7)</f>
        <v>0.5</v>
      </c>
      <c r="AQ585">
        <f t="shared" si="164"/>
        <v>1</v>
      </c>
      <c r="AR585">
        <f>(Constants!$B$3*Constants!$B$8*I585*K585+AS584)/(Constants!$B$9*Constants!$B$4)</f>
        <v>2.51327433628319</v>
      </c>
      <c r="AS585">
        <f>(Constants!$B$3*Constants!$B$8*I585*K585+AS584)-(AR585*Constants!$B$9*Constants!$B$4)</f>
        <v>0</v>
      </c>
      <c r="AT585">
        <f t="shared" si="165"/>
        <v>1465.23893805308</v>
      </c>
      <c r="AU585">
        <f t="array" ref="AU585">IF(SUMPRODUCT(--(SIGN(AN552:AN584)=SIGN(K553:K585)))=0,2,IF(AV584&gt;0,1,0))</f>
        <v>0</v>
      </c>
      <c r="AV585">
        <f>IF(AU585=2,ROUND(5*1000/Constants!$B$11,0),IF(AV584&gt;0,AV584-1,0))</f>
        <v>0</v>
      </c>
      <c r="AW585">
        <f t="shared" si="166"/>
        <v>0</v>
      </c>
      <c r="AX585">
        <f ca="1" t="array" ref="AX585">IF(AW585&gt;Constants!$B$12,2,IF(SUMPRODUCT(--(AX566:AX585=2))=0,0,1))</f>
        <v>2</v>
      </c>
      <c r="AZ585">
        <f t="array" ref="AZ585">IF(ABS(AG585)&gt;Constants!$B$13,2,IF(SUMPRODUCT(--(AZ565:AZ584=2))=0,0,1))</f>
        <v>0</v>
      </c>
    </row>
    <row r="586" spans="1:52">
      <c r="A586" s="3">
        <v>584</v>
      </c>
      <c r="B586">
        <f>Signals!D585</f>
        <v>1</v>
      </c>
      <c r="C586">
        <f>Signals!E585</f>
        <v>1</v>
      </c>
      <c r="D586">
        <f>Signals!G585</f>
        <v>0</v>
      </c>
      <c r="E586">
        <f>Signals!J585</f>
        <v>0</v>
      </c>
      <c r="F586">
        <f>Signals!K585</f>
        <v>0</v>
      </c>
      <c r="G586">
        <f>IF(Constants!$B$2=2,-B586,B586)</f>
        <v>1</v>
      </c>
      <c r="H586">
        <f>IF(Constants!$C$2=2,-C586,C586)</f>
        <v>1</v>
      </c>
      <c r="I586">
        <f t="shared" si="150"/>
        <v>1</v>
      </c>
      <c r="J586">
        <f t="shared" si="151"/>
        <v>1</v>
      </c>
      <c r="K586">
        <f t="shared" si="152"/>
        <v>1</v>
      </c>
      <c r="L586">
        <f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400.5</v>
      </c>
      <c r="M586">
        <f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400.5</v>
      </c>
      <c r="N586">
        <f t="shared" si="153"/>
        <v>400.5</v>
      </c>
      <c r="O586">
        <f t="shared" si="154"/>
        <v>400.5</v>
      </c>
      <c r="P586">
        <f>IF(I586&lt;&gt;0,(ABS(L586*Constants!$B$10)+50)/100,MAX(P585-ABS(N586*Constants!$B$4),0))</f>
        <v>0.54005</v>
      </c>
      <c r="Q586">
        <f>IF(J586&lt;&gt;0,(ABS(M586*Constants!$B$10)+50)/100,MAX(Q585-ABS(O586*Constants!$B$4),0))</f>
        <v>0.54005</v>
      </c>
      <c r="R586">
        <f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400.5</v>
      </c>
      <c r="S586">
        <f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400.5</v>
      </c>
      <c r="T586">
        <f t="shared" si="155"/>
        <v>400.5</v>
      </c>
      <c r="U586">
        <f t="shared" si="156"/>
        <v>400.5</v>
      </c>
      <c r="V586">
        <f>IF(I586&lt;&gt;0,(ABS(R586*Constants!$B$4)+50)/100,IF(R586=0,MAX((0-ABS(T586*Constants!$B$4)),0),(ABS(R586*Constants!$B$4)+50)/100))</f>
        <v>501.125</v>
      </c>
      <c r="W586">
        <f>IF(J586&lt;&gt;0,(ABS(S586*Constants!$B$4)+50)/100,IF(S586=0,MAX((0-ABS(U586*Constants!$B$4)),0),(ABS(S586*Constants!$B$4)+50)/100))</f>
        <v>501.125</v>
      </c>
      <c r="X586">
        <f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400.5</v>
      </c>
      <c r="Y586">
        <f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400.5</v>
      </c>
      <c r="Z586">
        <f t="shared" si="157"/>
        <v>400.5</v>
      </c>
      <c r="AA586">
        <f t="shared" si="158"/>
        <v>400.5</v>
      </c>
      <c r="AB586">
        <f>IF(I586&lt;&gt;0,(ABS(X586*Constants!$B$10)+50)/100,IF(X586=0,MAX((AB585-ABS(Z586*Constants!$B$4)),0),(ABS(X586*Constants!$B$4)+50)/100))</f>
        <v>0.54005</v>
      </c>
      <c r="AC586">
        <f>IF(J586&lt;&gt;0,(ABS(Y586*Constants!$B$10)+50)/100,IF(Y586=0,MAX((AC585-ABS(AA586*Constants!$B$4)),0),(ABS(Y586*Constants!$B$4)+50)/100))</f>
        <v>0.54005</v>
      </c>
      <c r="AD586">
        <f t="shared" si="159"/>
        <v>401</v>
      </c>
      <c r="AE586">
        <f t="shared" si="160"/>
        <v>400.5</v>
      </c>
      <c r="AF586">
        <f t="shared" si="161"/>
        <v>400.5</v>
      </c>
      <c r="AG586">
        <f>((Constants!$B$5*AG585)+Constants!$B$4*AD586+AH585)/(Constants!$B$5+Constants!$B$4)</f>
        <v>401</v>
      </c>
      <c r="AH586">
        <f>((Constants!$B$5*AG585)+Constants!$B$4*AD586+AH585)-(Constants!$B$5+Constants!$B$4)*AG586</f>
        <v>0</v>
      </c>
      <c r="AI586">
        <f>((Constants!$B$5*AI585)+Constants!$B$4*AE586+AJ585)/(Constants!$B$5+Constants!$B$4)</f>
        <v>400.5</v>
      </c>
      <c r="AJ586">
        <f>((Constants!$B$5*AI585)+Constants!$B$4*AE586+AJ585)-(Constants!$B$4+Constants!$B$5)*AI586</f>
        <v>0</v>
      </c>
      <c r="AK586">
        <f>((Constants!$B$5*AK585)+Constants!$B$4*AF586+AL585)/(Constants!$B$5+Constants!$B$4)</f>
        <v>400.5</v>
      </c>
      <c r="AL586">
        <f>((Constants!$B$5*AK585)+Constants!$B$4*AF586+AL585)-(Constants!$B$5+Constants!$B$4)*AK586</f>
        <v>0</v>
      </c>
      <c r="AM586">
        <f t="shared" si="162"/>
        <v>1</v>
      </c>
      <c r="AN586">
        <f t="shared" si="163"/>
        <v>1</v>
      </c>
      <c r="AO586">
        <f>(200000*(ABS(N586)-ABS(N584))+Constants!$B$7)/(2*Constants!$B$7)</f>
        <v>0.5</v>
      </c>
      <c r="AP586">
        <f>(200000*(ABS(O586)-ABS(O584))+Constants!$B$7)/(2*Constants!$B$7)</f>
        <v>0.5</v>
      </c>
      <c r="AQ586">
        <f t="shared" si="164"/>
        <v>1</v>
      </c>
      <c r="AR586">
        <f>(Constants!$B$3*Constants!$B$8*I586*K586+AS585)/(Constants!$B$9*Constants!$B$4)</f>
        <v>2.51327433628319</v>
      </c>
      <c r="AS586">
        <f>(Constants!$B$3*Constants!$B$8*I586*K586+AS585)-(AR586*Constants!$B$9*Constants!$B$4)</f>
        <v>0</v>
      </c>
      <c r="AT586">
        <f t="shared" si="165"/>
        <v>1467.75221238936</v>
      </c>
      <c r="AU586">
        <f t="array" ref="AU586">IF(SUMPRODUCT(--(SIGN(AN553:AN585)=SIGN(K554:K586)))=0,2,IF(AV585&gt;0,1,0))</f>
        <v>0</v>
      </c>
      <c r="AV586">
        <f>IF(AU586=2,ROUND(5*1000/Constants!$B$11,0),IF(AV585&gt;0,AV585-1,0))</f>
        <v>0</v>
      </c>
      <c r="AW586">
        <f t="shared" si="166"/>
        <v>0</v>
      </c>
      <c r="AX586">
        <f ca="1" t="array" ref="AX586">IF(AW586&gt;Constants!$B$12,2,IF(SUMPRODUCT(--(AX567:AX586=2))=0,0,1))</f>
        <v>2</v>
      </c>
      <c r="AZ586">
        <f t="array" ref="AZ586">IF(ABS(AG586)&gt;Constants!$B$13,2,IF(SUMPRODUCT(--(AZ566:AZ585=2))=0,0,1))</f>
        <v>0</v>
      </c>
    </row>
    <row r="587" spans="1:52">
      <c r="A587" s="3">
        <v>585</v>
      </c>
      <c r="B587">
        <f>Signals!D586</f>
        <v>1</v>
      </c>
      <c r="C587">
        <f>Signals!E586</f>
        <v>1</v>
      </c>
      <c r="D587">
        <f>Signals!G586</f>
        <v>0</v>
      </c>
      <c r="E587">
        <f>Signals!J586</f>
        <v>0</v>
      </c>
      <c r="F587">
        <f>Signals!K586</f>
        <v>0</v>
      </c>
      <c r="G587">
        <f>IF(Constants!$B$2=2,-B587,B587)</f>
        <v>1</v>
      </c>
      <c r="H587">
        <f>IF(Constants!$C$2=2,-C587,C587)</f>
        <v>1</v>
      </c>
      <c r="I587">
        <f t="shared" si="150"/>
        <v>1</v>
      </c>
      <c r="J587">
        <f t="shared" si="151"/>
        <v>1</v>
      </c>
      <c r="K587">
        <f t="shared" si="152"/>
        <v>1</v>
      </c>
      <c r="L587">
        <f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400.5</v>
      </c>
      <c r="M587">
        <f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400.5</v>
      </c>
      <c r="N587">
        <f t="shared" si="153"/>
        <v>400.5</v>
      </c>
      <c r="O587">
        <f t="shared" si="154"/>
        <v>400.5</v>
      </c>
      <c r="P587">
        <f>IF(I587&lt;&gt;0,(ABS(L587*Constants!$B$10)+50)/100,MAX(P586-ABS(N587*Constants!$B$4),0))</f>
        <v>0.54005</v>
      </c>
      <c r="Q587">
        <f>IF(J587&lt;&gt;0,(ABS(M587*Constants!$B$10)+50)/100,MAX(Q586-ABS(O587*Constants!$B$4),0))</f>
        <v>0.54005</v>
      </c>
      <c r="R587">
        <f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400.5</v>
      </c>
      <c r="S587">
        <f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400.5</v>
      </c>
      <c r="T587">
        <f t="shared" si="155"/>
        <v>400.5</v>
      </c>
      <c r="U587">
        <f t="shared" si="156"/>
        <v>400.5</v>
      </c>
      <c r="V587">
        <f>IF(I587&lt;&gt;0,(ABS(R587*Constants!$B$4)+50)/100,IF(R587=0,MAX((0-ABS(T587*Constants!$B$4)),0),(ABS(R587*Constants!$B$4)+50)/100))</f>
        <v>501.125</v>
      </c>
      <c r="W587">
        <f>IF(J587&lt;&gt;0,(ABS(S587*Constants!$B$4)+50)/100,IF(S587=0,MAX((0-ABS(U587*Constants!$B$4)),0),(ABS(S587*Constants!$B$4)+50)/100))</f>
        <v>501.125</v>
      </c>
      <c r="X587">
        <f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400.5</v>
      </c>
      <c r="Y587">
        <f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400.5</v>
      </c>
      <c r="Z587">
        <f t="shared" si="157"/>
        <v>400.5</v>
      </c>
      <c r="AA587">
        <f t="shared" si="158"/>
        <v>400.5</v>
      </c>
      <c r="AB587">
        <f>IF(I587&lt;&gt;0,(ABS(X587*Constants!$B$10)+50)/100,IF(X587=0,MAX((AB586-ABS(Z587*Constants!$B$4)),0),(ABS(X587*Constants!$B$4)+50)/100))</f>
        <v>0.54005</v>
      </c>
      <c r="AC587">
        <f>IF(J587&lt;&gt;0,(ABS(Y587*Constants!$B$10)+50)/100,IF(Y587=0,MAX((AC586-ABS(AA587*Constants!$B$4)),0),(ABS(Y587*Constants!$B$4)+50)/100))</f>
        <v>0.54005</v>
      </c>
      <c r="AD587">
        <f t="shared" si="159"/>
        <v>401</v>
      </c>
      <c r="AE587">
        <f t="shared" si="160"/>
        <v>400.5</v>
      </c>
      <c r="AF587">
        <f t="shared" si="161"/>
        <v>400.5</v>
      </c>
      <c r="AG587">
        <f>((Constants!$B$5*AG586)+Constants!$B$4*AD587+AH586)/(Constants!$B$5+Constants!$B$4)</f>
        <v>401</v>
      </c>
      <c r="AH587">
        <f>((Constants!$B$5*AG586)+Constants!$B$4*AD587+AH586)-(Constants!$B$5+Constants!$B$4)*AG587</f>
        <v>0</v>
      </c>
      <c r="AI587">
        <f>((Constants!$B$5*AI586)+Constants!$B$4*AE587+AJ586)/(Constants!$B$5+Constants!$B$4)</f>
        <v>400.5</v>
      </c>
      <c r="AJ587">
        <f>((Constants!$B$5*AI586)+Constants!$B$4*AE587+AJ586)-(Constants!$B$4+Constants!$B$5)*AI587</f>
        <v>0</v>
      </c>
      <c r="AK587">
        <f>((Constants!$B$5*AK586)+Constants!$B$4*AF587+AL586)/(Constants!$B$5+Constants!$B$4)</f>
        <v>400.5</v>
      </c>
      <c r="AL587">
        <f>((Constants!$B$5*AK586)+Constants!$B$4*AF587+AL586)-(Constants!$B$5+Constants!$B$4)*AK587</f>
        <v>0</v>
      </c>
      <c r="AM587">
        <f t="shared" si="162"/>
        <v>1</v>
      </c>
      <c r="AN587">
        <f t="shared" si="163"/>
        <v>1</v>
      </c>
      <c r="AO587">
        <f>(200000*(ABS(N587)-ABS(N585))+Constants!$B$7)/(2*Constants!$B$7)</f>
        <v>0.5</v>
      </c>
      <c r="AP587">
        <f>(200000*(ABS(O587)-ABS(O585))+Constants!$B$7)/(2*Constants!$B$7)</f>
        <v>0.5</v>
      </c>
      <c r="AQ587">
        <f t="shared" si="164"/>
        <v>1</v>
      </c>
      <c r="AR587">
        <f>(Constants!$B$3*Constants!$B$8*I587*K587+AS586)/(Constants!$B$9*Constants!$B$4)</f>
        <v>2.51327433628319</v>
      </c>
      <c r="AS587">
        <f>(Constants!$B$3*Constants!$B$8*I587*K587+AS586)-(AR587*Constants!$B$9*Constants!$B$4)</f>
        <v>0</v>
      </c>
      <c r="AT587">
        <f t="shared" si="165"/>
        <v>1470.26548672565</v>
      </c>
      <c r="AU587">
        <f t="array" ref="AU587">IF(SUMPRODUCT(--(SIGN(AN554:AN586)=SIGN(K555:K587)))=0,2,IF(AV586&gt;0,1,0))</f>
        <v>0</v>
      </c>
      <c r="AV587">
        <f>IF(AU587=2,ROUND(5*1000/Constants!$B$11,0),IF(AV586&gt;0,AV586-1,0))</f>
        <v>0</v>
      </c>
      <c r="AW587">
        <f t="shared" si="166"/>
        <v>0</v>
      </c>
      <c r="AX587">
        <f ca="1" t="array" ref="AX587">IF(AW587&gt;Constants!$B$12,2,IF(SUMPRODUCT(--(AX568:AX587=2))=0,0,1))</f>
        <v>2</v>
      </c>
      <c r="AZ587">
        <f t="array" ref="AZ587">IF(ABS(AG587)&gt;Constants!$B$13,2,IF(SUMPRODUCT(--(AZ567:AZ586=2))=0,0,1))</f>
        <v>0</v>
      </c>
    </row>
    <row r="588" spans="1:52">
      <c r="A588" s="3">
        <v>586</v>
      </c>
      <c r="B588">
        <f>Signals!D587</f>
        <v>1</v>
      </c>
      <c r="C588">
        <f>Signals!E587</f>
        <v>1</v>
      </c>
      <c r="D588">
        <f>Signals!G587</f>
        <v>0</v>
      </c>
      <c r="E588">
        <f>Signals!J587</f>
        <v>0</v>
      </c>
      <c r="F588">
        <f>Signals!K587</f>
        <v>0</v>
      </c>
      <c r="G588">
        <f>IF(Constants!$B$2=2,-B588,B588)</f>
        <v>1</v>
      </c>
      <c r="H588">
        <f>IF(Constants!$C$2=2,-C588,C588)</f>
        <v>1</v>
      </c>
      <c r="I588">
        <f t="shared" si="150"/>
        <v>1</v>
      </c>
      <c r="J588">
        <f t="shared" si="151"/>
        <v>1</v>
      </c>
      <c r="K588">
        <f t="shared" si="152"/>
        <v>1</v>
      </c>
      <c r="L588">
        <f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400.5</v>
      </c>
      <c r="M588">
        <f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400.5</v>
      </c>
      <c r="N588">
        <f t="shared" si="153"/>
        <v>400.5</v>
      </c>
      <c r="O588">
        <f t="shared" si="154"/>
        <v>400.5</v>
      </c>
      <c r="P588">
        <f>IF(I588&lt;&gt;0,(ABS(L588*Constants!$B$10)+50)/100,MAX(P587-ABS(N588*Constants!$B$4),0))</f>
        <v>0.54005</v>
      </c>
      <c r="Q588">
        <f>IF(J588&lt;&gt;0,(ABS(M588*Constants!$B$10)+50)/100,MAX(Q587-ABS(O588*Constants!$B$4),0))</f>
        <v>0.54005</v>
      </c>
      <c r="R588">
        <f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400.5</v>
      </c>
      <c r="S588">
        <f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400.5</v>
      </c>
      <c r="T588">
        <f t="shared" si="155"/>
        <v>400.5</v>
      </c>
      <c r="U588">
        <f t="shared" si="156"/>
        <v>400.5</v>
      </c>
      <c r="V588">
        <f>IF(I588&lt;&gt;0,(ABS(R588*Constants!$B$4)+50)/100,IF(R588=0,MAX((0-ABS(T588*Constants!$B$4)),0),(ABS(R588*Constants!$B$4)+50)/100))</f>
        <v>501.125</v>
      </c>
      <c r="W588">
        <f>IF(J588&lt;&gt;0,(ABS(S588*Constants!$B$4)+50)/100,IF(S588=0,MAX((0-ABS(U588*Constants!$B$4)),0),(ABS(S588*Constants!$B$4)+50)/100))</f>
        <v>501.125</v>
      </c>
      <c r="X588">
        <f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400.5</v>
      </c>
      <c r="Y588">
        <f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400.5</v>
      </c>
      <c r="Z588">
        <f t="shared" si="157"/>
        <v>400.5</v>
      </c>
      <c r="AA588">
        <f t="shared" si="158"/>
        <v>400.5</v>
      </c>
      <c r="AB588">
        <f>IF(I588&lt;&gt;0,(ABS(X588*Constants!$B$10)+50)/100,IF(X588=0,MAX((AB587-ABS(Z588*Constants!$B$4)),0),(ABS(X588*Constants!$B$4)+50)/100))</f>
        <v>0.54005</v>
      </c>
      <c r="AC588">
        <f>IF(J588&lt;&gt;0,(ABS(Y588*Constants!$B$10)+50)/100,IF(Y588=0,MAX((AC587-ABS(AA588*Constants!$B$4)),0),(ABS(Y588*Constants!$B$4)+50)/100))</f>
        <v>0.54005</v>
      </c>
      <c r="AD588">
        <f t="shared" si="159"/>
        <v>401</v>
      </c>
      <c r="AE588">
        <f t="shared" si="160"/>
        <v>400.5</v>
      </c>
      <c r="AF588">
        <f t="shared" si="161"/>
        <v>400.5</v>
      </c>
      <c r="AG588">
        <f>((Constants!$B$5*AG587)+Constants!$B$4*AD588+AH587)/(Constants!$B$5+Constants!$B$4)</f>
        <v>401</v>
      </c>
      <c r="AH588">
        <f>((Constants!$B$5*AG587)+Constants!$B$4*AD588+AH587)-(Constants!$B$5+Constants!$B$4)*AG588</f>
        <v>0</v>
      </c>
      <c r="AI588">
        <f>((Constants!$B$5*AI587)+Constants!$B$4*AE588+AJ587)/(Constants!$B$5+Constants!$B$4)</f>
        <v>400.5</v>
      </c>
      <c r="AJ588">
        <f>((Constants!$B$5*AI587)+Constants!$B$4*AE588+AJ587)-(Constants!$B$4+Constants!$B$5)*AI588</f>
        <v>0</v>
      </c>
      <c r="AK588">
        <f>((Constants!$B$5*AK587)+Constants!$B$4*AF588+AL587)/(Constants!$B$5+Constants!$B$4)</f>
        <v>400.5</v>
      </c>
      <c r="AL588">
        <f>((Constants!$B$5*AK587)+Constants!$B$4*AF588+AL587)-(Constants!$B$5+Constants!$B$4)*AK588</f>
        <v>0</v>
      </c>
      <c r="AM588">
        <f t="shared" si="162"/>
        <v>1</v>
      </c>
      <c r="AN588">
        <f t="shared" si="163"/>
        <v>1</v>
      </c>
      <c r="AO588">
        <f>(200000*(ABS(N588)-ABS(N586))+Constants!$B$7)/(2*Constants!$B$7)</f>
        <v>0.5</v>
      </c>
      <c r="AP588">
        <f>(200000*(ABS(O588)-ABS(O586))+Constants!$B$7)/(2*Constants!$B$7)</f>
        <v>0.5</v>
      </c>
      <c r="AQ588">
        <f t="shared" si="164"/>
        <v>1</v>
      </c>
      <c r="AR588">
        <f>(Constants!$B$3*Constants!$B$8*I588*K588+AS587)/(Constants!$B$9*Constants!$B$4)</f>
        <v>2.51327433628319</v>
      </c>
      <c r="AS588">
        <f>(Constants!$B$3*Constants!$B$8*I588*K588+AS587)-(AR588*Constants!$B$9*Constants!$B$4)</f>
        <v>0</v>
      </c>
      <c r="AT588">
        <f t="shared" si="165"/>
        <v>1472.77876106193</v>
      </c>
      <c r="AU588">
        <f t="array" ref="AU588">IF(SUMPRODUCT(--(SIGN(AN555:AN587)=SIGN(K556:K588)))=0,2,IF(AV587&gt;0,1,0))</f>
        <v>0</v>
      </c>
      <c r="AV588">
        <f>IF(AU588=2,ROUND(5*1000/Constants!$B$11,0),IF(AV587&gt;0,AV587-1,0))</f>
        <v>0</v>
      </c>
      <c r="AW588">
        <f t="shared" si="166"/>
        <v>0</v>
      </c>
      <c r="AX588">
        <f ca="1" t="array" ref="AX588">IF(AW588&gt;Constants!$B$12,2,IF(SUMPRODUCT(--(AX569:AX588=2))=0,0,1))</f>
        <v>2</v>
      </c>
      <c r="AZ588">
        <f t="array" ref="AZ588">IF(ABS(AG588)&gt;Constants!$B$13,2,IF(SUMPRODUCT(--(AZ568:AZ587=2))=0,0,1))</f>
        <v>0</v>
      </c>
    </row>
    <row r="589" spans="1:52">
      <c r="A589" s="3">
        <v>587</v>
      </c>
      <c r="B589">
        <f>Signals!D588</f>
        <v>1</v>
      </c>
      <c r="C589">
        <f>Signals!E588</f>
        <v>1</v>
      </c>
      <c r="D589">
        <f>Signals!G588</f>
        <v>0</v>
      </c>
      <c r="E589">
        <f>Signals!J588</f>
        <v>0</v>
      </c>
      <c r="F589">
        <f>Signals!K588</f>
        <v>0</v>
      </c>
      <c r="G589">
        <f>IF(Constants!$B$2=2,-B589,B589)</f>
        <v>1</v>
      </c>
      <c r="H589">
        <f>IF(Constants!$C$2=2,-C589,C589)</f>
        <v>1</v>
      </c>
      <c r="I589">
        <f t="shared" si="150"/>
        <v>1</v>
      </c>
      <c r="J589">
        <f t="shared" si="151"/>
        <v>1</v>
      </c>
      <c r="K589">
        <f t="shared" si="152"/>
        <v>1</v>
      </c>
      <c r="L589">
        <f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400.5</v>
      </c>
      <c r="M589">
        <f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400.5</v>
      </c>
      <c r="N589">
        <f t="shared" si="153"/>
        <v>400.5</v>
      </c>
      <c r="O589">
        <f t="shared" si="154"/>
        <v>400.5</v>
      </c>
      <c r="P589">
        <f>IF(I589&lt;&gt;0,(ABS(L589*Constants!$B$10)+50)/100,MAX(P588-ABS(N589*Constants!$B$4),0))</f>
        <v>0.54005</v>
      </c>
      <c r="Q589">
        <f>IF(J589&lt;&gt;0,(ABS(M589*Constants!$B$10)+50)/100,MAX(Q588-ABS(O589*Constants!$B$4),0))</f>
        <v>0.54005</v>
      </c>
      <c r="R589">
        <f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400.5</v>
      </c>
      <c r="S589">
        <f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400.5</v>
      </c>
      <c r="T589">
        <f t="shared" si="155"/>
        <v>400.5</v>
      </c>
      <c r="U589">
        <f t="shared" si="156"/>
        <v>400.5</v>
      </c>
      <c r="V589">
        <f>IF(I589&lt;&gt;0,(ABS(R589*Constants!$B$4)+50)/100,IF(R589=0,MAX((0-ABS(T589*Constants!$B$4)),0),(ABS(R589*Constants!$B$4)+50)/100))</f>
        <v>501.125</v>
      </c>
      <c r="W589">
        <f>IF(J589&lt;&gt;0,(ABS(S589*Constants!$B$4)+50)/100,IF(S589=0,MAX((0-ABS(U589*Constants!$B$4)),0),(ABS(S589*Constants!$B$4)+50)/100))</f>
        <v>501.125</v>
      </c>
      <c r="X589">
        <f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400.5</v>
      </c>
      <c r="Y589">
        <f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400.5</v>
      </c>
      <c r="Z589">
        <f t="shared" si="157"/>
        <v>400.5</v>
      </c>
      <c r="AA589">
        <f t="shared" si="158"/>
        <v>400.5</v>
      </c>
      <c r="AB589">
        <f>IF(I589&lt;&gt;0,(ABS(X589*Constants!$B$10)+50)/100,IF(X589=0,MAX((AB588-ABS(Z589*Constants!$B$4)),0),(ABS(X589*Constants!$B$4)+50)/100))</f>
        <v>0.54005</v>
      </c>
      <c r="AC589">
        <f>IF(J589&lt;&gt;0,(ABS(Y589*Constants!$B$10)+50)/100,IF(Y589=0,MAX((AC588-ABS(AA589*Constants!$B$4)),0),(ABS(Y589*Constants!$B$4)+50)/100))</f>
        <v>0.54005</v>
      </c>
      <c r="AD589">
        <f t="shared" si="159"/>
        <v>401</v>
      </c>
      <c r="AE589">
        <f t="shared" si="160"/>
        <v>400.5</v>
      </c>
      <c r="AF589">
        <f t="shared" si="161"/>
        <v>400.5</v>
      </c>
      <c r="AG589">
        <f>((Constants!$B$5*AG588)+Constants!$B$4*AD589+AH588)/(Constants!$B$5+Constants!$B$4)</f>
        <v>401</v>
      </c>
      <c r="AH589">
        <f>((Constants!$B$5*AG588)+Constants!$B$4*AD589+AH588)-(Constants!$B$5+Constants!$B$4)*AG589</f>
        <v>0</v>
      </c>
      <c r="AI589">
        <f>((Constants!$B$5*AI588)+Constants!$B$4*AE589+AJ588)/(Constants!$B$5+Constants!$B$4)</f>
        <v>400.5</v>
      </c>
      <c r="AJ589">
        <f>((Constants!$B$5*AI588)+Constants!$B$4*AE589+AJ588)-(Constants!$B$4+Constants!$B$5)*AI589</f>
        <v>0</v>
      </c>
      <c r="AK589">
        <f>((Constants!$B$5*AK588)+Constants!$B$4*AF589+AL588)/(Constants!$B$5+Constants!$B$4)</f>
        <v>400.5</v>
      </c>
      <c r="AL589">
        <f>((Constants!$B$5*AK588)+Constants!$B$4*AF589+AL588)-(Constants!$B$5+Constants!$B$4)*AK589</f>
        <v>0</v>
      </c>
      <c r="AM589">
        <f t="shared" si="162"/>
        <v>1</v>
      </c>
      <c r="AN589">
        <f t="shared" si="163"/>
        <v>1</v>
      </c>
      <c r="AO589">
        <f>(200000*(ABS(N589)-ABS(N587))+Constants!$B$7)/(2*Constants!$B$7)</f>
        <v>0.5</v>
      </c>
      <c r="AP589">
        <f>(200000*(ABS(O589)-ABS(O587))+Constants!$B$7)/(2*Constants!$B$7)</f>
        <v>0.5</v>
      </c>
      <c r="AQ589">
        <f t="shared" si="164"/>
        <v>1</v>
      </c>
      <c r="AR589">
        <f>(Constants!$B$3*Constants!$B$8*I589*K589+AS588)/(Constants!$B$9*Constants!$B$4)</f>
        <v>2.51327433628319</v>
      </c>
      <c r="AS589">
        <f>(Constants!$B$3*Constants!$B$8*I589*K589+AS588)-(AR589*Constants!$B$9*Constants!$B$4)</f>
        <v>0</v>
      </c>
      <c r="AT589">
        <f t="shared" si="165"/>
        <v>1475.29203539821</v>
      </c>
      <c r="AU589">
        <f t="array" ref="AU589">IF(SUMPRODUCT(--(SIGN(AN556:AN588)=SIGN(K557:K589)))=0,2,IF(AV588&gt;0,1,0))</f>
        <v>0</v>
      </c>
      <c r="AV589">
        <f>IF(AU589=2,ROUND(5*1000/Constants!$B$11,0),IF(AV588&gt;0,AV588-1,0))</f>
        <v>0</v>
      </c>
      <c r="AW589">
        <f t="shared" si="166"/>
        <v>0</v>
      </c>
      <c r="AX589">
        <f ca="1" t="array" ref="AX589">IF(AW589&gt;Constants!$B$12,2,IF(SUMPRODUCT(--(AX570:AX589=2))=0,0,1))</f>
        <v>2</v>
      </c>
      <c r="AZ589">
        <f t="array" ref="AZ589">IF(ABS(AG589)&gt;Constants!$B$13,2,IF(SUMPRODUCT(--(AZ569:AZ588=2))=0,0,1))</f>
        <v>0</v>
      </c>
    </row>
    <row r="590" spans="1:52">
      <c r="A590" s="3">
        <v>588</v>
      </c>
      <c r="B590">
        <f>Signals!D589</f>
        <v>1</v>
      </c>
      <c r="C590">
        <f>Signals!E589</f>
        <v>1</v>
      </c>
      <c r="D590">
        <f>Signals!G589</f>
        <v>0</v>
      </c>
      <c r="E590">
        <f>Signals!J589</f>
        <v>0</v>
      </c>
      <c r="F590">
        <f>Signals!K589</f>
        <v>0</v>
      </c>
      <c r="G590">
        <f>IF(Constants!$B$2=2,-B590,B590)</f>
        <v>1</v>
      </c>
      <c r="H590">
        <f>IF(Constants!$C$2=2,-C590,C590)</f>
        <v>1</v>
      </c>
      <c r="I590">
        <f t="shared" si="150"/>
        <v>1</v>
      </c>
      <c r="J590">
        <f t="shared" si="151"/>
        <v>1</v>
      </c>
      <c r="K590">
        <f t="shared" si="152"/>
        <v>1</v>
      </c>
      <c r="L590">
        <f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400.5</v>
      </c>
      <c r="M590">
        <f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400.5</v>
      </c>
      <c r="N590">
        <f t="shared" si="153"/>
        <v>400.5</v>
      </c>
      <c r="O590">
        <f t="shared" si="154"/>
        <v>400.5</v>
      </c>
      <c r="P590">
        <f>IF(I590&lt;&gt;0,(ABS(L590*Constants!$B$10)+50)/100,MAX(P589-ABS(N590*Constants!$B$4),0))</f>
        <v>0.54005</v>
      </c>
      <c r="Q590">
        <f>IF(J590&lt;&gt;0,(ABS(M590*Constants!$B$10)+50)/100,MAX(Q589-ABS(O590*Constants!$B$4),0))</f>
        <v>0.54005</v>
      </c>
      <c r="R590">
        <f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400.5</v>
      </c>
      <c r="S590">
        <f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400.5</v>
      </c>
      <c r="T590">
        <f t="shared" si="155"/>
        <v>400.5</v>
      </c>
      <c r="U590">
        <f t="shared" si="156"/>
        <v>400.5</v>
      </c>
      <c r="V590">
        <f>IF(I590&lt;&gt;0,(ABS(R590*Constants!$B$4)+50)/100,IF(R590=0,MAX((0-ABS(T590*Constants!$B$4)),0),(ABS(R590*Constants!$B$4)+50)/100))</f>
        <v>501.125</v>
      </c>
      <c r="W590">
        <f>IF(J590&lt;&gt;0,(ABS(S590*Constants!$B$4)+50)/100,IF(S590=0,MAX((0-ABS(U590*Constants!$B$4)),0),(ABS(S590*Constants!$B$4)+50)/100))</f>
        <v>501.125</v>
      </c>
      <c r="X590">
        <f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400.5</v>
      </c>
      <c r="Y590">
        <f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400.5</v>
      </c>
      <c r="Z590">
        <f t="shared" si="157"/>
        <v>400.5</v>
      </c>
      <c r="AA590">
        <f t="shared" si="158"/>
        <v>400.5</v>
      </c>
      <c r="AB590">
        <f>IF(I590&lt;&gt;0,(ABS(X590*Constants!$B$10)+50)/100,IF(X590=0,MAX((AB589-ABS(Z590*Constants!$B$4)),0),(ABS(X590*Constants!$B$4)+50)/100))</f>
        <v>0.54005</v>
      </c>
      <c r="AC590">
        <f>IF(J590&lt;&gt;0,(ABS(Y590*Constants!$B$10)+50)/100,IF(Y590=0,MAX((AC589-ABS(AA590*Constants!$B$4)),0),(ABS(Y590*Constants!$B$4)+50)/100))</f>
        <v>0.54005</v>
      </c>
      <c r="AD590">
        <f t="shared" si="159"/>
        <v>401</v>
      </c>
      <c r="AE590">
        <f t="shared" si="160"/>
        <v>400.5</v>
      </c>
      <c r="AF590">
        <f t="shared" si="161"/>
        <v>400.5</v>
      </c>
      <c r="AG590">
        <f>((Constants!$B$5*AG589)+Constants!$B$4*AD590+AH589)/(Constants!$B$5+Constants!$B$4)</f>
        <v>401</v>
      </c>
      <c r="AH590">
        <f>((Constants!$B$5*AG589)+Constants!$B$4*AD590+AH589)-(Constants!$B$5+Constants!$B$4)*AG590</f>
        <v>0</v>
      </c>
      <c r="AI590">
        <f>((Constants!$B$5*AI589)+Constants!$B$4*AE590+AJ589)/(Constants!$B$5+Constants!$B$4)</f>
        <v>400.5</v>
      </c>
      <c r="AJ590">
        <f>((Constants!$B$5*AI589)+Constants!$B$4*AE590+AJ589)-(Constants!$B$4+Constants!$B$5)*AI590</f>
        <v>0</v>
      </c>
      <c r="AK590">
        <f>((Constants!$B$5*AK589)+Constants!$B$4*AF590+AL589)/(Constants!$B$5+Constants!$B$4)</f>
        <v>400.5</v>
      </c>
      <c r="AL590">
        <f>((Constants!$B$5*AK589)+Constants!$B$4*AF590+AL589)-(Constants!$B$5+Constants!$B$4)*AK590</f>
        <v>0</v>
      </c>
      <c r="AM590">
        <f t="shared" si="162"/>
        <v>1</v>
      </c>
      <c r="AN590">
        <f t="shared" si="163"/>
        <v>1</v>
      </c>
      <c r="AO590">
        <f>(200000*(ABS(N590)-ABS(N588))+Constants!$B$7)/(2*Constants!$B$7)</f>
        <v>0.5</v>
      </c>
      <c r="AP590">
        <f>(200000*(ABS(O590)-ABS(O588))+Constants!$B$7)/(2*Constants!$B$7)</f>
        <v>0.5</v>
      </c>
      <c r="AQ590">
        <f t="shared" si="164"/>
        <v>1</v>
      </c>
      <c r="AR590">
        <f>(Constants!$B$3*Constants!$B$8*I590*K590+AS589)/(Constants!$B$9*Constants!$B$4)</f>
        <v>2.51327433628319</v>
      </c>
      <c r="AS590">
        <f>(Constants!$B$3*Constants!$B$8*I590*K590+AS589)-(AR590*Constants!$B$9*Constants!$B$4)</f>
        <v>0</v>
      </c>
      <c r="AT590">
        <f t="shared" si="165"/>
        <v>1477.80530973449</v>
      </c>
      <c r="AU590">
        <f t="array" ref="AU590">IF(SUMPRODUCT(--(SIGN(AN557:AN589)=SIGN(K558:K590)))=0,2,IF(AV589&gt;0,1,0))</f>
        <v>0</v>
      </c>
      <c r="AV590">
        <f>IF(AU590=2,ROUND(5*1000/Constants!$B$11,0),IF(AV589&gt;0,AV589-1,0))</f>
        <v>0</v>
      </c>
      <c r="AW590">
        <f t="shared" si="166"/>
        <v>0</v>
      </c>
      <c r="AX590">
        <f ca="1" t="array" ref="AX590">IF(AW590&gt;Constants!$B$12,2,IF(SUMPRODUCT(--(AX571:AX590=2))=0,0,1))</f>
        <v>2</v>
      </c>
      <c r="AZ590">
        <f t="array" ref="AZ590">IF(ABS(AG590)&gt;Constants!$B$13,2,IF(SUMPRODUCT(--(AZ570:AZ589=2))=0,0,1))</f>
        <v>0</v>
      </c>
    </row>
    <row r="591" spans="1:52">
      <c r="A591" s="3">
        <v>589</v>
      </c>
      <c r="B591">
        <f>Signals!D590</f>
        <v>1</v>
      </c>
      <c r="C591">
        <f>Signals!E590</f>
        <v>1</v>
      </c>
      <c r="D591">
        <f>Signals!G590</f>
        <v>0</v>
      </c>
      <c r="E591">
        <f>Signals!J590</f>
        <v>0</v>
      </c>
      <c r="F591">
        <f>Signals!K590</f>
        <v>0</v>
      </c>
      <c r="G591">
        <f>IF(Constants!$B$2=2,-B591,B591)</f>
        <v>1</v>
      </c>
      <c r="H591">
        <f>IF(Constants!$C$2=2,-C591,C591)</f>
        <v>1</v>
      </c>
      <c r="I591">
        <f t="shared" si="150"/>
        <v>1</v>
      </c>
      <c r="J591">
        <f t="shared" si="151"/>
        <v>1</v>
      </c>
      <c r="K591">
        <f t="shared" si="152"/>
        <v>1</v>
      </c>
      <c r="L591">
        <f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400.5</v>
      </c>
      <c r="M591">
        <f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400.5</v>
      </c>
      <c r="N591">
        <f t="shared" si="153"/>
        <v>400.5</v>
      </c>
      <c r="O591">
        <f t="shared" si="154"/>
        <v>400.5</v>
      </c>
      <c r="P591">
        <f>IF(I591&lt;&gt;0,(ABS(L591*Constants!$B$10)+50)/100,MAX(P590-ABS(N591*Constants!$B$4),0))</f>
        <v>0.54005</v>
      </c>
      <c r="Q591">
        <f>IF(J591&lt;&gt;0,(ABS(M591*Constants!$B$10)+50)/100,MAX(Q590-ABS(O591*Constants!$B$4),0))</f>
        <v>0.54005</v>
      </c>
      <c r="R591">
        <f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400.5</v>
      </c>
      <c r="S591">
        <f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400.5</v>
      </c>
      <c r="T591">
        <f t="shared" si="155"/>
        <v>400.5</v>
      </c>
      <c r="U591">
        <f t="shared" si="156"/>
        <v>400.5</v>
      </c>
      <c r="V591">
        <f>IF(I591&lt;&gt;0,(ABS(R591*Constants!$B$4)+50)/100,IF(R591=0,MAX((0-ABS(T591*Constants!$B$4)),0),(ABS(R591*Constants!$B$4)+50)/100))</f>
        <v>501.125</v>
      </c>
      <c r="W591">
        <f>IF(J591&lt;&gt;0,(ABS(S591*Constants!$B$4)+50)/100,IF(S591=0,MAX((0-ABS(U591*Constants!$B$4)),0),(ABS(S591*Constants!$B$4)+50)/100))</f>
        <v>501.125</v>
      </c>
      <c r="X591">
        <f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400.5</v>
      </c>
      <c r="Y591">
        <f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400.5</v>
      </c>
      <c r="Z591">
        <f t="shared" si="157"/>
        <v>400.5</v>
      </c>
      <c r="AA591">
        <f t="shared" si="158"/>
        <v>400.5</v>
      </c>
      <c r="AB591">
        <f>IF(I591&lt;&gt;0,(ABS(X591*Constants!$B$10)+50)/100,IF(X591=0,MAX((AB590-ABS(Z591*Constants!$B$4)),0),(ABS(X591*Constants!$B$4)+50)/100))</f>
        <v>0.54005</v>
      </c>
      <c r="AC591">
        <f>IF(J591&lt;&gt;0,(ABS(Y591*Constants!$B$10)+50)/100,IF(Y591=0,MAX((AC590-ABS(AA591*Constants!$B$4)),0),(ABS(Y591*Constants!$B$4)+50)/100))</f>
        <v>0.54005</v>
      </c>
      <c r="AD591">
        <f t="shared" si="159"/>
        <v>401</v>
      </c>
      <c r="AE591">
        <f t="shared" si="160"/>
        <v>400.5</v>
      </c>
      <c r="AF591">
        <f t="shared" si="161"/>
        <v>400.5</v>
      </c>
      <c r="AG591">
        <f>((Constants!$B$5*AG590)+Constants!$B$4*AD591+AH590)/(Constants!$B$5+Constants!$B$4)</f>
        <v>401</v>
      </c>
      <c r="AH591">
        <f>((Constants!$B$5*AG590)+Constants!$B$4*AD591+AH590)-(Constants!$B$5+Constants!$B$4)*AG591</f>
        <v>0</v>
      </c>
      <c r="AI591">
        <f>((Constants!$B$5*AI590)+Constants!$B$4*AE591+AJ590)/(Constants!$B$5+Constants!$B$4)</f>
        <v>400.5</v>
      </c>
      <c r="AJ591">
        <f>((Constants!$B$5*AI590)+Constants!$B$4*AE591+AJ590)-(Constants!$B$4+Constants!$B$5)*AI591</f>
        <v>0</v>
      </c>
      <c r="AK591">
        <f>((Constants!$B$5*AK590)+Constants!$B$4*AF591+AL590)/(Constants!$B$5+Constants!$B$4)</f>
        <v>400.5</v>
      </c>
      <c r="AL591">
        <f>((Constants!$B$5*AK590)+Constants!$B$4*AF591+AL590)-(Constants!$B$5+Constants!$B$4)*AK591</f>
        <v>0</v>
      </c>
      <c r="AM591">
        <f t="shared" si="162"/>
        <v>1</v>
      </c>
      <c r="AN591">
        <f t="shared" si="163"/>
        <v>1</v>
      </c>
      <c r="AO591">
        <f>(200000*(ABS(N591)-ABS(N589))+Constants!$B$7)/(2*Constants!$B$7)</f>
        <v>0.5</v>
      </c>
      <c r="AP591">
        <f>(200000*(ABS(O591)-ABS(O589))+Constants!$B$7)/(2*Constants!$B$7)</f>
        <v>0.5</v>
      </c>
      <c r="AQ591">
        <f t="shared" si="164"/>
        <v>1</v>
      </c>
      <c r="AR591">
        <f>(Constants!$B$3*Constants!$B$8*I591*K591+AS590)/(Constants!$B$9*Constants!$B$4)</f>
        <v>2.51327433628319</v>
      </c>
      <c r="AS591">
        <f>(Constants!$B$3*Constants!$B$8*I591*K591+AS590)-(AR591*Constants!$B$9*Constants!$B$4)</f>
        <v>0</v>
      </c>
      <c r="AT591">
        <f t="shared" si="165"/>
        <v>1480.31858407078</v>
      </c>
      <c r="AU591">
        <f t="array" ref="AU591">IF(SUMPRODUCT(--(SIGN(AN558:AN590)=SIGN(K559:K591)))=0,2,IF(AV590&gt;0,1,0))</f>
        <v>0</v>
      </c>
      <c r="AV591">
        <f>IF(AU591=2,ROUND(5*1000/Constants!$B$11,0),IF(AV590&gt;0,AV590-1,0))</f>
        <v>0</v>
      </c>
      <c r="AW591">
        <f t="shared" si="166"/>
        <v>0</v>
      </c>
      <c r="AX591">
        <f ca="1" t="array" ref="AX591">IF(AW591&gt;Constants!$B$12,2,IF(SUMPRODUCT(--(AX572:AX591=2))=0,0,1))</f>
        <v>2</v>
      </c>
      <c r="AZ591">
        <f t="array" ref="AZ591">IF(ABS(AG591)&gt;Constants!$B$13,2,IF(SUMPRODUCT(--(AZ571:AZ590=2))=0,0,1))</f>
        <v>0</v>
      </c>
    </row>
    <row r="592" spans="1:52">
      <c r="A592" s="3">
        <v>590</v>
      </c>
      <c r="B592">
        <f>Signals!D591</f>
        <v>1</v>
      </c>
      <c r="C592">
        <f>Signals!E591</f>
        <v>1</v>
      </c>
      <c r="D592">
        <f>Signals!G591</f>
        <v>0</v>
      </c>
      <c r="E592">
        <f>Signals!J591</f>
        <v>0</v>
      </c>
      <c r="F592">
        <f>Signals!K591</f>
        <v>0</v>
      </c>
      <c r="G592">
        <f>IF(Constants!$B$2=2,-B592,B592)</f>
        <v>1</v>
      </c>
      <c r="H592">
        <f>IF(Constants!$C$2=2,-C592,C592)</f>
        <v>1</v>
      </c>
      <c r="I592">
        <f t="shared" si="150"/>
        <v>1</v>
      </c>
      <c r="J592">
        <f t="shared" si="151"/>
        <v>1</v>
      </c>
      <c r="K592">
        <f t="shared" si="152"/>
        <v>1</v>
      </c>
      <c r="L592">
        <f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400.5</v>
      </c>
      <c r="M592">
        <f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400.5</v>
      </c>
      <c r="N592">
        <f t="shared" si="153"/>
        <v>400.5</v>
      </c>
      <c r="O592">
        <f t="shared" si="154"/>
        <v>400.5</v>
      </c>
      <c r="P592">
        <f>IF(I592&lt;&gt;0,(ABS(L592*Constants!$B$10)+50)/100,MAX(P591-ABS(N592*Constants!$B$4),0))</f>
        <v>0.54005</v>
      </c>
      <c r="Q592">
        <f>IF(J592&lt;&gt;0,(ABS(M592*Constants!$B$10)+50)/100,MAX(Q591-ABS(O592*Constants!$B$4),0))</f>
        <v>0.54005</v>
      </c>
      <c r="R592">
        <f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400.5</v>
      </c>
      <c r="S592">
        <f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400.5</v>
      </c>
      <c r="T592">
        <f t="shared" si="155"/>
        <v>400.5</v>
      </c>
      <c r="U592">
        <f t="shared" si="156"/>
        <v>400.5</v>
      </c>
      <c r="V592">
        <f>IF(I592&lt;&gt;0,(ABS(R592*Constants!$B$4)+50)/100,IF(R592=0,MAX((0-ABS(T592*Constants!$B$4)),0),(ABS(R592*Constants!$B$4)+50)/100))</f>
        <v>501.125</v>
      </c>
      <c r="W592">
        <f>IF(J592&lt;&gt;0,(ABS(S592*Constants!$B$4)+50)/100,IF(S592=0,MAX((0-ABS(U592*Constants!$B$4)),0),(ABS(S592*Constants!$B$4)+50)/100))</f>
        <v>501.125</v>
      </c>
      <c r="X592">
        <f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400.5</v>
      </c>
      <c r="Y592">
        <f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400.5</v>
      </c>
      <c r="Z592">
        <f t="shared" si="157"/>
        <v>400.5</v>
      </c>
      <c r="AA592">
        <f t="shared" si="158"/>
        <v>400.5</v>
      </c>
      <c r="AB592">
        <f>IF(I592&lt;&gt;0,(ABS(X592*Constants!$B$10)+50)/100,IF(X592=0,MAX((AB591-ABS(Z592*Constants!$B$4)),0),(ABS(X592*Constants!$B$4)+50)/100))</f>
        <v>0.54005</v>
      </c>
      <c r="AC592">
        <f>IF(J592&lt;&gt;0,(ABS(Y592*Constants!$B$10)+50)/100,IF(Y592=0,MAX((AC591-ABS(AA592*Constants!$B$4)),0),(ABS(Y592*Constants!$B$4)+50)/100))</f>
        <v>0.54005</v>
      </c>
      <c r="AD592">
        <f t="shared" si="159"/>
        <v>401</v>
      </c>
      <c r="AE592">
        <f t="shared" si="160"/>
        <v>400.5</v>
      </c>
      <c r="AF592">
        <f t="shared" si="161"/>
        <v>400.5</v>
      </c>
      <c r="AG592">
        <f>((Constants!$B$5*AG591)+Constants!$B$4*AD592+AH591)/(Constants!$B$5+Constants!$B$4)</f>
        <v>401</v>
      </c>
      <c r="AH592">
        <f>((Constants!$B$5*AG591)+Constants!$B$4*AD592+AH591)-(Constants!$B$5+Constants!$B$4)*AG592</f>
        <v>0</v>
      </c>
      <c r="AI592">
        <f>((Constants!$B$5*AI591)+Constants!$B$4*AE592+AJ591)/(Constants!$B$5+Constants!$B$4)</f>
        <v>400.5</v>
      </c>
      <c r="AJ592">
        <f>((Constants!$B$5*AI591)+Constants!$B$4*AE592+AJ591)-(Constants!$B$4+Constants!$B$5)*AI592</f>
        <v>0</v>
      </c>
      <c r="AK592">
        <f>((Constants!$B$5*AK591)+Constants!$B$4*AF592+AL591)/(Constants!$B$5+Constants!$B$4)</f>
        <v>400.5</v>
      </c>
      <c r="AL592">
        <f>((Constants!$B$5*AK591)+Constants!$B$4*AF592+AL591)-(Constants!$B$5+Constants!$B$4)*AK592</f>
        <v>0</v>
      </c>
      <c r="AM592">
        <f t="shared" si="162"/>
        <v>1</v>
      </c>
      <c r="AN592">
        <f t="shared" si="163"/>
        <v>1</v>
      </c>
      <c r="AO592">
        <f>(200000*(ABS(N592)-ABS(N590))+Constants!$B$7)/(2*Constants!$B$7)</f>
        <v>0.5</v>
      </c>
      <c r="AP592">
        <f>(200000*(ABS(O592)-ABS(O590))+Constants!$B$7)/(2*Constants!$B$7)</f>
        <v>0.5</v>
      </c>
      <c r="AQ592">
        <f t="shared" si="164"/>
        <v>1</v>
      </c>
      <c r="AR592">
        <f>(Constants!$B$3*Constants!$B$8*I592*K592+AS591)/(Constants!$B$9*Constants!$B$4)</f>
        <v>2.51327433628319</v>
      </c>
      <c r="AS592">
        <f>(Constants!$B$3*Constants!$B$8*I592*K592+AS591)-(AR592*Constants!$B$9*Constants!$B$4)</f>
        <v>0</v>
      </c>
      <c r="AT592">
        <f t="shared" si="165"/>
        <v>1482.83185840706</v>
      </c>
      <c r="AU592">
        <f t="array" ref="AU592">IF(SUMPRODUCT(--(SIGN(AN559:AN591)=SIGN(K560:K592)))=0,2,IF(AV591&gt;0,1,0))</f>
        <v>0</v>
      </c>
      <c r="AV592">
        <f>IF(AU592=2,ROUND(5*1000/Constants!$B$11,0),IF(AV591&gt;0,AV591-1,0))</f>
        <v>0</v>
      </c>
      <c r="AW592">
        <f t="shared" si="166"/>
        <v>0</v>
      </c>
      <c r="AX592">
        <f ca="1" t="array" ref="AX592">IF(AW592&gt;Constants!$B$12,2,IF(SUMPRODUCT(--(AX573:AX592=2))=0,0,1))</f>
        <v>2</v>
      </c>
      <c r="AZ592">
        <f t="array" ref="AZ592">IF(ABS(AG592)&gt;Constants!$B$13,2,IF(SUMPRODUCT(--(AZ572:AZ591=2))=0,0,1))</f>
        <v>0</v>
      </c>
    </row>
    <row r="593" spans="1:52">
      <c r="A593" s="3">
        <v>591</v>
      </c>
      <c r="B593">
        <f>Signals!D592</f>
        <v>1</v>
      </c>
      <c r="C593">
        <f>Signals!E592</f>
        <v>1</v>
      </c>
      <c r="D593">
        <f>Signals!G592</f>
        <v>0</v>
      </c>
      <c r="E593">
        <f>Signals!J592</f>
        <v>0</v>
      </c>
      <c r="F593">
        <f>Signals!K592</f>
        <v>0</v>
      </c>
      <c r="G593">
        <f>IF(Constants!$B$2=2,-B593,B593)</f>
        <v>1</v>
      </c>
      <c r="H593">
        <f>IF(Constants!$C$2=2,-C593,C593)</f>
        <v>1</v>
      </c>
      <c r="I593">
        <f t="shared" si="150"/>
        <v>1</v>
      </c>
      <c r="J593">
        <f t="shared" si="151"/>
        <v>1</v>
      </c>
      <c r="K593">
        <f t="shared" si="152"/>
        <v>1</v>
      </c>
      <c r="L593">
        <f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400.5</v>
      </c>
      <c r="M593">
        <f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400.5</v>
      </c>
      <c r="N593">
        <f t="shared" si="153"/>
        <v>400.5</v>
      </c>
      <c r="O593">
        <f t="shared" si="154"/>
        <v>400.5</v>
      </c>
      <c r="P593">
        <f>IF(I593&lt;&gt;0,(ABS(L593*Constants!$B$10)+50)/100,MAX(P592-ABS(N593*Constants!$B$4),0))</f>
        <v>0.54005</v>
      </c>
      <c r="Q593">
        <f>IF(J593&lt;&gt;0,(ABS(M593*Constants!$B$10)+50)/100,MAX(Q592-ABS(O593*Constants!$B$4),0))</f>
        <v>0.54005</v>
      </c>
      <c r="R593">
        <f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400.5</v>
      </c>
      <c r="S593">
        <f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400.5</v>
      </c>
      <c r="T593">
        <f t="shared" si="155"/>
        <v>400.5</v>
      </c>
      <c r="U593">
        <f t="shared" si="156"/>
        <v>400.5</v>
      </c>
      <c r="V593">
        <f>IF(I593&lt;&gt;0,(ABS(R593*Constants!$B$4)+50)/100,IF(R593=0,MAX((0-ABS(T593*Constants!$B$4)),0),(ABS(R593*Constants!$B$4)+50)/100))</f>
        <v>501.125</v>
      </c>
      <c r="W593">
        <f>IF(J593&lt;&gt;0,(ABS(S593*Constants!$B$4)+50)/100,IF(S593=0,MAX((0-ABS(U593*Constants!$B$4)),0),(ABS(S593*Constants!$B$4)+50)/100))</f>
        <v>501.125</v>
      </c>
      <c r="X593">
        <f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400.5</v>
      </c>
      <c r="Y593">
        <f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400.5</v>
      </c>
      <c r="Z593">
        <f t="shared" si="157"/>
        <v>400.5</v>
      </c>
      <c r="AA593">
        <f t="shared" si="158"/>
        <v>400.5</v>
      </c>
      <c r="AB593">
        <f>IF(I593&lt;&gt;0,(ABS(X593*Constants!$B$10)+50)/100,IF(X593=0,MAX((AB592-ABS(Z593*Constants!$B$4)),0),(ABS(X593*Constants!$B$4)+50)/100))</f>
        <v>0.54005</v>
      </c>
      <c r="AC593">
        <f>IF(J593&lt;&gt;0,(ABS(Y593*Constants!$B$10)+50)/100,IF(Y593=0,MAX((AC592-ABS(AA593*Constants!$B$4)),0),(ABS(Y593*Constants!$B$4)+50)/100))</f>
        <v>0.54005</v>
      </c>
      <c r="AD593">
        <f t="shared" si="159"/>
        <v>401</v>
      </c>
      <c r="AE593">
        <f t="shared" si="160"/>
        <v>400.5</v>
      </c>
      <c r="AF593">
        <f t="shared" si="161"/>
        <v>400.5</v>
      </c>
      <c r="AG593">
        <f>((Constants!$B$5*AG592)+Constants!$B$4*AD593+AH592)/(Constants!$B$5+Constants!$B$4)</f>
        <v>401</v>
      </c>
      <c r="AH593">
        <f>((Constants!$B$5*AG592)+Constants!$B$4*AD593+AH592)-(Constants!$B$5+Constants!$B$4)*AG593</f>
        <v>0</v>
      </c>
      <c r="AI593">
        <f>((Constants!$B$5*AI592)+Constants!$B$4*AE593+AJ592)/(Constants!$B$5+Constants!$B$4)</f>
        <v>400.5</v>
      </c>
      <c r="AJ593">
        <f>((Constants!$B$5*AI592)+Constants!$B$4*AE593+AJ592)-(Constants!$B$4+Constants!$B$5)*AI593</f>
        <v>0</v>
      </c>
      <c r="AK593">
        <f>((Constants!$B$5*AK592)+Constants!$B$4*AF593+AL592)/(Constants!$B$5+Constants!$B$4)</f>
        <v>400.5</v>
      </c>
      <c r="AL593">
        <f>((Constants!$B$5*AK592)+Constants!$B$4*AF593+AL592)-(Constants!$B$5+Constants!$B$4)*AK593</f>
        <v>0</v>
      </c>
      <c r="AM593">
        <f t="shared" si="162"/>
        <v>1</v>
      </c>
      <c r="AN593">
        <f t="shared" si="163"/>
        <v>1</v>
      </c>
      <c r="AO593">
        <f>(200000*(ABS(N593)-ABS(N591))+Constants!$B$7)/(2*Constants!$B$7)</f>
        <v>0.5</v>
      </c>
      <c r="AP593">
        <f>(200000*(ABS(O593)-ABS(O591))+Constants!$B$7)/(2*Constants!$B$7)</f>
        <v>0.5</v>
      </c>
      <c r="AQ593">
        <f t="shared" si="164"/>
        <v>1</v>
      </c>
      <c r="AR593">
        <f>(Constants!$B$3*Constants!$B$8*I593*K593+AS592)/(Constants!$B$9*Constants!$B$4)</f>
        <v>2.51327433628319</v>
      </c>
      <c r="AS593">
        <f>(Constants!$B$3*Constants!$B$8*I593*K593+AS592)-(AR593*Constants!$B$9*Constants!$B$4)</f>
        <v>0</v>
      </c>
      <c r="AT593">
        <f t="shared" si="165"/>
        <v>1485.34513274334</v>
      </c>
      <c r="AU593">
        <f t="array" ref="AU593">IF(SUMPRODUCT(--(SIGN(AN560:AN592)=SIGN(K561:K593)))=0,2,IF(AV592&gt;0,1,0))</f>
        <v>0</v>
      </c>
      <c r="AV593">
        <f>IF(AU593=2,ROUND(5*1000/Constants!$B$11,0),IF(AV592&gt;0,AV592-1,0))</f>
        <v>0</v>
      </c>
      <c r="AW593">
        <f t="shared" si="166"/>
        <v>0</v>
      </c>
      <c r="AX593">
        <f ca="1" t="array" ref="AX593">IF(AW593&gt;Constants!$B$12,2,IF(SUMPRODUCT(--(AX574:AX593=2))=0,0,1))</f>
        <v>2</v>
      </c>
      <c r="AZ593">
        <f t="array" ref="AZ593">IF(ABS(AG593)&gt;Constants!$B$13,2,IF(SUMPRODUCT(--(AZ573:AZ592=2))=0,0,1))</f>
        <v>0</v>
      </c>
    </row>
    <row r="594" spans="1:52">
      <c r="A594" s="3">
        <v>592</v>
      </c>
      <c r="B594">
        <f>Signals!D593</f>
        <v>1</v>
      </c>
      <c r="C594">
        <f>Signals!E593</f>
        <v>1</v>
      </c>
      <c r="D594">
        <f>Signals!G593</f>
        <v>0</v>
      </c>
      <c r="E594">
        <f>Signals!J593</f>
        <v>0</v>
      </c>
      <c r="F594">
        <f>Signals!K593</f>
        <v>0</v>
      </c>
      <c r="G594">
        <f>IF(Constants!$B$2=2,-B594,B594)</f>
        <v>1</v>
      </c>
      <c r="H594">
        <f>IF(Constants!$C$2=2,-C594,C594)</f>
        <v>1</v>
      </c>
      <c r="I594">
        <f t="shared" si="150"/>
        <v>1</v>
      </c>
      <c r="J594">
        <f t="shared" si="151"/>
        <v>1</v>
      </c>
      <c r="K594">
        <f t="shared" si="152"/>
        <v>1</v>
      </c>
      <c r="L594">
        <f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400.5</v>
      </c>
      <c r="M594">
        <f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400.5</v>
      </c>
      <c r="N594">
        <f t="shared" si="153"/>
        <v>400.5</v>
      </c>
      <c r="O594">
        <f t="shared" si="154"/>
        <v>400.5</v>
      </c>
      <c r="P594">
        <f>IF(I594&lt;&gt;0,(ABS(L594*Constants!$B$10)+50)/100,MAX(P593-ABS(N594*Constants!$B$4),0))</f>
        <v>0.54005</v>
      </c>
      <c r="Q594">
        <f>IF(J594&lt;&gt;0,(ABS(M594*Constants!$B$10)+50)/100,MAX(Q593-ABS(O594*Constants!$B$4),0))</f>
        <v>0.54005</v>
      </c>
      <c r="R594">
        <f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400.5</v>
      </c>
      <c r="S594">
        <f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400.5</v>
      </c>
      <c r="T594">
        <f t="shared" si="155"/>
        <v>400.5</v>
      </c>
      <c r="U594">
        <f t="shared" si="156"/>
        <v>400.5</v>
      </c>
      <c r="V594">
        <f>IF(I594&lt;&gt;0,(ABS(R594*Constants!$B$4)+50)/100,IF(R594=0,MAX((0-ABS(T594*Constants!$B$4)),0),(ABS(R594*Constants!$B$4)+50)/100))</f>
        <v>501.125</v>
      </c>
      <c r="W594">
        <f>IF(J594&lt;&gt;0,(ABS(S594*Constants!$B$4)+50)/100,IF(S594=0,MAX((0-ABS(U594*Constants!$B$4)),0),(ABS(S594*Constants!$B$4)+50)/100))</f>
        <v>501.125</v>
      </c>
      <c r="X594">
        <f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400.5</v>
      </c>
      <c r="Y594">
        <f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400.5</v>
      </c>
      <c r="Z594">
        <f t="shared" si="157"/>
        <v>400.5</v>
      </c>
      <c r="AA594">
        <f t="shared" si="158"/>
        <v>400.5</v>
      </c>
      <c r="AB594">
        <f>IF(I594&lt;&gt;0,(ABS(X594*Constants!$B$10)+50)/100,IF(X594=0,MAX((AB593-ABS(Z594*Constants!$B$4)),0),(ABS(X594*Constants!$B$4)+50)/100))</f>
        <v>0.54005</v>
      </c>
      <c r="AC594">
        <f>IF(J594&lt;&gt;0,(ABS(Y594*Constants!$B$10)+50)/100,IF(Y594=0,MAX((AC593-ABS(AA594*Constants!$B$4)),0),(ABS(Y594*Constants!$B$4)+50)/100))</f>
        <v>0.54005</v>
      </c>
      <c r="AD594">
        <f t="shared" si="159"/>
        <v>401</v>
      </c>
      <c r="AE594">
        <f t="shared" si="160"/>
        <v>400.5</v>
      </c>
      <c r="AF594">
        <f t="shared" si="161"/>
        <v>400.5</v>
      </c>
      <c r="AG594">
        <f>((Constants!$B$5*AG593)+Constants!$B$4*AD594+AH593)/(Constants!$B$5+Constants!$B$4)</f>
        <v>401</v>
      </c>
      <c r="AH594">
        <f>((Constants!$B$5*AG593)+Constants!$B$4*AD594+AH593)-(Constants!$B$5+Constants!$B$4)*AG594</f>
        <v>0</v>
      </c>
      <c r="AI594">
        <f>((Constants!$B$5*AI593)+Constants!$B$4*AE594+AJ593)/(Constants!$B$5+Constants!$B$4)</f>
        <v>400.5</v>
      </c>
      <c r="AJ594">
        <f>((Constants!$B$5*AI593)+Constants!$B$4*AE594+AJ593)-(Constants!$B$4+Constants!$B$5)*AI594</f>
        <v>0</v>
      </c>
      <c r="AK594">
        <f>((Constants!$B$5*AK593)+Constants!$B$4*AF594+AL593)/(Constants!$B$5+Constants!$B$4)</f>
        <v>400.5</v>
      </c>
      <c r="AL594">
        <f>((Constants!$B$5*AK593)+Constants!$B$4*AF594+AL593)-(Constants!$B$5+Constants!$B$4)*AK594</f>
        <v>0</v>
      </c>
      <c r="AM594">
        <f t="shared" si="162"/>
        <v>1</v>
      </c>
      <c r="AN594">
        <f t="shared" si="163"/>
        <v>1</v>
      </c>
      <c r="AO594">
        <f>(200000*(ABS(N594)-ABS(N592))+Constants!$B$7)/(2*Constants!$B$7)</f>
        <v>0.5</v>
      </c>
      <c r="AP594">
        <f>(200000*(ABS(O594)-ABS(O592))+Constants!$B$7)/(2*Constants!$B$7)</f>
        <v>0.5</v>
      </c>
      <c r="AQ594">
        <f t="shared" si="164"/>
        <v>1</v>
      </c>
      <c r="AR594">
        <f>(Constants!$B$3*Constants!$B$8*I594*K594+AS593)/(Constants!$B$9*Constants!$B$4)</f>
        <v>2.51327433628319</v>
      </c>
      <c r="AS594">
        <f>(Constants!$B$3*Constants!$B$8*I594*K594+AS593)-(AR594*Constants!$B$9*Constants!$B$4)</f>
        <v>0</v>
      </c>
      <c r="AT594">
        <f t="shared" si="165"/>
        <v>1487.85840707963</v>
      </c>
      <c r="AU594">
        <f t="array" ref="AU594">IF(SUMPRODUCT(--(SIGN(AN561:AN593)=SIGN(K562:K594)))=0,2,IF(AV593&gt;0,1,0))</f>
        <v>0</v>
      </c>
      <c r="AV594">
        <f>IF(AU594=2,ROUND(5*1000/Constants!$B$11,0),IF(AV593&gt;0,AV593-1,0))</f>
        <v>0</v>
      </c>
      <c r="AW594">
        <f t="shared" si="166"/>
        <v>0</v>
      </c>
      <c r="AX594">
        <f ca="1" t="array" ref="AX594">IF(AW594&gt;Constants!$B$12,2,IF(SUMPRODUCT(--(AX575:AX594=2))=0,0,1))</f>
        <v>2</v>
      </c>
      <c r="AZ594">
        <f t="array" ref="AZ594">IF(ABS(AG594)&gt;Constants!$B$13,2,IF(SUMPRODUCT(--(AZ574:AZ593=2))=0,0,1))</f>
        <v>0</v>
      </c>
    </row>
    <row r="595" spans="1:52">
      <c r="A595" s="3">
        <v>593</v>
      </c>
      <c r="B595">
        <f>Signals!D594</f>
        <v>1</v>
      </c>
      <c r="C595">
        <f>Signals!E594</f>
        <v>1</v>
      </c>
      <c r="D595">
        <f>Signals!G594</f>
        <v>0</v>
      </c>
      <c r="E595">
        <f>Signals!J594</f>
        <v>0</v>
      </c>
      <c r="F595">
        <f>Signals!K594</f>
        <v>0</v>
      </c>
      <c r="G595">
        <f>IF(Constants!$B$2=2,-B595,B595)</f>
        <v>1</v>
      </c>
      <c r="H595">
        <f>IF(Constants!$C$2=2,-C595,C595)</f>
        <v>1</v>
      </c>
      <c r="I595">
        <f t="shared" si="150"/>
        <v>1</v>
      </c>
      <c r="J595">
        <f t="shared" si="151"/>
        <v>1</v>
      </c>
      <c r="K595">
        <f t="shared" si="152"/>
        <v>1</v>
      </c>
      <c r="L595">
        <f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400.5</v>
      </c>
      <c r="M595">
        <f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400.5</v>
      </c>
      <c r="N595">
        <f t="shared" si="153"/>
        <v>400.5</v>
      </c>
      <c r="O595">
        <f t="shared" si="154"/>
        <v>400.5</v>
      </c>
      <c r="P595">
        <f>IF(I595&lt;&gt;0,(ABS(L595*Constants!$B$10)+50)/100,MAX(P594-ABS(N595*Constants!$B$4),0))</f>
        <v>0.54005</v>
      </c>
      <c r="Q595">
        <f>IF(J595&lt;&gt;0,(ABS(M595*Constants!$B$10)+50)/100,MAX(Q594-ABS(O595*Constants!$B$4),0))</f>
        <v>0.54005</v>
      </c>
      <c r="R595">
        <f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400.5</v>
      </c>
      <c r="S595">
        <f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400.5</v>
      </c>
      <c r="T595">
        <f t="shared" si="155"/>
        <v>400.5</v>
      </c>
      <c r="U595">
        <f t="shared" si="156"/>
        <v>400.5</v>
      </c>
      <c r="V595">
        <f>IF(I595&lt;&gt;0,(ABS(R595*Constants!$B$4)+50)/100,IF(R595=0,MAX((0-ABS(T595*Constants!$B$4)),0),(ABS(R595*Constants!$B$4)+50)/100))</f>
        <v>501.125</v>
      </c>
      <c r="W595">
        <f>IF(J595&lt;&gt;0,(ABS(S595*Constants!$B$4)+50)/100,IF(S595=0,MAX((0-ABS(U595*Constants!$B$4)),0),(ABS(S595*Constants!$B$4)+50)/100))</f>
        <v>501.125</v>
      </c>
      <c r="X595">
        <f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400.5</v>
      </c>
      <c r="Y595">
        <f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400.5</v>
      </c>
      <c r="Z595">
        <f t="shared" si="157"/>
        <v>400.5</v>
      </c>
      <c r="AA595">
        <f t="shared" si="158"/>
        <v>400.5</v>
      </c>
      <c r="AB595">
        <f>IF(I595&lt;&gt;0,(ABS(X595*Constants!$B$10)+50)/100,IF(X595=0,MAX((AB594-ABS(Z595*Constants!$B$4)),0),(ABS(X595*Constants!$B$4)+50)/100))</f>
        <v>0.54005</v>
      </c>
      <c r="AC595">
        <f>IF(J595&lt;&gt;0,(ABS(Y595*Constants!$B$10)+50)/100,IF(Y595=0,MAX((AC594-ABS(AA595*Constants!$B$4)),0),(ABS(Y595*Constants!$B$4)+50)/100))</f>
        <v>0.54005</v>
      </c>
      <c r="AD595">
        <f t="shared" si="159"/>
        <v>401</v>
      </c>
      <c r="AE595">
        <f t="shared" si="160"/>
        <v>400.5</v>
      </c>
      <c r="AF595">
        <f t="shared" si="161"/>
        <v>400.5</v>
      </c>
      <c r="AG595">
        <f>((Constants!$B$5*AG594)+Constants!$B$4*AD595+AH594)/(Constants!$B$5+Constants!$B$4)</f>
        <v>401</v>
      </c>
      <c r="AH595">
        <f>((Constants!$B$5*AG594)+Constants!$B$4*AD595+AH594)-(Constants!$B$5+Constants!$B$4)*AG595</f>
        <v>0</v>
      </c>
      <c r="AI595">
        <f>((Constants!$B$5*AI594)+Constants!$B$4*AE595+AJ594)/(Constants!$B$5+Constants!$B$4)</f>
        <v>400.5</v>
      </c>
      <c r="AJ595">
        <f>((Constants!$B$5*AI594)+Constants!$B$4*AE595+AJ594)-(Constants!$B$4+Constants!$B$5)*AI595</f>
        <v>0</v>
      </c>
      <c r="AK595">
        <f>((Constants!$B$5*AK594)+Constants!$B$4*AF595+AL594)/(Constants!$B$5+Constants!$B$4)</f>
        <v>400.5</v>
      </c>
      <c r="AL595">
        <f>((Constants!$B$5*AK594)+Constants!$B$4*AF595+AL594)-(Constants!$B$5+Constants!$B$4)*AK595</f>
        <v>0</v>
      </c>
      <c r="AM595">
        <f t="shared" si="162"/>
        <v>1</v>
      </c>
      <c r="AN595">
        <f t="shared" si="163"/>
        <v>1</v>
      </c>
      <c r="AO595">
        <f>(200000*(ABS(N595)-ABS(N593))+Constants!$B$7)/(2*Constants!$B$7)</f>
        <v>0.5</v>
      </c>
      <c r="AP595">
        <f>(200000*(ABS(O595)-ABS(O593))+Constants!$B$7)/(2*Constants!$B$7)</f>
        <v>0.5</v>
      </c>
      <c r="AQ595">
        <f t="shared" si="164"/>
        <v>1</v>
      </c>
      <c r="AR595">
        <f>(Constants!$B$3*Constants!$B$8*I595*K595+AS594)/(Constants!$B$9*Constants!$B$4)</f>
        <v>2.51327433628319</v>
      </c>
      <c r="AS595">
        <f>(Constants!$B$3*Constants!$B$8*I595*K595+AS594)-(AR595*Constants!$B$9*Constants!$B$4)</f>
        <v>0</v>
      </c>
      <c r="AT595">
        <f t="shared" si="165"/>
        <v>1490.37168141591</v>
      </c>
      <c r="AU595">
        <f t="array" ref="AU595">IF(SUMPRODUCT(--(SIGN(AN562:AN594)=SIGN(K563:K595)))=0,2,IF(AV594&gt;0,1,0))</f>
        <v>0</v>
      </c>
      <c r="AV595">
        <f>IF(AU595=2,ROUND(5*1000/Constants!$B$11,0),IF(AV594&gt;0,AV594-1,0))</f>
        <v>0</v>
      </c>
      <c r="AW595">
        <f t="shared" si="166"/>
        <v>0</v>
      </c>
      <c r="AX595">
        <f ca="1" t="array" ref="AX595">IF(AW595&gt;Constants!$B$12,2,IF(SUMPRODUCT(--(AX576:AX595=2))=0,0,1))</f>
        <v>2</v>
      </c>
      <c r="AZ595">
        <f t="array" ref="AZ595">IF(ABS(AG595)&gt;Constants!$B$13,2,IF(SUMPRODUCT(--(AZ575:AZ594=2))=0,0,1))</f>
        <v>0</v>
      </c>
    </row>
    <row r="596" spans="1:52">
      <c r="A596" s="3">
        <v>594</v>
      </c>
      <c r="B596">
        <f>Signals!D595</f>
        <v>1</v>
      </c>
      <c r="C596">
        <f>Signals!E595</f>
        <v>1</v>
      </c>
      <c r="D596">
        <f>Signals!G595</f>
        <v>0</v>
      </c>
      <c r="E596">
        <f>Signals!J595</f>
        <v>0</v>
      </c>
      <c r="F596">
        <f>Signals!K595</f>
        <v>0</v>
      </c>
      <c r="G596">
        <f>IF(Constants!$B$2=2,-B596,B596)</f>
        <v>1</v>
      </c>
      <c r="H596">
        <f>IF(Constants!$C$2=2,-C596,C596)</f>
        <v>1</v>
      </c>
      <c r="I596">
        <f t="shared" si="150"/>
        <v>1</v>
      </c>
      <c r="J596">
        <f t="shared" si="151"/>
        <v>1</v>
      </c>
      <c r="K596">
        <f t="shared" si="152"/>
        <v>1</v>
      </c>
      <c r="L596">
        <f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400.5</v>
      </c>
      <c r="M596">
        <f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400.5</v>
      </c>
      <c r="N596">
        <f t="shared" si="153"/>
        <v>400.5</v>
      </c>
      <c r="O596">
        <f t="shared" si="154"/>
        <v>400.5</v>
      </c>
      <c r="P596">
        <f>IF(I596&lt;&gt;0,(ABS(L596*Constants!$B$10)+50)/100,MAX(P595-ABS(N596*Constants!$B$4),0))</f>
        <v>0.54005</v>
      </c>
      <c r="Q596">
        <f>IF(J596&lt;&gt;0,(ABS(M596*Constants!$B$10)+50)/100,MAX(Q595-ABS(O596*Constants!$B$4),0))</f>
        <v>0.54005</v>
      </c>
      <c r="R596">
        <f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400.5</v>
      </c>
      <c r="S596">
        <f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400.5</v>
      </c>
      <c r="T596">
        <f t="shared" si="155"/>
        <v>400.5</v>
      </c>
      <c r="U596">
        <f t="shared" si="156"/>
        <v>400.5</v>
      </c>
      <c r="V596">
        <f>IF(I596&lt;&gt;0,(ABS(R596*Constants!$B$4)+50)/100,IF(R596=0,MAX((0-ABS(T596*Constants!$B$4)),0),(ABS(R596*Constants!$B$4)+50)/100))</f>
        <v>501.125</v>
      </c>
      <c r="W596">
        <f>IF(J596&lt;&gt;0,(ABS(S596*Constants!$B$4)+50)/100,IF(S596=0,MAX((0-ABS(U596*Constants!$B$4)),0),(ABS(S596*Constants!$B$4)+50)/100))</f>
        <v>501.125</v>
      </c>
      <c r="X596">
        <f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400.5</v>
      </c>
      <c r="Y596">
        <f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400.5</v>
      </c>
      <c r="Z596">
        <f t="shared" si="157"/>
        <v>400.5</v>
      </c>
      <c r="AA596">
        <f t="shared" si="158"/>
        <v>400.5</v>
      </c>
      <c r="AB596">
        <f>IF(I596&lt;&gt;0,(ABS(X596*Constants!$B$10)+50)/100,IF(X596=0,MAX((AB595-ABS(Z596*Constants!$B$4)),0),(ABS(X596*Constants!$B$4)+50)/100))</f>
        <v>0.54005</v>
      </c>
      <c r="AC596">
        <f>IF(J596&lt;&gt;0,(ABS(Y596*Constants!$B$10)+50)/100,IF(Y596=0,MAX((AC595-ABS(AA596*Constants!$B$4)),0),(ABS(Y596*Constants!$B$4)+50)/100))</f>
        <v>0.54005</v>
      </c>
      <c r="AD596">
        <f t="shared" si="159"/>
        <v>401</v>
      </c>
      <c r="AE596">
        <f t="shared" si="160"/>
        <v>400.5</v>
      </c>
      <c r="AF596">
        <f t="shared" si="161"/>
        <v>400.5</v>
      </c>
      <c r="AG596">
        <f>((Constants!$B$5*AG595)+Constants!$B$4*AD596+AH595)/(Constants!$B$5+Constants!$B$4)</f>
        <v>401</v>
      </c>
      <c r="AH596">
        <f>((Constants!$B$5*AG595)+Constants!$B$4*AD596+AH595)-(Constants!$B$5+Constants!$B$4)*AG596</f>
        <v>0</v>
      </c>
      <c r="AI596">
        <f>((Constants!$B$5*AI595)+Constants!$B$4*AE596+AJ595)/(Constants!$B$5+Constants!$B$4)</f>
        <v>400.5</v>
      </c>
      <c r="AJ596">
        <f>((Constants!$B$5*AI595)+Constants!$B$4*AE596+AJ595)-(Constants!$B$4+Constants!$B$5)*AI596</f>
        <v>0</v>
      </c>
      <c r="AK596">
        <f>((Constants!$B$5*AK595)+Constants!$B$4*AF596+AL595)/(Constants!$B$5+Constants!$B$4)</f>
        <v>400.5</v>
      </c>
      <c r="AL596">
        <f>((Constants!$B$5*AK595)+Constants!$B$4*AF596+AL595)-(Constants!$B$5+Constants!$B$4)*AK596</f>
        <v>0</v>
      </c>
      <c r="AM596">
        <f t="shared" si="162"/>
        <v>1</v>
      </c>
      <c r="AN596">
        <f t="shared" si="163"/>
        <v>1</v>
      </c>
      <c r="AO596">
        <f>(200000*(ABS(N596)-ABS(N594))+Constants!$B$7)/(2*Constants!$B$7)</f>
        <v>0.5</v>
      </c>
      <c r="AP596">
        <f>(200000*(ABS(O596)-ABS(O594))+Constants!$B$7)/(2*Constants!$B$7)</f>
        <v>0.5</v>
      </c>
      <c r="AQ596">
        <f t="shared" si="164"/>
        <v>1</v>
      </c>
      <c r="AR596">
        <f>(Constants!$B$3*Constants!$B$8*I596*K596+AS595)/(Constants!$B$9*Constants!$B$4)</f>
        <v>2.51327433628319</v>
      </c>
      <c r="AS596">
        <f>(Constants!$B$3*Constants!$B$8*I596*K596+AS595)-(AR596*Constants!$B$9*Constants!$B$4)</f>
        <v>0</v>
      </c>
      <c r="AT596">
        <f t="shared" si="165"/>
        <v>1492.88495575219</v>
      </c>
      <c r="AU596">
        <f t="array" ref="AU596">IF(SUMPRODUCT(--(SIGN(AN563:AN595)=SIGN(K564:K596)))=0,2,IF(AV595&gt;0,1,0))</f>
        <v>0</v>
      </c>
      <c r="AV596">
        <f>IF(AU596=2,ROUND(5*1000/Constants!$B$11,0),IF(AV595&gt;0,AV595-1,0))</f>
        <v>0</v>
      </c>
      <c r="AW596">
        <f t="shared" si="166"/>
        <v>0</v>
      </c>
      <c r="AX596">
        <f ca="1" t="array" ref="AX596">IF(AW596&gt;Constants!$B$12,2,IF(SUMPRODUCT(--(AX577:AX596=2))=0,0,1))</f>
        <v>2</v>
      </c>
      <c r="AZ596">
        <f t="array" ref="AZ596">IF(ABS(AG596)&gt;Constants!$B$13,2,IF(SUMPRODUCT(--(AZ576:AZ595=2))=0,0,1))</f>
        <v>0</v>
      </c>
    </row>
    <row r="597" spans="1:52">
      <c r="A597" s="3">
        <v>595</v>
      </c>
      <c r="B597">
        <f>Signals!D596</f>
        <v>1</v>
      </c>
      <c r="C597">
        <f>Signals!E596</f>
        <v>1</v>
      </c>
      <c r="D597">
        <f>Signals!G596</f>
        <v>0</v>
      </c>
      <c r="E597">
        <f>Signals!J596</f>
        <v>0</v>
      </c>
      <c r="F597">
        <f>Signals!K596</f>
        <v>0</v>
      </c>
      <c r="G597">
        <f>IF(Constants!$B$2=2,-B597,B597)</f>
        <v>1</v>
      </c>
      <c r="H597">
        <f>IF(Constants!$C$2=2,-C597,C597)</f>
        <v>1</v>
      </c>
      <c r="I597">
        <f t="shared" si="150"/>
        <v>1</v>
      </c>
      <c r="J597">
        <f t="shared" si="151"/>
        <v>1</v>
      </c>
      <c r="K597">
        <f t="shared" si="152"/>
        <v>1</v>
      </c>
      <c r="L597">
        <f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400.5</v>
      </c>
      <c r="M597">
        <f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400.5</v>
      </c>
      <c r="N597">
        <f t="shared" si="153"/>
        <v>400.5</v>
      </c>
      <c r="O597">
        <f t="shared" si="154"/>
        <v>400.5</v>
      </c>
      <c r="P597">
        <f>IF(I597&lt;&gt;0,(ABS(L597*Constants!$B$10)+50)/100,MAX(P596-ABS(N597*Constants!$B$4),0))</f>
        <v>0.54005</v>
      </c>
      <c r="Q597">
        <f>IF(J597&lt;&gt;0,(ABS(M597*Constants!$B$10)+50)/100,MAX(Q596-ABS(O597*Constants!$B$4),0))</f>
        <v>0.54005</v>
      </c>
      <c r="R597">
        <f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400.5</v>
      </c>
      <c r="S597">
        <f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400.5</v>
      </c>
      <c r="T597">
        <f t="shared" si="155"/>
        <v>400.5</v>
      </c>
      <c r="U597">
        <f t="shared" si="156"/>
        <v>400.5</v>
      </c>
      <c r="V597">
        <f>IF(I597&lt;&gt;0,(ABS(R597*Constants!$B$4)+50)/100,IF(R597=0,MAX((0-ABS(T597*Constants!$B$4)),0),(ABS(R597*Constants!$B$4)+50)/100))</f>
        <v>501.125</v>
      </c>
      <c r="W597">
        <f>IF(J597&lt;&gt;0,(ABS(S597*Constants!$B$4)+50)/100,IF(S597=0,MAX((0-ABS(U597*Constants!$B$4)),0),(ABS(S597*Constants!$B$4)+50)/100))</f>
        <v>501.125</v>
      </c>
      <c r="X597">
        <f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400.5</v>
      </c>
      <c r="Y597">
        <f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400.5</v>
      </c>
      <c r="Z597">
        <f t="shared" si="157"/>
        <v>400.5</v>
      </c>
      <c r="AA597">
        <f t="shared" si="158"/>
        <v>400.5</v>
      </c>
      <c r="AB597">
        <f>IF(I597&lt;&gt;0,(ABS(X597*Constants!$B$10)+50)/100,IF(X597=0,MAX((AB596-ABS(Z597*Constants!$B$4)),0),(ABS(X597*Constants!$B$4)+50)/100))</f>
        <v>0.54005</v>
      </c>
      <c r="AC597">
        <f>IF(J597&lt;&gt;0,(ABS(Y597*Constants!$B$10)+50)/100,IF(Y597=0,MAX((AC596-ABS(AA597*Constants!$B$4)),0),(ABS(Y597*Constants!$B$4)+50)/100))</f>
        <v>0.54005</v>
      </c>
      <c r="AD597">
        <f t="shared" si="159"/>
        <v>401</v>
      </c>
      <c r="AE597">
        <f t="shared" si="160"/>
        <v>400.5</v>
      </c>
      <c r="AF597">
        <f t="shared" si="161"/>
        <v>400.5</v>
      </c>
      <c r="AG597">
        <f>((Constants!$B$5*AG596)+Constants!$B$4*AD597+AH596)/(Constants!$B$5+Constants!$B$4)</f>
        <v>401</v>
      </c>
      <c r="AH597">
        <f>((Constants!$B$5*AG596)+Constants!$B$4*AD597+AH596)-(Constants!$B$5+Constants!$B$4)*AG597</f>
        <v>0</v>
      </c>
      <c r="AI597">
        <f>((Constants!$B$5*AI596)+Constants!$B$4*AE597+AJ596)/(Constants!$B$5+Constants!$B$4)</f>
        <v>400.5</v>
      </c>
      <c r="AJ597">
        <f>((Constants!$B$5*AI596)+Constants!$B$4*AE597+AJ596)-(Constants!$B$4+Constants!$B$5)*AI597</f>
        <v>0</v>
      </c>
      <c r="AK597">
        <f>((Constants!$B$5*AK596)+Constants!$B$4*AF597+AL596)/(Constants!$B$5+Constants!$B$4)</f>
        <v>400.5</v>
      </c>
      <c r="AL597">
        <f>((Constants!$B$5*AK596)+Constants!$B$4*AF597+AL596)-(Constants!$B$5+Constants!$B$4)*AK597</f>
        <v>0</v>
      </c>
      <c r="AM597">
        <f t="shared" si="162"/>
        <v>1</v>
      </c>
      <c r="AN597">
        <f t="shared" si="163"/>
        <v>1</v>
      </c>
      <c r="AO597">
        <f>(200000*(ABS(N597)-ABS(N595))+Constants!$B$7)/(2*Constants!$B$7)</f>
        <v>0.5</v>
      </c>
      <c r="AP597">
        <f>(200000*(ABS(O597)-ABS(O595))+Constants!$B$7)/(2*Constants!$B$7)</f>
        <v>0.5</v>
      </c>
      <c r="AQ597">
        <f t="shared" si="164"/>
        <v>1</v>
      </c>
      <c r="AR597">
        <f>(Constants!$B$3*Constants!$B$8*I597*K597+AS596)/(Constants!$B$9*Constants!$B$4)</f>
        <v>2.51327433628319</v>
      </c>
      <c r="AS597">
        <f>(Constants!$B$3*Constants!$B$8*I597*K597+AS596)-(AR597*Constants!$B$9*Constants!$B$4)</f>
        <v>0</v>
      </c>
      <c r="AT597">
        <f t="shared" si="165"/>
        <v>1495.39823008848</v>
      </c>
      <c r="AU597">
        <f t="array" ref="AU597">IF(SUMPRODUCT(--(SIGN(AN564:AN596)=SIGN(K565:K597)))=0,2,IF(AV596&gt;0,1,0))</f>
        <v>0</v>
      </c>
      <c r="AV597">
        <f>IF(AU597=2,ROUND(5*1000/Constants!$B$11,0),IF(AV596&gt;0,AV596-1,0))</f>
        <v>0</v>
      </c>
      <c r="AW597">
        <f t="shared" si="166"/>
        <v>0</v>
      </c>
      <c r="AX597">
        <f ca="1" t="array" ref="AX597">IF(AW597&gt;Constants!$B$12,2,IF(SUMPRODUCT(--(AX578:AX597=2))=0,0,1))</f>
        <v>2</v>
      </c>
      <c r="AZ597">
        <f t="array" ref="AZ597">IF(ABS(AG597)&gt;Constants!$B$13,2,IF(SUMPRODUCT(--(AZ577:AZ596=2))=0,0,1))</f>
        <v>0</v>
      </c>
    </row>
    <row r="598" spans="1:52">
      <c r="A598" s="3">
        <v>596</v>
      </c>
      <c r="B598">
        <f>Signals!D597</f>
        <v>1</v>
      </c>
      <c r="C598">
        <f>Signals!E597</f>
        <v>1</v>
      </c>
      <c r="D598">
        <f>Signals!G597</f>
        <v>0</v>
      </c>
      <c r="E598">
        <f>Signals!J597</f>
        <v>0</v>
      </c>
      <c r="F598">
        <f>Signals!K597</f>
        <v>0</v>
      </c>
      <c r="G598">
        <f>IF(Constants!$B$2=2,-B598,B598)</f>
        <v>1</v>
      </c>
      <c r="H598">
        <f>IF(Constants!$C$2=2,-C598,C598)</f>
        <v>1</v>
      </c>
      <c r="I598">
        <f t="shared" si="150"/>
        <v>1</v>
      </c>
      <c r="J598">
        <f t="shared" si="151"/>
        <v>1</v>
      </c>
      <c r="K598">
        <f t="shared" si="152"/>
        <v>1</v>
      </c>
      <c r="L598">
        <f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400.5</v>
      </c>
      <c r="M598">
        <f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400.5</v>
      </c>
      <c r="N598">
        <f t="shared" si="153"/>
        <v>400.5</v>
      </c>
      <c r="O598">
        <f t="shared" si="154"/>
        <v>400.5</v>
      </c>
      <c r="P598">
        <f>IF(I598&lt;&gt;0,(ABS(L598*Constants!$B$10)+50)/100,MAX(P597-ABS(N598*Constants!$B$4),0))</f>
        <v>0.54005</v>
      </c>
      <c r="Q598">
        <f>IF(J598&lt;&gt;0,(ABS(M598*Constants!$B$10)+50)/100,MAX(Q597-ABS(O598*Constants!$B$4),0))</f>
        <v>0.54005</v>
      </c>
      <c r="R598">
        <f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400.5</v>
      </c>
      <c r="S598">
        <f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400.5</v>
      </c>
      <c r="T598">
        <f t="shared" si="155"/>
        <v>400.5</v>
      </c>
      <c r="U598">
        <f t="shared" si="156"/>
        <v>400.5</v>
      </c>
      <c r="V598">
        <f>IF(I598&lt;&gt;0,(ABS(R598*Constants!$B$4)+50)/100,IF(R598=0,MAX((0-ABS(T598*Constants!$B$4)),0),(ABS(R598*Constants!$B$4)+50)/100))</f>
        <v>501.125</v>
      </c>
      <c r="W598">
        <f>IF(J598&lt;&gt;0,(ABS(S598*Constants!$B$4)+50)/100,IF(S598=0,MAX((0-ABS(U598*Constants!$B$4)),0),(ABS(S598*Constants!$B$4)+50)/100))</f>
        <v>501.125</v>
      </c>
      <c r="X598">
        <f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400.5</v>
      </c>
      <c r="Y598">
        <f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400.5</v>
      </c>
      <c r="Z598">
        <f t="shared" si="157"/>
        <v>400.5</v>
      </c>
      <c r="AA598">
        <f t="shared" si="158"/>
        <v>400.5</v>
      </c>
      <c r="AB598">
        <f>IF(I598&lt;&gt;0,(ABS(X598*Constants!$B$10)+50)/100,IF(X598=0,MAX((AB597-ABS(Z598*Constants!$B$4)),0),(ABS(X598*Constants!$B$4)+50)/100))</f>
        <v>0.54005</v>
      </c>
      <c r="AC598">
        <f>IF(J598&lt;&gt;0,(ABS(Y598*Constants!$B$10)+50)/100,IF(Y598=0,MAX((AC597-ABS(AA598*Constants!$B$4)),0),(ABS(Y598*Constants!$B$4)+50)/100))</f>
        <v>0.54005</v>
      </c>
      <c r="AD598">
        <f t="shared" si="159"/>
        <v>401</v>
      </c>
      <c r="AE598">
        <f t="shared" si="160"/>
        <v>400.5</v>
      </c>
      <c r="AF598">
        <f t="shared" si="161"/>
        <v>400.5</v>
      </c>
      <c r="AG598">
        <f>((Constants!$B$5*AG597)+Constants!$B$4*AD598+AH597)/(Constants!$B$5+Constants!$B$4)</f>
        <v>401</v>
      </c>
      <c r="AH598">
        <f>((Constants!$B$5*AG597)+Constants!$B$4*AD598+AH597)-(Constants!$B$5+Constants!$B$4)*AG598</f>
        <v>0</v>
      </c>
      <c r="AI598">
        <f>((Constants!$B$5*AI597)+Constants!$B$4*AE598+AJ597)/(Constants!$B$5+Constants!$B$4)</f>
        <v>400.5</v>
      </c>
      <c r="AJ598">
        <f>((Constants!$B$5*AI597)+Constants!$B$4*AE598+AJ597)-(Constants!$B$4+Constants!$B$5)*AI598</f>
        <v>0</v>
      </c>
      <c r="AK598">
        <f>((Constants!$B$5*AK597)+Constants!$B$4*AF598+AL597)/(Constants!$B$5+Constants!$B$4)</f>
        <v>400.5</v>
      </c>
      <c r="AL598">
        <f>((Constants!$B$5*AK597)+Constants!$B$4*AF598+AL597)-(Constants!$B$5+Constants!$B$4)*AK598</f>
        <v>0</v>
      </c>
      <c r="AM598">
        <f t="shared" si="162"/>
        <v>1</v>
      </c>
      <c r="AN598">
        <f t="shared" si="163"/>
        <v>1</v>
      </c>
      <c r="AO598">
        <f>(200000*(ABS(N598)-ABS(N596))+Constants!$B$7)/(2*Constants!$B$7)</f>
        <v>0.5</v>
      </c>
      <c r="AP598">
        <f>(200000*(ABS(O598)-ABS(O596))+Constants!$B$7)/(2*Constants!$B$7)</f>
        <v>0.5</v>
      </c>
      <c r="AQ598">
        <f t="shared" si="164"/>
        <v>1</v>
      </c>
      <c r="AR598">
        <f>(Constants!$B$3*Constants!$B$8*I598*K598+AS597)/(Constants!$B$9*Constants!$B$4)</f>
        <v>2.51327433628319</v>
      </c>
      <c r="AS598">
        <f>(Constants!$B$3*Constants!$B$8*I598*K598+AS597)-(AR598*Constants!$B$9*Constants!$B$4)</f>
        <v>0</v>
      </c>
      <c r="AT598">
        <f t="shared" si="165"/>
        <v>1497.91150442476</v>
      </c>
      <c r="AU598">
        <f t="array" ref="AU598">IF(SUMPRODUCT(--(SIGN(AN565:AN597)=SIGN(K566:K598)))=0,2,IF(AV597&gt;0,1,0))</f>
        <v>0</v>
      </c>
      <c r="AV598">
        <f>IF(AU598=2,ROUND(5*1000/Constants!$B$11,0),IF(AV597&gt;0,AV597-1,0))</f>
        <v>0</v>
      </c>
      <c r="AW598">
        <f t="shared" si="166"/>
        <v>0</v>
      </c>
      <c r="AX598">
        <f ca="1" t="array" ref="AX598">IF(AW598&gt;Constants!$B$12,2,IF(SUMPRODUCT(--(AX579:AX598=2))=0,0,1))</f>
        <v>2</v>
      </c>
      <c r="AZ598">
        <f t="array" ref="AZ598">IF(ABS(AG598)&gt;Constants!$B$13,2,IF(SUMPRODUCT(--(AZ578:AZ597=2))=0,0,1))</f>
        <v>0</v>
      </c>
    </row>
    <row r="599" spans="1:52">
      <c r="A599" s="3">
        <v>597</v>
      </c>
      <c r="B599">
        <f>Signals!D598</f>
        <v>1</v>
      </c>
      <c r="C599">
        <f>Signals!E598</f>
        <v>1</v>
      </c>
      <c r="D599">
        <f>Signals!G598</f>
        <v>0</v>
      </c>
      <c r="E599">
        <f>Signals!J598</f>
        <v>0</v>
      </c>
      <c r="F599">
        <f>Signals!K598</f>
        <v>0</v>
      </c>
      <c r="G599">
        <f>IF(Constants!$B$2=2,-B599,B599)</f>
        <v>1</v>
      </c>
      <c r="H599">
        <f>IF(Constants!$C$2=2,-C599,C599)</f>
        <v>1</v>
      </c>
      <c r="I599">
        <f t="shared" si="150"/>
        <v>1</v>
      </c>
      <c r="J599">
        <f t="shared" si="151"/>
        <v>1</v>
      </c>
      <c r="K599">
        <f t="shared" si="152"/>
        <v>1</v>
      </c>
      <c r="L599">
        <f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400.5</v>
      </c>
      <c r="M599">
        <f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400.5</v>
      </c>
      <c r="N599">
        <f t="shared" si="153"/>
        <v>400.5</v>
      </c>
      <c r="O599">
        <f t="shared" si="154"/>
        <v>400.5</v>
      </c>
      <c r="P599">
        <f>IF(I599&lt;&gt;0,(ABS(L599*Constants!$B$10)+50)/100,MAX(P598-ABS(N599*Constants!$B$4),0))</f>
        <v>0.54005</v>
      </c>
      <c r="Q599">
        <f>IF(J599&lt;&gt;0,(ABS(M599*Constants!$B$10)+50)/100,MAX(Q598-ABS(O599*Constants!$B$4),0))</f>
        <v>0.54005</v>
      </c>
      <c r="R599">
        <f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400.5</v>
      </c>
      <c r="S599">
        <f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400.5</v>
      </c>
      <c r="T599">
        <f t="shared" si="155"/>
        <v>400.5</v>
      </c>
      <c r="U599">
        <f t="shared" si="156"/>
        <v>400.5</v>
      </c>
      <c r="V599">
        <f>IF(I599&lt;&gt;0,(ABS(R599*Constants!$B$4)+50)/100,IF(R599=0,MAX((0-ABS(T599*Constants!$B$4)),0),(ABS(R599*Constants!$B$4)+50)/100))</f>
        <v>501.125</v>
      </c>
      <c r="W599">
        <f>IF(J599&lt;&gt;0,(ABS(S599*Constants!$B$4)+50)/100,IF(S599=0,MAX((0-ABS(U599*Constants!$B$4)),0),(ABS(S599*Constants!$B$4)+50)/100))</f>
        <v>501.125</v>
      </c>
      <c r="X599">
        <f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400.5</v>
      </c>
      <c r="Y599">
        <f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400.5</v>
      </c>
      <c r="Z599">
        <f t="shared" si="157"/>
        <v>400.5</v>
      </c>
      <c r="AA599">
        <f t="shared" si="158"/>
        <v>400.5</v>
      </c>
      <c r="AB599">
        <f>IF(I599&lt;&gt;0,(ABS(X599*Constants!$B$10)+50)/100,IF(X599=0,MAX((AB598-ABS(Z599*Constants!$B$4)),0),(ABS(X599*Constants!$B$4)+50)/100))</f>
        <v>0.54005</v>
      </c>
      <c r="AC599">
        <f>IF(J599&lt;&gt;0,(ABS(Y599*Constants!$B$10)+50)/100,IF(Y599=0,MAX((AC598-ABS(AA599*Constants!$B$4)),0),(ABS(Y599*Constants!$B$4)+50)/100))</f>
        <v>0.54005</v>
      </c>
      <c r="AD599">
        <f t="shared" si="159"/>
        <v>401</v>
      </c>
      <c r="AE599">
        <f t="shared" si="160"/>
        <v>400.5</v>
      </c>
      <c r="AF599">
        <f t="shared" si="161"/>
        <v>400.5</v>
      </c>
      <c r="AG599">
        <f>((Constants!$B$5*AG598)+Constants!$B$4*AD599+AH598)/(Constants!$B$5+Constants!$B$4)</f>
        <v>401</v>
      </c>
      <c r="AH599">
        <f>((Constants!$B$5*AG598)+Constants!$B$4*AD599+AH598)-(Constants!$B$5+Constants!$B$4)*AG599</f>
        <v>0</v>
      </c>
      <c r="AI599">
        <f>((Constants!$B$5*AI598)+Constants!$B$4*AE599+AJ598)/(Constants!$B$5+Constants!$B$4)</f>
        <v>400.5</v>
      </c>
      <c r="AJ599">
        <f>((Constants!$B$5*AI598)+Constants!$B$4*AE599+AJ598)-(Constants!$B$4+Constants!$B$5)*AI599</f>
        <v>0</v>
      </c>
      <c r="AK599">
        <f>((Constants!$B$5*AK598)+Constants!$B$4*AF599+AL598)/(Constants!$B$5+Constants!$B$4)</f>
        <v>400.5</v>
      </c>
      <c r="AL599">
        <f>((Constants!$B$5*AK598)+Constants!$B$4*AF599+AL598)-(Constants!$B$5+Constants!$B$4)*AK599</f>
        <v>0</v>
      </c>
      <c r="AM599">
        <f t="shared" si="162"/>
        <v>1</v>
      </c>
      <c r="AN599">
        <f t="shared" si="163"/>
        <v>1</v>
      </c>
      <c r="AO599">
        <f>(200000*(ABS(N599)-ABS(N597))+Constants!$B$7)/(2*Constants!$B$7)</f>
        <v>0.5</v>
      </c>
      <c r="AP599">
        <f>(200000*(ABS(O599)-ABS(O597))+Constants!$B$7)/(2*Constants!$B$7)</f>
        <v>0.5</v>
      </c>
      <c r="AQ599">
        <f t="shared" si="164"/>
        <v>1</v>
      </c>
      <c r="AR599">
        <f>(Constants!$B$3*Constants!$B$8*I599*K599+AS598)/(Constants!$B$9*Constants!$B$4)</f>
        <v>2.51327433628319</v>
      </c>
      <c r="AS599">
        <f>(Constants!$B$3*Constants!$B$8*I599*K599+AS598)-(AR599*Constants!$B$9*Constants!$B$4)</f>
        <v>0</v>
      </c>
      <c r="AT599">
        <f t="shared" si="165"/>
        <v>1500.42477876104</v>
      </c>
      <c r="AU599">
        <f t="array" ref="AU599">IF(SUMPRODUCT(--(SIGN(AN566:AN598)=SIGN(K567:K599)))=0,2,IF(AV598&gt;0,1,0))</f>
        <v>0</v>
      </c>
      <c r="AV599">
        <f>IF(AU599=2,ROUND(5*1000/Constants!$B$11,0),IF(AV598&gt;0,AV598-1,0))</f>
        <v>0</v>
      </c>
      <c r="AW599">
        <f t="shared" si="166"/>
        <v>0</v>
      </c>
      <c r="AX599">
        <f ca="1" t="array" ref="AX599">IF(AW599&gt;Constants!$B$12,2,IF(SUMPRODUCT(--(AX580:AX599=2))=0,0,1))</f>
        <v>2</v>
      </c>
      <c r="AZ599">
        <f t="array" ref="AZ599">IF(ABS(AG599)&gt;Constants!$B$13,2,IF(SUMPRODUCT(--(AZ579:AZ598=2))=0,0,1))</f>
        <v>0</v>
      </c>
    </row>
    <row r="600" spans="1:52">
      <c r="A600" s="3">
        <v>598</v>
      </c>
      <c r="B600">
        <f>Signals!D599</f>
        <v>1</v>
      </c>
      <c r="C600">
        <f>Signals!E599</f>
        <v>1</v>
      </c>
      <c r="D600">
        <f>Signals!G599</f>
        <v>0</v>
      </c>
      <c r="E600">
        <f>Signals!J599</f>
        <v>0</v>
      </c>
      <c r="F600">
        <f>Signals!K599</f>
        <v>0</v>
      </c>
      <c r="G600">
        <f>IF(Constants!$B$2=2,-B600,B600)</f>
        <v>1</v>
      </c>
      <c r="H600">
        <f>IF(Constants!$C$2=2,-C600,C600)</f>
        <v>1</v>
      </c>
      <c r="I600">
        <f t="shared" si="150"/>
        <v>1</v>
      </c>
      <c r="J600">
        <f t="shared" si="151"/>
        <v>1</v>
      </c>
      <c r="K600">
        <f t="shared" si="152"/>
        <v>1</v>
      </c>
      <c r="L600">
        <f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400.5</v>
      </c>
      <c r="M600">
        <f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400.5</v>
      </c>
      <c r="N600">
        <f t="shared" si="153"/>
        <v>400.5</v>
      </c>
      <c r="O600">
        <f t="shared" si="154"/>
        <v>400.5</v>
      </c>
      <c r="P600">
        <f>IF(I600&lt;&gt;0,(ABS(L600*Constants!$B$10)+50)/100,MAX(P599-ABS(N600*Constants!$B$4),0))</f>
        <v>0.54005</v>
      </c>
      <c r="Q600">
        <f>IF(J600&lt;&gt;0,(ABS(M600*Constants!$B$10)+50)/100,MAX(Q599-ABS(O600*Constants!$B$4),0))</f>
        <v>0.54005</v>
      </c>
      <c r="R600">
        <f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400.5</v>
      </c>
      <c r="S600">
        <f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400.5</v>
      </c>
      <c r="T600">
        <f t="shared" si="155"/>
        <v>400.5</v>
      </c>
      <c r="U600">
        <f t="shared" si="156"/>
        <v>400.5</v>
      </c>
      <c r="V600">
        <f>IF(I600&lt;&gt;0,(ABS(R600*Constants!$B$4)+50)/100,IF(R600=0,MAX((0-ABS(T600*Constants!$B$4)),0),(ABS(R600*Constants!$B$4)+50)/100))</f>
        <v>501.125</v>
      </c>
      <c r="W600">
        <f>IF(J600&lt;&gt;0,(ABS(S600*Constants!$B$4)+50)/100,IF(S600=0,MAX((0-ABS(U600*Constants!$B$4)),0),(ABS(S600*Constants!$B$4)+50)/100))</f>
        <v>501.125</v>
      </c>
      <c r="X600">
        <f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400.5</v>
      </c>
      <c r="Y600">
        <f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400.5</v>
      </c>
      <c r="Z600">
        <f t="shared" si="157"/>
        <v>400.5</v>
      </c>
      <c r="AA600">
        <f t="shared" si="158"/>
        <v>400.5</v>
      </c>
      <c r="AB600">
        <f>IF(I600&lt;&gt;0,(ABS(X600*Constants!$B$10)+50)/100,IF(X600=0,MAX((AB599-ABS(Z600*Constants!$B$4)),0),(ABS(X600*Constants!$B$4)+50)/100))</f>
        <v>0.54005</v>
      </c>
      <c r="AC600">
        <f>IF(J600&lt;&gt;0,(ABS(Y600*Constants!$B$10)+50)/100,IF(Y600=0,MAX((AC599-ABS(AA600*Constants!$B$4)),0),(ABS(Y600*Constants!$B$4)+50)/100))</f>
        <v>0.54005</v>
      </c>
      <c r="AD600">
        <f t="shared" si="159"/>
        <v>401</v>
      </c>
      <c r="AE600">
        <f t="shared" si="160"/>
        <v>400.5</v>
      </c>
      <c r="AF600">
        <f t="shared" si="161"/>
        <v>400.5</v>
      </c>
      <c r="AG600">
        <f>((Constants!$B$5*AG599)+Constants!$B$4*AD600+AH599)/(Constants!$B$5+Constants!$B$4)</f>
        <v>401</v>
      </c>
      <c r="AH600">
        <f>((Constants!$B$5*AG599)+Constants!$B$4*AD600+AH599)-(Constants!$B$5+Constants!$B$4)*AG600</f>
        <v>0</v>
      </c>
      <c r="AI600">
        <f>((Constants!$B$5*AI599)+Constants!$B$4*AE600+AJ599)/(Constants!$B$5+Constants!$B$4)</f>
        <v>400.5</v>
      </c>
      <c r="AJ600">
        <f>((Constants!$B$5*AI599)+Constants!$B$4*AE600+AJ599)-(Constants!$B$4+Constants!$B$5)*AI600</f>
        <v>0</v>
      </c>
      <c r="AK600">
        <f>((Constants!$B$5*AK599)+Constants!$B$4*AF600+AL599)/(Constants!$B$5+Constants!$B$4)</f>
        <v>400.5</v>
      </c>
      <c r="AL600">
        <f>((Constants!$B$5*AK599)+Constants!$B$4*AF600+AL599)-(Constants!$B$5+Constants!$B$4)*AK600</f>
        <v>0</v>
      </c>
      <c r="AM600">
        <f t="shared" si="162"/>
        <v>1</v>
      </c>
      <c r="AN600">
        <f t="shared" si="163"/>
        <v>1</v>
      </c>
      <c r="AO600">
        <f>(200000*(ABS(N600)-ABS(N598))+Constants!$B$7)/(2*Constants!$B$7)</f>
        <v>0.5</v>
      </c>
      <c r="AP600">
        <f>(200000*(ABS(O600)-ABS(O598))+Constants!$B$7)/(2*Constants!$B$7)</f>
        <v>0.5</v>
      </c>
      <c r="AQ600">
        <f t="shared" si="164"/>
        <v>1</v>
      </c>
      <c r="AR600">
        <f>(Constants!$B$3*Constants!$B$8*I600*K600+AS599)/(Constants!$B$9*Constants!$B$4)</f>
        <v>2.51327433628319</v>
      </c>
      <c r="AS600">
        <f>(Constants!$B$3*Constants!$B$8*I600*K600+AS599)-(AR600*Constants!$B$9*Constants!$B$4)</f>
        <v>0</v>
      </c>
      <c r="AT600">
        <f t="shared" si="165"/>
        <v>1502.93805309733</v>
      </c>
      <c r="AU600">
        <f t="array" ref="AU600">IF(SUMPRODUCT(--(SIGN(AN567:AN599)=SIGN(K568:K600)))=0,2,IF(AV599&gt;0,1,0))</f>
        <v>0</v>
      </c>
      <c r="AV600">
        <f>IF(AU600=2,ROUND(5*1000/Constants!$B$11,0),IF(AV599&gt;0,AV599-1,0))</f>
        <v>0</v>
      </c>
      <c r="AW600">
        <f t="shared" si="166"/>
        <v>0</v>
      </c>
      <c r="AX600">
        <f ca="1" t="array" ref="AX600">IF(AW600&gt;Constants!$B$12,2,IF(SUMPRODUCT(--(AX581:AX600=2))=0,0,1))</f>
        <v>2</v>
      </c>
      <c r="AZ600">
        <f t="array" ref="AZ600">IF(ABS(AG600)&gt;Constants!$B$13,2,IF(SUMPRODUCT(--(AZ580:AZ599=2))=0,0,1))</f>
        <v>0</v>
      </c>
    </row>
    <row r="601" spans="1:52">
      <c r="A601" s="3">
        <v>599</v>
      </c>
      <c r="B601">
        <f>Signals!D600</f>
        <v>1</v>
      </c>
      <c r="C601">
        <f>Signals!E600</f>
        <v>1</v>
      </c>
      <c r="D601">
        <f>Signals!G600</f>
        <v>0</v>
      </c>
      <c r="E601">
        <f>Signals!J600</f>
        <v>0</v>
      </c>
      <c r="F601">
        <f>Signals!K600</f>
        <v>0</v>
      </c>
      <c r="G601">
        <f>IF(Constants!$B$2=2,-B601,B601)</f>
        <v>1</v>
      </c>
      <c r="H601">
        <f>IF(Constants!$C$2=2,-C601,C601)</f>
        <v>1</v>
      </c>
      <c r="I601">
        <f t="shared" si="150"/>
        <v>1</v>
      </c>
      <c r="J601">
        <f t="shared" si="151"/>
        <v>1</v>
      </c>
      <c r="K601">
        <f t="shared" si="152"/>
        <v>1</v>
      </c>
      <c r="L601">
        <f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400.5</v>
      </c>
      <c r="M601">
        <f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400.5</v>
      </c>
      <c r="N601">
        <f t="shared" si="153"/>
        <v>400.5</v>
      </c>
      <c r="O601">
        <f t="shared" si="154"/>
        <v>400.5</v>
      </c>
      <c r="P601">
        <f>IF(I601&lt;&gt;0,(ABS(L601*Constants!$B$10)+50)/100,MAX(P600-ABS(N601*Constants!$B$4),0))</f>
        <v>0.54005</v>
      </c>
      <c r="Q601">
        <f>IF(J601&lt;&gt;0,(ABS(M601*Constants!$B$10)+50)/100,MAX(Q600-ABS(O601*Constants!$B$4),0))</f>
        <v>0.54005</v>
      </c>
      <c r="R601">
        <f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400.5</v>
      </c>
      <c r="S601">
        <f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400.5</v>
      </c>
      <c r="T601">
        <f t="shared" si="155"/>
        <v>400.5</v>
      </c>
      <c r="U601">
        <f t="shared" si="156"/>
        <v>400.5</v>
      </c>
      <c r="V601">
        <f>IF(I601&lt;&gt;0,(ABS(R601*Constants!$B$4)+50)/100,IF(R601=0,MAX((0-ABS(T601*Constants!$B$4)),0),(ABS(R601*Constants!$B$4)+50)/100))</f>
        <v>501.125</v>
      </c>
      <c r="W601">
        <f>IF(J601&lt;&gt;0,(ABS(S601*Constants!$B$4)+50)/100,IF(S601=0,MAX((0-ABS(U601*Constants!$B$4)),0),(ABS(S601*Constants!$B$4)+50)/100))</f>
        <v>501.125</v>
      </c>
      <c r="X601">
        <f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400.5</v>
      </c>
      <c r="Y601">
        <f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400.5</v>
      </c>
      <c r="Z601">
        <f t="shared" si="157"/>
        <v>400.5</v>
      </c>
      <c r="AA601">
        <f t="shared" si="158"/>
        <v>400.5</v>
      </c>
      <c r="AB601">
        <f>IF(I601&lt;&gt;0,(ABS(X601*Constants!$B$10)+50)/100,IF(X601=0,MAX((AB600-ABS(Z601*Constants!$B$4)),0),(ABS(X601*Constants!$B$4)+50)/100))</f>
        <v>0.54005</v>
      </c>
      <c r="AC601">
        <f>IF(J601&lt;&gt;0,(ABS(Y601*Constants!$B$10)+50)/100,IF(Y601=0,MAX((AC600-ABS(AA601*Constants!$B$4)),0),(ABS(Y601*Constants!$B$4)+50)/100))</f>
        <v>0.54005</v>
      </c>
      <c r="AD601">
        <f t="shared" si="159"/>
        <v>401</v>
      </c>
      <c r="AE601">
        <f t="shared" si="160"/>
        <v>400.5</v>
      </c>
      <c r="AF601">
        <f t="shared" si="161"/>
        <v>400.5</v>
      </c>
      <c r="AG601">
        <f>((Constants!$B$5*AG600)+Constants!$B$4*AD601+AH600)/(Constants!$B$5+Constants!$B$4)</f>
        <v>401</v>
      </c>
      <c r="AH601">
        <f>((Constants!$B$5*AG600)+Constants!$B$4*AD601+AH600)-(Constants!$B$5+Constants!$B$4)*AG601</f>
        <v>0</v>
      </c>
      <c r="AI601">
        <f>((Constants!$B$5*AI600)+Constants!$B$4*AE601+AJ600)/(Constants!$B$5+Constants!$B$4)</f>
        <v>400.5</v>
      </c>
      <c r="AJ601">
        <f>((Constants!$B$5*AI600)+Constants!$B$4*AE601+AJ600)-(Constants!$B$4+Constants!$B$5)*AI601</f>
        <v>0</v>
      </c>
      <c r="AK601">
        <f>((Constants!$B$5*AK600)+Constants!$B$4*AF601+AL600)/(Constants!$B$5+Constants!$B$4)</f>
        <v>400.5</v>
      </c>
      <c r="AL601">
        <f>((Constants!$B$5*AK600)+Constants!$B$4*AF601+AL600)-(Constants!$B$5+Constants!$B$4)*AK601</f>
        <v>0</v>
      </c>
      <c r="AM601">
        <f t="shared" si="162"/>
        <v>1</v>
      </c>
      <c r="AN601">
        <f t="shared" si="163"/>
        <v>1</v>
      </c>
      <c r="AO601">
        <f>(200000*(ABS(N601)-ABS(N599))+Constants!$B$7)/(2*Constants!$B$7)</f>
        <v>0.5</v>
      </c>
      <c r="AP601">
        <f>(200000*(ABS(O601)-ABS(O599))+Constants!$B$7)/(2*Constants!$B$7)</f>
        <v>0.5</v>
      </c>
      <c r="AQ601">
        <f t="shared" si="164"/>
        <v>1</v>
      </c>
      <c r="AR601">
        <f>(Constants!$B$3*Constants!$B$8*I601*K601+AS600)/(Constants!$B$9*Constants!$B$4)</f>
        <v>2.51327433628319</v>
      </c>
      <c r="AS601">
        <f>(Constants!$B$3*Constants!$B$8*I601*K601+AS600)-(AR601*Constants!$B$9*Constants!$B$4)</f>
        <v>0</v>
      </c>
      <c r="AT601">
        <f t="shared" si="165"/>
        <v>1505.45132743361</v>
      </c>
      <c r="AU601">
        <f t="array" ref="AU601">IF(SUMPRODUCT(--(SIGN(AN568:AN600)=SIGN(K569:K601)))=0,2,IF(AV600&gt;0,1,0))</f>
        <v>0</v>
      </c>
      <c r="AV601">
        <f>IF(AU601=2,ROUND(5*1000/Constants!$B$11,0),IF(AV600&gt;0,AV600-1,0))</f>
        <v>0</v>
      </c>
      <c r="AW601">
        <f t="shared" si="166"/>
        <v>0</v>
      </c>
      <c r="AX601">
        <f ca="1" t="array" ref="AX601">IF(AW601&gt;Constants!$B$12,2,IF(SUMPRODUCT(--(AX582:AX601=2))=0,0,1))</f>
        <v>2</v>
      </c>
      <c r="AZ601">
        <f t="array" ref="AZ601">IF(ABS(AG601)&gt;Constants!$B$13,2,IF(SUMPRODUCT(--(AZ581:AZ600=2))=0,0,1))</f>
        <v>0</v>
      </c>
    </row>
    <row r="602" spans="1:52">
      <c r="A602" s="3">
        <v>600</v>
      </c>
      <c r="B602">
        <f>Signals!D601</f>
        <v>1</v>
      </c>
      <c r="C602">
        <f>Signals!E601</f>
        <v>1</v>
      </c>
      <c r="D602">
        <f>Signals!G601</f>
        <v>0</v>
      </c>
      <c r="E602">
        <f>Signals!J601</f>
        <v>0</v>
      </c>
      <c r="F602">
        <f>Signals!K601</f>
        <v>0</v>
      </c>
      <c r="G602">
        <f>IF(Constants!$B$2=2,-B602,B602)</f>
        <v>1</v>
      </c>
      <c r="H602">
        <f>IF(Constants!$C$2=2,-C602,C602)</f>
        <v>1</v>
      </c>
      <c r="I602">
        <f t="shared" si="150"/>
        <v>1</v>
      </c>
      <c r="J602">
        <f t="shared" si="151"/>
        <v>1</v>
      </c>
      <c r="K602">
        <f t="shared" si="152"/>
        <v>1</v>
      </c>
      <c r="L602">
        <f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400.5</v>
      </c>
      <c r="M602">
        <f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400.5</v>
      </c>
      <c r="N602">
        <f t="shared" si="153"/>
        <v>400.5</v>
      </c>
      <c r="O602">
        <f t="shared" si="154"/>
        <v>400.5</v>
      </c>
      <c r="P602">
        <f>IF(I602&lt;&gt;0,(ABS(L602*Constants!$B$10)+50)/100,MAX(P601-ABS(N602*Constants!$B$4),0))</f>
        <v>0.54005</v>
      </c>
      <c r="Q602">
        <f>IF(J602&lt;&gt;0,(ABS(M602*Constants!$B$10)+50)/100,MAX(Q601-ABS(O602*Constants!$B$4),0))</f>
        <v>0.54005</v>
      </c>
      <c r="R602">
        <f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400.5</v>
      </c>
      <c r="S602">
        <f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400.5</v>
      </c>
      <c r="T602">
        <f t="shared" si="155"/>
        <v>400.5</v>
      </c>
      <c r="U602">
        <f t="shared" si="156"/>
        <v>400.5</v>
      </c>
      <c r="V602">
        <f>IF(I602&lt;&gt;0,(ABS(R602*Constants!$B$4)+50)/100,IF(R602=0,MAX((0-ABS(T602*Constants!$B$4)),0),(ABS(R602*Constants!$B$4)+50)/100))</f>
        <v>501.125</v>
      </c>
      <c r="W602">
        <f>IF(J602&lt;&gt;0,(ABS(S602*Constants!$B$4)+50)/100,IF(S602=0,MAX((0-ABS(U602*Constants!$B$4)),0),(ABS(S602*Constants!$B$4)+50)/100))</f>
        <v>501.125</v>
      </c>
      <c r="X602">
        <f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400.5</v>
      </c>
      <c r="Y602">
        <f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400.5</v>
      </c>
      <c r="Z602">
        <f t="shared" si="157"/>
        <v>400.5</v>
      </c>
      <c r="AA602">
        <f t="shared" si="158"/>
        <v>400.5</v>
      </c>
      <c r="AB602">
        <f>IF(I602&lt;&gt;0,(ABS(X602*Constants!$B$10)+50)/100,IF(X602=0,MAX((AB601-ABS(Z602*Constants!$B$4)),0),(ABS(X602*Constants!$B$4)+50)/100))</f>
        <v>0.54005</v>
      </c>
      <c r="AC602">
        <f>IF(J602&lt;&gt;0,(ABS(Y602*Constants!$B$10)+50)/100,IF(Y602=0,MAX((AC601-ABS(AA602*Constants!$B$4)),0),(ABS(Y602*Constants!$B$4)+50)/100))</f>
        <v>0.54005</v>
      </c>
      <c r="AD602">
        <f t="shared" si="159"/>
        <v>401</v>
      </c>
      <c r="AE602">
        <f t="shared" si="160"/>
        <v>400.5</v>
      </c>
      <c r="AF602">
        <f t="shared" si="161"/>
        <v>400.5</v>
      </c>
      <c r="AG602">
        <f>((Constants!$B$5*AG601)+Constants!$B$4*AD602+AH601)/(Constants!$B$5+Constants!$B$4)</f>
        <v>401</v>
      </c>
      <c r="AH602">
        <f>((Constants!$B$5*AG601)+Constants!$B$4*AD602+AH601)-(Constants!$B$5+Constants!$B$4)*AG602</f>
        <v>0</v>
      </c>
      <c r="AI602">
        <f>((Constants!$B$5*AI601)+Constants!$B$4*AE602+AJ601)/(Constants!$B$5+Constants!$B$4)</f>
        <v>400.5</v>
      </c>
      <c r="AJ602">
        <f>((Constants!$B$5*AI601)+Constants!$B$4*AE602+AJ601)-(Constants!$B$4+Constants!$B$5)*AI602</f>
        <v>0</v>
      </c>
      <c r="AK602">
        <f>((Constants!$B$5*AK601)+Constants!$B$4*AF602+AL601)/(Constants!$B$5+Constants!$B$4)</f>
        <v>400.5</v>
      </c>
      <c r="AL602">
        <f>((Constants!$B$5*AK601)+Constants!$B$4*AF602+AL601)-(Constants!$B$5+Constants!$B$4)*AK602</f>
        <v>0</v>
      </c>
      <c r="AM602">
        <f t="shared" si="162"/>
        <v>1</v>
      </c>
      <c r="AN602">
        <f t="shared" si="163"/>
        <v>1</v>
      </c>
      <c r="AO602">
        <f>(200000*(ABS(N602)-ABS(N600))+Constants!$B$7)/(2*Constants!$B$7)</f>
        <v>0.5</v>
      </c>
      <c r="AP602">
        <f>(200000*(ABS(O602)-ABS(O600))+Constants!$B$7)/(2*Constants!$B$7)</f>
        <v>0.5</v>
      </c>
      <c r="AQ602">
        <f t="shared" si="164"/>
        <v>1</v>
      </c>
      <c r="AR602">
        <f>(Constants!$B$3*Constants!$B$8*I602*K602+AS601)/(Constants!$B$9*Constants!$B$4)</f>
        <v>2.51327433628319</v>
      </c>
      <c r="AS602">
        <f>(Constants!$B$3*Constants!$B$8*I602*K602+AS601)-(AR602*Constants!$B$9*Constants!$B$4)</f>
        <v>0</v>
      </c>
      <c r="AT602">
        <f t="shared" si="165"/>
        <v>1507.96460176989</v>
      </c>
      <c r="AU602">
        <f t="array" ref="AU602">IF(SUMPRODUCT(--(SIGN(AN569:AN601)=SIGN(K570:K602)))=0,2,IF(AV601&gt;0,1,0))</f>
        <v>0</v>
      </c>
      <c r="AV602">
        <f>IF(AU602=2,ROUND(5*1000/Constants!$B$11,0),IF(AV601&gt;0,AV601-1,0))</f>
        <v>0</v>
      </c>
      <c r="AW602">
        <f t="shared" si="166"/>
        <v>0</v>
      </c>
      <c r="AX602">
        <f ca="1" t="array" ref="AX602">IF(AW602&gt;Constants!$B$12,2,IF(SUMPRODUCT(--(AX583:AX602=2))=0,0,1))</f>
        <v>2</v>
      </c>
      <c r="AZ602">
        <f t="array" ref="AZ602">IF(ABS(AG602)&gt;Constants!$B$13,2,IF(SUMPRODUCT(--(AZ582:AZ601=2))=0,0,1))</f>
        <v>0</v>
      </c>
    </row>
    <row r="603" spans="1:52">
      <c r="A603" s="3">
        <v>601</v>
      </c>
      <c r="B603">
        <f>Signals!D602</f>
        <v>1</v>
      </c>
      <c r="C603">
        <f>Signals!E602</f>
        <v>1</v>
      </c>
      <c r="D603">
        <f>Signals!G602</f>
        <v>0</v>
      </c>
      <c r="E603">
        <f>Signals!J602</f>
        <v>0</v>
      </c>
      <c r="F603">
        <f>Signals!K602</f>
        <v>0</v>
      </c>
      <c r="G603">
        <f>IF(Constants!$B$2=2,-B603,B603)</f>
        <v>1</v>
      </c>
      <c r="H603">
        <f>IF(Constants!$C$2=2,-C603,C603)</f>
        <v>1</v>
      </c>
      <c r="I603">
        <f t="shared" si="150"/>
        <v>1</v>
      </c>
      <c r="J603">
        <f t="shared" si="151"/>
        <v>1</v>
      </c>
      <c r="K603">
        <f t="shared" si="152"/>
        <v>1</v>
      </c>
      <c r="L603">
        <f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400.5</v>
      </c>
      <c r="M603">
        <f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400.5</v>
      </c>
      <c r="N603">
        <f t="shared" si="153"/>
        <v>400.5</v>
      </c>
      <c r="O603">
        <f t="shared" si="154"/>
        <v>400.5</v>
      </c>
      <c r="P603">
        <f>IF(I603&lt;&gt;0,(ABS(L603*Constants!$B$10)+50)/100,MAX(P602-ABS(N603*Constants!$B$4),0))</f>
        <v>0.54005</v>
      </c>
      <c r="Q603">
        <f>IF(J603&lt;&gt;0,(ABS(M603*Constants!$B$10)+50)/100,MAX(Q602-ABS(O603*Constants!$B$4),0))</f>
        <v>0.54005</v>
      </c>
      <c r="R603">
        <f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400.5</v>
      </c>
      <c r="S603">
        <f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400.5</v>
      </c>
      <c r="T603">
        <f t="shared" si="155"/>
        <v>400.5</v>
      </c>
      <c r="U603">
        <f t="shared" si="156"/>
        <v>400.5</v>
      </c>
      <c r="V603">
        <f>IF(I603&lt;&gt;0,(ABS(R603*Constants!$B$4)+50)/100,IF(R603=0,MAX((0-ABS(T603*Constants!$B$4)),0),(ABS(R603*Constants!$B$4)+50)/100))</f>
        <v>501.125</v>
      </c>
      <c r="W603">
        <f>IF(J603&lt;&gt;0,(ABS(S603*Constants!$B$4)+50)/100,IF(S603=0,MAX((0-ABS(U603*Constants!$B$4)),0),(ABS(S603*Constants!$B$4)+50)/100))</f>
        <v>501.125</v>
      </c>
      <c r="X603">
        <f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400.5</v>
      </c>
      <c r="Y603">
        <f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400.5</v>
      </c>
      <c r="Z603">
        <f t="shared" si="157"/>
        <v>400.5</v>
      </c>
      <c r="AA603">
        <f t="shared" si="158"/>
        <v>400.5</v>
      </c>
      <c r="AB603">
        <f>IF(I603&lt;&gt;0,(ABS(X603*Constants!$B$10)+50)/100,IF(X603=0,MAX((AB602-ABS(Z603*Constants!$B$4)),0),(ABS(X603*Constants!$B$4)+50)/100))</f>
        <v>0.54005</v>
      </c>
      <c r="AC603">
        <f>IF(J603&lt;&gt;0,(ABS(Y603*Constants!$B$10)+50)/100,IF(Y603=0,MAX((AC602-ABS(AA603*Constants!$B$4)),0),(ABS(Y603*Constants!$B$4)+50)/100))</f>
        <v>0.54005</v>
      </c>
      <c r="AD603">
        <f t="shared" si="159"/>
        <v>401</v>
      </c>
      <c r="AE603">
        <f t="shared" si="160"/>
        <v>400.5</v>
      </c>
      <c r="AF603">
        <f t="shared" si="161"/>
        <v>400.5</v>
      </c>
      <c r="AG603">
        <f>((Constants!$B$5*AG602)+Constants!$B$4*AD603+AH602)/(Constants!$B$5+Constants!$B$4)</f>
        <v>401</v>
      </c>
      <c r="AH603">
        <f>((Constants!$B$5*AG602)+Constants!$B$4*AD603+AH602)-(Constants!$B$5+Constants!$B$4)*AG603</f>
        <v>0</v>
      </c>
      <c r="AI603">
        <f>((Constants!$B$5*AI602)+Constants!$B$4*AE603+AJ602)/(Constants!$B$5+Constants!$B$4)</f>
        <v>400.5</v>
      </c>
      <c r="AJ603">
        <f>((Constants!$B$5*AI602)+Constants!$B$4*AE603+AJ602)-(Constants!$B$4+Constants!$B$5)*AI603</f>
        <v>0</v>
      </c>
      <c r="AK603">
        <f>((Constants!$B$5*AK602)+Constants!$B$4*AF603+AL602)/(Constants!$B$5+Constants!$B$4)</f>
        <v>400.5</v>
      </c>
      <c r="AL603">
        <f>((Constants!$B$5*AK602)+Constants!$B$4*AF603+AL602)-(Constants!$B$5+Constants!$B$4)*AK603</f>
        <v>0</v>
      </c>
      <c r="AM603">
        <f t="shared" si="162"/>
        <v>1</v>
      </c>
      <c r="AN603">
        <f t="shared" si="163"/>
        <v>1</v>
      </c>
      <c r="AO603">
        <f>(200000*(ABS(N603)-ABS(N601))+Constants!$B$7)/(2*Constants!$B$7)</f>
        <v>0.5</v>
      </c>
      <c r="AP603">
        <f>(200000*(ABS(O603)-ABS(O601))+Constants!$B$7)/(2*Constants!$B$7)</f>
        <v>0.5</v>
      </c>
      <c r="AQ603">
        <f t="shared" si="164"/>
        <v>1</v>
      </c>
      <c r="AR603">
        <f>(Constants!$B$3*Constants!$B$8*I603*K603+AS602)/(Constants!$B$9*Constants!$B$4)</f>
        <v>2.51327433628319</v>
      </c>
      <c r="AS603">
        <f>(Constants!$B$3*Constants!$B$8*I603*K603+AS602)-(AR603*Constants!$B$9*Constants!$B$4)</f>
        <v>0</v>
      </c>
      <c r="AT603">
        <f t="shared" si="165"/>
        <v>1510.47787610617</v>
      </c>
      <c r="AU603">
        <f t="array" ref="AU603">IF(SUMPRODUCT(--(SIGN(AN570:AN602)=SIGN(K571:K603)))=0,2,IF(AV602&gt;0,1,0))</f>
        <v>0</v>
      </c>
      <c r="AV603">
        <f>IF(AU603=2,ROUND(5*1000/Constants!$B$11,0),IF(AV602&gt;0,AV602-1,0))</f>
        <v>0</v>
      </c>
      <c r="AW603">
        <f t="shared" si="166"/>
        <v>0</v>
      </c>
      <c r="AX603">
        <f ca="1" t="array" ref="AX603">IF(AW603&gt;Constants!$B$12,2,IF(SUMPRODUCT(--(AX584:AX603=2))=0,0,1))</f>
        <v>2</v>
      </c>
      <c r="AZ603">
        <f t="array" ref="AZ603">IF(ABS(AG603)&gt;Constants!$B$13,2,IF(SUMPRODUCT(--(AZ583:AZ602=2))=0,0,1))</f>
        <v>0</v>
      </c>
    </row>
    <row r="604" spans="1:52">
      <c r="A604" s="3">
        <v>602</v>
      </c>
      <c r="B604">
        <f>Signals!D603</f>
        <v>1</v>
      </c>
      <c r="C604">
        <f>Signals!E603</f>
        <v>1</v>
      </c>
      <c r="D604">
        <f>Signals!G603</f>
        <v>0</v>
      </c>
      <c r="E604">
        <f>Signals!J603</f>
        <v>0</v>
      </c>
      <c r="F604">
        <f>Signals!K603</f>
        <v>0</v>
      </c>
      <c r="G604">
        <f>IF(Constants!$B$2=2,-B604,B604)</f>
        <v>1</v>
      </c>
      <c r="H604">
        <f>IF(Constants!$C$2=2,-C604,C604)</f>
        <v>1</v>
      </c>
      <c r="I604">
        <f t="shared" si="150"/>
        <v>1</v>
      </c>
      <c r="J604">
        <f t="shared" si="151"/>
        <v>1</v>
      </c>
      <c r="K604">
        <f t="shared" si="152"/>
        <v>1</v>
      </c>
      <c r="L604">
        <f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400.5</v>
      </c>
      <c r="M604">
        <f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400.5</v>
      </c>
      <c r="N604">
        <f t="shared" si="153"/>
        <v>400.5</v>
      </c>
      <c r="O604">
        <f t="shared" si="154"/>
        <v>400.5</v>
      </c>
      <c r="P604">
        <f>IF(I604&lt;&gt;0,(ABS(L604*Constants!$B$10)+50)/100,MAX(P603-ABS(N604*Constants!$B$4),0))</f>
        <v>0.54005</v>
      </c>
      <c r="Q604">
        <f>IF(J604&lt;&gt;0,(ABS(M604*Constants!$B$10)+50)/100,MAX(Q603-ABS(O604*Constants!$B$4),0))</f>
        <v>0.54005</v>
      </c>
      <c r="R604">
        <f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400.5</v>
      </c>
      <c r="S604">
        <f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400.5</v>
      </c>
      <c r="T604">
        <f t="shared" si="155"/>
        <v>400.5</v>
      </c>
      <c r="U604">
        <f t="shared" si="156"/>
        <v>400.5</v>
      </c>
      <c r="V604">
        <f>IF(I604&lt;&gt;0,(ABS(R604*Constants!$B$4)+50)/100,IF(R604=0,MAX((0-ABS(T604*Constants!$B$4)),0),(ABS(R604*Constants!$B$4)+50)/100))</f>
        <v>501.125</v>
      </c>
      <c r="W604">
        <f>IF(J604&lt;&gt;0,(ABS(S604*Constants!$B$4)+50)/100,IF(S604=0,MAX((0-ABS(U604*Constants!$B$4)),0),(ABS(S604*Constants!$B$4)+50)/100))</f>
        <v>501.125</v>
      </c>
      <c r="X604">
        <f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400.5</v>
      </c>
      <c r="Y604">
        <f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400.5</v>
      </c>
      <c r="Z604">
        <f t="shared" si="157"/>
        <v>400.5</v>
      </c>
      <c r="AA604">
        <f t="shared" si="158"/>
        <v>400.5</v>
      </c>
      <c r="AB604">
        <f>IF(I604&lt;&gt;0,(ABS(X604*Constants!$B$10)+50)/100,IF(X604=0,MAX((AB603-ABS(Z604*Constants!$B$4)),0),(ABS(X604*Constants!$B$4)+50)/100))</f>
        <v>0.54005</v>
      </c>
      <c r="AC604">
        <f>IF(J604&lt;&gt;0,(ABS(Y604*Constants!$B$10)+50)/100,IF(Y604=0,MAX((AC603-ABS(AA604*Constants!$B$4)),0),(ABS(Y604*Constants!$B$4)+50)/100))</f>
        <v>0.54005</v>
      </c>
      <c r="AD604">
        <f t="shared" si="159"/>
        <v>401</v>
      </c>
      <c r="AE604">
        <f t="shared" si="160"/>
        <v>400.5</v>
      </c>
      <c r="AF604">
        <f t="shared" si="161"/>
        <v>400.5</v>
      </c>
      <c r="AG604">
        <f>((Constants!$B$5*AG603)+Constants!$B$4*AD604+AH603)/(Constants!$B$5+Constants!$B$4)</f>
        <v>401</v>
      </c>
      <c r="AH604">
        <f>((Constants!$B$5*AG603)+Constants!$B$4*AD604+AH603)-(Constants!$B$5+Constants!$B$4)*AG604</f>
        <v>0</v>
      </c>
      <c r="AI604">
        <f>((Constants!$B$5*AI603)+Constants!$B$4*AE604+AJ603)/(Constants!$B$5+Constants!$B$4)</f>
        <v>400.5</v>
      </c>
      <c r="AJ604">
        <f>((Constants!$B$5*AI603)+Constants!$B$4*AE604+AJ603)-(Constants!$B$4+Constants!$B$5)*AI604</f>
        <v>0</v>
      </c>
      <c r="AK604">
        <f>((Constants!$B$5*AK603)+Constants!$B$4*AF604+AL603)/(Constants!$B$5+Constants!$B$4)</f>
        <v>400.5</v>
      </c>
      <c r="AL604">
        <f>((Constants!$B$5*AK603)+Constants!$B$4*AF604+AL603)-(Constants!$B$5+Constants!$B$4)*AK604</f>
        <v>0</v>
      </c>
      <c r="AM604">
        <f t="shared" si="162"/>
        <v>1</v>
      </c>
      <c r="AN604">
        <f t="shared" si="163"/>
        <v>1</v>
      </c>
      <c r="AO604">
        <f>(200000*(ABS(N604)-ABS(N602))+Constants!$B$7)/(2*Constants!$B$7)</f>
        <v>0.5</v>
      </c>
      <c r="AP604">
        <f>(200000*(ABS(O604)-ABS(O602))+Constants!$B$7)/(2*Constants!$B$7)</f>
        <v>0.5</v>
      </c>
      <c r="AQ604">
        <f t="shared" si="164"/>
        <v>1</v>
      </c>
      <c r="AR604">
        <f>(Constants!$B$3*Constants!$B$8*I604*K604+AS603)/(Constants!$B$9*Constants!$B$4)</f>
        <v>2.51327433628319</v>
      </c>
      <c r="AS604">
        <f>(Constants!$B$3*Constants!$B$8*I604*K604+AS603)-(AR604*Constants!$B$9*Constants!$B$4)</f>
        <v>0</v>
      </c>
      <c r="AT604">
        <f t="shared" si="165"/>
        <v>1512.99115044246</v>
      </c>
      <c r="AU604">
        <f t="array" ref="AU604">IF(SUMPRODUCT(--(SIGN(AN571:AN603)=SIGN(K572:K604)))=0,2,IF(AV603&gt;0,1,0))</f>
        <v>0</v>
      </c>
      <c r="AV604">
        <f>IF(AU604=2,ROUND(5*1000/Constants!$B$11,0),IF(AV603&gt;0,AV603-1,0))</f>
        <v>0</v>
      </c>
      <c r="AW604">
        <f t="shared" si="166"/>
        <v>0</v>
      </c>
      <c r="AX604">
        <f ca="1" t="array" ref="AX604">IF(AW604&gt;Constants!$B$12,2,IF(SUMPRODUCT(--(AX585:AX604=2))=0,0,1))</f>
        <v>2</v>
      </c>
      <c r="AZ604">
        <f t="array" ref="AZ604">IF(ABS(AG604)&gt;Constants!$B$13,2,IF(SUMPRODUCT(--(AZ584:AZ603=2))=0,0,1))</f>
        <v>0</v>
      </c>
    </row>
    <row r="605" spans="1:52">
      <c r="A605" s="3">
        <v>603</v>
      </c>
      <c r="B605">
        <f>Signals!D604</f>
        <v>1</v>
      </c>
      <c r="C605">
        <f>Signals!E604</f>
        <v>1</v>
      </c>
      <c r="D605">
        <f>Signals!G604</f>
        <v>0</v>
      </c>
      <c r="E605">
        <f>Signals!J604</f>
        <v>0</v>
      </c>
      <c r="F605">
        <f>Signals!K604</f>
        <v>0</v>
      </c>
      <c r="G605">
        <f>IF(Constants!$B$2=2,-B605,B605)</f>
        <v>1</v>
      </c>
      <c r="H605">
        <f>IF(Constants!$C$2=2,-C605,C605)</f>
        <v>1</v>
      </c>
      <c r="I605">
        <f t="shared" si="150"/>
        <v>1</v>
      </c>
      <c r="J605">
        <f t="shared" si="151"/>
        <v>1</v>
      </c>
      <c r="K605">
        <f t="shared" si="152"/>
        <v>1</v>
      </c>
      <c r="L605">
        <f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400.5</v>
      </c>
      <c r="M605">
        <f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400.5</v>
      </c>
      <c r="N605">
        <f t="shared" si="153"/>
        <v>400.5</v>
      </c>
      <c r="O605">
        <f t="shared" si="154"/>
        <v>400.5</v>
      </c>
      <c r="P605">
        <f>IF(I605&lt;&gt;0,(ABS(L605*Constants!$B$10)+50)/100,MAX(P604-ABS(N605*Constants!$B$4),0))</f>
        <v>0.54005</v>
      </c>
      <c r="Q605">
        <f>IF(J605&lt;&gt;0,(ABS(M605*Constants!$B$10)+50)/100,MAX(Q604-ABS(O605*Constants!$B$4),0))</f>
        <v>0.54005</v>
      </c>
      <c r="R605">
        <f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400.5</v>
      </c>
      <c r="S605">
        <f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400.5</v>
      </c>
      <c r="T605">
        <f t="shared" si="155"/>
        <v>400.5</v>
      </c>
      <c r="U605">
        <f t="shared" si="156"/>
        <v>400.5</v>
      </c>
      <c r="V605">
        <f>IF(I605&lt;&gt;0,(ABS(R605*Constants!$B$4)+50)/100,IF(R605=0,MAX((0-ABS(T605*Constants!$B$4)),0),(ABS(R605*Constants!$B$4)+50)/100))</f>
        <v>501.125</v>
      </c>
      <c r="W605">
        <f>IF(J605&lt;&gt;0,(ABS(S605*Constants!$B$4)+50)/100,IF(S605=0,MAX((0-ABS(U605*Constants!$B$4)),0),(ABS(S605*Constants!$B$4)+50)/100))</f>
        <v>501.125</v>
      </c>
      <c r="X605">
        <f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400.5</v>
      </c>
      <c r="Y605">
        <f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400.5</v>
      </c>
      <c r="Z605">
        <f t="shared" si="157"/>
        <v>400.5</v>
      </c>
      <c r="AA605">
        <f t="shared" si="158"/>
        <v>400.5</v>
      </c>
      <c r="AB605">
        <f>IF(I605&lt;&gt;0,(ABS(X605*Constants!$B$10)+50)/100,IF(X605=0,MAX((AB604-ABS(Z605*Constants!$B$4)),0),(ABS(X605*Constants!$B$4)+50)/100))</f>
        <v>0.54005</v>
      </c>
      <c r="AC605">
        <f>IF(J605&lt;&gt;0,(ABS(Y605*Constants!$B$10)+50)/100,IF(Y605=0,MAX((AC604-ABS(AA605*Constants!$B$4)),0),(ABS(Y605*Constants!$B$4)+50)/100))</f>
        <v>0.54005</v>
      </c>
      <c r="AD605">
        <f t="shared" si="159"/>
        <v>401</v>
      </c>
      <c r="AE605">
        <f t="shared" si="160"/>
        <v>400.5</v>
      </c>
      <c r="AF605">
        <f t="shared" si="161"/>
        <v>400.5</v>
      </c>
      <c r="AG605">
        <f>((Constants!$B$5*AG604)+Constants!$B$4*AD605+AH604)/(Constants!$B$5+Constants!$B$4)</f>
        <v>401</v>
      </c>
      <c r="AH605">
        <f>((Constants!$B$5*AG604)+Constants!$B$4*AD605+AH604)-(Constants!$B$5+Constants!$B$4)*AG605</f>
        <v>0</v>
      </c>
      <c r="AI605">
        <f>((Constants!$B$5*AI604)+Constants!$B$4*AE605+AJ604)/(Constants!$B$5+Constants!$B$4)</f>
        <v>400.5</v>
      </c>
      <c r="AJ605">
        <f>((Constants!$B$5*AI604)+Constants!$B$4*AE605+AJ604)-(Constants!$B$4+Constants!$B$5)*AI605</f>
        <v>0</v>
      </c>
      <c r="AK605">
        <f>((Constants!$B$5*AK604)+Constants!$B$4*AF605+AL604)/(Constants!$B$5+Constants!$B$4)</f>
        <v>400.5</v>
      </c>
      <c r="AL605">
        <f>((Constants!$B$5*AK604)+Constants!$B$4*AF605+AL604)-(Constants!$B$5+Constants!$B$4)*AK605</f>
        <v>0</v>
      </c>
      <c r="AM605">
        <f t="shared" si="162"/>
        <v>1</v>
      </c>
      <c r="AN605">
        <f t="shared" si="163"/>
        <v>1</v>
      </c>
      <c r="AO605">
        <f>(200000*(ABS(N605)-ABS(N603))+Constants!$B$7)/(2*Constants!$B$7)</f>
        <v>0.5</v>
      </c>
      <c r="AP605">
        <f>(200000*(ABS(O605)-ABS(O603))+Constants!$B$7)/(2*Constants!$B$7)</f>
        <v>0.5</v>
      </c>
      <c r="AQ605">
        <f t="shared" si="164"/>
        <v>1</v>
      </c>
      <c r="AR605">
        <f>(Constants!$B$3*Constants!$B$8*I605*K605+AS604)/(Constants!$B$9*Constants!$B$4)</f>
        <v>2.51327433628319</v>
      </c>
      <c r="AS605">
        <f>(Constants!$B$3*Constants!$B$8*I605*K605+AS604)-(AR605*Constants!$B$9*Constants!$B$4)</f>
        <v>0</v>
      </c>
      <c r="AT605">
        <f t="shared" si="165"/>
        <v>1515.50442477874</v>
      </c>
      <c r="AU605">
        <f t="array" ref="AU605">IF(SUMPRODUCT(--(SIGN(AN572:AN604)=SIGN(K573:K605)))=0,2,IF(AV604&gt;0,1,0))</f>
        <v>0</v>
      </c>
      <c r="AV605">
        <f>IF(AU605=2,ROUND(5*1000/Constants!$B$11,0),IF(AV604&gt;0,AV604-1,0))</f>
        <v>0</v>
      </c>
      <c r="AW605">
        <f t="shared" si="166"/>
        <v>0</v>
      </c>
      <c r="AX605">
        <f ca="1" t="array" ref="AX605">IF(AW605&gt;Constants!$B$12,2,IF(SUMPRODUCT(--(AX586:AX605=2))=0,0,1))</f>
        <v>2</v>
      </c>
      <c r="AZ605">
        <f t="array" ref="AZ605">IF(ABS(AG605)&gt;Constants!$B$13,2,IF(SUMPRODUCT(--(AZ585:AZ604=2))=0,0,1))</f>
        <v>0</v>
      </c>
    </row>
    <row r="606" spans="1:52">
      <c r="A606" s="3">
        <v>604</v>
      </c>
      <c r="B606">
        <f>Signals!D605</f>
        <v>1</v>
      </c>
      <c r="C606">
        <f>Signals!E605</f>
        <v>1</v>
      </c>
      <c r="D606">
        <f>Signals!G605</f>
        <v>0</v>
      </c>
      <c r="E606">
        <f>Signals!J605</f>
        <v>0</v>
      </c>
      <c r="F606">
        <f>Signals!K605</f>
        <v>0</v>
      </c>
      <c r="G606">
        <f>IF(Constants!$B$2=2,-B606,B606)</f>
        <v>1</v>
      </c>
      <c r="H606">
        <f>IF(Constants!$C$2=2,-C606,C606)</f>
        <v>1</v>
      </c>
      <c r="I606">
        <f t="shared" si="150"/>
        <v>1</v>
      </c>
      <c r="J606">
        <f t="shared" si="151"/>
        <v>1</v>
      </c>
      <c r="K606">
        <f t="shared" si="152"/>
        <v>1</v>
      </c>
      <c r="L606">
        <f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400.5</v>
      </c>
      <c r="M606">
        <f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400.5</v>
      </c>
      <c r="N606">
        <f t="shared" si="153"/>
        <v>400.5</v>
      </c>
      <c r="O606">
        <f t="shared" si="154"/>
        <v>400.5</v>
      </c>
      <c r="P606">
        <f>IF(I606&lt;&gt;0,(ABS(L606*Constants!$B$10)+50)/100,MAX(P605-ABS(N606*Constants!$B$4),0))</f>
        <v>0.54005</v>
      </c>
      <c r="Q606">
        <f>IF(J606&lt;&gt;0,(ABS(M606*Constants!$B$10)+50)/100,MAX(Q605-ABS(O606*Constants!$B$4),0))</f>
        <v>0.54005</v>
      </c>
      <c r="R606">
        <f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400.5</v>
      </c>
      <c r="S606">
        <f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400.5</v>
      </c>
      <c r="T606">
        <f t="shared" si="155"/>
        <v>400.5</v>
      </c>
      <c r="U606">
        <f t="shared" si="156"/>
        <v>400.5</v>
      </c>
      <c r="V606">
        <f>IF(I606&lt;&gt;0,(ABS(R606*Constants!$B$4)+50)/100,IF(R606=0,MAX((0-ABS(T606*Constants!$B$4)),0),(ABS(R606*Constants!$B$4)+50)/100))</f>
        <v>501.125</v>
      </c>
      <c r="W606">
        <f>IF(J606&lt;&gt;0,(ABS(S606*Constants!$B$4)+50)/100,IF(S606=0,MAX((0-ABS(U606*Constants!$B$4)),0),(ABS(S606*Constants!$B$4)+50)/100))</f>
        <v>501.125</v>
      </c>
      <c r="X606">
        <f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400.5</v>
      </c>
      <c r="Y606">
        <f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400.5</v>
      </c>
      <c r="Z606">
        <f t="shared" si="157"/>
        <v>400.5</v>
      </c>
      <c r="AA606">
        <f t="shared" si="158"/>
        <v>400.5</v>
      </c>
      <c r="AB606">
        <f>IF(I606&lt;&gt;0,(ABS(X606*Constants!$B$10)+50)/100,IF(X606=0,MAX((AB605-ABS(Z606*Constants!$B$4)),0),(ABS(X606*Constants!$B$4)+50)/100))</f>
        <v>0.54005</v>
      </c>
      <c r="AC606">
        <f>IF(J606&lt;&gt;0,(ABS(Y606*Constants!$B$10)+50)/100,IF(Y606=0,MAX((AC605-ABS(AA606*Constants!$B$4)),0),(ABS(Y606*Constants!$B$4)+50)/100))</f>
        <v>0.54005</v>
      </c>
      <c r="AD606">
        <f t="shared" si="159"/>
        <v>401</v>
      </c>
      <c r="AE606">
        <f t="shared" si="160"/>
        <v>400.5</v>
      </c>
      <c r="AF606">
        <f t="shared" si="161"/>
        <v>400.5</v>
      </c>
      <c r="AG606">
        <f>((Constants!$B$5*AG605)+Constants!$B$4*AD606+AH605)/(Constants!$B$5+Constants!$B$4)</f>
        <v>401</v>
      </c>
      <c r="AH606">
        <f>((Constants!$B$5*AG605)+Constants!$B$4*AD606+AH605)-(Constants!$B$5+Constants!$B$4)*AG606</f>
        <v>0</v>
      </c>
      <c r="AI606">
        <f>((Constants!$B$5*AI605)+Constants!$B$4*AE606+AJ605)/(Constants!$B$5+Constants!$B$4)</f>
        <v>400.5</v>
      </c>
      <c r="AJ606">
        <f>((Constants!$B$5*AI605)+Constants!$B$4*AE606+AJ605)-(Constants!$B$4+Constants!$B$5)*AI606</f>
        <v>0</v>
      </c>
      <c r="AK606">
        <f>((Constants!$B$5*AK605)+Constants!$B$4*AF606+AL605)/(Constants!$B$5+Constants!$B$4)</f>
        <v>400.5</v>
      </c>
      <c r="AL606">
        <f>((Constants!$B$5*AK605)+Constants!$B$4*AF606+AL605)-(Constants!$B$5+Constants!$B$4)*AK606</f>
        <v>0</v>
      </c>
      <c r="AM606">
        <f t="shared" si="162"/>
        <v>1</v>
      </c>
      <c r="AN606">
        <f t="shared" si="163"/>
        <v>1</v>
      </c>
      <c r="AO606">
        <f>(200000*(ABS(N606)-ABS(N604))+Constants!$B$7)/(2*Constants!$B$7)</f>
        <v>0.5</v>
      </c>
      <c r="AP606">
        <f>(200000*(ABS(O606)-ABS(O604))+Constants!$B$7)/(2*Constants!$B$7)</f>
        <v>0.5</v>
      </c>
      <c r="AQ606">
        <f t="shared" si="164"/>
        <v>1</v>
      </c>
      <c r="AR606">
        <f>(Constants!$B$3*Constants!$B$8*I606*K606+AS605)/(Constants!$B$9*Constants!$B$4)</f>
        <v>2.51327433628319</v>
      </c>
      <c r="AS606">
        <f>(Constants!$B$3*Constants!$B$8*I606*K606+AS605)-(AR606*Constants!$B$9*Constants!$B$4)</f>
        <v>0</v>
      </c>
      <c r="AT606">
        <f t="shared" si="165"/>
        <v>1518.01769911502</v>
      </c>
      <c r="AU606">
        <f t="array" ref="AU606">IF(SUMPRODUCT(--(SIGN(AN573:AN605)=SIGN(K574:K606)))=0,2,IF(AV605&gt;0,1,0))</f>
        <v>0</v>
      </c>
      <c r="AV606">
        <f>IF(AU606=2,ROUND(5*1000/Constants!$B$11,0),IF(AV605&gt;0,AV605-1,0))</f>
        <v>0</v>
      </c>
      <c r="AW606">
        <f t="shared" si="166"/>
        <v>0</v>
      </c>
      <c r="AX606">
        <f ca="1" t="array" ref="AX606">IF(AW606&gt;Constants!$B$12,2,IF(SUMPRODUCT(--(AX587:AX606=2))=0,0,1))</f>
        <v>2</v>
      </c>
      <c r="AZ606">
        <f t="array" ref="AZ606">IF(ABS(AG606)&gt;Constants!$B$13,2,IF(SUMPRODUCT(--(AZ586:AZ605=2))=0,0,1))</f>
        <v>0</v>
      </c>
    </row>
    <row r="607" spans="1:52">
      <c r="A607" s="3">
        <v>605</v>
      </c>
      <c r="B607">
        <f>Signals!D606</f>
        <v>1</v>
      </c>
      <c r="C607">
        <f>Signals!E606</f>
        <v>1</v>
      </c>
      <c r="D607">
        <f>Signals!G606</f>
        <v>0</v>
      </c>
      <c r="E607">
        <f>Signals!J606</f>
        <v>0</v>
      </c>
      <c r="F607">
        <f>Signals!K606</f>
        <v>0</v>
      </c>
      <c r="G607">
        <f>IF(Constants!$B$2=2,-B607,B607)</f>
        <v>1</v>
      </c>
      <c r="H607">
        <f>IF(Constants!$C$2=2,-C607,C607)</f>
        <v>1</v>
      </c>
      <c r="I607">
        <f t="shared" si="150"/>
        <v>1</v>
      </c>
      <c r="J607">
        <f t="shared" si="151"/>
        <v>1</v>
      </c>
      <c r="K607">
        <f t="shared" si="152"/>
        <v>1</v>
      </c>
      <c r="L607">
        <f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400.5</v>
      </c>
      <c r="M607">
        <f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400.5</v>
      </c>
      <c r="N607">
        <f t="shared" si="153"/>
        <v>400.5</v>
      </c>
      <c r="O607">
        <f t="shared" si="154"/>
        <v>400.5</v>
      </c>
      <c r="P607">
        <f>IF(I607&lt;&gt;0,(ABS(L607*Constants!$B$10)+50)/100,MAX(P606-ABS(N607*Constants!$B$4),0))</f>
        <v>0.54005</v>
      </c>
      <c r="Q607">
        <f>IF(J607&lt;&gt;0,(ABS(M607*Constants!$B$10)+50)/100,MAX(Q606-ABS(O607*Constants!$B$4),0))</f>
        <v>0.54005</v>
      </c>
      <c r="R607">
        <f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400.5</v>
      </c>
      <c r="S607">
        <f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400.5</v>
      </c>
      <c r="T607">
        <f t="shared" si="155"/>
        <v>400.5</v>
      </c>
      <c r="U607">
        <f t="shared" si="156"/>
        <v>400.5</v>
      </c>
      <c r="V607">
        <f>IF(I607&lt;&gt;0,(ABS(R607*Constants!$B$4)+50)/100,IF(R607=0,MAX((0-ABS(T607*Constants!$B$4)),0),(ABS(R607*Constants!$B$4)+50)/100))</f>
        <v>501.125</v>
      </c>
      <c r="W607">
        <f>IF(J607&lt;&gt;0,(ABS(S607*Constants!$B$4)+50)/100,IF(S607=0,MAX((0-ABS(U607*Constants!$B$4)),0),(ABS(S607*Constants!$B$4)+50)/100))</f>
        <v>501.125</v>
      </c>
      <c r="X607">
        <f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400.5</v>
      </c>
      <c r="Y607">
        <f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400.5</v>
      </c>
      <c r="Z607">
        <f t="shared" si="157"/>
        <v>400.5</v>
      </c>
      <c r="AA607">
        <f t="shared" si="158"/>
        <v>400.5</v>
      </c>
      <c r="AB607">
        <f>IF(I607&lt;&gt;0,(ABS(X607*Constants!$B$10)+50)/100,IF(X607=0,MAX((AB606-ABS(Z607*Constants!$B$4)),0),(ABS(X607*Constants!$B$4)+50)/100))</f>
        <v>0.54005</v>
      </c>
      <c r="AC607">
        <f>IF(J607&lt;&gt;0,(ABS(Y607*Constants!$B$10)+50)/100,IF(Y607=0,MAX((AC606-ABS(AA607*Constants!$B$4)),0),(ABS(Y607*Constants!$B$4)+50)/100))</f>
        <v>0.54005</v>
      </c>
      <c r="AD607">
        <f t="shared" si="159"/>
        <v>401</v>
      </c>
      <c r="AE607">
        <f t="shared" si="160"/>
        <v>400.5</v>
      </c>
      <c r="AF607">
        <f t="shared" si="161"/>
        <v>400.5</v>
      </c>
      <c r="AG607">
        <f>((Constants!$B$5*AG606)+Constants!$B$4*AD607+AH606)/(Constants!$B$5+Constants!$B$4)</f>
        <v>401</v>
      </c>
      <c r="AH607">
        <f>((Constants!$B$5*AG606)+Constants!$B$4*AD607+AH606)-(Constants!$B$5+Constants!$B$4)*AG607</f>
        <v>0</v>
      </c>
      <c r="AI607">
        <f>((Constants!$B$5*AI606)+Constants!$B$4*AE607+AJ606)/(Constants!$B$5+Constants!$B$4)</f>
        <v>400.5</v>
      </c>
      <c r="AJ607">
        <f>((Constants!$B$5*AI606)+Constants!$B$4*AE607+AJ606)-(Constants!$B$4+Constants!$B$5)*AI607</f>
        <v>0</v>
      </c>
      <c r="AK607">
        <f>((Constants!$B$5*AK606)+Constants!$B$4*AF607+AL606)/(Constants!$B$5+Constants!$B$4)</f>
        <v>400.5</v>
      </c>
      <c r="AL607">
        <f>((Constants!$B$5*AK606)+Constants!$B$4*AF607+AL606)-(Constants!$B$5+Constants!$B$4)*AK607</f>
        <v>0</v>
      </c>
      <c r="AM607">
        <f t="shared" si="162"/>
        <v>1</v>
      </c>
      <c r="AN607">
        <f t="shared" si="163"/>
        <v>1</v>
      </c>
      <c r="AO607">
        <f>(200000*(ABS(N607)-ABS(N605))+Constants!$B$7)/(2*Constants!$B$7)</f>
        <v>0.5</v>
      </c>
      <c r="AP607">
        <f>(200000*(ABS(O607)-ABS(O605))+Constants!$B$7)/(2*Constants!$B$7)</f>
        <v>0.5</v>
      </c>
      <c r="AQ607">
        <f t="shared" si="164"/>
        <v>1</v>
      </c>
      <c r="AR607">
        <f>(Constants!$B$3*Constants!$B$8*I607*K607+AS606)/(Constants!$B$9*Constants!$B$4)</f>
        <v>2.51327433628319</v>
      </c>
      <c r="AS607">
        <f>(Constants!$B$3*Constants!$B$8*I607*K607+AS606)-(AR607*Constants!$B$9*Constants!$B$4)</f>
        <v>0</v>
      </c>
      <c r="AT607">
        <f t="shared" si="165"/>
        <v>1520.53097345131</v>
      </c>
      <c r="AU607">
        <f t="array" ref="AU607">IF(SUMPRODUCT(--(SIGN(AN574:AN606)=SIGN(K575:K607)))=0,2,IF(AV606&gt;0,1,0))</f>
        <v>0</v>
      </c>
      <c r="AV607">
        <f>IF(AU607=2,ROUND(5*1000/Constants!$B$11,0),IF(AV606&gt;0,AV606-1,0))</f>
        <v>0</v>
      </c>
      <c r="AW607">
        <f t="shared" si="166"/>
        <v>0</v>
      </c>
      <c r="AX607">
        <f ca="1" t="array" ref="AX607">IF(AW607&gt;Constants!$B$12,2,IF(SUMPRODUCT(--(AX588:AX607=2))=0,0,1))</f>
        <v>2</v>
      </c>
      <c r="AZ607">
        <f t="array" ref="AZ607">IF(ABS(AG607)&gt;Constants!$B$13,2,IF(SUMPRODUCT(--(AZ587:AZ606=2))=0,0,1))</f>
        <v>0</v>
      </c>
    </row>
    <row r="608" spans="1:52">
      <c r="A608" s="3">
        <v>606</v>
      </c>
      <c r="B608">
        <f>Signals!D607</f>
        <v>1</v>
      </c>
      <c r="C608">
        <f>Signals!E607</f>
        <v>1</v>
      </c>
      <c r="D608">
        <f>Signals!G607</f>
        <v>0</v>
      </c>
      <c r="E608">
        <f>Signals!J607</f>
        <v>0</v>
      </c>
      <c r="F608">
        <f>Signals!K607</f>
        <v>0</v>
      </c>
      <c r="G608">
        <f>IF(Constants!$B$2=2,-B608,B608)</f>
        <v>1</v>
      </c>
      <c r="H608">
        <f>IF(Constants!$C$2=2,-C608,C608)</f>
        <v>1</v>
      </c>
      <c r="I608">
        <f t="shared" si="150"/>
        <v>1</v>
      </c>
      <c r="J608">
        <f t="shared" si="151"/>
        <v>1</v>
      </c>
      <c r="K608">
        <f t="shared" si="152"/>
        <v>1</v>
      </c>
      <c r="L608">
        <f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400.5</v>
      </c>
      <c r="M608">
        <f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400.5</v>
      </c>
      <c r="N608">
        <f t="shared" si="153"/>
        <v>400.5</v>
      </c>
      <c r="O608">
        <f t="shared" si="154"/>
        <v>400.5</v>
      </c>
      <c r="P608">
        <f>IF(I608&lt;&gt;0,(ABS(L608*Constants!$B$10)+50)/100,MAX(P607-ABS(N608*Constants!$B$4),0))</f>
        <v>0.54005</v>
      </c>
      <c r="Q608">
        <f>IF(J608&lt;&gt;0,(ABS(M608*Constants!$B$10)+50)/100,MAX(Q607-ABS(O608*Constants!$B$4),0))</f>
        <v>0.54005</v>
      </c>
      <c r="R608">
        <f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400.5</v>
      </c>
      <c r="S608">
        <f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400.5</v>
      </c>
      <c r="T608">
        <f t="shared" si="155"/>
        <v>400.5</v>
      </c>
      <c r="U608">
        <f t="shared" si="156"/>
        <v>400.5</v>
      </c>
      <c r="V608">
        <f>IF(I608&lt;&gt;0,(ABS(R608*Constants!$B$4)+50)/100,IF(R608=0,MAX((0-ABS(T608*Constants!$B$4)),0),(ABS(R608*Constants!$B$4)+50)/100))</f>
        <v>501.125</v>
      </c>
      <c r="W608">
        <f>IF(J608&lt;&gt;0,(ABS(S608*Constants!$B$4)+50)/100,IF(S608=0,MAX((0-ABS(U608*Constants!$B$4)),0),(ABS(S608*Constants!$B$4)+50)/100))</f>
        <v>501.125</v>
      </c>
      <c r="X608">
        <f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400.5</v>
      </c>
      <c r="Y608">
        <f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400.5</v>
      </c>
      <c r="Z608">
        <f t="shared" si="157"/>
        <v>400.5</v>
      </c>
      <c r="AA608">
        <f t="shared" si="158"/>
        <v>400.5</v>
      </c>
      <c r="AB608">
        <f>IF(I608&lt;&gt;0,(ABS(X608*Constants!$B$10)+50)/100,IF(X608=0,MAX((AB607-ABS(Z608*Constants!$B$4)),0),(ABS(X608*Constants!$B$4)+50)/100))</f>
        <v>0.54005</v>
      </c>
      <c r="AC608">
        <f>IF(J608&lt;&gt;0,(ABS(Y608*Constants!$B$10)+50)/100,IF(Y608=0,MAX((AC607-ABS(AA608*Constants!$B$4)),0),(ABS(Y608*Constants!$B$4)+50)/100))</f>
        <v>0.54005</v>
      </c>
      <c r="AD608">
        <f t="shared" si="159"/>
        <v>401</v>
      </c>
      <c r="AE608">
        <f t="shared" si="160"/>
        <v>400.5</v>
      </c>
      <c r="AF608">
        <f t="shared" si="161"/>
        <v>400.5</v>
      </c>
      <c r="AG608">
        <f>((Constants!$B$5*AG607)+Constants!$B$4*AD608+AH607)/(Constants!$B$5+Constants!$B$4)</f>
        <v>401</v>
      </c>
      <c r="AH608">
        <f>((Constants!$B$5*AG607)+Constants!$B$4*AD608+AH607)-(Constants!$B$5+Constants!$B$4)*AG608</f>
        <v>0</v>
      </c>
      <c r="AI608">
        <f>((Constants!$B$5*AI607)+Constants!$B$4*AE608+AJ607)/(Constants!$B$5+Constants!$B$4)</f>
        <v>400.5</v>
      </c>
      <c r="AJ608">
        <f>((Constants!$B$5*AI607)+Constants!$B$4*AE608+AJ607)-(Constants!$B$4+Constants!$B$5)*AI608</f>
        <v>0</v>
      </c>
      <c r="AK608">
        <f>((Constants!$B$5*AK607)+Constants!$B$4*AF608+AL607)/(Constants!$B$5+Constants!$B$4)</f>
        <v>400.5</v>
      </c>
      <c r="AL608">
        <f>((Constants!$B$5*AK607)+Constants!$B$4*AF608+AL607)-(Constants!$B$5+Constants!$B$4)*AK608</f>
        <v>0</v>
      </c>
      <c r="AM608">
        <f t="shared" si="162"/>
        <v>1</v>
      </c>
      <c r="AN608">
        <f t="shared" si="163"/>
        <v>1</v>
      </c>
      <c r="AO608">
        <f>(200000*(ABS(N608)-ABS(N606))+Constants!$B$7)/(2*Constants!$B$7)</f>
        <v>0.5</v>
      </c>
      <c r="AP608">
        <f>(200000*(ABS(O608)-ABS(O606))+Constants!$B$7)/(2*Constants!$B$7)</f>
        <v>0.5</v>
      </c>
      <c r="AQ608">
        <f t="shared" si="164"/>
        <v>1</v>
      </c>
      <c r="AR608">
        <f>(Constants!$B$3*Constants!$B$8*I608*K608+AS607)/(Constants!$B$9*Constants!$B$4)</f>
        <v>2.51327433628319</v>
      </c>
      <c r="AS608">
        <f>(Constants!$B$3*Constants!$B$8*I608*K608+AS607)-(AR608*Constants!$B$9*Constants!$B$4)</f>
        <v>0</v>
      </c>
      <c r="AT608">
        <f t="shared" si="165"/>
        <v>1523.04424778759</v>
      </c>
      <c r="AU608">
        <f t="array" ref="AU608">IF(SUMPRODUCT(--(SIGN(AN575:AN607)=SIGN(K576:K608)))=0,2,IF(AV607&gt;0,1,0))</f>
        <v>0</v>
      </c>
      <c r="AV608">
        <f>IF(AU608=2,ROUND(5*1000/Constants!$B$11,0),IF(AV607&gt;0,AV607-1,0))</f>
        <v>0</v>
      </c>
      <c r="AW608">
        <f t="shared" si="166"/>
        <v>0</v>
      </c>
      <c r="AX608">
        <f ca="1" t="array" ref="AX608">IF(AW608&gt;Constants!$B$12,2,IF(SUMPRODUCT(--(AX589:AX608=2))=0,0,1))</f>
        <v>2</v>
      </c>
      <c r="AZ608">
        <f t="array" ref="AZ608">IF(ABS(AG608)&gt;Constants!$B$13,2,IF(SUMPRODUCT(--(AZ588:AZ607=2))=0,0,1))</f>
        <v>0</v>
      </c>
    </row>
    <row r="609" spans="1:52">
      <c r="A609" s="3">
        <v>607</v>
      </c>
      <c r="B609">
        <f>Signals!D608</f>
        <v>1</v>
      </c>
      <c r="C609">
        <f>Signals!E608</f>
        <v>1</v>
      </c>
      <c r="D609">
        <f>Signals!G608</f>
        <v>0</v>
      </c>
      <c r="E609">
        <f>Signals!J608</f>
        <v>0</v>
      </c>
      <c r="F609">
        <f>Signals!K608</f>
        <v>0</v>
      </c>
      <c r="G609">
        <f>IF(Constants!$B$2=2,-B609,B609)</f>
        <v>1</v>
      </c>
      <c r="H609">
        <f>IF(Constants!$C$2=2,-C609,C609)</f>
        <v>1</v>
      </c>
      <c r="I609">
        <f t="shared" si="150"/>
        <v>1</v>
      </c>
      <c r="J609">
        <f t="shared" si="151"/>
        <v>1</v>
      </c>
      <c r="K609">
        <f t="shared" si="152"/>
        <v>1</v>
      </c>
      <c r="L609">
        <f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400.5</v>
      </c>
      <c r="M609">
        <f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400.5</v>
      </c>
      <c r="N609">
        <f t="shared" si="153"/>
        <v>400.5</v>
      </c>
      <c r="O609">
        <f t="shared" si="154"/>
        <v>400.5</v>
      </c>
      <c r="P609">
        <f>IF(I609&lt;&gt;0,(ABS(L609*Constants!$B$10)+50)/100,MAX(P608-ABS(N609*Constants!$B$4),0))</f>
        <v>0.54005</v>
      </c>
      <c r="Q609">
        <f>IF(J609&lt;&gt;0,(ABS(M609*Constants!$B$10)+50)/100,MAX(Q608-ABS(O609*Constants!$B$4),0))</f>
        <v>0.54005</v>
      </c>
      <c r="R609">
        <f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400.5</v>
      </c>
      <c r="S609">
        <f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400.5</v>
      </c>
      <c r="T609">
        <f t="shared" si="155"/>
        <v>400.5</v>
      </c>
      <c r="U609">
        <f t="shared" si="156"/>
        <v>400.5</v>
      </c>
      <c r="V609">
        <f>IF(I609&lt;&gt;0,(ABS(R609*Constants!$B$4)+50)/100,IF(R609=0,MAX((0-ABS(T609*Constants!$B$4)),0),(ABS(R609*Constants!$B$4)+50)/100))</f>
        <v>501.125</v>
      </c>
      <c r="W609">
        <f>IF(J609&lt;&gt;0,(ABS(S609*Constants!$B$4)+50)/100,IF(S609=0,MAX((0-ABS(U609*Constants!$B$4)),0),(ABS(S609*Constants!$B$4)+50)/100))</f>
        <v>501.125</v>
      </c>
      <c r="X609">
        <f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400.5</v>
      </c>
      <c r="Y609">
        <f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400.5</v>
      </c>
      <c r="Z609">
        <f t="shared" si="157"/>
        <v>400.5</v>
      </c>
      <c r="AA609">
        <f t="shared" si="158"/>
        <v>400.5</v>
      </c>
      <c r="AB609">
        <f>IF(I609&lt;&gt;0,(ABS(X609*Constants!$B$10)+50)/100,IF(X609=0,MAX((AB608-ABS(Z609*Constants!$B$4)),0),(ABS(X609*Constants!$B$4)+50)/100))</f>
        <v>0.54005</v>
      </c>
      <c r="AC609">
        <f>IF(J609&lt;&gt;0,(ABS(Y609*Constants!$B$10)+50)/100,IF(Y609=0,MAX((AC608-ABS(AA609*Constants!$B$4)),0),(ABS(Y609*Constants!$B$4)+50)/100))</f>
        <v>0.54005</v>
      </c>
      <c r="AD609">
        <f t="shared" si="159"/>
        <v>401</v>
      </c>
      <c r="AE609">
        <f t="shared" si="160"/>
        <v>400.5</v>
      </c>
      <c r="AF609">
        <f t="shared" si="161"/>
        <v>400.5</v>
      </c>
      <c r="AG609">
        <f>((Constants!$B$5*AG608)+Constants!$B$4*AD609+AH608)/(Constants!$B$5+Constants!$B$4)</f>
        <v>401</v>
      </c>
      <c r="AH609">
        <f>((Constants!$B$5*AG608)+Constants!$B$4*AD609+AH608)-(Constants!$B$5+Constants!$B$4)*AG609</f>
        <v>0</v>
      </c>
      <c r="AI609">
        <f>((Constants!$B$5*AI608)+Constants!$B$4*AE609+AJ608)/(Constants!$B$5+Constants!$B$4)</f>
        <v>400.5</v>
      </c>
      <c r="AJ609">
        <f>((Constants!$B$5*AI608)+Constants!$B$4*AE609+AJ608)-(Constants!$B$4+Constants!$B$5)*AI609</f>
        <v>0</v>
      </c>
      <c r="AK609">
        <f>((Constants!$B$5*AK608)+Constants!$B$4*AF609+AL608)/(Constants!$B$5+Constants!$B$4)</f>
        <v>400.5</v>
      </c>
      <c r="AL609">
        <f>((Constants!$B$5*AK608)+Constants!$B$4*AF609+AL608)-(Constants!$B$5+Constants!$B$4)*AK609</f>
        <v>0</v>
      </c>
      <c r="AM609">
        <f t="shared" si="162"/>
        <v>1</v>
      </c>
      <c r="AN609">
        <f t="shared" si="163"/>
        <v>1</v>
      </c>
      <c r="AO609">
        <f>(200000*(ABS(N609)-ABS(N607))+Constants!$B$7)/(2*Constants!$B$7)</f>
        <v>0.5</v>
      </c>
      <c r="AP609">
        <f>(200000*(ABS(O609)-ABS(O607))+Constants!$B$7)/(2*Constants!$B$7)</f>
        <v>0.5</v>
      </c>
      <c r="AQ609">
        <f t="shared" si="164"/>
        <v>1</v>
      </c>
      <c r="AR609">
        <f>(Constants!$B$3*Constants!$B$8*I609*K609+AS608)/(Constants!$B$9*Constants!$B$4)</f>
        <v>2.51327433628319</v>
      </c>
      <c r="AS609">
        <f>(Constants!$B$3*Constants!$B$8*I609*K609+AS608)-(AR609*Constants!$B$9*Constants!$B$4)</f>
        <v>0</v>
      </c>
      <c r="AT609">
        <f t="shared" si="165"/>
        <v>1525.55752212387</v>
      </c>
      <c r="AU609">
        <f t="array" ref="AU609">IF(SUMPRODUCT(--(SIGN(AN576:AN608)=SIGN(K577:K609)))=0,2,IF(AV608&gt;0,1,0))</f>
        <v>0</v>
      </c>
      <c r="AV609">
        <f>IF(AU609=2,ROUND(5*1000/Constants!$B$11,0),IF(AV608&gt;0,AV608-1,0))</f>
        <v>0</v>
      </c>
      <c r="AW609">
        <f t="shared" si="166"/>
        <v>0</v>
      </c>
      <c r="AX609">
        <f ca="1" t="array" ref="AX609">IF(AW609&gt;Constants!$B$12,2,IF(SUMPRODUCT(--(AX590:AX609=2))=0,0,1))</f>
        <v>2</v>
      </c>
      <c r="AZ609">
        <f t="array" ref="AZ609">IF(ABS(AG609)&gt;Constants!$B$13,2,IF(SUMPRODUCT(--(AZ589:AZ608=2))=0,0,1))</f>
        <v>0</v>
      </c>
    </row>
    <row r="610" spans="1:52">
      <c r="A610" s="3">
        <v>608</v>
      </c>
      <c r="B610">
        <f>Signals!D609</f>
        <v>1</v>
      </c>
      <c r="C610">
        <f>Signals!E609</f>
        <v>1</v>
      </c>
      <c r="D610">
        <f>Signals!G609</f>
        <v>0</v>
      </c>
      <c r="E610">
        <f>Signals!J609</f>
        <v>0</v>
      </c>
      <c r="F610">
        <f>Signals!K609</f>
        <v>0</v>
      </c>
      <c r="G610">
        <f>IF(Constants!$B$2=2,-B610,B610)</f>
        <v>1</v>
      </c>
      <c r="H610">
        <f>IF(Constants!$C$2=2,-C610,C610)</f>
        <v>1</v>
      </c>
      <c r="I610">
        <f t="shared" si="150"/>
        <v>1</v>
      </c>
      <c r="J610">
        <f t="shared" si="151"/>
        <v>1</v>
      </c>
      <c r="K610">
        <f t="shared" si="152"/>
        <v>1</v>
      </c>
      <c r="L610">
        <f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400.5</v>
      </c>
      <c r="M610">
        <f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400.5</v>
      </c>
      <c r="N610">
        <f t="shared" si="153"/>
        <v>400.5</v>
      </c>
      <c r="O610">
        <f t="shared" si="154"/>
        <v>400.5</v>
      </c>
      <c r="P610">
        <f>IF(I610&lt;&gt;0,(ABS(L610*Constants!$B$10)+50)/100,MAX(P609-ABS(N610*Constants!$B$4),0))</f>
        <v>0.54005</v>
      </c>
      <c r="Q610">
        <f>IF(J610&lt;&gt;0,(ABS(M610*Constants!$B$10)+50)/100,MAX(Q609-ABS(O610*Constants!$B$4),0))</f>
        <v>0.54005</v>
      </c>
      <c r="R610">
        <f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400.5</v>
      </c>
      <c r="S610">
        <f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400.5</v>
      </c>
      <c r="T610">
        <f t="shared" si="155"/>
        <v>400.5</v>
      </c>
      <c r="U610">
        <f t="shared" si="156"/>
        <v>400.5</v>
      </c>
      <c r="V610">
        <f>IF(I610&lt;&gt;0,(ABS(R610*Constants!$B$4)+50)/100,IF(R610=0,MAX((0-ABS(T610*Constants!$B$4)),0),(ABS(R610*Constants!$B$4)+50)/100))</f>
        <v>501.125</v>
      </c>
      <c r="W610">
        <f>IF(J610&lt;&gt;0,(ABS(S610*Constants!$B$4)+50)/100,IF(S610=0,MAX((0-ABS(U610*Constants!$B$4)),0),(ABS(S610*Constants!$B$4)+50)/100))</f>
        <v>501.125</v>
      </c>
      <c r="X610">
        <f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400.5</v>
      </c>
      <c r="Y610">
        <f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400.5</v>
      </c>
      <c r="Z610">
        <f t="shared" si="157"/>
        <v>400.5</v>
      </c>
      <c r="AA610">
        <f t="shared" si="158"/>
        <v>400.5</v>
      </c>
      <c r="AB610">
        <f>IF(I610&lt;&gt;0,(ABS(X610*Constants!$B$10)+50)/100,IF(X610=0,MAX((AB609-ABS(Z610*Constants!$B$4)),0),(ABS(X610*Constants!$B$4)+50)/100))</f>
        <v>0.54005</v>
      </c>
      <c r="AC610">
        <f>IF(J610&lt;&gt;0,(ABS(Y610*Constants!$B$10)+50)/100,IF(Y610=0,MAX((AC609-ABS(AA610*Constants!$B$4)),0),(ABS(Y610*Constants!$B$4)+50)/100))</f>
        <v>0.54005</v>
      </c>
      <c r="AD610">
        <f t="shared" si="159"/>
        <v>401</v>
      </c>
      <c r="AE610">
        <f t="shared" si="160"/>
        <v>400.5</v>
      </c>
      <c r="AF610">
        <f t="shared" si="161"/>
        <v>400.5</v>
      </c>
      <c r="AG610">
        <f>((Constants!$B$5*AG609)+Constants!$B$4*AD610+AH609)/(Constants!$B$5+Constants!$B$4)</f>
        <v>401</v>
      </c>
      <c r="AH610">
        <f>((Constants!$B$5*AG609)+Constants!$B$4*AD610+AH609)-(Constants!$B$5+Constants!$B$4)*AG610</f>
        <v>0</v>
      </c>
      <c r="AI610">
        <f>((Constants!$B$5*AI609)+Constants!$B$4*AE610+AJ609)/(Constants!$B$5+Constants!$B$4)</f>
        <v>400.5</v>
      </c>
      <c r="AJ610">
        <f>((Constants!$B$5*AI609)+Constants!$B$4*AE610+AJ609)-(Constants!$B$4+Constants!$B$5)*AI610</f>
        <v>0</v>
      </c>
      <c r="AK610">
        <f>((Constants!$B$5*AK609)+Constants!$B$4*AF610+AL609)/(Constants!$B$5+Constants!$B$4)</f>
        <v>400.5</v>
      </c>
      <c r="AL610">
        <f>((Constants!$B$5*AK609)+Constants!$B$4*AF610+AL609)-(Constants!$B$5+Constants!$B$4)*AK610</f>
        <v>0</v>
      </c>
      <c r="AM610">
        <f t="shared" si="162"/>
        <v>1</v>
      </c>
      <c r="AN610">
        <f t="shared" si="163"/>
        <v>1</v>
      </c>
      <c r="AO610">
        <f>(200000*(ABS(N610)-ABS(N608))+Constants!$B$7)/(2*Constants!$B$7)</f>
        <v>0.5</v>
      </c>
      <c r="AP610">
        <f>(200000*(ABS(O610)-ABS(O608))+Constants!$B$7)/(2*Constants!$B$7)</f>
        <v>0.5</v>
      </c>
      <c r="AQ610">
        <f t="shared" si="164"/>
        <v>1</v>
      </c>
      <c r="AR610">
        <f>(Constants!$B$3*Constants!$B$8*I610*K610+AS609)/(Constants!$B$9*Constants!$B$4)</f>
        <v>2.51327433628319</v>
      </c>
      <c r="AS610">
        <f>(Constants!$B$3*Constants!$B$8*I610*K610+AS609)-(AR610*Constants!$B$9*Constants!$B$4)</f>
        <v>0</v>
      </c>
      <c r="AT610">
        <f t="shared" si="165"/>
        <v>1528.07079646016</v>
      </c>
      <c r="AU610">
        <f t="array" ref="AU610">IF(SUMPRODUCT(--(SIGN(AN577:AN609)=SIGN(K578:K610)))=0,2,IF(AV609&gt;0,1,0))</f>
        <v>0</v>
      </c>
      <c r="AV610">
        <f>IF(AU610=2,ROUND(5*1000/Constants!$B$11,0),IF(AV609&gt;0,AV609-1,0))</f>
        <v>0</v>
      </c>
      <c r="AW610">
        <f t="shared" si="166"/>
        <v>0</v>
      </c>
      <c r="AX610">
        <f ca="1" t="array" ref="AX610">IF(AW610&gt;Constants!$B$12,2,IF(SUMPRODUCT(--(AX591:AX610=2))=0,0,1))</f>
        <v>2</v>
      </c>
      <c r="AZ610">
        <f t="array" ref="AZ610">IF(ABS(AG610)&gt;Constants!$B$13,2,IF(SUMPRODUCT(--(AZ590:AZ609=2))=0,0,1))</f>
        <v>0</v>
      </c>
    </row>
    <row r="611" spans="1:52">
      <c r="A611" s="3">
        <v>609</v>
      </c>
      <c r="B611">
        <f>Signals!D610</f>
        <v>1</v>
      </c>
      <c r="C611">
        <f>Signals!E610</f>
        <v>1</v>
      </c>
      <c r="D611">
        <f>Signals!G610</f>
        <v>0</v>
      </c>
      <c r="E611">
        <f>Signals!J610</f>
        <v>0</v>
      </c>
      <c r="F611">
        <f>Signals!K610</f>
        <v>0</v>
      </c>
      <c r="G611">
        <f>IF(Constants!$B$2=2,-B611,B611)</f>
        <v>1</v>
      </c>
      <c r="H611">
        <f>IF(Constants!$C$2=2,-C611,C611)</f>
        <v>1</v>
      </c>
      <c r="I611">
        <f t="shared" si="150"/>
        <v>1</v>
      </c>
      <c r="J611">
        <f t="shared" si="151"/>
        <v>1</v>
      </c>
      <c r="K611">
        <f t="shared" si="152"/>
        <v>1</v>
      </c>
      <c r="L611">
        <f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400.5</v>
      </c>
      <c r="M611">
        <f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400.5</v>
      </c>
      <c r="N611">
        <f t="shared" si="153"/>
        <v>400.5</v>
      </c>
      <c r="O611">
        <f t="shared" si="154"/>
        <v>400.5</v>
      </c>
      <c r="P611">
        <f>IF(I611&lt;&gt;0,(ABS(L611*Constants!$B$10)+50)/100,MAX(P610-ABS(N611*Constants!$B$4),0))</f>
        <v>0.54005</v>
      </c>
      <c r="Q611">
        <f>IF(J611&lt;&gt;0,(ABS(M611*Constants!$B$10)+50)/100,MAX(Q610-ABS(O611*Constants!$B$4),0))</f>
        <v>0.54005</v>
      </c>
      <c r="R611">
        <f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400.5</v>
      </c>
      <c r="S611">
        <f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400.5</v>
      </c>
      <c r="T611">
        <f t="shared" si="155"/>
        <v>400.5</v>
      </c>
      <c r="U611">
        <f t="shared" si="156"/>
        <v>400.5</v>
      </c>
      <c r="V611">
        <f>IF(I611&lt;&gt;0,(ABS(R611*Constants!$B$4)+50)/100,IF(R611=0,MAX((0-ABS(T611*Constants!$B$4)),0),(ABS(R611*Constants!$B$4)+50)/100))</f>
        <v>501.125</v>
      </c>
      <c r="W611">
        <f>IF(J611&lt;&gt;0,(ABS(S611*Constants!$B$4)+50)/100,IF(S611=0,MAX((0-ABS(U611*Constants!$B$4)),0),(ABS(S611*Constants!$B$4)+50)/100))</f>
        <v>501.125</v>
      </c>
      <c r="X611">
        <f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400.5</v>
      </c>
      <c r="Y611">
        <f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400.5</v>
      </c>
      <c r="Z611">
        <f t="shared" si="157"/>
        <v>400.5</v>
      </c>
      <c r="AA611">
        <f t="shared" si="158"/>
        <v>400.5</v>
      </c>
      <c r="AB611">
        <f>IF(I611&lt;&gt;0,(ABS(X611*Constants!$B$10)+50)/100,IF(X611=0,MAX((AB610-ABS(Z611*Constants!$B$4)),0),(ABS(X611*Constants!$B$4)+50)/100))</f>
        <v>0.54005</v>
      </c>
      <c r="AC611">
        <f>IF(J611&lt;&gt;0,(ABS(Y611*Constants!$B$10)+50)/100,IF(Y611=0,MAX((AC610-ABS(AA611*Constants!$B$4)),0),(ABS(Y611*Constants!$B$4)+50)/100))</f>
        <v>0.54005</v>
      </c>
      <c r="AD611">
        <f t="shared" si="159"/>
        <v>401</v>
      </c>
      <c r="AE611">
        <f t="shared" si="160"/>
        <v>400.5</v>
      </c>
      <c r="AF611">
        <f t="shared" si="161"/>
        <v>400.5</v>
      </c>
      <c r="AG611">
        <f>((Constants!$B$5*AG610)+Constants!$B$4*AD611+AH610)/(Constants!$B$5+Constants!$B$4)</f>
        <v>401</v>
      </c>
      <c r="AH611">
        <f>((Constants!$B$5*AG610)+Constants!$B$4*AD611+AH610)-(Constants!$B$5+Constants!$B$4)*AG611</f>
        <v>0</v>
      </c>
      <c r="AI611">
        <f>((Constants!$B$5*AI610)+Constants!$B$4*AE611+AJ610)/(Constants!$B$5+Constants!$B$4)</f>
        <v>400.5</v>
      </c>
      <c r="AJ611">
        <f>((Constants!$B$5*AI610)+Constants!$B$4*AE611+AJ610)-(Constants!$B$4+Constants!$B$5)*AI611</f>
        <v>0</v>
      </c>
      <c r="AK611">
        <f>((Constants!$B$5*AK610)+Constants!$B$4*AF611+AL610)/(Constants!$B$5+Constants!$B$4)</f>
        <v>400.5</v>
      </c>
      <c r="AL611">
        <f>((Constants!$B$5*AK610)+Constants!$B$4*AF611+AL610)-(Constants!$B$5+Constants!$B$4)*AK611</f>
        <v>0</v>
      </c>
      <c r="AM611">
        <f t="shared" si="162"/>
        <v>1</v>
      </c>
      <c r="AN611">
        <f t="shared" si="163"/>
        <v>1</v>
      </c>
      <c r="AO611">
        <f>(200000*(ABS(N611)-ABS(N609))+Constants!$B$7)/(2*Constants!$B$7)</f>
        <v>0.5</v>
      </c>
      <c r="AP611">
        <f>(200000*(ABS(O611)-ABS(O609))+Constants!$B$7)/(2*Constants!$B$7)</f>
        <v>0.5</v>
      </c>
      <c r="AQ611">
        <f t="shared" si="164"/>
        <v>1</v>
      </c>
      <c r="AR611">
        <f>(Constants!$B$3*Constants!$B$8*I611*K611+AS610)/(Constants!$B$9*Constants!$B$4)</f>
        <v>2.51327433628319</v>
      </c>
      <c r="AS611">
        <f>(Constants!$B$3*Constants!$B$8*I611*K611+AS610)-(AR611*Constants!$B$9*Constants!$B$4)</f>
        <v>0</v>
      </c>
      <c r="AT611">
        <f t="shared" si="165"/>
        <v>1530.58407079644</v>
      </c>
      <c r="AU611">
        <f t="array" ref="AU611">IF(SUMPRODUCT(--(SIGN(AN578:AN610)=SIGN(K579:K611)))=0,2,IF(AV610&gt;0,1,0))</f>
        <v>0</v>
      </c>
      <c r="AV611">
        <f>IF(AU611=2,ROUND(5*1000/Constants!$B$11,0),IF(AV610&gt;0,AV610-1,0))</f>
        <v>0</v>
      </c>
      <c r="AW611">
        <f t="shared" si="166"/>
        <v>0</v>
      </c>
      <c r="AX611">
        <f ca="1" t="array" ref="AX611">IF(AW611&gt;Constants!$B$12,2,IF(SUMPRODUCT(--(AX592:AX611=2))=0,0,1))</f>
        <v>2</v>
      </c>
      <c r="AZ611">
        <f t="array" ref="AZ611">IF(ABS(AG611)&gt;Constants!$B$13,2,IF(SUMPRODUCT(--(AZ591:AZ610=2))=0,0,1))</f>
        <v>0</v>
      </c>
    </row>
    <row r="612" spans="1:52">
      <c r="A612" s="3">
        <v>610</v>
      </c>
      <c r="B612">
        <f>Signals!D611</f>
        <v>1</v>
      </c>
      <c r="C612">
        <f>Signals!E611</f>
        <v>1</v>
      </c>
      <c r="D612">
        <f>Signals!G611</f>
        <v>0</v>
      </c>
      <c r="E612">
        <f>Signals!J611</f>
        <v>0</v>
      </c>
      <c r="F612">
        <f>Signals!K611</f>
        <v>0</v>
      </c>
      <c r="G612">
        <f>IF(Constants!$B$2=2,-B612,B612)</f>
        <v>1</v>
      </c>
      <c r="H612">
        <f>IF(Constants!$C$2=2,-C612,C612)</f>
        <v>1</v>
      </c>
      <c r="I612">
        <f t="shared" si="150"/>
        <v>1</v>
      </c>
      <c r="J612">
        <f t="shared" si="151"/>
        <v>1</v>
      </c>
      <c r="K612">
        <f t="shared" si="152"/>
        <v>1</v>
      </c>
      <c r="L612">
        <f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400.5</v>
      </c>
      <c r="M612">
        <f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400.5</v>
      </c>
      <c r="N612">
        <f t="shared" si="153"/>
        <v>400.5</v>
      </c>
      <c r="O612">
        <f t="shared" si="154"/>
        <v>400.5</v>
      </c>
      <c r="P612">
        <f>IF(I612&lt;&gt;0,(ABS(L612*Constants!$B$10)+50)/100,MAX(P611-ABS(N612*Constants!$B$4),0))</f>
        <v>0.54005</v>
      </c>
      <c r="Q612">
        <f>IF(J612&lt;&gt;0,(ABS(M612*Constants!$B$10)+50)/100,MAX(Q611-ABS(O612*Constants!$B$4),0))</f>
        <v>0.54005</v>
      </c>
      <c r="R612">
        <f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400.5</v>
      </c>
      <c r="S612">
        <f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400.5</v>
      </c>
      <c r="T612">
        <f t="shared" si="155"/>
        <v>400.5</v>
      </c>
      <c r="U612">
        <f t="shared" si="156"/>
        <v>400.5</v>
      </c>
      <c r="V612">
        <f>IF(I612&lt;&gt;0,(ABS(R612*Constants!$B$4)+50)/100,IF(R612=0,MAX((0-ABS(T612*Constants!$B$4)),0),(ABS(R612*Constants!$B$4)+50)/100))</f>
        <v>501.125</v>
      </c>
      <c r="W612">
        <f>IF(J612&lt;&gt;0,(ABS(S612*Constants!$B$4)+50)/100,IF(S612=0,MAX((0-ABS(U612*Constants!$B$4)),0),(ABS(S612*Constants!$B$4)+50)/100))</f>
        <v>501.125</v>
      </c>
      <c r="X612">
        <f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400.5</v>
      </c>
      <c r="Y612">
        <f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400.5</v>
      </c>
      <c r="Z612">
        <f t="shared" si="157"/>
        <v>400.5</v>
      </c>
      <c r="AA612">
        <f t="shared" si="158"/>
        <v>400.5</v>
      </c>
      <c r="AB612">
        <f>IF(I612&lt;&gt;0,(ABS(X612*Constants!$B$10)+50)/100,IF(X612=0,MAX((AB611-ABS(Z612*Constants!$B$4)),0),(ABS(X612*Constants!$B$4)+50)/100))</f>
        <v>0.54005</v>
      </c>
      <c r="AC612">
        <f>IF(J612&lt;&gt;0,(ABS(Y612*Constants!$B$10)+50)/100,IF(Y612=0,MAX((AC611-ABS(AA612*Constants!$B$4)),0),(ABS(Y612*Constants!$B$4)+50)/100))</f>
        <v>0.54005</v>
      </c>
      <c r="AD612">
        <f t="shared" si="159"/>
        <v>401</v>
      </c>
      <c r="AE612">
        <f t="shared" si="160"/>
        <v>400.5</v>
      </c>
      <c r="AF612">
        <f t="shared" si="161"/>
        <v>400.5</v>
      </c>
      <c r="AG612">
        <f>((Constants!$B$5*AG611)+Constants!$B$4*AD612+AH611)/(Constants!$B$5+Constants!$B$4)</f>
        <v>401</v>
      </c>
      <c r="AH612">
        <f>((Constants!$B$5*AG611)+Constants!$B$4*AD612+AH611)-(Constants!$B$5+Constants!$B$4)*AG612</f>
        <v>0</v>
      </c>
      <c r="AI612">
        <f>((Constants!$B$5*AI611)+Constants!$B$4*AE612+AJ611)/(Constants!$B$5+Constants!$B$4)</f>
        <v>400.5</v>
      </c>
      <c r="AJ612">
        <f>((Constants!$B$5*AI611)+Constants!$B$4*AE612+AJ611)-(Constants!$B$4+Constants!$B$5)*AI612</f>
        <v>0</v>
      </c>
      <c r="AK612">
        <f>((Constants!$B$5*AK611)+Constants!$B$4*AF612+AL611)/(Constants!$B$5+Constants!$B$4)</f>
        <v>400.5</v>
      </c>
      <c r="AL612">
        <f>((Constants!$B$5*AK611)+Constants!$B$4*AF612+AL611)-(Constants!$B$5+Constants!$B$4)*AK612</f>
        <v>0</v>
      </c>
      <c r="AM612">
        <f t="shared" si="162"/>
        <v>1</v>
      </c>
      <c r="AN612">
        <f t="shared" si="163"/>
        <v>1</v>
      </c>
      <c r="AO612">
        <f>(200000*(ABS(N612)-ABS(N610))+Constants!$B$7)/(2*Constants!$B$7)</f>
        <v>0.5</v>
      </c>
      <c r="AP612">
        <f>(200000*(ABS(O612)-ABS(O610))+Constants!$B$7)/(2*Constants!$B$7)</f>
        <v>0.5</v>
      </c>
      <c r="AQ612">
        <f t="shared" si="164"/>
        <v>1</v>
      </c>
      <c r="AR612">
        <f>(Constants!$B$3*Constants!$B$8*I612*K612+AS611)/(Constants!$B$9*Constants!$B$4)</f>
        <v>2.51327433628319</v>
      </c>
      <c r="AS612">
        <f>(Constants!$B$3*Constants!$B$8*I612*K612+AS611)-(AR612*Constants!$B$9*Constants!$B$4)</f>
        <v>0</v>
      </c>
      <c r="AT612">
        <f t="shared" si="165"/>
        <v>1533.09734513272</v>
      </c>
      <c r="AU612">
        <f t="array" ref="AU612">IF(SUMPRODUCT(--(SIGN(AN579:AN611)=SIGN(K580:K612)))=0,2,IF(AV611&gt;0,1,0))</f>
        <v>0</v>
      </c>
      <c r="AV612">
        <f>IF(AU612=2,ROUND(5*1000/Constants!$B$11,0),IF(AV611&gt;0,AV611-1,0))</f>
        <v>0</v>
      </c>
      <c r="AW612">
        <f t="shared" si="166"/>
        <v>0</v>
      </c>
      <c r="AX612">
        <f ca="1" t="array" ref="AX612">IF(AW612&gt;Constants!$B$12,2,IF(SUMPRODUCT(--(AX593:AX612=2))=0,0,1))</f>
        <v>2</v>
      </c>
      <c r="AZ612">
        <f t="array" ref="AZ612">IF(ABS(AG612)&gt;Constants!$B$13,2,IF(SUMPRODUCT(--(AZ592:AZ611=2))=0,0,1))</f>
        <v>0</v>
      </c>
    </row>
    <row r="613" spans="1:52">
      <c r="A613" s="3">
        <v>611</v>
      </c>
      <c r="B613">
        <f>Signals!D612</f>
        <v>1</v>
      </c>
      <c r="C613">
        <f>Signals!E612</f>
        <v>1</v>
      </c>
      <c r="D613">
        <f>Signals!G612</f>
        <v>0</v>
      </c>
      <c r="E613">
        <f>Signals!J612</f>
        <v>0</v>
      </c>
      <c r="F613">
        <f>Signals!K612</f>
        <v>0</v>
      </c>
      <c r="G613">
        <f>IF(Constants!$B$2=2,-B613,B613)</f>
        <v>1</v>
      </c>
      <c r="H613">
        <f>IF(Constants!$C$2=2,-C613,C613)</f>
        <v>1</v>
      </c>
      <c r="I613">
        <f t="shared" si="150"/>
        <v>1</v>
      </c>
      <c r="J613">
        <f t="shared" si="151"/>
        <v>1</v>
      </c>
      <c r="K613">
        <f t="shared" si="152"/>
        <v>1</v>
      </c>
      <c r="L613">
        <f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400.5</v>
      </c>
      <c r="M613">
        <f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400.5</v>
      </c>
      <c r="N613">
        <f t="shared" si="153"/>
        <v>400.5</v>
      </c>
      <c r="O613">
        <f t="shared" si="154"/>
        <v>400.5</v>
      </c>
      <c r="P613">
        <f>IF(I613&lt;&gt;0,(ABS(L613*Constants!$B$10)+50)/100,MAX(P612-ABS(N613*Constants!$B$4),0))</f>
        <v>0.54005</v>
      </c>
      <c r="Q613">
        <f>IF(J613&lt;&gt;0,(ABS(M613*Constants!$B$10)+50)/100,MAX(Q612-ABS(O613*Constants!$B$4),0))</f>
        <v>0.54005</v>
      </c>
      <c r="R613">
        <f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400.5</v>
      </c>
      <c r="S613">
        <f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400.5</v>
      </c>
      <c r="T613">
        <f t="shared" si="155"/>
        <v>400.5</v>
      </c>
      <c r="U613">
        <f t="shared" si="156"/>
        <v>400.5</v>
      </c>
      <c r="V613">
        <f>IF(I613&lt;&gt;0,(ABS(R613*Constants!$B$4)+50)/100,IF(R613=0,MAX((0-ABS(T613*Constants!$B$4)),0),(ABS(R613*Constants!$B$4)+50)/100))</f>
        <v>501.125</v>
      </c>
      <c r="W613">
        <f>IF(J613&lt;&gt;0,(ABS(S613*Constants!$B$4)+50)/100,IF(S613=0,MAX((0-ABS(U613*Constants!$B$4)),0),(ABS(S613*Constants!$B$4)+50)/100))</f>
        <v>501.125</v>
      </c>
      <c r="X613">
        <f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400.5</v>
      </c>
      <c r="Y613">
        <f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400.5</v>
      </c>
      <c r="Z613">
        <f t="shared" si="157"/>
        <v>400.5</v>
      </c>
      <c r="AA613">
        <f t="shared" si="158"/>
        <v>400.5</v>
      </c>
      <c r="AB613">
        <f>IF(I613&lt;&gt;0,(ABS(X613*Constants!$B$10)+50)/100,IF(X613=0,MAX((AB612-ABS(Z613*Constants!$B$4)),0),(ABS(X613*Constants!$B$4)+50)/100))</f>
        <v>0.54005</v>
      </c>
      <c r="AC613">
        <f>IF(J613&lt;&gt;0,(ABS(Y613*Constants!$B$10)+50)/100,IF(Y613=0,MAX((AC612-ABS(AA613*Constants!$B$4)),0),(ABS(Y613*Constants!$B$4)+50)/100))</f>
        <v>0.54005</v>
      </c>
      <c r="AD613">
        <f t="shared" si="159"/>
        <v>401</v>
      </c>
      <c r="AE613">
        <f t="shared" si="160"/>
        <v>400.5</v>
      </c>
      <c r="AF613">
        <f t="shared" si="161"/>
        <v>400.5</v>
      </c>
      <c r="AG613">
        <f>((Constants!$B$5*AG612)+Constants!$B$4*AD613+AH612)/(Constants!$B$5+Constants!$B$4)</f>
        <v>401</v>
      </c>
      <c r="AH613">
        <f>((Constants!$B$5*AG612)+Constants!$B$4*AD613+AH612)-(Constants!$B$5+Constants!$B$4)*AG613</f>
        <v>0</v>
      </c>
      <c r="AI613">
        <f>((Constants!$B$5*AI612)+Constants!$B$4*AE613+AJ612)/(Constants!$B$5+Constants!$B$4)</f>
        <v>400.5</v>
      </c>
      <c r="AJ613">
        <f>((Constants!$B$5*AI612)+Constants!$B$4*AE613+AJ612)-(Constants!$B$4+Constants!$B$5)*AI613</f>
        <v>0</v>
      </c>
      <c r="AK613">
        <f>((Constants!$B$5*AK612)+Constants!$B$4*AF613+AL612)/(Constants!$B$5+Constants!$B$4)</f>
        <v>400.5</v>
      </c>
      <c r="AL613">
        <f>((Constants!$B$5*AK612)+Constants!$B$4*AF613+AL612)-(Constants!$B$5+Constants!$B$4)*AK613</f>
        <v>0</v>
      </c>
      <c r="AM613">
        <f t="shared" si="162"/>
        <v>1</v>
      </c>
      <c r="AN613">
        <f t="shared" si="163"/>
        <v>1</v>
      </c>
      <c r="AO613">
        <f>(200000*(ABS(N613)-ABS(N611))+Constants!$B$7)/(2*Constants!$B$7)</f>
        <v>0.5</v>
      </c>
      <c r="AP613">
        <f>(200000*(ABS(O613)-ABS(O611))+Constants!$B$7)/(2*Constants!$B$7)</f>
        <v>0.5</v>
      </c>
      <c r="AQ613">
        <f t="shared" si="164"/>
        <v>1</v>
      </c>
      <c r="AR613">
        <f>(Constants!$B$3*Constants!$B$8*I613*K613+AS612)/(Constants!$B$9*Constants!$B$4)</f>
        <v>2.51327433628319</v>
      </c>
      <c r="AS613">
        <f>(Constants!$B$3*Constants!$B$8*I613*K613+AS612)-(AR613*Constants!$B$9*Constants!$B$4)</f>
        <v>0</v>
      </c>
      <c r="AT613">
        <f t="shared" si="165"/>
        <v>1535.61061946901</v>
      </c>
      <c r="AU613">
        <f t="array" ref="AU613">IF(SUMPRODUCT(--(SIGN(AN580:AN612)=SIGN(K581:K613)))=0,2,IF(AV612&gt;0,1,0))</f>
        <v>0</v>
      </c>
      <c r="AV613">
        <f>IF(AU613=2,ROUND(5*1000/Constants!$B$11,0),IF(AV612&gt;0,AV612-1,0))</f>
        <v>0</v>
      </c>
      <c r="AW613">
        <f t="shared" si="166"/>
        <v>0</v>
      </c>
      <c r="AX613">
        <f ca="1" t="array" ref="AX613">IF(AW613&gt;Constants!$B$12,2,IF(SUMPRODUCT(--(AX594:AX613=2))=0,0,1))</f>
        <v>2</v>
      </c>
      <c r="AZ613">
        <f t="array" ref="AZ613">IF(ABS(AG613)&gt;Constants!$B$13,2,IF(SUMPRODUCT(--(AZ593:AZ612=2))=0,0,1))</f>
        <v>0</v>
      </c>
    </row>
    <row r="614" spans="1:52">
      <c r="A614" s="3">
        <v>612</v>
      </c>
      <c r="B614">
        <f>Signals!D613</f>
        <v>1</v>
      </c>
      <c r="C614">
        <f>Signals!E613</f>
        <v>1</v>
      </c>
      <c r="D614">
        <f>Signals!G613</f>
        <v>0</v>
      </c>
      <c r="E614">
        <f>Signals!J613</f>
        <v>0</v>
      </c>
      <c r="F614">
        <f>Signals!K613</f>
        <v>0</v>
      </c>
      <c r="G614">
        <f>IF(Constants!$B$2=2,-B614,B614)</f>
        <v>1</v>
      </c>
      <c r="H614">
        <f>IF(Constants!$C$2=2,-C614,C614)</f>
        <v>1</v>
      </c>
      <c r="I614">
        <f t="shared" si="150"/>
        <v>1</v>
      </c>
      <c r="J614">
        <f t="shared" si="151"/>
        <v>1</v>
      </c>
      <c r="K614">
        <f t="shared" si="152"/>
        <v>1</v>
      </c>
      <c r="L614">
        <f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400.5</v>
      </c>
      <c r="M614">
        <f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400.5</v>
      </c>
      <c r="N614">
        <f t="shared" si="153"/>
        <v>400.5</v>
      </c>
      <c r="O614">
        <f t="shared" si="154"/>
        <v>400.5</v>
      </c>
      <c r="P614">
        <f>IF(I614&lt;&gt;0,(ABS(L614*Constants!$B$10)+50)/100,MAX(P613-ABS(N614*Constants!$B$4),0))</f>
        <v>0.54005</v>
      </c>
      <c r="Q614">
        <f>IF(J614&lt;&gt;0,(ABS(M614*Constants!$B$10)+50)/100,MAX(Q613-ABS(O614*Constants!$B$4),0))</f>
        <v>0.54005</v>
      </c>
      <c r="R614">
        <f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400.5</v>
      </c>
      <c r="S614">
        <f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400.5</v>
      </c>
      <c r="T614">
        <f t="shared" si="155"/>
        <v>400.5</v>
      </c>
      <c r="U614">
        <f t="shared" si="156"/>
        <v>400.5</v>
      </c>
      <c r="V614">
        <f>IF(I614&lt;&gt;0,(ABS(R614*Constants!$B$4)+50)/100,IF(R614=0,MAX((0-ABS(T614*Constants!$B$4)),0),(ABS(R614*Constants!$B$4)+50)/100))</f>
        <v>501.125</v>
      </c>
      <c r="W614">
        <f>IF(J614&lt;&gt;0,(ABS(S614*Constants!$B$4)+50)/100,IF(S614=0,MAX((0-ABS(U614*Constants!$B$4)),0),(ABS(S614*Constants!$B$4)+50)/100))</f>
        <v>501.125</v>
      </c>
      <c r="X614">
        <f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400.5</v>
      </c>
      <c r="Y614">
        <f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400.5</v>
      </c>
      <c r="Z614">
        <f t="shared" si="157"/>
        <v>400.5</v>
      </c>
      <c r="AA614">
        <f t="shared" si="158"/>
        <v>400.5</v>
      </c>
      <c r="AB614">
        <f>IF(I614&lt;&gt;0,(ABS(X614*Constants!$B$10)+50)/100,IF(X614=0,MAX((AB613-ABS(Z614*Constants!$B$4)),0),(ABS(X614*Constants!$B$4)+50)/100))</f>
        <v>0.54005</v>
      </c>
      <c r="AC614">
        <f>IF(J614&lt;&gt;0,(ABS(Y614*Constants!$B$10)+50)/100,IF(Y614=0,MAX((AC613-ABS(AA614*Constants!$B$4)),0),(ABS(Y614*Constants!$B$4)+50)/100))</f>
        <v>0.54005</v>
      </c>
      <c r="AD614">
        <f t="shared" si="159"/>
        <v>401</v>
      </c>
      <c r="AE614">
        <f t="shared" si="160"/>
        <v>400.5</v>
      </c>
      <c r="AF614">
        <f t="shared" si="161"/>
        <v>400.5</v>
      </c>
      <c r="AG614">
        <f>((Constants!$B$5*AG613)+Constants!$B$4*AD614+AH613)/(Constants!$B$5+Constants!$B$4)</f>
        <v>401</v>
      </c>
      <c r="AH614">
        <f>((Constants!$B$5*AG613)+Constants!$B$4*AD614+AH613)-(Constants!$B$5+Constants!$B$4)*AG614</f>
        <v>0</v>
      </c>
      <c r="AI614">
        <f>((Constants!$B$5*AI613)+Constants!$B$4*AE614+AJ613)/(Constants!$B$5+Constants!$B$4)</f>
        <v>400.5</v>
      </c>
      <c r="AJ614">
        <f>((Constants!$B$5*AI613)+Constants!$B$4*AE614+AJ613)-(Constants!$B$4+Constants!$B$5)*AI614</f>
        <v>0</v>
      </c>
      <c r="AK614">
        <f>((Constants!$B$5*AK613)+Constants!$B$4*AF614+AL613)/(Constants!$B$5+Constants!$B$4)</f>
        <v>400.5</v>
      </c>
      <c r="AL614">
        <f>((Constants!$B$5*AK613)+Constants!$B$4*AF614+AL613)-(Constants!$B$5+Constants!$B$4)*AK614</f>
        <v>0</v>
      </c>
      <c r="AM614">
        <f t="shared" si="162"/>
        <v>1</v>
      </c>
      <c r="AN614">
        <f t="shared" si="163"/>
        <v>1</v>
      </c>
      <c r="AO614">
        <f>(200000*(ABS(N614)-ABS(N612))+Constants!$B$7)/(2*Constants!$B$7)</f>
        <v>0.5</v>
      </c>
      <c r="AP614">
        <f>(200000*(ABS(O614)-ABS(O612))+Constants!$B$7)/(2*Constants!$B$7)</f>
        <v>0.5</v>
      </c>
      <c r="AQ614">
        <f t="shared" si="164"/>
        <v>1</v>
      </c>
      <c r="AR614">
        <f>(Constants!$B$3*Constants!$B$8*I614*K614+AS613)/(Constants!$B$9*Constants!$B$4)</f>
        <v>2.51327433628319</v>
      </c>
      <c r="AS614">
        <f>(Constants!$B$3*Constants!$B$8*I614*K614+AS613)-(AR614*Constants!$B$9*Constants!$B$4)</f>
        <v>0</v>
      </c>
      <c r="AT614">
        <f t="shared" si="165"/>
        <v>1538.12389380529</v>
      </c>
      <c r="AU614">
        <f t="array" ref="AU614">IF(SUMPRODUCT(--(SIGN(AN581:AN613)=SIGN(K582:K614)))=0,2,IF(AV613&gt;0,1,0))</f>
        <v>0</v>
      </c>
      <c r="AV614">
        <f>IF(AU614=2,ROUND(5*1000/Constants!$B$11,0),IF(AV613&gt;0,AV613-1,0))</f>
        <v>0</v>
      </c>
      <c r="AW614">
        <f t="shared" si="166"/>
        <v>0</v>
      </c>
      <c r="AX614">
        <f ca="1" t="array" ref="AX614">IF(AW614&gt;Constants!$B$12,2,IF(SUMPRODUCT(--(AX595:AX614=2))=0,0,1))</f>
        <v>2</v>
      </c>
      <c r="AZ614">
        <f t="array" ref="AZ614">IF(ABS(AG614)&gt;Constants!$B$13,2,IF(SUMPRODUCT(--(AZ594:AZ613=2))=0,0,1))</f>
        <v>0</v>
      </c>
    </row>
    <row r="615" spans="1:52">
      <c r="A615" s="3">
        <v>613</v>
      </c>
      <c r="B615">
        <f>Signals!D614</f>
        <v>1</v>
      </c>
      <c r="C615">
        <f>Signals!E614</f>
        <v>1</v>
      </c>
      <c r="D615">
        <f>Signals!G614</f>
        <v>0</v>
      </c>
      <c r="E615">
        <f>Signals!J614</f>
        <v>0</v>
      </c>
      <c r="F615">
        <f>Signals!K614</f>
        <v>0</v>
      </c>
      <c r="G615">
        <f>IF(Constants!$B$2=2,-B615,B615)</f>
        <v>1</v>
      </c>
      <c r="H615">
        <f>IF(Constants!$C$2=2,-C615,C615)</f>
        <v>1</v>
      </c>
      <c r="I615">
        <f t="shared" si="150"/>
        <v>1</v>
      </c>
      <c r="J615">
        <f t="shared" si="151"/>
        <v>1</v>
      </c>
      <c r="K615">
        <f t="shared" si="152"/>
        <v>1</v>
      </c>
      <c r="L615">
        <f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400.5</v>
      </c>
      <c r="M615">
        <f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400.5</v>
      </c>
      <c r="N615">
        <f t="shared" si="153"/>
        <v>400.5</v>
      </c>
      <c r="O615">
        <f t="shared" si="154"/>
        <v>400.5</v>
      </c>
      <c r="P615">
        <f>IF(I615&lt;&gt;0,(ABS(L615*Constants!$B$10)+50)/100,MAX(P614-ABS(N615*Constants!$B$4),0))</f>
        <v>0.54005</v>
      </c>
      <c r="Q615">
        <f>IF(J615&lt;&gt;0,(ABS(M615*Constants!$B$10)+50)/100,MAX(Q614-ABS(O615*Constants!$B$4),0))</f>
        <v>0.54005</v>
      </c>
      <c r="R615">
        <f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400.5</v>
      </c>
      <c r="S615">
        <f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400.5</v>
      </c>
      <c r="T615">
        <f t="shared" si="155"/>
        <v>400.5</v>
      </c>
      <c r="U615">
        <f t="shared" si="156"/>
        <v>400.5</v>
      </c>
      <c r="V615">
        <f>IF(I615&lt;&gt;0,(ABS(R615*Constants!$B$4)+50)/100,IF(R615=0,MAX((0-ABS(T615*Constants!$B$4)),0),(ABS(R615*Constants!$B$4)+50)/100))</f>
        <v>501.125</v>
      </c>
      <c r="W615">
        <f>IF(J615&lt;&gt;0,(ABS(S615*Constants!$B$4)+50)/100,IF(S615=0,MAX((0-ABS(U615*Constants!$B$4)),0),(ABS(S615*Constants!$B$4)+50)/100))</f>
        <v>501.125</v>
      </c>
      <c r="X615">
        <f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400.5</v>
      </c>
      <c r="Y615">
        <f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400.5</v>
      </c>
      <c r="Z615">
        <f t="shared" si="157"/>
        <v>400.5</v>
      </c>
      <c r="AA615">
        <f t="shared" si="158"/>
        <v>400.5</v>
      </c>
      <c r="AB615">
        <f>IF(I615&lt;&gt;0,(ABS(X615*Constants!$B$10)+50)/100,IF(X615=0,MAX((AB614-ABS(Z615*Constants!$B$4)),0),(ABS(X615*Constants!$B$4)+50)/100))</f>
        <v>0.54005</v>
      </c>
      <c r="AC615">
        <f>IF(J615&lt;&gt;0,(ABS(Y615*Constants!$B$10)+50)/100,IF(Y615=0,MAX((AC614-ABS(AA615*Constants!$B$4)),0),(ABS(Y615*Constants!$B$4)+50)/100))</f>
        <v>0.54005</v>
      </c>
      <c r="AD615">
        <f t="shared" si="159"/>
        <v>401</v>
      </c>
      <c r="AE615">
        <f t="shared" si="160"/>
        <v>400.5</v>
      </c>
      <c r="AF615">
        <f t="shared" si="161"/>
        <v>400.5</v>
      </c>
      <c r="AG615">
        <f>((Constants!$B$5*AG614)+Constants!$B$4*AD615+AH614)/(Constants!$B$5+Constants!$B$4)</f>
        <v>401</v>
      </c>
      <c r="AH615">
        <f>((Constants!$B$5*AG614)+Constants!$B$4*AD615+AH614)-(Constants!$B$5+Constants!$B$4)*AG615</f>
        <v>0</v>
      </c>
      <c r="AI615">
        <f>((Constants!$B$5*AI614)+Constants!$B$4*AE615+AJ614)/(Constants!$B$5+Constants!$B$4)</f>
        <v>400.5</v>
      </c>
      <c r="AJ615">
        <f>((Constants!$B$5*AI614)+Constants!$B$4*AE615+AJ614)-(Constants!$B$4+Constants!$B$5)*AI615</f>
        <v>0</v>
      </c>
      <c r="AK615">
        <f>((Constants!$B$5*AK614)+Constants!$B$4*AF615+AL614)/(Constants!$B$5+Constants!$B$4)</f>
        <v>400.5</v>
      </c>
      <c r="AL615">
        <f>((Constants!$B$5*AK614)+Constants!$B$4*AF615+AL614)-(Constants!$B$5+Constants!$B$4)*AK615</f>
        <v>0</v>
      </c>
      <c r="AM615">
        <f t="shared" si="162"/>
        <v>1</v>
      </c>
      <c r="AN615">
        <f t="shared" si="163"/>
        <v>1</v>
      </c>
      <c r="AO615">
        <f>(200000*(ABS(N615)-ABS(N613))+Constants!$B$7)/(2*Constants!$B$7)</f>
        <v>0.5</v>
      </c>
      <c r="AP615">
        <f>(200000*(ABS(O615)-ABS(O613))+Constants!$B$7)/(2*Constants!$B$7)</f>
        <v>0.5</v>
      </c>
      <c r="AQ615">
        <f t="shared" si="164"/>
        <v>1</v>
      </c>
      <c r="AR615">
        <f>(Constants!$B$3*Constants!$B$8*I615*K615+AS614)/(Constants!$B$9*Constants!$B$4)</f>
        <v>2.51327433628319</v>
      </c>
      <c r="AS615">
        <f>(Constants!$B$3*Constants!$B$8*I615*K615+AS614)-(AR615*Constants!$B$9*Constants!$B$4)</f>
        <v>0</v>
      </c>
      <c r="AT615">
        <f t="shared" si="165"/>
        <v>1540.63716814157</v>
      </c>
      <c r="AU615">
        <f t="array" ref="AU615">IF(SUMPRODUCT(--(SIGN(AN582:AN614)=SIGN(K583:K615)))=0,2,IF(AV614&gt;0,1,0))</f>
        <v>0</v>
      </c>
      <c r="AV615">
        <f>IF(AU615=2,ROUND(5*1000/Constants!$B$11,0),IF(AV614&gt;0,AV614-1,0))</f>
        <v>0</v>
      </c>
      <c r="AW615">
        <f t="shared" si="166"/>
        <v>0</v>
      </c>
      <c r="AX615">
        <f ca="1" t="array" ref="AX615">IF(AW615&gt;Constants!$B$12,2,IF(SUMPRODUCT(--(AX596:AX615=2))=0,0,1))</f>
        <v>2</v>
      </c>
      <c r="AZ615">
        <f t="array" ref="AZ615">IF(ABS(AG615)&gt;Constants!$B$13,2,IF(SUMPRODUCT(--(AZ595:AZ614=2))=0,0,1))</f>
        <v>0</v>
      </c>
    </row>
    <row r="616" spans="1:52">
      <c r="A616" s="3">
        <v>614</v>
      </c>
      <c r="B616">
        <f>Signals!D615</f>
        <v>1</v>
      </c>
      <c r="C616">
        <f>Signals!E615</f>
        <v>1</v>
      </c>
      <c r="D616">
        <f>Signals!G615</f>
        <v>0</v>
      </c>
      <c r="E616">
        <f>Signals!J615</f>
        <v>0</v>
      </c>
      <c r="F616">
        <f>Signals!K615</f>
        <v>0</v>
      </c>
      <c r="G616">
        <f>IF(Constants!$B$2=2,-B616,B616)</f>
        <v>1</v>
      </c>
      <c r="H616">
        <f>IF(Constants!$C$2=2,-C616,C616)</f>
        <v>1</v>
      </c>
      <c r="I616">
        <f t="shared" si="150"/>
        <v>1</v>
      </c>
      <c r="J616">
        <f t="shared" si="151"/>
        <v>1</v>
      </c>
      <c r="K616">
        <f t="shared" si="152"/>
        <v>1</v>
      </c>
      <c r="L616">
        <f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400.5</v>
      </c>
      <c r="M616">
        <f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400.5</v>
      </c>
      <c r="N616">
        <f t="shared" si="153"/>
        <v>400.5</v>
      </c>
      <c r="O616">
        <f t="shared" si="154"/>
        <v>400.5</v>
      </c>
      <c r="P616">
        <f>IF(I616&lt;&gt;0,(ABS(L616*Constants!$B$10)+50)/100,MAX(P615-ABS(N616*Constants!$B$4),0))</f>
        <v>0.54005</v>
      </c>
      <c r="Q616">
        <f>IF(J616&lt;&gt;0,(ABS(M616*Constants!$B$10)+50)/100,MAX(Q615-ABS(O616*Constants!$B$4),0))</f>
        <v>0.54005</v>
      </c>
      <c r="R616">
        <f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400.5</v>
      </c>
      <c r="S616">
        <f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400.5</v>
      </c>
      <c r="T616">
        <f t="shared" si="155"/>
        <v>400.5</v>
      </c>
      <c r="U616">
        <f t="shared" si="156"/>
        <v>400.5</v>
      </c>
      <c r="V616">
        <f>IF(I616&lt;&gt;0,(ABS(R616*Constants!$B$4)+50)/100,IF(R616=0,MAX((0-ABS(T616*Constants!$B$4)),0),(ABS(R616*Constants!$B$4)+50)/100))</f>
        <v>501.125</v>
      </c>
      <c r="W616">
        <f>IF(J616&lt;&gt;0,(ABS(S616*Constants!$B$4)+50)/100,IF(S616=0,MAX((0-ABS(U616*Constants!$B$4)),0),(ABS(S616*Constants!$B$4)+50)/100))</f>
        <v>501.125</v>
      </c>
      <c r="X616">
        <f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400.5</v>
      </c>
      <c r="Y616">
        <f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400.5</v>
      </c>
      <c r="Z616">
        <f t="shared" si="157"/>
        <v>400.5</v>
      </c>
      <c r="AA616">
        <f t="shared" si="158"/>
        <v>400.5</v>
      </c>
      <c r="AB616">
        <f>IF(I616&lt;&gt;0,(ABS(X616*Constants!$B$10)+50)/100,IF(X616=0,MAX((AB615-ABS(Z616*Constants!$B$4)),0),(ABS(X616*Constants!$B$4)+50)/100))</f>
        <v>0.54005</v>
      </c>
      <c r="AC616">
        <f>IF(J616&lt;&gt;0,(ABS(Y616*Constants!$B$10)+50)/100,IF(Y616=0,MAX((AC615-ABS(AA616*Constants!$B$4)),0),(ABS(Y616*Constants!$B$4)+50)/100))</f>
        <v>0.54005</v>
      </c>
      <c r="AD616">
        <f t="shared" si="159"/>
        <v>401</v>
      </c>
      <c r="AE616">
        <f t="shared" si="160"/>
        <v>400.5</v>
      </c>
      <c r="AF616">
        <f t="shared" si="161"/>
        <v>400.5</v>
      </c>
      <c r="AG616">
        <f>((Constants!$B$5*AG615)+Constants!$B$4*AD616+AH615)/(Constants!$B$5+Constants!$B$4)</f>
        <v>401</v>
      </c>
      <c r="AH616">
        <f>((Constants!$B$5*AG615)+Constants!$B$4*AD616+AH615)-(Constants!$B$5+Constants!$B$4)*AG616</f>
        <v>0</v>
      </c>
      <c r="AI616">
        <f>((Constants!$B$5*AI615)+Constants!$B$4*AE616+AJ615)/(Constants!$B$5+Constants!$B$4)</f>
        <v>400.5</v>
      </c>
      <c r="AJ616">
        <f>((Constants!$B$5*AI615)+Constants!$B$4*AE616+AJ615)-(Constants!$B$4+Constants!$B$5)*AI616</f>
        <v>0</v>
      </c>
      <c r="AK616">
        <f>((Constants!$B$5*AK615)+Constants!$B$4*AF616+AL615)/(Constants!$B$5+Constants!$B$4)</f>
        <v>400.5</v>
      </c>
      <c r="AL616">
        <f>((Constants!$B$5*AK615)+Constants!$B$4*AF616+AL615)-(Constants!$B$5+Constants!$B$4)*AK616</f>
        <v>0</v>
      </c>
      <c r="AM616">
        <f t="shared" si="162"/>
        <v>1</v>
      </c>
      <c r="AN616">
        <f t="shared" si="163"/>
        <v>1</v>
      </c>
      <c r="AO616">
        <f>(200000*(ABS(N616)-ABS(N614))+Constants!$B$7)/(2*Constants!$B$7)</f>
        <v>0.5</v>
      </c>
      <c r="AP616">
        <f>(200000*(ABS(O616)-ABS(O614))+Constants!$B$7)/(2*Constants!$B$7)</f>
        <v>0.5</v>
      </c>
      <c r="AQ616">
        <f t="shared" si="164"/>
        <v>1</v>
      </c>
      <c r="AR616">
        <f>(Constants!$B$3*Constants!$B$8*I616*K616+AS615)/(Constants!$B$9*Constants!$B$4)</f>
        <v>2.51327433628319</v>
      </c>
      <c r="AS616">
        <f>(Constants!$B$3*Constants!$B$8*I616*K616+AS615)-(AR616*Constants!$B$9*Constants!$B$4)</f>
        <v>0</v>
      </c>
      <c r="AT616">
        <f t="shared" si="165"/>
        <v>1543.15044247785</v>
      </c>
      <c r="AU616">
        <f t="array" ref="AU616">IF(SUMPRODUCT(--(SIGN(AN583:AN615)=SIGN(K584:K616)))=0,2,IF(AV615&gt;0,1,0))</f>
        <v>0</v>
      </c>
      <c r="AV616">
        <f>IF(AU616=2,ROUND(5*1000/Constants!$B$11,0),IF(AV615&gt;0,AV615-1,0))</f>
        <v>0</v>
      </c>
      <c r="AW616">
        <f t="shared" si="166"/>
        <v>0</v>
      </c>
      <c r="AX616">
        <f ca="1" t="array" ref="AX616">IF(AW616&gt;Constants!$B$12,2,IF(SUMPRODUCT(--(AX597:AX616=2))=0,0,1))</f>
        <v>2</v>
      </c>
      <c r="AZ616">
        <f t="array" ref="AZ616">IF(ABS(AG616)&gt;Constants!$B$13,2,IF(SUMPRODUCT(--(AZ596:AZ615=2))=0,0,1))</f>
        <v>0</v>
      </c>
    </row>
    <row r="617" spans="1:52">
      <c r="A617" s="3">
        <v>615</v>
      </c>
      <c r="B617">
        <f>Signals!D616</f>
        <v>1</v>
      </c>
      <c r="C617">
        <f>Signals!E616</f>
        <v>1</v>
      </c>
      <c r="D617">
        <f>Signals!G616</f>
        <v>0</v>
      </c>
      <c r="E617">
        <f>Signals!J616</f>
        <v>0</v>
      </c>
      <c r="F617">
        <f>Signals!K616</f>
        <v>0</v>
      </c>
      <c r="G617">
        <f>IF(Constants!$B$2=2,-B617,B617)</f>
        <v>1</v>
      </c>
      <c r="H617">
        <f>IF(Constants!$C$2=2,-C617,C617)</f>
        <v>1</v>
      </c>
      <c r="I617">
        <f t="shared" ref="I617:I680" si="167">IF(SIGN(G617+H617)=SIGN(AN616),G617,-G617)</f>
        <v>1</v>
      </c>
      <c r="J617">
        <f t="shared" ref="J617:J680" si="168">IF(SIGN(G617+H617)=SIGN(AN616),H617,-H617)</f>
        <v>1</v>
      </c>
      <c r="K617">
        <f t="shared" ref="K617:K680" si="169">IF(SIGN(G617+H617)=SIGN(AN616),1,-1)</f>
        <v>1</v>
      </c>
      <c r="L617">
        <f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400.5</v>
      </c>
      <c r="M617">
        <f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400.5</v>
      </c>
      <c r="N617">
        <f t="shared" ref="N617:N680" si="170">IF(I617&lt;&gt;0,L617,IF(P616&gt;0,N616,0))</f>
        <v>400.5</v>
      </c>
      <c r="O617">
        <f t="shared" ref="O617:O680" si="171">IF(J617&lt;&gt;0,M617,IF(Q616&gt;0,O616,0))</f>
        <v>400.5</v>
      </c>
      <c r="P617">
        <f>IF(I617&lt;&gt;0,(ABS(L617*Constants!$B$10)+50)/100,MAX(P616-ABS(N617*Constants!$B$4),0))</f>
        <v>0.54005</v>
      </c>
      <c r="Q617">
        <f>IF(J617&lt;&gt;0,(ABS(M617*Constants!$B$10)+50)/100,MAX(Q616-ABS(O617*Constants!$B$4),0))</f>
        <v>0.54005</v>
      </c>
      <c r="R617">
        <f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400.5</v>
      </c>
      <c r="S617">
        <f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400.5</v>
      </c>
      <c r="T617">
        <f t="shared" ref="T617:T680" si="172">IF(I617&lt;&gt;0,R617,IF(V616&gt;0,MAX(T616,R617),R617))</f>
        <v>400.5</v>
      </c>
      <c r="U617">
        <f t="shared" ref="U617:U680" si="173">IF(J617&lt;&gt;0,S617,IF(W616&gt;0,MAX(U616,S617),S617))</f>
        <v>400.5</v>
      </c>
      <c r="V617">
        <f>IF(I617&lt;&gt;0,(ABS(R617*Constants!$B$4)+50)/100,IF(R617=0,MAX((0-ABS(T617*Constants!$B$4)),0),(ABS(R617*Constants!$B$4)+50)/100))</f>
        <v>501.125</v>
      </c>
      <c r="W617">
        <f>IF(J617&lt;&gt;0,(ABS(S617*Constants!$B$4)+50)/100,IF(S617=0,MAX((0-ABS(U617*Constants!$B$4)),0),(ABS(S617*Constants!$B$4)+50)/100))</f>
        <v>501.125</v>
      </c>
      <c r="X617">
        <f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400.5</v>
      </c>
      <c r="Y617">
        <f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400.5</v>
      </c>
      <c r="Z617">
        <f t="shared" ref="Z617:Z680" si="174">IF(I617&lt;&gt;0,X617,IF(AB616&gt;0,MIN(Z616,X617),X617))</f>
        <v>400.5</v>
      </c>
      <c r="AA617">
        <f t="shared" ref="AA617:AA680" si="175">IF(J617&lt;&gt;0,Y617,IF(AC616&gt;0,MIN(AA616,Y617),Y617))</f>
        <v>400.5</v>
      </c>
      <c r="AB617">
        <f>IF(I617&lt;&gt;0,(ABS(X617*Constants!$B$10)+50)/100,IF(X617=0,MAX((AB616-ABS(Z617*Constants!$B$4)),0),(ABS(X617*Constants!$B$4)+50)/100))</f>
        <v>0.54005</v>
      </c>
      <c r="AC617">
        <f>IF(J617&lt;&gt;0,(ABS(Y617*Constants!$B$10)+50)/100,IF(Y617=0,MAX((AC616-ABS(AA617*Constants!$B$4)),0),(ABS(Y617*Constants!$B$4)+50)/100))</f>
        <v>0.54005</v>
      </c>
      <c r="AD617">
        <f t="shared" ref="AD617:AD680" si="176">IF(N617+O617&gt;=0,(1+N617+O617)/2,(N617+O617-1)/2)</f>
        <v>401</v>
      </c>
      <c r="AE617">
        <f t="shared" ref="AE617:AE680" si="177">MAX(T617,U617)</f>
        <v>400.5</v>
      </c>
      <c r="AF617">
        <f t="shared" ref="AF617:AF680" si="178">MIN(Z617,AA617)</f>
        <v>400.5</v>
      </c>
      <c r="AG617">
        <f>((Constants!$B$5*AG616)+Constants!$B$4*AD617+AH616)/(Constants!$B$5+Constants!$B$4)</f>
        <v>401</v>
      </c>
      <c r="AH617">
        <f>((Constants!$B$5*AG616)+Constants!$B$4*AD617+AH616)-(Constants!$B$5+Constants!$B$4)*AG617</f>
        <v>0</v>
      </c>
      <c r="AI617">
        <f>((Constants!$B$5*AI616)+Constants!$B$4*AE617+AJ616)/(Constants!$B$5+Constants!$B$4)</f>
        <v>400.5</v>
      </c>
      <c r="AJ617">
        <f>((Constants!$B$5*AI616)+Constants!$B$4*AE617+AJ616)-(Constants!$B$4+Constants!$B$5)*AI617</f>
        <v>0</v>
      </c>
      <c r="AK617">
        <f>((Constants!$B$5*AK616)+Constants!$B$4*AF617+AL616)/(Constants!$B$5+Constants!$B$4)</f>
        <v>400.5</v>
      </c>
      <c r="AL617">
        <f>((Constants!$B$5*AK616)+Constants!$B$4*AF617+AL616)-(Constants!$B$5+Constants!$B$4)*AK617</f>
        <v>0</v>
      </c>
      <c r="AM617">
        <f t="shared" ref="AM617:AM680" si="179">IF(AG617*K617&gt;0,1,IF(AG617*K617&lt;0,-1,0))</f>
        <v>1</v>
      </c>
      <c r="AN617">
        <f t="shared" ref="AN617:AN680" si="180">IF(SIGN(AI617)=SIGN(AK617),AM617,0)</f>
        <v>1</v>
      </c>
      <c r="AO617">
        <f>(200000*(ABS(N617)-ABS(N615))+Constants!$B$7)/(2*Constants!$B$7)</f>
        <v>0.5</v>
      </c>
      <c r="AP617">
        <f>(200000*(ABS(O617)-ABS(O615))+Constants!$B$7)/(2*Constants!$B$7)</f>
        <v>0.5</v>
      </c>
      <c r="AQ617">
        <f t="shared" ref="AQ617:AQ680" si="181">(1+AO617+AP617)/2</f>
        <v>1</v>
      </c>
      <c r="AR617">
        <f>(Constants!$B$3*Constants!$B$8*I617*K617+AS616)/(Constants!$B$9*Constants!$B$4)</f>
        <v>2.51327433628319</v>
      </c>
      <c r="AS617">
        <f>(Constants!$B$3*Constants!$B$8*I617*K617+AS616)-(AR617*Constants!$B$9*Constants!$B$4)</f>
        <v>0</v>
      </c>
      <c r="AT617">
        <f t="shared" ref="AT617:AT680" si="182">AR617+AT616</f>
        <v>1545.66371681414</v>
      </c>
      <c r="AU617">
        <f t="array" ref="AU617">IF(SUMPRODUCT(--(SIGN(AN584:AN616)=SIGN(K585:K617)))=0,2,IF(AV616&gt;0,1,0))</f>
        <v>0</v>
      </c>
      <c r="AV617">
        <f>IF(AU617=2,ROUND(5*1000/Constants!$B$11,0),IF(AV616&gt;0,AV616-1,0))</f>
        <v>0</v>
      </c>
      <c r="AW617">
        <f t="shared" ref="AW617:AW680" si="183">IF(I617&lt;&gt;J617,AW616+ABS(I617-J617),0)</f>
        <v>0</v>
      </c>
      <c r="AX617">
        <f ca="1" t="array" ref="AX617">IF(AW617&gt;Constants!$B$12,2,IF(SUMPRODUCT(--(AX598:AX617=2))=0,0,1))</f>
        <v>2</v>
      </c>
      <c r="AZ617">
        <f t="array" ref="AZ617">IF(ABS(AG617)&gt;Constants!$B$13,2,IF(SUMPRODUCT(--(AZ597:AZ616=2))=0,0,1))</f>
        <v>0</v>
      </c>
    </row>
    <row r="618" spans="1:52">
      <c r="A618" s="3">
        <v>616</v>
      </c>
      <c r="B618">
        <f>Signals!D617</f>
        <v>1</v>
      </c>
      <c r="C618">
        <f>Signals!E617</f>
        <v>1</v>
      </c>
      <c r="D618">
        <f>Signals!G617</f>
        <v>0</v>
      </c>
      <c r="E618">
        <f>Signals!J617</f>
        <v>0</v>
      </c>
      <c r="F618">
        <f>Signals!K617</f>
        <v>0</v>
      </c>
      <c r="G618">
        <f>IF(Constants!$B$2=2,-B618,B618)</f>
        <v>1</v>
      </c>
      <c r="H618">
        <f>IF(Constants!$C$2=2,-C618,C618)</f>
        <v>1</v>
      </c>
      <c r="I618">
        <f t="shared" si="167"/>
        <v>1</v>
      </c>
      <c r="J618">
        <f t="shared" si="168"/>
        <v>1</v>
      </c>
      <c r="K618">
        <f t="shared" si="169"/>
        <v>1</v>
      </c>
      <c r="L618">
        <f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400.5</v>
      </c>
      <c r="M618">
        <f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400.5</v>
      </c>
      <c r="N618">
        <f t="shared" si="170"/>
        <v>400.5</v>
      </c>
      <c r="O618">
        <f t="shared" si="171"/>
        <v>400.5</v>
      </c>
      <c r="P618">
        <f>IF(I618&lt;&gt;0,(ABS(L618*Constants!$B$10)+50)/100,MAX(P617-ABS(N618*Constants!$B$4),0))</f>
        <v>0.54005</v>
      </c>
      <c r="Q618">
        <f>IF(J618&lt;&gt;0,(ABS(M618*Constants!$B$10)+50)/100,MAX(Q617-ABS(O618*Constants!$B$4),0))</f>
        <v>0.54005</v>
      </c>
      <c r="R618">
        <f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400.5</v>
      </c>
      <c r="S618">
        <f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400.5</v>
      </c>
      <c r="T618">
        <f t="shared" si="172"/>
        <v>400.5</v>
      </c>
      <c r="U618">
        <f t="shared" si="173"/>
        <v>400.5</v>
      </c>
      <c r="V618">
        <f>IF(I618&lt;&gt;0,(ABS(R618*Constants!$B$4)+50)/100,IF(R618=0,MAX((0-ABS(T618*Constants!$B$4)),0),(ABS(R618*Constants!$B$4)+50)/100))</f>
        <v>501.125</v>
      </c>
      <c r="W618">
        <f>IF(J618&lt;&gt;0,(ABS(S618*Constants!$B$4)+50)/100,IF(S618=0,MAX((0-ABS(U618*Constants!$B$4)),0),(ABS(S618*Constants!$B$4)+50)/100))</f>
        <v>501.125</v>
      </c>
      <c r="X618">
        <f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400.5</v>
      </c>
      <c r="Y618">
        <f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400.5</v>
      </c>
      <c r="Z618">
        <f t="shared" si="174"/>
        <v>400.5</v>
      </c>
      <c r="AA618">
        <f t="shared" si="175"/>
        <v>400.5</v>
      </c>
      <c r="AB618">
        <f>IF(I618&lt;&gt;0,(ABS(X618*Constants!$B$10)+50)/100,IF(X618=0,MAX((AB617-ABS(Z618*Constants!$B$4)),0),(ABS(X618*Constants!$B$4)+50)/100))</f>
        <v>0.54005</v>
      </c>
      <c r="AC618">
        <f>IF(J618&lt;&gt;0,(ABS(Y618*Constants!$B$10)+50)/100,IF(Y618=0,MAX((AC617-ABS(AA618*Constants!$B$4)),0),(ABS(Y618*Constants!$B$4)+50)/100))</f>
        <v>0.54005</v>
      </c>
      <c r="AD618">
        <f t="shared" si="176"/>
        <v>401</v>
      </c>
      <c r="AE618">
        <f t="shared" si="177"/>
        <v>400.5</v>
      </c>
      <c r="AF618">
        <f t="shared" si="178"/>
        <v>400.5</v>
      </c>
      <c r="AG618">
        <f>((Constants!$B$5*AG617)+Constants!$B$4*AD618+AH617)/(Constants!$B$5+Constants!$B$4)</f>
        <v>401</v>
      </c>
      <c r="AH618">
        <f>((Constants!$B$5*AG617)+Constants!$B$4*AD618+AH617)-(Constants!$B$5+Constants!$B$4)*AG618</f>
        <v>0</v>
      </c>
      <c r="AI618">
        <f>((Constants!$B$5*AI617)+Constants!$B$4*AE618+AJ617)/(Constants!$B$5+Constants!$B$4)</f>
        <v>400.5</v>
      </c>
      <c r="AJ618">
        <f>((Constants!$B$5*AI617)+Constants!$B$4*AE618+AJ617)-(Constants!$B$4+Constants!$B$5)*AI618</f>
        <v>0</v>
      </c>
      <c r="AK618">
        <f>((Constants!$B$5*AK617)+Constants!$B$4*AF618+AL617)/(Constants!$B$5+Constants!$B$4)</f>
        <v>400.5</v>
      </c>
      <c r="AL618">
        <f>((Constants!$B$5*AK617)+Constants!$B$4*AF618+AL617)-(Constants!$B$5+Constants!$B$4)*AK618</f>
        <v>0</v>
      </c>
      <c r="AM618">
        <f t="shared" si="179"/>
        <v>1</v>
      </c>
      <c r="AN618">
        <f t="shared" si="180"/>
        <v>1</v>
      </c>
      <c r="AO618">
        <f>(200000*(ABS(N618)-ABS(N616))+Constants!$B$7)/(2*Constants!$B$7)</f>
        <v>0.5</v>
      </c>
      <c r="AP618">
        <f>(200000*(ABS(O618)-ABS(O616))+Constants!$B$7)/(2*Constants!$B$7)</f>
        <v>0.5</v>
      </c>
      <c r="AQ618">
        <f t="shared" si="181"/>
        <v>1</v>
      </c>
      <c r="AR618">
        <f>(Constants!$B$3*Constants!$B$8*I618*K618+AS617)/(Constants!$B$9*Constants!$B$4)</f>
        <v>2.51327433628319</v>
      </c>
      <c r="AS618">
        <f>(Constants!$B$3*Constants!$B$8*I618*K618+AS617)-(AR618*Constants!$B$9*Constants!$B$4)</f>
        <v>0</v>
      </c>
      <c r="AT618">
        <f t="shared" si="182"/>
        <v>1548.17699115042</v>
      </c>
      <c r="AU618">
        <f t="array" ref="AU618">IF(SUMPRODUCT(--(SIGN(AN585:AN617)=SIGN(K586:K618)))=0,2,IF(AV617&gt;0,1,0))</f>
        <v>0</v>
      </c>
      <c r="AV618">
        <f>IF(AU618=2,ROUND(5*1000/Constants!$B$11,0),IF(AV617&gt;0,AV617-1,0))</f>
        <v>0</v>
      </c>
      <c r="AW618">
        <f t="shared" si="183"/>
        <v>0</v>
      </c>
      <c r="AX618">
        <f ca="1" t="array" ref="AX618">IF(AW618&gt;Constants!$B$12,2,IF(SUMPRODUCT(--(AX599:AX618=2))=0,0,1))</f>
        <v>2</v>
      </c>
      <c r="AZ618">
        <f t="array" ref="AZ618">IF(ABS(AG618)&gt;Constants!$B$13,2,IF(SUMPRODUCT(--(AZ598:AZ617=2))=0,0,1))</f>
        <v>0</v>
      </c>
    </row>
    <row r="619" spans="1:52">
      <c r="A619" s="3">
        <v>617</v>
      </c>
      <c r="B619">
        <f>Signals!D618</f>
        <v>1</v>
      </c>
      <c r="C619">
        <f>Signals!E618</f>
        <v>1</v>
      </c>
      <c r="D619">
        <f>Signals!G618</f>
        <v>0</v>
      </c>
      <c r="E619">
        <f>Signals!J618</f>
        <v>0</v>
      </c>
      <c r="F619">
        <f>Signals!K618</f>
        <v>0</v>
      </c>
      <c r="G619">
        <f>IF(Constants!$B$2=2,-B619,B619)</f>
        <v>1</v>
      </c>
      <c r="H619">
        <f>IF(Constants!$C$2=2,-C619,C619)</f>
        <v>1</v>
      </c>
      <c r="I619">
        <f t="shared" si="167"/>
        <v>1</v>
      </c>
      <c r="J619">
        <f t="shared" si="168"/>
        <v>1</v>
      </c>
      <c r="K619">
        <f t="shared" si="169"/>
        <v>1</v>
      </c>
      <c r="L619">
        <f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400.5</v>
      </c>
      <c r="M619">
        <f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400.5</v>
      </c>
      <c r="N619">
        <f t="shared" si="170"/>
        <v>400.5</v>
      </c>
      <c r="O619">
        <f t="shared" si="171"/>
        <v>400.5</v>
      </c>
      <c r="P619">
        <f>IF(I619&lt;&gt;0,(ABS(L619*Constants!$B$10)+50)/100,MAX(P618-ABS(N619*Constants!$B$4),0))</f>
        <v>0.54005</v>
      </c>
      <c r="Q619">
        <f>IF(J619&lt;&gt;0,(ABS(M619*Constants!$B$10)+50)/100,MAX(Q618-ABS(O619*Constants!$B$4),0))</f>
        <v>0.54005</v>
      </c>
      <c r="R619">
        <f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400.5</v>
      </c>
      <c r="S619">
        <f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400.5</v>
      </c>
      <c r="T619">
        <f t="shared" si="172"/>
        <v>400.5</v>
      </c>
      <c r="U619">
        <f t="shared" si="173"/>
        <v>400.5</v>
      </c>
      <c r="V619">
        <f>IF(I619&lt;&gt;0,(ABS(R619*Constants!$B$4)+50)/100,IF(R619=0,MAX((0-ABS(T619*Constants!$B$4)),0),(ABS(R619*Constants!$B$4)+50)/100))</f>
        <v>501.125</v>
      </c>
      <c r="W619">
        <f>IF(J619&lt;&gt;0,(ABS(S619*Constants!$B$4)+50)/100,IF(S619=0,MAX((0-ABS(U619*Constants!$B$4)),0),(ABS(S619*Constants!$B$4)+50)/100))</f>
        <v>501.125</v>
      </c>
      <c r="X619">
        <f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400.5</v>
      </c>
      <c r="Y619">
        <f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400.5</v>
      </c>
      <c r="Z619">
        <f t="shared" si="174"/>
        <v>400.5</v>
      </c>
      <c r="AA619">
        <f t="shared" si="175"/>
        <v>400.5</v>
      </c>
      <c r="AB619">
        <f>IF(I619&lt;&gt;0,(ABS(X619*Constants!$B$10)+50)/100,IF(X619=0,MAX((AB618-ABS(Z619*Constants!$B$4)),0),(ABS(X619*Constants!$B$4)+50)/100))</f>
        <v>0.54005</v>
      </c>
      <c r="AC619">
        <f>IF(J619&lt;&gt;0,(ABS(Y619*Constants!$B$10)+50)/100,IF(Y619=0,MAX((AC618-ABS(AA619*Constants!$B$4)),0),(ABS(Y619*Constants!$B$4)+50)/100))</f>
        <v>0.54005</v>
      </c>
      <c r="AD619">
        <f t="shared" si="176"/>
        <v>401</v>
      </c>
      <c r="AE619">
        <f t="shared" si="177"/>
        <v>400.5</v>
      </c>
      <c r="AF619">
        <f t="shared" si="178"/>
        <v>400.5</v>
      </c>
      <c r="AG619">
        <f>((Constants!$B$5*AG618)+Constants!$B$4*AD619+AH618)/(Constants!$B$5+Constants!$B$4)</f>
        <v>401</v>
      </c>
      <c r="AH619">
        <f>((Constants!$B$5*AG618)+Constants!$B$4*AD619+AH618)-(Constants!$B$5+Constants!$B$4)*AG619</f>
        <v>0</v>
      </c>
      <c r="AI619">
        <f>((Constants!$B$5*AI618)+Constants!$B$4*AE619+AJ618)/(Constants!$B$5+Constants!$B$4)</f>
        <v>400.5</v>
      </c>
      <c r="AJ619">
        <f>((Constants!$B$5*AI618)+Constants!$B$4*AE619+AJ618)-(Constants!$B$4+Constants!$B$5)*AI619</f>
        <v>0</v>
      </c>
      <c r="AK619">
        <f>((Constants!$B$5*AK618)+Constants!$B$4*AF619+AL618)/(Constants!$B$5+Constants!$B$4)</f>
        <v>400.5</v>
      </c>
      <c r="AL619">
        <f>((Constants!$B$5*AK618)+Constants!$B$4*AF619+AL618)-(Constants!$B$5+Constants!$B$4)*AK619</f>
        <v>0</v>
      </c>
      <c r="AM619">
        <f t="shared" si="179"/>
        <v>1</v>
      </c>
      <c r="AN619">
        <f t="shared" si="180"/>
        <v>1</v>
      </c>
      <c r="AO619">
        <f>(200000*(ABS(N619)-ABS(N617))+Constants!$B$7)/(2*Constants!$B$7)</f>
        <v>0.5</v>
      </c>
      <c r="AP619">
        <f>(200000*(ABS(O619)-ABS(O617))+Constants!$B$7)/(2*Constants!$B$7)</f>
        <v>0.5</v>
      </c>
      <c r="AQ619">
        <f t="shared" si="181"/>
        <v>1</v>
      </c>
      <c r="AR619">
        <f>(Constants!$B$3*Constants!$B$8*I619*K619+AS618)/(Constants!$B$9*Constants!$B$4)</f>
        <v>2.51327433628319</v>
      </c>
      <c r="AS619">
        <f>(Constants!$B$3*Constants!$B$8*I619*K619+AS618)-(AR619*Constants!$B$9*Constants!$B$4)</f>
        <v>0</v>
      </c>
      <c r="AT619">
        <f t="shared" si="182"/>
        <v>1550.6902654867</v>
      </c>
      <c r="AU619">
        <f t="array" ref="AU619">IF(SUMPRODUCT(--(SIGN(AN586:AN618)=SIGN(K587:K619)))=0,2,IF(AV618&gt;0,1,0))</f>
        <v>0</v>
      </c>
      <c r="AV619">
        <f>IF(AU619=2,ROUND(5*1000/Constants!$B$11,0),IF(AV618&gt;0,AV618-1,0))</f>
        <v>0</v>
      </c>
      <c r="AW619">
        <f t="shared" si="183"/>
        <v>0</v>
      </c>
      <c r="AX619">
        <f ca="1" t="array" ref="AX619">IF(AW619&gt;Constants!$B$12,2,IF(SUMPRODUCT(--(AX600:AX619=2))=0,0,1))</f>
        <v>2</v>
      </c>
      <c r="AZ619">
        <f t="array" ref="AZ619">IF(ABS(AG619)&gt;Constants!$B$13,2,IF(SUMPRODUCT(--(AZ599:AZ618=2))=0,0,1))</f>
        <v>0</v>
      </c>
    </row>
    <row r="620" spans="1:52">
      <c r="A620" s="3">
        <v>618</v>
      </c>
      <c r="B620">
        <f>Signals!D619</f>
        <v>1</v>
      </c>
      <c r="C620">
        <f>Signals!E619</f>
        <v>1</v>
      </c>
      <c r="D620">
        <f>Signals!G619</f>
        <v>0</v>
      </c>
      <c r="E620">
        <f>Signals!J619</f>
        <v>0</v>
      </c>
      <c r="F620">
        <f>Signals!K619</f>
        <v>0</v>
      </c>
      <c r="G620">
        <f>IF(Constants!$B$2=2,-B620,B620)</f>
        <v>1</v>
      </c>
      <c r="H620">
        <f>IF(Constants!$C$2=2,-C620,C620)</f>
        <v>1</v>
      </c>
      <c r="I620">
        <f t="shared" si="167"/>
        <v>1</v>
      </c>
      <c r="J620">
        <f t="shared" si="168"/>
        <v>1</v>
      </c>
      <c r="K620">
        <f t="shared" si="169"/>
        <v>1</v>
      </c>
      <c r="L620">
        <f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400.5</v>
      </c>
      <c r="M620">
        <f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400.5</v>
      </c>
      <c r="N620">
        <f t="shared" si="170"/>
        <v>400.5</v>
      </c>
      <c r="O620">
        <f t="shared" si="171"/>
        <v>400.5</v>
      </c>
      <c r="P620">
        <f>IF(I620&lt;&gt;0,(ABS(L620*Constants!$B$10)+50)/100,MAX(P619-ABS(N620*Constants!$B$4),0))</f>
        <v>0.54005</v>
      </c>
      <c r="Q620">
        <f>IF(J620&lt;&gt;0,(ABS(M620*Constants!$B$10)+50)/100,MAX(Q619-ABS(O620*Constants!$B$4),0))</f>
        <v>0.54005</v>
      </c>
      <c r="R620">
        <f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400.5</v>
      </c>
      <c r="S620">
        <f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400.5</v>
      </c>
      <c r="T620">
        <f t="shared" si="172"/>
        <v>400.5</v>
      </c>
      <c r="U620">
        <f t="shared" si="173"/>
        <v>400.5</v>
      </c>
      <c r="V620">
        <f>IF(I620&lt;&gt;0,(ABS(R620*Constants!$B$4)+50)/100,IF(R620=0,MAX((0-ABS(T620*Constants!$B$4)),0),(ABS(R620*Constants!$B$4)+50)/100))</f>
        <v>501.125</v>
      </c>
      <c r="W620">
        <f>IF(J620&lt;&gt;0,(ABS(S620*Constants!$B$4)+50)/100,IF(S620=0,MAX((0-ABS(U620*Constants!$B$4)),0),(ABS(S620*Constants!$B$4)+50)/100))</f>
        <v>501.125</v>
      </c>
      <c r="X620">
        <f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400.5</v>
      </c>
      <c r="Y620">
        <f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400.5</v>
      </c>
      <c r="Z620">
        <f t="shared" si="174"/>
        <v>400.5</v>
      </c>
      <c r="AA620">
        <f t="shared" si="175"/>
        <v>400.5</v>
      </c>
      <c r="AB620">
        <f>IF(I620&lt;&gt;0,(ABS(X620*Constants!$B$10)+50)/100,IF(X620=0,MAX((AB619-ABS(Z620*Constants!$B$4)),0),(ABS(X620*Constants!$B$4)+50)/100))</f>
        <v>0.54005</v>
      </c>
      <c r="AC620">
        <f>IF(J620&lt;&gt;0,(ABS(Y620*Constants!$B$10)+50)/100,IF(Y620=0,MAX((AC619-ABS(AA620*Constants!$B$4)),0),(ABS(Y620*Constants!$B$4)+50)/100))</f>
        <v>0.54005</v>
      </c>
      <c r="AD620">
        <f t="shared" si="176"/>
        <v>401</v>
      </c>
      <c r="AE620">
        <f t="shared" si="177"/>
        <v>400.5</v>
      </c>
      <c r="AF620">
        <f t="shared" si="178"/>
        <v>400.5</v>
      </c>
      <c r="AG620">
        <f>((Constants!$B$5*AG619)+Constants!$B$4*AD620+AH619)/(Constants!$B$5+Constants!$B$4)</f>
        <v>401</v>
      </c>
      <c r="AH620">
        <f>((Constants!$B$5*AG619)+Constants!$B$4*AD620+AH619)-(Constants!$B$5+Constants!$B$4)*AG620</f>
        <v>0</v>
      </c>
      <c r="AI620">
        <f>((Constants!$B$5*AI619)+Constants!$B$4*AE620+AJ619)/(Constants!$B$5+Constants!$B$4)</f>
        <v>400.5</v>
      </c>
      <c r="AJ620">
        <f>((Constants!$B$5*AI619)+Constants!$B$4*AE620+AJ619)-(Constants!$B$4+Constants!$B$5)*AI620</f>
        <v>0</v>
      </c>
      <c r="AK620">
        <f>((Constants!$B$5*AK619)+Constants!$B$4*AF620+AL619)/(Constants!$B$5+Constants!$B$4)</f>
        <v>400.5</v>
      </c>
      <c r="AL620">
        <f>((Constants!$B$5*AK619)+Constants!$B$4*AF620+AL619)-(Constants!$B$5+Constants!$B$4)*AK620</f>
        <v>0</v>
      </c>
      <c r="AM620">
        <f t="shared" si="179"/>
        <v>1</v>
      </c>
      <c r="AN620">
        <f t="shared" si="180"/>
        <v>1</v>
      </c>
      <c r="AO620">
        <f>(200000*(ABS(N620)-ABS(N618))+Constants!$B$7)/(2*Constants!$B$7)</f>
        <v>0.5</v>
      </c>
      <c r="AP620">
        <f>(200000*(ABS(O620)-ABS(O618))+Constants!$B$7)/(2*Constants!$B$7)</f>
        <v>0.5</v>
      </c>
      <c r="AQ620">
        <f t="shared" si="181"/>
        <v>1</v>
      </c>
      <c r="AR620">
        <f>(Constants!$B$3*Constants!$B$8*I620*K620+AS619)/(Constants!$B$9*Constants!$B$4)</f>
        <v>2.51327433628319</v>
      </c>
      <c r="AS620">
        <f>(Constants!$B$3*Constants!$B$8*I620*K620+AS619)-(AR620*Constants!$B$9*Constants!$B$4)</f>
        <v>0</v>
      </c>
      <c r="AT620">
        <f t="shared" si="182"/>
        <v>1553.20353982299</v>
      </c>
      <c r="AU620">
        <f t="array" ref="AU620">IF(SUMPRODUCT(--(SIGN(AN587:AN619)=SIGN(K588:K620)))=0,2,IF(AV619&gt;0,1,0))</f>
        <v>0</v>
      </c>
      <c r="AV620">
        <f>IF(AU620=2,ROUND(5*1000/Constants!$B$11,0),IF(AV619&gt;0,AV619-1,0))</f>
        <v>0</v>
      </c>
      <c r="AW620">
        <f t="shared" si="183"/>
        <v>0</v>
      </c>
      <c r="AX620">
        <f ca="1" t="array" ref="AX620">IF(AW620&gt;Constants!$B$12,2,IF(SUMPRODUCT(--(AX601:AX620=2))=0,0,1))</f>
        <v>2</v>
      </c>
      <c r="AZ620">
        <f t="array" ref="AZ620">IF(ABS(AG620)&gt;Constants!$B$13,2,IF(SUMPRODUCT(--(AZ600:AZ619=2))=0,0,1))</f>
        <v>0</v>
      </c>
    </row>
    <row r="621" spans="1:52">
      <c r="A621" s="3">
        <v>619</v>
      </c>
      <c r="B621">
        <f>Signals!D620</f>
        <v>1</v>
      </c>
      <c r="C621">
        <f>Signals!E620</f>
        <v>1</v>
      </c>
      <c r="D621">
        <f>Signals!G620</f>
        <v>0</v>
      </c>
      <c r="E621">
        <f>Signals!J620</f>
        <v>0</v>
      </c>
      <c r="F621">
        <f>Signals!K620</f>
        <v>0</v>
      </c>
      <c r="G621">
        <f>IF(Constants!$B$2=2,-B621,B621)</f>
        <v>1</v>
      </c>
      <c r="H621">
        <f>IF(Constants!$C$2=2,-C621,C621)</f>
        <v>1</v>
      </c>
      <c r="I621">
        <f t="shared" si="167"/>
        <v>1</v>
      </c>
      <c r="J621">
        <f t="shared" si="168"/>
        <v>1</v>
      </c>
      <c r="K621">
        <f t="shared" si="169"/>
        <v>1</v>
      </c>
      <c r="L621">
        <f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400.5</v>
      </c>
      <c r="M621">
        <f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400.5</v>
      </c>
      <c r="N621">
        <f t="shared" si="170"/>
        <v>400.5</v>
      </c>
      <c r="O621">
        <f t="shared" si="171"/>
        <v>400.5</v>
      </c>
      <c r="P621">
        <f>IF(I621&lt;&gt;0,(ABS(L621*Constants!$B$10)+50)/100,MAX(P620-ABS(N621*Constants!$B$4),0))</f>
        <v>0.54005</v>
      </c>
      <c r="Q621">
        <f>IF(J621&lt;&gt;0,(ABS(M621*Constants!$B$10)+50)/100,MAX(Q620-ABS(O621*Constants!$B$4),0))</f>
        <v>0.54005</v>
      </c>
      <c r="R621">
        <f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400.5</v>
      </c>
      <c r="S621">
        <f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400.5</v>
      </c>
      <c r="T621">
        <f t="shared" si="172"/>
        <v>400.5</v>
      </c>
      <c r="U621">
        <f t="shared" si="173"/>
        <v>400.5</v>
      </c>
      <c r="V621">
        <f>IF(I621&lt;&gt;0,(ABS(R621*Constants!$B$4)+50)/100,IF(R621=0,MAX((0-ABS(T621*Constants!$B$4)),0),(ABS(R621*Constants!$B$4)+50)/100))</f>
        <v>501.125</v>
      </c>
      <c r="W621">
        <f>IF(J621&lt;&gt;0,(ABS(S621*Constants!$B$4)+50)/100,IF(S621=0,MAX((0-ABS(U621*Constants!$B$4)),0),(ABS(S621*Constants!$B$4)+50)/100))</f>
        <v>501.125</v>
      </c>
      <c r="X621">
        <f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400.5</v>
      </c>
      <c r="Y621">
        <f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400.5</v>
      </c>
      <c r="Z621">
        <f t="shared" si="174"/>
        <v>400.5</v>
      </c>
      <c r="AA621">
        <f t="shared" si="175"/>
        <v>400.5</v>
      </c>
      <c r="AB621">
        <f>IF(I621&lt;&gt;0,(ABS(X621*Constants!$B$10)+50)/100,IF(X621=0,MAX((AB620-ABS(Z621*Constants!$B$4)),0),(ABS(X621*Constants!$B$4)+50)/100))</f>
        <v>0.54005</v>
      </c>
      <c r="AC621">
        <f>IF(J621&lt;&gt;0,(ABS(Y621*Constants!$B$10)+50)/100,IF(Y621=0,MAX((AC620-ABS(AA621*Constants!$B$4)),0),(ABS(Y621*Constants!$B$4)+50)/100))</f>
        <v>0.54005</v>
      </c>
      <c r="AD621">
        <f t="shared" si="176"/>
        <v>401</v>
      </c>
      <c r="AE621">
        <f t="shared" si="177"/>
        <v>400.5</v>
      </c>
      <c r="AF621">
        <f t="shared" si="178"/>
        <v>400.5</v>
      </c>
      <c r="AG621">
        <f>((Constants!$B$5*AG620)+Constants!$B$4*AD621+AH620)/(Constants!$B$5+Constants!$B$4)</f>
        <v>401</v>
      </c>
      <c r="AH621">
        <f>((Constants!$B$5*AG620)+Constants!$B$4*AD621+AH620)-(Constants!$B$5+Constants!$B$4)*AG621</f>
        <v>0</v>
      </c>
      <c r="AI621">
        <f>((Constants!$B$5*AI620)+Constants!$B$4*AE621+AJ620)/(Constants!$B$5+Constants!$B$4)</f>
        <v>400.5</v>
      </c>
      <c r="AJ621">
        <f>((Constants!$B$5*AI620)+Constants!$B$4*AE621+AJ620)-(Constants!$B$4+Constants!$B$5)*AI621</f>
        <v>0</v>
      </c>
      <c r="AK621">
        <f>((Constants!$B$5*AK620)+Constants!$B$4*AF621+AL620)/(Constants!$B$5+Constants!$B$4)</f>
        <v>400.5</v>
      </c>
      <c r="AL621">
        <f>((Constants!$B$5*AK620)+Constants!$B$4*AF621+AL620)-(Constants!$B$5+Constants!$B$4)*AK621</f>
        <v>0</v>
      </c>
      <c r="AM621">
        <f t="shared" si="179"/>
        <v>1</v>
      </c>
      <c r="AN621">
        <f t="shared" si="180"/>
        <v>1</v>
      </c>
      <c r="AO621">
        <f>(200000*(ABS(N621)-ABS(N619))+Constants!$B$7)/(2*Constants!$B$7)</f>
        <v>0.5</v>
      </c>
      <c r="AP621">
        <f>(200000*(ABS(O621)-ABS(O619))+Constants!$B$7)/(2*Constants!$B$7)</f>
        <v>0.5</v>
      </c>
      <c r="AQ621">
        <f t="shared" si="181"/>
        <v>1</v>
      </c>
      <c r="AR621">
        <f>(Constants!$B$3*Constants!$B$8*I621*K621+AS620)/(Constants!$B$9*Constants!$B$4)</f>
        <v>2.51327433628319</v>
      </c>
      <c r="AS621">
        <f>(Constants!$B$3*Constants!$B$8*I621*K621+AS620)-(AR621*Constants!$B$9*Constants!$B$4)</f>
        <v>0</v>
      </c>
      <c r="AT621">
        <f t="shared" si="182"/>
        <v>1555.71681415927</v>
      </c>
      <c r="AU621">
        <f t="array" ref="AU621">IF(SUMPRODUCT(--(SIGN(AN588:AN620)=SIGN(K589:K621)))=0,2,IF(AV620&gt;0,1,0))</f>
        <v>0</v>
      </c>
      <c r="AV621">
        <f>IF(AU621=2,ROUND(5*1000/Constants!$B$11,0),IF(AV620&gt;0,AV620-1,0))</f>
        <v>0</v>
      </c>
      <c r="AW621">
        <f t="shared" si="183"/>
        <v>0</v>
      </c>
      <c r="AX621">
        <f ca="1" t="array" ref="AX621">IF(AW621&gt;Constants!$B$12,2,IF(SUMPRODUCT(--(AX602:AX621=2))=0,0,1))</f>
        <v>2</v>
      </c>
      <c r="AZ621">
        <f t="array" ref="AZ621">IF(ABS(AG621)&gt;Constants!$B$13,2,IF(SUMPRODUCT(--(AZ601:AZ620=2))=0,0,1))</f>
        <v>0</v>
      </c>
    </row>
    <row r="622" spans="1:52">
      <c r="A622" s="3">
        <v>620</v>
      </c>
      <c r="B622">
        <f>Signals!D621</f>
        <v>1</v>
      </c>
      <c r="C622">
        <f>Signals!E621</f>
        <v>1</v>
      </c>
      <c r="D622">
        <f>Signals!G621</f>
        <v>0</v>
      </c>
      <c r="E622">
        <f>Signals!J621</f>
        <v>0</v>
      </c>
      <c r="F622">
        <f>Signals!K621</f>
        <v>0</v>
      </c>
      <c r="G622">
        <f>IF(Constants!$B$2=2,-B622,B622)</f>
        <v>1</v>
      </c>
      <c r="H622">
        <f>IF(Constants!$C$2=2,-C622,C622)</f>
        <v>1</v>
      </c>
      <c r="I622">
        <f t="shared" si="167"/>
        <v>1</v>
      </c>
      <c r="J622">
        <f t="shared" si="168"/>
        <v>1</v>
      </c>
      <c r="K622">
        <f t="shared" si="169"/>
        <v>1</v>
      </c>
      <c r="L622">
        <f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400.5</v>
      </c>
      <c r="M622">
        <f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400.5</v>
      </c>
      <c r="N622">
        <f t="shared" si="170"/>
        <v>400.5</v>
      </c>
      <c r="O622">
        <f t="shared" si="171"/>
        <v>400.5</v>
      </c>
      <c r="P622">
        <f>IF(I622&lt;&gt;0,(ABS(L622*Constants!$B$10)+50)/100,MAX(P621-ABS(N622*Constants!$B$4),0))</f>
        <v>0.54005</v>
      </c>
      <c r="Q622">
        <f>IF(J622&lt;&gt;0,(ABS(M622*Constants!$B$10)+50)/100,MAX(Q621-ABS(O622*Constants!$B$4),0))</f>
        <v>0.54005</v>
      </c>
      <c r="R622">
        <f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400.5</v>
      </c>
      <c r="S622">
        <f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400.5</v>
      </c>
      <c r="T622">
        <f t="shared" si="172"/>
        <v>400.5</v>
      </c>
      <c r="U622">
        <f t="shared" si="173"/>
        <v>400.5</v>
      </c>
      <c r="V622">
        <f>IF(I622&lt;&gt;0,(ABS(R622*Constants!$B$4)+50)/100,IF(R622=0,MAX((0-ABS(T622*Constants!$B$4)),0),(ABS(R622*Constants!$B$4)+50)/100))</f>
        <v>501.125</v>
      </c>
      <c r="W622">
        <f>IF(J622&lt;&gt;0,(ABS(S622*Constants!$B$4)+50)/100,IF(S622=0,MAX((0-ABS(U622*Constants!$B$4)),0),(ABS(S622*Constants!$B$4)+50)/100))</f>
        <v>501.125</v>
      </c>
      <c r="X622">
        <f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400.5</v>
      </c>
      <c r="Y622">
        <f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400.5</v>
      </c>
      <c r="Z622">
        <f t="shared" si="174"/>
        <v>400.5</v>
      </c>
      <c r="AA622">
        <f t="shared" si="175"/>
        <v>400.5</v>
      </c>
      <c r="AB622">
        <f>IF(I622&lt;&gt;0,(ABS(X622*Constants!$B$10)+50)/100,IF(X622=0,MAX((AB621-ABS(Z622*Constants!$B$4)),0),(ABS(X622*Constants!$B$4)+50)/100))</f>
        <v>0.54005</v>
      </c>
      <c r="AC622">
        <f>IF(J622&lt;&gt;0,(ABS(Y622*Constants!$B$10)+50)/100,IF(Y622=0,MAX((AC621-ABS(AA622*Constants!$B$4)),0),(ABS(Y622*Constants!$B$4)+50)/100))</f>
        <v>0.54005</v>
      </c>
      <c r="AD622">
        <f t="shared" si="176"/>
        <v>401</v>
      </c>
      <c r="AE622">
        <f t="shared" si="177"/>
        <v>400.5</v>
      </c>
      <c r="AF622">
        <f t="shared" si="178"/>
        <v>400.5</v>
      </c>
      <c r="AG622">
        <f>((Constants!$B$5*AG621)+Constants!$B$4*AD622+AH621)/(Constants!$B$5+Constants!$B$4)</f>
        <v>401</v>
      </c>
      <c r="AH622">
        <f>((Constants!$B$5*AG621)+Constants!$B$4*AD622+AH621)-(Constants!$B$5+Constants!$B$4)*AG622</f>
        <v>0</v>
      </c>
      <c r="AI622">
        <f>((Constants!$B$5*AI621)+Constants!$B$4*AE622+AJ621)/(Constants!$B$5+Constants!$B$4)</f>
        <v>400.5</v>
      </c>
      <c r="AJ622">
        <f>((Constants!$B$5*AI621)+Constants!$B$4*AE622+AJ621)-(Constants!$B$4+Constants!$B$5)*AI622</f>
        <v>0</v>
      </c>
      <c r="AK622">
        <f>((Constants!$B$5*AK621)+Constants!$B$4*AF622+AL621)/(Constants!$B$5+Constants!$B$4)</f>
        <v>400.5</v>
      </c>
      <c r="AL622">
        <f>((Constants!$B$5*AK621)+Constants!$B$4*AF622+AL621)-(Constants!$B$5+Constants!$B$4)*AK622</f>
        <v>0</v>
      </c>
      <c r="AM622">
        <f t="shared" si="179"/>
        <v>1</v>
      </c>
      <c r="AN622">
        <f t="shared" si="180"/>
        <v>1</v>
      </c>
      <c r="AO622">
        <f>(200000*(ABS(N622)-ABS(N620))+Constants!$B$7)/(2*Constants!$B$7)</f>
        <v>0.5</v>
      </c>
      <c r="AP622">
        <f>(200000*(ABS(O622)-ABS(O620))+Constants!$B$7)/(2*Constants!$B$7)</f>
        <v>0.5</v>
      </c>
      <c r="AQ622">
        <f t="shared" si="181"/>
        <v>1</v>
      </c>
      <c r="AR622">
        <f>(Constants!$B$3*Constants!$B$8*I622*K622+AS621)/(Constants!$B$9*Constants!$B$4)</f>
        <v>2.51327433628319</v>
      </c>
      <c r="AS622">
        <f>(Constants!$B$3*Constants!$B$8*I622*K622+AS621)-(AR622*Constants!$B$9*Constants!$B$4)</f>
        <v>0</v>
      </c>
      <c r="AT622">
        <f t="shared" si="182"/>
        <v>1558.23008849555</v>
      </c>
      <c r="AU622">
        <f t="array" ref="AU622">IF(SUMPRODUCT(--(SIGN(AN589:AN621)=SIGN(K590:K622)))=0,2,IF(AV621&gt;0,1,0))</f>
        <v>0</v>
      </c>
      <c r="AV622">
        <f>IF(AU622=2,ROUND(5*1000/Constants!$B$11,0),IF(AV621&gt;0,AV621-1,0))</f>
        <v>0</v>
      </c>
      <c r="AW622">
        <f t="shared" si="183"/>
        <v>0</v>
      </c>
      <c r="AX622">
        <f ca="1" t="array" ref="AX622">IF(AW622&gt;Constants!$B$12,2,IF(SUMPRODUCT(--(AX603:AX622=2))=0,0,1))</f>
        <v>2</v>
      </c>
      <c r="AZ622">
        <f t="array" ref="AZ622">IF(ABS(AG622)&gt;Constants!$B$13,2,IF(SUMPRODUCT(--(AZ602:AZ621=2))=0,0,1))</f>
        <v>0</v>
      </c>
    </row>
    <row r="623" spans="1:52">
      <c r="A623" s="3">
        <v>621</v>
      </c>
      <c r="B623">
        <f>Signals!D622</f>
        <v>1</v>
      </c>
      <c r="C623">
        <f>Signals!E622</f>
        <v>1</v>
      </c>
      <c r="D623">
        <f>Signals!G622</f>
        <v>0</v>
      </c>
      <c r="E623">
        <f>Signals!J622</f>
        <v>0</v>
      </c>
      <c r="F623">
        <f>Signals!K622</f>
        <v>0</v>
      </c>
      <c r="G623">
        <f>IF(Constants!$B$2=2,-B623,B623)</f>
        <v>1</v>
      </c>
      <c r="H623">
        <f>IF(Constants!$C$2=2,-C623,C623)</f>
        <v>1</v>
      </c>
      <c r="I623">
        <f t="shared" si="167"/>
        <v>1</v>
      </c>
      <c r="J623">
        <f t="shared" si="168"/>
        <v>1</v>
      </c>
      <c r="K623">
        <f t="shared" si="169"/>
        <v>1</v>
      </c>
      <c r="L623">
        <f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400.5</v>
      </c>
      <c r="M623">
        <f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400.5</v>
      </c>
      <c r="N623">
        <f t="shared" si="170"/>
        <v>400.5</v>
      </c>
      <c r="O623">
        <f t="shared" si="171"/>
        <v>400.5</v>
      </c>
      <c r="P623">
        <f>IF(I623&lt;&gt;0,(ABS(L623*Constants!$B$10)+50)/100,MAX(P622-ABS(N623*Constants!$B$4),0))</f>
        <v>0.54005</v>
      </c>
      <c r="Q623">
        <f>IF(J623&lt;&gt;0,(ABS(M623*Constants!$B$10)+50)/100,MAX(Q622-ABS(O623*Constants!$B$4),0))</f>
        <v>0.54005</v>
      </c>
      <c r="R623">
        <f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400.5</v>
      </c>
      <c r="S623">
        <f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400.5</v>
      </c>
      <c r="T623">
        <f t="shared" si="172"/>
        <v>400.5</v>
      </c>
      <c r="U623">
        <f t="shared" si="173"/>
        <v>400.5</v>
      </c>
      <c r="V623">
        <f>IF(I623&lt;&gt;0,(ABS(R623*Constants!$B$4)+50)/100,IF(R623=0,MAX((0-ABS(T623*Constants!$B$4)),0),(ABS(R623*Constants!$B$4)+50)/100))</f>
        <v>501.125</v>
      </c>
      <c r="W623">
        <f>IF(J623&lt;&gt;0,(ABS(S623*Constants!$B$4)+50)/100,IF(S623=0,MAX((0-ABS(U623*Constants!$B$4)),0),(ABS(S623*Constants!$B$4)+50)/100))</f>
        <v>501.125</v>
      </c>
      <c r="X623">
        <f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400.5</v>
      </c>
      <c r="Y623">
        <f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400.5</v>
      </c>
      <c r="Z623">
        <f t="shared" si="174"/>
        <v>400.5</v>
      </c>
      <c r="AA623">
        <f t="shared" si="175"/>
        <v>400.5</v>
      </c>
      <c r="AB623">
        <f>IF(I623&lt;&gt;0,(ABS(X623*Constants!$B$10)+50)/100,IF(X623=0,MAX((AB622-ABS(Z623*Constants!$B$4)),0),(ABS(X623*Constants!$B$4)+50)/100))</f>
        <v>0.54005</v>
      </c>
      <c r="AC623">
        <f>IF(J623&lt;&gt;0,(ABS(Y623*Constants!$B$10)+50)/100,IF(Y623=0,MAX((AC622-ABS(AA623*Constants!$B$4)),0),(ABS(Y623*Constants!$B$4)+50)/100))</f>
        <v>0.54005</v>
      </c>
      <c r="AD623">
        <f t="shared" si="176"/>
        <v>401</v>
      </c>
      <c r="AE623">
        <f t="shared" si="177"/>
        <v>400.5</v>
      </c>
      <c r="AF623">
        <f t="shared" si="178"/>
        <v>400.5</v>
      </c>
      <c r="AG623">
        <f>((Constants!$B$5*AG622)+Constants!$B$4*AD623+AH622)/(Constants!$B$5+Constants!$B$4)</f>
        <v>401</v>
      </c>
      <c r="AH623">
        <f>((Constants!$B$5*AG622)+Constants!$B$4*AD623+AH622)-(Constants!$B$5+Constants!$B$4)*AG623</f>
        <v>0</v>
      </c>
      <c r="AI623">
        <f>((Constants!$B$5*AI622)+Constants!$B$4*AE623+AJ622)/(Constants!$B$5+Constants!$B$4)</f>
        <v>400.5</v>
      </c>
      <c r="AJ623">
        <f>((Constants!$B$5*AI622)+Constants!$B$4*AE623+AJ622)-(Constants!$B$4+Constants!$B$5)*AI623</f>
        <v>0</v>
      </c>
      <c r="AK623">
        <f>((Constants!$B$5*AK622)+Constants!$B$4*AF623+AL622)/(Constants!$B$5+Constants!$B$4)</f>
        <v>400.5</v>
      </c>
      <c r="AL623">
        <f>((Constants!$B$5*AK622)+Constants!$B$4*AF623+AL622)-(Constants!$B$5+Constants!$B$4)*AK623</f>
        <v>0</v>
      </c>
      <c r="AM623">
        <f t="shared" si="179"/>
        <v>1</v>
      </c>
      <c r="AN623">
        <f t="shared" si="180"/>
        <v>1</v>
      </c>
      <c r="AO623">
        <f>(200000*(ABS(N623)-ABS(N621))+Constants!$B$7)/(2*Constants!$B$7)</f>
        <v>0.5</v>
      </c>
      <c r="AP623">
        <f>(200000*(ABS(O623)-ABS(O621))+Constants!$B$7)/(2*Constants!$B$7)</f>
        <v>0.5</v>
      </c>
      <c r="AQ623">
        <f t="shared" si="181"/>
        <v>1</v>
      </c>
      <c r="AR623">
        <f>(Constants!$B$3*Constants!$B$8*I623*K623+AS622)/(Constants!$B$9*Constants!$B$4)</f>
        <v>2.51327433628319</v>
      </c>
      <c r="AS623">
        <f>(Constants!$B$3*Constants!$B$8*I623*K623+AS622)-(AR623*Constants!$B$9*Constants!$B$4)</f>
        <v>0</v>
      </c>
      <c r="AT623">
        <f t="shared" si="182"/>
        <v>1560.74336283184</v>
      </c>
      <c r="AU623">
        <f t="array" ref="AU623">IF(SUMPRODUCT(--(SIGN(AN590:AN622)=SIGN(K591:K623)))=0,2,IF(AV622&gt;0,1,0))</f>
        <v>0</v>
      </c>
      <c r="AV623">
        <f>IF(AU623=2,ROUND(5*1000/Constants!$B$11,0),IF(AV622&gt;0,AV622-1,0))</f>
        <v>0</v>
      </c>
      <c r="AW623">
        <f t="shared" si="183"/>
        <v>0</v>
      </c>
      <c r="AX623">
        <f ca="1" t="array" ref="AX623">IF(AW623&gt;Constants!$B$12,2,IF(SUMPRODUCT(--(AX604:AX623=2))=0,0,1))</f>
        <v>2</v>
      </c>
      <c r="AZ623">
        <f t="array" ref="AZ623">IF(ABS(AG623)&gt;Constants!$B$13,2,IF(SUMPRODUCT(--(AZ603:AZ622=2))=0,0,1))</f>
        <v>0</v>
      </c>
    </row>
    <row r="624" spans="1:52">
      <c r="A624" s="3">
        <v>622</v>
      </c>
      <c r="B624">
        <f>Signals!D623</f>
        <v>1</v>
      </c>
      <c r="C624">
        <f>Signals!E623</f>
        <v>1</v>
      </c>
      <c r="D624">
        <f>Signals!G623</f>
        <v>0</v>
      </c>
      <c r="E624">
        <f>Signals!J623</f>
        <v>0</v>
      </c>
      <c r="F624">
        <f>Signals!K623</f>
        <v>0</v>
      </c>
      <c r="G624">
        <f>IF(Constants!$B$2=2,-B624,B624)</f>
        <v>1</v>
      </c>
      <c r="H624">
        <f>IF(Constants!$C$2=2,-C624,C624)</f>
        <v>1</v>
      </c>
      <c r="I624">
        <f t="shared" si="167"/>
        <v>1</v>
      </c>
      <c r="J624">
        <f t="shared" si="168"/>
        <v>1</v>
      </c>
      <c r="K624">
        <f t="shared" si="169"/>
        <v>1</v>
      </c>
      <c r="L624">
        <f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400.5</v>
      </c>
      <c r="M624">
        <f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400.5</v>
      </c>
      <c r="N624">
        <f t="shared" si="170"/>
        <v>400.5</v>
      </c>
      <c r="O624">
        <f t="shared" si="171"/>
        <v>400.5</v>
      </c>
      <c r="P624">
        <f>IF(I624&lt;&gt;0,(ABS(L624*Constants!$B$10)+50)/100,MAX(P623-ABS(N624*Constants!$B$4),0))</f>
        <v>0.54005</v>
      </c>
      <c r="Q624">
        <f>IF(J624&lt;&gt;0,(ABS(M624*Constants!$B$10)+50)/100,MAX(Q623-ABS(O624*Constants!$B$4),0))</f>
        <v>0.54005</v>
      </c>
      <c r="R624">
        <f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400.5</v>
      </c>
      <c r="S624">
        <f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400.5</v>
      </c>
      <c r="T624">
        <f t="shared" si="172"/>
        <v>400.5</v>
      </c>
      <c r="U624">
        <f t="shared" si="173"/>
        <v>400.5</v>
      </c>
      <c r="V624">
        <f>IF(I624&lt;&gt;0,(ABS(R624*Constants!$B$4)+50)/100,IF(R624=0,MAX((0-ABS(T624*Constants!$B$4)),0),(ABS(R624*Constants!$B$4)+50)/100))</f>
        <v>501.125</v>
      </c>
      <c r="W624">
        <f>IF(J624&lt;&gt;0,(ABS(S624*Constants!$B$4)+50)/100,IF(S624=0,MAX((0-ABS(U624*Constants!$B$4)),0),(ABS(S624*Constants!$B$4)+50)/100))</f>
        <v>501.125</v>
      </c>
      <c r="X624">
        <f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400.5</v>
      </c>
      <c r="Y624">
        <f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400.5</v>
      </c>
      <c r="Z624">
        <f t="shared" si="174"/>
        <v>400.5</v>
      </c>
      <c r="AA624">
        <f t="shared" si="175"/>
        <v>400.5</v>
      </c>
      <c r="AB624">
        <f>IF(I624&lt;&gt;0,(ABS(X624*Constants!$B$10)+50)/100,IF(X624=0,MAX((AB623-ABS(Z624*Constants!$B$4)),0),(ABS(X624*Constants!$B$4)+50)/100))</f>
        <v>0.54005</v>
      </c>
      <c r="AC624">
        <f>IF(J624&lt;&gt;0,(ABS(Y624*Constants!$B$10)+50)/100,IF(Y624=0,MAX((AC623-ABS(AA624*Constants!$B$4)),0),(ABS(Y624*Constants!$B$4)+50)/100))</f>
        <v>0.54005</v>
      </c>
      <c r="AD624">
        <f t="shared" si="176"/>
        <v>401</v>
      </c>
      <c r="AE624">
        <f t="shared" si="177"/>
        <v>400.5</v>
      </c>
      <c r="AF624">
        <f t="shared" si="178"/>
        <v>400.5</v>
      </c>
      <c r="AG624">
        <f>((Constants!$B$5*AG623)+Constants!$B$4*AD624+AH623)/(Constants!$B$5+Constants!$B$4)</f>
        <v>401</v>
      </c>
      <c r="AH624">
        <f>((Constants!$B$5*AG623)+Constants!$B$4*AD624+AH623)-(Constants!$B$5+Constants!$B$4)*AG624</f>
        <v>0</v>
      </c>
      <c r="AI624">
        <f>((Constants!$B$5*AI623)+Constants!$B$4*AE624+AJ623)/(Constants!$B$5+Constants!$B$4)</f>
        <v>400.5</v>
      </c>
      <c r="AJ624">
        <f>((Constants!$B$5*AI623)+Constants!$B$4*AE624+AJ623)-(Constants!$B$4+Constants!$B$5)*AI624</f>
        <v>0</v>
      </c>
      <c r="AK624">
        <f>((Constants!$B$5*AK623)+Constants!$B$4*AF624+AL623)/(Constants!$B$5+Constants!$B$4)</f>
        <v>400.5</v>
      </c>
      <c r="AL624">
        <f>((Constants!$B$5*AK623)+Constants!$B$4*AF624+AL623)-(Constants!$B$5+Constants!$B$4)*AK624</f>
        <v>0</v>
      </c>
      <c r="AM624">
        <f t="shared" si="179"/>
        <v>1</v>
      </c>
      <c r="AN624">
        <f t="shared" si="180"/>
        <v>1</v>
      </c>
      <c r="AO624">
        <f>(200000*(ABS(N624)-ABS(N622))+Constants!$B$7)/(2*Constants!$B$7)</f>
        <v>0.5</v>
      </c>
      <c r="AP624">
        <f>(200000*(ABS(O624)-ABS(O622))+Constants!$B$7)/(2*Constants!$B$7)</f>
        <v>0.5</v>
      </c>
      <c r="AQ624">
        <f t="shared" si="181"/>
        <v>1</v>
      </c>
      <c r="AR624">
        <f>(Constants!$B$3*Constants!$B$8*I624*K624+AS623)/(Constants!$B$9*Constants!$B$4)</f>
        <v>2.51327433628319</v>
      </c>
      <c r="AS624">
        <f>(Constants!$B$3*Constants!$B$8*I624*K624+AS623)-(AR624*Constants!$B$9*Constants!$B$4)</f>
        <v>0</v>
      </c>
      <c r="AT624">
        <f t="shared" si="182"/>
        <v>1563.25663716812</v>
      </c>
      <c r="AU624">
        <f t="array" ref="AU624">IF(SUMPRODUCT(--(SIGN(AN591:AN623)=SIGN(K592:K624)))=0,2,IF(AV623&gt;0,1,0))</f>
        <v>0</v>
      </c>
      <c r="AV624">
        <f>IF(AU624=2,ROUND(5*1000/Constants!$B$11,0),IF(AV623&gt;0,AV623-1,0))</f>
        <v>0</v>
      </c>
      <c r="AW624">
        <f t="shared" si="183"/>
        <v>0</v>
      </c>
      <c r="AX624">
        <f ca="1" t="array" ref="AX624">IF(AW624&gt;Constants!$B$12,2,IF(SUMPRODUCT(--(AX605:AX624=2))=0,0,1))</f>
        <v>2</v>
      </c>
      <c r="AZ624">
        <f t="array" ref="AZ624">IF(ABS(AG624)&gt;Constants!$B$13,2,IF(SUMPRODUCT(--(AZ604:AZ623=2))=0,0,1))</f>
        <v>0</v>
      </c>
    </row>
    <row r="625" spans="1:52">
      <c r="A625" s="3">
        <v>623</v>
      </c>
      <c r="B625">
        <f>Signals!D624</f>
        <v>1</v>
      </c>
      <c r="C625">
        <f>Signals!E624</f>
        <v>1</v>
      </c>
      <c r="D625">
        <f>Signals!G624</f>
        <v>0</v>
      </c>
      <c r="E625">
        <f>Signals!J624</f>
        <v>0</v>
      </c>
      <c r="F625">
        <f>Signals!K624</f>
        <v>0</v>
      </c>
      <c r="G625">
        <f>IF(Constants!$B$2=2,-B625,B625)</f>
        <v>1</v>
      </c>
      <c r="H625">
        <f>IF(Constants!$C$2=2,-C625,C625)</f>
        <v>1</v>
      </c>
      <c r="I625">
        <f t="shared" si="167"/>
        <v>1</v>
      </c>
      <c r="J625">
        <f t="shared" si="168"/>
        <v>1</v>
      </c>
      <c r="K625">
        <f t="shared" si="169"/>
        <v>1</v>
      </c>
      <c r="L625">
        <f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400.5</v>
      </c>
      <c r="M625">
        <f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400.5</v>
      </c>
      <c r="N625">
        <f t="shared" si="170"/>
        <v>400.5</v>
      </c>
      <c r="O625">
        <f t="shared" si="171"/>
        <v>400.5</v>
      </c>
      <c r="P625">
        <f>IF(I625&lt;&gt;0,(ABS(L625*Constants!$B$10)+50)/100,MAX(P624-ABS(N625*Constants!$B$4),0))</f>
        <v>0.54005</v>
      </c>
      <c r="Q625">
        <f>IF(J625&lt;&gt;0,(ABS(M625*Constants!$B$10)+50)/100,MAX(Q624-ABS(O625*Constants!$B$4),0))</f>
        <v>0.54005</v>
      </c>
      <c r="R625">
        <f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400.5</v>
      </c>
      <c r="S625">
        <f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400.5</v>
      </c>
      <c r="T625">
        <f t="shared" si="172"/>
        <v>400.5</v>
      </c>
      <c r="U625">
        <f t="shared" si="173"/>
        <v>400.5</v>
      </c>
      <c r="V625">
        <f>IF(I625&lt;&gt;0,(ABS(R625*Constants!$B$4)+50)/100,IF(R625=0,MAX((0-ABS(T625*Constants!$B$4)),0),(ABS(R625*Constants!$B$4)+50)/100))</f>
        <v>501.125</v>
      </c>
      <c r="W625">
        <f>IF(J625&lt;&gt;0,(ABS(S625*Constants!$B$4)+50)/100,IF(S625=0,MAX((0-ABS(U625*Constants!$B$4)),0),(ABS(S625*Constants!$B$4)+50)/100))</f>
        <v>501.125</v>
      </c>
      <c r="X625">
        <f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400.5</v>
      </c>
      <c r="Y625">
        <f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400.5</v>
      </c>
      <c r="Z625">
        <f t="shared" si="174"/>
        <v>400.5</v>
      </c>
      <c r="AA625">
        <f t="shared" si="175"/>
        <v>400.5</v>
      </c>
      <c r="AB625">
        <f>IF(I625&lt;&gt;0,(ABS(X625*Constants!$B$10)+50)/100,IF(X625=0,MAX((AB624-ABS(Z625*Constants!$B$4)),0),(ABS(X625*Constants!$B$4)+50)/100))</f>
        <v>0.54005</v>
      </c>
      <c r="AC625">
        <f>IF(J625&lt;&gt;0,(ABS(Y625*Constants!$B$10)+50)/100,IF(Y625=0,MAX((AC624-ABS(AA625*Constants!$B$4)),0),(ABS(Y625*Constants!$B$4)+50)/100))</f>
        <v>0.54005</v>
      </c>
      <c r="AD625">
        <f t="shared" si="176"/>
        <v>401</v>
      </c>
      <c r="AE625">
        <f t="shared" si="177"/>
        <v>400.5</v>
      </c>
      <c r="AF625">
        <f t="shared" si="178"/>
        <v>400.5</v>
      </c>
      <c r="AG625">
        <f>((Constants!$B$5*AG624)+Constants!$B$4*AD625+AH624)/(Constants!$B$5+Constants!$B$4)</f>
        <v>401</v>
      </c>
      <c r="AH625">
        <f>((Constants!$B$5*AG624)+Constants!$B$4*AD625+AH624)-(Constants!$B$5+Constants!$B$4)*AG625</f>
        <v>0</v>
      </c>
      <c r="AI625">
        <f>((Constants!$B$5*AI624)+Constants!$B$4*AE625+AJ624)/(Constants!$B$5+Constants!$B$4)</f>
        <v>400.5</v>
      </c>
      <c r="AJ625">
        <f>((Constants!$B$5*AI624)+Constants!$B$4*AE625+AJ624)-(Constants!$B$4+Constants!$B$5)*AI625</f>
        <v>0</v>
      </c>
      <c r="AK625">
        <f>((Constants!$B$5*AK624)+Constants!$B$4*AF625+AL624)/(Constants!$B$5+Constants!$B$4)</f>
        <v>400.5</v>
      </c>
      <c r="AL625">
        <f>((Constants!$B$5*AK624)+Constants!$B$4*AF625+AL624)-(Constants!$B$5+Constants!$B$4)*AK625</f>
        <v>0</v>
      </c>
      <c r="AM625">
        <f t="shared" si="179"/>
        <v>1</v>
      </c>
      <c r="AN625">
        <f t="shared" si="180"/>
        <v>1</v>
      </c>
      <c r="AO625">
        <f>(200000*(ABS(N625)-ABS(N623))+Constants!$B$7)/(2*Constants!$B$7)</f>
        <v>0.5</v>
      </c>
      <c r="AP625">
        <f>(200000*(ABS(O625)-ABS(O623))+Constants!$B$7)/(2*Constants!$B$7)</f>
        <v>0.5</v>
      </c>
      <c r="AQ625">
        <f t="shared" si="181"/>
        <v>1</v>
      </c>
      <c r="AR625">
        <f>(Constants!$B$3*Constants!$B$8*I625*K625+AS624)/(Constants!$B$9*Constants!$B$4)</f>
        <v>2.51327433628319</v>
      </c>
      <c r="AS625">
        <f>(Constants!$B$3*Constants!$B$8*I625*K625+AS624)-(AR625*Constants!$B$9*Constants!$B$4)</f>
        <v>0</v>
      </c>
      <c r="AT625">
        <f t="shared" si="182"/>
        <v>1565.7699115044</v>
      </c>
      <c r="AU625">
        <f t="array" ref="AU625">IF(SUMPRODUCT(--(SIGN(AN592:AN624)=SIGN(K593:K625)))=0,2,IF(AV624&gt;0,1,0))</f>
        <v>0</v>
      </c>
      <c r="AV625">
        <f>IF(AU625=2,ROUND(5*1000/Constants!$B$11,0),IF(AV624&gt;0,AV624-1,0))</f>
        <v>0</v>
      </c>
      <c r="AW625">
        <f t="shared" si="183"/>
        <v>0</v>
      </c>
      <c r="AX625">
        <f ca="1" t="array" ref="AX625">IF(AW625&gt;Constants!$B$12,2,IF(SUMPRODUCT(--(AX606:AX625=2))=0,0,1))</f>
        <v>2</v>
      </c>
      <c r="AZ625">
        <f t="array" ref="AZ625">IF(ABS(AG625)&gt;Constants!$B$13,2,IF(SUMPRODUCT(--(AZ605:AZ624=2))=0,0,1))</f>
        <v>0</v>
      </c>
    </row>
    <row r="626" spans="1:52">
      <c r="A626" s="3">
        <v>624</v>
      </c>
      <c r="B626">
        <f>Signals!D625</f>
        <v>1</v>
      </c>
      <c r="C626">
        <f>Signals!E625</f>
        <v>1</v>
      </c>
      <c r="D626">
        <f>Signals!G625</f>
        <v>0</v>
      </c>
      <c r="E626">
        <f>Signals!J625</f>
        <v>0</v>
      </c>
      <c r="F626">
        <f>Signals!K625</f>
        <v>0</v>
      </c>
      <c r="G626">
        <f>IF(Constants!$B$2=2,-B626,B626)</f>
        <v>1</v>
      </c>
      <c r="H626">
        <f>IF(Constants!$C$2=2,-C626,C626)</f>
        <v>1</v>
      </c>
      <c r="I626">
        <f t="shared" si="167"/>
        <v>1</v>
      </c>
      <c r="J626">
        <f t="shared" si="168"/>
        <v>1</v>
      </c>
      <c r="K626">
        <f t="shared" si="169"/>
        <v>1</v>
      </c>
      <c r="L626">
        <f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400.5</v>
      </c>
      <c r="M626">
        <f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400.5</v>
      </c>
      <c r="N626">
        <f t="shared" si="170"/>
        <v>400.5</v>
      </c>
      <c r="O626">
        <f t="shared" si="171"/>
        <v>400.5</v>
      </c>
      <c r="P626">
        <f>IF(I626&lt;&gt;0,(ABS(L626*Constants!$B$10)+50)/100,MAX(P625-ABS(N626*Constants!$B$4),0))</f>
        <v>0.54005</v>
      </c>
      <c r="Q626">
        <f>IF(J626&lt;&gt;0,(ABS(M626*Constants!$B$10)+50)/100,MAX(Q625-ABS(O626*Constants!$B$4),0))</f>
        <v>0.54005</v>
      </c>
      <c r="R626">
        <f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400.5</v>
      </c>
      <c r="S626">
        <f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400.5</v>
      </c>
      <c r="T626">
        <f t="shared" si="172"/>
        <v>400.5</v>
      </c>
      <c r="U626">
        <f t="shared" si="173"/>
        <v>400.5</v>
      </c>
      <c r="V626">
        <f>IF(I626&lt;&gt;0,(ABS(R626*Constants!$B$4)+50)/100,IF(R626=0,MAX((0-ABS(T626*Constants!$B$4)),0),(ABS(R626*Constants!$B$4)+50)/100))</f>
        <v>501.125</v>
      </c>
      <c r="W626">
        <f>IF(J626&lt;&gt;0,(ABS(S626*Constants!$B$4)+50)/100,IF(S626=0,MAX((0-ABS(U626*Constants!$B$4)),0),(ABS(S626*Constants!$B$4)+50)/100))</f>
        <v>501.125</v>
      </c>
      <c r="X626">
        <f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400.5</v>
      </c>
      <c r="Y626">
        <f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400.5</v>
      </c>
      <c r="Z626">
        <f t="shared" si="174"/>
        <v>400.5</v>
      </c>
      <c r="AA626">
        <f t="shared" si="175"/>
        <v>400.5</v>
      </c>
      <c r="AB626">
        <f>IF(I626&lt;&gt;0,(ABS(X626*Constants!$B$10)+50)/100,IF(X626=0,MAX((AB625-ABS(Z626*Constants!$B$4)),0),(ABS(X626*Constants!$B$4)+50)/100))</f>
        <v>0.54005</v>
      </c>
      <c r="AC626">
        <f>IF(J626&lt;&gt;0,(ABS(Y626*Constants!$B$10)+50)/100,IF(Y626=0,MAX((AC625-ABS(AA626*Constants!$B$4)),0),(ABS(Y626*Constants!$B$4)+50)/100))</f>
        <v>0.54005</v>
      </c>
      <c r="AD626">
        <f t="shared" si="176"/>
        <v>401</v>
      </c>
      <c r="AE626">
        <f t="shared" si="177"/>
        <v>400.5</v>
      </c>
      <c r="AF626">
        <f t="shared" si="178"/>
        <v>400.5</v>
      </c>
      <c r="AG626">
        <f>((Constants!$B$5*AG625)+Constants!$B$4*AD626+AH625)/(Constants!$B$5+Constants!$B$4)</f>
        <v>401</v>
      </c>
      <c r="AH626">
        <f>((Constants!$B$5*AG625)+Constants!$B$4*AD626+AH625)-(Constants!$B$5+Constants!$B$4)*AG626</f>
        <v>0</v>
      </c>
      <c r="AI626">
        <f>((Constants!$B$5*AI625)+Constants!$B$4*AE626+AJ625)/(Constants!$B$5+Constants!$B$4)</f>
        <v>400.5</v>
      </c>
      <c r="AJ626">
        <f>((Constants!$B$5*AI625)+Constants!$B$4*AE626+AJ625)-(Constants!$B$4+Constants!$B$5)*AI626</f>
        <v>0</v>
      </c>
      <c r="AK626">
        <f>((Constants!$B$5*AK625)+Constants!$B$4*AF626+AL625)/(Constants!$B$5+Constants!$B$4)</f>
        <v>400.5</v>
      </c>
      <c r="AL626">
        <f>((Constants!$B$5*AK625)+Constants!$B$4*AF626+AL625)-(Constants!$B$5+Constants!$B$4)*AK626</f>
        <v>0</v>
      </c>
      <c r="AM626">
        <f t="shared" si="179"/>
        <v>1</v>
      </c>
      <c r="AN626">
        <f t="shared" si="180"/>
        <v>1</v>
      </c>
      <c r="AO626">
        <f>(200000*(ABS(N626)-ABS(N624))+Constants!$B$7)/(2*Constants!$B$7)</f>
        <v>0.5</v>
      </c>
      <c r="AP626">
        <f>(200000*(ABS(O626)-ABS(O624))+Constants!$B$7)/(2*Constants!$B$7)</f>
        <v>0.5</v>
      </c>
      <c r="AQ626">
        <f t="shared" si="181"/>
        <v>1</v>
      </c>
      <c r="AR626">
        <f>(Constants!$B$3*Constants!$B$8*I626*K626+AS625)/(Constants!$B$9*Constants!$B$4)</f>
        <v>2.51327433628319</v>
      </c>
      <c r="AS626">
        <f>(Constants!$B$3*Constants!$B$8*I626*K626+AS625)-(AR626*Constants!$B$9*Constants!$B$4)</f>
        <v>0</v>
      </c>
      <c r="AT626">
        <f t="shared" si="182"/>
        <v>1568.28318584069</v>
      </c>
      <c r="AU626">
        <f t="array" ref="AU626">IF(SUMPRODUCT(--(SIGN(AN593:AN625)=SIGN(K594:K626)))=0,2,IF(AV625&gt;0,1,0))</f>
        <v>0</v>
      </c>
      <c r="AV626">
        <f>IF(AU626=2,ROUND(5*1000/Constants!$B$11,0),IF(AV625&gt;0,AV625-1,0))</f>
        <v>0</v>
      </c>
      <c r="AW626">
        <f t="shared" si="183"/>
        <v>0</v>
      </c>
      <c r="AX626">
        <f ca="1" t="array" ref="AX626">IF(AW626&gt;Constants!$B$12,2,IF(SUMPRODUCT(--(AX607:AX626=2))=0,0,1))</f>
        <v>2</v>
      </c>
      <c r="AZ626">
        <f t="array" ref="AZ626">IF(ABS(AG626)&gt;Constants!$B$13,2,IF(SUMPRODUCT(--(AZ606:AZ625=2))=0,0,1))</f>
        <v>0</v>
      </c>
    </row>
    <row r="627" spans="1:52">
      <c r="A627" s="3">
        <v>625</v>
      </c>
      <c r="B627">
        <f>Signals!D626</f>
        <v>1</v>
      </c>
      <c r="C627">
        <f>Signals!E626</f>
        <v>1</v>
      </c>
      <c r="D627">
        <f>Signals!G626</f>
        <v>0</v>
      </c>
      <c r="E627">
        <f>Signals!J626</f>
        <v>0</v>
      </c>
      <c r="F627">
        <f>Signals!K626</f>
        <v>0</v>
      </c>
      <c r="G627">
        <f>IF(Constants!$B$2=2,-B627,B627)</f>
        <v>1</v>
      </c>
      <c r="H627">
        <f>IF(Constants!$C$2=2,-C627,C627)</f>
        <v>1</v>
      </c>
      <c r="I627">
        <f t="shared" si="167"/>
        <v>1</v>
      </c>
      <c r="J627">
        <f t="shared" si="168"/>
        <v>1</v>
      </c>
      <c r="K627">
        <f t="shared" si="169"/>
        <v>1</v>
      </c>
      <c r="L627">
        <f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400.5</v>
      </c>
      <c r="M627">
        <f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400.5</v>
      </c>
      <c r="N627">
        <f t="shared" si="170"/>
        <v>400.5</v>
      </c>
      <c r="O627">
        <f t="shared" si="171"/>
        <v>400.5</v>
      </c>
      <c r="P627">
        <f>IF(I627&lt;&gt;0,(ABS(L627*Constants!$B$10)+50)/100,MAX(P626-ABS(N627*Constants!$B$4),0))</f>
        <v>0.54005</v>
      </c>
      <c r="Q627">
        <f>IF(J627&lt;&gt;0,(ABS(M627*Constants!$B$10)+50)/100,MAX(Q626-ABS(O627*Constants!$B$4),0))</f>
        <v>0.54005</v>
      </c>
      <c r="R627">
        <f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400.5</v>
      </c>
      <c r="S627">
        <f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400.5</v>
      </c>
      <c r="T627">
        <f t="shared" si="172"/>
        <v>400.5</v>
      </c>
      <c r="U627">
        <f t="shared" si="173"/>
        <v>400.5</v>
      </c>
      <c r="V627">
        <f>IF(I627&lt;&gt;0,(ABS(R627*Constants!$B$4)+50)/100,IF(R627=0,MAX((0-ABS(T627*Constants!$B$4)),0),(ABS(R627*Constants!$B$4)+50)/100))</f>
        <v>501.125</v>
      </c>
      <c r="W627">
        <f>IF(J627&lt;&gt;0,(ABS(S627*Constants!$B$4)+50)/100,IF(S627=0,MAX((0-ABS(U627*Constants!$B$4)),0),(ABS(S627*Constants!$B$4)+50)/100))</f>
        <v>501.125</v>
      </c>
      <c r="X627">
        <f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400.5</v>
      </c>
      <c r="Y627">
        <f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400.5</v>
      </c>
      <c r="Z627">
        <f t="shared" si="174"/>
        <v>400.5</v>
      </c>
      <c r="AA627">
        <f t="shared" si="175"/>
        <v>400.5</v>
      </c>
      <c r="AB627">
        <f>IF(I627&lt;&gt;0,(ABS(X627*Constants!$B$10)+50)/100,IF(X627=0,MAX((AB626-ABS(Z627*Constants!$B$4)),0),(ABS(X627*Constants!$B$4)+50)/100))</f>
        <v>0.54005</v>
      </c>
      <c r="AC627">
        <f>IF(J627&lt;&gt;0,(ABS(Y627*Constants!$B$10)+50)/100,IF(Y627=0,MAX((AC626-ABS(AA627*Constants!$B$4)),0),(ABS(Y627*Constants!$B$4)+50)/100))</f>
        <v>0.54005</v>
      </c>
      <c r="AD627">
        <f t="shared" si="176"/>
        <v>401</v>
      </c>
      <c r="AE627">
        <f t="shared" si="177"/>
        <v>400.5</v>
      </c>
      <c r="AF627">
        <f t="shared" si="178"/>
        <v>400.5</v>
      </c>
      <c r="AG627">
        <f>((Constants!$B$5*AG626)+Constants!$B$4*AD627+AH626)/(Constants!$B$5+Constants!$B$4)</f>
        <v>401</v>
      </c>
      <c r="AH627">
        <f>((Constants!$B$5*AG626)+Constants!$B$4*AD627+AH626)-(Constants!$B$5+Constants!$B$4)*AG627</f>
        <v>0</v>
      </c>
      <c r="AI627">
        <f>((Constants!$B$5*AI626)+Constants!$B$4*AE627+AJ626)/(Constants!$B$5+Constants!$B$4)</f>
        <v>400.5</v>
      </c>
      <c r="AJ627">
        <f>((Constants!$B$5*AI626)+Constants!$B$4*AE627+AJ626)-(Constants!$B$4+Constants!$B$5)*AI627</f>
        <v>0</v>
      </c>
      <c r="AK627">
        <f>((Constants!$B$5*AK626)+Constants!$B$4*AF627+AL626)/(Constants!$B$5+Constants!$B$4)</f>
        <v>400.5</v>
      </c>
      <c r="AL627">
        <f>((Constants!$B$5*AK626)+Constants!$B$4*AF627+AL626)-(Constants!$B$5+Constants!$B$4)*AK627</f>
        <v>0</v>
      </c>
      <c r="AM627">
        <f t="shared" si="179"/>
        <v>1</v>
      </c>
      <c r="AN627">
        <f t="shared" si="180"/>
        <v>1</v>
      </c>
      <c r="AO627">
        <f>(200000*(ABS(N627)-ABS(N625))+Constants!$B$7)/(2*Constants!$B$7)</f>
        <v>0.5</v>
      </c>
      <c r="AP627">
        <f>(200000*(ABS(O627)-ABS(O625))+Constants!$B$7)/(2*Constants!$B$7)</f>
        <v>0.5</v>
      </c>
      <c r="AQ627">
        <f t="shared" si="181"/>
        <v>1</v>
      </c>
      <c r="AR627">
        <f>(Constants!$B$3*Constants!$B$8*I627*K627+AS626)/(Constants!$B$9*Constants!$B$4)</f>
        <v>2.51327433628319</v>
      </c>
      <c r="AS627">
        <f>(Constants!$B$3*Constants!$B$8*I627*K627+AS626)-(AR627*Constants!$B$9*Constants!$B$4)</f>
        <v>0</v>
      </c>
      <c r="AT627">
        <f t="shared" si="182"/>
        <v>1570.79646017697</v>
      </c>
      <c r="AU627">
        <f t="array" ref="AU627">IF(SUMPRODUCT(--(SIGN(AN594:AN626)=SIGN(K595:K627)))=0,2,IF(AV626&gt;0,1,0))</f>
        <v>0</v>
      </c>
      <c r="AV627">
        <f>IF(AU627=2,ROUND(5*1000/Constants!$B$11,0),IF(AV626&gt;0,AV626-1,0))</f>
        <v>0</v>
      </c>
      <c r="AW627">
        <f t="shared" si="183"/>
        <v>0</v>
      </c>
      <c r="AX627">
        <f ca="1" t="array" ref="AX627">IF(AW627&gt;Constants!$B$12,2,IF(SUMPRODUCT(--(AX608:AX627=2))=0,0,1))</f>
        <v>2</v>
      </c>
      <c r="AZ627">
        <f t="array" ref="AZ627">IF(ABS(AG627)&gt;Constants!$B$13,2,IF(SUMPRODUCT(--(AZ607:AZ626=2))=0,0,1))</f>
        <v>0</v>
      </c>
    </row>
    <row r="628" spans="1:52">
      <c r="A628" s="3">
        <v>626</v>
      </c>
      <c r="B628">
        <f>Signals!D627</f>
        <v>1</v>
      </c>
      <c r="C628">
        <f>Signals!E627</f>
        <v>1</v>
      </c>
      <c r="D628">
        <f>Signals!G627</f>
        <v>0</v>
      </c>
      <c r="E628">
        <f>Signals!J627</f>
        <v>0</v>
      </c>
      <c r="F628">
        <f>Signals!K627</f>
        <v>0</v>
      </c>
      <c r="G628">
        <f>IF(Constants!$B$2=2,-B628,B628)</f>
        <v>1</v>
      </c>
      <c r="H628">
        <f>IF(Constants!$C$2=2,-C628,C628)</f>
        <v>1</v>
      </c>
      <c r="I628">
        <f t="shared" si="167"/>
        <v>1</v>
      </c>
      <c r="J628">
        <f t="shared" si="168"/>
        <v>1</v>
      </c>
      <c r="K628">
        <f t="shared" si="169"/>
        <v>1</v>
      </c>
      <c r="L628">
        <f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400.5</v>
      </c>
      <c r="M628">
        <f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400.5</v>
      </c>
      <c r="N628">
        <f t="shared" si="170"/>
        <v>400.5</v>
      </c>
      <c r="O628">
        <f t="shared" si="171"/>
        <v>400.5</v>
      </c>
      <c r="P628">
        <f>IF(I628&lt;&gt;0,(ABS(L628*Constants!$B$10)+50)/100,MAX(P627-ABS(N628*Constants!$B$4),0))</f>
        <v>0.54005</v>
      </c>
      <c r="Q628">
        <f>IF(J628&lt;&gt;0,(ABS(M628*Constants!$B$10)+50)/100,MAX(Q627-ABS(O628*Constants!$B$4),0))</f>
        <v>0.54005</v>
      </c>
      <c r="R628">
        <f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400.5</v>
      </c>
      <c r="S628">
        <f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400.5</v>
      </c>
      <c r="T628">
        <f t="shared" si="172"/>
        <v>400.5</v>
      </c>
      <c r="U628">
        <f t="shared" si="173"/>
        <v>400.5</v>
      </c>
      <c r="V628">
        <f>IF(I628&lt;&gt;0,(ABS(R628*Constants!$B$4)+50)/100,IF(R628=0,MAX((0-ABS(T628*Constants!$B$4)),0),(ABS(R628*Constants!$B$4)+50)/100))</f>
        <v>501.125</v>
      </c>
      <c r="W628">
        <f>IF(J628&lt;&gt;0,(ABS(S628*Constants!$B$4)+50)/100,IF(S628=0,MAX((0-ABS(U628*Constants!$B$4)),0),(ABS(S628*Constants!$B$4)+50)/100))</f>
        <v>501.125</v>
      </c>
      <c r="X628">
        <f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400.5</v>
      </c>
      <c r="Y628">
        <f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400.5</v>
      </c>
      <c r="Z628">
        <f t="shared" si="174"/>
        <v>400.5</v>
      </c>
      <c r="AA628">
        <f t="shared" si="175"/>
        <v>400.5</v>
      </c>
      <c r="AB628">
        <f>IF(I628&lt;&gt;0,(ABS(X628*Constants!$B$10)+50)/100,IF(X628=0,MAX((AB627-ABS(Z628*Constants!$B$4)),0),(ABS(X628*Constants!$B$4)+50)/100))</f>
        <v>0.54005</v>
      </c>
      <c r="AC628">
        <f>IF(J628&lt;&gt;0,(ABS(Y628*Constants!$B$10)+50)/100,IF(Y628=0,MAX((AC627-ABS(AA628*Constants!$B$4)),0),(ABS(Y628*Constants!$B$4)+50)/100))</f>
        <v>0.54005</v>
      </c>
      <c r="AD628">
        <f t="shared" si="176"/>
        <v>401</v>
      </c>
      <c r="AE628">
        <f t="shared" si="177"/>
        <v>400.5</v>
      </c>
      <c r="AF628">
        <f t="shared" si="178"/>
        <v>400.5</v>
      </c>
      <c r="AG628">
        <f>((Constants!$B$5*AG627)+Constants!$B$4*AD628+AH627)/(Constants!$B$5+Constants!$B$4)</f>
        <v>401</v>
      </c>
      <c r="AH628">
        <f>((Constants!$B$5*AG627)+Constants!$B$4*AD628+AH627)-(Constants!$B$5+Constants!$B$4)*AG628</f>
        <v>0</v>
      </c>
      <c r="AI628">
        <f>((Constants!$B$5*AI627)+Constants!$B$4*AE628+AJ627)/(Constants!$B$5+Constants!$B$4)</f>
        <v>400.5</v>
      </c>
      <c r="AJ628">
        <f>((Constants!$B$5*AI627)+Constants!$B$4*AE628+AJ627)-(Constants!$B$4+Constants!$B$5)*AI628</f>
        <v>0</v>
      </c>
      <c r="AK628">
        <f>((Constants!$B$5*AK627)+Constants!$B$4*AF628+AL627)/(Constants!$B$5+Constants!$B$4)</f>
        <v>400.5</v>
      </c>
      <c r="AL628">
        <f>((Constants!$B$5*AK627)+Constants!$B$4*AF628+AL627)-(Constants!$B$5+Constants!$B$4)*AK628</f>
        <v>0</v>
      </c>
      <c r="AM628">
        <f t="shared" si="179"/>
        <v>1</v>
      </c>
      <c r="AN628">
        <f t="shared" si="180"/>
        <v>1</v>
      </c>
      <c r="AO628">
        <f>(200000*(ABS(N628)-ABS(N626))+Constants!$B$7)/(2*Constants!$B$7)</f>
        <v>0.5</v>
      </c>
      <c r="AP628">
        <f>(200000*(ABS(O628)-ABS(O626))+Constants!$B$7)/(2*Constants!$B$7)</f>
        <v>0.5</v>
      </c>
      <c r="AQ628">
        <f t="shared" si="181"/>
        <v>1</v>
      </c>
      <c r="AR628">
        <f>(Constants!$B$3*Constants!$B$8*I628*K628+AS627)/(Constants!$B$9*Constants!$B$4)</f>
        <v>2.51327433628319</v>
      </c>
      <c r="AS628">
        <f>(Constants!$B$3*Constants!$B$8*I628*K628+AS627)-(AR628*Constants!$B$9*Constants!$B$4)</f>
        <v>0</v>
      </c>
      <c r="AT628">
        <f t="shared" si="182"/>
        <v>1573.30973451325</v>
      </c>
      <c r="AU628">
        <f t="array" ref="AU628">IF(SUMPRODUCT(--(SIGN(AN595:AN627)=SIGN(K596:K628)))=0,2,IF(AV627&gt;0,1,0))</f>
        <v>0</v>
      </c>
      <c r="AV628">
        <f>IF(AU628=2,ROUND(5*1000/Constants!$B$11,0),IF(AV627&gt;0,AV627-1,0))</f>
        <v>0</v>
      </c>
      <c r="AW628">
        <f t="shared" si="183"/>
        <v>0</v>
      </c>
      <c r="AX628">
        <f ca="1" t="array" ref="AX628">IF(AW628&gt;Constants!$B$12,2,IF(SUMPRODUCT(--(AX609:AX628=2))=0,0,1))</f>
        <v>2</v>
      </c>
      <c r="AZ628">
        <f t="array" ref="AZ628">IF(ABS(AG628)&gt;Constants!$B$13,2,IF(SUMPRODUCT(--(AZ608:AZ627=2))=0,0,1))</f>
        <v>0</v>
      </c>
    </row>
    <row r="629" spans="1:52">
      <c r="A629" s="3">
        <v>627</v>
      </c>
      <c r="B629">
        <f>Signals!D628</f>
        <v>1</v>
      </c>
      <c r="C629">
        <f>Signals!E628</f>
        <v>1</v>
      </c>
      <c r="D629">
        <f>Signals!G628</f>
        <v>0</v>
      </c>
      <c r="E629">
        <f>Signals!J628</f>
        <v>0</v>
      </c>
      <c r="F629">
        <f>Signals!K628</f>
        <v>0</v>
      </c>
      <c r="G629">
        <f>IF(Constants!$B$2=2,-B629,B629)</f>
        <v>1</v>
      </c>
      <c r="H629">
        <f>IF(Constants!$C$2=2,-C629,C629)</f>
        <v>1</v>
      </c>
      <c r="I629">
        <f t="shared" si="167"/>
        <v>1</v>
      </c>
      <c r="J629">
        <f t="shared" si="168"/>
        <v>1</v>
      </c>
      <c r="K629">
        <f t="shared" si="169"/>
        <v>1</v>
      </c>
      <c r="L629">
        <f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400.5</v>
      </c>
      <c r="M629">
        <f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400.5</v>
      </c>
      <c r="N629">
        <f t="shared" si="170"/>
        <v>400.5</v>
      </c>
      <c r="O629">
        <f t="shared" si="171"/>
        <v>400.5</v>
      </c>
      <c r="P629">
        <f>IF(I629&lt;&gt;0,(ABS(L629*Constants!$B$10)+50)/100,MAX(P628-ABS(N629*Constants!$B$4),0))</f>
        <v>0.54005</v>
      </c>
      <c r="Q629">
        <f>IF(J629&lt;&gt;0,(ABS(M629*Constants!$B$10)+50)/100,MAX(Q628-ABS(O629*Constants!$B$4),0))</f>
        <v>0.54005</v>
      </c>
      <c r="R629">
        <f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400.5</v>
      </c>
      <c r="S629">
        <f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400.5</v>
      </c>
      <c r="T629">
        <f t="shared" si="172"/>
        <v>400.5</v>
      </c>
      <c r="U629">
        <f t="shared" si="173"/>
        <v>400.5</v>
      </c>
      <c r="V629">
        <f>IF(I629&lt;&gt;0,(ABS(R629*Constants!$B$4)+50)/100,IF(R629=0,MAX((0-ABS(T629*Constants!$B$4)),0),(ABS(R629*Constants!$B$4)+50)/100))</f>
        <v>501.125</v>
      </c>
      <c r="W629">
        <f>IF(J629&lt;&gt;0,(ABS(S629*Constants!$B$4)+50)/100,IF(S629=0,MAX((0-ABS(U629*Constants!$B$4)),0),(ABS(S629*Constants!$B$4)+50)/100))</f>
        <v>501.125</v>
      </c>
      <c r="X629">
        <f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400.5</v>
      </c>
      <c r="Y629">
        <f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400.5</v>
      </c>
      <c r="Z629">
        <f t="shared" si="174"/>
        <v>400.5</v>
      </c>
      <c r="AA629">
        <f t="shared" si="175"/>
        <v>400.5</v>
      </c>
      <c r="AB629">
        <f>IF(I629&lt;&gt;0,(ABS(X629*Constants!$B$10)+50)/100,IF(X629=0,MAX((AB628-ABS(Z629*Constants!$B$4)),0),(ABS(X629*Constants!$B$4)+50)/100))</f>
        <v>0.54005</v>
      </c>
      <c r="AC629">
        <f>IF(J629&lt;&gt;0,(ABS(Y629*Constants!$B$10)+50)/100,IF(Y629=0,MAX((AC628-ABS(AA629*Constants!$B$4)),0),(ABS(Y629*Constants!$B$4)+50)/100))</f>
        <v>0.54005</v>
      </c>
      <c r="AD629">
        <f t="shared" si="176"/>
        <v>401</v>
      </c>
      <c r="AE629">
        <f t="shared" si="177"/>
        <v>400.5</v>
      </c>
      <c r="AF629">
        <f t="shared" si="178"/>
        <v>400.5</v>
      </c>
      <c r="AG629">
        <f>((Constants!$B$5*AG628)+Constants!$B$4*AD629+AH628)/(Constants!$B$5+Constants!$B$4)</f>
        <v>401</v>
      </c>
      <c r="AH629">
        <f>((Constants!$B$5*AG628)+Constants!$B$4*AD629+AH628)-(Constants!$B$5+Constants!$B$4)*AG629</f>
        <v>0</v>
      </c>
      <c r="AI629">
        <f>((Constants!$B$5*AI628)+Constants!$B$4*AE629+AJ628)/(Constants!$B$5+Constants!$B$4)</f>
        <v>400.5</v>
      </c>
      <c r="AJ629">
        <f>((Constants!$B$5*AI628)+Constants!$B$4*AE629+AJ628)-(Constants!$B$4+Constants!$B$5)*AI629</f>
        <v>0</v>
      </c>
      <c r="AK629">
        <f>((Constants!$B$5*AK628)+Constants!$B$4*AF629+AL628)/(Constants!$B$5+Constants!$B$4)</f>
        <v>400.5</v>
      </c>
      <c r="AL629">
        <f>((Constants!$B$5*AK628)+Constants!$B$4*AF629+AL628)-(Constants!$B$5+Constants!$B$4)*AK629</f>
        <v>0</v>
      </c>
      <c r="AM629">
        <f t="shared" si="179"/>
        <v>1</v>
      </c>
      <c r="AN629">
        <f t="shared" si="180"/>
        <v>1</v>
      </c>
      <c r="AO629">
        <f>(200000*(ABS(N629)-ABS(N627))+Constants!$B$7)/(2*Constants!$B$7)</f>
        <v>0.5</v>
      </c>
      <c r="AP629">
        <f>(200000*(ABS(O629)-ABS(O627))+Constants!$B$7)/(2*Constants!$B$7)</f>
        <v>0.5</v>
      </c>
      <c r="AQ629">
        <f t="shared" si="181"/>
        <v>1</v>
      </c>
      <c r="AR629">
        <f>(Constants!$B$3*Constants!$B$8*I629*K629+AS628)/(Constants!$B$9*Constants!$B$4)</f>
        <v>2.51327433628319</v>
      </c>
      <c r="AS629">
        <f>(Constants!$B$3*Constants!$B$8*I629*K629+AS628)-(AR629*Constants!$B$9*Constants!$B$4)</f>
        <v>0</v>
      </c>
      <c r="AT629">
        <f t="shared" si="182"/>
        <v>1575.82300884953</v>
      </c>
      <c r="AU629">
        <f t="array" ref="AU629">IF(SUMPRODUCT(--(SIGN(AN596:AN628)=SIGN(K597:K629)))=0,2,IF(AV628&gt;0,1,0))</f>
        <v>0</v>
      </c>
      <c r="AV629">
        <f>IF(AU629=2,ROUND(5*1000/Constants!$B$11,0),IF(AV628&gt;0,AV628-1,0))</f>
        <v>0</v>
      </c>
      <c r="AW629">
        <f t="shared" si="183"/>
        <v>0</v>
      </c>
      <c r="AX629">
        <f ca="1" t="array" ref="AX629">IF(AW629&gt;Constants!$B$12,2,IF(SUMPRODUCT(--(AX610:AX629=2))=0,0,1))</f>
        <v>2</v>
      </c>
      <c r="AZ629">
        <f t="array" ref="AZ629">IF(ABS(AG629)&gt;Constants!$B$13,2,IF(SUMPRODUCT(--(AZ609:AZ628=2))=0,0,1))</f>
        <v>0</v>
      </c>
    </row>
    <row r="630" spans="1:52">
      <c r="A630" s="3">
        <v>628</v>
      </c>
      <c r="B630">
        <f>Signals!D629</f>
        <v>1</v>
      </c>
      <c r="C630">
        <f>Signals!E629</f>
        <v>1</v>
      </c>
      <c r="D630">
        <f>Signals!G629</f>
        <v>0</v>
      </c>
      <c r="E630">
        <f>Signals!J629</f>
        <v>0</v>
      </c>
      <c r="F630">
        <f>Signals!K629</f>
        <v>0</v>
      </c>
      <c r="G630">
        <f>IF(Constants!$B$2=2,-B630,B630)</f>
        <v>1</v>
      </c>
      <c r="H630">
        <f>IF(Constants!$C$2=2,-C630,C630)</f>
        <v>1</v>
      </c>
      <c r="I630">
        <f t="shared" si="167"/>
        <v>1</v>
      </c>
      <c r="J630">
        <f t="shared" si="168"/>
        <v>1</v>
      </c>
      <c r="K630">
        <f t="shared" si="169"/>
        <v>1</v>
      </c>
      <c r="L630">
        <f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400.5</v>
      </c>
      <c r="M630">
        <f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400.5</v>
      </c>
      <c r="N630">
        <f t="shared" si="170"/>
        <v>400.5</v>
      </c>
      <c r="O630">
        <f t="shared" si="171"/>
        <v>400.5</v>
      </c>
      <c r="P630">
        <f>IF(I630&lt;&gt;0,(ABS(L630*Constants!$B$10)+50)/100,MAX(P629-ABS(N630*Constants!$B$4),0))</f>
        <v>0.54005</v>
      </c>
      <c r="Q630">
        <f>IF(J630&lt;&gt;0,(ABS(M630*Constants!$B$10)+50)/100,MAX(Q629-ABS(O630*Constants!$B$4),0))</f>
        <v>0.54005</v>
      </c>
      <c r="R630">
        <f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400.5</v>
      </c>
      <c r="S630">
        <f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400.5</v>
      </c>
      <c r="T630">
        <f t="shared" si="172"/>
        <v>400.5</v>
      </c>
      <c r="U630">
        <f t="shared" si="173"/>
        <v>400.5</v>
      </c>
      <c r="V630">
        <f>IF(I630&lt;&gt;0,(ABS(R630*Constants!$B$4)+50)/100,IF(R630=0,MAX((0-ABS(T630*Constants!$B$4)),0),(ABS(R630*Constants!$B$4)+50)/100))</f>
        <v>501.125</v>
      </c>
      <c r="W630">
        <f>IF(J630&lt;&gt;0,(ABS(S630*Constants!$B$4)+50)/100,IF(S630=0,MAX((0-ABS(U630*Constants!$B$4)),0),(ABS(S630*Constants!$B$4)+50)/100))</f>
        <v>501.125</v>
      </c>
      <c r="X630">
        <f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400.5</v>
      </c>
      <c r="Y630">
        <f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400.5</v>
      </c>
      <c r="Z630">
        <f t="shared" si="174"/>
        <v>400.5</v>
      </c>
      <c r="AA630">
        <f t="shared" si="175"/>
        <v>400.5</v>
      </c>
      <c r="AB630">
        <f>IF(I630&lt;&gt;0,(ABS(X630*Constants!$B$10)+50)/100,IF(X630=0,MAX((AB629-ABS(Z630*Constants!$B$4)),0),(ABS(X630*Constants!$B$4)+50)/100))</f>
        <v>0.54005</v>
      </c>
      <c r="AC630">
        <f>IF(J630&lt;&gt;0,(ABS(Y630*Constants!$B$10)+50)/100,IF(Y630=0,MAX((AC629-ABS(AA630*Constants!$B$4)),0),(ABS(Y630*Constants!$B$4)+50)/100))</f>
        <v>0.54005</v>
      </c>
      <c r="AD630">
        <f t="shared" si="176"/>
        <v>401</v>
      </c>
      <c r="AE630">
        <f t="shared" si="177"/>
        <v>400.5</v>
      </c>
      <c r="AF630">
        <f t="shared" si="178"/>
        <v>400.5</v>
      </c>
      <c r="AG630">
        <f>((Constants!$B$5*AG629)+Constants!$B$4*AD630+AH629)/(Constants!$B$5+Constants!$B$4)</f>
        <v>401</v>
      </c>
      <c r="AH630">
        <f>((Constants!$B$5*AG629)+Constants!$B$4*AD630+AH629)-(Constants!$B$5+Constants!$B$4)*AG630</f>
        <v>0</v>
      </c>
      <c r="AI630">
        <f>((Constants!$B$5*AI629)+Constants!$B$4*AE630+AJ629)/(Constants!$B$5+Constants!$B$4)</f>
        <v>400.5</v>
      </c>
      <c r="AJ630">
        <f>((Constants!$B$5*AI629)+Constants!$B$4*AE630+AJ629)-(Constants!$B$4+Constants!$B$5)*AI630</f>
        <v>0</v>
      </c>
      <c r="AK630">
        <f>((Constants!$B$5*AK629)+Constants!$B$4*AF630+AL629)/(Constants!$B$5+Constants!$B$4)</f>
        <v>400.5</v>
      </c>
      <c r="AL630">
        <f>((Constants!$B$5*AK629)+Constants!$B$4*AF630+AL629)-(Constants!$B$5+Constants!$B$4)*AK630</f>
        <v>0</v>
      </c>
      <c r="AM630">
        <f t="shared" si="179"/>
        <v>1</v>
      </c>
      <c r="AN630">
        <f t="shared" si="180"/>
        <v>1</v>
      </c>
      <c r="AO630">
        <f>(200000*(ABS(N630)-ABS(N628))+Constants!$B$7)/(2*Constants!$B$7)</f>
        <v>0.5</v>
      </c>
      <c r="AP630">
        <f>(200000*(ABS(O630)-ABS(O628))+Constants!$B$7)/(2*Constants!$B$7)</f>
        <v>0.5</v>
      </c>
      <c r="AQ630">
        <f t="shared" si="181"/>
        <v>1</v>
      </c>
      <c r="AR630">
        <f>(Constants!$B$3*Constants!$B$8*I630*K630+AS629)/(Constants!$B$9*Constants!$B$4)</f>
        <v>2.51327433628319</v>
      </c>
      <c r="AS630">
        <f>(Constants!$B$3*Constants!$B$8*I630*K630+AS629)-(AR630*Constants!$B$9*Constants!$B$4)</f>
        <v>0</v>
      </c>
      <c r="AT630">
        <f t="shared" si="182"/>
        <v>1578.33628318582</v>
      </c>
      <c r="AU630">
        <f t="array" ref="AU630">IF(SUMPRODUCT(--(SIGN(AN597:AN629)=SIGN(K598:K630)))=0,2,IF(AV629&gt;0,1,0))</f>
        <v>0</v>
      </c>
      <c r="AV630">
        <f>IF(AU630=2,ROUND(5*1000/Constants!$B$11,0),IF(AV629&gt;0,AV629-1,0))</f>
        <v>0</v>
      </c>
      <c r="AW630">
        <f t="shared" si="183"/>
        <v>0</v>
      </c>
      <c r="AX630">
        <f ca="1" t="array" ref="AX630">IF(AW630&gt;Constants!$B$12,2,IF(SUMPRODUCT(--(AX611:AX630=2))=0,0,1))</f>
        <v>2</v>
      </c>
      <c r="AZ630">
        <f t="array" ref="AZ630">IF(ABS(AG630)&gt;Constants!$B$13,2,IF(SUMPRODUCT(--(AZ610:AZ629=2))=0,0,1))</f>
        <v>0</v>
      </c>
    </row>
    <row r="631" spans="1:52">
      <c r="A631" s="3">
        <v>629</v>
      </c>
      <c r="B631">
        <f>Signals!D630</f>
        <v>1</v>
      </c>
      <c r="C631">
        <f>Signals!E630</f>
        <v>1</v>
      </c>
      <c r="D631">
        <f>Signals!G630</f>
        <v>0</v>
      </c>
      <c r="E631">
        <f>Signals!J630</f>
        <v>0</v>
      </c>
      <c r="F631">
        <f>Signals!K630</f>
        <v>0</v>
      </c>
      <c r="G631">
        <f>IF(Constants!$B$2=2,-B631,B631)</f>
        <v>1</v>
      </c>
      <c r="H631">
        <f>IF(Constants!$C$2=2,-C631,C631)</f>
        <v>1</v>
      </c>
      <c r="I631">
        <f t="shared" si="167"/>
        <v>1</v>
      </c>
      <c r="J631">
        <f t="shared" si="168"/>
        <v>1</v>
      </c>
      <c r="K631">
        <f t="shared" si="169"/>
        <v>1</v>
      </c>
      <c r="L631">
        <f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400.5</v>
      </c>
      <c r="M631">
        <f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400.5</v>
      </c>
      <c r="N631">
        <f t="shared" si="170"/>
        <v>400.5</v>
      </c>
      <c r="O631">
        <f t="shared" si="171"/>
        <v>400.5</v>
      </c>
      <c r="P631">
        <f>IF(I631&lt;&gt;0,(ABS(L631*Constants!$B$10)+50)/100,MAX(P630-ABS(N631*Constants!$B$4),0))</f>
        <v>0.54005</v>
      </c>
      <c r="Q631">
        <f>IF(J631&lt;&gt;0,(ABS(M631*Constants!$B$10)+50)/100,MAX(Q630-ABS(O631*Constants!$B$4),0))</f>
        <v>0.54005</v>
      </c>
      <c r="R631">
        <f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400.5</v>
      </c>
      <c r="S631">
        <f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400.5</v>
      </c>
      <c r="T631">
        <f t="shared" si="172"/>
        <v>400.5</v>
      </c>
      <c r="U631">
        <f t="shared" si="173"/>
        <v>400.5</v>
      </c>
      <c r="V631">
        <f>IF(I631&lt;&gt;0,(ABS(R631*Constants!$B$4)+50)/100,IF(R631=0,MAX((0-ABS(T631*Constants!$B$4)),0),(ABS(R631*Constants!$B$4)+50)/100))</f>
        <v>501.125</v>
      </c>
      <c r="W631">
        <f>IF(J631&lt;&gt;0,(ABS(S631*Constants!$B$4)+50)/100,IF(S631=0,MAX((0-ABS(U631*Constants!$B$4)),0),(ABS(S631*Constants!$B$4)+50)/100))</f>
        <v>501.125</v>
      </c>
      <c r="X631">
        <f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400.5</v>
      </c>
      <c r="Y631">
        <f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400.5</v>
      </c>
      <c r="Z631">
        <f t="shared" si="174"/>
        <v>400.5</v>
      </c>
      <c r="AA631">
        <f t="shared" si="175"/>
        <v>400.5</v>
      </c>
      <c r="AB631">
        <f>IF(I631&lt;&gt;0,(ABS(X631*Constants!$B$10)+50)/100,IF(X631=0,MAX((AB630-ABS(Z631*Constants!$B$4)),0),(ABS(X631*Constants!$B$4)+50)/100))</f>
        <v>0.54005</v>
      </c>
      <c r="AC631">
        <f>IF(J631&lt;&gt;0,(ABS(Y631*Constants!$B$10)+50)/100,IF(Y631=0,MAX((AC630-ABS(AA631*Constants!$B$4)),0),(ABS(Y631*Constants!$B$4)+50)/100))</f>
        <v>0.54005</v>
      </c>
      <c r="AD631">
        <f t="shared" si="176"/>
        <v>401</v>
      </c>
      <c r="AE631">
        <f t="shared" si="177"/>
        <v>400.5</v>
      </c>
      <c r="AF631">
        <f t="shared" si="178"/>
        <v>400.5</v>
      </c>
      <c r="AG631">
        <f>((Constants!$B$5*AG630)+Constants!$B$4*AD631+AH630)/(Constants!$B$5+Constants!$B$4)</f>
        <v>401</v>
      </c>
      <c r="AH631">
        <f>((Constants!$B$5*AG630)+Constants!$B$4*AD631+AH630)-(Constants!$B$5+Constants!$B$4)*AG631</f>
        <v>0</v>
      </c>
      <c r="AI631">
        <f>((Constants!$B$5*AI630)+Constants!$B$4*AE631+AJ630)/(Constants!$B$5+Constants!$B$4)</f>
        <v>400.5</v>
      </c>
      <c r="AJ631">
        <f>((Constants!$B$5*AI630)+Constants!$B$4*AE631+AJ630)-(Constants!$B$4+Constants!$B$5)*AI631</f>
        <v>0</v>
      </c>
      <c r="AK631">
        <f>((Constants!$B$5*AK630)+Constants!$B$4*AF631+AL630)/(Constants!$B$5+Constants!$B$4)</f>
        <v>400.5</v>
      </c>
      <c r="AL631">
        <f>((Constants!$B$5*AK630)+Constants!$B$4*AF631+AL630)-(Constants!$B$5+Constants!$B$4)*AK631</f>
        <v>0</v>
      </c>
      <c r="AM631">
        <f t="shared" si="179"/>
        <v>1</v>
      </c>
      <c r="AN631">
        <f t="shared" si="180"/>
        <v>1</v>
      </c>
      <c r="AO631">
        <f>(200000*(ABS(N631)-ABS(N629))+Constants!$B$7)/(2*Constants!$B$7)</f>
        <v>0.5</v>
      </c>
      <c r="AP631">
        <f>(200000*(ABS(O631)-ABS(O629))+Constants!$B$7)/(2*Constants!$B$7)</f>
        <v>0.5</v>
      </c>
      <c r="AQ631">
        <f t="shared" si="181"/>
        <v>1</v>
      </c>
      <c r="AR631">
        <f>(Constants!$B$3*Constants!$B$8*I631*K631+AS630)/(Constants!$B$9*Constants!$B$4)</f>
        <v>2.51327433628319</v>
      </c>
      <c r="AS631">
        <f>(Constants!$B$3*Constants!$B$8*I631*K631+AS630)-(AR631*Constants!$B$9*Constants!$B$4)</f>
        <v>0</v>
      </c>
      <c r="AT631">
        <f t="shared" si="182"/>
        <v>1580.8495575221</v>
      </c>
      <c r="AU631">
        <f t="array" ref="AU631">IF(SUMPRODUCT(--(SIGN(AN598:AN630)=SIGN(K599:K631)))=0,2,IF(AV630&gt;0,1,0))</f>
        <v>0</v>
      </c>
      <c r="AV631">
        <f>IF(AU631=2,ROUND(5*1000/Constants!$B$11,0),IF(AV630&gt;0,AV630-1,0))</f>
        <v>0</v>
      </c>
      <c r="AW631">
        <f t="shared" si="183"/>
        <v>0</v>
      </c>
      <c r="AX631">
        <f ca="1" t="array" ref="AX631">IF(AW631&gt;Constants!$B$12,2,IF(SUMPRODUCT(--(AX612:AX631=2))=0,0,1))</f>
        <v>2</v>
      </c>
      <c r="AZ631">
        <f t="array" ref="AZ631">IF(ABS(AG631)&gt;Constants!$B$13,2,IF(SUMPRODUCT(--(AZ611:AZ630=2))=0,0,1))</f>
        <v>0</v>
      </c>
    </row>
    <row r="632" spans="1:52">
      <c r="A632" s="3">
        <v>630</v>
      </c>
      <c r="B632">
        <f>Signals!D631</f>
        <v>1</v>
      </c>
      <c r="C632">
        <f>Signals!E631</f>
        <v>1</v>
      </c>
      <c r="D632">
        <f>Signals!G631</f>
        <v>0</v>
      </c>
      <c r="E632">
        <f>Signals!J631</f>
        <v>0</v>
      </c>
      <c r="F632">
        <f>Signals!K631</f>
        <v>0</v>
      </c>
      <c r="G632">
        <f>IF(Constants!$B$2=2,-B632,B632)</f>
        <v>1</v>
      </c>
      <c r="H632">
        <f>IF(Constants!$C$2=2,-C632,C632)</f>
        <v>1</v>
      </c>
      <c r="I632">
        <f t="shared" si="167"/>
        <v>1</v>
      </c>
      <c r="J632">
        <f t="shared" si="168"/>
        <v>1</v>
      </c>
      <c r="K632">
        <f t="shared" si="169"/>
        <v>1</v>
      </c>
      <c r="L632">
        <f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400.5</v>
      </c>
      <c r="M632">
        <f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400.5</v>
      </c>
      <c r="N632">
        <f t="shared" si="170"/>
        <v>400.5</v>
      </c>
      <c r="O632">
        <f t="shared" si="171"/>
        <v>400.5</v>
      </c>
      <c r="P632">
        <f>IF(I632&lt;&gt;0,(ABS(L632*Constants!$B$10)+50)/100,MAX(P631-ABS(N632*Constants!$B$4),0))</f>
        <v>0.54005</v>
      </c>
      <c r="Q632">
        <f>IF(J632&lt;&gt;0,(ABS(M632*Constants!$B$10)+50)/100,MAX(Q631-ABS(O632*Constants!$B$4),0))</f>
        <v>0.54005</v>
      </c>
      <c r="R632">
        <f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400.5</v>
      </c>
      <c r="S632">
        <f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400.5</v>
      </c>
      <c r="T632">
        <f t="shared" si="172"/>
        <v>400.5</v>
      </c>
      <c r="U632">
        <f t="shared" si="173"/>
        <v>400.5</v>
      </c>
      <c r="V632">
        <f>IF(I632&lt;&gt;0,(ABS(R632*Constants!$B$4)+50)/100,IF(R632=0,MAX((0-ABS(T632*Constants!$B$4)),0),(ABS(R632*Constants!$B$4)+50)/100))</f>
        <v>501.125</v>
      </c>
      <c r="W632">
        <f>IF(J632&lt;&gt;0,(ABS(S632*Constants!$B$4)+50)/100,IF(S632=0,MAX((0-ABS(U632*Constants!$B$4)),0),(ABS(S632*Constants!$B$4)+50)/100))</f>
        <v>501.125</v>
      </c>
      <c r="X632">
        <f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400.5</v>
      </c>
      <c r="Y632">
        <f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400.5</v>
      </c>
      <c r="Z632">
        <f t="shared" si="174"/>
        <v>400.5</v>
      </c>
      <c r="AA632">
        <f t="shared" si="175"/>
        <v>400.5</v>
      </c>
      <c r="AB632">
        <f>IF(I632&lt;&gt;0,(ABS(X632*Constants!$B$10)+50)/100,IF(X632=0,MAX((AB631-ABS(Z632*Constants!$B$4)),0),(ABS(X632*Constants!$B$4)+50)/100))</f>
        <v>0.54005</v>
      </c>
      <c r="AC632">
        <f>IF(J632&lt;&gt;0,(ABS(Y632*Constants!$B$10)+50)/100,IF(Y632=0,MAX((AC631-ABS(AA632*Constants!$B$4)),0),(ABS(Y632*Constants!$B$4)+50)/100))</f>
        <v>0.54005</v>
      </c>
      <c r="AD632">
        <f t="shared" si="176"/>
        <v>401</v>
      </c>
      <c r="AE632">
        <f t="shared" si="177"/>
        <v>400.5</v>
      </c>
      <c r="AF632">
        <f t="shared" si="178"/>
        <v>400.5</v>
      </c>
      <c r="AG632">
        <f>((Constants!$B$5*AG631)+Constants!$B$4*AD632+AH631)/(Constants!$B$5+Constants!$B$4)</f>
        <v>401</v>
      </c>
      <c r="AH632">
        <f>((Constants!$B$5*AG631)+Constants!$B$4*AD632+AH631)-(Constants!$B$5+Constants!$B$4)*AG632</f>
        <v>0</v>
      </c>
      <c r="AI632">
        <f>((Constants!$B$5*AI631)+Constants!$B$4*AE632+AJ631)/(Constants!$B$5+Constants!$B$4)</f>
        <v>400.5</v>
      </c>
      <c r="AJ632">
        <f>((Constants!$B$5*AI631)+Constants!$B$4*AE632+AJ631)-(Constants!$B$4+Constants!$B$5)*AI632</f>
        <v>0</v>
      </c>
      <c r="AK632">
        <f>((Constants!$B$5*AK631)+Constants!$B$4*AF632+AL631)/(Constants!$B$5+Constants!$B$4)</f>
        <v>400.5</v>
      </c>
      <c r="AL632">
        <f>((Constants!$B$5*AK631)+Constants!$B$4*AF632+AL631)-(Constants!$B$5+Constants!$B$4)*AK632</f>
        <v>0</v>
      </c>
      <c r="AM632">
        <f t="shared" si="179"/>
        <v>1</v>
      </c>
      <c r="AN632">
        <f t="shared" si="180"/>
        <v>1</v>
      </c>
      <c r="AO632">
        <f>(200000*(ABS(N632)-ABS(N630))+Constants!$B$7)/(2*Constants!$B$7)</f>
        <v>0.5</v>
      </c>
      <c r="AP632">
        <f>(200000*(ABS(O632)-ABS(O630))+Constants!$B$7)/(2*Constants!$B$7)</f>
        <v>0.5</v>
      </c>
      <c r="AQ632">
        <f t="shared" si="181"/>
        <v>1</v>
      </c>
      <c r="AR632">
        <f>(Constants!$B$3*Constants!$B$8*I632*K632+AS631)/(Constants!$B$9*Constants!$B$4)</f>
        <v>2.51327433628319</v>
      </c>
      <c r="AS632">
        <f>(Constants!$B$3*Constants!$B$8*I632*K632+AS631)-(AR632*Constants!$B$9*Constants!$B$4)</f>
        <v>0</v>
      </c>
      <c r="AT632">
        <f t="shared" si="182"/>
        <v>1583.36283185838</v>
      </c>
      <c r="AU632">
        <f t="array" ref="AU632">IF(SUMPRODUCT(--(SIGN(AN599:AN631)=SIGN(K600:K632)))=0,2,IF(AV631&gt;0,1,0))</f>
        <v>0</v>
      </c>
      <c r="AV632">
        <f>IF(AU632=2,ROUND(5*1000/Constants!$B$11,0),IF(AV631&gt;0,AV631-1,0))</f>
        <v>0</v>
      </c>
      <c r="AW632">
        <f t="shared" si="183"/>
        <v>0</v>
      </c>
      <c r="AX632">
        <f ca="1" t="array" ref="AX632">IF(AW632&gt;Constants!$B$12,2,IF(SUMPRODUCT(--(AX613:AX632=2))=0,0,1))</f>
        <v>2</v>
      </c>
      <c r="AZ632">
        <f t="array" ref="AZ632">IF(ABS(AG632)&gt;Constants!$B$13,2,IF(SUMPRODUCT(--(AZ612:AZ631=2))=0,0,1))</f>
        <v>0</v>
      </c>
    </row>
    <row r="633" spans="1:52">
      <c r="A633" s="3">
        <v>631</v>
      </c>
      <c r="B633">
        <f>Signals!D632</f>
        <v>1</v>
      </c>
      <c r="C633">
        <f>Signals!E632</f>
        <v>1</v>
      </c>
      <c r="D633">
        <f>Signals!G632</f>
        <v>0</v>
      </c>
      <c r="E633">
        <f>Signals!J632</f>
        <v>0</v>
      </c>
      <c r="F633">
        <f>Signals!K632</f>
        <v>0</v>
      </c>
      <c r="G633">
        <f>IF(Constants!$B$2=2,-B633,B633)</f>
        <v>1</v>
      </c>
      <c r="H633">
        <f>IF(Constants!$C$2=2,-C633,C633)</f>
        <v>1</v>
      </c>
      <c r="I633">
        <f t="shared" si="167"/>
        <v>1</v>
      </c>
      <c r="J633">
        <f t="shared" si="168"/>
        <v>1</v>
      </c>
      <c r="K633">
        <f t="shared" si="169"/>
        <v>1</v>
      </c>
      <c r="L633">
        <f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400.5</v>
      </c>
      <c r="M633">
        <f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400.5</v>
      </c>
      <c r="N633">
        <f t="shared" si="170"/>
        <v>400.5</v>
      </c>
      <c r="O633">
        <f t="shared" si="171"/>
        <v>400.5</v>
      </c>
      <c r="P633">
        <f>IF(I633&lt;&gt;0,(ABS(L633*Constants!$B$10)+50)/100,MAX(P632-ABS(N633*Constants!$B$4),0))</f>
        <v>0.54005</v>
      </c>
      <c r="Q633">
        <f>IF(J633&lt;&gt;0,(ABS(M633*Constants!$B$10)+50)/100,MAX(Q632-ABS(O633*Constants!$B$4),0))</f>
        <v>0.54005</v>
      </c>
      <c r="R633">
        <f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400.5</v>
      </c>
      <c r="S633">
        <f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400.5</v>
      </c>
      <c r="T633">
        <f t="shared" si="172"/>
        <v>400.5</v>
      </c>
      <c r="U633">
        <f t="shared" si="173"/>
        <v>400.5</v>
      </c>
      <c r="V633">
        <f>IF(I633&lt;&gt;0,(ABS(R633*Constants!$B$4)+50)/100,IF(R633=0,MAX((0-ABS(T633*Constants!$B$4)),0),(ABS(R633*Constants!$B$4)+50)/100))</f>
        <v>501.125</v>
      </c>
      <c r="W633">
        <f>IF(J633&lt;&gt;0,(ABS(S633*Constants!$B$4)+50)/100,IF(S633=0,MAX((0-ABS(U633*Constants!$B$4)),0),(ABS(S633*Constants!$B$4)+50)/100))</f>
        <v>501.125</v>
      </c>
      <c r="X633">
        <f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400.5</v>
      </c>
      <c r="Y633">
        <f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400.5</v>
      </c>
      <c r="Z633">
        <f t="shared" si="174"/>
        <v>400.5</v>
      </c>
      <c r="AA633">
        <f t="shared" si="175"/>
        <v>400.5</v>
      </c>
      <c r="AB633">
        <f>IF(I633&lt;&gt;0,(ABS(X633*Constants!$B$10)+50)/100,IF(X633=0,MAX((AB632-ABS(Z633*Constants!$B$4)),0),(ABS(X633*Constants!$B$4)+50)/100))</f>
        <v>0.54005</v>
      </c>
      <c r="AC633">
        <f>IF(J633&lt;&gt;0,(ABS(Y633*Constants!$B$10)+50)/100,IF(Y633=0,MAX((AC632-ABS(AA633*Constants!$B$4)),0),(ABS(Y633*Constants!$B$4)+50)/100))</f>
        <v>0.54005</v>
      </c>
      <c r="AD633">
        <f t="shared" si="176"/>
        <v>401</v>
      </c>
      <c r="AE633">
        <f t="shared" si="177"/>
        <v>400.5</v>
      </c>
      <c r="AF633">
        <f t="shared" si="178"/>
        <v>400.5</v>
      </c>
      <c r="AG633">
        <f>((Constants!$B$5*AG632)+Constants!$B$4*AD633+AH632)/(Constants!$B$5+Constants!$B$4)</f>
        <v>401</v>
      </c>
      <c r="AH633">
        <f>((Constants!$B$5*AG632)+Constants!$B$4*AD633+AH632)-(Constants!$B$5+Constants!$B$4)*AG633</f>
        <v>0</v>
      </c>
      <c r="AI633">
        <f>((Constants!$B$5*AI632)+Constants!$B$4*AE633+AJ632)/(Constants!$B$5+Constants!$B$4)</f>
        <v>400.5</v>
      </c>
      <c r="AJ633">
        <f>((Constants!$B$5*AI632)+Constants!$B$4*AE633+AJ632)-(Constants!$B$4+Constants!$B$5)*AI633</f>
        <v>0</v>
      </c>
      <c r="AK633">
        <f>((Constants!$B$5*AK632)+Constants!$B$4*AF633+AL632)/(Constants!$B$5+Constants!$B$4)</f>
        <v>400.5</v>
      </c>
      <c r="AL633">
        <f>((Constants!$B$5*AK632)+Constants!$B$4*AF633+AL632)-(Constants!$B$5+Constants!$B$4)*AK633</f>
        <v>0</v>
      </c>
      <c r="AM633">
        <f t="shared" si="179"/>
        <v>1</v>
      </c>
      <c r="AN633">
        <f t="shared" si="180"/>
        <v>1</v>
      </c>
      <c r="AO633">
        <f>(200000*(ABS(N633)-ABS(N631))+Constants!$B$7)/(2*Constants!$B$7)</f>
        <v>0.5</v>
      </c>
      <c r="AP633">
        <f>(200000*(ABS(O633)-ABS(O631))+Constants!$B$7)/(2*Constants!$B$7)</f>
        <v>0.5</v>
      </c>
      <c r="AQ633">
        <f t="shared" si="181"/>
        <v>1</v>
      </c>
      <c r="AR633">
        <f>(Constants!$B$3*Constants!$B$8*I633*K633+AS632)/(Constants!$B$9*Constants!$B$4)</f>
        <v>2.51327433628319</v>
      </c>
      <c r="AS633">
        <f>(Constants!$B$3*Constants!$B$8*I633*K633+AS632)-(AR633*Constants!$B$9*Constants!$B$4)</f>
        <v>0</v>
      </c>
      <c r="AT633">
        <f t="shared" si="182"/>
        <v>1585.87610619467</v>
      </c>
      <c r="AU633">
        <f t="array" ref="AU633">IF(SUMPRODUCT(--(SIGN(AN600:AN632)=SIGN(K601:K633)))=0,2,IF(AV632&gt;0,1,0))</f>
        <v>0</v>
      </c>
      <c r="AV633">
        <f>IF(AU633=2,ROUND(5*1000/Constants!$B$11,0),IF(AV632&gt;0,AV632-1,0))</f>
        <v>0</v>
      </c>
      <c r="AW633">
        <f t="shared" si="183"/>
        <v>0</v>
      </c>
      <c r="AX633">
        <f ca="1" t="array" ref="AX633">IF(AW633&gt;Constants!$B$12,2,IF(SUMPRODUCT(--(AX614:AX633=2))=0,0,1))</f>
        <v>2</v>
      </c>
      <c r="AZ633">
        <f t="array" ref="AZ633">IF(ABS(AG633)&gt;Constants!$B$13,2,IF(SUMPRODUCT(--(AZ613:AZ632=2))=0,0,1))</f>
        <v>0</v>
      </c>
    </row>
    <row r="634" spans="1:52">
      <c r="A634" s="3">
        <v>632</v>
      </c>
      <c r="B634">
        <f>Signals!D633</f>
        <v>1</v>
      </c>
      <c r="C634">
        <f>Signals!E633</f>
        <v>1</v>
      </c>
      <c r="D634">
        <f>Signals!G633</f>
        <v>0</v>
      </c>
      <c r="E634">
        <f>Signals!J633</f>
        <v>0</v>
      </c>
      <c r="F634">
        <f>Signals!K633</f>
        <v>0</v>
      </c>
      <c r="G634">
        <f>IF(Constants!$B$2=2,-B634,B634)</f>
        <v>1</v>
      </c>
      <c r="H634">
        <f>IF(Constants!$C$2=2,-C634,C634)</f>
        <v>1</v>
      </c>
      <c r="I634">
        <f t="shared" si="167"/>
        <v>1</v>
      </c>
      <c r="J634">
        <f t="shared" si="168"/>
        <v>1</v>
      </c>
      <c r="K634">
        <f t="shared" si="169"/>
        <v>1</v>
      </c>
      <c r="L634">
        <f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400.5</v>
      </c>
      <c r="M634">
        <f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400.5</v>
      </c>
      <c r="N634">
        <f t="shared" si="170"/>
        <v>400.5</v>
      </c>
      <c r="O634">
        <f t="shared" si="171"/>
        <v>400.5</v>
      </c>
      <c r="P634">
        <f>IF(I634&lt;&gt;0,(ABS(L634*Constants!$B$10)+50)/100,MAX(P633-ABS(N634*Constants!$B$4),0))</f>
        <v>0.54005</v>
      </c>
      <c r="Q634">
        <f>IF(J634&lt;&gt;0,(ABS(M634*Constants!$B$10)+50)/100,MAX(Q633-ABS(O634*Constants!$B$4),0))</f>
        <v>0.54005</v>
      </c>
      <c r="R634">
        <f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400.5</v>
      </c>
      <c r="S634">
        <f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400.5</v>
      </c>
      <c r="T634">
        <f t="shared" si="172"/>
        <v>400.5</v>
      </c>
      <c r="U634">
        <f t="shared" si="173"/>
        <v>400.5</v>
      </c>
      <c r="V634">
        <f>IF(I634&lt;&gt;0,(ABS(R634*Constants!$B$4)+50)/100,IF(R634=0,MAX((0-ABS(T634*Constants!$B$4)),0),(ABS(R634*Constants!$B$4)+50)/100))</f>
        <v>501.125</v>
      </c>
      <c r="W634">
        <f>IF(J634&lt;&gt;0,(ABS(S634*Constants!$B$4)+50)/100,IF(S634=0,MAX((0-ABS(U634*Constants!$B$4)),0),(ABS(S634*Constants!$B$4)+50)/100))</f>
        <v>501.125</v>
      </c>
      <c r="X634">
        <f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400.5</v>
      </c>
      <c r="Y634">
        <f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400.5</v>
      </c>
      <c r="Z634">
        <f t="shared" si="174"/>
        <v>400.5</v>
      </c>
      <c r="AA634">
        <f t="shared" si="175"/>
        <v>400.5</v>
      </c>
      <c r="AB634">
        <f>IF(I634&lt;&gt;0,(ABS(X634*Constants!$B$10)+50)/100,IF(X634=0,MAX((AB633-ABS(Z634*Constants!$B$4)),0),(ABS(X634*Constants!$B$4)+50)/100))</f>
        <v>0.54005</v>
      </c>
      <c r="AC634">
        <f>IF(J634&lt;&gt;0,(ABS(Y634*Constants!$B$10)+50)/100,IF(Y634=0,MAX((AC633-ABS(AA634*Constants!$B$4)),0),(ABS(Y634*Constants!$B$4)+50)/100))</f>
        <v>0.54005</v>
      </c>
      <c r="AD634">
        <f t="shared" si="176"/>
        <v>401</v>
      </c>
      <c r="AE634">
        <f t="shared" si="177"/>
        <v>400.5</v>
      </c>
      <c r="AF634">
        <f t="shared" si="178"/>
        <v>400.5</v>
      </c>
      <c r="AG634">
        <f>((Constants!$B$5*AG633)+Constants!$B$4*AD634+AH633)/(Constants!$B$5+Constants!$B$4)</f>
        <v>401</v>
      </c>
      <c r="AH634">
        <f>((Constants!$B$5*AG633)+Constants!$B$4*AD634+AH633)-(Constants!$B$5+Constants!$B$4)*AG634</f>
        <v>0</v>
      </c>
      <c r="AI634">
        <f>((Constants!$B$5*AI633)+Constants!$B$4*AE634+AJ633)/(Constants!$B$5+Constants!$B$4)</f>
        <v>400.5</v>
      </c>
      <c r="AJ634">
        <f>((Constants!$B$5*AI633)+Constants!$B$4*AE634+AJ633)-(Constants!$B$4+Constants!$B$5)*AI634</f>
        <v>0</v>
      </c>
      <c r="AK634">
        <f>((Constants!$B$5*AK633)+Constants!$B$4*AF634+AL633)/(Constants!$B$5+Constants!$B$4)</f>
        <v>400.5</v>
      </c>
      <c r="AL634">
        <f>((Constants!$B$5*AK633)+Constants!$B$4*AF634+AL633)-(Constants!$B$5+Constants!$B$4)*AK634</f>
        <v>0</v>
      </c>
      <c r="AM634">
        <f t="shared" si="179"/>
        <v>1</v>
      </c>
      <c r="AN634">
        <f t="shared" si="180"/>
        <v>1</v>
      </c>
      <c r="AO634">
        <f>(200000*(ABS(N634)-ABS(N632))+Constants!$B$7)/(2*Constants!$B$7)</f>
        <v>0.5</v>
      </c>
      <c r="AP634">
        <f>(200000*(ABS(O634)-ABS(O632))+Constants!$B$7)/(2*Constants!$B$7)</f>
        <v>0.5</v>
      </c>
      <c r="AQ634">
        <f t="shared" si="181"/>
        <v>1</v>
      </c>
      <c r="AR634">
        <f>(Constants!$B$3*Constants!$B$8*I634*K634+AS633)/(Constants!$B$9*Constants!$B$4)</f>
        <v>2.51327433628319</v>
      </c>
      <c r="AS634">
        <f>(Constants!$B$3*Constants!$B$8*I634*K634+AS633)-(AR634*Constants!$B$9*Constants!$B$4)</f>
        <v>0</v>
      </c>
      <c r="AT634">
        <f t="shared" si="182"/>
        <v>1588.38938053095</v>
      </c>
      <c r="AU634">
        <f t="array" ref="AU634">IF(SUMPRODUCT(--(SIGN(AN601:AN633)=SIGN(K602:K634)))=0,2,IF(AV633&gt;0,1,0))</f>
        <v>0</v>
      </c>
      <c r="AV634">
        <f>IF(AU634=2,ROUND(5*1000/Constants!$B$11,0),IF(AV633&gt;0,AV633-1,0))</f>
        <v>0</v>
      </c>
      <c r="AW634">
        <f t="shared" si="183"/>
        <v>0</v>
      </c>
      <c r="AX634">
        <f ca="1" t="array" ref="AX634">IF(AW634&gt;Constants!$B$12,2,IF(SUMPRODUCT(--(AX615:AX634=2))=0,0,1))</f>
        <v>2</v>
      </c>
      <c r="AZ634">
        <f t="array" ref="AZ634">IF(ABS(AG634)&gt;Constants!$B$13,2,IF(SUMPRODUCT(--(AZ614:AZ633=2))=0,0,1))</f>
        <v>0</v>
      </c>
    </row>
    <row r="635" spans="1:52">
      <c r="A635" s="3">
        <v>633</v>
      </c>
      <c r="B635">
        <f>Signals!D634</f>
        <v>1</v>
      </c>
      <c r="C635">
        <f>Signals!E634</f>
        <v>1</v>
      </c>
      <c r="D635">
        <f>Signals!G634</f>
        <v>0</v>
      </c>
      <c r="E635">
        <f>Signals!J634</f>
        <v>0</v>
      </c>
      <c r="F635">
        <f>Signals!K634</f>
        <v>0</v>
      </c>
      <c r="G635">
        <f>IF(Constants!$B$2=2,-B635,B635)</f>
        <v>1</v>
      </c>
      <c r="H635">
        <f>IF(Constants!$C$2=2,-C635,C635)</f>
        <v>1</v>
      </c>
      <c r="I635">
        <f t="shared" si="167"/>
        <v>1</v>
      </c>
      <c r="J635">
        <f t="shared" si="168"/>
        <v>1</v>
      </c>
      <c r="K635">
        <f t="shared" si="169"/>
        <v>1</v>
      </c>
      <c r="L635">
        <f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400.5</v>
      </c>
      <c r="M635">
        <f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400.5</v>
      </c>
      <c r="N635">
        <f t="shared" si="170"/>
        <v>400.5</v>
      </c>
      <c r="O635">
        <f t="shared" si="171"/>
        <v>400.5</v>
      </c>
      <c r="P635">
        <f>IF(I635&lt;&gt;0,(ABS(L635*Constants!$B$10)+50)/100,MAX(P634-ABS(N635*Constants!$B$4),0))</f>
        <v>0.54005</v>
      </c>
      <c r="Q635">
        <f>IF(J635&lt;&gt;0,(ABS(M635*Constants!$B$10)+50)/100,MAX(Q634-ABS(O635*Constants!$B$4),0))</f>
        <v>0.54005</v>
      </c>
      <c r="R635">
        <f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400.5</v>
      </c>
      <c r="S635">
        <f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400.5</v>
      </c>
      <c r="T635">
        <f t="shared" si="172"/>
        <v>400.5</v>
      </c>
      <c r="U635">
        <f t="shared" si="173"/>
        <v>400.5</v>
      </c>
      <c r="V635">
        <f>IF(I635&lt;&gt;0,(ABS(R635*Constants!$B$4)+50)/100,IF(R635=0,MAX((0-ABS(T635*Constants!$B$4)),0),(ABS(R635*Constants!$B$4)+50)/100))</f>
        <v>501.125</v>
      </c>
      <c r="W635">
        <f>IF(J635&lt;&gt;0,(ABS(S635*Constants!$B$4)+50)/100,IF(S635=0,MAX((0-ABS(U635*Constants!$B$4)),0),(ABS(S635*Constants!$B$4)+50)/100))</f>
        <v>501.125</v>
      </c>
      <c r="X635">
        <f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400.5</v>
      </c>
      <c r="Y635">
        <f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400.5</v>
      </c>
      <c r="Z635">
        <f t="shared" si="174"/>
        <v>400.5</v>
      </c>
      <c r="AA635">
        <f t="shared" si="175"/>
        <v>400.5</v>
      </c>
      <c r="AB635">
        <f>IF(I635&lt;&gt;0,(ABS(X635*Constants!$B$10)+50)/100,IF(X635=0,MAX((AB634-ABS(Z635*Constants!$B$4)),0),(ABS(X635*Constants!$B$4)+50)/100))</f>
        <v>0.54005</v>
      </c>
      <c r="AC635">
        <f>IF(J635&lt;&gt;0,(ABS(Y635*Constants!$B$10)+50)/100,IF(Y635=0,MAX((AC634-ABS(AA635*Constants!$B$4)),0),(ABS(Y635*Constants!$B$4)+50)/100))</f>
        <v>0.54005</v>
      </c>
      <c r="AD635">
        <f t="shared" si="176"/>
        <v>401</v>
      </c>
      <c r="AE635">
        <f t="shared" si="177"/>
        <v>400.5</v>
      </c>
      <c r="AF635">
        <f t="shared" si="178"/>
        <v>400.5</v>
      </c>
      <c r="AG635">
        <f>((Constants!$B$5*AG634)+Constants!$B$4*AD635+AH634)/(Constants!$B$5+Constants!$B$4)</f>
        <v>401</v>
      </c>
      <c r="AH635">
        <f>((Constants!$B$5*AG634)+Constants!$B$4*AD635+AH634)-(Constants!$B$5+Constants!$B$4)*AG635</f>
        <v>0</v>
      </c>
      <c r="AI635">
        <f>((Constants!$B$5*AI634)+Constants!$B$4*AE635+AJ634)/(Constants!$B$5+Constants!$B$4)</f>
        <v>400.5</v>
      </c>
      <c r="AJ635">
        <f>((Constants!$B$5*AI634)+Constants!$B$4*AE635+AJ634)-(Constants!$B$4+Constants!$B$5)*AI635</f>
        <v>0</v>
      </c>
      <c r="AK635">
        <f>((Constants!$B$5*AK634)+Constants!$B$4*AF635+AL634)/(Constants!$B$5+Constants!$B$4)</f>
        <v>400.5</v>
      </c>
      <c r="AL635">
        <f>((Constants!$B$5*AK634)+Constants!$B$4*AF635+AL634)-(Constants!$B$5+Constants!$B$4)*AK635</f>
        <v>0</v>
      </c>
      <c r="AM635">
        <f t="shared" si="179"/>
        <v>1</v>
      </c>
      <c r="AN635">
        <f t="shared" si="180"/>
        <v>1</v>
      </c>
      <c r="AO635">
        <f>(200000*(ABS(N635)-ABS(N633))+Constants!$B$7)/(2*Constants!$B$7)</f>
        <v>0.5</v>
      </c>
      <c r="AP635">
        <f>(200000*(ABS(O635)-ABS(O633))+Constants!$B$7)/(2*Constants!$B$7)</f>
        <v>0.5</v>
      </c>
      <c r="AQ635">
        <f t="shared" si="181"/>
        <v>1</v>
      </c>
      <c r="AR635">
        <f>(Constants!$B$3*Constants!$B$8*I635*K635+AS634)/(Constants!$B$9*Constants!$B$4)</f>
        <v>2.51327433628319</v>
      </c>
      <c r="AS635">
        <f>(Constants!$B$3*Constants!$B$8*I635*K635+AS634)-(AR635*Constants!$B$9*Constants!$B$4)</f>
        <v>0</v>
      </c>
      <c r="AT635">
        <f t="shared" si="182"/>
        <v>1590.90265486723</v>
      </c>
      <c r="AU635">
        <f t="array" ref="AU635">IF(SUMPRODUCT(--(SIGN(AN602:AN634)=SIGN(K603:K635)))=0,2,IF(AV634&gt;0,1,0))</f>
        <v>0</v>
      </c>
      <c r="AV635">
        <f>IF(AU635=2,ROUND(5*1000/Constants!$B$11,0),IF(AV634&gt;0,AV634-1,0))</f>
        <v>0</v>
      </c>
      <c r="AW635">
        <f t="shared" si="183"/>
        <v>0</v>
      </c>
      <c r="AX635">
        <f ca="1" t="array" ref="AX635">IF(AW635&gt;Constants!$B$12,2,IF(SUMPRODUCT(--(AX616:AX635=2))=0,0,1))</f>
        <v>2</v>
      </c>
      <c r="AZ635">
        <f t="array" ref="AZ635">IF(ABS(AG635)&gt;Constants!$B$13,2,IF(SUMPRODUCT(--(AZ615:AZ634=2))=0,0,1))</f>
        <v>0</v>
      </c>
    </row>
    <row r="636" spans="1:52">
      <c r="A636" s="3">
        <v>634</v>
      </c>
      <c r="B636">
        <f>Signals!D635</f>
        <v>1</v>
      </c>
      <c r="C636">
        <f>Signals!E635</f>
        <v>1</v>
      </c>
      <c r="D636">
        <f>Signals!G635</f>
        <v>0</v>
      </c>
      <c r="E636">
        <f>Signals!J635</f>
        <v>0</v>
      </c>
      <c r="F636">
        <f>Signals!K635</f>
        <v>0</v>
      </c>
      <c r="G636">
        <f>IF(Constants!$B$2=2,-B636,B636)</f>
        <v>1</v>
      </c>
      <c r="H636">
        <f>IF(Constants!$C$2=2,-C636,C636)</f>
        <v>1</v>
      </c>
      <c r="I636">
        <f t="shared" si="167"/>
        <v>1</v>
      </c>
      <c r="J636">
        <f t="shared" si="168"/>
        <v>1</v>
      </c>
      <c r="K636">
        <f t="shared" si="169"/>
        <v>1</v>
      </c>
      <c r="L636">
        <f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400.5</v>
      </c>
      <c r="M636">
        <f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400.5</v>
      </c>
      <c r="N636">
        <f t="shared" si="170"/>
        <v>400.5</v>
      </c>
      <c r="O636">
        <f t="shared" si="171"/>
        <v>400.5</v>
      </c>
      <c r="P636">
        <f>IF(I636&lt;&gt;0,(ABS(L636*Constants!$B$10)+50)/100,MAX(P635-ABS(N636*Constants!$B$4),0))</f>
        <v>0.54005</v>
      </c>
      <c r="Q636">
        <f>IF(J636&lt;&gt;0,(ABS(M636*Constants!$B$10)+50)/100,MAX(Q635-ABS(O636*Constants!$B$4),0))</f>
        <v>0.54005</v>
      </c>
      <c r="R636">
        <f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400.5</v>
      </c>
      <c r="S636">
        <f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400.5</v>
      </c>
      <c r="T636">
        <f t="shared" si="172"/>
        <v>400.5</v>
      </c>
      <c r="U636">
        <f t="shared" si="173"/>
        <v>400.5</v>
      </c>
      <c r="V636">
        <f>IF(I636&lt;&gt;0,(ABS(R636*Constants!$B$4)+50)/100,IF(R636=0,MAX((0-ABS(T636*Constants!$B$4)),0),(ABS(R636*Constants!$B$4)+50)/100))</f>
        <v>501.125</v>
      </c>
      <c r="W636">
        <f>IF(J636&lt;&gt;0,(ABS(S636*Constants!$B$4)+50)/100,IF(S636=0,MAX((0-ABS(U636*Constants!$B$4)),0),(ABS(S636*Constants!$B$4)+50)/100))</f>
        <v>501.125</v>
      </c>
      <c r="X636">
        <f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400.5</v>
      </c>
      <c r="Y636">
        <f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400.5</v>
      </c>
      <c r="Z636">
        <f t="shared" si="174"/>
        <v>400.5</v>
      </c>
      <c r="AA636">
        <f t="shared" si="175"/>
        <v>400.5</v>
      </c>
      <c r="AB636">
        <f>IF(I636&lt;&gt;0,(ABS(X636*Constants!$B$10)+50)/100,IF(X636=0,MAX((AB635-ABS(Z636*Constants!$B$4)),0),(ABS(X636*Constants!$B$4)+50)/100))</f>
        <v>0.54005</v>
      </c>
      <c r="AC636">
        <f>IF(J636&lt;&gt;0,(ABS(Y636*Constants!$B$10)+50)/100,IF(Y636=0,MAX((AC635-ABS(AA636*Constants!$B$4)),0),(ABS(Y636*Constants!$B$4)+50)/100))</f>
        <v>0.54005</v>
      </c>
      <c r="AD636">
        <f t="shared" si="176"/>
        <v>401</v>
      </c>
      <c r="AE636">
        <f t="shared" si="177"/>
        <v>400.5</v>
      </c>
      <c r="AF636">
        <f t="shared" si="178"/>
        <v>400.5</v>
      </c>
      <c r="AG636">
        <f>((Constants!$B$5*AG635)+Constants!$B$4*AD636+AH635)/(Constants!$B$5+Constants!$B$4)</f>
        <v>401</v>
      </c>
      <c r="AH636">
        <f>((Constants!$B$5*AG635)+Constants!$B$4*AD636+AH635)-(Constants!$B$5+Constants!$B$4)*AG636</f>
        <v>0</v>
      </c>
      <c r="AI636">
        <f>((Constants!$B$5*AI635)+Constants!$B$4*AE636+AJ635)/(Constants!$B$5+Constants!$B$4)</f>
        <v>400.5</v>
      </c>
      <c r="AJ636">
        <f>((Constants!$B$5*AI635)+Constants!$B$4*AE636+AJ635)-(Constants!$B$4+Constants!$B$5)*AI636</f>
        <v>0</v>
      </c>
      <c r="AK636">
        <f>((Constants!$B$5*AK635)+Constants!$B$4*AF636+AL635)/(Constants!$B$5+Constants!$B$4)</f>
        <v>400.5</v>
      </c>
      <c r="AL636">
        <f>((Constants!$B$5*AK635)+Constants!$B$4*AF636+AL635)-(Constants!$B$5+Constants!$B$4)*AK636</f>
        <v>0</v>
      </c>
      <c r="AM636">
        <f t="shared" si="179"/>
        <v>1</v>
      </c>
      <c r="AN636">
        <f t="shared" si="180"/>
        <v>1</v>
      </c>
      <c r="AO636">
        <f>(200000*(ABS(N636)-ABS(N634))+Constants!$B$7)/(2*Constants!$B$7)</f>
        <v>0.5</v>
      </c>
      <c r="AP636">
        <f>(200000*(ABS(O636)-ABS(O634))+Constants!$B$7)/(2*Constants!$B$7)</f>
        <v>0.5</v>
      </c>
      <c r="AQ636">
        <f t="shared" si="181"/>
        <v>1</v>
      </c>
      <c r="AR636">
        <f>(Constants!$B$3*Constants!$B$8*I636*K636+AS635)/(Constants!$B$9*Constants!$B$4)</f>
        <v>2.51327433628319</v>
      </c>
      <c r="AS636">
        <f>(Constants!$B$3*Constants!$B$8*I636*K636+AS635)-(AR636*Constants!$B$9*Constants!$B$4)</f>
        <v>0</v>
      </c>
      <c r="AT636">
        <f t="shared" si="182"/>
        <v>1593.41592920352</v>
      </c>
      <c r="AU636">
        <f t="array" ref="AU636">IF(SUMPRODUCT(--(SIGN(AN603:AN635)=SIGN(K604:K636)))=0,2,IF(AV635&gt;0,1,0))</f>
        <v>0</v>
      </c>
      <c r="AV636">
        <f>IF(AU636=2,ROUND(5*1000/Constants!$B$11,0),IF(AV635&gt;0,AV635-1,0))</f>
        <v>0</v>
      </c>
      <c r="AW636">
        <f t="shared" si="183"/>
        <v>0</v>
      </c>
      <c r="AX636">
        <f ca="1" t="array" ref="AX636">IF(AW636&gt;Constants!$B$12,2,IF(SUMPRODUCT(--(AX617:AX636=2))=0,0,1))</f>
        <v>2</v>
      </c>
      <c r="AZ636">
        <f t="array" ref="AZ636">IF(ABS(AG636)&gt;Constants!$B$13,2,IF(SUMPRODUCT(--(AZ616:AZ635=2))=0,0,1))</f>
        <v>0</v>
      </c>
    </row>
    <row r="637" spans="1:52">
      <c r="A637" s="3">
        <v>635</v>
      </c>
      <c r="B637">
        <f>Signals!D636</f>
        <v>1</v>
      </c>
      <c r="C637">
        <f>Signals!E636</f>
        <v>1</v>
      </c>
      <c r="D637">
        <f>Signals!G636</f>
        <v>0</v>
      </c>
      <c r="E637">
        <f>Signals!J636</f>
        <v>0</v>
      </c>
      <c r="F637">
        <f>Signals!K636</f>
        <v>0</v>
      </c>
      <c r="G637">
        <f>IF(Constants!$B$2=2,-B637,B637)</f>
        <v>1</v>
      </c>
      <c r="H637">
        <f>IF(Constants!$C$2=2,-C637,C637)</f>
        <v>1</v>
      </c>
      <c r="I637">
        <f t="shared" si="167"/>
        <v>1</v>
      </c>
      <c r="J637">
        <f t="shared" si="168"/>
        <v>1</v>
      </c>
      <c r="K637">
        <f t="shared" si="169"/>
        <v>1</v>
      </c>
      <c r="L637">
        <f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400.5</v>
      </c>
      <c r="M637">
        <f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400.5</v>
      </c>
      <c r="N637">
        <f t="shared" si="170"/>
        <v>400.5</v>
      </c>
      <c r="O637">
        <f t="shared" si="171"/>
        <v>400.5</v>
      </c>
      <c r="P637">
        <f>IF(I637&lt;&gt;0,(ABS(L637*Constants!$B$10)+50)/100,MAX(P636-ABS(N637*Constants!$B$4),0))</f>
        <v>0.54005</v>
      </c>
      <c r="Q637">
        <f>IF(J637&lt;&gt;0,(ABS(M637*Constants!$B$10)+50)/100,MAX(Q636-ABS(O637*Constants!$B$4),0))</f>
        <v>0.54005</v>
      </c>
      <c r="R637">
        <f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400.5</v>
      </c>
      <c r="S637">
        <f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400.5</v>
      </c>
      <c r="T637">
        <f t="shared" si="172"/>
        <v>400.5</v>
      </c>
      <c r="U637">
        <f t="shared" si="173"/>
        <v>400.5</v>
      </c>
      <c r="V637">
        <f>IF(I637&lt;&gt;0,(ABS(R637*Constants!$B$4)+50)/100,IF(R637=0,MAX((0-ABS(T637*Constants!$B$4)),0),(ABS(R637*Constants!$B$4)+50)/100))</f>
        <v>501.125</v>
      </c>
      <c r="W637">
        <f>IF(J637&lt;&gt;0,(ABS(S637*Constants!$B$4)+50)/100,IF(S637=0,MAX((0-ABS(U637*Constants!$B$4)),0),(ABS(S637*Constants!$B$4)+50)/100))</f>
        <v>501.125</v>
      </c>
      <c r="X637">
        <f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400.5</v>
      </c>
      <c r="Y637">
        <f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400.5</v>
      </c>
      <c r="Z637">
        <f t="shared" si="174"/>
        <v>400.5</v>
      </c>
      <c r="AA637">
        <f t="shared" si="175"/>
        <v>400.5</v>
      </c>
      <c r="AB637">
        <f>IF(I637&lt;&gt;0,(ABS(X637*Constants!$B$10)+50)/100,IF(X637=0,MAX((AB636-ABS(Z637*Constants!$B$4)),0),(ABS(X637*Constants!$B$4)+50)/100))</f>
        <v>0.54005</v>
      </c>
      <c r="AC637">
        <f>IF(J637&lt;&gt;0,(ABS(Y637*Constants!$B$10)+50)/100,IF(Y637=0,MAX((AC636-ABS(AA637*Constants!$B$4)),0),(ABS(Y637*Constants!$B$4)+50)/100))</f>
        <v>0.54005</v>
      </c>
      <c r="AD637">
        <f t="shared" si="176"/>
        <v>401</v>
      </c>
      <c r="AE637">
        <f t="shared" si="177"/>
        <v>400.5</v>
      </c>
      <c r="AF637">
        <f t="shared" si="178"/>
        <v>400.5</v>
      </c>
      <c r="AG637">
        <f>((Constants!$B$5*AG636)+Constants!$B$4*AD637+AH636)/(Constants!$B$5+Constants!$B$4)</f>
        <v>401</v>
      </c>
      <c r="AH637">
        <f>((Constants!$B$5*AG636)+Constants!$B$4*AD637+AH636)-(Constants!$B$5+Constants!$B$4)*AG637</f>
        <v>0</v>
      </c>
      <c r="AI637">
        <f>((Constants!$B$5*AI636)+Constants!$B$4*AE637+AJ636)/(Constants!$B$5+Constants!$B$4)</f>
        <v>400.5</v>
      </c>
      <c r="AJ637">
        <f>((Constants!$B$5*AI636)+Constants!$B$4*AE637+AJ636)-(Constants!$B$4+Constants!$B$5)*AI637</f>
        <v>0</v>
      </c>
      <c r="AK637">
        <f>((Constants!$B$5*AK636)+Constants!$B$4*AF637+AL636)/(Constants!$B$5+Constants!$B$4)</f>
        <v>400.5</v>
      </c>
      <c r="AL637">
        <f>((Constants!$B$5*AK636)+Constants!$B$4*AF637+AL636)-(Constants!$B$5+Constants!$B$4)*AK637</f>
        <v>0</v>
      </c>
      <c r="AM637">
        <f t="shared" si="179"/>
        <v>1</v>
      </c>
      <c r="AN637">
        <f t="shared" si="180"/>
        <v>1</v>
      </c>
      <c r="AO637">
        <f>(200000*(ABS(N637)-ABS(N635))+Constants!$B$7)/(2*Constants!$B$7)</f>
        <v>0.5</v>
      </c>
      <c r="AP637">
        <f>(200000*(ABS(O637)-ABS(O635))+Constants!$B$7)/(2*Constants!$B$7)</f>
        <v>0.5</v>
      </c>
      <c r="AQ637">
        <f t="shared" si="181"/>
        <v>1</v>
      </c>
      <c r="AR637">
        <f>(Constants!$B$3*Constants!$B$8*I637*K637+AS636)/(Constants!$B$9*Constants!$B$4)</f>
        <v>2.51327433628319</v>
      </c>
      <c r="AS637">
        <f>(Constants!$B$3*Constants!$B$8*I637*K637+AS636)-(AR637*Constants!$B$9*Constants!$B$4)</f>
        <v>0</v>
      </c>
      <c r="AT637">
        <f t="shared" si="182"/>
        <v>1595.9292035398</v>
      </c>
      <c r="AU637">
        <f t="array" ref="AU637">IF(SUMPRODUCT(--(SIGN(AN604:AN636)=SIGN(K605:K637)))=0,2,IF(AV636&gt;0,1,0))</f>
        <v>0</v>
      </c>
      <c r="AV637">
        <f>IF(AU637=2,ROUND(5*1000/Constants!$B$11,0),IF(AV636&gt;0,AV636-1,0))</f>
        <v>0</v>
      </c>
      <c r="AW637">
        <f t="shared" si="183"/>
        <v>0</v>
      </c>
      <c r="AX637">
        <f ca="1" t="array" ref="AX637">IF(AW637&gt;Constants!$B$12,2,IF(SUMPRODUCT(--(AX618:AX637=2))=0,0,1))</f>
        <v>2</v>
      </c>
      <c r="AZ637">
        <f t="array" ref="AZ637">IF(ABS(AG637)&gt;Constants!$B$13,2,IF(SUMPRODUCT(--(AZ617:AZ636=2))=0,0,1))</f>
        <v>0</v>
      </c>
    </row>
    <row r="638" spans="1:52">
      <c r="A638" s="3">
        <v>636</v>
      </c>
      <c r="B638">
        <f>Signals!D637</f>
        <v>1</v>
      </c>
      <c r="C638">
        <f>Signals!E637</f>
        <v>1</v>
      </c>
      <c r="D638">
        <f>Signals!G637</f>
        <v>0</v>
      </c>
      <c r="E638">
        <f>Signals!J637</f>
        <v>0</v>
      </c>
      <c r="F638">
        <f>Signals!K637</f>
        <v>0</v>
      </c>
      <c r="G638">
        <f>IF(Constants!$B$2=2,-B638,B638)</f>
        <v>1</v>
      </c>
      <c r="H638">
        <f>IF(Constants!$C$2=2,-C638,C638)</f>
        <v>1</v>
      </c>
      <c r="I638">
        <f t="shared" si="167"/>
        <v>1</v>
      </c>
      <c r="J638">
        <f t="shared" si="168"/>
        <v>1</v>
      </c>
      <c r="K638">
        <f t="shared" si="169"/>
        <v>1</v>
      </c>
      <c r="L638">
        <f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400.5</v>
      </c>
      <c r="M638">
        <f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400.5</v>
      </c>
      <c r="N638">
        <f t="shared" si="170"/>
        <v>400.5</v>
      </c>
      <c r="O638">
        <f t="shared" si="171"/>
        <v>400.5</v>
      </c>
      <c r="P638">
        <f>IF(I638&lt;&gt;0,(ABS(L638*Constants!$B$10)+50)/100,MAX(P637-ABS(N638*Constants!$B$4),0))</f>
        <v>0.54005</v>
      </c>
      <c r="Q638">
        <f>IF(J638&lt;&gt;0,(ABS(M638*Constants!$B$10)+50)/100,MAX(Q637-ABS(O638*Constants!$B$4),0))</f>
        <v>0.54005</v>
      </c>
      <c r="R638">
        <f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400.5</v>
      </c>
      <c r="S638">
        <f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400.5</v>
      </c>
      <c r="T638">
        <f t="shared" si="172"/>
        <v>400.5</v>
      </c>
      <c r="U638">
        <f t="shared" si="173"/>
        <v>400.5</v>
      </c>
      <c r="V638">
        <f>IF(I638&lt;&gt;0,(ABS(R638*Constants!$B$4)+50)/100,IF(R638=0,MAX((0-ABS(T638*Constants!$B$4)),0),(ABS(R638*Constants!$B$4)+50)/100))</f>
        <v>501.125</v>
      </c>
      <c r="W638">
        <f>IF(J638&lt;&gt;0,(ABS(S638*Constants!$B$4)+50)/100,IF(S638=0,MAX((0-ABS(U638*Constants!$B$4)),0),(ABS(S638*Constants!$B$4)+50)/100))</f>
        <v>501.125</v>
      </c>
      <c r="X638">
        <f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400.5</v>
      </c>
      <c r="Y638">
        <f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400.5</v>
      </c>
      <c r="Z638">
        <f t="shared" si="174"/>
        <v>400.5</v>
      </c>
      <c r="AA638">
        <f t="shared" si="175"/>
        <v>400.5</v>
      </c>
      <c r="AB638">
        <f>IF(I638&lt;&gt;0,(ABS(X638*Constants!$B$10)+50)/100,IF(X638=0,MAX((AB637-ABS(Z638*Constants!$B$4)),0),(ABS(X638*Constants!$B$4)+50)/100))</f>
        <v>0.54005</v>
      </c>
      <c r="AC638">
        <f>IF(J638&lt;&gt;0,(ABS(Y638*Constants!$B$10)+50)/100,IF(Y638=0,MAX((AC637-ABS(AA638*Constants!$B$4)),0),(ABS(Y638*Constants!$B$4)+50)/100))</f>
        <v>0.54005</v>
      </c>
      <c r="AD638">
        <f t="shared" si="176"/>
        <v>401</v>
      </c>
      <c r="AE638">
        <f t="shared" si="177"/>
        <v>400.5</v>
      </c>
      <c r="AF638">
        <f t="shared" si="178"/>
        <v>400.5</v>
      </c>
      <c r="AG638">
        <f>((Constants!$B$5*AG637)+Constants!$B$4*AD638+AH637)/(Constants!$B$5+Constants!$B$4)</f>
        <v>401</v>
      </c>
      <c r="AH638">
        <f>((Constants!$B$5*AG637)+Constants!$B$4*AD638+AH637)-(Constants!$B$5+Constants!$B$4)*AG638</f>
        <v>0</v>
      </c>
      <c r="AI638">
        <f>((Constants!$B$5*AI637)+Constants!$B$4*AE638+AJ637)/(Constants!$B$5+Constants!$B$4)</f>
        <v>400.5</v>
      </c>
      <c r="AJ638">
        <f>((Constants!$B$5*AI637)+Constants!$B$4*AE638+AJ637)-(Constants!$B$4+Constants!$B$5)*AI638</f>
        <v>0</v>
      </c>
      <c r="AK638">
        <f>((Constants!$B$5*AK637)+Constants!$B$4*AF638+AL637)/(Constants!$B$5+Constants!$B$4)</f>
        <v>400.5</v>
      </c>
      <c r="AL638">
        <f>((Constants!$B$5*AK637)+Constants!$B$4*AF638+AL637)-(Constants!$B$5+Constants!$B$4)*AK638</f>
        <v>0</v>
      </c>
      <c r="AM638">
        <f t="shared" si="179"/>
        <v>1</v>
      </c>
      <c r="AN638">
        <f t="shared" si="180"/>
        <v>1</v>
      </c>
      <c r="AO638">
        <f>(200000*(ABS(N638)-ABS(N636))+Constants!$B$7)/(2*Constants!$B$7)</f>
        <v>0.5</v>
      </c>
      <c r="AP638">
        <f>(200000*(ABS(O638)-ABS(O636))+Constants!$B$7)/(2*Constants!$B$7)</f>
        <v>0.5</v>
      </c>
      <c r="AQ638">
        <f t="shared" si="181"/>
        <v>1</v>
      </c>
      <c r="AR638">
        <f>(Constants!$B$3*Constants!$B$8*I638*K638+AS637)/(Constants!$B$9*Constants!$B$4)</f>
        <v>2.51327433628319</v>
      </c>
      <c r="AS638">
        <f>(Constants!$B$3*Constants!$B$8*I638*K638+AS637)-(AR638*Constants!$B$9*Constants!$B$4)</f>
        <v>0</v>
      </c>
      <c r="AT638">
        <f t="shared" si="182"/>
        <v>1598.44247787608</v>
      </c>
      <c r="AU638">
        <f t="array" ref="AU638">IF(SUMPRODUCT(--(SIGN(AN605:AN637)=SIGN(K606:K638)))=0,2,IF(AV637&gt;0,1,0))</f>
        <v>0</v>
      </c>
      <c r="AV638">
        <f>IF(AU638=2,ROUND(5*1000/Constants!$B$11,0),IF(AV637&gt;0,AV637-1,0))</f>
        <v>0</v>
      </c>
      <c r="AW638">
        <f t="shared" si="183"/>
        <v>0</v>
      </c>
      <c r="AX638">
        <f ca="1" t="array" ref="AX638">IF(AW638&gt;Constants!$B$12,2,IF(SUMPRODUCT(--(AX619:AX638=2))=0,0,1))</f>
        <v>2</v>
      </c>
      <c r="AZ638">
        <f t="array" ref="AZ638">IF(ABS(AG638)&gt;Constants!$B$13,2,IF(SUMPRODUCT(--(AZ618:AZ637=2))=0,0,1))</f>
        <v>0</v>
      </c>
    </row>
    <row r="639" spans="1:52">
      <c r="A639" s="3">
        <v>637</v>
      </c>
      <c r="B639">
        <f>Signals!D638</f>
        <v>1</v>
      </c>
      <c r="C639">
        <f>Signals!E638</f>
        <v>1</v>
      </c>
      <c r="D639">
        <f>Signals!G638</f>
        <v>0</v>
      </c>
      <c r="E639">
        <f>Signals!J638</f>
        <v>0</v>
      </c>
      <c r="F639">
        <f>Signals!K638</f>
        <v>0</v>
      </c>
      <c r="G639">
        <f>IF(Constants!$B$2=2,-B639,B639)</f>
        <v>1</v>
      </c>
      <c r="H639">
        <f>IF(Constants!$C$2=2,-C639,C639)</f>
        <v>1</v>
      </c>
      <c r="I639">
        <f t="shared" si="167"/>
        <v>1</v>
      </c>
      <c r="J639">
        <f t="shared" si="168"/>
        <v>1</v>
      </c>
      <c r="K639">
        <f t="shared" si="169"/>
        <v>1</v>
      </c>
      <c r="L639">
        <f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400.5</v>
      </c>
      <c r="M639">
        <f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400.5</v>
      </c>
      <c r="N639">
        <f t="shared" si="170"/>
        <v>400.5</v>
      </c>
      <c r="O639">
        <f t="shared" si="171"/>
        <v>400.5</v>
      </c>
      <c r="P639">
        <f>IF(I639&lt;&gt;0,(ABS(L639*Constants!$B$10)+50)/100,MAX(P638-ABS(N639*Constants!$B$4),0))</f>
        <v>0.54005</v>
      </c>
      <c r="Q639">
        <f>IF(J639&lt;&gt;0,(ABS(M639*Constants!$B$10)+50)/100,MAX(Q638-ABS(O639*Constants!$B$4),0))</f>
        <v>0.54005</v>
      </c>
      <c r="R639">
        <f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400.5</v>
      </c>
      <c r="S639">
        <f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400.5</v>
      </c>
      <c r="T639">
        <f t="shared" si="172"/>
        <v>400.5</v>
      </c>
      <c r="U639">
        <f t="shared" si="173"/>
        <v>400.5</v>
      </c>
      <c r="V639">
        <f>IF(I639&lt;&gt;0,(ABS(R639*Constants!$B$4)+50)/100,IF(R639=0,MAX((0-ABS(T639*Constants!$B$4)),0),(ABS(R639*Constants!$B$4)+50)/100))</f>
        <v>501.125</v>
      </c>
      <c r="W639">
        <f>IF(J639&lt;&gt;0,(ABS(S639*Constants!$B$4)+50)/100,IF(S639=0,MAX((0-ABS(U639*Constants!$B$4)),0),(ABS(S639*Constants!$B$4)+50)/100))</f>
        <v>501.125</v>
      </c>
      <c r="X639">
        <f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400.5</v>
      </c>
      <c r="Y639">
        <f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400.5</v>
      </c>
      <c r="Z639">
        <f t="shared" si="174"/>
        <v>400.5</v>
      </c>
      <c r="AA639">
        <f t="shared" si="175"/>
        <v>400.5</v>
      </c>
      <c r="AB639">
        <f>IF(I639&lt;&gt;0,(ABS(X639*Constants!$B$10)+50)/100,IF(X639=0,MAX((AB638-ABS(Z639*Constants!$B$4)),0),(ABS(X639*Constants!$B$4)+50)/100))</f>
        <v>0.54005</v>
      </c>
      <c r="AC639">
        <f>IF(J639&lt;&gt;0,(ABS(Y639*Constants!$B$10)+50)/100,IF(Y639=0,MAX((AC638-ABS(AA639*Constants!$B$4)),0),(ABS(Y639*Constants!$B$4)+50)/100))</f>
        <v>0.54005</v>
      </c>
      <c r="AD639">
        <f t="shared" si="176"/>
        <v>401</v>
      </c>
      <c r="AE639">
        <f t="shared" si="177"/>
        <v>400.5</v>
      </c>
      <c r="AF639">
        <f t="shared" si="178"/>
        <v>400.5</v>
      </c>
      <c r="AG639">
        <f>((Constants!$B$5*AG638)+Constants!$B$4*AD639+AH638)/(Constants!$B$5+Constants!$B$4)</f>
        <v>401</v>
      </c>
      <c r="AH639">
        <f>((Constants!$B$5*AG638)+Constants!$B$4*AD639+AH638)-(Constants!$B$5+Constants!$B$4)*AG639</f>
        <v>0</v>
      </c>
      <c r="AI639">
        <f>((Constants!$B$5*AI638)+Constants!$B$4*AE639+AJ638)/(Constants!$B$5+Constants!$B$4)</f>
        <v>400.5</v>
      </c>
      <c r="AJ639">
        <f>((Constants!$B$5*AI638)+Constants!$B$4*AE639+AJ638)-(Constants!$B$4+Constants!$B$5)*AI639</f>
        <v>0</v>
      </c>
      <c r="AK639">
        <f>((Constants!$B$5*AK638)+Constants!$B$4*AF639+AL638)/(Constants!$B$5+Constants!$B$4)</f>
        <v>400.5</v>
      </c>
      <c r="AL639">
        <f>((Constants!$B$5*AK638)+Constants!$B$4*AF639+AL638)-(Constants!$B$5+Constants!$B$4)*AK639</f>
        <v>0</v>
      </c>
      <c r="AM639">
        <f t="shared" si="179"/>
        <v>1</v>
      </c>
      <c r="AN639">
        <f t="shared" si="180"/>
        <v>1</v>
      </c>
      <c r="AO639">
        <f>(200000*(ABS(N639)-ABS(N637))+Constants!$B$7)/(2*Constants!$B$7)</f>
        <v>0.5</v>
      </c>
      <c r="AP639">
        <f>(200000*(ABS(O639)-ABS(O637))+Constants!$B$7)/(2*Constants!$B$7)</f>
        <v>0.5</v>
      </c>
      <c r="AQ639">
        <f t="shared" si="181"/>
        <v>1</v>
      </c>
      <c r="AR639">
        <f>(Constants!$B$3*Constants!$B$8*I639*K639+AS638)/(Constants!$B$9*Constants!$B$4)</f>
        <v>2.51327433628319</v>
      </c>
      <c r="AS639">
        <f>(Constants!$B$3*Constants!$B$8*I639*K639+AS638)-(AR639*Constants!$B$9*Constants!$B$4)</f>
        <v>0</v>
      </c>
      <c r="AT639">
        <f t="shared" si="182"/>
        <v>1600.95575221237</v>
      </c>
      <c r="AU639">
        <f t="array" ref="AU639">IF(SUMPRODUCT(--(SIGN(AN606:AN638)=SIGN(K607:K639)))=0,2,IF(AV638&gt;0,1,0))</f>
        <v>0</v>
      </c>
      <c r="AV639">
        <f>IF(AU639=2,ROUND(5*1000/Constants!$B$11,0),IF(AV638&gt;0,AV638-1,0))</f>
        <v>0</v>
      </c>
      <c r="AW639">
        <f t="shared" si="183"/>
        <v>0</v>
      </c>
      <c r="AX639">
        <f ca="1" t="array" ref="AX639">IF(AW639&gt;Constants!$B$12,2,IF(SUMPRODUCT(--(AX620:AX639=2))=0,0,1))</f>
        <v>2</v>
      </c>
      <c r="AZ639">
        <f t="array" ref="AZ639">IF(ABS(AG639)&gt;Constants!$B$13,2,IF(SUMPRODUCT(--(AZ619:AZ638=2))=0,0,1))</f>
        <v>0</v>
      </c>
    </row>
    <row r="640" spans="1:52">
      <c r="A640" s="3">
        <v>638</v>
      </c>
      <c r="B640">
        <f>Signals!D639</f>
        <v>1</v>
      </c>
      <c r="C640">
        <f>Signals!E639</f>
        <v>1</v>
      </c>
      <c r="D640">
        <f>Signals!G639</f>
        <v>0</v>
      </c>
      <c r="E640">
        <f>Signals!J639</f>
        <v>0</v>
      </c>
      <c r="F640">
        <f>Signals!K639</f>
        <v>0</v>
      </c>
      <c r="G640">
        <f>IF(Constants!$B$2=2,-B640,B640)</f>
        <v>1</v>
      </c>
      <c r="H640">
        <f>IF(Constants!$C$2=2,-C640,C640)</f>
        <v>1</v>
      </c>
      <c r="I640">
        <f t="shared" si="167"/>
        <v>1</v>
      </c>
      <c r="J640">
        <f t="shared" si="168"/>
        <v>1</v>
      </c>
      <c r="K640">
        <f t="shared" si="169"/>
        <v>1</v>
      </c>
      <c r="L640">
        <f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400.5</v>
      </c>
      <c r="M640">
        <f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400.5</v>
      </c>
      <c r="N640">
        <f t="shared" si="170"/>
        <v>400.5</v>
      </c>
      <c r="O640">
        <f t="shared" si="171"/>
        <v>400.5</v>
      </c>
      <c r="P640">
        <f>IF(I640&lt;&gt;0,(ABS(L640*Constants!$B$10)+50)/100,MAX(P639-ABS(N640*Constants!$B$4),0))</f>
        <v>0.54005</v>
      </c>
      <c r="Q640">
        <f>IF(J640&lt;&gt;0,(ABS(M640*Constants!$B$10)+50)/100,MAX(Q639-ABS(O640*Constants!$B$4),0))</f>
        <v>0.54005</v>
      </c>
      <c r="R640">
        <f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400.5</v>
      </c>
      <c r="S640">
        <f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400.5</v>
      </c>
      <c r="T640">
        <f t="shared" si="172"/>
        <v>400.5</v>
      </c>
      <c r="U640">
        <f t="shared" si="173"/>
        <v>400.5</v>
      </c>
      <c r="V640">
        <f>IF(I640&lt;&gt;0,(ABS(R640*Constants!$B$4)+50)/100,IF(R640=0,MAX((0-ABS(T640*Constants!$B$4)),0),(ABS(R640*Constants!$B$4)+50)/100))</f>
        <v>501.125</v>
      </c>
      <c r="W640">
        <f>IF(J640&lt;&gt;0,(ABS(S640*Constants!$B$4)+50)/100,IF(S640=0,MAX((0-ABS(U640*Constants!$B$4)),0),(ABS(S640*Constants!$B$4)+50)/100))</f>
        <v>501.125</v>
      </c>
      <c r="X640">
        <f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400.5</v>
      </c>
      <c r="Y640">
        <f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400.5</v>
      </c>
      <c r="Z640">
        <f t="shared" si="174"/>
        <v>400.5</v>
      </c>
      <c r="AA640">
        <f t="shared" si="175"/>
        <v>400.5</v>
      </c>
      <c r="AB640">
        <f>IF(I640&lt;&gt;0,(ABS(X640*Constants!$B$10)+50)/100,IF(X640=0,MAX((AB639-ABS(Z640*Constants!$B$4)),0),(ABS(X640*Constants!$B$4)+50)/100))</f>
        <v>0.54005</v>
      </c>
      <c r="AC640">
        <f>IF(J640&lt;&gt;0,(ABS(Y640*Constants!$B$10)+50)/100,IF(Y640=0,MAX((AC639-ABS(AA640*Constants!$B$4)),0),(ABS(Y640*Constants!$B$4)+50)/100))</f>
        <v>0.54005</v>
      </c>
      <c r="AD640">
        <f t="shared" si="176"/>
        <v>401</v>
      </c>
      <c r="AE640">
        <f t="shared" si="177"/>
        <v>400.5</v>
      </c>
      <c r="AF640">
        <f t="shared" si="178"/>
        <v>400.5</v>
      </c>
      <c r="AG640">
        <f>((Constants!$B$5*AG639)+Constants!$B$4*AD640+AH639)/(Constants!$B$5+Constants!$B$4)</f>
        <v>401</v>
      </c>
      <c r="AH640">
        <f>((Constants!$B$5*AG639)+Constants!$B$4*AD640+AH639)-(Constants!$B$5+Constants!$B$4)*AG640</f>
        <v>0</v>
      </c>
      <c r="AI640">
        <f>((Constants!$B$5*AI639)+Constants!$B$4*AE640+AJ639)/(Constants!$B$5+Constants!$B$4)</f>
        <v>400.5</v>
      </c>
      <c r="AJ640">
        <f>((Constants!$B$5*AI639)+Constants!$B$4*AE640+AJ639)-(Constants!$B$4+Constants!$B$5)*AI640</f>
        <v>0</v>
      </c>
      <c r="AK640">
        <f>((Constants!$B$5*AK639)+Constants!$B$4*AF640+AL639)/(Constants!$B$5+Constants!$B$4)</f>
        <v>400.5</v>
      </c>
      <c r="AL640">
        <f>((Constants!$B$5*AK639)+Constants!$B$4*AF640+AL639)-(Constants!$B$5+Constants!$B$4)*AK640</f>
        <v>0</v>
      </c>
      <c r="AM640">
        <f t="shared" si="179"/>
        <v>1</v>
      </c>
      <c r="AN640">
        <f t="shared" si="180"/>
        <v>1</v>
      </c>
      <c r="AO640">
        <f>(200000*(ABS(N640)-ABS(N638))+Constants!$B$7)/(2*Constants!$B$7)</f>
        <v>0.5</v>
      </c>
      <c r="AP640">
        <f>(200000*(ABS(O640)-ABS(O638))+Constants!$B$7)/(2*Constants!$B$7)</f>
        <v>0.5</v>
      </c>
      <c r="AQ640">
        <f t="shared" si="181"/>
        <v>1</v>
      </c>
      <c r="AR640">
        <f>(Constants!$B$3*Constants!$B$8*I640*K640+AS639)/(Constants!$B$9*Constants!$B$4)</f>
        <v>2.51327433628319</v>
      </c>
      <c r="AS640">
        <f>(Constants!$B$3*Constants!$B$8*I640*K640+AS639)-(AR640*Constants!$B$9*Constants!$B$4)</f>
        <v>0</v>
      </c>
      <c r="AT640">
        <f t="shared" si="182"/>
        <v>1603.46902654865</v>
      </c>
      <c r="AU640">
        <f t="array" ref="AU640">IF(SUMPRODUCT(--(SIGN(AN607:AN639)=SIGN(K608:K640)))=0,2,IF(AV639&gt;0,1,0))</f>
        <v>0</v>
      </c>
      <c r="AV640">
        <f>IF(AU640=2,ROUND(5*1000/Constants!$B$11,0),IF(AV639&gt;0,AV639-1,0))</f>
        <v>0</v>
      </c>
      <c r="AW640">
        <f t="shared" si="183"/>
        <v>0</v>
      </c>
      <c r="AX640">
        <f ca="1" t="array" ref="AX640">IF(AW640&gt;Constants!$B$12,2,IF(SUMPRODUCT(--(AX621:AX640=2))=0,0,1))</f>
        <v>2</v>
      </c>
      <c r="AZ640">
        <f t="array" ref="AZ640">IF(ABS(AG640)&gt;Constants!$B$13,2,IF(SUMPRODUCT(--(AZ620:AZ639=2))=0,0,1))</f>
        <v>0</v>
      </c>
    </row>
    <row r="641" spans="1:52">
      <c r="A641" s="3">
        <v>639</v>
      </c>
      <c r="B641">
        <f>Signals!D640</f>
        <v>1</v>
      </c>
      <c r="C641">
        <f>Signals!E640</f>
        <v>1</v>
      </c>
      <c r="D641">
        <f>Signals!G640</f>
        <v>0</v>
      </c>
      <c r="E641">
        <f>Signals!J640</f>
        <v>0</v>
      </c>
      <c r="F641">
        <f>Signals!K640</f>
        <v>0</v>
      </c>
      <c r="G641">
        <f>IF(Constants!$B$2=2,-B641,B641)</f>
        <v>1</v>
      </c>
      <c r="H641">
        <f>IF(Constants!$C$2=2,-C641,C641)</f>
        <v>1</v>
      </c>
      <c r="I641">
        <f t="shared" si="167"/>
        <v>1</v>
      </c>
      <c r="J641">
        <f t="shared" si="168"/>
        <v>1</v>
      </c>
      <c r="K641">
        <f t="shared" si="169"/>
        <v>1</v>
      </c>
      <c r="L641">
        <f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400.5</v>
      </c>
      <c r="M641">
        <f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400.5</v>
      </c>
      <c r="N641">
        <f t="shared" si="170"/>
        <v>400.5</v>
      </c>
      <c r="O641">
        <f t="shared" si="171"/>
        <v>400.5</v>
      </c>
      <c r="P641">
        <f>IF(I641&lt;&gt;0,(ABS(L641*Constants!$B$10)+50)/100,MAX(P640-ABS(N641*Constants!$B$4),0))</f>
        <v>0.54005</v>
      </c>
      <c r="Q641">
        <f>IF(J641&lt;&gt;0,(ABS(M641*Constants!$B$10)+50)/100,MAX(Q640-ABS(O641*Constants!$B$4),0))</f>
        <v>0.54005</v>
      </c>
      <c r="R641">
        <f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400.5</v>
      </c>
      <c r="S641">
        <f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400.5</v>
      </c>
      <c r="T641">
        <f t="shared" si="172"/>
        <v>400.5</v>
      </c>
      <c r="U641">
        <f t="shared" si="173"/>
        <v>400.5</v>
      </c>
      <c r="V641">
        <f>IF(I641&lt;&gt;0,(ABS(R641*Constants!$B$4)+50)/100,IF(R641=0,MAX((0-ABS(T641*Constants!$B$4)),0),(ABS(R641*Constants!$B$4)+50)/100))</f>
        <v>501.125</v>
      </c>
      <c r="W641">
        <f>IF(J641&lt;&gt;0,(ABS(S641*Constants!$B$4)+50)/100,IF(S641=0,MAX((0-ABS(U641*Constants!$B$4)),0),(ABS(S641*Constants!$B$4)+50)/100))</f>
        <v>501.125</v>
      </c>
      <c r="X641">
        <f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400.5</v>
      </c>
      <c r="Y641">
        <f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400.5</v>
      </c>
      <c r="Z641">
        <f t="shared" si="174"/>
        <v>400.5</v>
      </c>
      <c r="AA641">
        <f t="shared" si="175"/>
        <v>400.5</v>
      </c>
      <c r="AB641">
        <f>IF(I641&lt;&gt;0,(ABS(X641*Constants!$B$10)+50)/100,IF(X641=0,MAX((AB640-ABS(Z641*Constants!$B$4)),0),(ABS(X641*Constants!$B$4)+50)/100))</f>
        <v>0.54005</v>
      </c>
      <c r="AC641">
        <f>IF(J641&lt;&gt;0,(ABS(Y641*Constants!$B$10)+50)/100,IF(Y641=0,MAX((AC640-ABS(AA641*Constants!$B$4)),0),(ABS(Y641*Constants!$B$4)+50)/100))</f>
        <v>0.54005</v>
      </c>
      <c r="AD641">
        <f t="shared" si="176"/>
        <v>401</v>
      </c>
      <c r="AE641">
        <f t="shared" si="177"/>
        <v>400.5</v>
      </c>
      <c r="AF641">
        <f t="shared" si="178"/>
        <v>400.5</v>
      </c>
      <c r="AG641">
        <f>((Constants!$B$5*AG640)+Constants!$B$4*AD641+AH640)/(Constants!$B$5+Constants!$B$4)</f>
        <v>401</v>
      </c>
      <c r="AH641">
        <f>((Constants!$B$5*AG640)+Constants!$B$4*AD641+AH640)-(Constants!$B$5+Constants!$B$4)*AG641</f>
        <v>0</v>
      </c>
      <c r="AI641">
        <f>((Constants!$B$5*AI640)+Constants!$B$4*AE641+AJ640)/(Constants!$B$5+Constants!$B$4)</f>
        <v>400.5</v>
      </c>
      <c r="AJ641">
        <f>((Constants!$B$5*AI640)+Constants!$B$4*AE641+AJ640)-(Constants!$B$4+Constants!$B$5)*AI641</f>
        <v>0</v>
      </c>
      <c r="AK641">
        <f>((Constants!$B$5*AK640)+Constants!$B$4*AF641+AL640)/(Constants!$B$5+Constants!$B$4)</f>
        <v>400.5</v>
      </c>
      <c r="AL641">
        <f>((Constants!$B$5*AK640)+Constants!$B$4*AF641+AL640)-(Constants!$B$5+Constants!$B$4)*AK641</f>
        <v>0</v>
      </c>
      <c r="AM641">
        <f t="shared" si="179"/>
        <v>1</v>
      </c>
      <c r="AN641">
        <f t="shared" si="180"/>
        <v>1</v>
      </c>
      <c r="AO641">
        <f>(200000*(ABS(N641)-ABS(N639))+Constants!$B$7)/(2*Constants!$B$7)</f>
        <v>0.5</v>
      </c>
      <c r="AP641">
        <f>(200000*(ABS(O641)-ABS(O639))+Constants!$B$7)/(2*Constants!$B$7)</f>
        <v>0.5</v>
      </c>
      <c r="AQ641">
        <f t="shared" si="181"/>
        <v>1</v>
      </c>
      <c r="AR641">
        <f>(Constants!$B$3*Constants!$B$8*I641*K641+AS640)/(Constants!$B$9*Constants!$B$4)</f>
        <v>2.51327433628319</v>
      </c>
      <c r="AS641">
        <f>(Constants!$B$3*Constants!$B$8*I641*K641+AS640)-(AR641*Constants!$B$9*Constants!$B$4)</f>
        <v>0</v>
      </c>
      <c r="AT641">
        <f t="shared" si="182"/>
        <v>1605.98230088493</v>
      </c>
      <c r="AU641">
        <f t="array" ref="AU641">IF(SUMPRODUCT(--(SIGN(AN608:AN640)=SIGN(K609:K641)))=0,2,IF(AV640&gt;0,1,0))</f>
        <v>0</v>
      </c>
      <c r="AV641">
        <f>IF(AU641=2,ROUND(5*1000/Constants!$B$11,0),IF(AV640&gt;0,AV640-1,0))</f>
        <v>0</v>
      </c>
      <c r="AW641">
        <f t="shared" si="183"/>
        <v>0</v>
      </c>
      <c r="AX641">
        <f ca="1" t="array" ref="AX641">IF(AW641&gt;Constants!$B$12,2,IF(SUMPRODUCT(--(AX622:AX641=2))=0,0,1))</f>
        <v>2</v>
      </c>
      <c r="AZ641">
        <f t="array" ref="AZ641">IF(ABS(AG641)&gt;Constants!$B$13,2,IF(SUMPRODUCT(--(AZ621:AZ640=2))=0,0,1))</f>
        <v>0</v>
      </c>
    </row>
    <row r="642" spans="1:52">
      <c r="A642" s="3">
        <v>640</v>
      </c>
      <c r="B642">
        <f>Signals!D641</f>
        <v>1</v>
      </c>
      <c r="C642">
        <f>Signals!E641</f>
        <v>1</v>
      </c>
      <c r="D642">
        <f>Signals!G641</f>
        <v>0</v>
      </c>
      <c r="E642">
        <f>Signals!J641</f>
        <v>0</v>
      </c>
      <c r="F642">
        <f>Signals!K641</f>
        <v>0</v>
      </c>
      <c r="G642">
        <f>IF(Constants!$B$2=2,-B642,B642)</f>
        <v>1</v>
      </c>
      <c r="H642">
        <f>IF(Constants!$C$2=2,-C642,C642)</f>
        <v>1</v>
      </c>
      <c r="I642">
        <f t="shared" si="167"/>
        <v>1</v>
      </c>
      <c r="J642">
        <f t="shared" si="168"/>
        <v>1</v>
      </c>
      <c r="K642">
        <f t="shared" si="169"/>
        <v>1</v>
      </c>
      <c r="L642">
        <f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400.5</v>
      </c>
      <c r="M642">
        <f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400.5</v>
      </c>
      <c r="N642">
        <f t="shared" si="170"/>
        <v>400.5</v>
      </c>
      <c r="O642">
        <f t="shared" si="171"/>
        <v>400.5</v>
      </c>
      <c r="P642">
        <f>IF(I642&lt;&gt;0,(ABS(L642*Constants!$B$10)+50)/100,MAX(P641-ABS(N642*Constants!$B$4),0))</f>
        <v>0.54005</v>
      </c>
      <c r="Q642">
        <f>IF(J642&lt;&gt;0,(ABS(M642*Constants!$B$10)+50)/100,MAX(Q641-ABS(O642*Constants!$B$4),0))</f>
        <v>0.54005</v>
      </c>
      <c r="R642">
        <f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400.5</v>
      </c>
      <c r="S642">
        <f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400.5</v>
      </c>
      <c r="T642">
        <f t="shared" si="172"/>
        <v>400.5</v>
      </c>
      <c r="U642">
        <f t="shared" si="173"/>
        <v>400.5</v>
      </c>
      <c r="V642">
        <f>IF(I642&lt;&gt;0,(ABS(R642*Constants!$B$4)+50)/100,IF(R642=0,MAX((0-ABS(T642*Constants!$B$4)),0),(ABS(R642*Constants!$B$4)+50)/100))</f>
        <v>501.125</v>
      </c>
      <c r="W642">
        <f>IF(J642&lt;&gt;0,(ABS(S642*Constants!$B$4)+50)/100,IF(S642=0,MAX((0-ABS(U642*Constants!$B$4)),0),(ABS(S642*Constants!$B$4)+50)/100))</f>
        <v>501.125</v>
      </c>
      <c r="X642">
        <f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400.5</v>
      </c>
      <c r="Y642">
        <f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400.5</v>
      </c>
      <c r="Z642">
        <f t="shared" si="174"/>
        <v>400.5</v>
      </c>
      <c r="AA642">
        <f t="shared" si="175"/>
        <v>400.5</v>
      </c>
      <c r="AB642">
        <f>IF(I642&lt;&gt;0,(ABS(X642*Constants!$B$10)+50)/100,IF(X642=0,MAX((AB641-ABS(Z642*Constants!$B$4)),0),(ABS(X642*Constants!$B$4)+50)/100))</f>
        <v>0.54005</v>
      </c>
      <c r="AC642">
        <f>IF(J642&lt;&gt;0,(ABS(Y642*Constants!$B$10)+50)/100,IF(Y642=0,MAX((AC641-ABS(AA642*Constants!$B$4)),0),(ABS(Y642*Constants!$B$4)+50)/100))</f>
        <v>0.54005</v>
      </c>
      <c r="AD642">
        <f t="shared" si="176"/>
        <v>401</v>
      </c>
      <c r="AE642">
        <f t="shared" si="177"/>
        <v>400.5</v>
      </c>
      <c r="AF642">
        <f t="shared" si="178"/>
        <v>400.5</v>
      </c>
      <c r="AG642">
        <f>((Constants!$B$5*AG641)+Constants!$B$4*AD642+AH641)/(Constants!$B$5+Constants!$B$4)</f>
        <v>401</v>
      </c>
      <c r="AH642">
        <f>((Constants!$B$5*AG641)+Constants!$B$4*AD642+AH641)-(Constants!$B$5+Constants!$B$4)*AG642</f>
        <v>0</v>
      </c>
      <c r="AI642">
        <f>((Constants!$B$5*AI641)+Constants!$B$4*AE642+AJ641)/(Constants!$B$5+Constants!$B$4)</f>
        <v>400.5</v>
      </c>
      <c r="AJ642">
        <f>((Constants!$B$5*AI641)+Constants!$B$4*AE642+AJ641)-(Constants!$B$4+Constants!$B$5)*AI642</f>
        <v>0</v>
      </c>
      <c r="AK642">
        <f>((Constants!$B$5*AK641)+Constants!$B$4*AF642+AL641)/(Constants!$B$5+Constants!$B$4)</f>
        <v>400.5</v>
      </c>
      <c r="AL642">
        <f>((Constants!$B$5*AK641)+Constants!$B$4*AF642+AL641)-(Constants!$B$5+Constants!$B$4)*AK642</f>
        <v>0</v>
      </c>
      <c r="AM642">
        <f t="shared" si="179"/>
        <v>1</v>
      </c>
      <c r="AN642">
        <f t="shared" si="180"/>
        <v>1</v>
      </c>
      <c r="AO642">
        <f>(200000*(ABS(N642)-ABS(N640))+Constants!$B$7)/(2*Constants!$B$7)</f>
        <v>0.5</v>
      </c>
      <c r="AP642">
        <f>(200000*(ABS(O642)-ABS(O640))+Constants!$B$7)/(2*Constants!$B$7)</f>
        <v>0.5</v>
      </c>
      <c r="AQ642">
        <f t="shared" si="181"/>
        <v>1</v>
      </c>
      <c r="AR642">
        <f>(Constants!$B$3*Constants!$B$8*I642*K642+AS641)/(Constants!$B$9*Constants!$B$4)</f>
        <v>2.51327433628319</v>
      </c>
      <c r="AS642">
        <f>(Constants!$B$3*Constants!$B$8*I642*K642+AS641)-(AR642*Constants!$B$9*Constants!$B$4)</f>
        <v>0</v>
      </c>
      <c r="AT642">
        <f t="shared" si="182"/>
        <v>1608.49557522121</v>
      </c>
      <c r="AU642">
        <f t="array" ref="AU642">IF(SUMPRODUCT(--(SIGN(AN609:AN641)=SIGN(K610:K642)))=0,2,IF(AV641&gt;0,1,0))</f>
        <v>0</v>
      </c>
      <c r="AV642">
        <f>IF(AU642=2,ROUND(5*1000/Constants!$B$11,0),IF(AV641&gt;0,AV641-1,0))</f>
        <v>0</v>
      </c>
      <c r="AW642">
        <f t="shared" si="183"/>
        <v>0</v>
      </c>
      <c r="AX642">
        <f ca="1" t="array" ref="AX642">IF(AW642&gt;Constants!$B$12,2,IF(SUMPRODUCT(--(AX623:AX642=2))=0,0,1))</f>
        <v>2</v>
      </c>
      <c r="AZ642">
        <f t="array" ref="AZ642">IF(ABS(AG642)&gt;Constants!$B$13,2,IF(SUMPRODUCT(--(AZ622:AZ641=2))=0,0,1))</f>
        <v>0</v>
      </c>
    </row>
    <row r="643" spans="1:52">
      <c r="A643" s="3">
        <v>641</v>
      </c>
      <c r="B643">
        <f>Signals!D642</f>
        <v>1</v>
      </c>
      <c r="C643">
        <f>Signals!E642</f>
        <v>1</v>
      </c>
      <c r="D643">
        <f>Signals!G642</f>
        <v>0</v>
      </c>
      <c r="E643">
        <f>Signals!J642</f>
        <v>0</v>
      </c>
      <c r="F643">
        <f>Signals!K642</f>
        <v>0</v>
      </c>
      <c r="G643">
        <f>IF(Constants!$B$2=2,-B643,B643)</f>
        <v>1</v>
      </c>
      <c r="H643">
        <f>IF(Constants!$C$2=2,-C643,C643)</f>
        <v>1</v>
      </c>
      <c r="I643">
        <f t="shared" si="167"/>
        <v>1</v>
      </c>
      <c r="J643">
        <f t="shared" si="168"/>
        <v>1</v>
      </c>
      <c r="K643">
        <f t="shared" si="169"/>
        <v>1</v>
      </c>
      <c r="L643">
        <f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400.5</v>
      </c>
      <c r="M643">
        <f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400.5</v>
      </c>
      <c r="N643">
        <f t="shared" si="170"/>
        <v>400.5</v>
      </c>
      <c r="O643">
        <f t="shared" si="171"/>
        <v>400.5</v>
      </c>
      <c r="P643">
        <f>IF(I643&lt;&gt;0,(ABS(L643*Constants!$B$10)+50)/100,MAX(P642-ABS(N643*Constants!$B$4),0))</f>
        <v>0.54005</v>
      </c>
      <c r="Q643">
        <f>IF(J643&lt;&gt;0,(ABS(M643*Constants!$B$10)+50)/100,MAX(Q642-ABS(O643*Constants!$B$4),0))</f>
        <v>0.54005</v>
      </c>
      <c r="R643">
        <f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400.5</v>
      </c>
      <c r="S643">
        <f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400.5</v>
      </c>
      <c r="T643">
        <f t="shared" si="172"/>
        <v>400.5</v>
      </c>
      <c r="U643">
        <f t="shared" si="173"/>
        <v>400.5</v>
      </c>
      <c r="V643">
        <f>IF(I643&lt;&gt;0,(ABS(R643*Constants!$B$4)+50)/100,IF(R643=0,MAX((0-ABS(T643*Constants!$B$4)),0),(ABS(R643*Constants!$B$4)+50)/100))</f>
        <v>501.125</v>
      </c>
      <c r="W643">
        <f>IF(J643&lt;&gt;0,(ABS(S643*Constants!$B$4)+50)/100,IF(S643=0,MAX((0-ABS(U643*Constants!$B$4)),0),(ABS(S643*Constants!$B$4)+50)/100))</f>
        <v>501.125</v>
      </c>
      <c r="X643">
        <f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400.5</v>
      </c>
      <c r="Y643">
        <f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400.5</v>
      </c>
      <c r="Z643">
        <f t="shared" si="174"/>
        <v>400.5</v>
      </c>
      <c r="AA643">
        <f t="shared" si="175"/>
        <v>400.5</v>
      </c>
      <c r="AB643">
        <f>IF(I643&lt;&gt;0,(ABS(X643*Constants!$B$10)+50)/100,IF(X643=0,MAX((AB642-ABS(Z643*Constants!$B$4)),0),(ABS(X643*Constants!$B$4)+50)/100))</f>
        <v>0.54005</v>
      </c>
      <c r="AC643">
        <f>IF(J643&lt;&gt;0,(ABS(Y643*Constants!$B$10)+50)/100,IF(Y643=0,MAX((AC642-ABS(AA643*Constants!$B$4)),0),(ABS(Y643*Constants!$B$4)+50)/100))</f>
        <v>0.54005</v>
      </c>
      <c r="AD643">
        <f t="shared" si="176"/>
        <v>401</v>
      </c>
      <c r="AE643">
        <f t="shared" si="177"/>
        <v>400.5</v>
      </c>
      <c r="AF643">
        <f t="shared" si="178"/>
        <v>400.5</v>
      </c>
      <c r="AG643">
        <f>((Constants!$B$5*AG642)+Constants!$B$4*AD643+AH642)/(Constants!$B$5+Constants!$B$4)</f>
        <v>401</v>
      </c>
      <c r="AH643">
        <f>((Constants!$B$5*AG642)+Constants!$B$4*AD643+AH642)-(Constants!$B$5+Constants!$B$4)*AG643</f>
        <v>0</v>
      </c>
      <c r="AI643">
        <f>((Constants!$B$5*AI642)+Constants!$B$4*AE643+AJ642)/(Constants!$B$5+Constants!$B$4)</f>
        <v>400.5</v>
      </c>
      <c r="AJ643">
        <f>((Constants!$B$5*AI642)+Constants!$B$4*AE643+AJ642)-(Constants!$B$4+Constants!$B$5)*AI643</f>
        <v>0</v>
      </c>
      <c r="AK643">
        <f>((Constants!$B$5*AK642)+Constants!$B$4*AF643+AL642)/(Constants!$B$5+Constants!$B$4)</f>
        <v>400.5</v>
      </c>
      <c r="AL643">
        <f>((Constants!$B$5*AK642)+Constants!$B$4*AF643+AL642)-(Constants!$B$5+Constants!$B$4)*AK643</f>
        <v>0</v>
      </c>
      <c r="AM643">
        <f t="shared" si="179"/>
        <v>1</v>
      </c>
      <c r="AN643">
        <f t="shared" si="180"/>
        <v>1</v>
      </c>
      <c r="AO643">
        <f>(200000*(ABS(N643)-ABS(N641))+Constants!$B$7)/(2*Constants!$B$7)</f>
        <v>0.5</v>
      </c>
      <c r="AP643">
        <f>(200000*(ABS(O643)-ABS(O641))+Constants!$B$7)/(2*Constants!$B$7)</f>
        <v>0.5</v>
      </c>
      <c r="AQ643">
        <f t="shared" si="181"/>
        <v>1</v>
      </c>
      <c r="AR643">
        <f>(Constants!$B$3*Constants!$B$8*I643*K643+AS642)/(Constants!$B$9*Constants!$B$4)</f>
        <v>2.51327433628319</v>
      </c>
      <c r="AS643">
        <f>(Constants!$B$3*Constants!$B$8*I643*K643+AS642)-(AR643*Constants!$B$9*Constants!$B$4)</f>
        <v>0</v>
      </c>
      <c r="AT643">
        <f t="shared" si="182"/>
        <v>1611.0088495575</v>
      </c>
      <c r="AU643">
        <f t="array" ref="AU643">IF(SUMPRODUCT(--(SIGN(AN610:AN642)=SIGN(K611:K643)))=0,2,IF(AV642&gt;0,1,0))</f>
        <v>0</v>
      </c>
      <c r="AV643">
        <f>IF(AU643=2,ROUND(5*1000/Constants!$B$11,0),IF(AV642&gt;0,AV642-1,0))</f>
        <v>0</v>
      </c>
      <c r="AW643">
        <f t="shared" si="183"/>
        <v>0</v>
      </c>
      <c r="AX643">
        <f ca="1" t="array" ref="AX643">IF(AW643&gt;Constants!$B$12,2,IF(SUMPRODUCT(--(AX624:AX643=2))=0,0,1))</f>
        <v>2</v>
      </c>
      <c r="AZ643">
        <f t="array" ref="AZ643">IF(ABS(AG643)&gt;Constants!$B$13,2,IF(SUMPRODUCT(--(AZ623:AZ642=2))=0,0,1))</f>
        <v>0</v>
      </c>
    </row>
    <row r="644" spans="1:52">
      <c r="A644" s="3">
        <v>642</v>
      </c>
      <c r="B644">
        <f>Signals!D643</f>
        <v>1</v>
      </c>
      <c r="C644">
        <f>Signals!E643</f>
        <v>1</v>
      </c>
      <c r="D644">
        <f>Signals!G643</f>
        <v>0</v>
      </c>
      <c r="E644">
        <f>Signals!J643</f>
        <v>0</v>
      </c>
      <c r="F644">
        <f>Signals!K643</f>
        <v>0</v>
      </c>
      <c r="G644">
        <f>IF(Constants!$B$2=2,-B644,B644)</f>
        <v>1</v>
      </c>
      <c r="H644">
        <f>IF(Constants!$C$2=2,-C644,C644)</f>
        <v>1</v>
      </c>
      <c r="I644">
        <f t="shared" si="167"/>
        <v>1</v>
      </c>
      <c r="J644">
        <f t="shared" si="168"/>
        <v>1</v>
      </c>
      <c r="K644">
        <f t="shared" si="169"/>
        <v>1</v>
      </c>
      <c r="L644">
        <f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400.5</v>
      </c>
      <c r="M644">
        <f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400.5</v>
      </c>
      <c r="N644">
        <f t="shared" si="170"/>
        <v>400.5</v>
      </c>
      <c r="O644">
        <f t="shared" si="171"/>
        <v>400.5</v>
      </c>
      <c r="P644">
        <f>IF(I644&lt;&gt;0,(ABS(L644*Constants!$B$10)+50)/100,MAX(P643-ABS(N644*Constants!$B$4),0))</f>
        <v>0.54005</v>
      </c>
      <c r="Q644">
        <f>IF(J644&lt;&gt;0,(ABS(M644*Constants!$B$10)+50)/100,MAX(Q643-ABS(O644*Constants!$B$4),0))</f>
        <v>0.54005</v>
      </c>
      <c r="R644">
        <f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400.5</v>
      </c>
      <c r="S644">
        <f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400.5</v>
      </c>
      <c r="T644">
        <f t="shared" si="172"/>
        <v>400.5</v>
      </c>
      <c r="U644">
        <f t="shared" si="173"/>
        <v>400.5</v>
      </c>
      <c r="V644">
        <f>IF(I644&lt;&gt;0,(ABS(R644*Constants!$B$4)+50)/100,IF(R644=0,MAX((0-ABS(T644*Constants!$B$4)),0),(ABS(R644*Constants!$B$4)+50)/100))</f>
        <v>501.125</v>
      </c>
      <c r="W644">
        <f>IF(J644&lt;&gt;0,(ABS(S644*Constants!$B$4)+50)/100,IF(S644=0,MAX((0-ABS(U644*Constants!$B$4)),0),(ABS(S644*Constants!$B$4)+50)/100))</f>
        <v>501.125</v>
      </c>
      <c r="X644">
        <f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400.5</v>
      </c>
      <c r="Y644">
        <f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400.5</v>
      </c>
      <c r="Z644">
        <f t="shared" si="174"/>
        <v>400.5</v>
      </c>
      <c r="AA644">
        <f t="shared" si="175"/>
        <v>400.5</v>
      </c>
      <c r="AB644">
        <f>IF(I644&lt;&gt;0,(ABS(X644*Constants!$B$10)+50)/100,IF(X644=0,MAX((AB643-ABS(Z644*Constants!$B$4)),0),(ABS(X644*Constants!$B$4)+50)/100))</f>
        <v>0.54005</v>
      </c>
      <c r="AC644">
        <f>IF(J644&lt;&gt;0,(ABS(Y644*Constants!$B$10)+50)/100,IF(Y644=0,MAX((AC643-ABS(AA644*Constants!$B$4)),0),(ABS(Y644*Constants!$B$4)+50)/100))</f>
        <v>0.54005</v>
      </c>
      <c r="AD644">
        <f t="shared" si="176"/>
        <v>401</v>
      </c>
      <c r="AE644">
        <f t="shared" si="177"/>
        <v>400.5</v>
      </c>
      <c r="AF644">
        <f t="shared" si="178"/>
        <v>400.5</v>
      </c>
      <c r="AG644">
        <f>((Constants!$B$5*AG643)+Constants!$B$4*AD644+AH643)/(Constants!$B$5+Constants!$B$4)</f>
        <v>401</v>
      </c>
      <c r="AH644">
        <f>((Constants!$B$5*AG643)+Constants!$B$4*AD644+AH643)-(Constants!$B$5+Constants!$B$4)*AG644</f>
        <v>0</v>
      </c>
      <c r="AI644">
        <f>((Constants!$B$5*AI643)+Constants!$B$4*AE644+AJ643)/(Constants!$B$5+Constants!$B$4)</f>
        <v>400.5</v>
      </c>
      <c r="AJ644">
        <f>((Constants!$B$5*AI643)+Constants!$B$4*AE644+AJ643)-(Constants!$B$4+Constants!$B$5)*AI644</f>
        <v>0</v>
      </c>
      <c r="AK644">
        <f>((Constants!$B$5*AK643)+Constants!$B$4*AF644+AL643)/(Constants!$B$5+Constants!$B$4)</f>
        <v>400.5</v>
      </c>
      <c r="AL644">
        <f>((Constants!$B$5*AK643)+Constants!$B$4*AF644+AL643)-(Constants!$B$5+Constants!$B$4)*AK644</f>
        <v>0</v>
      </c>
      <c r="AM644">
        <f t="shared" si="179"/>
        <v>1</v>
      </c>
      <c r="AN644">
        <f t="shared" si="180"/>
        <v>1</v>
      </c>
      <c r="AO644">
        <f>(200000*(ABS(N644)-ABS(N642))+Constants!$B$7)/(2*Constants!$B$7)</f>
        <v>0.5</v>
      </c>
      <c r="AP644">
        <f>(200000*(ABS(O644)-ABS(O642))+Constants!$B$7)/(2*Constants!$B$7)</f>
        <v>0.5</v>
      </c>
      <c r="AQ644">
        <f t="shared" si="181"/>
        <v>1</v>
      </c>
      <c r="AR644">
        <f>(Constants!$B$3*Constants!$B$8*I644*K644+AS643)/(Constants!$B$9*Constants!$B$4)</f>
        <v>2.51327433628319</v>
      </c>
      <c r="AS644">
        <f>(Constants!$B$3*Constants!$B$8*I644*K644+AS643)-(AR644*Constants!$B$9*Constants!$B$4)</f>
        <v>0</v>
      </c>
      <c r="AT644">
        <f t="shared" si="182"/>
        <v>1613.52212389378</v>
      </c>
      <c r="AU644">
        <f t="array" ref="AU644">IF(SUMPRODUCT(--(SIGN(AN611:AN643)=SIGN(K612:K644)))=0,2,IF(AV643&gt;0,1,0))</f>
        <v>0</v>
      </c>
      <c r="AV644">
        <f>IF(AU644=2,ROUND(5*1000/Constants!$B$11,0),IF(AV643&gt;0,AV643-1,0))</f>
        <v>0</v>
      </c>
      <c r="AW644">
        <f t="shared" si="183"/>
        <v>0</v>
      </c>
      <c r="AX644">
        <f ca="1" t="array" ref="AX644">IF(AW644&gt;Constants!$B$12,2,IF(SUMPRODUCT(--(AX625:AX644=2))=0,0,1))</f>
        <v>2</v>
      </c>
      <c r="AZ644">
        <f t="array" ref="AZ644">IF(ABS(AG644)&gt;Constants!$B$13,2,IF(SUMPRODUCT(--(AZ624:AZ643=2))=0,0,1))</f>
        <v>0</v>
      </c>
    </row>
    <row r="645" spans="1:52">
      <c r="A645" s="3">
        <v>643</v>
      </c>
      <c r="B645">
        <f>Signals!D644</f>
        <v>1</v>
      </c>
      <c r="C645">
        <f>Signals!E644</f>
        <v>1</v>
      </c>
      <c r="D645">
        <f>Signals!G644</f>
        <v>0</v>
      </c>
      <c r="E645">
        <f>Signals!J644</f>
        <v>0</v>
      </c>
      <c r="F645">
        <f>Signals!K644</f>
        <v>0</v>
      </c>
      <c r="G645">
        <f>IF(Constants!$B$2=2,-B645,B645)</f>
        <v>1</v>
      </c>
      <c r="H645">
        <f>IF(Constants!$C$2=2,-C645,C645)</f>
        <v>1</v>
      </c>
      <c r="I645">
        <f t="shared" si="167"/>
        <v>1</v>
      </c>
      <c r="J645">
        <f t="shared" si="168"/>
        <v>1</v>
      </c>
      <c r="K645">
        <f t="shared" si="169"/>
        <v>1</v>
      </c>
      <c r="L645">
        <f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400.5</v>
      </c>
      <c r="M645">
        <f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400.5</v>
      </c>
      <c r="N645">
        <f t="shared" si="170"/>
        <v>400.5</v>
      </c>
      <c r="O645">
        <f t="shared" si="171"/>
        <v>400.5</v>
      </c>
      <c r="P645">
        <f>IF(I645&lt;&gt;0,(ABS(L645*Constants!$B$10)+50)/100,MAX(P644-ABS(N645*Constants!$B$4),0))</f>
        <v>0.54005</v>
      </c>
      <c r="Q645">
        <f>IF(J645&lt;&gt;0,(ABS(M645*Constants!$B$10)+50)/100,MAX(Q644-ABS(O645*Constants!$B$4),0))</f>
        <v>0.54005</v>
      </c>
      <c r="R645">
        <f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400.5</v>
      </c>
      <c r="S645">
        <f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400.5</v>
      </c>
      <c r="T645">
        <f t="shared" si="172"/>
        <v>400.5</v>
      </c>
      <c r="U645">
        <f t="shared" si="173"/>
        <v>400.5</v>
      </c>
      <c r="V645">
        <f>IF(I645&lt;&gt;0,(ABS(R645*Constants!$B$4)+50)/100,IF(R645=0,MAX((0-ABS(T645*Constants!$B$4)),0),(ABS(R645*Constants!$B$4)+50)/100))</f>
        <v>501.125</v>
      </c>
      <c r="W645">
        <f>IF(J645&lt;&gt;0,(ABS(S645*Constants!$B$4)+50)/100,IF(S645=0,MAX((0-ABS(U645*Constants!$B$4)),0),(ABS(S645*Constants!$B$4)+50)/100))</f>
        <v>501.125</v>
      </c>
      <c r="X645">
        <f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400.5</v>
      </c>
      <c r="Y645">
        <f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400.5</v>
      </c>
      <c r="Z645">
        <f t="shared" si="174"/>
        <v>400.5</v>
      </c>
      <c r="AA645">
        <f t="shared" si="175"/>
        <v>400.5</v>
      </c>
      <c r="AB645">
        <f>IF(I645&lt;&gt;0,(ABS(X645*Constants!$B$10)+50)/100,IF(X645=0,MAX((AB644-ABS(Z645*Constants!$B$4)),0),(ABS(X645*Constants!$B$4)+50)/100))</f>
        <v>0.54005</v>
      </c>
      <c r="AC645">
        <f>IF(J645&lt;&gt;0,(ABS(Y645*Constants!$B$10)+50)/100,IF(Y645=0,MAX((AC644-ABS(AA645*Constants!$B$4)),0),(ABS(Y645*Constants!$B$4)+50)/100))</f>
        <v>0.54005</v>
      </c>
      <c r="AD645">
        <f t="shared" si="176"/>
        <v>401</v>
      </c>
      <c r="AE645">
        <f t="shared" si="177"/>
        <v>400.5</v>
      </c>
      <c r="AF645">
        <f t="shared" si="178"/>
        <v>400.5</v>
      </c>
      <c r="AG645">
        <f>((Constants!$B$5*AG644)+Constants!$B$4*AD645+AH644)/(Constants!$B$5+Constants!$B$4)</f>
        <v>401</v>
      </c>
      <c r="AH645">
        <f>((Constants!$B$5*AG644)+Constants!$B$4*AD645+AH644)-(Constants!$B$5+Constants!$B$4)*AG645</f>
        <v>0</v>
      </c>
      <c r="AI645">
        <f>((Constants!$B$5*AI644)+Constants!$B$4*AE645+AJ644)/(Constants!$B$5+Constants!$B$4)</f>
        <v>400.5</v>
      </c>
      <c r="AJ645">
        <f>((Constants!$B$5*AI644)+Constants!$B$4*AE645+AJ644)-(Constants!$B$4+Constants!$B$5)*AI645</f>
        <v>0</v>
      </c>
      <c r="AK645">
        <f>((Constants!$B$5*AK644)+Constants!$B$4*AF645+AL644)/(Constants!$B$5+Constants!$B$4)</f>
        <v>400.5</v>
      </c>
      <c r="AL645">
        <f>((Constants!$B$5*AK644)+Constants!$B$4*AF645+AL644)-(Constants!$B$5+Constants!$B$4)*AK645</f>
        <v>0</v>
      </c>
      <c r="AM645">
        <f t="shared" si="179"/>
        <v>1</v>
      </c>
      <c r="AN645">
        <f t="shared" si="180"/>
        <v>1</v>
      </c>
      <c r="AO645">
        <f>(200000*(ABS(N645)-ABS(N643))+Constants!$B$7)/(2*Constants!$B$7)</f>
        <v>0.5</v>
      </c>
      <c r="AP645">
        <f>(200000*(ABS(O645)-ABS(O643))+Constants!$B$7)/(2*Constants!$B$7)</f>
        <v>0.5</v>
      </c>
      <c r="AQ645">
        <f t="shared" si="181"/>
        <v>1</v>
      </c>
      <c r="AR645">
        <f>(Constants!$B$3*Constants!$B$8*I645*K645+AS644)/(Constants!$B$9*Constants!$B$4)</f>
        <v>2.51327433628319</v>
      </c>
      <c r="AS645">
        <f>(Constants!$B$3*Constants!$B$8*I645*K645+AS644)-(AR645*Constants!$B$9*Constants!$B$4)</f>
        <v>0</v>
      </c>
      <c r="AT645">
        <f t="shared" si="182"/>
        <v>1616.03539823006</v>
      </c>
      <c r="AU645">
        <f t="array" ref="AU645">IF(SUMPRODUCT(--(SIGN(AN612:AN644)=SIGN(K613:K645)))=0,2,IF(AV644&gt;0,1,0))</f>
        <v>0</v>
      </c>
      <c r="AV645">
        <f>IF(AU645=2,ROUND(5*1000/Constants!$B$11,0),IF(AV644&gt;0,AV644-1,0))</f>
        <v>0</v>
      </c>
      <c r="AW645">
        <f t="shared" si="183"/>
        <v>0</v>
      </c>
      <c r="AX645">
        <f ca="1" t="array" ref="AX645">IF(AW645&gt;Constants!$B$12,2,IF(SUMPRODUCT(--(AX626:AX645=2))=0,0,1))</f>
        <v>2</v>
      </c>
      <c r="AZ645">
        <f t="array" ref="AZ645">IF(ABS(AG645)&gt;Constants!$B$13,2,IF(SUMPRODUCT(--(AZ625:AZ644=2))=0,0,1))</f>
        <v>0</v>
      </c>
    </row>
    <row r="646" spans="1:52">
      <c r="A646" s="3">
        <v>644</v>
      </c>
      <c r="B646">
        <f>Signals!D645</f>
        <v>1</v>
      </c>
      <c r="C646">
        <f>Signals!E645</f>
        <v>1</v>
      </c>
      <c r="D646">
        <f>Signals!G645</f>
        <v>0</v>
      </c>
      <c r="E646">
        <f>Signals!J645</f>
        <v>0</v>
      </c>
      <c r="F646">
        <f>Signals!K645</f>
        <v>0</v>
      </c>
      <c r="G646">
        <f>IF(Constants!$B$2=2,-B646,B646)</f>
        <v>1</v>
      </c>
      <c r="H646">
        <f>IF(Constants!$C$2=2,-C646,C646)</f>
        <v>1</v>
      </c>
      <c r="I646">
        <f t="shared" si="167"/>
        <v>1</v>
      </c>
      <c r="J646">
        <f t="shared" si="168"/>
        <v>1</v>
      </c>
      <c r="K646">
        <f t="shared" si="169"/>
        <v>1</v>
      </c>
      <c r="L646">
        <f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400.5</v>
      </c>
      <c r="M646">
        <f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400.5</v>
      </c>
      <c r="N646">
        <f t="shared" si="170"/>
        <v>400.5</v>
      </c>
      <c r="O646">
        <f t="shared" si="171"/>
        <v>400.5</v>
      </c>
      <c r="P646">
        <f>IF(I646&lt;&gt;0,(ABS(L646*Constants!$B$10)+50)/100,MAX(P645-ABS(N646*Constants!$B$4),0))</f>
        <v>0.54005</v>
      </c>
      <c r="Q646">
        <f>IF(J646&lt;&gt;0,(ABS(M646*Constants!$B$10)+50)/100,MAX(Q645-ABS(O646*Constants!$B$4),0))</f>
        <v>0.54005</v>
      </c>
      <c r="R646">
        <f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400.5</v>
      </c>
      <c r="S646">
        <f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400.5</v>
      </c>
      <c r="T646">
        <f t="shared" si="172"/>
        <v>400.5</v>
      </c>
      <c r="U646">
        <f t="shared" si="173"/>
        <v>400.5</v>
      </c>
      <c r="V646">
        <f>IF(I646&lt;&gt;0,(ABS(R646*Constants!$B$4)+50)/100,IF(R646=0,MAX((0-ABS(T646*Constants!$B$4)),0),(ABS(R646*Constants!$B$4)+50)/100))</f>
        <v>501.125</v>
      </c>
      <c r="W646">
        <f>IF(J646&lt;&gt;0,(ABS(S646*Constants!$B$4)+50)/100,IF(S646=0,MAX((0-ABS(U646*Constants!$B$4)),0),(ABS(S646*Constants!$B$4)+50)/100))</f>
        <v>501.125</v>
      </c>
      <c r="X646">
        <f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400.5</v>
      </c>
      <c r="Y646">
        <f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400.5</v>
      </c>
      <c r="Z646">
        <f t="shared" si="174"/>
        <v>400.5</v>
      </c>
      <c r="AA646">
        <f t="shared" si="175"/>
        <v>400.5</v>
      </c>
      <c r="AB646">
        <f>IF(I646&lt;&gt;0,(ABS(X646*Constants!$B$10)+50)/100,IF(X646=0,MAX((AB645-ABS(Z646*Constants!$B$4)),0),(ABS(X646*Constants!$B$4)+50)/100))</f>
        <v>0.54005</v>
      </c>
      <c r="AC646">
        <f>IF(J646&lt;&gt;0,(ABS(Y646*Constants!$B$10)+50)/100,IF(Y646=0,MAX((AC645-ABS(AA646*Constants!$B$4)),0),(ABS(Y646*Constants!$B$4)+50)/100))</f>
        <v>0.54005</v>
      </c>
      <c r="AD646">
        <f t="shared" si="176"/>
        <v>401</v>
      </c>
      <c r="AE646">
        <f t="shared" si="177"/>
        <v>400.5</v>
      </c>
      <c r="AF646">
        <f t="shared" si="178"/>
        <v>400.5</v>
      </c>
      <c r="AG646">
        <f>((Constants!$B$5*AG645)+Constants!$B$4*AD646+AH645)/(Constants!$B$5+Constants!$B$4)</f>
        <v>401</v>
      </c>
      <c r="AH646">
        <f>((Constants!$B$5*AG645)+Constants!$B$4*AD646+AH645)-(Constants!$B$5+Constants!$B$4)*AG646</f>
        <v>0</v>
      </c>
      <c r="AI646">
        <f>((Constants!$B$5*AI645)+Constants!$B$4*AE646+AJ645)/(Constants!$B$5+Constants!$B$4)</f>
        <v>400.5</v>
      </c>
      <c r="AJ646">
        <f>((Constants!$B$5*AI645)+Constants!$B$4*AE646+AJ645)-(Constants!$B$4+Constants!$B$5)*AI646</f>
        <v>0</v>
      </c>
      <c r="AK646">
        <f>((Constants!$B$5*AK645)+Constants!$B$4*AF646+AL645)/(Constants!$B$5+Constants!$B$4)</f>
        <v>400.5</v>
      </c>
      <c r="AL646">
        <f>((Constants!$B$5*AK645)+Constants!$B$4*AF646+AL645)-(Constants!$B$5+Constants!$B$4)*AK646</f>
        <v>0</v>
      </c>
      <c r="AM646">
        <f t="shared" si="179"/>
        <v>1</v>
      </c>
      <c r="AN646">
        <f t="shared" si="180"/>
        <v>1</v>
      </c>
      <c r="AO646">
        <f>(200000*(ABS(N646)-ABS(N644))+Constants!$B$7)/(2*Constants!$B$7)</f>
        <v>0.5</v>
      </c>
      <c r="AP646">
        <f>(200000*(ABS(O646)-ABS(O644))+Constants!$B$7)/(2*Constants!$B$7)</f>
        <v>0.5</v>
      </c>
      <c r="AQ646">
        <f t="shared" si="181"/>
        <v>1</v>
      </c>
      <c r="AR646">
        <f>(Constants!$B$3*Constants!$B$8*I646*K646+AS645)/(Constants!$B$9*Constants!$B$4)</f>
        <v>2.51327433628319</v>
      </c>
      <c r="AS646">
        <f>(Constants!$B$3*Constants!$B$8*I646*K646+AS645)-(AR646*Constants!$B$9*Constants!$B$4)</f>
        <v>0</v>
      </c>
      <c r="AT646">
        <f t="shared" si="182"/>
        <v>1618.54867256635</v>
      </c>
      <c r="AU646">
        <f t="array" ref="AU646">IF(SUMPRODUCT(--(SIGN(AN613:AN645)=SIGN(K614:K646)))=0,2,IF(AV645&gt;0,1,0))</f>
        <v>0</v>
      </c>
      <c r="AV646">
        <f>IF(AU646=2,ROUND(5*1000/Constants!$B$11,0),IF(AV645&gt;0,AV645-1,0))</f>
        <v>0</v>
      </c>
      <c r="AW646">
        <f t="shared" si="183"/>
        <v>0</v>
      </c>
      <c r="AX646">
        <f ca="1" t="array" ref="AX646">IF(AW646&gt;Constants!$B$12,2,IF(SUMPRODUCT(--(AX627:AX646=2))=0,0,1))</f>
        <v>0</v>
      </c>
      <c r="AZ646">
        <f t="array" ref="AZ646">IF(ABS(AG646)&gt;Constants!$B$13,2,IF(SUMPRODUCT(--(AZ626:AZ645=2))=0,0,1))</f>
        <v>0</v>
      </c>
    </row>
    <row r="647" spans="1:52">
      <c r="A647" s="3">
        <v>645</v>
      </c>
      <c r="B647">
        <f>Signals!D646</f>
        <v>1</v>
      </c>
      <c r="C647">
        <f>Signals!E646</f>
        <v>1</v>
      </c>
      <c r="D647">
        <f>Signals!G646</f>
        <v>0</v>
      </c>
      <c r="E647">
        <f>Signals!J646</f>
        <v>0</v>
      </c>
      <c r="F647">
        <f>Signals!K646</f>
        <v>0</v>
      </c>
      <c r="G647">
        <f>IF(Constants!$B$2=2,-B647,B647)</f>
        <v>1</v>
      </c>
      <c r="H647">
        <f>IF(Constants!$C$2=2,-C647,C647)</f>
        <v>1</v>
      </c>
      <c r="I647">
        <f t="shared" si="167"/>
        <v>1</v>
      </c>
      <c r="J647">
        <f t="shared" si="168"/>
        <v>1</v>
      </c>
      <c r="K647">
        <f t="shared" si="169"/>
        <v>1</v>
      </c>
      <c r="L647">
        <f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400.5</v>
      </c>
      <c r="M647">
        <f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400.5</v>
      </c>
      <c r="N647">
        <f t="shared" si="170"/>
        <v>400.5</v>
      </c>
      <c r="O647">
        <f t="shared" si="171"/>
        <v>400.5</v>
      </c>
      <c r="P647">
        <f>IF(I647&lt;&gt;0,(ABS(L647*Constants!$B$10)+50)/100,MAX(P646-ABS(N647*Constants!$B$4),0))</f>
        <v>0.54005</v>
      </c>
      <c r="Q647">
        <f>IF(J647&lt;&gt;0,(ABS(M647*Constants!$B$10)+50)/100,MAX(Q646-ABS(O647*Constants!$B$4),0))</f>
        <v>0.54005</v>
      </c>
      <c r="R647">
        <f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400.5</v>
      </c>
      <c r="S647">
        <f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400.5</v>
      </c>
      <c r="T647">
        <f t="shared" si="172"/>
        <v>400.5</v>
      </c>
      <c r="U647">
        <f t="shared" si="173"/>
        <v>400.5</v>
      </c>
      <c r="V647">
        <f>IF(I647&lt;&gt;0,(ABS(R647*Constants!$B$4)+50)/100,IF(R647=0,MAX((0-ABS(T647*Constants!$B$4)),0),(ABS(R647*Constants!$B$4)+50)/100))</f>
        <v>501.125</v>
      </c>
      <c r="W647">
        <f>IF(J647&lt;&gt;0,(ABS(S647*Constants!$B$4)+50)/100,IF(S647=0,MAX((0-ABS(U647*Constants!$B$4)),0),(ABS(S647*Constants!$B$4)+50)/100))</f>
        <v>501.125</v>
      </c>
      <c r="X647">
        <f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400.5</v>
      </c>
      <c r="Y647">
        <f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400.5</v>
      </c>
      <c r="Z647">
        <f t="shared" si="174"/>
        <v>400.5</v>
      </c>
      <c r="AA647">
        <f t="shared" si="175"/>
        <v>400.5</v>
      </c>
      <c r="AB647">
        <f>IF(I647&lt;&gt;0,(ABS(X647*Constants!$B$10)+50)/100,IF(X647=0,MAX((AB646-ABS(Z647*Constants!$B$4)),0),(ABS(X647*Constants!$B$4)+50)/100))</f>
        <v>0.54005</v>
      </c>
      <c r="AC647">
        <f>IF(J647&lt;&gt;0,(ABS(Y647*Constants!$B$10)+50)/100,IF(Y647=0,MAX((AC646-ABS(AA647*Constants!$B$4)),0),(ABS(Y647*Constants!$B$4)+50)/100))</f>
        <v>0.54005</v>
      </c>
      <c r="AD647">
        <f t="shared" si="176"/>
        <v>401</v>
      </c>
      <c r="AE647">
        <f t="shared" si="177"/>
        <v>400.5</v>
      </c>
      <c r="AF647">
        <f t="shared" si="178"/>
        <v>400.5</v>
      </c>
      <c r="AG647">
        <f>((Constants!$B$5*AG646)+Constants!$B$4*AD647+AH646)/(Constants!$B$5+Constants!$B$4)</f>
        <v>401</v>
      </c>
      <c r="AH647">
        <f>((Constants!$B$5*AG646)+Constants!$B$4*AD647+AH646)-(Constants!$B$5+Constants!$B$4)*AG647</f>
        <v>0</v>
      </c>
      <c r="AI647">
        <f>((Constants!$B$5*AI646)+Constants!$B$4*AE647+AJ646)/(Constants!$B$5+Constants!$B$4)</f>
        <v>400.5</v>
      </c>
      <c r="AJ647">
        <f>((Constants!$B$5*AI646)+Constants!$B$4*AE647+AJ646)-(Constants!$B$4+Constants!$B$5)*AI647</f>
        <v>0</v>
      </c>
      <c r="AK647">
        <f>((Constants!$B$5*AK646)+Constants!$B$4*AF647+AL646)/(Constants!$B$5+Constants!$B$4)</f>
        <v>400.5</v>
      </c>
      <c r="AL647">
        <f>((Constants!$B$5*AK646)+Constants!$B$4*AF647+AL646)-(Constants!$B$5+Constants!$B$4)*AK647</f>
        <v>0</v>
      </c>
      <c r="AM647">
        <f t="shared" si="179"/>
        <v>1</v>
      </c>
      <c r="AN647">
        <f t="shared" si="180"/>
        <v>1</v>
      </c>
      <c r="AO647">
        <f>(200000*(ABS(N647)-ABS(N645))+Constants!$B$7)/(2*Constants!$B$7)</f>
        <v>0.5</v>
      </c>
      <c r="AP647">
        <f>(200000*(ABS(O647)-ABS(O645))+Constants!$B$7)/(2*Constants!$B$7)</f>
        <v>0.5</v>
      </c>
      <c r="AQ647">
        <f t="shared" si="181"/>
        <v>1</v>
      </c>
      <c r="AR647">
        <f>(Constants!$B$3*Constants!$B$8*I647*K647+AS646)/(Constants!$B$9*Constants!$B$4)</f>
        <v>2.51327433628319</v>
      </c>
      <c r="AS647">
        <f>(Constants!$B$3*Constants!$B$8*I647*K647+AS646)-(AR647*Constants!$B$9*Constants!$B$4)</f>
        <v>0</v>
      </c>
      <c r="AT647">
        <f t="shared" si="182"/>
        <v>1621.06194690263</v>
      </c>
      <c r="AU647">
        <f t="array" ref="AU647">IF(SUMPRODUCT(--(SIGN(AN614:AN646)=SIGN(K615:K647)))=0,2,IF(AV646&gt;0,1,0))</f>
        <v>0</v>
      </c>
      <c r="AV647">
        <f>IF(AU647=2,ROUND(5*1000/Constants!$B$11,0),IF(AV646&gt;0,AV646-1,0))</f>
        <v>0</v>
      </c>
      <c r="AW647">
        <f t="shared" si="183"/>
        <v>0</v>
      </c>
      <c r="AX647">
        <f ca="1" t="array" ref="AX647">IF(AW647&gt;Constants!$B$12,2,IF(SUMPRODUCT(--(AX628:AX647=2))=0,0,1))</f>
        <v>2</v>
      </c>
      <c r="AZ647">
        <f t="array" ref="AZ647">IF(ABS(AG647)&gt;Constants!$B$13,2,IF(SUMPRODUCT(--(AZ627:AZ646=2))=0,0,1))</f>
        <v>0</v>
      </c>
    </row>
    <row r="648" spans="1:52">
      <c r="A648" s="3">
        <v>646</v>
      </c>
      <c r="B648">
        <f>Signals!D647</f>
        <v>1</v>
      </c>
      <c r="C648">
        <f>Signals!E647</f>
        <v>1</v>
      </c>
      <c r="D648">
        <f>Signals!G647</f>
        <v>0</v>
      </c>
      <c r="E648">
        <f>Signals!J647</f>
        <v>0</v>
      </c>
      <c r="F648">
        <f>Signals!K647</f>
        <v>0</v>
      </c>
      <c r="G648">
        <f>IF(Constants!$B$2=2,-B648,B648)</f>
        <v>1</v>
      </c>
      <c r="H648">
        <f>IF(Constants!$C$2=2,-C648,C648)</f>
        <v>1</v>
      </c>
      <c r="I648">
        <f t="shared" si="167"/>
        <v>1</v>
      </c>
      <c r="J648">
        <f t="shared" si="168"/>
        <v>1</v>
      </c>
      <c r="K648">
        <f t="shared" si="169"/>
        <v>1</v>
      </c>
      <c r="L648">
        <f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400.5</v>
      </c>
      <c r="M648">
        <f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400.5</v>
      </c>
      <c r="N648">
        <f t="shared" si="170"/>
        <v>400.5</v>
      </c>
      <c r="O648">
        <f t="shared" si="171"/>
        <v>400.5</v>
      </c>
      <c r="P648">
        <f>IF(I648&lt;&gt;0,(ABS(L648*Constants!$B$10)+50)/100,MAX(P647-ABS(N648*Constants!$B$4),0))</f>
        <v>0.54005</v>
      </c>
      <c r="Q648">
        <f>IF(J648&lt;&gt;0,(ABS(M648*Constants!$B$10)+50)/100,MAX(Q647-ABS(O648*Constants!$B$4),0))</f>
        <v>0.54005</v>
      </c>
      <c r="R648">
        <f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400.5</v>
      </c>
      <c r="S648">
        <f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400.5</v>
      </c>
      <c r="T648">
        <f t="shared" si="172"/>
        <v>400.5</v>
      </c>
      <c r="U648">
        <f t="shared" si="173"/>
        <v>400.5</v>
      </c>
      <c r="V648">
        <f>IF(I648&lt;&gt;0,(ABS(R648*Constants!$B$4)+50)/100,IF(R648=0,MAX((0-ABS(T648*Constants!$B$4)),0),(ABS(R648*Constants!$B$4)+50)/100))</f>
        <v>501.125</v>
      </c>
      <c r="W648">
        <f>IF(J648&lt;&gt;0,(ABS(S648*Constants!$B$4)+50)/100,IF(S648=0,MAX((0-ABS(U648*Constants!$B$4)),0),(ABS(S648*Constants!$B$4)+50)/100))</f>
        <v>501.125</v>
      </c>
      <c r="X648">
        <f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400.5</v>
      </c>
      <c r="Y648">
        <f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400.5</v>
      </c>
      <c r="Z648">
        <f t="shared" si="174"/>
        <v>400.5</v>
      </c>
      <c r="AA648">
        <f t="shared" si="175"/>
        <v>400.5</v>
      </c>
      <c r="AB648">
        <f>IF(I648&lt;&gt;0,(ABS(X648*Constants!$B$10)+50)/100,IF(X648=0,MAX((AB647-ABS(Z648*Constants!$B$4)),0),(ABS(X648*Constants!$B$4)+50)/100))</f>
        <v>0.54005</v>
      </c>
      <c r="AC648">
        <f>IF(J648&lt;&gt;0,(ABS(Y648*Constants!$B$10)+50)/100,IF(Y648=0,MAX((AC647-ABS(AA648*Constants!$B$4)),0),(ABS(Y648*Constants!$B$4)+50)/100))</f>
        <v>0.54005</v>
      </c>
      <c r="AD648">
        <f t="shared" si="176"/>
        <v>401</v>
      </c>
      <c r="AE648">
        <f t="shared" si="177"/>
        <v>400.5</v>
      </c>
      <c r="AF648">
        <f t="shared" si="178"/>
        <v>400.5</v>
      </c>
      <c r="AG648">
        <f>((Constants!$B$5*AG647)+Constants!$B$4*AD648+AH647)/(Constants!$B$5+Constants!$B$4)</f>
        <v>401</v>
      </c>
      <c r="AH648">
        <f>((Constants!$B$5*AG647)+Constants!$B$4*AD648+AH647)-(Constants!$B$5+Constants!$B$4)*AG648</f>
        <v>0</v>
      </c>
      <c r="AI648">
        <f>((Constants!$B$5*AI647)+Constants!$B$4*AE648+AJ647)/(Constants!$B$5+Constants!$B$4)</f>
        <v>400.5</v>
      </c>
      <c r="AJ648">
        <f>((Constants!$B$5*AI647)+Constants!$B$4*AE648+AJ647)-(Constants!$B$4+Constants!$B$5)*AI648</f>
        <v>0</v>
      </c>
      <c r="AK648">
        <f>((Constants!$B$5*AK647)+Constants!$B$4*AF648+AL647)/(Constants!$B$5+Constants!$B$4)</f>
        <v>400.5</v>
      </c>
      <c r="AL648">
        <f>((Constants!$B$5*AK647)+Constants!$B$4*AF648+AL647)-(Constants!$B$5+Constants!$B$4)*AK648</f>
        <v>0</v>
      </c>
      <c r="AM648">
        <f t="shared" si="179"/>
        <v>1</v>
      </c>
      <c r="AN648">
        <f t="shared" si="180"/>
        <v>1</v>
      </c>
      <c r="AO648">
        <f>(200000*(ABS(N648)-ABS(N646))+Constants!$B$7)/(2*Constants!$B$7)</f>
        <v>0.5</v>
      </c>
      <c r="AP648">
        <f>(200000*(ABS(O648)-ABS(O646))+Constants!$B$7)/(2*Constants!$B$7)</f>
        <v>0.5</v>
      </c>
      <c r="AQ648">
        <f t="shared" si="181"/>
        <v>1</v>
      </c>
      <c r="AR648">
        <f>(Constants!$B$3*Constants!$B$8*I648*K648+AS647)/(Constants!$B$9*Constants!$B$4)</f>
        <v>2.51327433628319</v>
      </c>
      <c r="AS648">
        <f>(Constants!$B$3*Constants!$B$8*I648*K648+AS647)-(AR648*Constants!$B$9*Constants!$B$4)</f>
        <v>0</v>
      </c>
      <c r="AT648">
        <f t="shared" si="182"/>
        <v>1623.57522123891</v>
      </c>
      <c r="AU648">
        <f t="array" ref="AU648">IF(SUMPRODUCT(--(SIGN(AN615:AN647)=SIGN(K616:K648)))=0,2,IF(AV647&gt;0,1,0))</f>
        <v>0</v>
      </c>
      <c r="AV648">
        <f>IF(AU648=2,ROUND(5*1000/Constants!$B$11,0),IF(AV647&gt;0,AV647-1,0))</f>
        <v>0</v>
      </c>
      <c r="AW648">
        <f t="shared" si="183"/>
        <v>0</v>
      </c>
      <c r="AX648">
        <f ca="1" t="array" ref="AX648">IF(AW648&gt;Constants!$B$12,2,IF(SUMPRODUCT(--(AX629:AX648=2))=0,0,1))</f>
        <v>2</v>
      </c>
      <c r="AZ648">
        <f t="array" ref="AZ648">IF(ABS(AG648)&gt;Constants!$B$13,2,IF(SUMPRODUCT(--(AZ628:AZ647=2))=0,0,1))</f>
        <v>0</v>
      </c>
    </row>
    <row r="649" spans="1:52">
      <c r="A649" s="3">
        <v>647</v>
      </c>
      <c r="B649">
        <f>Signals!D648</f>
        <v>1</v>
      </c>
      <c r="C649">
        <f>Signals!E648</f>
        <v>1</v>
      </c>
      <c r="D649">
        <f>Signals!G648</f>
        <v>0</v>
      </c>
      <c r="E649">
        <f>Signals!J648</f>
        <v>0</v>
      </c>
      <c r="F649">
        <f>Signals!K648</f>
        <v>0</v>
      </c>
      <c r="G649">
        <f>IF(Constants!$B$2=2,-B649,B649)</f>
        <v>1</v>
      </c>
      <c r="H649">
        <f>IF(Constants!$C$2=2,-C649,C649)</f>
        <v>1</v>
      </c>
      <c r="I649">
        <f t="shared" si="167"/>
        <v>1</v>
      </c>
      <c r="J649">
        <f t="shared" si="168"/>
        <v>1</v>
      </c>
      <c r="K649">
        <f t="shared" si="169"/>
        <v>1</v>
      </c>
      <c r="L649">
        <f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400.5</v>
      </c>
      <c r="M649">
        <f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400.5</v>
      </c>
      <c r="N649">
        <f t="shared" si="170"/>
        <v>400.5</v>
      </c>
      <c r="O649">
        <f t="shared" si="171"/>
        <v>400.5</v>
      </c>
      <c r="P649">
        <f>IF(I649&lt;&gt;0,(ABS(L649*Constants!$B$10)+50)/100,MAX(P648-ABS(N649*Constants!$B$4),0))</f>
        <v>0.54005</v>
      </c>
      <c r="Q649">
        <f>IF(J649&lt;&gt;0,(ABS(M649*Constants!$B$10)+50)/100,MAX(Q648-ABS(O649*Constants!$B$4),0))</f>
        <v>0.54005</v>
      </c>
      <c r="R649">
        <f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400.5</v>
      </c>
      <c r="S649">
        <f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400.5</v>
      </c>
      <c r="T649">
        <f t="shared" si="172"/>
        <v>400.5</v>
      </c>
      <c r="U649">
        <f t="shared" si="173"/>
        <v>400.5</v>
      </c>
      <c r="V649">
        <f>IF(I649&lt;&gt;0,(ABS(R649*Constants!$B$4)+50)/100,IF(R649=0,MAX((0-ABS(T649*Constants!$B$4)),0),(ABS(R649*Constants!$B$4)+50)/100))</f>
        <v>501.125</v>
      </c>
      <c r="W649">
        <f>IF(J649&lt;&gt;0,(ABS(S649*Constants!$B$4)+50)/100,IF(S649=0,MAX((0-ABS(U649*Constants!$B$4)),0),(ABS(S649*Constants!$B$4)+50)/100))</f>
        <v>501.125</v>
      </c>
      <c r="X649">
        <f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400.5</v>
      </c>
      <c r="Y649">
        <f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400.5</v>
      </c>
      <c r="Z649">
        <f t="shared" si="174"/>
        <v>400.5</v>
      </c>
      <c r="AA649">
        <f t="shared" si="175"/>
        <v>400.5</v>
      </c>
      <c r="AB649">
        <f>IF(I649&lt;&gt;0,(ABS(X649*Constants!$B$10)+50)/100,IF(X649=0,MAX((AB648-ABS(Z649*Constants!$B$4)),0),(ABS(X649*Constants!$B$4)+50)/100))</f>
        <v>0.54005</v>
      </c>
      <c r="AC649">
        <f>IF(J649&lt;&gt;0,(ABS(Y649*Constants!$B$10)+50)/100,IF(Y649=0,MAX((AC648-ABS(AA649*Constants!$B$4)),0),(ABS(Y649*Constants!$B$4)+50)/100))</f>
        <v>0.54005</v>
      </c>
      <c r="AD649">
        <f t="shared" si="176"/>
        <v>401</v>
      </c>
      <c r="AE649">
        <f t="shared" si="177"/>
        <v>400.5</v>
      </c>
      <c r="AF649">
        <f t="shared" si="178"/>
        <v>400.5</v>
      </c>
      <c r="AG649">
        <f>((Constants!$B$5*AG648)+Constants!$B$4*AD649+AH648)/(Constants!$B$5+Constants!$B$4)</f>
        <v>401</v>
      </c>
      <c r="AH649">
        <f>((Constants!$B$5*AG648)+Constants!$B$4*AD649+AH648)-(Constants!$B$5+Constants!$B$4)*AG649</f>
        <v>0</v>
      </c>
      <c r="AI649">
        <f>((Constants!$B$5*AI648)+Constants!$B$4*AE649+AJ648)/(Constants!$B$5+Constants!$B$4)</f>
        <v>400.5</v>
      </c>
      <c r="AJ649">
        <f>((Constants!$B$5*AI648)+Constants!$B$4*AE649+AJ648)-(Constants!$B$4+Constants!$B$5)*AI649</f>
        <v>0</v>
      </c>
      <c r="AK649">
        <f>((Constants!$B$5*AK648)+Constants!$B$4*AF649+AL648)/(Constants!$B$5+Constants!$B$4)</f>
        <v>400.5</v>
      </c>
      <c r="AL649">
        <f>((Constants!$B$5*AK648)+Constants!$B$4*AF649+AL648)-(Constants!$B$5+Constants!$B$4)*AK649</f>
        <v>0</v>
      </c>
      <c r="AM649">
        <f t="shared" si="179"/>
        <v>1</v>
      </c>
      <c r="AN649">
        <f t="shared" si="180"/>
        <v>1</v>
      </c>
      <c r="AO649">
        <f>(200000*(ABS(N649)-ABS(N647))+Constants!$B$7)/(2*Constants!$B$7)</f>
        <v>0.5</v>
      </c>
      <c r="AP649">
        <f>(200000*(ABS(O649)-ABS(O647))+Constants!$B$7)/(2*Constants!$B$7)</f>
        <v>0.5</v>
      </c>
      <c r="AQ649">
        <f t="shared" si="181"/>
        <v>1</v>
      </c>
      <c r="AR649">
        <f>(Constants!$B$3*Constants!$B$8*I649*K649+AS648)/(Constants!$B$9*Constants!$B$4)</f>
        <v>2.51327433628319</v>
      </c>
      <c r="AS649">
        <f>(Constants!$B$3*Constants!$B$8*I649*K649+AS648)-(AR649*Constants!$B$9*Constants!$B$4)</f>
        <v>0</v>
      </c>
      <c r="AT649">
        <f t="shared" si="182"/>
        <v>1626.0884955752</v>
      </c>
      <c r="AU649">
        <f t="array" ref="AU649">IF(SUMPRODUCT(--(SIGN(AN616:AN648)=SIGN(K617:K649)))=0,2,IF(AV648&gt;0,1,0))</f>
        <v>0</v>
      </c>
      <c r="AV649">
        <f>IF(AU649=2,ROUND(5*1000/Constants!$B$11,0),IF(AV648&gt;0,AV648-1,0))</f>
        <v>0</v>
      </c>
      <c r="AW649">
        <f t="shared" si="183"/>
        <v>0</v>
      </c>
      <c r="AX649">
        <f ca="1" t="array" ref="AX649">IF(AW649&gt;Constants!$B$12,2,IF(SUMPRODUCT(--(AX630:AX649=2))=0,0,1))</f>
        <v>2</v>
      </c>
      <c r="AZ649">
        <f t="array" ref="AZ649">IF(ABS(AG649)&gt;Constants!$B$13,2,IF(SUMPRODUCT(--(AZ629:AZ648=2))=0,0,1))</f>
        <v>0</v>
      </c>
    </row>
    <row r="650" spans="1:52">
      <c r="A650" s="3">
        <v>648</v>
      </c>
      <c r="B650">
        <f>Signals!D649</f>
        <v>1</v>
      </c>
      <c r="C650">
        <f>Signals!E649</f>
        <v>1</v>
      </c>
      <c r="D650">
        <f>Signals!G649</f>
        <v>0</v>
      </c>
      <c r="E650">
        <f>Signals!J649</f>
        <v>0</v>
      </c>
      <c r="F650">
        <f>Signals!K649</f>
        <v>0</v>
      </c>
      <c r="G650">
        <f>IF(Constants!$B$2=2,-B650,B650)</f>
        <v>1</v>
      </c>
      <c r="H650">
        <f>IF(Constants!$C$2=2,-C650,C650)</f>
        <v>1</v>
      </c>
      <c r="I650">
        <f t="shared" si="167"/>
        <v>1</v>
      </c>
      <c r="J650">
        <f t="shared" si="168"/>
        <v>1</v>
      </c>
      <c r="K650">
        <f t="shared" si="169"/>
        <v>1</v>
      </c>
      <c r="L650">
        <f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400.5</v>
      </c>
      <c r="M650">
        <f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400.5</v>
      </c>
      <c r="N650">
        <f t="shared" si="170"/>
        <v>400.5</v>
      </c>
      <c r="O650">
        <f t="shared" si="171"/>
        <v>400.5</v>
      </c>
      <c r="P650">
        <f>IF(I650&lt;&gt;0,(ABS(L650*Constants!$B$10)+50)/100,MAX(P649-ABS(N650*Constants!$B$4),0))</f>
        <v>0.54005</v>
      </c>
      <c r="Q650">
        <f>IF(J650&lt;&gt;0,(ABS(M650*Constants!$B$10)+50)/100,MAX(Q649-ABS(O650*Constants!$B$4),0))</f>
        <v>0.54005</v>
      </c>
      <c r="R650">
        <f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400.5</v>
      </c>
      <c r="S650">
        <f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400.5</v>
      </c>
      <c r="T650">
        <f t="shared" si="172"/>
        <v>400.5</v>
      </c>
      <c r="U650">
        <f t="shared" si="173"/>
        <v>400.5</v>
      </c>
      <c r="V650">
        <f>IF(I650&lt;&gt;0,(ABS(R650*Constants!$B$4)+50)/100,IF(R650=0,MAX((0-ABS(T650*Constants!$B$4)),0),(ABS(R650*Constants!$B$4)+50)/100))</f>
        <v>501.125</v>
      </c>
      <c r="W650">
        <f>IF(J650&lt;&gt;0,(ABS(S650*Constants!$B$4)+50)/100,IF(S650=0,MAX((0-ABS(U650*Constants!$B$4)),0),(ABS(S650*Constants!$B$4)+50)/100))</f>
        <v>501.125</v>
      </c>
      <c r="X650">
        <f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400.5</v>
      </c>
      <c r="Y650">
        <f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400.5</v>
      </c>
      <c r="Z650">
        <f t="shared" si="174"/>
        <v>400.5</v>
      </c>
      <c r="AA650">
        <f t="shared" si="175"/>
        <v>400.5</v>
      </c>
      <c r="AB650">
        <f>IF(I650&lt;&gt;0,(ABS(X650*Constants!$B$10)+50)/100,IF(X650=0,MAX((AB649-ABS(Z650*Constants!$B$4)),0),(ABS(X650*Constants!$B$4)+50)/100))</f>
        <v>0.54005</v>
      </c>
      <c r="AC650">
        <f>IF(J650&lt;&gt;0,(ABS(Y650*Constants!$B$10)+50)/100,IF(Y650=0,MAX((AC649-ABS(AA650*Constants!$B$4)),0),(ABS(Y650*Constants!$B$4)+50)/100))</f>
        <v>0.54005</v>
      </c>
      <c r="AD650">
        <f t="shared" si="176"/>
        <v>401</v>
      </c>
      <c r="AE650">
        <f t="shared" si="177"/>
        <v>400.5</v>
      </c>
      <c r="AF650">
        <f t="shared" si="178"/>
        <v>400.5</v>
      </c>
      <c r="AG650">
        <f>((Constants!$B$5*AG649)+Constants!$B$4*AD650+AH649)/(Constants!$B$5+Constants!$B$4)</f>
        <v>401</v>
      </c>
      <c r="AH650">
        <f>((Constants!$B$5*AG649)+Constants!$B$4*AD650+AH649)-(Constants!$B$5+Constants!$B$4)*AG650</f>
        <v>0</v>
      </c>
      <c r="AI650">
        <f>((Constants!$B$5*AI649)+Constants!$B$4*AE650+AJ649)/(Constants!$B$5+Constants!$B$4)</f>
        <v>400.5</v>
      </c>
      <c r="AJ650">
        <f>((Constants!$B$5*AI649)+Constants!$B$4*AE650+AJ649)-(Constants!$B$4+Constants!$B$5)*AI650</f>
        <v>0</v>
      </c>
      <c r="AK650">
        <f>((Constants!$B$5*AK649)+Constants!$B$4*AF650+AL649)/(Constants!$B$5+Constants!$B$4)</f>
        <v>400.5</v>
      </c>
      <c r="AL650">
        <f>((Constants!$B$5*AK649)+Constants!$B$4*AF650+AL649)-(Constants!$B$5+Constants!$B$4)*AK650</f>
        <v>0</v>
      </c>
      <c r="AM650">
        <f t="shared" si="179"/>
        <v>1</v>
      </c>
      <c r="AN650">
        <f t="shared" si="180"/>
        <v>1</v>
      </c>
      <c r="AO650">
        <f>(200000*(ABS(N650)-ABS(N648))+Constants!$B$7)/(2*Constants!$B$7)</f>
        <v>0.5</v>
      </c>
      <c r="AP650">
        <f>(200000*(ABS(O650)-ABS(O648))+Constants!$B$7)/(2*Constants!$B$7)</f>
        <v>0.5</v>
      </c>
      <c r="AQ650">
        <f t="shared" si="181"/>
        <v>1</v>
      </c>
      <c r="AR650">
        <f>(Constants!$B$3*Constants!$B$8*I650*K650+AS649)/(Constants!$B$9*Constants!$B$4)</f>
        <v>2.51327433628319</v>
      </c>
      <c r="AS650">
        <f>(Constants!$B$3*Constants!$B$8*I650*K650+AS649)-(AR650*Constants!$B$9*Constants!$B$4)</f>
        <v>0</v>
      </c>
      <c r="AT650">
        <f t="shared" si="182"/>
        <v>1628.60176991148</v>
      </c>
      <c r="AU650">
        <f t="array" ref="AU650">IF(SUMPRODUCT(--(SIGN(AN617:AN649)=SIGN(K618:K650)))=0,2,IF(AV649&gt;0,1,0))</f>
        <v>0</v>
      </c>
      <c r="AV650">
        <f>IF(AU650=2,ROUND(5*1000/Constants!$B$11,0),IF(AV649&gt;0,AV649-1,0))</f>
        <v>0</v>
      </c>
      <c r="AW650">
        <f t="shared" si="183"/>
        <v>0</v>
      </c>
      <c r="AX650">
        <f ca="1" t="array" ref="AX650">IF(AW650&gt;Constants!$B$12,2,IF(SUMPRODUCT(--(AX631:AX650=2))=0,0,1))</f>
        <v>2</v>
      </c>
      <c r="AZ650">
        <f t="array" ref="AZ650">IF(ABS(AG650)&gt;Constants!$B$13,2,IF(SUMPRODUCT(--(AZ630:AZ649=2))=0,0,1))</f>
        <v>0</v>
      </c>
    </row>
    <row r="651" spans="1:52">
      <c r="A651" s="3">
        <v>649</v>
      </c>
      <c r="B651">
        <f>Signals!D650</f>
        <v>1</v>
      </c>
      <c r="C651">
        <f>Signals!E650</f>
        <v>1</v>
      </c>
      <c r="D651">
        <f>Signals!G650</f>
        <v>0</v>
      </c>
      <c r="E651">
        <f>Signals!J650</f>
        <v>0</v>
      </c>
      <c r="F651">
        <f>Signals!K650</f>
        <v>0</v>
      </c>
      <c r="G651">
        <f>IF(Constants!$B$2=2,-B651,B651)</f>
        <v>1</v>
      </c>
      <c r="H651">
        <f>IF(Constants!$C$2=2,-C651,C651)</f>
        <v>1</v>
      </c>
      <c r="I651">
        <f t="shared" si="167"/>
        <v>1</v>
      </c>
      <c r="J651">
        <f t="shared" si="168"/>
        <v>1</v>
      </c>
      <c r="K651">
        <f t="shared" si="169"/>
        <v>1</v>
      </c>
      <c r="L651">
        <f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400.5</v>
      </c>
      <c r="M651">
        <f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400.5</v>
      </c>
      <c r="N651">
        <f t="shared" si="170"/>
        <v>400.5</v>
      </c>
      <c r="O651">
        <f t="shared" si="171"/>
        <v>400.5</v>
      </c>
      <c r="P651">
        <f>IF(I651&lt;&gt;0,(ABS(L651*Constants!$B$10)+50)/100,MAX(P650-ABS(N651*Constants!$B$4),0))</f>
        <v>0.54005</v>
      </c>
      <c r="Q651">
        <f>IF(J651&lt;&gt;0,(ABS(M651*Constants!$B$10)+50)/100,MAX(Q650-ABS(O651*Constants!$B$4),0))</f>
        <v>0.54005</v>
      </c>
      <c r="R651">
        <f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400.5</v>
      </c>
      <c r="S651">
        <f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400.5</v>
      </c>
      <c r="T651">
        <f t="shared" si="172"/>
        <v>400.5</v>
      </c>
      <c r="U651">
        <f t="shared" si="173"/>
        <v>400.5</v>
      </c>
      <c r="V651">
        <f>IF(I651&lt;&gt;0,(ABS(R651*Constants!$B$4)+50)/100,IF(R651=0,MAX((0-ABS(T651*Constants!$B$4)),0),(ABS(R651*Constants!$B$4)+50)/100))</f>
        <v>501.125</v>
      </c>
      <c r="W651">
        <f>IF(J651&lt;&gt;0,(ABS(S651*Constants!$B$4)+50)/100,IF(S651=0,MAX((0-ABS(U651*Constants!$B$4)),0),(ABS(S651*Constants!$B$4)+50)/100))</f>
        <v>501.125</v>
      </c>
      <c r="X651">
        <f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400.5</v>
      </c>
      <c r="Y651">
        <f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400.5</v>
      </c>
      <c r="Z651">
        <f t="shared" si="174"/>
        <v>400.5</v>
      </c>
      <c r="AA651">
        <f t="shared" si="175"/>
        <v>400.5</v>
      </c>
      <c r="AB651">
        <f>IF(I651&lt;&gt;0,(ABS(X651*Constants!$B$10)+50)/100,IF(X651=0,MAX((AB650-ABS(Z651*Constants!$B$4)),0),(ABS(X651*Constants!$B$4)+50)/100))</f>
        <v>0.54005</v>
      </c>
      <c r="AC651">
        <f>IF(J651&lt;&gt;0,(ABS(Y651*Constants!$B$10)+50)/100,IF(Y651=0,MAX((AC650-ABS(AA651*Constants!$B$4)),0),(ABS(Y651*Constants!$B$4)+50)/100))</f>
        <v>0.54005</v>
      </c>
      <c r="AD651">
        <f t="shared" si="176"/>
        <v>401</v>
      </c>
      <c r="AE651">
        <f t="shared" si="177"/>
        <v>400.5</v>
      </c>
      <c r="AF651">
        <f t="shared" si="178"/>
        <v>400.5</v>
      </c>
      <c r="AG651">
        <f>((Constants!$B$5*AG650)+Constants!$B$4*AD651+AH650)/(Constants!$B$5+Constants!$B$4)</f>
        <v>401</v>
      </c>
      <c r="AH651">
        <f>((Constants!$B$5*AG650)+Constants!$B$4*AD651+AH650)-(Constants!$B$5+Constants!$B$4)*AG651</f>
        <v>0</v>
      </c>
      <c r="AI651">
        <f>((Constants!$B$5*AI650)+Constants!$B$4*AE651+AJ650)/(Constants!$B$5+Constants!$B$4)</f>
        <v>400.5</v>
      </c>
      <c r="AJ651">
        <f>((Constants!$B$5*AI650)+Constants!$B$4*AE651+AJ650)-(Constants!$B$4+Constants!$B$5)*AI651</f>
        <v>0</v>
      </c>
      <c r="AK651">
        <f>((Constants!$B$5*AK650)+Constants!$B$4*AF651+AL650)/(Constants!$B$5+Constants!$B$4)</f>
        <v>400.5</v>
      </c>
      <c r="AL651">
        <f>((Constants!$B$5*AK650)+Constants!$B$4*AF651+AL650)-(Constants!$B$5+Constants!$B$4)*AK651</f>
        <v>0</v>
      </c>
      <c r="AM651">
        <f t="shared" si="179"/>
        <v>1</v>
      </c>
      <c r="AN651">
        <f t="shared" si="180"/>
        <v>1</v>
      </c>
      <c r="AO651">
        <f>(200000*(ABS(N651)-ABS(N649))+Constants!$B$7)/(2*Constants!$B$7)</f>
        <v>0.5</v>
      </c>
      <c r="AP651">
        <f>(200000*(ABS(O651)-ABS(O649))+Constants!$B$7)/(2*Constants!$B$7)</f>
        <v>0.5</v>
      </c>
      <c r="AQ651">
        <f t="shared" si="181"/>
        <v>1</v>
      </c>
      <c r="AR651">
        <f>(Constants!$B$3*Constants!$B$8*I651*K651+AS650)/(Constants!$B$9*Constants!$B$4)</f>
        <v>2.51327433628319</v>
      </c>
      <c r="AS651">
        <f>(Constants!$B$3*Constants!$B$8*I651*K651+AS650)-(AR651*Constants!$B$9*Constants!$B$4)</f>
        <v>0</v>
      </c>
      <c r="AT651">
        <f t="shared" si="182"/>
        <v>1631.11504424776</v>
      </c>
      <c r="AU651">
        <f t="array" ref="AU651">IF(SUMPRODUCT(--(SIGN(AN618:AN650)=SIGN(K619:K651)))=0,2,IF(AV650&gt;0,1,0))</f>
        <v>0</v>
      </c>
      <c r="AV651">
        <f>IF(AU651=2,ROUND(5*1000/Constants!$B$11,0),IF(AV650&gt;0,AV650-1,0))</f>
        <v>0</v>
      </c>
      <c r="AW651">
        <f t="shared" si="183"/>
        <v>0</v>
      </c>
      <c r="AX651">
        <f ca="1" t="array" ref="AX651">IF(AW651&gt;Constants!$B$12,2,IF(SUMPRODUCT(--(AX632:AX651=2))=0,0,1))</f>
        <v>2</v>
      </c>
      <c r="AZ651">
        <f t="array" ref="AZ651">IF(ABS(AG651)&gt;Constants!$B$13,2,IF(SUMPRODUCT(--(AZ631:AZ650=2))=0,0,1))</f>
        <v>0</v>
      </c>
    </row>
    <row r="652" spans="1:52">
      <c r="A652" s="3">
        <v>650</v>
      </c>
      <c r="B652">
        <f>Signals!D651</f>
        <v>1</v>
      </c>
      <c r="C652">
        <f>Signals!E651</f>
        <v>1</v>
      </c>
      <c r="D652">
        <f>Signals!G651</f>
        <v>0</v>
      </c>
      <c r="E652">
        <f>Signals!J651</f>
        <v>0</v>
      </c>
      <c r="F652">
        <f>Signals!K651</f>
        <v>0</v>
      </c>
      <c r="G652">
        <f>IF(Constants!$B$2=2,-B652,B652)</f>
        <v>1</v>
      </c>
      <c r="H652">
        <f>IF(Constants!$C$2=2,-C652,C652)</f>
        <v>1</v>
      </c>
      <c r="I652">
        <f t="shared" si="167"/>
        <v>1</v>
      </c>
      <c r="J652">
        <f t="shared" si="168"/>
        <v>1</v>
      </c>
      <c r="K652">
        <f t="shared" si="169"/>
        <v>1</v>
      </c>
      <c r="L652">
        <f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400.5</v>
      </c>
      <c r="M652">
        <f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400.5</v>
      </c>
      <c r="N652">
        <f t="shared" si="170"/>
        <v>400.5</v>
      </c>
      <c r="O652">
        <f t="shared" si="171"/>
        <v>400.5</v>
      </c>
      <c r="P652">
        <f>IF(I652&lt;&gt;0,(ABS(L652*Constants!$B$10)+50)/100,MAX(P651-ABS(N652*Constants!$B$4),0))</f>
        <v>0.54005</v>
      </c>
      <c r="Q652">
        <f>IF(J652&lt;&gt;0,(ABS(M652*Constants!$B$10)+50)/100,MAX(Q651-ABS(O652*Constants!$B$4),0))</f>
        <v>0.54005</v>
      </c>
      <c r="R652">
        <f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400.5</v>
      </c>
      <c r="S652">
        <f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400.5</v>
      </c>
      <c r="T652">
        <f t="shared" si="172"/>
        <v>400.5</v>
      </c>
      <c r="U652">
        <f t="shared" si="173"/>
        <v>400.5</v>
      </c>
      <c r="V652">
        <f>IF(I652&lt;&gt;0,(ABS(R652*Constants!$B$4)+50)/100,IF(R652=0,MAX((0-ABS(T652*Constants!$B$4)),0),(ABS(R652*Constants!$B$4)+50)/100))</f>
        <v>501.125</v>
      </c>
      <c r="W652">
        <f>IF(J652&lt;&gt;0,(ABS(S652*Constants!$B$4)+50)/100,IF(S652=0,MAX((0-ABS(U652*Constants!$B$4)),0),(ABS(S652*Constants!$B$4)+50)/100))</f>
        <v>501.125</v>
      </c>
      <c r="X652">
        <f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400.5</v>
      </c>
      <c r="Y652">
        <f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400.5</v>
      </c>
      <c r="Z652">
        <f t="shared" si="174"/>
        <v>400.5</v>
      </c>
      <c r="AA652">
        <f t="shared" si="175"/>
        <v>400.5</v>
      </c>
      <c r="AB652">
        <f>IF(I652&lt;&gt;0,(ABS(X652*Constants!$B$10)+50)/100,IF(X652=0,MAX((AB651-ABS(Z652*Constants!$B$4)),0),(ABS(X652*Constants!$B$4)+50)/100))</f>
        <v>0.54005</v>
      </c>
      <c r="AC652">
        <f>IF(J652&lt;&gt;0,(ABS(Y652*Constants!$B$10)+50)/100,IF(Y652=0,MAX((AC651-ABS(AA652*Constants!$B$4)),0),(ABS(Y652*Constants!$B$4)+50)/100))</f>
        <v>0.54005</v>
      </c>
      <c r="AD652">
        <f t="shared" si="176"/>
        <v>401</v>
      </c>
      <c r="AE652">
        <f t="shared" si="177"/>
        <v>400.5</v>
      </c>
      <c r="AF652">
        <f t="shared" si="178"/>
        <v>400.5</v>
      </c>
      <c r="AG652">
        <f>((Constants!$B$5*AG651)+Constants!$B$4*AD652+AH651)/(Constants!$B$5+Constants!$B$4)</f>
        <v>401</v>
      </c>
      <c r="AH652">
        <f>((Constants!$B$5*AG651)+Constants!$B$4*AD652+AH651)-(Constants!$B$5+Constants!$B$4)*AG652</f>
        <v>0</v>
      </c>
      <c r="AI652">
        <f>((Constants!$B$5*AI651)+Constants!$B$4*AE652+AJ651)/(Constants!$B$5+Constants!$B$4)</f>
        <v>400.5</v>
      </c>
      <c r="AJ652">
        <f>((Constants!$B$5*AI651)+Constants!$B$4*AE652+AJ651)-(Constants!$B$4+Constants!$B$5)*AI652</f>
        <v>0</v>
      </c>
      <c r="AK652">
        <f>((Constants!$B$5*AK651)+Constants!$B$4*AF652+AL651)/(Constants!$B$5+Constants!$B$4)</f>
        <v>400.5</v>
      </c>
      <c r="AL652">
        <f>((Constants!$B$5*AK651)+Constants!$B$4*AF652+AL651)-(Constants!$B$5+Constants!$B$4)*AK652</f>
        <v>0</v>
      </c>
      <c r="AM652">
        <f t="shared" si="179"/>
        <v>1</v>
      </c>
      <c r="AN652">
        <f t="shared" si="180"/>
        <v>1</v>
      </c>
      <c r="AO652">
        <f>(200000*(ABS(N652)-ABS(N650))+Constants!$B$7)/(2*Constants!$B$7)</f>
        <v>0.5</v>
      </c>
      <c r="AP652">
        <f>(200000*(ABS(O652)-ABS(O650))+Constants!$B$7)/(2*Constants!$B$7)</f>
        <v>0.5</v>
      </c>
      <c r="AQ652">
        <f t="shared" si="181"/>
        <v>1</v>
      </c>
      <c r="AR652">
        <f>(Constants!$B$3*Constants!$B$8*I652*K652+AS651)/(Constants!$B$9*Constants!$B$4)</f>
        <v>2.51327433628319</v>
      </c>
      <c r="AS652">
        <f>(Constants!$B$3*Constants!$B$8*I652*K652+AS651)-(AR652*Constants!$B$9*Constants!$B$4)</f>
        <v>0</v>
      </c>
      <c r="AT652">
        <f t="shared" si="182"/>
        <v>1633.62831858405</v>
      </c>
      <c r="AU652">
        <f t="array" ref="AU652">IF(SUMPRODUCT(--(SIGN(AN619:AN651)=SIGN(K620:K652)))=0,2,IF(AV651&gt;0,1,0))</f>
        <v>0</v>
      </c>
      <c r="AV652">
        <f>IF(AU652=2,ROUND(5*1000/Constants!$B$11,0),IF(AV651&gt;0,AV651-1,0))</f>
        <v>0</v>
      </c>
      <c r="AW652">
        <f t="shared" si="183"/>
        <v>0</v>
      </c>
      <c r="AX652">
        <f ca="1" t="array" ref="AX652">IF(AW652&gt;Constants!$B$12,2,IF(SUMPRODUCT(--(AX633:AX652=2))=0,0,1))</f>
        <v>2</v>
      </c>
      <c r="AZ652">
        <f t="array" ref="AZ652">IF(ABS(AG652)&gt;Constants!$B$13,2,IF(SUMPRODUCT(--(AZ632:AZ651=2))=0,0,1))</f>
        <v>0</v>
      </c>
    </row>
    <row r="653" spans="1:52">
      <c r="A653" s="3">
        <v>651</v>
      </c>
      <c r="B653">
        <f>Signals!D652</f>
        <v>1</v>
      </c>
      <c r="C653">
        <f>Signals!E652</f>
        <v>1</v>
      </c>
      <c r="D653">
        <f>Signals!G652</f>
        <v>0</v>
      </c>
      <c r="E653">
        <f>Signals!J652</f>
        <v>0</v>
      </c>
      <c r="F653">
        <f>Signals!K652</f>
        <v>0</v>
      </c>
      <c r="G653">
        <f>IF(Constants!$B$2=2,-B653,B653)</f>
        <v>1</v>
      </c>
      <c r="H653">
        <f>IF(Constants!$C$2=2,-C653,C653)</f>
        <v>1</v>
      </c>
      <c r="I653">
        <f t="shared" si="167"/>
        <v>1</v>
      </c>
      <c r="J653">
        <f t="shared" si="168"/>
        <v>1</v>
      </c>
      <c r="K653">
        <f t="shared" si="169"/>
        <v>1</v>
      </c>
      <c r="L653">
        <f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400.5</v>
      </c>
      <c r="M653">
        <f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400.5</v>
      </c>
      <c r="N653">
        <f t="shared" si="170"/>
        <v>400.5</v>
      </c>
      <c r="O653">
        <f t="shared" si="171"/>
        <v>400.5</v>
      </c>
      <c r="P653">
        <f>IF(I653&lt;&gt;0,(ABS(L653*Constants!$B$10)+50)/100,MAX(P652-ABS(N653*Constants!$B$4),0))</f>
        <v>0.54005</v>
      </c>
      <c r="Q653">
        <f>IF(J653&lt;&gt;0,(ABS(M653*Constants!$B$10)+50)/100,MAX(Q652-ABS(O653*Constants!$B$4),0))</f>
        <v>0.54005</v>
      </c>
      <c r="R653">
        <f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400.5</v>
      </c>
      <c r="S653">
        <f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400.5</v>
      </c>
      <c r="T653">
        <f t="shared" si="172"/>
        <v>400.5</v>
      </c>
      <c r="U653">
        <f t="shared" si="173"/>
        <v>400.5</v>
      </c>
      <c r="V653">
        <f>IF(I653&lt;&gt;0,(ABS(R653*Constants!$B$4)+50)/100,IF(R653=0,MAX((0-ABS(T653*Constants!$B$4)),0),(ABS(R653*Constants!$B$4)+50)/100))</f>
        <v>501.125</v>
      </c>
      <c r="W653">
        <f>IF(J653&lt;&gt;0,(ABS(S653*Constants!$B$4)+50)/100,IF(S653=0,MAX((0-ABS(U653*Constants!$B$4)),0),(ABS(S653*Constants!$B$4)+50)/100))</f>
        <v>501.125</v>
      </c>
      <c r="X653">
        <f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400.5</v>
      </c>
      <c r="Y653">
        <f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400.5</v>
      </c>
      <c r="Z653">
        <f t="shared" si="174"/>
        <v>400.5</v>
      </c>
      <c r="AA653">
        <f t="shared" si="175"/>
        <v>400.5</v>
      </c>
      <c r="AB653">
        <f>IF(I653&lt;&gt;0,(ABS(X653*Constants!$B$10)+50)/100,IF(X653=0,MAX((AB652-ABS(Z653*Constants!$B$4)),0),(ABS(X653*Constants!$B$4)+50)/100))</f>
        <v>0.54005</v>
      </c>
      <c r="AC653">
        <f>IF(J653&lt;&gt;0,(ABS(Y653*Constants!$B$10)+50)/100,IF(Y653=0,MAX((AC652-ABS(AA653*Constants!$B$4)),0),(ABS(Y653*Constants!$B$4)+50)/100))</f>
        <v>0.54005</v>
      </c>
      <c r="AD653">
        <f t="shared" si="176"/>
        <v>401</v>
      </c>
      <c r="AE653">
        <f t="shared" si="177"/>
        <v>400.5</v>
      </c>
      <c r="AF653">
        <f t="shared" si="178"/>
        <v>400.5</v>
      </c>
      <c r="AG653">
        <f>((Constants!$B$5*AG652)+Constants!$B$4*AD653+AH652)/(Constants!$B$5+Constants!$B$4)</f>
        <v>401</v>
      </c>
      <c r="AH653">
        <f>((Constants!$B$5*AG652)+Constants!$B$4*AD653+AH652)-(Constants!$B$5+Constants!$B$4)*AG653</f>
        <v>0</v>
      </c>
      <c r="AI653">
        <f>((Constants!$B$5*AI652)+Constants!$B$4*AE653+AJ652)/(Constants!$B$5+Constants!$B$4)</f>
        <v>400.5</v>
      </c>
      <c r="AJ653">
        <f>((Constants!$B$5*AI652)+Constants!$B$4*AE653+AJ652)-(Constants!$B$4+Constants!$B$5)*AI653</f>
        <v>0</v>
      </c>
      <c r="AK653">
        <f>((Constants!$B$5*AK652)+Constants!$B$4*AF653+AL652)/(Constants!$B$5+Constants!$B$4)</f>
        <v>400.5</v>
      </c>
      <c r="AL653">
        <f>((Constants!$B$5*AK652)+Constants!$B$4*AF653+AL652)-(Constants!$B$5+Constants!$B$4)*AK653</f>
        <v>0</v>
      </c>
      <c r="AM653">
        <f t="shared" si="179"/>
        <v>1</v>
      </c>
      <c r="AN653">
        <f t="shared" si="180"/>
        <v>1</v>
      </c>
      <c r="AO653">
        <f>(200000*(ABS(N653)-ABS(N651))+Constants!$B$7)/(2*Constants!$B$7)</f>
        <v>0.5</v>
      </c>
      <c r="AP653">
        <f>(200000*(ABS(O653)-ABS(O651))+Constants!$B$7)/(2*Constants!$B$7)</f>
        <v>0.5</v>
      </c>
      <c r="AQ653">
        <f t="shared" si="181"/>
        <v>1</v>
      </c>
      <c r="AR653">
        <f>(Constants!$B$3*Constants!$B$8*I653*K653+AS652)/(Constants!$B$9*Constants!$B$4)</f>
        <v>2.51327433628319</v>
      </c>
      <c r="AS653">
        <f>(Constants!$B$3*Constants!$B$8*I653*K653+AS652)-(AR653*Constants!$B$9*Constants!$B$4)</f>
        <v>0</v>
      </c>
      <c r="AT653">
        <f t="shared" si="182"/>
        <v>1636.14159292033</v>
      </c>
      <c r="AU653">
        <f t="array" ref="AU653">IF(SUMPRODUCT(--(SIGN(AN620:AN652)=SIGN(K621:K653)))=0,2,IF(AV652&gt;0,1,0))</f>
        <v>0</v>
      </c>
      <c r="AV653">
        <f>IF(AU653=2,ROUND(5*1000/Constants!$B$11,0),IF(AV652&gt;0,AV652-1,0))</f>
        <v>0</v>
      </c>
      <c r="AW653">
        <f t="shared" si="183"/>
        <v>0</v>
      </c>
      <c r="AX653">
        <f ca="1" t="array" ref="AX653">IF(AW653&gt;Constants!$B$12,2,IF(SUMPRODUCT(--(AX634:AX653=2))=0,0,1))</f>
        <v>2</v>
      </c>
      <c r="AZ653">
        <f t="array" ref="AZ653">IF(ABS(AG653)&gt;Constants!$B$13,2,IF(SUMPRODUCT(--(AZ633:AZ652=2))=0,0,1))</f>
        <v>0</v>
      </c>
    </row>
    <row r="654" spans="1:52">
      <c r="A654" s="3">
        <v>652</v>
      </c>
      <c r="B654">
        <f>Signals!D653</f>
        <v>1</v>
      </c>
      <c r="C654">
        <f>Signals!E653</f>
        <v>1</v>
      </c>
      <c r="D654">
        <f>Signals!G653</f>
        <v>0</v>
      </c>
      <c r="E654">
        <f>Signals!J653</f>
        <v>0</v>
      </c>
      <c r="F654">
        <f>Signals!K653</f>
        <v>0</v>
      </c>
      <c r="G654">
        <f>IF(Constants!$B$2=2,-B654,B654)</f>
        <v>1</v>
      </c>
      <c r="H654">
        <f>IF(Constants!$C$2=2,-C654,C654)</f>
        <v>1</v>
      </c>
      <c r="I654">
        <f t="shared" si="167"/>
        <v>1</v>
      </c>
      <c r="J654">
        <f t="shared" si="168"/>
        <v>1</v>
      </c>
      <c r="K654">
        <f t="shared" si="169"/>
        <v>1</v>
      </c>
      <c r="L654">
        <f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400.5</v>
      </c>
      <c r="M654">
        <f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400.5</v>
      </c>
      <c r="N654">
        <f t="shared" si="170"/>
        <v>400.5</v>
      </c>
      <c r="O654">
        <f t="shared" si="171"/>
        <v>400.5</v>
      </c>
      <c r="P654">
        <f>IF(I654&lt;&gt;0,(ABS(L654*Constants!$B$10)+50)/100,MAX(P653-ABS(N654*Constants!$B$4),0))</f>
        <v>0.54005</v>
      </c>
      <c r="Q654">
        <f>IF(J654&lt;&gt;0,(ABS(M654*Constants!$B$10)+50)/100,MAX(Q653-ABS(O654*Constants!$B$4),0))</f>
        <v>0.54005</v>
      </c>
      <c r="R654">
        <f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400.5</v>
      </c>
      <c r="S654">
        <f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400.5</v>
      </c>
      <c r="T654">
        <f t="shared" si="172"/>
        <v>400.5</v>
      </c>
      <c r="U654">
        <f t="shared" si="173"/>
        <v>400.5</v>
      </c>
      <c r="V654">
        <f>IF(I654&lt;&gt;0,(ABS(R654*Constants!$B$4)+50)/100,IF(R654=0,MAX((0-ABS(T654*Constants!$B$4)),0),(ABS(R654*Constants!$B$4)+50)/100))</f>
        <v>501.125</v>
      </c>
      <c r="W654">
        <f>IF(J654&lt;&gt;0,(ABS(S654*Constants!$B$4)+50)/100,IF(S654=0,MAX((0-ABS(U654*Constants!$B$4)),0),(ABS(S654*Constants!$B$4)+50)/100))</f>
        <v>501.125</v>
      </c>
      <c r="X654">
        <f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400.5</v>
      </c>
      <c r="Y654">
        <f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400.5</v>
      </c>
      <c r="Z654">
        <f t="shared" si="174"/>
        <v>400.5</v>
      </c>
      <c r="AA654">
        <f t="shared" si="175"/>
        <v>400.5</v>
      </c>
      <c r="AB654">
        <f>IF(I654&lt;&gt;0,(ABS(X654*Constants!$B$10)+50)/100,IF(X654=0,MAX((AB653-ABS(Z654*Constants!$B$4)),0),(ABS(X654*Constants!$B$4)+50)/100))</f>
        <v>0.54005</v>
      </c>
      <c r="AC654">
        <f>IF(J654&lt;&gt;0,(ABS(Y654*Constants!$B$10)+50)/100,IF(Y654=0,MAX((AC653-ABS(AA654*Constants!$B$4)),0),(ABS(Y654*Constants!$B$4)+50)/100))</f>
        <v>0.54005</v>
      </c>
      <c r="AD654">
        <f t="shared" si="176"/>
        <v>401</v>
      </c>
      <c r="AE654">
        <f t="shared" si="177"/>
        <v>400.5</v>
      </c>
      <c r="AF654">
        <f t="shared" si="178"/>
        <v>400.5</v>
      </c>
      <c r="AG654">
        <f>((Constants!$B$5*AG653)+Constants!$B$4*AD654+AH653)/(Constants!$B$5+Constants!$B$4)</f>
        <v>401</v>
      </c>
      <c r="AH654">
        <f>((Constants!$B$5*AG653)+Constants!$B$4*AD654+AH653)-(Constants!$B$5+Constants!$B$4)*AG654</f>
        <v>0</v>
      </c>
      <c r="AI654">
        <f>((Constants!$B$5*AI653)+Constants!$B$4*AE654+AJ653)/(Constants!$B$5+Constants!$B$4)</f>
        <v>400.5</v>
      </c>
      <c r="AJ654">
        <f>((Constants!$B$5*AI653)+Constants!$B$4*AE654+AJ653)-(Constants!$B$4+Constants!$B$5)*AI654</f>
        <v>0</v>
      </c>
      <c r="AK654">
        <f>((Constants!$B$5*AK653)+Constants!$B$4*AF654+AL653)/(Constants!$B$5+Constants!$B$4)</f>
        <v>400.5</v>
      </c>
      <c r="AL654">
        <f>((Constants!$B$5*AK653)+Constants!$B$4*AF654+AL653)-(Constants!$B$5+Constants!$B$4)*AK654</f>
        <v>0</v>
      </c>
      <c r="AM654">
        <f t="shared" si="179"/>
        <v>1</v>
      </c>
      <c r="AN654">
        <f t="shared" si="180"/>
        <v>1</v>
      </c>
      <c r="AO654">
        <f>(200000*(ABS(N654)-ABS(N652))+Constants!$B$7)/(2*Constants!$B$7)</f>
        <v>0.5</v>
      </c>
      <c r="AP654">
        <f>(200000*(ABS(O654)-ABS(O652))+Constants!$B$7)/(2*Constants!$B$7)</f>
        <v>0.5</v>
      </c>
      <c r="AQ654">
        <f t="shared" si="181"/>
        <v>1</v>
      </c>
      <c r="AR654">
        <f>(Constants!$B$3*Constants!$B$8*I654*K654+AS653)/(Constants!$B$9*Constants!$B$4)</f>
        <v>2.51327433628319</v>
      </c>
      <c r="AS654">
        <f>(Constants!$B$3*Constants!$B$8*I654*K654+AS653)-(AR654*Constants!$B$9*Constants!$B$4)</f>
        <v>0</v>
      </c>
      <c r="AT654">
        <f t="shared" si="182"/>
        <v>1638.65486725661</v>
      </c>
      <c r="AU654">
        <f t="array" ref="AU654">IF(SUMPRODUCT(--(SIGN(AN621:AN653)=SIGN(K622:K654)))=0,2,IF(AV653&gt;0,1,0))</f>
        <v>0</v>
      </c>
      <c r="AV654">
        <f>IF(AU654=2,ROUND(5*1000/Constants!$B$11,0),IF(AV653&gt;0,AV653-1,0))</f>
        <v>0</v>
      </c>
      <c r="AW654">
        <f t="shared" si="183"/>
        <v>0</v>
      </c>
      <c r="AX654">
        <f ca="1" t="array" ref="AX654">IF(AW654&gt;Constants!$B$12,2,IF(SUMPRODUCT(--(AX635:AX654=2))=0,0,1))</f>
        <v>2</v>
      </c>
      <c r="AZ654">
        <f t="array" ref="AZ654">IF(ABS(AG654)&gt;Constants!$B$13,2,IF(SUMPRODUCT(--(AZ634:AZ653=2))=0,0,1))</f>
        <v>0</v>
      </c>
    </row>
    <row r="655" spans="1:52">
      <c r="A655" s="3">
        <v>653</v>
      </c>
      <c r="B655">
        <f>Signals!D654</f>
        <v>1</v>
      </c>
      <c r="C655">
        <f>Signals!E654</f>
        <v>1</v>
      </c>
      <c r="D655">
        <f>Signals!G654</f>
        <v>0</v>
      </c>
      <c r="E655">
        <f>Signals!J654</f>
        <v>0</v>
      </c>
      <c r="F655">
        <f>Signals!K654</f>
        <v>0</v>
      </c>
      <c r="G655">
        <f>IF(Constants!$B$2=2,-B655,B655)</f>
        <v>1</v>
      </c>
      <c r="H655">
        <f>IF(Constants!$C$2=2,-C655,C655)</f>
        <v>1</v>
      </c>
      <c r="I655">
        <f t="shared" si="167"/>
        <v>1</v>
      </c>
      <c r="J655">
        <f t="shared" si="168"/>
        <v>1</v>
      </c>
      <c r="K655">
        <f t="shared" si="169"/>
        <v>1</v>
      </c>
      <c r="L655">
        <f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400.5</v>
      </c>
      <c r="M655">
        <f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400.5</v>
      </c>
      <c r="N655">
        <f t="shared" si="170"/>
        <v>400.5</v>
      </c>
      <c r="O655">
        <f t="shared" si="171"/>
        <v>400.5</v>
      </c>
      <c r="P655">
        <f>IF(I655&lt;&gt;0,(ABS(L655*Constants!$B$10)+50)/100,MAX(P654-ABS(N655*Constants!$B$4),0))</f>
        <v>0.54005</v>
      </c>
      <c r="Q655">
        <f>IF(J655&lt;&gt;0,(ABS(M655*Constants!$B$10)+50)/100,MAX(Q654-ABS(O655*Constants!$B$4),0))</f>
        <v>0.54005</v>
      </c>
      <c r="R655">
        <f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400.5</v>
      </c>
      <c r="S655">
        <f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400.5</v>
      </c>
      <c r="T655">
        <f t="shared" si="172"/>
        <v>400.5</v>
      </c>
      <c r="U655">
        <f t="shared" si="173"/>
        <v>400.5</v>
      </c>
      <c r="V655">
        <f>IF(I655&lt;&gt;0,(ABS(R655*Constants!$B$4)+50)/100,IF(R655=0,MAX((0-ABS(T655*Constants!$B$4)),0),(ABS(R655*Constants!$B$4)+50)/100))</f>
        <v>501.125</v>
      </c>
      <c r="W655">
        <f>IF(J655&lt;&gt;0,(ABS(S655*Constants!$B$4)+50)/100,IF(S655=0,MAX((0-ABS(U655*Constants!$B$4)),0),(ABS(S655*Constants!$B$4)+50)/100))</f>
        <v>501.125</v>
      </c>
      <c r="X655">
        <f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400.5</v>
      </c>
      <c r="Y655">
        <f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400.5</v>
      </c>
      <c r="Z655">
        <f t="shared" si="174"/>
        <v>400.5</v>
      </c>
      <c r="AA655">
        <f t="shared" si="175"/>
        <v>400.5</v>
      </c>
      <c r="AB655">
        <f>IF(I655&lt;&gt;0,(ABS(X655*Constants!$B$10)+50)/100,IF(X655=0,MAX((AB654-ABS(Z655*Constants!$B$4)),0),(ABS(X655*Constants!$B$4)+50)/100))</f>
        <v>0.54005</v>
      </c>
      <c r="AC655">
        <f>IF(J655&lt;&gt;0,(ABS(Y655*Constants!$B$10)+50)/100,IF(Y655=0,MAX((AC654-ABS(AA655*Constants!$B$4)),0),(ABS(Y655*Constants!$B$4)+50)/100))</f>
        <v>0.54005</v>
      </c>
      <c r="AD655">
        <f t="shared" si="176"/>
        <v>401</v>
      </c>
      <c r="AE655">
        <f t="shared" si="177"/>
        <v>400.5</v>
      </c>
      <c r="AF655">
        <f t="shared" si="178"/>
        <v>400.5</v>
      </c>
      <c r="AG655">
        <f>((Constants!$B$5*AG654)+Constants!$B$4*AD655+AH654)/(Constants!$B$5+Constants!$B$4)</f>
        <v>401</v>
      </c>
      <c r="AH655">
        <f>((Constants!$B$5*AG654)+Constants!$B$4*AD655+AH654)-(Constants!$B$5+Constants!$B$4)*AG655</f>
        <v>0</v>
      </c>
      <c r="AI655">
        <f>((Constants!$B$5*AI654)+Constants!$B$4*AE655+AJ654)/(Constants!$B$5+Constants!$B$4)</f>
        <v>400.5</v>
      </c>
      <c r="AJ655">
        <f>((Constants!$B$5*AI654)+Constants!$B$4*AE655+AJ654)-(Constants!$B$4+Constants!$B$5)*AI655</f>
        <v>0</v>
      </c>
      <c r="AK655">
        <f>((Constants!$B$5*AK654)+Constants!$B$4*AF655+AL654)/(Constants!$B$5+Constants!$B$4)</f>
        <v>400.5</v>
      </c>
      <c r="AL655">
        <f>((Constants!$B$5*AK654)+Constants!$B$4*AF655+AL654)-(Constants!$B$5+Constants!$B$4)*AK655</f>
        <v>0</v>
      </c>
      <c r="AM655">
        <f t="shared" si="179"/>
        <v>1</v>
      </c>
      <c r="AN655">
        <f t="shared" si="180"/>
        <v>1</v>
      </c>
      <c r="AO655">
        <f>(200000*(ABS(N655)-ABS(N653))+Constants!$B$7)/(2*Constants!$B$7)</f>
        <v>0.5</v>
      </c>
      <c r="AP655">
        <f>(200000*(ABS(O655)-ABS(O653))+Constants!$B$7)/(2*Constants!$B$7)</f>
        <v>0.5</v>
      </c>
      <c r="AQ655">
        <f t="shared" si="181"/>
        <v>1</v>
      </c>
      <c r="AR655">
        <f>(Constants!$B$3*Constants!$B$8*I655*K655+AS654)/(Constants!$B$9*Constants!$B$4)</f>
        <v>2.51327433628319</v>
      </c>
      <c r="AS655">
        <f>(Constants!$B$3*Constants!$B$8*I655*K655+AS654)-(AR655*Constants!$B$9*Constants!$B$4)</f>
        <v>0</v>
      </c>
      <c r="AT655">
        <f t="shared" si="182"/>
        <v>1641.16814159289</v>
      </c>
      <c r="AU655">
        <f t="array" ref="AU655">IF(SUMPRODUCT(--(SIGN(AN622:AN654)=SIGN(K623:K655)))=0,2,IF(AV654&gt;0,1,0))</f>
        <v>0</v>
      </c>
      <c r="AV655">
        <f>IF(AU655=2,ROUND(5*1000/Constants!$B$11,0),IF(AV654&gt;0,AV654-1,0))</f>
        <v>0</v>
      </c>
      <c r="AW655">
        <f t="shared" si="183"/>
        <v>0</v>
      </c>
      <c r="AX655">
        <f ca="1" t="array" ref="AX655">IF(AW655&gt;Constants!$B$12,2,IF(SUMPRODUCT(--(AX636:AX655=2))=0,0,1))</f>
        <v>2</v>
      </c>
      <c r="AZ655">
        <f t="array" ref="AZ655">IF(ABS(AG655)&gt;Constants!$B$13,2,IF(SUMPRODUCT(--(AZ635:AZ654=2))=0,0,1))</f>
        <v>0</v>
      </c>
    </row>
    <row r="656" spans="1:52">
      <c r="A656" s="3">
        <v>654</v>
      </c>
      <c r="B656">
        <f>Signals!D655</f>
        <v>1</v>
      </c>
      <c r="C656">
        <f>Signals!E655</f>
        <v>1</v>
      </c>
      <c r="D656">
        <f>Signals!G655</f>
        <v>0</v>
      </c>
      <c r="E656">
        <f>Signals!J655</f>
        <v>0</v>
      </c>
      <c r="F656">
        <f>Signals!K655</f>
        <v>0</v>
      </c>
      <c r="G656">
        <f>IF(Constants!$B$2=2,-B656,B656)</f>
        <v>1</v>
      </c>
      <c r="H656">
        <f>IF(Constants!$C$2=2,-C656,C656)</f>
        <v>1</v>
      </c>
      <c r="I656">
        <f t="shared" si="167"/>
        <v>1</v>
      </c>
      <c r="J656">
        <f t="shared" si="168"/>
        <v>1</v>
      </c>
      <c r="K656">
        <f t="shared" si="169"/>
        <v>1</v>
      </c>
      <c r="L656">
        <f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400.5</v>
      </c>
      <c r="M656">
        <f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400.5</v>
      </c>
      <c r="N656">
        <f t="shared" si="170"/>
        <v>400.5</v>
      </c>
      <c r="O656">
        <f t="shared" si="171"/>
        <v>400.5</v>
      </c>
      <c r="P656">
        <f>IF(I656&lt;&gt;0,(ABS(L656*Constants!$B$10)+50)/100,MAX(P655-ABS(N656*Constants!$B$4),0))</f>
        <v>0.54005</v>
      </c>
      <c r="Q656">
        <f>IF(J656&lt;&gt;0,(ABS(M656*Constants!$B$10)+50)/100,MAX(Q655-ABS(O656*Constants!$B$4),0))</f>
        <v>0.54005</v>
      </c>
      <c r="R656">
        <f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400.5</v>
      </c>
      <c r="S656">
        <f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400.5</v>
      </c>
      <c r="T656">
        <f t="shared" si="172"/>
        <v>400.5</v>
      </c>
      <c r="U656">
        <f t="shared" si="173"/>
        <v>400.5</v>
      </c>
      <c r="V656">
        <f>IF(I656&lt;&gt;0,(ABS(R656*Constants!$B$4)+50)/100,IF(R656=0,MAX((0-ABS(T656*Constants!$B$4)),0),(ABS(R656*Constants!$B$4)+50)/100))</f>
        <v>501.125</v>
      </c>
      <c r="W656">
        <f>IF(J656&lt;&gt;0,(ABS(S656*Constants!$B$4)+50)/100,IF(S656=0,MAX((0-ABS(U656*Constants!$B$4)),0),(ABS(S656*Constants!$B$4)+50)/100))</f>
        <v>501.125</v>
      </c>
      <c r="X656">
        <f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400.5</v>
      </c>
      <c r="Y656">
        <f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400.5</v>
      </c>
      <c r="Z656">
        <f t="shared" si="174"/>
        <v>400.5</v>
      </c>
      <c r="AA656">
        <f t="shared" si="175"/>
        <v>400.5</v>
      </c>
      <c r="AB656">
        <f>IF(I656&lt;&gt;0,(ABS(X656*Constants!$B$10)+50)/100,IF(X656=0,MAX((AB655-ABS(Z656*Constants!$B$4)),0),(ABS(X656*Constants!$B$4)+50)/100))</f>
        <v>0.54005</v>
      </c>
      <c r="AC656">
        <f>IF(J656&lt;&gt;0,(ABS(Y656*Constants!$B$10)+50)/100,IF(Y656=0,MAX((AC655-ABS(AA656*Constants!$B$4)),0),(ABS(Y656*Constants!$B$4)+50)/100))</f>
        <v>0.54005</v>
      </c>
      <c r="AD656">
        <f t="shared" si="176"/>
        <v>401</v>
      </c>
      <c r="AE656">
        <f t="shared" si="177"/>
        <v>400.5</v>
      </c>
      <c r="AF656">
        <f t="shared" si="178"/>
        <v>400.5</v>
      </c>
      <c r="AG656">
        <f>((Constants!$B$5*AG655)+Constants!$B$4*AD656+AH655)/(Constants!$B$5+Constants!$B$4)</f>
        <v>401</v>
      </c>
      <c r="AH656">
        <f>((Constants!$B$5*AG655)+Constants!$B$4*AD656+AH655)-(Constants!$B$5+Constants!$B$4)*AG656</f>
        <v>0</v>
      </c>
      <c r="AI656">
        <f>((Constants!$B$5*AI655)+Constants!$B$4*AE656+AJ655)/(Constants!$B$5+Constants!$B$4)</f>
        <v>400.5</v>
      </c>
      <c r="AJ656">
        <f>((Constants!$B$5*AI655)+Constants!$B$4*AE656+AJ655)-(Constants!$B$4+Constants!$B$5)*AI656</f>
        <v>0</v>
      </c>
      <c r="AK656">
        <f>((Constants!$B$5*AK655)+Constants!$B$4*AF656+AL655)/(Constants!$B$5+Constants!$B$4)</f>
        <v>400.5</v>
      </c>
      <c r="AL656">
        <f>((Constants!$B$5*AK655)+Constants!$B$4*AF656+AL655)-(Constants!$B$5+Constants!$B$4)*AK656</f>
        <v>0</v>
      </c>
      <c r="AM656">
        <f t="shared" si="179"/>
        <v>1</v>
      </c>
      <c r="AN656">
        <f t="shared" si="180"/>
        <v>1</v>
      </c>
      <c r="AO656">
        <f>(200000*(ABS(N656)-ABS(N654))+Constants!$B$7)/(2*Constants!$B$7)</f>
        <v>0.5</v>
      </c>
      <c r="AP656">
        <f>(200000*(ABS(O656)-ABS(O654))+Constants!$B$7)/(2*Constants!$B$7)</f>
        <v>0.5</v>
      </c>
      <c r="AQ656">
        <f t="shared" si="181"/>
        <v>1</v>
      </c>
      <c r="AR656">
        <f>(Constants!$B$3*Constants!$B$8*I656*K656+AS655)/(Constants!$B$9*Constants!$B$4)</f>
        <v>2.51327433628319</v>
      </c>
      <c r="AS656">
        <f>(Constants!$B$3*Constants!$B$8*I656*K656+AS655)-(AR656*Constants!$B$9*Constants!$B$4)</f>
        <v>0</v>
      </c>
      <c r="AT656">
        <f t="shared" si="182"/>
        <v>1643.68141592918</v>
      </c>
      <c r="AU656">
        <f t="array" ref="AU656">IF(SUMPRODUCT(--(SIGN(AN623:AN655)=SIGN(K624:K656)))=0,2,IF(AV655&gt;0,1,0))</f>
        <v>0</v>
      </c>
      <c r="AV656">
        <f>IF(AU656=2,ROUND(5*1000/Constants!$B$11,0),IF(AV655&gt;0,AV655-1,0))</f>
        <v>0</v>
      </c>
      <c r="AW656">
        <f t="shared" si="183"/>
        <v>0</v>
      </c>
      <c r="AX656">
        <f ca="1" t="array" ref="AX656">IF(AW656&gt;Constants!$B$12,2,IF(SUMPRODUCT(--(AX637:AX656=2))=0,0,1))</f>
        <v>2</v>
      </c>
      <c r="AZ656">
        <f t="array" ref="AZ656">IF(ABS(AG656)&gt;Constants!$B$13,2,IF(SUMPRODUCT(--(AZ636:AZ655=2))=0,0,1))</f>
        <v>0</v>
      </c>
    </row>
    <row r="657" spans="1:52">
      <c r="A657" s="3">
        <v>655</v>
      </c>
      <c r="B657">
        <f>Signals!D656</f>
        <v>1</v>
      </c>
      <c r="C657">
        <f>Signals!E656</f>
        <v>1</v>
      </c>
      <c r="D657">
        <f>Signals!G656</f>
        <v>0</v>
      </c>
      <c r="E657">
        <f>Signals!J656</f>
        <v>0</v>
      </c>
      <c r="F657">
        <f>Signals!K656</f>
        <v>0</v>
      </c>
      <c r="G657">
        <f>IF(Constants!$B$2=2,-B657,B657)</f>
        <v>1</v>
      </c>
      <c r="H657">
        <f>IF(Constants!$C$2=2,-C657,C657)</f>
        <v>1</v>
      </c>
      <c r="I657">
        <f t="shared" si="167"/>
        <v>1</v>
      </c>
      <c r="J657">
        <f t="shared" si="168"/>
        <v>1</v>
      </c>
      <c r="K657">
        <f t="shared" si="169"/>
        <v>1</v>
      </c>
      <c r="L657">
        <f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400.5</v>
      </c>
      <c r="M657">
        <f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400.5</v>
      </c>
      <c r="N657">
        <f t="shared" si="170"/>
        <v>400.5</v>
      </c>
      <c r="O657">
        <f t="shared" si="171"/>
        <v>400.5</v>
      </c>
      <c r="P657">
        <f>IF(I657&lt;&gt;0,(ABS(L657*Constants!$B$10)+50)/100,MAX(P656-ABS(N657*Constants!$B$4),0))</f>
        <v>0.54005</v>
      </c>
      <c r="Q657">
        <f>IF(J657&lt;&gt;0,(ABS(M657*Constants!$B$10)+50)/100,MAX(Q656-ABS(O657*Constants!$B$4),0))</f>
        <v>0.54005</v>
      </c>
      <c r="R657">
        <f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400.5</v>
      </c>
      <c r="S657">
        <f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400.5</v>
      </c>
      <c r="T657">
        <f t="shared" si="172"/>
        <v>400.5</v>
      </c>
      <c r="U657">
        <f t="shared" si="173"/>
        <v>400.5</v>
      </c>
      <c r="V657">
        <f>IF(I657&lt;&gt;0,(ABS(R657*Constants!$B$4)+50)/100,IF(R657=0,MAX((0-ABS(T657*Constants!$B$4)),0),(ABS(R657*Constants!$B$4)+50)/100))</f>
        <v>501.125</v>
      </c>
      <c r="W657">
        <f>IF(J657&lt;&gt;0,(ABS(S657*Constants!$B$4)+50)/100,IF(S657=0,MAX((0-ABS(U657*Constants!$B$4)),0),(ABS(S657*Constants!$B$4)+50)/100))</f>
        <v>501.125</v>
      </c>
      <c r="X657">
        <f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400.5</v>
      </c>
      <c r="Y657">
        <f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400.5</v>
      </c>
      <c r="Z657">
        <f t="shared" si="174"/>
        <v>400.5</v>
      </c>
      <c r="AA657">
        <f t="shared" si="175"/>
        <v>400.5</v>
      </c>
      <c r="AB657">
        <f>IF(I657&lt;&gt;0,(ABS(X657*Constants!$B$10)+50)/100,IF(X657=0,MAX((AB656-ABS(Z657*Constants!$B$4)),0),(ABS(X657*Constants!$B$4)+50)/100))</f>
        <v>0.54005</v>
      </c>
      <c r="AC657">
        <f>IF(J657&lt;&gt;0,(ABS(Y657*Constants!$B$10)+50)/100,IF(Y657=0,MAX((AC656-ABS(AA657*Constants!$B$4)),0),(ABS(Y657*Constants!$B$4)+50)/100))</f>
        <v>0.54005</v>
      </c>
      <c r="AD657">
        <f t="shared" si="176"/>
        <v>401</v>
      </c>
      <c r="AE657">
        <f t="shared" si="177"/>
        <v>400.5</v>
      </c>
      <c r="AF657">
        <f t="shared" si="178"/>
        <v>400.5</v>
      </c>
      <c r="AG657">
        <f>((Constants!$B$5*AG656)+Constants!$B$4*AD657+AH656)/(Constants!$B$5+Constants!$B$4)</f>
        <v>401</v>
      </c>
      <c r="AH657">
        <f>((Constants!$B$5*AG656)+Constants!$B$4*AD657+AH656)-(Constants!$B$5+Constants!$B$4)*AG657</f>
        <v>0</v>
      </c>
      <c r="AI657">
        <f>((Constants!$B$5*AI656)+Constants!$B$4*AE657+AJ656)/(Constants!$B$5+Constants!$B$4)</f>
        <v>400.5</v>
      </c>
      <c r="AJ657">
        <f>((Constants!$B$5*AI656)+Constants!$B$4*AE657+AJ656)-(Constants!$B$4+Constants!$B$5)*AI657</f>
        <v>0</v>
      </c>
      <c r="AK657">
        <f>((Constants!$B$5*AK656)+Constants!$B$4*AF657+AL656)/(Constants!$B$5+Constants!$B$4)</f>
        <v>400.5</v>
      </c>
      <c r="AL657">
        <f>((Constants!$B$5*AK656)+Constants!$B$4*AF657+AL656)-(Constants!$B$5+Constants!$B$4)*AK657</f>
        <v>0</v>
      </c>
      <c r="AM657">
        <f t="shared" si="179"/>
        <v>1</v>
      </c>
      <c r="AN657">
        <f t="shared" si="180"/>
        <v>1</v>
      </c>
      <c r="AO657">
        <f>(200000*(ABS(N657)-ABS(N655))+Constants!$B$7)/(2*Constants!$B$7)</f>
        <v>0.5</v>
      </c>
      <c r="AP657">
        <f>(200000*(ABS(O657)-ABS(O655))+Constants!$B$7)/(2*Constants!$B$7)</f>
        <v>0.5</v>
      </c>
      <c r="AQ657">
        <f t="shared" si="181"/>
        <v>1</v>
      </c>
      <c r="AR657">
        <f>(Constants!$B$3*Constants!$B$8*I657*K657+AS656)/(Constants!$B$9*Constants!$B$4)</f>
        <v>2.51327433628319</v>
      </c>
      <c r="AS657">
        <f>(Constants!$B$3*Constants!$B$8*I657*K657+AS656)-(AR657*Constants!$B$9*Constants!$B$4)</f>
        <v>0</v>
      </c>
      <c r="AT657">
        <f t="shared" si="182"/>
        <v>1646.19469026546</v>
      </c>
      <c r="AU657">
        <f t="array" ref="AU657">IF(SUMPRODUCT(--(SIGN(AN624:AN656)=SIGN(K625:K657)))=0,2,IF(AV656&gt;0,1,0))</f>
        <v>0</v>
      </c>
      <c r="AV657">
        <f>IF(AU657=2,ROUND(5*1000/Constants!$B$11,0),IF(AV656&gt;0,AV656-1,0))</f>
        <v>0</v>
      </c>
      <c r="AW657">
        <f t="shared" si="183"/>
        <v>0</v>
      </c>
      <c r="AX657">
        <f ca="1" t="array" ref="AX657">IF(AW657&gt;Constants!$B$12,2,IF(SUMPRODUCT(--(AX638:AX657=2))=0,0,1))</f>
        <v>2</v>
      </c>
      <c r="AZ657">
        <f t="array" ref="AZ657">IF(ABS(AG657)&gt;Constants!$B$13,2,IF(SUMPRODUCT(--(AZ637:AZ656=2))=0,0,1))</f>
        <v>0</v>
      </c>
    </row>
    <row r="658" spans="1:52">
      <c r="A658" s="3">
        <v>656</v>
      </c>
      <c r="B658">
        <f>Signals!D657</f>
        <v>1</v>
      </c>
      <c r="C658">
        <f>Signals!E657</f>
        <v>1</v>
      </c>
      <c r="D658">
        <f>Signals!G657</f>
        <v>0</v>
      </c>
      <c r="E658">
        <f>Signals!J657</f>
        <v>0</v>
      </c>
      <c r="F658">
        <f>Signals!K657</f>
        <v>0</v>
      </c>
      <c r="G658">
        <f>IF(Constants!$B$2=2,-B658,B658)</f>
        <v>1</v>
      </c>
      <c r="H658">
        <f>IF(Constants!$C$2=2,-C658,C658)</f>
        <v>1</v>
      </c>
      <c r="I658">
        <f t="shared" si="167"/>
        <v>1</v>
      </c>
      <c r="J658">
        <f t="shared" si="168"/>
        <v>1</v>
      </c>
      <c r="K658">
        <f t="shared" si="169"/>
        <v>1</v>
      </c>
      <c r="L658">
        <f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400.5</v>
      </c>
      <c r="M658">
        <f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400.5</v>
      </c>
      <c r="N658">
        <f t="shared" si="170"/>
        <v>400.5</v>
      </c>
      <c r="O658">
        <f t="shared" si="171"/>
        <v>400.5</v>
      </c>
      <c r="P658">
        <f>IF(I658&lt;&gt;0,(ABS(L658*Constants!$B$10)+50)/100,MAX(P657-ABS(N658*Constants!$B$4),0))</f>
        <v>0.54005</v>
      </c>
      <c r="Q658">
        <f>IF(J658&lt;&gt;0,(ABS(M658*Constants!$B$10)+50)/100,MAX(Q657-ABS(O658*Constants!$B$4),0))</f>
        <v>0.54005</v>
      </c>
      <c r="R658">
        <f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400.5</v>
      </c>
      <c r="S658">
        <f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400.5</v>
      </c>
      <c r="T658">
        <f t="shared" si="172"/>
        <v>400.5</v>
      </c>
      <c r="U658">
        <f t="shared" si="173"/>
        <v>400.5</v>
      </c>
      <c r="V658">
        <f>IF(I658&lt;&gt;0,(ABS(R658*Constants!$B$4)+50)/100,IF(R658=0,MAX((0-ABS(T658*Constants!$B$4)),0),(ABS(R658*Constants!$B$4)+50)/100))</f>
        <v>501.125</v>
      </c>
      <c r="W658">
        <f>IF(J658&lt;&gt;0,(ABS(S658*Constants!$B$4)+50)/100,IF(S658=0,MAX((0-ABS(U658*Constants!$B$4)),0),(ABS(S658*Constants!$B$4)+50)/100))</f>
        <v>501.125</v>
      </c>
      <c r="X658">
        <f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400.5</v>
      </c>
      <c r="Y658">
        <f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400.5</v>
      </c>
      <c r="Z658">
        <f t="shared" si="174"/>
        <v>400.5</v>
      </c>
      <c r="AA658">
        <f t="shared" si="175"/>
        <v>400.5</v>
      </c>
      <c r="AB658">
        <f>IF(I658&lt;&gt;0,(ABS(X658*Constants!$B$10)+50)/100,IF(X658=0,MAX((AB657-ABS(Z658*Constants!$B$4)),0),(ABS(X658*Constants!$B$4)+50)/100))</f>
        <v>0.54005</v>
      </c>
      <c r="AC658">
        <f>IF(J658&lt;&gt;0,(ABS(Y658*Constants!$B$10)+50)/100,IF(Y658=0,MAX((AC657-ABS(AA658*Constants!$B$4)),0),(ABS(Y658*Constants!$B$4)+50)/100))</f>
        <v>0.54005</v>
      </c>
      <c r="AD658">
        <f t="shared" si="176"/>
        <v>401</v>
      </c>
      <c r="AE658">
        <f t="shared" si="177"/>
        <v>400.5</v>
      </c>
      <c r="AF658">
        <f t="shared" si="178"/>
        <v>400.5</v>
      </c>
      <c r="AG658">
        <f>((Constants!$B$5*AG657)+Constants!$B$4*AD658+AH657)/(Constants!$B$5+Constants!$B$4)</f>
        <v>401</v>
      </c>
      <c r="AH658">
        <f>((Constants!$B$5*AG657)+Constants!$B$4*AD658+AH657)-(Constants!$B$5+Constants!$B$4)*AG658</f>
        <v>0</v>
      </c>
      <c r="AI658">
        <f>((Constants!$B$5*AI657)+Constants!$B$4*AE658+AJ657)/(Constants!$B$5+Constants!$B$4)</f>
        <v>400.5</v>
      </c>
      <c r="AJ658">
        <f>((Constants!$B$5*AI657)+Constants!$B$4*AE658+AJ657)-(Constants!$B$4+Constants!$B$5)*AI658</f>
        <v>0</v>
      </c>
      <c r="AK658">
        <f>((Constants!$B$5*AK657)+Constants!$B$4*AF658+AL657)/(Constants!$B$5+Constants!$B$4)</f>
        <v>400.5</v>
      </c>
      <c r="AL658">
        <f>((Constants!$B$5*AK657)+Constants!$B$4*AF658+AL657)-(Constants!$B$5+Constants!$B$4)*AK658</f>
        <v>0</v>
      </c>
      <c r="AM658">
        <f t="shared" si="179"/>
        <v>1</v>
      </c>
      <c r="AN658">
        <f t="shared" si="180"/>
        <v>1</v>
      </c>
      <c r="AO658">
        <f>(200000*(ABS(N658)-ABS(N656))+Constants!$B$7)/(2*Constants!$B$7)</f>
        <v>0.5</v>
      </c>
      <c r="AP658">
        <f>(200000*(ABS(O658)-ABS(O656))+Constants!$B$7)/(2*Constants!$B$7)</f>
        <v>0.5</v>
      </c>
      <c r="AQ658">
        <f t="shared" si="181"/>
        <v>1</v>
      </c>
      <c r="AR658">
        <f>(Constants!$B$3*Constants!$B$8*I658*K658+AS657)/(Constants!$B$9*Constants!$B$4)</f>
        <v>2.51327433628319</v>
      </c>
      <c r="AS658">
        <f>(Constants!$B$3*Constants!$B$8*I658*K658+AS657)-(AR658*Constants!$B$9*Constants!$B$4)</f>
        <v>0</v>
      </c>
      <c r="AT658">
        <f t="shared" si="182"/>
        <v>1648.70796460174</v>
      </c>
      <c r="AU658">
        <f t="array" ref="AU658">IF(SUMPRODUCT(--(SIGN(AN625:AN657)=SIGN(K626:K658)))=0,2,IF(AV657&gt;0,1,0))</f>
        <v>0</v>
      </c>
      <c r="AV658">
        <f>IF(AU658=2,ROUND(5*1000/Constants!$B$11,0),IF(AV657&gt;0,AV657-1,0))</f>
        <v>0</v>
      </c>
      <c r="AW658">
        <f t="shared" si="183"/>
        <v>0</v>
      </c>
      <c r="AX658">
        <f ca="1" t="array" ref="AX658">IF(AW658&gt;Constants!$B$12,2,IF(SUMPRODUCT(--(AX639:AX658=2))=0,0,1))</f>
        <v>2</v>
      </c>
      <c r="AZ658">
        <f t="array" ref="AZ658">IF(ABS(AG658)&gt;Constants!$B$13,2,IF(SUMPRODUCT(--(AZ638:AZ657=2))=0,0,1))</f>
        <v>0</v>
      </c>
    </row>
    <row r="659" spans="1:52">
      <c r="A659" s="3">
        <v>657</v>
      </c>
      <c r="B659">
        <f>Signals!D658</f>
        <v>1</v>
      </c>
      <c r="C659">
        <f>Signals!E658</f>
        <v>1</v>
      </c>
      <c r="D659">
        <f>Signals!G658</f>
        <v>0</v>
      </c>
      <c r="E659">
        <f>Signals!J658</f>
        <v>0</v>
      </c>
      <c r="F659">
        <f>Signals!K658</f>
        <v>0</v>
      </c>
      <c r="G659">
        <f>IF(Constants!$B$2=2,-B659,B659)</f>
        <v>1</v>
      </c>
      <c r="H659">
        <f>IF(Constants!$C$2=2,-C659,C659)</f>
        <v>1</v>
      </c>
      <c r="I659">
        <f t="shared" si="167"/>
        <v>1</v>
      </c>
      <c r="J659">
        <f t="shared" si="168"/>
        <v>1</v>
      </c>
      <c r="K659">
        <f t="shared" si="169"/>
        <v>1</v>
      </c>
      <c r="L659">
        <f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400.5</v>
      </c>
      <c r="M659">
        <f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400.5</v>
      </c>
      <c r="N659">
        <f t="shared" si="170"/>
        <v>400.5</v>
      </c>
      <c r="O659">
        <f t="shared" si="171"/>
        <v>400.5</v>
      </c>
      <c r="P659">
        <f>IF(I659&lt;&gt;0,(ABS(L659*Constants!$B$10)+50)/100,MAX(P658-ABS(N659*Constants!$B$4),0))</f>
        <v>0.54005</v>
      </c>
      <c r="Q659">
        <f>IF(J659&lt;&gt;0,(ABS(M659*Constants!$B$10)+50)/100,MAX(Q658-ABS(O659*Constants!$B$4),0))</f>
        <v>0.54005</v>
      </c>
      <c r="R659">
        <f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400.5</v>
      </c>
      <c r="S659">
        <f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400.5</v>
      </c>
      <c r="T659">
        <f t="shared" si="172"/>
        <v>400.5</v>
      </c>
      <c r="U659">
        <f t="shared" si="173"/>
        <v>400.5</v>
      </c>
      <c r="V659">
        <f>IF(I659&lt;&gt;0,(ABS(R659*Constants!$B$4)+50)/100,IF(R659=0,MAX((0-ABS(T659*Constants!$B$4)),0),(ABS(R659*Constants!$B$4)+50)/100))</f>
        <v>501.125</v>
      </c>
      <c r="W659">
        <f>IF(J659&lt;&gt;0,(ABS(S659*Constants!$B$4)+50)/100,IF(S659=0,MAX((0-ABS(U659*Constants!$B$4)),0),(ABS(S659*Constants!$B$4)+50)/100))</f>
        <v>501.125</v>
      </c>
      <c r="X659">
        <f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400.5</v>
      </c>
      <c r="Y659">
        <f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400.5</v>
      </c>
      <c r="Z659">
        <f t="shared" si="174"/>
        <v>400.5</v>
      </c>
      <c r="AA659">
        <f t="shared" si="175"/>
        <v>400.5</v>
      </c>
      <c r="AB659">
        <f>IF(I659&lt;&gt;0,(ABS(X659*Constants!$B$10)+50)/100,IF(X659=0,MAX((AB658-ABS(Z659*Constants!$B$4)),0),(ABS(X659*Constants!$B$4)+50)/100))</f>
        <v>0.54005</v>
      </c>
      <c r="AC659">
        <f>IF(J659&lt;&gt;0,(ABS(Y659*Constants!$B$10)+50)/100,IF(Y659=0,MAX((AC658-ABS(AA659*Constants!$B$4)),0),(ABS(Y659*Constants!$B$4)+50)/100))</f>
        <v>0.54005</v>
      </c>
      <c r="AD659">
        <f t="shared" si="176"/>
        <v>401</v>
      </c>
      <c r="AE659">
        <f t="shared" si="177"/>
        <v>400.5</v>
      </c>
      <c r="AF659">
        <f t="shared" si="178"/>
        <v>400.5</v>
      </c>
      <c r="AG659">
        <f>((Constants!$B$5*AG658)+Constants!$B$4*AD659+AH658)/(Constants!$B$5+Constants!$B$4)</f>
        <v>401</v>
      </c>
      <c r="AH659">
        <f>((Constants!$B$5*AG658)+Constants!$B$4*AD659+AH658)-(Constants!$B$5+Constants!$B$4)*AG659</f>
        <v>0</v>
      </c>
      <c r="AI659">
        <f>((Constants!$B$5*AI658)+Constants!$B$4*AE659+AJ658)/(Constants!$B$5+Constants!$B$4)</f>
        <v>400.5</v>
      </c>
      <c r="AJ659">
        <f>((Constants!$B$5*AI658)+Constants!$B$4*AE659+AJ658)-(Constants!$B$4+Constants!$B$5)*AI659</f>
        <v>0</v>
      </c>
      <c r="AK659">
        <f>((Constants!$B$5*AK658)+Constants!$B$4*AF659+AL658)/(Constants!$B$5+Constants!$B$4)</f>
        <v>400.5</v>
      </c>
      <c r="AL659">
        <f>((Constants!$B$5*AK658)+Constants!$B$4*AF659+AL658)-(Constants!$B$5+Constants!$B$4)*AK659</f>
        <v>0</v>
      </c>
      <c r="AM659">
        <f t="shared" si="179"/>
        <v>1</v>
      </c>
      <c r="AN659">
        <f t="shared" si="180"/>
        <v>1</v>
      </c>
      <c r="AO659">
        <f>(200000*(ABS(N659)-ABS(N657))+Constants!$B$7)/(2*Constants!$B$7)</f>
        <v>0.5</v>
      </c>
      <c r="AP659">
        <f>(200000*(ABS(O659)-ABS(O657))+Constants!$B$7)/(2*Constants!$B$7)</f>
        <v>0.5</v>
      </c>
      <c r="AQ659">
        <f t="shared" si="181"/>
        <v>1</v>
      </c>
      <c r="AR659">
        <f>(Constants!$B$3*Constants!$B$8*I659*K659+AS658)/(Constants!$B$9*Constants!$B$4)</f>
        <v>2.51327433628319</v>
      </c>
      <c r="AS659">
        <f>(Constants!$B$3*Constants!$B$8*I659*K659+AS658)-(AR659*Constants!$B$9*Constants!$B$4)</f>
        <v>0</v>
      </c>
      <c r="AT659">
        <f t="shared" si="182"/>
        <v>1651.22123893803</v>
      </c>
      <c r="AU659">
        <f t="array" ref="AU659">IF(SUMPRODUCT(--(SIGN(AN626:AN658)=SIGN(K627:K659)))=0,2,IF(AV658&gt;0,1,0))</f>
        <v>0</v>
      </c>
      <c r="AV659">
        <f>IF(AU659=2,ROUND(5*1000/Constants!$B$11,0),IF(AV658&gt;0,AV658-1,0))</f>
        <v>0</v>
      </c>
      <c r="AW659">
        <f t="shared" si="183"/>
        <v>0</v>
      </c>
      <c r="AX659">
        <f ca="1" t="array" ref="AX659">IF(AW659&gt;Constants!$B$12,2,IF(SUMPRODUCT(--(AX640:AX659=2))=0,0,1))</f>
        <v>2</v>
      </c>
      <c r="AZ659">
        <f t="array" ref="AZ659">IF(ABS(AG659)&gt;Constants!$B$13,2,IF(SUMPRODUCT(--(AZ639:AZ658=2))=0,0,1))</f>
        <v>0</v>
      </c>
    </row>
    <row r="660" spans="1:52">
      <c r="A660" s="3">
        <v>658</v>
      </c>
      <c r="B660">
        <f>Signals!D659</f>
        <v>1</v>
      </c>
      <c r="C660">
        <f>Signals!E659</f>
        <v>1</v>
      </c>
      <c r="D660">
        <f>Signals!G659</f>
        <v>0</v>
      </c>
      <c r="E660">
        <f>Signals!J659</f>
        <v>0</v>
      </c>
      <c r="F660">
        <f>Signals!K659</f>
        <v>0</v>
      </c>
      <c r="G660">
        <f>IF(Constants!$B$2=2,-B660,B660)</f>
        <v>1</v>
      </c>
      <c r="H660">
        <f>IF(Constants!$C$2=2,-C660,C660)</f>
        <v>1</v>
      </c>
      <c r="I660">
        <f t="shared" si="167"/>
        <v>1</v>
      </c>
      <c r="J660">
        <f t="shared" si="168"/>
        <v>1</v>
      </c>
      <c r="K660">
        <f t="shared" si="169"/>
        <v>1</v>
      </c>
      <c r="L660">
        <f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400.5</v>
      </c>
      <c r="M660">
        <f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400.5</v>
      </c>
      <c r="N660">
        <f t="shared" si="170"/>
        <v>400.5</v>
      </c>
      <c r="O660">
        <f t="shared" si="171"/>
        <v>400.5</v>
      </c>
      <c r="P660">
        <f>IF(I660&lt;&gt;0,(ABS(L660*Constants!$B$10)+50)/100,MAX(P659-ABS(N660*Constants!$B$4),0))</f>
        <v>0.54005</v>
      </c>
      <c r="Q660">
        <f>IF(J660&lt;&gt;0,(ABS(M660*Constants!$B$10)+50)/100,MAX(Q659-ABS(O660*Constants!$B$4),0))</f>
        <v>0.54005</v>
      </c>
      <c r="R660">
        <f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400.5</v>
      </c>
      <c r="S660">
        <f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400.5</v>
      </c>
      <c r="T660">
        <f t="shared" si="172"/>
        <v>400.5</v>
      </c>
      <c r="U660">
        <f t="shared" si="173"/>
        <v>400.5</v>
      </c>
      <c r="V660">
        <f>IF(I660&lt;&gt;0,(ABS(R660*Constants!$B$4)+50)/100,IF(R660=0,MAX((0-ABS(T660*Constants!$B$4)),0),(ABS(R660*Constants!$B$4)+50)/100))</f>
        <v>501.125</v>
      </c>
      <c r="W660">
        <f>IF(J660&lt;&gt;0,(ABS(S660*Constants!$B$4)+50)/100,IF(S660=0,MAX((0-ABS(U660*Constants!$B$4)),0),(ABS(S660*Constants!$B$4)+50)/100))</f>
        <v>501.125</v>
      </c>
      <c r="X660">
        <f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400.5</v>
      </c>
      <c r="Y660">
        <f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400.5</v>
      </c>
      <c r="Z660">
        <f t="shared" si="174"/>
        <v>400.5</v>
      </c>
      <c r="AA660">
        <f t="shared" si="175"/>
        <v>400.5</v>
      </c>
      <c r="AB660">
        <f>IF(I660&lt;&gt;0,(ABS(X660*Constants!$B$10)+50)/100,IF(X660=0,MAX((AB659-ABS(Z660*Constants!$B$4)),0),(ABS(X660*Constants!$B$4)+50)/100))</f>
        <v>0.54005</v>
      </c>
      <c r="AC660">
        <f>IF(J660&lt;&gt;0,(ABS(Y660*Constants!$B$10)+50)/100,IF(Y660=0,MAX((AC659-ABS(AA660*Constants!$B$4)),0),(ABS(Y660*Constants!$B$4)+50)/100))</f>
        <v>0.54005</v>
      </c>
      <c r="AD660">
        <f t="shared" si="176"/>
        <v>401</v>
      </c>
      <c r="AE660">
        <f t="shared" si="177"/>
        <v>400.5</v>
      </c>
      <c r="AF660">
        <f t="shared" si="178"/>
        <v>400.5</v>
      </c>
      <c r="AG660">
        <f>((Constants!$B$5*AG659)+Constants!$B$4*AD660+AH659)/(Constants!$B$5+Constants!$B$4)</f>
        <v>401</v>
      </c>
      <c r="AH660">
        <f>((Constants!$B$5*AG659)+Constants!$B$4*AD660+AH659)-(Constants!$B$5+Constants!$B$4)*AG660</f>
        <v>0</v>
      </c>
      <c r="AI660">
        <f>((Constants!$B$5*AI659)+Constants!$B$4*AE660+AJ659)/(Constants!$B$5+Constants!$B$4)</f>
        <v>400.5</v>
      </c>
      <c r="AJ660">
        <f>((Constants!$B$5*AI659)+Constants!$B$4*AE660+AJ659)-(Constants!$B$4+Constants!$B$5)*AI660</f>
        <v>0</v>
      </c>
      <c r="AK660">
        <f>((Constants!$B$5*AK659)+Constants!$B$4*AF660+AL659)/(Constants!$B$5+Constants!$B$4)</f>
        <v>400.5</v>
      </c>
      <c r="AL660">
        <f>((Constants!$B$5*AK659)+Constants!$B$4*AF660+AL659)-(Constants!$B$5+Constants!$B$4)*AK660</f>
        <v>0</v>
      </c>
      <c r="AM660">
        <f t="shared" si="179"/>
        <v>1</v>
      </c>
      <c r="AN660">
        <f t="shared" si="180"/>
        <v>1</v>
      </c>
      <c r="AO660">
        <f>(200000*(ABS(N660)-ABS(N658))+Constants!$B$7)/(2*Constants!$B$7)</f>
        <v>0.5</v>
      </c>
      <c r="AP660">
        <f>(200000*(ABS(O660)-ABS(O658))+Constants!$B$7)/(2*Constants!$B$7)</f>
        <v>0.5</v>
      </c>
      <c r="AQ660">
        <f t="shared" si="181"/>
        <v>1</v>
      </c>
      <c r="AR660">
        <f>(Constants!$B$3*Constants!$B$8*I660*K660+AS659)/(Constants!$B$9*Constants!$B$4)</f>
        <v>2.51327433628319</v>
      </c>
      <c r="AS660">
        <f>(Constants!$B$3*Constants!$B$8*I660*K660+AS659)-(AR660*Constants!$B$9*Constants!$B$4)</f>
        <v>0</v>
      </c>
      <c r="AT660">
        <f t="shared" si="182"/>
        <v>1653.73451327431</v>
      </c>
      <c r="AU660">
        <f t="array" ref="AU660">IF(SUMPRODUCT(--(SIGN(AN627:AN659)=SIGN(K628:K660)))=0,2,IF(AV659&gt;0,1,0))</f>
        <v>0</v>
      </c>
      <c r="AV660">
        <f>IF(AU660=2,ROUND(5*1000/Constants!$B$11,0),IF(AV659&gt;0,AV659-1,0))</f>
        <v>0</v>
      </c>
      <c r="AW660">
        <f t="shared" si="183"/>
        <v>0</v>
      </c>
      <c r="AX660">
        <f ca="1" t="array" ref="AX660">IF(AW660&gt;Constants!$B$12,2,IF(SUMPRODUCT(--(AX641:AX660=2))=0,0,1))</f>
        <v>2</v>
      </c>
      <c r="AZ660">
        <f t="array" ref="AZ660">IF(ABS(AG660)&gt;Constants!$B$13,2,IF(SUMPRODUCT(--(AZ640:AZ659=2))=0,0,1))</f>
        <v>0</v>
      </c>
    </row>
    <row r="661" spans="1:52">
      <c r="A661" s="3">
        <v>659</v>
      </c>
      <c r="B661">
        <f>Signals!D660</f>
        <v>1</v>
      </c>
      <c r="C661">
        <f>Signals!E660</f>
        <v>1</v>
      </c>
      <c r="D661">
        <f>Signals!G660</f>
        <v>0</v>
      </c>
      <c r="E661">
        <f>Signals!J660</f>
        <v>0</v>
      </c>
      <c r="F661">
        <f>Signals!K660</f>
        <v>0</v>
      </c>
      <c r="G661">
        <f>IF(Constants!$B$2=2,-B661,B661)</f>
        <v>1</v>
      </c>
      <c r="H661">
        <f>IF(Constants!$C$2=2,-C661,C661)</f>
        <v>1</v>
      </c>
      <c r="I661">
        <f t="shared" si="167"/>
        <v>1</v>
      </c>
      <c r="J661">
        <f t="shared" si="168"/>
        <v>1</v>
      </c>
      <c r="K661">
        <f t="shared" si="169"/>
        <v>1</v>
      </c>
      <c r="L661">
        <f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400.5</v>
      </c>
      <c r="M661">
        <f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400.5</v>
      </c>
      <c r="N661">
        <f t="shared" si="170"/>
        <v>400.5</v>
      </c>
      <c r="O661">
        <f t="shared" si="171"/>
        <v>400.5</v>
      </c>
      <c r="P661">
        <f>IF(I661&lt;&gt;0,(ABS(L661*Constants!$B$10)+50)/100,MAX(P660-ABS(N661*Constants!$B$4),0))</f>
        <v>0.54005</v>
      </c>
      <c r="Q661">
        <f>IF(J661&lt;&gt;0,(ABS(M661*Constants!$B$10)+50)/100,MAX(Q660-ABS(O661*Constants!$B$4),0))</f>
        <v>0.54005</v>
      </c>
      <c r="R661">
        <f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400.5</v>
      </c>
      <c r="S661">
        <f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400.5</v>
      </c>
      <c r="T661">
        <f t="shared" si="172"/>
        <v>400.5</v>
      </c>
      <c r="U661">
        <f t="shared" si="173"/>
        <v>400.5</v>
      </c>
      <c r="V661">
        <f>IF(I661&lt;&gt;0,(ABS(R661*Constants!$B$4)+50)/100,IF(R661=0,MAX((0-ABS(T661*Constants!$B$4)),0),(ABS(R661*Constants!$B$4)+50)/100))</f>
        <v>501.125</v>
      </c>
      <c r="W661">
        <f>IF(J661&lt;&gt;0,(ABS(S661*Constants!$B$4)+50)/100,IF(S661=0,MAX((0-ABS(U661*Constants!$B$4)),0),(ABS(S661*Constants!$B$4)+50)/100))</f>
        <v>501.125</v>
      </c>
      <c r="X661">
        <f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400.5</v>
      </c>
      <c r="Y661">
        <f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400.5</v>
      </c>
      <c r="Z661">
        <f t="shared" si="174"/>
        <v>400.5</v>
      </c>
      <c r="AA661">
        <f t="shared" si="175"/>
        <v>400.5</v>
      </c>
      <c r="AB661">
        <f>IF(I661&lt;&gt;0,(ABS(X661*Constants!$B$10)+50)/100,IF(X661=0,MAX((AB660-ABS(Z661*Constants!$B$4)),0),(ABS(X661*Constants!$B$4)+50)/100))</f>
        <v>0.54005</v>
      </c>
      <c r="AC661">
        <f>IF(J661&lt;&gt;0,(ABS(Y661*Constants!$B$10)+50)/100,IF(Y661=0,MAX((AC660-ABS(AA661*Constants!$B$4)),0),(ABS(Y661*Constants!$B$4)+50)/100))</f>
        <v>0.54005</v>
      </c>
      <c r="AD661">
        <f t="shared" si="176"/>
        <v>401</v>
      </c>
      <c r="AE661">
        <f t="shared" si="177"/>
        <v>400.5</v>
      </c>
      <c r="AF661">
        <f t="shared" si="178"/>
        <v>400.5</v>
      </c>
      <c r="AG661">
        <f>((Constants!$B$5*AG660)+Constants!$B$4*AD661+AH660)/(Constants!$B$5+Constants!$B$4)</f>
        <v>401</v>
      </c>
      <c r="AH661">
        <f>((Constants!$B$5*AG660)+Constants!$B$4*AD661+AH660)-(Constants!$B$5+Constants!$B$4)*AG661</f>
        <v>0</v>
      </c>
      <c r="AI661">
        <f>((Constants!$B$5*AI660)+Constants!$B$4*AE661+AJ660)/(Constants!$B$5+Constants!$B$4)</f>
        <v>400.5</v>
      </c>
      <c r="AJ661">
        <f>((Constants!$B$5*AI660)+Constants!$B$4*AE661+AJ660)-(Constants!$B$4+Constants!$B$5)*AI661</f>
        <v>0</v>
      </c>
      <c r="AK661">
        <f>((Constants!$B$5*AK660)+Constants!$B$4*AF661+AL660)/(Constants!$B$5+Constants!$B$4)</f>
        <v>400.5</v>
      </c>
      <c r="AL661">
        <f>((Constants!$B$5*AK660)+Constants!$B$4*AF661+AL660)-(Constants!$B$5+Constants!$B$4)*AK661</f>
        <v>0</v>
      </c>
      <c r="AM661">
        <f t="shared" si="179"/>
        <v>1</v>
      </c>
      <c r="AN661">
        <f t="shared" si="180"/>
        <v>1</v>
      </c>
      <c r="AO661">
        <f>(200000*(ABS(N661)-ABS(N659))+Constants!$B$7)/(2*Constants!$B$7)</f>
        <v>0.5</v>
      </c>
      <c r="AP661">
        <f>(200000*(ABS(O661)-ABS(O659))+Constants!$B$7)/(2*Constants!$B$7)</f>
        <v>0.5</v>
      </c>
      <c r="AQ661">
        <f t="shared" si="181"/>
        <v>1</v>
      </c>
      <c r="AR661">
        <f>(Constants!$B$3*Constants!$B$8*I661*K661+AS660)/(Constants!$B$9*Constants!$B$4)</f>
        <v>2.51327433628319</v>
      </c>
      <c r="AS661">
        <f>(Constants!$B$3*Constants!$B$8*I661*K661+AS660)-(AR661*Constants!$B$9*Constants!$B$4)</f>
        <v>0</v>
      </c>
      <c r="AT661">
        <f t="shared" si="182"/>
        <v>1656.24778761059</v>
      </c>
      <c r="AU661">
        <f t="array" ref="AU661">IF(SUMPRODUCT(--(SIGN(AN628:AN660)=SIGN(K629:K661)))=0,2,IF(AV660&gt;0,1,0))</f>
        <v>0</v>
      </c>
      <c r="AV661">
        <f>IF(AU661=2,ROUND(5*1000/Constants!$B$11,0),IF(AV660&gt;0,AV660-1,0))</f>
        <v>0</v>
      </c>
      <c r="AW661">
        <f t="shared" si="183"/>
        <v>0</v>
      </c>
      <c r="AX661">
        <f ca="1" t="array" ref="AX661">IF(AW661&gt;Constants!$B$12,2,IF(SUMPRODUCT(--(AX642:AX661=2))=0,0,1))</f>
        <v>2</v>
      </c>
      <c r="AZ661">
        <f t="array" ref="AZ661">IF(ABS(AG661)&gt;Constants!$B$13,2,IF(SUMPRODUCT(--(AZ641:AZ660=2))=0,0,1))</f>
        <v>0</v>
      </c>
    </row>
    <row r="662" spans="1:52">
      <c r="A662" s="3">
        <v>660</v>
      </c>
      <c r="B662">
        <f>Signals!D661</f>
        <v>1</v>
      </c>
      <c r="C662">
        <f>Signals!E661</f>
        <v>1</v>
      </c>
      <c r="D662">
        <f>Signals!G661</f>
        <v>0</v>
      </c>
      <c r="E662">
        <f>Signals!J661</f>
        <v>0</v>
      </c>
      <c r="F662">
        <f>Signals!K661</f>
        <v>0</v>
      </c>
      <c r="G662">
        <f>IF(Constants!$B$2=2,-B662,B662)</f>
        <v>1</v>
      </c>
      <c r="H662">
        <f>IF(Constants!$C$2=2,-C662,C662)</f>
        <v>1</v>
      </c>
      <c r="I662">
        <f t="shared" si="167"/>
        <v>1</v>
      </c>
      <c r="J662">
        <f t="shared" si="168"/>
        <v>1</v>
      </c>
      <c r="K662">
        <f t="shared" si="169"/>
        <v>1</v>
      </c>
      <c r="L662">
        <f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400.5</v>
      </c>
      <c r="M662">
        <f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400.5</v>
      </c>
      <c r="N662">
        <f t="shared" si="170"/>
        <v>400.5</v>
      </c>
      <c r="O662">
        <f t="shared" si="171"/>
        <v>400.5</v>
      </c>
      <c r="P662">
        <f>IF(I662&lt;&gt;0,(ABS(L662*Constants!$B$10)+50)/100,MAX(P661-ABS(N662*Constants!$B$4),0))</f>
        <v>0.54005</v>
      </c>
      <c r="Q662">
        <f>IF(J662&lt;&gt;0,(ABS(M662*Constants!$B$10)+50)/100,MAX(Q661-ABS(O662*Constants!$B$4),0))</f>
        <v>0.54005</v>
      </c>
      <c r="R662">
        <f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400.5</v>
      </c>
      <c r="S662">
        <f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400.5</v>
      </c>
      <c r="T662">
        <f t="shared" si="172"/>
        <v>400.5</v>
      </c>
      <c r="U662">
        <f t="shared" si="173"/>
        <v>400.5</v>
      </c>
      <c r="V662">
        <f>IF(I662&lt;&gt;0,(ABS(R662*Constants!$B$4)+50)/100,IF(R662=0,MAX((0-ABS(T662*Constants!$B$4)),0),(ABS(R662*Constants!$B$4)+50)/100))</f>
        <v>501.125</v>
      </c>
      <c r="W662">
        <f>IF(J662&lt;&gt;0,(ABS(S662*Constants!$B$4)+50)/100,IF(S662=0,MAX((0-ABS(U662*Constants!$B$4)),0),(ABS(S662*Constants!$B$4)+50)/100))</f>
        <v>501.125</v>
      </c>
      <c r="X662">
        <f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400.5</v>
      </c>
      <c r="Y662">
        <f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400.5</v>
      </c>
      <c r="Z662">
        <f t="shared" si="174"/>
        <v>400.5</v>
      </c>
      <c r="AA662">
        <f t="shared" si="175"/>
        <v>400.5</v>
      </c>
      <c r="AB662">
        <f>IF(I662&lt;&gt;0,(ABS(X662*Constants!$B$10)+50)/100,IF(X662=0,MAX((AB661-ABS(Z662*Constants!$B$4)),0),(ABS(X662*Constants!$B$4)+50)/100))</f>
        <v>0.54005</v>
      </c>
      <c r="AC662">
        <f>IF(J662&lt;&gt;0,(ABS(Y662*Constants!$B$10)+50)/100,IF(Y662=0,MAX((AC661-ABS(AA662*Constants!$B$4)),0),(ABS(Y662*Constants!$B$4)+50)/100))</f>
        <v>0.54005</v>
      </c>
      <c r="AD662">
        <f t="shared" si="176"/>
        <v>401</v>
      </c>
      <c r="AE662">
        <f t="shared" si="177"/>
        <v>400.5</v>
      </c>
      <c r="AF662">
        <f t="shared" si="178"/>
        <v>400.5</v>
      </c>
      <c r="AG662">
        <f>((Constants!$B$5*AG661)+Constants!$B$4*AD662+AH661)/(Constants!$B$5+Constants!$B$4)</f>
        <v>401</v>
      </c>
      <c r="AH662">
        <f>((Constants!$B$5*AG661)+Constants!$B$4*AD662+AH661)-(Constants!$B$5+Constants!$B$4)*AG662</f>
        <v>0</v>
      </c>
      <c r="AI662">
        <f>((Constants!$B$5*AI661)+Constants!$B$4*AE662+AJ661)/(Constants!$B$5+Constants!$B$4)</f>
        <v>400.5</v>
      </c>
      <c r="AJ662">
        <f>((Constants!$B$5*AI661)+Constants!$B$4*AE662+AJ661)-(Constants!$B$4+Constants!$B$5)*AI662</f>
        <v>0</v>
      </c>
      <c r="AK662">
        <f>((Constants!$B$5*AK661)+Constants!$B$4*AF662+AL661)/(Constants!$B$5+Constants!$B$4)</f>
        <v>400.5</v>
      </c>
      <c r="AL662">
        <f>((Constants!$B$5*AK661)+Constants!$B$4*AF662+AL661)-(Constants!$B$5+Constants!$B$4)*AK662</f>
        <v>0</v>
      </c>
      <c r="AM662">
        <f t="shared" si="179"/>
        <v>1</v>
      </c>
      <c r="AN662">
        <f t="shared" si="180"/>
        <v>1</v>
      </c>
      <c r="AO662">
        <f>(200000*(ABS(N662)-ABS(N660))+Constants!$B$7)/(2*Constants!$B$7)</f>
        <v>0.5</v>
      </c>
      <c r="AP662">
        <f>(200000*(ABS(O662)-ABS(O660))+Constants!$B$7)/(2*Constants!$B$7)</f>
        <v>0.5</v>
      </c>
      <c r="AQ662">
        <f t="shared" si="181"/>
        <v>1</v>
      </c>
      <c r="AR662">
        <f>(Constants!$B$3*Constants!$B$8*I662*K662+AS661)/(Constants!$B$9*Constants!$B$4)</f>
        <v>2.51327433628319</v>
      </c>
      <c r="AS662">
        <f>(Constants!$B$3*Constants!$B$8*I662*K662+AS661)-(AR662*Constants!$B$9*Constants!$B$4)</f>
        <v>0</v>
      </c>
      <c r="AT662">
        <f t="shared" si="182"/>
        <v>1658.76106194688</v>
      </c>
      <c r="AU662">
        <f t="array" ref="AU662">IF(SUMPRODUCT(--(SIGN(AN629:AN661)=SIGN(K630:K662)))=0,2,IF(AV661&gt;0,1,0))</f>
        <v>0</v>
      </c>
      <c r="AV662">
        <f>IF(AU662=2,ROUND(5*1000/Constants!$B$11,0),IF(AV661&gt;0,AV661-1,0))</f>
        <v>0</v>
      </c>
      <c r="AW662">
        <f t="shared" si="183"/>
        <v>0</v>
      </c>
      <c r="AX662">
        <f ca="1" t="array" ref="AX662">IF(AW662&gt;Constants!$B$12,2,IF(SUMPRODUCT(--(AX643:AX662=2))=0,0,1))</f>
        <v>2</v>
      </c>
      <c r="AZ662">
        <f t="array" ref="AZ662">IF(ABS(AG662)&gt;Constants!$B$13,2,IF(SUMPRODUCT(--(AZ642:AZ661=2))=0,0,1))</f>
        <v>0</v>
      </c>
    </row>
    <row r="663" spans="1:52">
      <c r="A663" s="3">
        <v>661</v>
      </c>
      <c r="B663">
        <f>Signals!D662</f>
        <v>1</v>
      </c>
      <c r="C663">
        <f>Signals!E662</f>
        <v>1</v>
      </c>
      <c r="D663">
        <f>Signals!G662</f>
        <v>0</v>
      </c>
      <c r="E663">
        <f>Signals!J662</f>
        <v>0</v>
      </c>
      <c r="F663">
        <f>Signals!K662</f>
        <v>0</v>
      </c>
      <c r="G663">
        <f>IF(Constants!$B$2=2,-B663,B663)</f>
        <v>1</v>
      </c>
      <c r="H663">
        <f>IF(Constants!$C$2=2,-C663,C663)</f>
        <v>1</v>
      </c>
      <c r="I663">
        <f t="shared" si="167"/>
        <v>1</v>
      </c>
      <c r="J663">
        <f t="shared" si="168"/>
        <v>1</v>
      </c>
      <c r="K663">
        <f t="shared" si="169"/>
        <v>1</v>
      </c>
      <c r="L663">
        <f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400.5</v>
      </c>
      <c r="M663">
        <f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400.5</v>
      </c>
      <c r="N663">
        <f t="shared" si="170"/>
        <v>400.5</v>
      </c>
      <c r="O663">
        <f t="shared" si="171"/>
        <v>400.5</v>
      </c>
      <c r="P663">
        <f>IF(I663&lt;&gt;0,(ABS(L663*Constants!$B$10)+50)/100,MAX(P662-ABS(N663*Constants!$B$4),0))</f>
        <v>0.54005</v>
      </c>
      <c r="Q663">
        <f>IF(J663&lt;&gt;0,(ABS(M663*Constants!$B$10)+50)/100,MAX(Q662-ABS(O663*Constants!$B$4),0))</f>
        <v>0.54005</v>
      </c>
      <c r="R663">
        <f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400.5</v>
      </c>
      <c r="S663">
        <f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400.5</v>
      </c>
      <c r="T663">
        <f t="shared" si="172"/>
        <v>400.5</v>
      </c>
      <c r="U663">
        <f t="shared" si="173"/>
        <v>400.5</v>
      </c>
      <c r="V663">
        <f>IF(I663&lt;&gt;0,(ABS(R663*Constants!$B$4)+50)/100,IF(R663=0,MAX((0-ABS(T663*Constants!$B$4)),0),(ABS(R663*Constants!$B$4)+50)/100))</f>
        <v>501.125</v>
      </c>
      <c r="W663">
        <f>IF(J663&lt;&gt;0,(ABS(S663*Constants!$B$4)+50)/100,IF(S663=0,MAX((0-ABS(U663*Constants!$B$4)),0),(ABS(S663*Constants!$B$4)+50)/100))</f>
        <v>501.125</v>
      </c>
      <c r="X663">
        <f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400.5</v>
      </c>
      <c r="Y663">
        <f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400.5</v>
      </c>
      <c r="Z663">
        <f t="shared" si="174"/>
        <v>400.5</v>
      </c>
      <c r="AA663">
        <f t="shared" si="175"/>
        <v>400.5</v>
      </c>
      <c r="AB663">
        <f>IF(I663&lt;&gt;0,(ABS(X663*Constants!$B$10)+50)/100,IF(X663=0,MAX((AB662-ABS(Z663*Constants!$B$4)),0),(ABS(X663*Constants!$B$4)+50)/100))</f>
        <v>0.54005</v>
      </c>
      <c r="AC663">
        <f>IF(J663&lt;&gt;0,(ABS(Y663*Constants!$B$10)+50)/100,IF(Y663=0,MAX((AC662-ABS(AA663*Constants!$B$4)),0),(ABS(Y663*Constants!$B$4)+50)/100))</f>
        <v>0.54005</v>
      </c>
      <c r="AD663">
        <f t="shared" si="176"/>
        <v>401</v>
      </c>
      <c r="AE663">
        <f t="shared" si="177"/>
        <v>400.5</v>
      </c>
      <c r="AF663">
        <f t="shared" si="178"/>
        <v>400.5</v>
      </c>
      <c r="AG663">
        <f>((Constants!$B$5*AG662)+Constants!$B$4*AD663+AH662)/(Constants!$B$5+Constants!$B$4)</f>
        <v>401</v>
      </c>
      <c r="AH663">
        <f>((Constants!$B$5*AG662)+Constants!$B$4*AD663+AH662)-(Constants!$B$5+Constants!$B$4)*AG663</f>
        <v>0</v>
      </c>
      <c r="AI663">
        <f>((Constants!$B$5*AI662)+Constants!$B$4*AE663+AJ662)/(Constants!$B$5+Constants!$B$4)</f>
        <v>400.5</v>
      </c>
      <c r="AJ663">
        <f>((Constants!$B$5*AI662)+Constants!$B$4*AE663+AJ662)-(Constants!$B$4+Constants!$B$5)*AI663</f>
        <v>0</v>
      </c>
      <c r="AK663">
        <f>((Constants!$B$5*AK662)+Constants!$B$4*AF663+AL662)/(Constants!$B$5+Constants!$B$4)</f>
        <v>400.5</v>
      </c>
      <c r="AL663">
        <f>((Constants!$B$5*AK662)+Constants!$B$4*AF663+AL662)-(Constants!$B$5+Constants!$B$4)*AK663</f>
        <v>0</v>
      </c>
      <c r="AM663">
        <f t="shared" si="179"/>
        <v>1</v>
      </c>
      <c r="AN663">
        <f t="shared" si="180"/>
        <v>1</v>
      </c>
      <c r="AO663">
        <f>(200000*(ABS(N663)-ABS(N661))+Constants!$B$7)/(2*Constants!$B$7)</f>
        <v>0.5</v>
      </c>
      <c r="AP663">
        <f>(200000*(ABS(O663)-ABS(O661))+Constants!$B$7)/(2*Constants!$B$7)</f>
        <v>0.5</v>
      </c>
      <c r="AQ663">
        <f t="shared" si="181"/>
        <v>1</v>
      </c>
      <c r="AR663">
        <f>(Constants!$B$3*Constants!$B$8*I663*K663+AS662)/(Constants!$B$9*Constants!$B$4)</f>
        <v>2.51327433628319</v>
      </c>
      <c r="AS663">
        <f>(Constants!$B$3*Constants!$B$8*I663*K663+AS662)-(AR663*Constants!$B$9*Constants!$B$4)</f>
        <v>0</v>
      </c>
      <c r="AT663">
        <f t="shared" si="182"/>
        <v>1661.27433628316</v>
      </c>
      <c r="AU663">
        <f t="array" ref="AU663">IF(SUMPRODUCT(--(SIGN(AN630:AN662)=SIGN(K631:K663)))=0,2,IF(AV662&gt;0,1,0))</f>
        <v>0</v>
      </c>
      <c r="AV663">
        <f>IF(AU663=2,ROUND(5*1000/Constants!$B$11,0),IF(AV662&gt;0,AV662-1,0))</f>
        <v>0</v>
      </c>
      <c r="AW663">
        <f t="shared" si="183"/>
        <v>0</v>
      </c>
      <c r="AX663">
        <f ca="1" t="array" ref="AX663">IF(AW663&gt;Constants!$B$12,2,IF(SUMPRODUCT(--(AX644:AX663=2))=0,0,1))</f>
        <v>2</v>
      </c>
      <c r="AZ663">
        <f t="array" ref="AZ663">IF(ABS(AG663)&gt;Constants!$B$13,2,IF(SUMPRODUCT(--(AZ643:AZ662=2))=0,0,1))</f>
        <v>0</v>
      </c>
    </row>
    <row r="664" spans="1:52">
      <c r="A664" s="3">
        <v>662</v>
      </c>
      <c r="B664">
        <f>Signals!D663</f>
        <v>1</v>
      </c>
      <c r="C664">
        <f>Signals!E663</f>
        <v>1</v>
      </c>
      <c r="D664">
        <f>Signals!G663</f>
        <v>0</v>
      </c>
      <c r="E664">
        <f>Signals!J663</f>
        <v>0</v>
      </c>
      <c r="F664">
        <f>Signals!K663</f>
        <v>0</v>
      </c>
      <c r="G664">
        <f>IF(Constants!$B$2=2,-B664,B664)</f>
        <v>1</v>
      </c>
      <c r="H664">
        <f>IF(Constants!$C$2=2,-C664,C664)</f>
        <v>1</v>
      </c>
      <c r="I664">
        <f t="shared" si="167"/>
        <v>1</v>
      </c>
      <c r="J664">
        <f t="shared" si="168"/>
        <v>1</v>
      </c>
      <c r="K664">
        <f t="shared" si="169"/>
        <v>1</v>
      </c>
      <c r="L664">
        <f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400.5</v>
      </c>
      <c r="M664">
        <f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400.5</v>
      </c>
      <c r="N664">
        <f t="shared" si="170"/>
        <v>400.5</v>
      </c>
      <c r="O664">
        <f t="shared" si="171"/>
        <v>400.5</v>
      </c>
      <c r="P664">
        <f>IF(I664&lt;&gt;0,(ABS(L664*Constants!$B$10)+50)/100,MAX(P663-ABS(N664*Constants!$B$4),0))</f>
        <v>0.54005</v>
      </c>
      <c r="Q664">
        <f>IF(J664&lt;&gt;0,(ABS(M664*Constants!$B$10)+50)/100,MAX(Q663-ABS(O664*Constants!$B$4),0))</f>
        <v>0.54005</v>
      </c>
      <c r="R664">
        <f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400.5</v>
      </c>
      <c r="S664">
        <f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400.5</v>
      </c>
      <c r="T664">
        <f t="shared" si="172"/>
        <v>400.5</v>
      </c>
      <c r="U664">
        <f t="shared" si="173"/>
        <v>400.5</v>
      </c>
      <c r="V664">
        <f>IF(I664&lt;&gt;0,(ABS(R664*Constants!$B$4)+50)/100,IF(R664=0,MAX((0-ABS(T664*Constants!$B$4)),0),(ABS(R664*Constants!$B$4)+50)/100))</f>
        <v>501.125</v>
      </c>
      <c r="W664">
        <f>IF(J664&lt;&gt;0,(ABS(S664*Constants!$B$4)+50)/100,IF(S664=0,MAX((0-ABS(U664*Constants!$B$4)),0),(ABS(S664*Constants!$B$4)+50)/100))</f>
        <v>501.125</v>
      </c>
      <c r="X664">
        <f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400.5</v>
      </c>
      <c r="Y664">
        <f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400.5</v>
      </c>
      <c r="Z664">
        <f t="shared" si="174"/>
        <v>400.5</v>
      </c>
      <c r="AA664">
        <f t="shared" si="175"/>
        <v>400.5</v>
      </c>
      <c r="AB664">
        <f>IF(I664&lt;&gt;0,(ABS(X664*Constants!$B$10)+50)/100,IF(X664=0,MAX((AB663-ABS(Z664*Constants!$B$4)),0),(ABS(X664*Constants!$B$4)+50)/100))</f>
        <v>0.54005</v>
      </c>
      <c r="AC664">
        <f>IF(J664&lt;&gt;0,(ABS(Y664*Constants!$B$10)+50)/100,IF(Y664=0,MAX((AC663-ABS(AA664*Constants!$B$4)),0),(ABS(Y664*Constants!$B$4)+50)/100))</f>
        <v>0.54005</v>
      </c>
      <c r="AD664">
        <f t="shared" si="176"/>
        <v>401</v>
      </c>
      <c r="AE664">
        <f t="shared" si="177"/>
        <v>400.5</v>
      </c>
      <c r="AF664">
        <f t="shared" si="178"/>
        <v>400.5</v>
      </c>
      <c r="AG664">
        <f>((Constants!$B$5*AG663)+Constants!$B$4*AD664+AH663)/(Constants!$B$5+Constants!$B$4)</f>
        <v>401</v>
      </c>
      <c r="AH664">
        <f>((Constants!$B$5*AG663)+Constants!$B$4*AD664+AH663)-(Constants!$B$5+Constants!$B$4)*AG664</f>
        <v>0</v>
      </c>
      <c r="AI664">
        <f>((Constants!$B$5*AI663)+Constants!$B$4*AE664+AJ663)/(Constants!$B$5+Constants!$B$4)</f>
        <v>400.5</v>
      </c>
      <c r="AJ664">
        <f>((Constants!$B$5*AI663)+Constants!$B$4*AE664+AJ663)-(Constants!$B$4+Constants!$B$5)*AI664</f>
        <v>0</v>
      </c>
      <c r="AK664">
        <f>((Constants!$B$5*AK663)+Constants!$B$4*AF664+AL663)/(Constants!$B$5+Constants!$B$4)</f>
        <v>400.5</v>
      </c>
      <c r="AL664">
        <f>((Constants!$B$5*AK663)+Constants!$B$4*AF664+AL663)-(Constants!$B$5+Constants!$B$4)*AK664</f>
        <v>0</v>
      </c>
      <c r="AM664">
        <f t="shared" si="179"/>
        <v>1</v>
      </c>
      <c r="AN664">
        <f t="shared" si="180"/>
        <v>1</v>
      </c>
      <c r="AO664">
        <f>(200000*(ABS(N664)-ABS(N662))+Constants!$B$7)/(2*Constants!$B$7)</f>
        <v>0.5</v>
      </c>
      <c r="AP664">
        <f>(200000*(ABS(O664)-ABS(O662))+Constants!$B$7)/(2*Constants!$B$7)</f>
        <v>0.5</v>
      </c>
      <c r="AQ664">
        <f t="shared" si="181"/>
        <v>1</v>
      </c>
      <c r="AR664">
        <f>(Constants!$B$3*Constants!$B$8*I664*K664+AS663)/(Constants!$B$9*Constants!$B$4)</f>
        <v>2.51327433628319</v>
      </c>
      <c r="AS664">
        <f>(Constants!$B$3*Constants!$B$8*I664*K664+AS663)-(AR664*Constants!$B$9*Constants!$B$4)</f>
        <v>0</v>
      </c>
      <c r="AT664">
        <f t="shared" si="182"/>
        <v>1663.78761061944</v>
      </c>
      <c r="AU664">
        <f t="array" ref="AU664">IF(SUMPRODUCT(--(SIGN(AN631:AN663)=SIGN(K632:K664)))=0,2,IF(AV663&gt;0,1,0))</f>
        <v>0</v>
      </c>
      <c r="AV664">
        <f>IF(AU664=2,ROUND(5*1000/Constants!$B$11,0),IF(AV663&gt;0,AV663-1,0))</f>
        <v>0</v>
      </c>
      <c r="AW664">
        <f t="shared" si="183"/>
        <v>0</v>
      </c>
      <c r="AX664">
        <f ca="1" t="array" ref="AX664">IF(AW664&gt;Constants!$B$12,2,IF(SUMPRODUCT(--(AX645:AX664=2))=0,0,1))</f>
        <v>2</v>
      </c>
      <c r="AZ664">
        <f t="array" ref="AZ664">IF(ABS(AG664)&gt;Constants!$B$13,2,IF(SUMPRODUCT(--(AZ644:AZ663=2))=0,0,1))</f>
        <v>0</v>
      </c>
    </row>
    <row r="665" spans="1:52">
      <c r="A665" s="3">
        <v>663</v>
      </c>
      <c r="B665">
        <f>Signals!D664</f>
        <v>1</v>
      </c>
      <c r="C665">
        <f>Signals!E664</f>
        <v>1</v>
      </c>
      <c r="D665">
        <f>Signals!G664</f>
        <v>0</v>
      </c>
      <c r="E665">
        <f>Signals!J664</f>
        <v>0</v>
      </c>
      <c r="F665">
        <f>Signals!K664</f>
        <v>0</v>
      </c>
      <c r="G665">
        <f>IF(Constants!$B$2=2,-B665,B665)</f>
        <v>1</v>
      </c>
      <c r="H665">
        <f>IF(Constants!$C$2=2,-C665,C665)</f>
        <v>1</v>
      </c>
      <c r="I665">
        <f t="shared" si="167"/>
        <v>1</v>
      </c>
      <c r="J665">
        <f t="shared" si="168"/>
        <v>1</v>
      </c>
      <c r="K665">
        <f t="shared" si="169"/>
        <v>1</v>
      </c>
      <c r="L665">
        <f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400.5</v>
      </c>
      <c r="M665">
        <f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400.5</v>
      </c>
      <c r="N665">
        <f t="shared" si="170"/>
        <v>400.5</v>
      </c>
      <c r="O665">
        <f t="shared" si="171"/>
        <v>400.5</v>
      </c>
      <c r="P665">
        <f>IF(I665&lt;&gt;0,(ABS(L665*Constants!$B$10)+50)/100,MAX(P664-ABS(N665*Constants!$B$4),0))</f>
        <v>0.54005</v>
      </c>
      <c r="Q665">
        <f>IF(J665&lt;&gt;0,(ABS(M665*Constants!$B$10)+50)/100,MAX(Q664-ABS(O665*Constants!$B$4),0))</f>
        <v>0.54005</v>
      </c>
      <c r="R665">
        <f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400.5</v>
      </c>
      <c r="S665">
        <f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400.5</v>
      </c>
      <c r="T665">
        <f t="shared" si="172"/>
        <v>400.5</v>
      </c>
      <c r="U665">
        <f t="shared" si="173"/>
        <v>400.5</v>
      </c>
      <c r="V665">
        <f>IF(I665&lt;&gt;0,(ABS(R665*Constants!$B$4)+50)/100,IF(R665=0,MAX((0-ABS(T665*Constants!$B$4)),0),(ABS(R665*Constants!$B$4)+50)/100))</f>
        <v>501.125</v>
      </c>
      <c r="W665">
        <f>IF(J665&lt;&gt;0,(ABS(S665*Constants!$B$4)+50)/100,IF(S665=0,MAX((0-ABS(U665*Constants!$B$4)),0),(ABS(S665*Constants!$B$4)+50)/100))</f>
        <v>501.125</v>
      </c>
      <c r="X665">
        <f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400.5</v>
      </c>
      <c r="Y665">
        <f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400.5</v>
      </c>
      <c r="Z665">
        <f t="shared" si="174"/>
        <v>400.5</v>
      </c>
      <c r="AA665">
        <f t="shared" si="175"/>
        <v>400.5</v>
      </c>
      <c r="AB665">
        <f>IF(I665&lt;&gt;0,(ABS(X665*Constants!$B$10)+50)/100,IF(X665=0,MAX((AB664-ABS(Z665*Constants!$B$4)),0),(ABS(X665*Constants!$B$4)+50)/100))</f>
        <v>0.54005</v>
      </c>
      <c r="AC665">
        <f>IF(J665&lt;&gt;0,(ABS(Y665*Constants!$B$10)+50)/100,IF(Y665=0,MAX((AC664-ABS(AA665*Constants!$B$4)),0),(ABS(Y665*Constants!$B$4)+50)/100))</f>
        <v>0.54005</v>
      </c>
      <c r="AD665">
        <f t="shared" si="176"/>
        <v>401</v>
      </c>
      <c r="AE665">
        <f t="shared" si="177"/>
        <v>400.5</v>
      </c>
      <c r="AF665">
        <f t="shared" si="178"/>
        <v>400.5</v>
      </c>
      <c r="AG665">
        <f>((Constants!$B$5*AG664)+Constants!$B$4*AD665+AH664)/(Constants!$B$5+Constants!$B$4)</f>
        <v>401</v>
      </c>
      <c r="AH665">
        <f>((Constants!$B$5*AG664)+Constants!$B$4*AD665+AH664)-(Constants!$B$5+Constants!$B$4)*AG665</f>
        <v>0</v>
      </c>
      <c r="AI665">
        <f>((Constants!$B$5*AI664)+Constants!$B$4*AE665+AJ664)/(Constants!$B$5+Constants!$B$4)</f>
        <v>400.5</v>
      </c>
      <c r="AJ665">
        <f>((Constants!$B$5*AI664)+Constants!$B$4*AE665+AJ664)-(Constants!$B$4+Constants!$B$5)*AI665</f>
        <v>0</v>
      </c>
      <c r="AK665">
        <f>((Constants!$B$5*AK664)+Constants!$B$4*AF665+AL664)/(Constants!$B$5+Constants!$B$4)</f>
        <v>400.5</v>
      </c>
      <c r="AL665">
        <f>((Constants!$B$5*AK664)+Constants!$B$4*AF665+AL664)-(Constants!$B$5+Constants!$B$4)*AK665</f>
        <v>0</v>
      </c>
      <c r="AM665">
        <f t="shared" si="179"/>
        <v>1</v>
      </c>
      <c r="AN665">
        <f t="shared" si="180"/>
        <v>1</v>
      </c>
      <c r="AO665">
        <f>(200000*(ABS(N665)-ABS(N663))+Constants!$B$7)/(2*Constants!$B$7)</f>
        <v>0.5</v>
      </c>
      <c r="AP665">
        <f>(200000*(ABS(O665)-ABS(O663))+Constants!$B$7)/(2*Constants!$B$7)</f>
        <v>0.5</v>
      </c>
      <c r="AQ665">
        <f t="shared" si="181"/>
        <v>1</v>
      </c>
      <c r="AR665">
        <f>(Constants!$B$3*Constants!$B$8*I665*K665+AS664)/(Constants!$B$9*Constants!$B$4)</f>
        <v>2.51327433628319</v>
      </c>
      <c r="AS665">
        <f>(Constants!$B$3*Constants!$B$8*I665*K665+AS664)-(AR665*Constants!$B$9*Constants!$B$4)</f>
        <v>0</v>
      </c>
      <c r="AT665">
        <f t="shared" si="182"/>
        <v>1666.30088495572</v>
      </c>
      <c r="AU665">
        <f t="array" ref="AU665">IF(SUMPRODUCT(--(SIGN(AN632:AN664)=SIGN(K633:K665)))=0,2,IF(AV664&gt;0,1,0))</f>
        <v>0</v>
      </c>
      <c r="AV665">
        <f>IF(AU665=2,ROUND(5*1000/Constants!$B$11,0),IF(AV664&gt;0,AV664-1,0))</f>
        <v>0</v>
      </c>
      <c r="AW665">
        <f t="shared" si="183"/>
        <v>0</v>
      </c>
      <c r="AX665">
        <f ca="1" t="array" ref="AX665">IF(AW665&gt;Constants!$B$12,2,IF(SUMPRODUCT(--(AX646:AX665=2))=0,0,1))</f>
        <v>2</v>
      </c>
      <c r="AZ665">
        <f t="array" ref="AZ665">IF(ABS(AG665)&gt;Constants!$B$13,2,IF(SUMPRODUCT(--(AZ645:AZ664=2))=0,0,1))</f>
        <v>0</v>
      </c>
    </row>
    <row r="666" spans="1:52">
      <c r="A666" s="3">
        <v>664</v>
      </c>
      <c r="B666">
        <f>Signals!D665</f>
        <v>1</v>
      </c>
      <c r="C666">
        <f>Signals!E665</f>
        <v>1</v>
      </c>
      <c r="D666">
        <f>Signals!G665</f>
        <v>0</v>
      </c>
      <c r="E666">
        <f>Signals!J665</f>
        <v>0</v>
      </c>
      <c r="F666">
        <f>Signals!K665</f>
        <v>0</v>
      </c>
      <c r="G666">
        <f>IF(Constants!$B$2=2,-B666,B666)</f>
        <v>1</v>
      </c>
      <c r="H666">
        <f>IF(Constants!$C$2=2,-C666,C666)</f>
        <v>1</v>
      </c>
      <c r="I666">
        <f t="shared" si="167"/>
        <v>1</v>
      </c>
      <c r="J666">
        <f t="shared" si="168"/>
        <v>1</v>
      </c>
      <c r="K666">
        <f t="shared" si="169"/>
        <v>1</v>
      </c>
      <c r="L666">
        <f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400.5</v>
      </c>
      <c r="M666">
        <f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400.5</v>
      </c>
      <c r="N666">
        <f t="shared" si="170"/>
        <v>400.5</v>
      </c>
      <c r="O666">
        <f t="shared" si="171"/>
        <v>400.5</v>
      </c>
      <c r="P666">
        <f>IF(I666&lt;&gt;0,(ABS(L666*Constants!$B$10)+50)/100,MAX(P665-ABS(N666*Constants!$B$4),0))</f>
        <v>0.54005</v>
      </c>
      <c r="Q666">
        <f>IF(J666&lt;&gt;0,(ABS(M666*Constants!$B$10)+50)/100,MAX(Q665-ABS(O666*Constants!$B$4),0))</f>
        <v>0.54005</v>
      </c>
      <c r="R666">
        <f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400.5</v>
      </c>
      <c r="S666">
        <f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400.5</v>
      </c>
      <c r="T666">
        <f t="shared" si="172"/>
        <v>400.5</v>
      </c>
      <c r="U666">
        <f t="shared" si="173"/>
        <v>400.5</v>
      </c>
      <c r="V666">
        <f>IF(I666&lt;&gt;0,(ABS(R666*Constants!$B$4)+50)/100,IF(R666=0,MAX((0-ABS(T666*Constants!$B$4)),0),(ABS(R666*Constants!$B$4)+50)/100))</f>
        <v>501.125</v>
      </c>
      <c r="W666">
        <f>IF(J666&lt;&gt;0,(ABS(S666*Constants!$B$4)+50)/100,IF(S666=0,MAX((0-ABS(U666*Constants!$B$4)),0),(ABS(S666*Constants!$B$4)+50)/100))</f>
        <v>501.125</v>
      </c>
      <c r="X666">
        <f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400.5</v>
      </c>
      <c r="Y666">
        <f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400.5</v>
      </c>
      <c r="Z666">
        <f t="shared" si="174"/>
        <v>400.5</v>
      </c>
      <c r="AA666">
        <f t="shared" si="175"/>
        <v>400.5</v>
      </c>
      <c r="AB666">
        <f>IF(I666&lt;&gt;0,(ABS(X666*Constants!$B$10)+50)/100,IF(X666=0,MAX((AB665-ABS(Z666*Constants!$B$4)),0),(ABS(X666*Constants!$B$4)+50)/100))</f>
        <v>0.54005</v>
      </c>
      <c r="AC666">
        <f>IF(J666&lt;&gt;0,(ABS(Y666*Constants!$B$10)+50)/100,IF(Y666=0,MAX((AC665-ABS(AA666*Constants!$B$4)),0),(ABS(Y666*Constants!$B$4)+50)/100))</f>
        <v>0.54005</v>
      </c>
      <c r="AD666">
        <f t="shared" si="176"/>
        <v>401</v>
      </c>
      <c r="AE666">
        <f t="shared" si="177"/>
        <v>400.5</v>
      </c>
      <c r="AF666">
        <f t="shared" si="178"/>
        <v>400.5</v>
      </c>
      <c r="AG666">
        <f>((Constants!$B$5*AG665)+Constants!$B$4*AD666+AH665)/(Constants!$B$5+Constants!$B$4)</f>
        <v>401</v>
      </c>
      <c r="AH666">
        <f>((Constants!$B$5*AG665)+Constants!$B$4*AD666+AH665)-(Constants!$B$5+Constants!$B$4)*AG666</f>
        <v>0</v>
      </c>
      <c r="AI666">
        <f>((Constants!$B$5*AI665)+Constants!$B$4*AE666+AJ665)/(Constants!$B$5+Constants!$B$4)</f>
        <v>400.5</v>
      </c>
      <c r="AJ666">
        <f>((Constants!$B$5*AI665)+Constants!$B$4*AE666+AJ665)-(Constants!$B$4+Constants!$B$5)*AI666</f>
        <v>0</v>
      </c>
      <c r="AK666">
        <f>((Constants!$B$5*AK665)+Constants!$B$4*AF666+AL665)/(Constants!$B$5+Constants!$B$4)</f>
        <v>400.5</v>
      </c>
      <c r="AL666">
        <f>((Constants!$B$5*AK665)+Constants!$B$4*AF666+AL665)-(Constants!$B$5+Constants!$B$4)*AK666</f>
        <v>0</v>
      </c>
      <c r="AM666">
        <f t="shared" si="179"/>
        <v>1</v>
      </c>
      <c r="AN666">
        <f t="shared" si="180"/>
        <v>1</v>
      </c>
      <c r="AO666">
        <f>(200000*(ABS(N666)-ABS(N664))+Constants!$B$7)/(2*Constants!$B$7)</f>
        <v>0.5</v>
      </c>
      <c r="AP666">
        <f>(200000*(ABS(O666)-ABS(O664))+Constants!$B$7)/(2*Constants!$B$7)</f>
        <v>0.5</v>
      </c>
      <c r="AQ666">
        <f t="shared" si="181"/>
        <v>1</v>
      </c>
      <c r="AR666">
        <f>(Constants!$B$3*Constants!$B$8*I666*K666+AS665)/(Constants!$B$9*Constants!$B$4)</f>
        <v>2.51327433628319</v>
      </c>
      <c r="AS666">
        <f>(Constants!$B$3*Constants!$B$8*I666*K666+AS665)-(AR666*Constants!$B$9*Constants!$B$4)</f>
        <v>0</v>
      </c>
      <c r="AT666">
        <f t="shared" si="182"/>
        <v>1668.81415929201</v>
      </c>
      <c r="AU666">
        <f t="array" ref="AU666">IF(SUMPRODUCT(--(SIGN(AN633:AN665)=SIGN(K634:K666)))=0,2,IF(AV665&gt;0,1,0))</f>
        <v>0</v>
      </c>
      <c r="AV666">
        <f>IF(AU666=2,ROUND(5*1000/Constants!$B$11,0),IF(AV665&gt;0,AV665-1,0))</f>
        <v>0</v>
      </c>
      <c r="AW666">
        <f t="shared" si="183"/>
        <v>0</v>
      </c>
      <c r="AX666">
        <f ca="1" t="array" ref="AX666">IF(AW666&gt;Constants!$B$12,2,IF(SUMPRODUCT(--(AX647:AX666=2))=0,0,1))</f>
        <v>2</v>
      </c>
      <c r="AZ666">
        <f t="array" ref="AZ666">IF(ABS(AG666)&gt;Constants!$B$13,2,IF(SUMPRODUCT(--(AZ646:AZ665=2))=0,0,1))</f>
        <v>0</v>
      </c>
    </row>
    <row r="667" spans="1:52">
      <c r="A667" s="3">
        <v>665</v>
      </c>
      <c r="B667">
        <f>Signals!D666</f>
        <v>1</v>
      </c>
      <c r="C667">
        <f>Signals!E666</f>
        <v>1</v>
      </c>
      <c r="D667">
        <f>Signals!G666</f>
        <v>0</v>
      </c>
      <c r="E667">
        <f>Signals!J666</f>
        <v>0</v>
      </c>
      <c r="F667">
        <f>Signals!K666</f>
        <v>0</v>
      </c>
      <c r="G667">
        <f>IF(Constants!$B$2=2,-B667,B667)</f>
        <v>1</v>
      </c>
      <c r="H667">
        <f>IF(Constants!$C$2=2,-C667,C667)</f>
        <v>1</v>
      </c>
      <c r="I667">
        <f t="shared" si="167"/>
        <v>1</v>
      </c>
      <c r="J667">
        <f t="shared" si="168"/>
        <v>1</v>
      </c>
      <c r="K667">
        <f t="shared" si="169"/>
        <v>1</v>
      </c>
      <c r="L667">
        <f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400.5</v>
      </c>
      <c r="M667">
        <f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400.5</v>
      </c>
      <c r="N667">
        <f t="shared" si="170"/>
        <v>400.5</v>
      </c>
      <c r="O667">
        <f t="shared" si="171"/>
        <v>400.5</v>
      </c>
      <c r="P667">
        <f>IF(I667&lt;&gt;0,(ABS(L667*Constants!$B$10)+50)/100,MAX(P666-ABS(N667*Constants!$B$4),0))</f>
        <v>0.54005</v>
      </c>
      <c r="Q667">
        <f>IF(J667&lt;&gt;0,(ABS(M667*Constants!$B$10)+50)/100,MAX(Q666-ABS(O667*Constants!$B$4),0))</f>
        <v>0.54005</v>
      </c>
      <c r="R667">
        <f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400.5</v>
      </c>
      <c r="S667">
        <f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400.5</v>
      </c>
      <c r="T667">
        <f t="shared" si="172"/>
        <v>400.5</v>
      </c>
      <c r="U667">
        <f t="shared" si="173"/>
        <v>400.5</v>
      </c>
      <c r="V667">
        <f>IF(I667&lt;&gt;0,(ABS(R667*Constants!$B$4)+50)/100,IF(R667=0,MAX((0-ABS(T667*Constants!$B$4)),0),(ABS(R667*Constants!$B$4)+50)/100))</f>
        <v>501.125</v>
      </c>
      <c r="W667">
        <f>IF(J667&lt;&gt;0,(ABS(S667*Constants!$B$4)+50)/100,IF(S667=0,MAX((0-ABS(U667*Constants!$B$4)),0),(ABS(S667*Constants!$B$4)+50)/100))</f>
        <v>501.125</v>
      </c>
      <c r="X667">
        <f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400.5</v>
      </c>
      <c r="Y667">
        <f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400.5</v>
      </c>
      <c r="Z667">
        <f t="shared" si="174"/>
        <v>400.5</v>
      </c>
      <c r="AA667">
        <f t="shared" si="175"/>
        <v>400.5</v>
      </c>
      <c r="AB667">
        <f>IF(I667&lt;&gt;0,(ABS(X667*Constants!$B$10)+50)/100,IF(X667=0,MAX((AB666-ABS(Z667*Constants!$B$4)),0),(ABS(X667*Constants!$B$4)+50)/100))</f>
        <v>0.54005</v>
      </c>
      <c r="AC667">
        <f>IF(J667&lt;&gt;0,(ABS(Y667*Constants!$B$10)+50)/100,IF(Y667=0,MAX((AC666-ABS(AA667*Constants!$B$4)),0),(ABS(Y667*Constants!$B$4)+50)/100))</f>
        <v>0.54005</v>
      </c>
      <c r="AD667">
        <f t="shared" si="176"/>
        <v>401</v>
      </c>
      <c r="AE667">
        <f t="shared" si="177"/>
        <v>400.5</v>
      </c>
      <c r="AF667">
        <f t="shared" si="178"/>
        <v>400.5</v>
      </c>
      <c r="AG667">
        <f>((Constants!$B$5*AG666)+Constants!$B$4*AD667+AH666)/(Constants!$B$5+Constants!$B$4)</f>
        <v>401</v>
      </c>
      <c r="AH667">
        <f>((Constants!$B$5*AG666)+Constants!$B$4*AD667+AH666)-(Constants!$B$5+Constants!$B$4)*AG667</f>
        <v>0</v>
      </c>
      <c r="AI667">
        <f>((Constants!$B$5*AI666)+Constants!$B$4*AE667+AJ666)/(Constants!$B$5+Constants!$B$4)</f>
        <v>400.5</v>
      </c>
      <c r="AJ667">
        <f>((Constants!$B$5*AI666)+Constants!$B$4*AE667+AJ666)-(Constants!$B$4+Constants!$B$5)*AI667</f>
        <v>0</v>
      </c>
      <c r="AK667">
        <f>((Constants!$B$5*AK666)+Constants!$B$4*AF667+AL666)/(Constants!$B$5+Constants!$B$4)</f>
        <v>400.5</v>
      </c>
      <c r="AL667">
        <f>((Constants!$B$5*AK666)+Constants!$B$4*AF667+AL666)-(Constants!$B$5+Constants!$B$4)*AK667</f>
        <v>0</v>
      </c>
      <c r="AM667">
        <f t="shared" si="179"/>
        <v>1</v>
      </c>
      <c r="AN667">
        <f t="shared" si="180"/>
        <v>1</v>
      </c>
      <c r="AO667">
        <f>(200000*(ABS(N667)-ABS(N665))+Constants!$B$7)/(2*Constants!$B$7)</f>
        <v>0.5</v>
      </c>
      <c r="AP667">
        <f>(200000*(ABS(O667)-ABS(O665))+Constants!$B$7)/(2*Constants!$B$7)</f>
        <v>0.5</v>
      </c>
      <c r="AQ667">
        <f t="shared" si="181"/>
        <v>1</v>
      </c>
      <c r="AR667">
        <f>(Constants!$B$3*Constants!$B$8*I667*K667+AS666)/(Constants!$B$9*Constants!$B$4)</f>
        <v>2.51327433628319</v>
      </c>
      <c r="AS667">
        <f>(Constants!$B$3*Constants!$B$8*I667*K667+AS666)-(AR667*Constants!$B$9*Constants!$B$4)</f>
        <v>0</v>
      </c>
      <c r="AT667">
        <f t="shared" si="182"/>
        <v>1671.32743362829</v>
      </c>
      <c r="AU667">
        <f t="array" ref="AU667">IF(SUMPRODUCT(--(SIGN(AN634:AN666)=SIGN(K635:K667)))=0,2,IF(AV666&gt;0,1,0))</f>
        <v>0</v>
      </c>
      <c r="AV667">
        <f>IF(AU667=2,ROUND(5*1000/Constants!$B$11,0),IF(AV666&gt;0,AV666-1,0))</f>
        <v>0</v>
      </c>
      <c r="AW667">
        <f t="shared" si="183"/>
        <v>0</v>
      </c>
      <c r="AX667">
        <f ca="1" t="array" ref="AX667">IF(AW667&gt;Constants!$B$12,2,IF(SUMPRODUCT(--(AX648:AX667=2))=0,0,1))</f>
        <v>2</v>
      </c>
      <c r="AZ667">
        <f t="array" ref="AZ667">IF(ABS(AG667)&gt;Constants!$B$13,2,IF(SUMPRODUCT(--(AZ647:AZ666=2))=0,0,1))</f>
        <v>0</v>
      </c>
    </row>
    <row r="668" spans="1:52">
      <c r="A668" s="3">
        <v>666</v>
      </c>
      <c r="B668">
        <f>Signals!D667</f>
        <v>1</v>
      </c>
      <c r="C668">
        <f>Signals!E667</f>
        <v>1</v>
      </c>
      <c r="D668">
        <f>Signals!G667</f>
        <v>0</v>
      </c>
      <c r="E668">
        <f>Signals!J667</f>
        <v>0</v>
      </c>
      <c r="F668">
        <f>Signals!K667</f>
        <v>0</v>
      </c>
      <c r="G668">
        <f>IF(Constants!$B$2=2,-B668,B668)</f>
        <v>1</v>
      </c>
      <c r="H668">
        <f>IF(Constants!$C$2=2,-C668,C668)</f>
        <v>1</v>
      </c>
      <c r="I668">
        <f t="shared" si="167"/>
        <v>1</v>
      </c>
      <c r="J668">
        <f t="shared" si="168"/>
        <v>1</v>
      </c>
      <c r="K668">
        <f t="shared" si="169"/>
        <v>1</v>
      </c>
      <c r="L668">
        <f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400.5</v>
      </c>
      <c r="M668">
        <f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400.5</v>
      </c>
      <c r="N668">
        <f t="shared" si="170"/>
        <v>400.5</v>
      </c>
      <c r="O668">
        <f t="shared" si="171"/>
        <v>400.5</v>
      </c>
      <c r="P668">
        <f>IF(I668&lt;&gt;0,(ABS(L668*Constants!$B$10)+50)/100,MAX(P667-ABS(N668*Constants!$B$4),0))</f>
        <v>0.54005</v>
      </c>
      <c r="Q668">
        <f>IF(J668&lt;&gt;0,(ABS(M668*Constants!$B$10)+50)/100,MAX(Q667-ABS(O668*Constants!$B$4),0))</f>
        <v>0.54005</v>
      </c>
      <c r="R668">
        <f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400.5</v>
      </c>
      <c r="S668">
        <f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400.5</v>
      </c>
      <c r="T668">
        <f t="shared" si="172"/>
        <v>400.5</v>
      </c>
      <c r="U668">
        <f t="shared" si="173"/>
        <v>400.5</v>
      </c>
      <c r="V668">
        <f>IF(I668&lt;&gt;0,(ABS(R668*Constants!$B$4)+50)/100,IF(R668=0,MAX((0-ABS(T668*Constants!$B$4)),0),(ABS(R668*Constants!$B$4)+50)/100))</f>
        <v>501.125</v>
      </c>
      <c r="W668">
        <f>IF(J668&lt;&gt;0,(ABS(S668*Constants!$B$4)+50)/100,IF(S668=0,MAX((0-ABS(U668*Constants!$B$4)),0),(ABS(S668*Constants!$B$4)+50)/100))</f>
        <v>501.125</v>
      </c>
      <c r="X668">
        <f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400.5</v>
      </c>
      <c r="Y668">
        <f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400.5</v>
      </c>
      <c r="Z668">
        <f t="shared" si="174"/>
        <v>400.5</v>
      </c>
      <c r="AA668">
        <f t="shared" si="175"/>
        <v>400.5</v>
      </c>
      <c r="AB668">
        <f>IF(I668&lt;&gt;0,(ABS(X668*Constants!$B$10)+50)/100,IF(X668=0,MAX((AB667-ABS(Z668*Constants!$B$4)),0),(ABS(X668*Constants!$B$4)+50)/100))</f>
        <v>0.54005</v>
      </c>
      <c r="AC668">
        <f>IF(J668&lt;&gt;0,(ABS(Y668*Constants!$B$10)+50)/100,IF(Y668=0,MAX((AC667-ABS(AA668*Constants!$B$4)),0),(ABS(Y668*Constants!$B$4)+50)/100))</f>
        <v>0.54005</v>
      </c>
      <c r="AD668">
        <f t="shared" si="176"/>
        <v>401</v>
      </c>
      <c r="AE668">
        <f t="shared" si="177"/>
        <v>400.5</v>
      </c>
      <c r="AF668">
        <f t="shared" si="178"/>
        <v>400.5</v>
      </c>
      <c r="AG668">
        <f>((Constants!$B$5*AG667)+Constants!$B$4*AD668+AH667)/(Constants!$B$5+Constants!$B$4)</f>
        <v>401</v>
      </c>
      <c r="AH668">
        <f>((Constants!$B$5*AG667)+Constants!$B$4*AD668+AH667)-(Constants!$B$5+Constants!$B$4)*AG668</f>
        <v>0</v>
      </c>
      <c r="AI668">
        <f>((Constants!$B$5*AI667)+Constants!$B$4*AE668+AJ667)/(Constants!$B$5+Constants!$B$4)</f>
        <v>400.5</v>
      </c>
      <c r="AJ668">
        <f>((Constants!$B$5*AI667)+Constants!$B$4*AE668+AJ667)-(Constants!$B$4+Constants!$B$5)*AI668</f>
        <v>0</v>
      </c>
      <c r="AK668">
        <f>((Constants!$B$5*AK667)+Constants!$B$4*AF668+AL667)/(Constants!$B$5+Constants!$B$4)</f>
        <v>400.5</v>
      </c>
      <c r="AL668">
        <f>((Constants!$B$5*AK667)+Constants!$B$4*AF668+AL667)-(Constants!$B$5+Constants!$B$4)*AK668</f>
        <v>0</v>
      </c>
      <c r="AM668">
        <f t="shared" si="179"/>
        <v>1</v>
      </c>
      <c r="AN668">
        <f t="shared" si="180"/>
        <v>1</v>
      </c>
      <c r="AO668">
        <f>(200000*(ABS(N668)-ABS(N666))+Constants!$B$7)/(2*Constants!$B$7)</f>
        <v>0.5</v>
      </c>
      <c r="AP668">
        <f>(200000*(ABS(O668)-ABS(O666))+Constants!$B$7)/(2*Constants!$B$7)</f>
        <v>0.5</v>
      </c>
      <c r="AQ668">
        <f t="shared" si="181"/>
        <v>1</v>
      </c>
      <c r="AR668">
        <f>(Constants!$B$3*Constants!$B$8*I668*K668+AS667)/(Constants!$B$9*Constants!$B$4)</f>
        <v>2.51327433628319</v>
      </c>
      <c r="AS668">
        <f>(Constants!$B$3*Constants!$B$8*I668*K668+AS667)-(AR668*Constants!$B$9*Constants!$B$4)</f>
        <v>0</v>
      </c>
      <c r="AT668">
        <f t="shared" si="182"/>
        <v>1673.84070796457</v>
      </c>
      <c r="AU668">
        <f t="array" ref="AU668">IF(SUMPRODUCT(--(SIGN(AN635:AN667)=SIGN(K636:K668)))=0,2,IF(AV667&gt;0,1,0))</f>
        <v>0</v>
      </c>
      <c r="AV668">
        <f>IF(AU668=2,ROUND(5*1000/Constants!$B$11,0),IF(AV667&gt;0,AV667-1,0))</f>
        <v>0</v>
      </c>
      <c r="AW668">
        <f t="shared" si="183"/>
        <v>0</v>
      </c>
      <c r="AX668">
        <f ca="1" t="array" ref="AX668">IF(AW668&gt;Constants!$B$12,2,IF(SUMPRODUCT(--(AX649:AX668=2))=0,0,1))</f>
        <v>2</v>
      </c>
      <c r="AZ668">
        <f t="array" ref="AZ668">IF(ABS(AG668)&gt;Constants!$B$13,2,IF(SUMPRODUCT(--(AZ648:AZ667=2))=0,0,1))</f>
        <v>0</v>
      </c>
    </row>
    <row r="669" spans="1:52">
      <c r="A669" s="3">
        <v>667</v>
      </c>
      <c r="B669">
        <f>Signals!D668</f>
        <v>1</v>
      </c>
      <c r="C669">
        <f>Signals!E668</f>
        <v>1</v>
      </c>
      <c r="D669">
        <f>Signals!G668</f>
        <v>0</v>
      </c>
      <c r="E669">
        <f>Signals!J668</f>
        <v>0</v>
      </c>
      <c r="F669">
        <f>Signals!K668</f>
        <v>0</v>
      </c>
      <c r="G669">
        <f>IF(Constants!$B$2=2,-B669,B669)</f>
        <v>1</v>
      </c>
      <c r="H669">
        <f>IF(Constants!$C$2=2,-C669,C669)</f>
        <v>1</v>
      </c>
      <c r="I669">
        <f t="shared" si="167"/>
        <v>1</v>
      </c>
      <c r="J669">
        <f t="shared" si="168"/>
        <v>1</v>
      </c>
      <c r="K669">
        <f t="shared" si="169"/>
        <v>1</v>
      </c>
      <c r="L669">
        <f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400.5</v>
      </c>
      <c r="M669">
        <f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400.5</v>
      </c>
      <c r="N669">
        <f t="shared" si="170"/>
        <v>400.5</v>
      </c>
      <c r="O669">
        <f t="shared" si="171"/>
        <v>400.5</v>
      </c>
      <c r="P669">
        <f>IF(I669&lt;&gt;0,(ABS(L669*Constants!$B$10)+50)/100,MAX(P668-ABS(N669*Constants!$B$4),0))</f>
        <v>0.54005</v>
      </c>
      <c r="Q669">
        <f>IF(J669&lt;&gt;0,(ABS(M669*Constants!$B$10)+50)/100,MAX(Q668-ABS(O669*Constants!$B$4),0))</f>
        <v>0.54005</v>
      </c>
      <c r="R669">
        <f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400.5</v>
      </c>
      <c r="S669">
        <f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400.5</v>
      </c>
      <c r="T669">
        <f t="shared" si="172"/>
        <v>400.5</v>
      </c>
      <c r="U669">
        <f t="shared" si="173"/>
        <v>400.5</v>
      </c>
      <c r="V669">
        <f>IF(I669&lt;&gt;0,(ABS(R669*Constants!$B$4)+50)/100,IF(R669=0,MAX((0-ABS(T669*Constants!$B$4)),0),(ABS(R669*Constants!$B$4)+50)/100))</f>
        <v>501.125</v>
      </c>
      <c r="W669">
        <f>IF(J669&lt;&gt;0,(ABS(S669*Constants!$B$4)+50)/100,IF(S669=0,MAX((0-ABS(U669*Constants!$B$4)),0),(ABS(S669*Constants!$B$4)+50)/100))</f>
        <v>501.125</v>
      </c>
      <c r="X669">
        <f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400.5</v>
      </c>
      <c r="Y669">
        <f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400.5</v>
      </c>
      <c r="Z669">
        <f t="shared" si="174"/>
        <v>400.5</v>
      </c>
      <c r="AA669">
        <f t="shared" si="175"/>
        <v>400.5</v>
      </c>
      <c r="AB669">
        <f>IF(I669&lt;&gt;0,(ABS(X669*Constants!$B$10)+50)/100,IF(X669=0,MAX((AB668-ABS(Z669*Constants!$B$4)),0),(ABS(X669*Constants!$B$4)+50)/100))</f>
        <v>0.54005</v>
      </c>
      <c r="AC669">
        <f>IF(J669&lt;&gt;0,(ABS(Y669*Constants!$B$10)+50)/100,IF(Y669=0,MAX((AC668-ABS(AA669*Constants!$B$4)),0),(ABS(Y669*Constants!$B$4)+50)/100))</f>
        <v>0.54005</v>
      </c>
      <c r="AD669">
        <f t="shared" si="176"/>
        <v>401</v>
      </c>
      <c r="AE669">
        <f t="shared" si="177"/>
        <v>400.5</v>
      </c>
      <c r="AF669">
        <f t="shared" si="178"/>
        <v>400.5</v>
      </c>
      <c r="AG669">
        <f>((Constants!$B$5*AG668)+Constants!$B$4*AD669+AH668)/(Constants!$B$5+Constants!$B$4)</f>
        <v>401</v>
      </c>
      <c r="AH669">
        <f>((Constants!$B$5*AG668)+Constants!$B$4*AD669+AH668)-(Constants!$B$5+Constants!$B$4)*AG669</f>
        <v>0</v>
      </c>
      <c r="AI669">
        <f>((Constants!$B$5*AI668)+Constants!$B$4*AE669+AJ668)/(Constants!$B$5+Constants!$B$4)</f>
        <v>400.5</v>
      </c>
      <c r="AJ669">
        <f>((Constants!$B$5*AI668)+Constants!$B$4*AE669+AJ668)-(Constants!$B$4+Constants!$B$5)*AI669</f>
        <v>0</v>
      </c>
      <c r="AK669">
        <f>((Constants!$B$5*AK668)+Constants!$B$4*AF669+AL668)/(Constants!$B$5+Constants!$B$4)</f>
        <v>400.5</v>
      </c>
      <c r="AL669">
        <f>((Constants!$B$5*AK668)+Constants!$B$4*AF669+AL668)-(Constants!$B$5+Constants!$B$4)*AK669</f>
        <v>0</v>
      </c>
      <c r="AM669">
        <f t="shared" si="179"/>
        <v>1</v>
      </c>
      <c r="AN669">
        <f t="shared" si="180"/>
        <v>1</v>
      </c>
      <c r="AO669">
        <f>(200000*(ABS(N669)-ABS(N667))+Constants!$B$7)/(2*Constants!$B$7)</f>
        <v>0.5</v>
      </c>
      <c r="AP669">
        <f>(200000*(ABS(O669)-ABS(O667))+Constants!$B$7)/(2*Constants!$B$7)</f>
        <v>0.5</v>
      </c>
      <c r="AQ669">
        <f t="shared" si="181"/>
        <v>1</v>
      </c>
      <c r="AR669">
        <f>(Constants!$B$3*Constants!$B$8*I669*K669+AS668)/(Constants!$B$9*Constants!$B$4)</f>
        <v>2.51327433628319</v>
      </c>
      <c r="AS669">
        <f>(Constants!$B$3*Constants!$B$8*I669*K669+AS668)-(AR669*Constants!$B$9*Constants!$B$4)</f>
        <v>0</v>
      </c>
      <c r="AT669">
        <f t="shared" si="182"/>
        <v>1676.35398230086</v>
      </c>
      <c r="AU669">
        <f t="array" ref="AU669">IF(SUMPRODUCT(--(SIGN(AN636:AN668)=SIGN(K637:K669)))=0,2,IF(AV668&gt;0,1,0))</f>
        <v>0</v>
      </c>
      <c r="AV669">
        <f>IF(AU669=2,ROUND(5*1000/Constants!$B$11,0),IF(AV668&gt;0,AV668-1,0))</f>
        <v>0</v>
      </c>
      <c r="AW669">
        <f t="shared" si="183"/>
        <v>0</v>
      </c>
      <c r="AX669">
        <f ca="1" t="array" ref="AX669">IF(AW669&gt;Constants!$B$12,2,IF(SUMPRODUCT(--(AX650:AX669=2))=0,0,1))</f>
        <v>2</v>
      </c>
      <c r="AZ669">
        <f t="array" ref="AZ669">IF(ABS(AG669)&gt;Constants!$B$13,2,IF(SUMPRODUCT(--(AZ649:AZ668=2))=0,0,1))</f>
        <v>0</v>
      </c>
    </row>
    <row r="670" spans="1:52">
      <c r="A670" s="3">
        <v>668</v>
      </c>
      <c r="B670">
        <f>Signals!D669</f>
        <v>1</v>
      </c>
      <c r="C670">
        <f>Signals!E669</f>
        <v>1</v>
      </c>
      <c r="D670">
        <f>Signals!G669</f>
        <v>0</v>
      </c>
      <c r="E670">
        <f>Signals!J669</f>
        <v>0</v>
      </c>
      <c r="F670">
        <f>Signals!K669</f>
        <v>0</v>
      </c>
      <c r="G670">
        <f>IF(Constants!$B$2=2,-B670,B670)</f>
        <v>1</v>
      </c>
      <c r="H670">
        <f>IF(Constants!$C$2=2,-C670,C670)</f>
        <v>1</v>
      </c>
      <c r="I670">
        <f t="shared" si="167"/>
        <v>1</v>
      </c>
      <c r="J670">
        <f t="shared" si="168"/>
        <v>1</v>
      </c>
      <c r="K670">
        <f t="shared" si="169"/>
        <v>1</v>
      </c>
      <c r="L670">
        <f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400.5</v>
      </c>
      <c r="M670">
        <f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400.5</v>
      </c>
      <c r="N670">
        <f t="shared" si="170"/>
        <v>400.5</v>
      </c>
      <c r="O670">
        <f t="shared" si="171"/>
        <v>400.5</v>
      </c>
      <c r="P670">
        <f>IF(I670&lt;&gt;0,(ABS(L670*Constants!$B$10)+50)/100,MAX(P669-ABS(N670*Constants!$B$4),0))</f>
        <v>0.54005</v>
      </c>
      <c r="Q670">
        <f>IF(J670&lt;&gt;0,(ABS(M670*Constants!$B$10)+50)/100,MAX(Q669-ABS(O670*Constants!$B$4),0))</f>
        <v>0.54005</v>
      </c>
      <c r="R670">
        <f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400.5</v>
      </c>
      <c r="S670">
        <f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400.5</v>
      </c>
      <c r="T670">
        <f t="shared" si="172"/>
        <v>400.5</v>
      </c>
      <c r="U670">
        <f t="shared" si="173"/>
        <v>400.5</v>
      </c>
      <c r="V670">
        <f>IF(I670&lt;&gt;0,(ABS(R670*Constants!$B$4)+50)/100,IF(R670=0,MAX((0-ABS(T670*Constants!$B$4)),0),(ABS(R670*Constants!$B$4)+50)/100))</f>
        <v>501.125</v>
      </c>
      <c r="W670">
        <f>IF(J670&lt;&gt;0,(ABS(S670*Constants!$B$4)+50)/100,IF(S670=0,MAX((0-ABS(U670*Constants!$B$4)),0),(ABS(S670*Constants!$B$4)+50)/100))</f>
        <v>501.125</v>
      </c>
      <c r="X670">
        <f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400.5</v>
      </c>
      <c r="Y670">
        <f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400.5</v>
      </c>
      <c r="Z670">
        <f t="shared" si="174"/>
        <v>400.5</v>
      </c>
      <c r="AA670">
        <f t="shared" si="175"/>
        <v>400.5</v>
      </c>
      <c r="AB670">
        <f>IF(I670&lt;&gt;0,(ABS(X670*Constants!$B$10)+50)/100,IF(X670=0,MAX((AB669-ABS(Z670*Constants!$B$4)),0),(ABS(X670*Constants!$B$4)+50)/100))</f>
        <v>0.54005</v>
      </c>
      <c r="AC670">
        <f>IF(J670&lt;&gt;0,(ABS(Y670*Constants!$B$10)+50)/100,IF(Y670=0,MAX((AC669-ABS(AA670*Constants!$B$4)),0),(ABS(Y670*Constants!$B$4)+50)/100))</f>
        <v>0.54005</v>
      </c>
      <c r="AD670">
        <f t="shared" si="176"/>
        <v>401</v>
      </c>
      <c r="AE670">
        <f t="shared" si="177"/>
        <v>400.5</v>
      </c>
      <c r="AF670">
        <f t="shared" si="178"/>
        <v>400.5</v>
      </c>
      <c r="AG670">
        <f>((Constants!$B$5*AG669)+Constants!$B$4*AD670+AH669)/(Constants!$B$5+Constants!$B$4)</f>
        <v>401</v>
      </c>
      <c r="AH670">
        <f>((Constants!$B$5*AG669)+Constants!$B$4*AD670+AH669)-(Constants!$B$5+Constants!$B$4)*AG670</f>
        <v>0</v>
      </c>
      <c r="AI670">
        <f>((Constants!$B$5*AI669)+Constants!$B$4*AE670+AJ669)/(Constants!$B$5+Constants!$B$4)</f>
        <v>400.5</v>
      </c>
      <c r="AJ670">
        <f>((Constants!$B$5*AI669)+Constants!$B$4*AE670+AJ669)-(Constants!$B$4+Constants!$B$5)*AI670</f>
        <v>0</v>
      </c>
      <c r="AK670">
        <f>((Constants!$B$5*AK669)+Constants!$B$4*AF670+AL669)/(Constants!$B$5+Constants!$B$4)</f>
        <v>400.5</v>
      </c>
      <c r="AL670">
        <f>((Constants!$B$5*AK669)+Constants!$B$4*AF670+AL669)-(Constants!$B$5+Constants!$B$4)*AK670</f>
        <v>0</v>
      </c>
      <c r="AM670">
        <f t="shared" si="179"/>
        <v>1</v>
      </c>
      <c r="AN670">
        <f t="shared" si="180"/>
        <v>1</v>
      </c>
      <c r="AO670">
        <f>(200000*(ABS(N670)-ABS(N668))+Constants!$B$7)/(2*Constants!$B$7)</f>
        <v>0.5</v>
      </c>
      <c r="AP670">
        <f>(200000*(ABS(O670)-ABS(O668))+Constants!$B$7)/(2*Constants!$B$7)</f>
        <v>0.5</v>
      </c>
      <c r="AQ670">
        <f t="shared" si="181"/>
        <v>1</v>
      </c>
      <c r="AR670">
        <f>(Constants!$B$3*Constants!$B$8*I670*K670+AS669)/(Constants!$B$9*Constants!$B$4)</f>
        <v>2.51327433628319</v>
      </c>
      <c r="AS670">
        <f>(Constants!$B$3*Constants!$B$8*I670*K670+AS669)-(AR670*Constants!$B$9*Constants!$B$4)</f>
        <v>0</v>
      </c>
      <c r="AT670">
        <f t="shared" si="182"/>
        <v>1678.86725663714</v>
      </c>
      <c r="AU670">
        <f t="array" ref="AU670">IF(SUMPRODUCT(--(SIGN(AN637:AN669)=SIGN(K638:K670)))=0,2,IF(AV669&gt;0,1,0))</f>
        <v>0</v>
      </c>
      <c r="AV670">
        <f>IF(AU670=2,ROUND(5*1000/Constants!$B$11,0),IF(AV669&gt;0,AV669-1,0))</f>
        <v>0</v>
      </c>
      <c r="AW670">
        <f t="shared" si="183"/>
        <v>0</v>
      </c>
      <c r="AX670">
        <f ca="1" t="array" ref="AX670">IF(AW670&gt;Constants!$B$12,2,IF(SUMPRODUCT(--(AX651:AX670=2))=0,0,1))</f>
        <v>2</v>
      </c>
      <c r="AZ670">
        <f t="array" ref="AZ670">IF(ABS(AG670)&gt;Constants!$B$13,2,IF(SUMPRODUCT(--(AZ650:AZ669=2))=0,0,1))</f>
        <v>0</v>
      </c>
    </row>
    <row r="671" spans="1:52">
      <c r="A671" s="3">
        <v>669</v>
      </c>
      <c r="B671">
        <f>Signals!D670</f>
        <v>1</v>
      </c>
      <c r="C671">
        <f>Signals!E670</f>
        <v>1</v>
      </c>
      <c r="D671">
        <f>Signals!G670</f>
        <v>0</v>
      </c>
      <c r="E671">
        <f>Signals!J670</f>
        <v>0</v>
      </c>
      <c r="F671">
        <f>Signals!K670</f>
        <v>0</v>
      </c>
      <c r="G671">
        <f>IF(Constants!$B$2=2,-B671,B671)</f>
        <v>1</v>
      </c>
      <c r="H671">
        <f>IF(Constants!$C$2=2,-C671,C671)</f>
        <v>1</v>
      </c>
      <c r="I671">
        <f t="shared" si="167"/>
        <v>1</v>
      </c>
      <c r="J671">
        <f t="shared" si="168"/>
        <v>1</v>
      </c>
      <c r="K671">
        <f t="shared" si="169"/>
        <v>1</v>
      </c>
      <c r="L671">
        <f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400.5</v>
      </c>
      <c r="M671">
        <f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400.5</v>
      </c>
      <c r="N671">
        <f t="shared" si="170"/>
        <v>400.5</v>
      </c>
      <c r="O671">
        <f t="shared" si="171"/>
        <v>400.5</v>
      </c>
      <c r="P671">
        <f>IF(I671&lt;&gt;0,(ABS(L671*Constants!$B$10)+50)/100,MAX(P670-ABS(N671*Constants!$B$4),0))</f>
        <v>0.54005</v>
      </c>
      <c r="Q671">
        <f>IF(J671&lt;&gt;0,(ABS(M671*Constants!$B$10)+50)/100,MAX(Q670-ABS(O671*Constants!$B$4),0))</f>
        <v>0.54005</v>
      </c>
      <c r="R671">
        <f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400.5</v>
      </c>
      <c r="S671">
        <f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400.5</v>
      </c>
      <c r="T671">
        <f t="shared" si="172"/>
        <v>400.5</v>
      </c>
      <c r="U671">
        <f t="shared" si="173"/>
        <v>400.5</v>
      </c>
      <c r="V671">
        <f>IF(I671&lt;&gt;0,(ABS(R671*Constants!$B$4)+50)/100,IF(R671=0,MAX((0-ABS(T671*Constants!$B$4)),0),(ABS(R671*Constants!$B$4)+50)/100))</f>
        <v>501.125</v>
      </c>
      <c r="W671">
        <f>IF(J671&lt;&gt;0,(ABS(S671*Constants!$B$4)+50)/100,IF(S671=0,MAX((0-ABS(U671*Constants!$B$4)),0),(ABS(S671*Constants!$B$4)+50)/100))</f>
        <v>501.125</v>
      </c>
      <c r="X671">
        <f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400.5</v>
      </c>
      <c r="Y671">
        <f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400.5</v>
      </c>
      <c r="Z671">
        <f t="shared" si="174"/>
        <v>400.5</v>
      </c>
      <c r="AA671">
        <f t="shared" si="175"/>
        <v>400.5</v>
      </c>
      <c r="AB671">
        <f>IF(I671&lt;&gt;0,(ABS(X671*Constants!$B$10)+50)/100,IF(X671=0,MAX((AB670-ABS(Z671*Constants!$B$4)),0),(ABS(X671*Constants!$B$4)+50)/100))</f>
        <v>0.54005</v>
      </c>
      <c r="AC671">
        <f>IF(J671&lt;&gt;0,(ABS(Y671*Constants!$B$10)+50)/100,IF(Y671=0,MAX((AC670-ABS(AA671*Constants!$B$4)),0),(ABS(Y671*Constants!$B$4)+50)/100))</f>
        <v>0.54005</v>
      </c>
      <c r="AD671">
        <f t="shared" si="176"/>
        <v>401</v>
      </c>
      <c r="AE671">
        <f t="shared" si="177"/>
        <v>400.5</v>
      </c>
      <c r="AF671">
        <f t="shared" si="178"/>
        <v>400.5</v>
      </c>
      <c r="AG671">
        <f>((Constants!$B$5*AG670)+Constants!$B$4*AD671+AH670)/(Constants!$B$5+Constants!$B$4)</f>
        <v>401</v>
      </c>
      <c r="AH671">
        <f>((Constants!$B$5*AG670)+Constants!$B$4*AD671+AH670)-(Constants!$B$5+Constants!$B$4)*AG671</f>
        <v>0</v>
      </c>
      <c r="AI671">
        <f>((Constants!$B$5*AI670)+Constants!$B$4*AE671+AJ670)/(Constants!$B$5+Constants!$B$4)</f>
        <v>400.5</v>
      </c>
      <c r="AJ671">
        <f>((Constants!$B$5*AI670)+Constants!$B$4*AE671+AJ670)-(Constants!$B$4+Constants!$B$5)*AI671</f>
        <v>0</v>
      </c>
      <c r="AK671">
        <f>((Constants!$B$5*AK670)+Constants!$B$4*AF671+AL670)/(Constants!$B$5+Constants!$B$4)</f>
        <v>400.5</v>
      </c>
      <c r="AL671">
        <f>((Constants!$B$5*AK670)+Constants!$B$4*AF671+AL670)-(Constants!$B$5+Constants!$B$4)*AK671</f>
        <v>0</v>
      </c>
      <c r="AM671">
        <f t="shared" si="179"/>
        <v>1</v>
      </c>
      <c r="AN671">
        <f t="shared" si="180"/>
        <v>1</v>
      </c>
      <c r="AO671">
        <f>(200000*(ABS(N671)-ABS(N669))+Constants!$B$7)/(2*Constants!$B$7)</f>
        <v>0.5</v>
      </c>
      <c r="AP671">
        <f>(200000*(ABS(O671)-ABS(O669))+Constants!$B$7)/(2*Constants!$B$7)</f>
        <v>0.5</v>
      </c>
      <c r="AQ671">
        <f t="shared" si="181"/>
        <v>1</v>
      </c>
      <c r="AR671">
        <f>(Constants!$B$3*Constants!$B$8*I671*K671+AS670)/(Constants!$B$9*Constants!$B$4)</f>
        <v>2.51327433628319</v>
      </c>
      <c r="AS671">
        <f>(Constants!$B$3*Constants!$B$8*I671*K671+AS670)-(AR671*Constants!$B$9*Constants!$B$4)</f>
        <v>0</v>
      </c>
      <c r="AT671">
        <f t="shared" si="182"/>
        <v>1681.38053097342</v>
      </c>
      <c r="AU671">
        <f t="array" ref="AU671">IF(SUMPRODUCT(--(SIGN(AN638:AN670)=SIGN(K639:K671)))=0,2,IF(AV670&gt;0,1,0))</f>
        <v>0</v>
      </c>
      <c r="AV671">
        <f>IF(AU671=2,ROUND(5*1000/Constants!$B$11,0),IF(AV670&gt;0,AV670-1,0))</f>
        <v>0</v>
      </c>
      <c r="AW671">
        <f t="shared" si="183"/>
        <v>0</v>
      </c>
      <c r="AX671">
        <f ca="1" t="array" ref="AX671">IF(AW671&gt;Constants!$B$12,2,IF(SUMPRODUCT(--(AX652:AX671=2))=0,0,1))</f>
        <v>2</v>
      </c>
      <c r="AZ671">
        <f t="array" ref="AZ671">IF(ABS(AG671)&gt;Constants!$B$13,2,IF(SUMPRODUCT(--(AZ651:AZ670=2))=0,0,1))</f>
        <v>0</v>
      </c>
    </row>
    <row r="672" spans="1:52">
      <c r="A672" s="3">
        <v>670</v>
      </c>
      <c r="B672">
        <f>Signals!D671</f>
        <v>1</v>
      </c>
      <c r="C672">
        <f>Signals!E671</f>
        <v>1</v>
      </c>
      <c r="D672">
        <f>Signals!G671</f>
        <v>0</v>
      </c>
      <c r="E672">
        <f>Signals!J671</f>
        <v>0</v>
      </c>
      <c r="F672">
        <f>Signals!K671</f>
        <v>0</v>
      </c>
      <c r="G672">
        <f>IF(Constants!$B$2=2,-B672,B672)</f>
        <v>1</v>
      </c>
      <c r="H672">
        <f>IF(Constants!$C$2=2,-C672,C672)</f>
        <v>1</v>
      </c>
      <c r="I672">
        <f t="shared" si="167"/>
        <v>1</v>
      </c>
      <c r="J672">
        <f t="shared" si="168"/>
        <v>1</v>
      </c>
      <c r="K672">
        <f t="shared" si="169"/>
        <v>1</v>
      </c>
      <c r="L672">
        <f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400.5</v>
      </c>
      <c r="M672">
        <f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400.5</v>
      </c>
      <c r="N672">
        <f t="shared" si="170"/>
        <v>400.5</v>
      </c>
      <c r="O672">
        <f t="shared" si="171"/>
        <v>400.5</v>
      </c>
      <c r="P672">
        <f>IF(I672&lt;&gt;0,(ABS(L672*Constants!$B$10)+50)/100,MAX(P671-ABS(N672*Constants!$B$4),0))</f>
        <v>0.54005</v>
      </c>
      <c r="Q672">
        <f>IF(J672&lt;&gt;0,(ABS(M672*Constants!$B$10)+50)/100,MAX(Q671-ABS(O672*Constants!$B$4),0))</f>
        <v>0.54005</v>
      </c>
      <c r="R672">
        <f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400.5</v>
      </c>
      <c r="S672">
        <f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400.5</v>
      </c>
      <c r="T672">
        <f t="shared" si="172"/>
        <v>400.5</v>
      </c>
      <c r="U672">
        <f t="shared" si="173"/>
        <v>400.5</v>
      </c>
      <c r="V672">
        <f>IF(I672&lt;&gt;0,(ABS(R672*Constants!$B$4)+50)/100,IF(R672=0,MAX((0-ABS(T672*Constants!$B$4)),0),(ABS(R672*Constants!$B$4)+50)/100))</f>
        <v>501.125</v>
      </c>
      <c r="W672">
        <f>IF(J672&lt;&gt;0,(ABS(S672*Constants!$B$4)+50)/100,IF(S672=0,MAX((0-ABS(U672*Constants!$B$4)),0),(ABS(S672*Constants!$B$4)+50)/100))</f>
        <v>501.125</v>
      </c>
      <c r="X672">
        <f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400.5</v>
      </c>
      <c r="Y672">
        <f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400.5</v>
      </c>
      <c r="Z672">
        <f t="shared" si="174"/>
        <v>400.5</v>
      </c>
      <c r="AA672">
        <f t="shared" si="175"/>
        <v>400.5</v>
      </c>
      <c r="AB672">
        <f>IF(I672&lt;&gt;0,(ABS(X672*Constants!$B$10)+50)/100,IF(X672=0,MAX((AB671-ABS(Z672*Constants!$B$4)),0),(ABS(X672*Constants!$B$4)+50)/100))</f>
        <v>0.54005</v>
      </c>
      <c r="AC672">
        <f>IF(J672&lt;&gt;0,(ABS(Y672*Constants!$B$10)+50)/100,IF(Y672=0,MAX((AC671-ABS(AA672*Constants!$B$4)),0),(ABS(Y672*Constants!$B$4)+50)/100))</f>
        <v>0.54005</v>
      </c>
      <c r="AD672">
        <f t="shared" si="176"/>
        <v>401</v>
      </c>
      <c r="AE672">
        <f t="shared" si="177"/>
        <v>400.5</v>
      </c>
      <c r="AF672">
        <f t="shared" si="178"/>
        <v>400.5</v>
      </c>
      <c r="AG672">
        <f>((Constants!$B$5*AG671)+Constants!$B$4*AD672+AH671)/(Constants!$B$5+Constants!$B$4)</f>
        <v>401</v>
      </c>
      <c r="AH672">
        <f>((Constants!$B$5*AG671)+Constants!$B$4*AD672+AH671)-(Constants!$B$5+Constants!$B$4)*AG672</f>
        <v>0</v>
      </c>
      <c r="AI672">
        <f>((Constants!$B$5*AI671)+Constants!$B$4*AE672+AJ671)/(Constants!$B$5+Constants!$B$4)</f>
        <v>400.5</v>
      </c>
      <c r="AJ672">
        <f>((Constants!$B$5*AI671)+Constants!$B$4*AE672+AJ671)-(Constants!$B$4+Constants!$B$5)*AI672</f>
        <v>0</v>
      </c>
      <c r="AK672">
        <f>((Constants!$B$5*AK671)+Constants!$B$4*AF672+AL671)/(Constants!$B$5+Constants!$B$4)</f>
        <v>400.5</v>
      </c>
      <c r="AL672">
        <f>((Constants!$B$5*AK671)+Constants!$B$4*AF672+AL671)-(Constants!$B$5+Constants!$B$4)*AK672</f>
        <v>0</v>
      </c>
      <c r="AM672">
        <f t="shared" si="179"/>
        <v>1</v>
      </c>
      <c r="AN672">
        <f t="shared" si="180"/>
        <v>1</v>
      </c>
      <c r="AO672">
        <f>(200000*(ABS(N672)-ABS(N670))+Constants!$B$7)/(2*Constants!$B$7)</f>
        <v>0.5</v>
      </c>
      <c r="AP672">
        <f>(200000*(ABS(O672)-ABS(O670))+Constants!$B$7)/(2*Constants!$B$7)</f>
        <v>0.5</v>
      </c>
      <c r="AQ672">
        <f t="shared" si="181"/>
        <v>1</v>
      </c>
      <c r="AR672">
        <f>(Constants!$B$3*Constants!$B$8*I672*K672+AS671)/(Constants!$B$9*Constants!$B$4)</f>
        <v>2.51327433628319</v>
      </c>
      <c r="AS672">
        <f>(Constants!$B$3*Constants!$B$8*I672*K672+AS671)-(AR672*Constants!$B$9*Constants!$B$4)</f>
        <v>0</v>
      </c>
      <c r="AT672">
        <f t="shared" si="182"/>
        <v>1683.89380530971</v>
      </c>
      <c r="AU672">
        <f t="array" ref="AU672">IF(SUMPRODUCT(--(SIGN(AN639:AN671)=SIGN(K640:K672)))=0,2,IF(AV671&gt;0,1,0))</f>
        <v>0</v>
      </c>
      <c r="AV672">
        <f>IF(AU672=2,ROUND(5*1000/Constants!$B$11,0),IF(AV671&gt;0,AV671-1,0))</f>
        <v>0</v>
      </c>
      <c r="AW672">
        <f t="shared" si="183"/>
        <v>0</v>
      </c>
      <c r="AX672">
        <f ca="1" t="array" ref="AX672">IF(AW672&gt;Constants!$B$12,2,IF(SUMPRODUCT(--(AX653:AX672=2))=0,0,1))</f>
        <v>2</v>
      </c>
      <c r="AZ672">
        <f t="array" ref="AZ672">IF(ABS(AG672)&gt;Constants!$B$13,2,IF(SUMPRODUCT(--(AZ652:AZ671=2))=0,0,1))</f>
        <v>0</v>
      </c>
    </row>
    <row r="673" spans="1:52">
      <c r="A673" s="3">
        <v>671</v>
      </c>
      <c r="B673">
        <f>Signals!D672</f>
        <v>1</v>
      </c>
      <c r="C673">
        <f>Signals!E672</f>
        <v>1</v>
      </c>
      <c r="D673">
        <f>Signals!G672</f>
        <v>0</v>
      </c>
      <c r="E673">
        <f>Signals!J672</f>
        <v>0</v>
      </c>
      <c r="F673">
        <f>Signals!K672</f>
        <v>0</v>
      </c>
      <c r="G673">
        <f>IF(Constants!$B$2=2,-B673,B673)</f>
        <v>1</v>
      </c>
      <c r="H673">
        <f>IF(Constants!$C$2=2,-C673,C673)</f>
        <v>1</v>
      </c>
      <c r="I673">
        <f t="shared" si="167"/>
        <v>1</v>
      </c>
      <c r="J673">
        <f t="shared" si="168"/>
        <v>1</v>
      </c>
      <c r="K673">
        <f t="shared" si="169"/>
        <v>1</v>
      </c>
      <c r="L673">
        <f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400.5</v>
      </c>
      <c r="M673">
        <f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400.5</v>
      </c>
      <c r="N673">
        <f t="shared" si="170"/>
        <v>400.5</v>
      </c>
      <c r="O673">
        <f t="shared" si="171"/>
        <v>400.5</v>
      </c>
      <c r="P673">
        <f>IF(I673&lt;&gt;0,(ABS(L673*Constants!$B$10)+50)/100,MAX(P672-ABS(N673*Constants!$B$4),0))</f>
        <v>0.54005</v>
      </c>
      <c r="Q673">
        <f>IF(J673&lt;&gt;0,(ABS(M673*Constants!$B$10)+50)/100,MAX(Q672-ABS(O673*Constants!$B$4),0))</f>
        <v>0.54005</v>
      </c>
      <c r="R673">
        <f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400.5</v>
      </c>
      <c r="S673">
        <f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400.5</v>
      </c>
      <c r="T673">
        <f t="shared" si="172"/>
        <v>400.5</v>
      </c>
      <c r="U673">
        <f t="shared" si="173"/>
        <v>400.5</v>
      </c>
      <c r="V673">
        <f>IF(I673&lt;&gt;0,(ABS(R673*Constants!$B$4)+50)/100,IF(R673=0,MAX((0-ABS(T673*Constants!$B$4)),0),(ABS(R673*Constants!$B$4)+50)/100))</f>
        <v>501.125</v>
      </c>
      <c r="W673">
        <f>IF(J673&lt;&gt;0,(ABS(S673*Constants!$B$4)+50)/100,IF(S673=0,MAX((0-ABS(U673*Constants!$B$4)),0),(ABS(S673*Constants!$B$4)+50)/100))</f>
        <v>501.125</v>
      </c>
      <c r="X673">
        <f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400.5</v>
      </c>
      <c r="Y673">
        <f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400.5</v>
      </c>
      <c r="Z673">
        <f t="shared" si="174"/>
        <v>400.5</v>
      </c>
      <c r="AA673">
        <f t="shared" si="175"/>
        <v>400.5</v>
      </c>
      <c r="AB673">
        <f>IF(I673&lt;&gt;0,(ABS(X673*Constants!$B$10)+50)/100,IF(X673=0,MAX((AB672-ABS(Z673*Constants!$B$4)),0),(ABS(X673*Constants!$B$4)+50)/100))</f>
        <v>0.54005</v>
      </c>
      <c r="AC673">
        <f>IF(J673&lt;&gt;0,(ABS(Y673*Constants!$B$10)+50)/100,IF(Y673=0,MAX((AC672-ABS(AA673*Constants!$B$4)),0),(ABS(Y673*Constants!$B$4)+50)/100))</f>
        <v>0.54005</v>
      </c>
      <c r="AD673">
        <f t="shared" si="176"/>
        <v>401</v>
      </c>
      <c r="AE673">
        <f t="shared" si="177"/>
        <v>400.5</v>
      </c>
      <c r="AF673">
        <f t="shared" si="178"/>
        <v>400.5</v>
      </c>
      <c r="AG673">
        <f>((Constants!$B$5*AG672)+Constants!$B$4*AD673+AH672)/(Constants!$B$5+Constants!$B$4)</f>
        <v>401</v>
      </c>
      <c r="AH673">
        <f>((Constants!$B$5*AG672)+Constants!$B$4*AD673+AH672)-(Constants!$B$5+Constants!$B$4)*AG673</f>
        <v>0</v>
      </c>
      <c r="AI673">
        <f>((Constants!$B$5*AI672)+Constants!$B$4*AE673+AJ672)/(Constants!$B$5+Constants!$B$4)</f>
        <v>400.5</v>
      </c>
      <c r="AJ673">
        <f>((Constants!$B$5*AI672)+Constants!$B$4*AE673+AJ672)-(Constants!$B$4+Constants!$B$5)*AI673</f>
        <v>0</v>
      </c>
      <c r="AK673">
        <f>((Constants!$B$5*AK672)+Constants!$B$4*AF673+AL672)/(Constants!$B$5+Constants!$B$4)</f>
        <v>400.5</v>
      </c>
      <c r="AL673">
        <f>((Constants!$B$5*AK672)+Constants!$B$4*AF673+AL672)-(Constants!$B$5+Constants!$B$4)*AK673</f>
        <v>0</v>
      </c>
      <c r="AM673">
        <f t="shared" si="179"/>
        <v>1</v>
      </c>
      <c r="AN673">
        <f t="shared" si="180"/>
        <v>1</v>
      </c>
      <c r="AO673">
        <f>(200000*(ABS(N673)-ABS(N671))+Constants!$B$7)/(2*Constants!$B$7)</f>
        <v>0.5</v>
      </c>
      <c r="AP673">
        <f>(200000*(ABS(O673)-ABS(O671))+Constants!$B$7)/(2*Constants!$B$7)</f>
        <v>0.5</v>
      </c>
      <c r="AQ673">
        <f t="shared" si="181"/>
        <v>1</v>
      </c>
      <c r="AR673">
        <f>(Constants!$B$3*Constants!$B$8*I673*K673+AS672)/(Constants!$B$9*Constants!$B$4)</f>
        <v>2.51327433628319</v>
      </c>
      <c r="AS673">
        <f>(Constants!$B$3*Constants!$B$8*I673*K673+AS672)-(AR673*Constants!$B$9*Constants!$B$4)</f>
        <v>0</v>
      </c>
      <c r="AT673">
        <f t="shared" si="182"/>
        <v>1686.40707964599</v>
      </c>
      <c r="AU673">
        <f t="array" ref="AU673">IF(SUMPRODUCT(--(SIGN(AN640:AN672)=SIGN(K641:K673)))=0,2,IF(AV672&gt;0,1,0))</f>
        <v>0</v>
      </c>
      <c r="AV673">
        <f>IF(AU673=2,ROUND(5*1000/Constants!$B$11,0),IF(AV672&gt;0,AV672-1,0))</f>
        <v>0</v>
      </c>
      <c r="AW673">
        <f t="shared" si="183"/>
        <v>0</v>
      </c>
      <c r="AX673">
        <f ca="1" t="array" ref="AX673">IF(AW673&gt;Constants!$B$12,2,IF(SUMPRODUCT(--(AX654:AX673=2))=0,0,1))</f>
        <v>2</v>
      </c>
      <c r="AZ673">
        <f t="array" ref="AZ673">IF(ABS(AG673)&gt;Constants!$B$13,2,IF(SUMPRODUCT(--(AZ653:AZ672=2))=0,0,1))</f>
        <v>0</v>
      </c>
    </row>
    <row r="674" spans="1:52">
      <c r="A674" s="3">
        <v>672</v>
      </c>
      <c r="B674">
        <f>Signals!D673</f>
        <v>1</v>
      </c>
      <c r="C674">
        <f>Signals!E673</f>
        <v>1</v>
      </c>
      <c r="D674">
        <f>Signals!G673</f>
        <v>0</v>
      </c>
      <c r="E674">
        <f>Signals!J673</f>
        <v>0</v>
      </c>
      <c r="F674">
        <f>Signals!K673</f>
        <v>0</v>
      </c>
      <c r="G674">
        <f>IF(Constants!$B$2=2,-B674,B674)</f>
        <v>1</v>
      </c>
      <c r="H674">
        <f>IF(Constants!$C$2=2,-C674,C674)</f>
        <v>1</v>
      </c>
      <c r="I674">
        <f t="shared" si="167"/>
        <v>1</v>
      </c>
      <c r="J674">
        <f t="shared" si="168"/>
        <v>1</v>
      </c>
      <c r="K674">
        <f t="shared" si="169"/>
        <v>1</v>
      </c>
      <c r="L674">
        <f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400.5</v>
      </c>
      <c r="M674">
        <f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400.5</v>
      </c>
      <c r="N674">
        <f t="shared" si="170"/>
        <v>400.5</v>
      </c>
      <c r="O674">
        <f t="shared" si="171"/>
        <v>400.5</v>
      </c>
      <c r="P674">
        <f>IF(I674&lt;&gt;0,(ABS(L674*Constants!$B$10)+50)/100,MAX(P673-ABS(N674*Constants!$B$4),0))</f>
        <v>0.54005</v>
      </c>
      <c r="Q674">
        <f>IF(J674&lt;&gt;0,(ABS(M674*Constants!$B$10)+50)/100,MAX(Q673-ABS(O674*Constants!$B$4),0))</f>
        <v>0.54005</v>
      </c>
      <c r="R674">
        <f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400.5</v>
      </c>
      <c r="S674">
        <f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400.5</v>
      </c>
      <c r="T674">
        <f t="shared" si="172"/>
        <v>400.5</v>
      </c>
      <c r="U674">
        <f t="shared" si="173"/>
        <v>400.5</v>
      </c>
      <c r="V674">
        <f>IF(I674&lt;&gt;0,(ABS(R674*Constants!$B$4)+50)/100,IF(R674=0,MAX((0-ABS(T674*Constants!$B$4)),0),(ABS(R674*Constants!$B$4)+50)/100))</f>
        <v>501.125</v>
      </c>
      <c r="W674">
        <f>IF(J674&lt;&gt;0,(ABS(S674*Constants!$B$4)+50)/100,IF(S674=0,MAX((0-ABS(U674*Constants!$B$4)),0),(ABS(S674*Constants!$B$4)+50)/100))</f>
        <v>501.125</v>
      </c>
      <c r="X674">
        <f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400.5</v>
      </c>
      <c r="Y674">
        <f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400.5</v>
      </c>
      <c r="Z674">
        <f t="shared" si="174"/>
        <v>400.5</v>
      </c>
      <c r="AA674">
        <f t="shared" si="175"/>
        <v>400.5</v>
      </c>
      <c r="AB674">
        <f>IF(I674&lt;&gt;0,(ABS(X674*Constants!$B$10)+50)/100,IF(X674=0,MAX((AB673-ABS(Z674*Constants!$B$4)),0),(ABS(X674*Constants!$B$4)+50)/100))</f>
        <v>0.54005</v>
      </c>
      <c r="AC674">
        <f>IF(J674&lt;&gt;0,(ABS(Y674*Constants!$B$10)+50)/100,IF(Y674=0,MAX((AC673-ABS(AA674*Constants!$B$4)),0),(ABS(Y674*Constants!$B$4)+50)/100))</f>
        <v>0.54005</v>
      </c>
      <c r="AD674">
        <f t="shared" si="176"/>
        <v>401</v>
      </c>
      <c r="AE674">
        <f t="shared" si="177"/>
        <v>400.5</v>
      </c>
      <c r="AF674">
        <f t="shared" si="178"/>
        <v>400.5</v>
      </c>
      <c r="AG674">
        <f>((Constants!$B$5*AG673)+Constants!$B$4*AD674+AH673)/(Constants!$B$5+Constants!$B$4)</f>
        <v>401</v>
      </c>
      <c r="AH674">
        <f>((Constants!$B$5*AG673)+Constants!$B$4*AD674+AH673)-(Constants!$B$5+Constants!$B$4)*AG674</f>
        <v>0</v>
      </c>
      <c r="AI674">
        <f>((Constants!$B$5*AI673)+Constants!$B$4*AE674+AJ673)/(Constants!$B$5+Constants!$B$4)</f>
        <v>400.5</v>
      </c>
      <c r="AJ674">
        <f>((Constants!$B$5*AI673)+Constants!$B$4*AE674+AJ673)-(Constants!$B$4+Constants!$B$5)*AI674</f>
        <v>0</v>
      </c>
      <c r="AK674">
        <f>((Constants!$B$5*AK673)+Constants!$B$4*AF674+AL673)/(Constants!$B$5+Constants!$B$4)</f>
        <v>400.5</v>
      </c>
      <c r="AL674">
        <f>((Constants!$B$5*AK673)+Constants!$B$4*AF674+AL673)-(Constants!$B$5+Constants!$B$4)*AK674</f>
        <v>0</v>
      </c>
      <c r="AM674">
        <f t="shared" si="179"/>
        <v>1</v>
      </c>
      <c r="AN674">
        <f t="shared" si="180"/>
        <v>1</v>
      </c>
      <c r="AO674">
        <f>(200000*(ABS(N674)-ABS(N672))+Constants!$B$7)/(2*Constants!$B$7)</f>
        <v>0.5</v>
      </c>
      <c r="AP674">
        <f>(200000*(ABS(O674)-ABS(O672))+Constants!$B$7)/(2*Constants!$B$7)</f>
        <v>0.5</v>
      </c>
      <c r="AQ674">
        <f t="shared" si="181"/>
        <v>1</v>
      </c>
      <c r="AR674">
        <f>(Constants!$B$3*Constants!$B$8*I674*K674+AS673)/(Constants!$B$9*Constants!$B$4)</f>
        <v>2.51327433628319</v>
      </c>
      <c r="AS674">
        <f>(Constants!$B$3*Constants!$B$8*I674*K674+AS673)-(AR674*Constants!$B$9*Constants!$B$4)</f>
        <v>0</v>
      </c>
      <c r="AT674">
        <f t="shared" si="182"/>
        <v>1688.92035398227</v>
      </c>
      <c r="AU674">
        <f t="array" ref="AU674">IF(SUMPRODUCT(--(SIGN(AN641:AN673)=SIGN(K642:K674)))=0,2,IF(AV673&gt;0,1,0))</f>
        <v>0</v>
      </c>
      <c r="AV674">
        <f>IF(AU674=2,ROUND(5*1000/Constants!$B$11,0),IF(AV673&gt;0,AV673-1,0))</f>
        <v>0</v>
      </c>
      <c r="AW674">
        <f t="shared" si="183"/>
        <v>0</v>
      </c>
      <c r="AX674">
        <f ca="1" t="array" ref="AX674">IF(AW674&gt;Constants!$B$12,2,IF(SUMPRODUCT(--(AX655:AX674=2))=0,0,1))</f>
        <v>2</v>
      </c>
      <c r="AZ674">
        <f t="array" ref="AZ674">IF(ABS(AG674)&gt;Constants!$B$13,2,IF(SUMPRODUCT(--(AZ654:AZ673=2))=0,0,1))</f>
        <v>0</v>
      </c>
    </row>
    <row r="675" spans="1:52">
      <c r="A675" s="3">
        <v>673</v>
      </c>
      <c r="B675">
        <f>Signals!D674</f>
        <v>1</v>
      </c>
      <c r="C675">
        <f>Signals!E674</f>
        <v>1</v>
      </c>
      <c r="D675">
        <f>Signals!G674</f>
        <v>0</v>
      </c>
      <c r="E675">
        <f>Signals!J674</f>
        <v>0</v>
      </c>
      <c r="F675">
        <f>Signals!K674</f>
        <v>0</v>
      </c>
      <c r="G675">
        <f>IF(Constants!$B$2=2,-B675,B675)</f>
        <v>1</v>
      </c>
      <c r="H675">
        <f>IF(Constants!$C$2=2,-C675,C675)</f>
        <v>1</v>
      </c>
      <c r="I675">
        <f t="shared" si="167"/>
        <v>1</v>
      </c>
      <c r="J675">
        <f t="shared" si="168"/>
        <v>1</v>
      </c>
      <c r="K675">
        <f t="shared" si="169"/>
        <v>1</v>
      </c>
      <c r="L675">
        <f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400.5</v>
      </c>
      <c r="M675">
        <f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400.5</v>
      </c>
      <c r="N675">
        <f t="shared" si="170"/>
        <v>400.5</v>
      </c>
      <c r="O675">
        <f t="shared" si="171"/>
        <v>400.5</v>
      </c>
      <c r="P675">
        <f>IF(I675&lt;&gt;0,(ABS(L675*Constants!$B$10)+50)/100,MAX(P674-ABS(N675*Constants!$B$4),0))</f>
        <v>0.54005</v>
      </c>
      <c r="Q675">
        <f>IF(J675&lt;&gt;0,(ABS(M675*Constants!$B$10)+50)/100,MAX(Q674-ABS(O675*Constants!$B$4),0))</f>
        <v>0.54005</v>
      </c>
      <c r="R675">
        <f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400.5</v>
      </c>
      <c r="S675">
        <f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400.5</v>
      </c>
      <c r="T675">
        <f t="shared" si="172"/>
        <v>400.5</v>
      </c>
      <c r="U675">
        <f t="shared" si="173"/>
        <v>400.5</v>
      </c>
      <c r="V675">
        <f>IF(I675&lt;&gt;0,(ABS(R675*Constants!$B$4)+50)/100,IF(R675=0,MAX((0-ABS(T675*Constants!$B$4)),0),(ABS(R675*Constants!$B$4)+50)/100))</f>
        <v>501.125</v>
      </c>
      <c r="W675">
        <f>IF(J675&lt;&gt;0,(ABS(S675*Constants!$B$4)+50)/100,IF(S675=0,MAX((0-ABS(U675*Constants!$B$4)),0),(ABS(S675*Constants!$B$4)+50)/100))</f>
        <v>501.125</v>
      </c>
      <c r="X675">
        <f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400.5</v>
      </c>
      <c r="Y675">
        <f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400.5</v>
      </c>
      <c r="Z675">
        <f t="shared" si="174"/>
        <v>400.5</v>
      </c>
      <c r="AA675">
        <f t="shared" si="175"/>
        <v>400.5</v>
      </c>
      <c r="AB675">
        <f>IF(I675&lt;&gt;0,(ABS(X675*Constants!$B$10)+50)/100,IF(X675=0,MAX((AB674-ABS(Z675*Constants!$B$4)),0),(ABS(X675*Constants!$B$4)+50)/100))</f>
        <v>0.54005</v>
      </c>
      <c r="AC675">
        <f>IF(J675&lt;&gt;0,(ABS(Y675*Constants!$B$10)+50)/100,IF(Y675=0,MAX((AC674-ABS(AA675*Constants!$B$4)),0),(ABS(Y675*Constants!$B$4)+50)/100))</f>
        <v>0.54005</v>
      </c>
      <c r="AD675">
        <f t="shared" si="176"/>
        <v>401</v>
      </c>
      <c r="AE675">
        <f t="shared" si="177"/>
        <v>400.5</v>
      </c>
      <c r="AF675">
        <f t="shared" si="178"/>
        <v>400.5</v>
      </c>
      <c r="AG675">
        <f>((Constants!$B$5*AG674)+Constants!$B$4*AD675+AH674)/(Constants!$B$5+Constants!$B$4)</f>
        <v>401</v>
      </c>
      <c r="AH675">
        <f>((Constants!$B$5*AG674)+Constants!$B$4*AD675+AH674)-(Constants!$B$5+Constants!$B$4)*AG675</f>
        <v>0</v>
      </c>
      <c r="AI675">
        <f>((Constants!$B$5*AI674)+Constants!$B$4*AE675+AJ674)/(Constants!$B$5+Constants!$B$4)</f>
        <v>400.5</v>
      </c>
      <c r="AJ675">
        <f>((Constants!$B$5*AI674)+Constants!$B$4*AE675+AJ674)-(Constants!$B$4+Constants!$B$5)*AI675</f>
        <v>0</v>
      </c>
      <c r="AK675">
        <f>((Constants!$B$5*AK674)+Constants!$B$4*AF675+AL674)/(Constants!$B$5+Constants!$B$4)</f>
        <v>400.5</v>
      </c>
      <c r="AL675">
        <f>((Constants!$B$5*AK674)+Constants!$B$4*AF675+AL674)-(Constants!$B$5+Constants!$B$4)*AK675</f>
        <v>0</v>
      </c>
      <c r="AM675">
        <f t="shared" si="179"/>
        <v>1</v>
      </c>
      <c r="AN675">
        <f t="shared" si="180"/>
        <v>1</v>
      </c>
      <c r="AO675">
        <f>(200000*(ABS(N675)-ABS(N673))+Constants!$B$7)/(2*Constants!$B$7)</f>
        <v>0.5</v>
      </c>
      <c r="AP675">
        <f>(200000*(ABS(O675)-ABS(O673))+Constants!$B$7)/(2*Constants!$B$7)</f>
        <v>0.5</v>
      </c>
      <c r="AQ675">
        <f t="shared" si="181"/>
        <v>1</v>
      </c>
      <c r="AR675">
        <f>(Constants!$B$3*Constants!$B$8*I675*K675+AS674)/(Constants!$B$9*Constants!$B$4)</f>
        <v>2.51327433628319</v>
      </c>
      <c r="AS675">
        <f>(Constants!$B$3*Constants!$B$8*I675*K675+AS674)-(AR675*Constants!$B$9*Constants!$B$4)</f>
        <v>0</v>
      </c>
      <c r="AT675">
        <f t="shared" si="182"/>
        <v>1691.43362831856</v>
      </c>
      <c r="AU675">
        <f t="array" ref="AU675">IF(SUMPRODUCT(--(SIGN(AN642:AN674)=SIGN(K643:K675)))=0,2,IF(AV674&gt;0,1,0))</f>
        <v>0</v>
      </c>
      <c r="AV675">
        <f>IF(AU675=2,ROUND(5*1000/Constants!$B$11,0),IF(AV674&gt;0,AV674-1,0))</f>
        <v>0</v>
      </c>
      <c r="AW675">
        <f t="shared" si="183"/>
        <v>0</v>
      </c>
      <c r="AX675">
        <f ca="1" t="array" ref="AX675">IF(AW675&gt;Constants!$B$12,2,IF(SUMPRODUCT(--(AX656:AX675=2))=0,0,1))</f>
        <v>2</v>
      </c>
      <c r="AZ675">
        <f t="array" ref="AZ675">IF(ABS(AG675)&gt;Constants!$B$13,2,IF(SUMPRODUCT(--(AZ655:AZ674=2))=0,0,1))</f>
        <v>0</v>
      </c>
    </row>
    <row r="676" spans="1:52">
      <c r="A676" s="3">
        <v>674</v>
      </c>
      <c r="B676">
        <f>Signals!D675</f>
        <v>1</v>
      </c>
      <c r="C676">
        <f>Signals!E675</f>
        <v>1</v>
      </c>
      <c r="D676">
        <f>Signals!G675</f>
        <v>0</v>
      </c>
      <c r="E676">
        <f>Signals!J675</f>
        <v>0</v>
      </c>
      <c r="F676">
        <f>Signals!K675</f>
        <v>0</v>
      </c>
      <c r="G676">
        <f>IF(Constants!$B$2=2,-B676,B676)</f>
        <v>1</v>
      </c>
      <c r="H676">
        <f>IF(Constants!$C$2=2,-C676,C676)</f>
        <v>1</v>
      </c>
      <c r="I676">
        <f t="shared" si="167"/>
        <v>1</v>
      </c>
      <c r="J676">
        <f t="shared" si="168"/>
        <v>1</v>
      </c>
      <c r="K676">
        <f t="shared" si="169"/>
        <v>1</v>
      </c>
      <c r="L676">
        <f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400.5</v>
      </c>
      <c r="M676">
        <f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400.5</v>
      </c>
      <c r="N676">
        <f t="shared" si="170"/>
        <v>400.5</v>
      </c>
      <c r="O676">
        <f t="shared" si="171"/>
        <v>400.5</v>
      </c>
      <c r="P676">
        <f>IF(I676&lt;&gt;0,(ABS(L676*Constants!$B$10)+50)/100,MAX(P675-ABS(N676*Constants!$B$4),0))</f>
        <v>0.54005</v>
      </c>
      <c r="Q676">
        <f>IF(J676&lt;&gt;0,(ABS(M676*Constants!$B$10)+50)/100,MAX(Q675-ABS(O676*Constants!$B$4),0))</f>
        <v>0.54005</v>
      </c>
      <c r="R676">
        <f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400.5</v>
      </c>
      <c r="S676">
        <f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400.5</v>
      </c>
      <c r="T676">
        <f t="shared" si="172"/>
        <v>400.5</v>
      </c>
      <c r="U676">
        <f t="shared" si="173"/>
        <v>400.5</v>
      </c>
      <c r="V676">
        <f>IF(I676&lt;&gt;0,(ABS(R676*Constants!$B$4)+50)/100,IF(R676=0,MAX((0-ABS(T676*Constants!$B$4)),0),(ABS(R676*Constants!$B$4)+50)/100))</f>
        <v>501.125</v>
      </c>
      <c r="W676">
        <f>IF(J676&lt;&gt;0,(ABS(S676*Constants!$B$4)+50)/100,IF(S676=0,MAX((0-ABS(U676*Constants!$B$4)),0),(ABS(S676*Constants!$B$4)+50)/100))</f>
        <v>501.125</v>
      </c>
      <c r="X676">
        <f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400.5</v>
      </c>
      <c r="Y676">
        <f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400.5</v>
      </c>
      <c r="Z676">
        <f t="shared" si="174"/>
        <v>400.5</v>
      </c>
      <c r="AA676">
        <f t="shared" si="175"/>
        <v>400.5</v>
      </c>
      <c r="AB676">
        <f>IF(I676&lt;&gt;0,(ABS(X676*Constants!$B$10)+50)/100,IF(X676=0,MAX((AB675-ABS(Z676*Constants!$B$4)),0),(ABS(X676*Constants!$B$4)+50)/100))</f>
        <v>0.54005</v>
      </c>
      <c r="AC676">
        <f>IF(J676&lt;&gt;0,(ABS(Y676*Constants!$B$10)+50)/100,IF(Y676=0,MAX((AC675-ABS(AA676*Constants!$B$4)),0),(ABS(Y676*Constants!$B$4)+50)/100))</f>
        <v>0.54005</v>
      </c>
      <c r="AD676">
        <f t="shared" si="176"/>
        <v>401</v>
      </c>
      <c r="AE676">
        <f t="shared" si="177"/>
        <v>400.5</v>
      </c>
      <c r="AF676">
        <f t="shared" si="178"/>
        <v>400.5</v>
      </c>
      <c r="AG676">
        <f>((Constants!$B$5*AG675)+Constants!$B$4*AD676+AH675)/(Constants!$B$5+Constants!$B$4)</f>
        <v>401</v>
      </c>
      <c r="AH676">
        <f>((Constants!$B$5*AG675)+Constants!$B$4*AD676+AH675)-(Constants!$B$5+Constants!$B$4)*AG676</f>
        <v>0</v>
      </c>
      <c r="AI676">
        <f>((Constants!$B$5*AI675)+Constants!$B$4*AE676+AJ675)/(Constants!$B$5+Constants!$B$4)</f>
        <v>400.5</v>
      </c>
      <c r="AJ676">
        <f>((Constants!$B$5*AI675)+Constants!$B$4*AE676+AJ675)-(Constants!$B$4+Constants!$B$5)*AI676</f>
        <v>0</v>
      </c>
      <c r="AK676">
        <f>((Constants!$B$5*AK675)+Constants!$B$4*AF676+AL675)/(Constants!$B$5+Constants!$B$4)</f>
        <v>400.5</v>
      </c>
      <c r="AL676">
        <f>((Constants!$B$5*AK675)+Constants!$B$4*AF676+AL675)-(Constants!$B$5+Constants!$B$4)*AK676</f>
        <v>0</v>
      </c>
      <c r="AM676">
        <f t="shared" si="179"/>
        <v>1</v>
      </c>
      <c r="AN676">
        <f t="shared" si="180"/>
        <v>1</v>
      </c>
      <c r="AO676">
        <f>(200000*(ABS(N676)-ABS(N674))+Constants!$B$7)/(2*Constants!$B$7)</f>
        <v>0.5</v>
      </c>
      <c r="AP676">
        <f>(200000*(ABS(O676)-ABS(O674))+Constants!$B$7)/(2*Constants!$B$7)</f>
        <v>0.5</v>
      </c>
      <c r="AQ676">
        <f t="shared" si="181"/>
        <v>1</v>
      </c>
      <c r="AR676">
        <f>(Constants!$B$3*Constants!$B$8*I676*K676+AS675)/(Constants!$B$9*Constants!$B$4)</f>
        <v>2.51327433628319</v>
      </c>
      <c r="AS676">
        <f>(Constants!$B$3*Constants!$B$8*I676*K676+AS675)-(AR676*Constants!$B$9*Constants!$B$4)</f>
        <v>0</v>
      </c>
      <c r="AT676">
        <f t="shared" si="182"/>
        <v>1693.94690265484</v>
      </c>
      <c r="AU676">
        <f t="array" ref="AU676">IF(SUMPRODUCT(--(SIGN(AN643:AN675)=SIGN(K644:K676)))=0,2,IF(AV675&gt;0,1,0))</f>
        <v>0</v>
      </c>
      <c r="AV676">
        <f>IF(AU676=2,ROUND(5*1000/Constants!$B$11,0),IF(AV675&gt;0,AV675-1,0))</f>
        <v>0</v>
      </c>
      <c r="AW676">
        <f t="shared" si="183"/>
        <v>0</v>
      </c>
      <c r="AX676">
        <f ca="1" t="array" ref="AX676">IF(AW676&gt;Constants!$B$12,2,IF(SUMPRODUCT(--(AX657:AX676=2))=0,0,1))</f>
        <v>2</v>
      </c>
      <c r="AZ676">
        <f t="array" ref="AZ676">IF(ABS(AG676)&gt;Constants!$B$13,2,IF(SUMPRODUCT(--(AZ656:AZ675=2))=0,0,1))</f>
        <v>0</v>
      </c>
    </row>
    <row r="677" spans="1:52">
      <c r="A677" s="3">
        <v>675</v>
      </c>
      <c r="B677">
        <f>Signals!D676</f>
        <v>1</v>
      </c>
      <c r="C677">
        <f>Signals!E676</f>
        <v>1</v>
      </c>
      <c r="D677">
        <f>Signals!G676</f>
        <v>0</v>
      </c>
      <c r="E677">
        <f>Signals!J676</f>
        <v>0</v>
      </c>
      <c r="F677">
        <f>Signals!K676</f>
        <v>0</v>
      </c>
      <c r="G677">
        <f>IF(Constants!$B$2=2,-B677,B677)</f>
        <v>1</v>
      </c>
      <c r="H677">
        <f>IF(Constants!$C$2=2,-C677,C677)</f>
        <v>1</v>
      </c>
      <c r="I677">
        <f t="shared" si="167"/>
        <v>1</v>
      </c>
      <c r="J677">
        <f t="shared" si="168"/>
        <v>1</v>
      </c>
      <c r="K677">
        <f t="shared" si="169"/>
        <v>1</v>
      </c>
      <c r="L677">
        <f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400.5</v>
      </c>
      <c r="M677">
        <f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400.5</v>
      </c>
      <c r="N677">
        <f t="shared" si="170"/>
        <v>400.5</v>
      </c>
      <c r="O677">
        <f t="shared" si="171"/>
        <v>400.5</v>
      </c>
      <c r="P677">
        <f>IF(I677&lt;&gt;0,(ABS(L677*Constants!$B$10)+50)/100,MAX(P676-ABS(N677*Constants!$B$4),0))</f>
        <v>0.54005</v>
      </c>
      <c r="Q677">
        <f>IF(J677&lt;&gt;0,(ABS(M677*Constants!$B$10)+50)/100,MAX(Q676-ABS(O677*Constants!$B$4),0))</f>
        <v>0.54005</v>
      </c>
      <c r="R677">
        <f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400.5</v>
      </c>
      <c r="S677">
        <f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400.5</v>
      </c>
      <c r="T677">
        <f t="shared" si="172"/>
        <v>400.5</v>
      </c>
      <c r="U677">
        <f t="shared" si="173"/>
        <v>400.5</v>
      </c>
      <c r="V677">
        <f>IF(I677&lt;&gt;0,(ABS(R677*Constants!$B$4)+50)/100,IF(R677=0,MAX((0-ABS(T677*Constants!$B$4)),0),(ABS(R677*Constants!$B$4)+50)/100))</f>
        <v>501.125</v>
      </c>
      <c r="W677">
        <f>IF(J677&lt;&gt;0,(ABS(S677*Constants!$B$4)+50)/100,IF(S677=0,MAX((0-ABS(U677*Constants!$B$4)),0),(ABS(S677*Constants!$B$4)+50)/100))</f>
        <v>501.125</v>
      </c>
      <c r="X677">
        <f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400.5</v>
      </c>
      <c r="Y677">
        <f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400.5</v>
      </c>
      <c r="Z677">
        <f t="shared" si="174"/>
        <v>400.5</v>
      </c>
      <c r="AA677">
        <f t="shared" si="175"/>
        <v>400.5</v>
      </c>
      <c r="AB677">
        <f>IF(I677&lt;&gt;0,(ABS(X677*Constants!$B$10)+50)/100,IF(X677=0,MAX((AB676-ABS(Z677*Constants!$B$4)),0),(ABS(X677*Constants!$B$4)+50)/100))</f>
        <v>0.54005</v>
      </c>
      <c r="AC677">
        <f>IF(J677&lt;&gt;0,(ABS(Y677*Constants!$B$10)+50)/100,IF(Y677=0,MAX((AC676-ABS(AA677*Constants!$B$4)),0),(ABS(Y677*Constants!$B$4)+50)/100))</f>
        <v>0.54005</v>
      </c>
      <c r="AD677">
        <f t="shared" si="176"/>
        <v>401</v>
      </c>
      <c r="AE677">
        <f t="shared" si="177"/>
        <v>400.5</v>
      </c>
      <c r="AF677">
        <f t="shared" si="178"/>
        <v>400.5</v>
      </c>
      <c r="AG677">
        <f>((Constants!$B$5*AG676)+Constants!$B$4*AD677+AH676)/(Constants!$B$5+Constants!$B$4)</f>
        <v>401</v>
      </c>
      <c r="AH677">
        <f>((Constants!$B$5*AG676)+Constants!$B$4*AD677+AH676)-(Constants!$B$5+Constants!$B$4)*AG677</f>
        <v>0</v>
      </c>
      <c r="AI677">
        <f>((Constants!$B$5*AI676)+Constants!$B$4*AE677+AJ676)/(Constants!$B$5+Constants!$B$4)</f>
        <v>400.5</v>
      </c>
      <c r="AJ677">
        <f>((Constants!$B$5*AI676)+Constants!$B$4*AE677+AJ676)-(Constants!$B$4+Constants!$B$5)*AI677</f>
        <v>0</v>
      </c>
      <c r="AK677">
        <f>((Constants!$B$5*AK676)+Constants!$B$4*AF677+AL676)/(Constants!$B$5+Constants!$B$4)</f>
        <v>400.5</v>
      </c>
      <c r="AL677">
        <f>((Constants!$B$5*AK676)+Constants!$B$4*AF677+AL676)-(Constants!$B$5+Constants!$B$4)*AK677</f>
        <v>0</v>
      </c>
      <c r="AM677">
        <f t="shared" si="179"/>
        <v>1</v>
      </c>
      <c r="AN677">
        <f t="shared" si="180"/>
        <v>1</v>
      </c>
      <c r="AO677">
        <f>(200000*(ABS(N677)-ABS(N675))+Constants!$B$7)/(2*Constants!$B$7)</f>
        <v>0.5</v>
      </c>
      <c r="AP677">
        <f>(200000*(ABS(O677)-ABS(O675))+Constants!$B$7)/(2*Constants!$B$7)</f>
        <v>0.5</v>
      </c>
      <c r="AQ677">
        <f t="shared" si="181"/>
        <v>1</v>
      </c>
      <c r="AR677">
        <f>(Constants!$B$3*Constants!$B$8*I677*K677+AS676)/(Constants!$B$9*Constants!$B$4)</f>
        <v>2.51327433628319</v>
      </c>
      <c r="AS677">
        <f>(Constants!$B$3*Constants!$B$8*I677*K677+AS676)-(AR677*Constants!$B$9*Constants!$B$4)</f>
        <v>0</v>
      </c>
      <c r="AT677">
        <f t="shared" si="182"/>
        <v>1696.46017699112</v>
      </c>
      <c r="AU677">
        <f t="array" ref="AU677">IF(SUMPRODUCT(--(SIGN(AN644:AN676)=SIGN(K645:K677)))=0,2,IF(AV676&gt;0,1,0))</f>
        <v>0</v>
      </c>
      <c r="AV677">
        <f>IF(AU677=2,ROUND(5*1000/Constants!$B$11,0),IF(AV676&gt;0,AV676-1,0))</f>
        <v>0</v>
      </c>
      <c r="AW677">
        <f t="shared" si="183"/>
        <v>0</v>
      </c>
      <c r="AX677">
        <f ca="1" t="array" ref="AX677">IF(AW677&gt;Constants!$B$12,2,IF(SUMPRODUCT(--(AX658:AX677=2))=0,0,1))</f>
        <v>2</v>
      </c>
      <c r="AZ677">
        <f t="array" ref="AZ677">IF(ABS(AG677)&gt;Constants!$B$13,2,IF(SUMPRODUCT(--(AZ657:AZ676=2))=0,0,1))</f>
        <v>0</v>
      </c>
    </row>
    <row r="678" spans="1:52">
      <c r="A678" s="3">
        <v>676</v>
      </c>
      <c r="B678">
        <f>Signals!D677</f>
        <v>1</v>
      </c>
      <c r="C678">
        <f>Signals!E677</f>
        <v>1</v>
      </c>
      <c r="D678">
        <f>Signals!G677</f>
        <v>0</v>
      </c>
      <c r="E678">
        <f>Signals!J677</f>
        <v>0</v>
      </c>
      <c r="F678">
        <f>Signals!K677</f>
        <v>0</v>
      </c>
      <c r="G678">
        <f>IF(Constants!$B$2=2,-B678,B678)</f>
        <v>1</v>
      </c>
      <c r="H678">
        <f>IF(Constants!$C$2=2,-C678,C678)</f>
        <v>1</v>
      </c>
      <c r="I678">
        <f t="shared" si="167"/>
        <v>1</v>
      </c>
      <c r="J678">
        <f t="shared" si="168"/>
        <v>1</v>
      </c>
      <c r="K678">
        <f t="shared" si="169"/>
        <v>1</v>
      </c>
      <c r="L678">
        <f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400.5</v>
      </c>
      <c r="M678">
        <f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400.5</v>
      </c>
      <c r="N678">
        <f t="shared" si="170"/>
        <v>400.5</v>
      </c>
      <c r="O678">
        <f t="shared" si="171"/>
        <v>400.5</v>
      </c>
      <c r="P678">
        <f>IF(I678&lt;&gt;0,(ABS(L678*Constants!$B$10)+50)/100,MAX(P677-ABS(N678*Constants!$B$4),0))</f>
        <v>0.54005</v>
      </c>
      <c r="Q678">
        <f>IF(J678&lt;&gt;0,(ABS(M678*Constants!$B$10)+50)/100,MAX(Q677-ABS(O678*Constants!$B$4),0))</f>
        <v>0.54005</v>
      </c>
      <c r="R678">
        <f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400.5</v>
      </c>
      <c r="S678">
        <f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400.5</v>
      </c>
      <c r="T678">
        <f t="shared" si="172"/>
        <v>400.5</v>
      </c>
      <c r="U678">
        <f t="shared" si="173"/>
        <v>400.5</v>
      </c>
      <c r="V678">
        <f>IF(I678&lt;&gt;0,(ABS(R678*Constants!$B$4)+50)/100,IF(R678=0,MAX((0-ABS(T678*Constants!$B$4)),0),(ABS(R678*Constants!$B$4)+50)/100))</f>
        <v>501.125</v>
      </c>
      <c r="W678">
        <f>IF(J678&lt;&gt;0,(ABS(S678*Constants!$B$4)+50)/100,IF(S678=0,MAX((0-ABS(U678*Constants!$B$4)),0),(ABS(S678*Constants!$B$4)+50)/100))</f>
        <v>501.125</v>
      </c>
      <c r="X678">
        <f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400.5</v>
      </c>
      <c r="Y678">
        <f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400.5</v>
      </c>
      <c r="Z678">
        <f t="shared" si="174"/>
        <v>400.5</v>
      </c>
      <c r="AA678">
        <f t="shared" si="175"/>
        <v>400.5</v>
      </c>
      <c r="AB678">
        <f>IF(I678&lt;&gt;0,(ABS(X678*Constants!$B$10)+50)/100,IF(X678=0,MAX((AB677-ABS(Z678*Constants!$B$4)),0),(ABS(X678*Constants!$B$4)+50)/100))</f>
        <v>0.54005</v>
      </c>
      <c r="AC678">
        <f>IF(J678&lt;&gt;0,(ABS(Y678*Constants!$B$10)+50)/100,IF(Y678=0,MAX((AC677-ABS(AA678*Constants!$B$4)),0),(ABS(Y678*Constants!$B$4)+50)/100))</f>
        <v>0.54005</v>
      </c>
      <c r="AD678">
        <f t="shared" si="176"/>
        <v>401</v>
      </c>
      <c r="AE678">
        <f t="shared" si="177"/>
        <v>400.5</v>
      </c>
      <c r="AF678">
        <f t="shared" si="178"/>
        <v>400.5</v>
      </c>
      <c r="AG678">
        <f>((Constants!$B$5*AG677)+Constants!$B$4*AD678+AH677)/(Constants!$B$5+Constants!$B$4)</f>
        <v>401</v>
      </c>
      <c r="AH678">
        <f>((Constants!$B$5*AG677)+Constants!$B$4*AD678+AH677)-(Constants!$B$5+Constants!$B$4)*AG678</f>
        <v>0</v>
      </c>
      <c r="AI678">
        <f>((Constants!$B$5*AI677)+Constants!$B$4*AE678+AJ677)/(Constants!$B$5+Constants!$B$4)</f>
        <v>400.5</v>
      </c>
      <c r="AJ678">
        <f>((Constants!$B$5*AI677)+Constants!$B$4*AE678+AJ677)-(Constants!$B$4+Constants!$B$5)*AI678</f>
        <v>0</v>
      </c>
      <c r="AK678">
        <f>((Constants!$B$5*AK677)+Constants!$B$4*AF678+AL677)/(Constants!$B$5+Constants!$B$4)</f>
        <v>400.5</v>
      </c>
      <c r="AL678">
        <f>((Constants!$B$5*AK677)+Constants!$B$4*AF678+AL677)-(Constants!$B$5+Constants!$B$4)*AK678</f>
        <v>0</v>
      </c>
      <c r="AM678">
        <f t="shared" si="179"/>
        <v>1</v>
      </c>
      <c r="AN678">
        <f t="shared" si="180"/>
        <v>1</v>
      </c>
      <c r="AO678">
        <f>(200000*(ABS(N678)-ABS(N676))+Constants!$B$7)/(2*Constants!$B$7)</f>
        <v>0.5</v>
      </c>
      <c r="AP678">
        <f>(200000*(ABS(O678)-ABS(O676))+Constants!$B$7)/(2*Constants!$B$7)</f>
        <v>0.5</v>
      </c>
      <c r="AQ678">
        <f t="shared" si="181"/>
        <v>1</v>
      </c>
      <c r="AR678">
        <f>(Constants!$B$3*Constants!$B$8*I678*K678+AS677)/(Constants!$B$9*Constants!$B$4)</f>
        <v>2.51327433628319</v>
      </c>
      <c r="AS678">
        <f>(Constants!$B$3*Constants!$B$8*I678*K678+AS677)-(AR678*Constants!$B$9*Constants!$B$4)</f>
        <v>0</v>
      </c>
      <c r="AT678">
        <f t="shared" si="182"/>
        <v>1698.9734513274</v>
      </c>
      <c r="AU678">
        <f t="array" ref="AU678">IF(SUMPRODUCT(--(SIGN(AN645:AN677)=SIGN(K646:K678)))=0,2,IF(AV677&gt;0,1,0))</f>
        <v>0</v>
      </c>
      <c r="AV678">
        <f>IF(AU678=2,ROUND(5*1000/Constants!$B$11,0),IF(AV677&gt;0,AV677-1,0))</f>
        <v>0</v>
      </c>
      <c r="AW678">
        <f t="shared" si="183"/>
        <v>0</v>
      </c>
      <c r="AX678">
        <f ca="1" t="array" ref="AX678">IF(AW678&gt;Constants!$B$12,2,IF(SUMPRODUCT(--(AX659:AX678=2))=0,0,1))</f>
        <v>2</v>
      </c>
      <c r="AZ678">
        <f t="array" ref="AZ678">IF(ABS(AG678)&gt;Constants!$B$13,2,IF(SUMPRODUCT(--(AZ658:AZ677=2))=0,0,1))</f>
        <v>0</v>
      </c>
    </row>
    <row r="679" spans="1:52">
      <c r="A679" s="3">
        <v>677</v>
      </c>
      <c r="B679">
        <f>Signals!D678</f>
        <v>1</v>
      </c>
      <c r="C679">
        <f>Signals!E678</f>
        <v>1</v>
      </c>
      <c r="D679">
        <f>Signals!G678</f>
        <v>0</v>
      </c>
      <c r="E679">
        <f>Signals!J678</f>
        <v>0</v>
      </c>
      <c r="F679">
        <f>Signals!K678</f>
        <v>0</v>
      </c>
      <c r="G679">
        <f>IF(Constants!$B$2=2,-B679,B679)</f>
        <v>1</v>
      </c>
      <c r="H679">
        <f>IF(Constants!$C$2=2,-C679,C679)</f>
        <v>1</v>
      </c>
      <c r="I679">
        <f t="shared" si="167"/>
        <v>1</v>
      </c>
      <c r="J679">
        <f t="shared" si="168"/>
        <v>1</v>
      </c>
      <c r="K679">
        <f t="shared" si="169"/>
        <v>1</v>
      </c>
      <c r="L679">
        <f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400.5</v>
      </c>
      <c r="M679">
        <f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400.5</v>
      </c>
      <c r="N679">
        <f t="shared" si="170"/>
        <v>400.5</v>
      </c>
      <c r="O679">
        <f t="shared" si="171"/>
        <v>400.5</v>
      </c>
      <c r="P679">
        <f>IF(I679&lt;&gt;0,(ABS(L679*Constants!$B$10)+50)/100,MAX(P678-ABS(N679*Constants!$B$4),0))</f>
        <v>0.54005</v>
      </c>
      <c r="Q679">
        <f>IF(J679&lt;&gt;0,(ABS(M679*Constants!$B$10)+50)/100,MAX(Q678-ABS(O679*Constants!$B$4),0))</f>
        <v>0.54005</v>
      </c>
      <c r="R679">
        <f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400.5</v>
      </c>
      <c r="S679">
        <f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400.5</v>
      </c>
      <c r="T679">
        <f t="shared" si="172"/>
        <v>400.5</v>
      </c>
      <c r="U679">
        <f t="shared" si="173"/>
        <v>400.5</v>
      </c>
      <c r="V679">
        <f>IF(I679&lt;&gt;0,(ABS(R679*Constants!$B$4)+50)/100,IF(R679=0,MAX((0-ABS(T679*Constants!$B$4)),0),(ABS(R679*Constants!$B$4)+50)/100))</f>
        <v>501.125</v>
      </c>
      <c r="W679">
        <f>IF(J679&lt;&gt;0,(ABS(S679*Constants!$B$4)+50)/100,IF(S679=0,MAX((0-ABS(U679*Constants!$B$4)),0),(ABS(S679*Constants!$B$4)+50)/100))</f>
        <v>501.125</v>
      </c>
      <c r="X679">
        <f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400.5</v>
      </c>
      <c r="Y679">
        <f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400.5</v>
      </c>
      <c r="Z679">
        <f t="shared" si="174"/>
        <v>400.5</v>
      </c>
      <c r="AA679">
        <f t="shared" si="175"/>
        <v>400.5</v>
      </c>
      <c r="AB679">
        <f>IF(I679&lt;&gt;0,(ABS(X679*Constants!$B$10)+50)/100,IF(X679=0,MAX((AB678-ABS(Z679*Constants!$B$4)),0),(ABS(X679*Constants!$B$4)+50)/100))</f>
        <v>0.54005</v>
      </c>
      <c r="AC679">
        <f>IF(J679&lt;&gt;0,(ABS(Y679*Constants!$B$10)+50)/100,IF(Y679=0,MAX((AC678-ABS(AA679*Constants!$B$4)),0),(ABS(Y679*Constants!$B$4)+50)/100))</f>
        <v>0.54005</v>
      </c>
      <c r="AD679">
        <f t="shared" si="176"/>
        <v>401</v>
      </c>
      <c r="AE679">
        <f t="shared" si="177"/>
        <v>400.5</v>
      </c>
      <c r="AF679">
        <f t="shared" si="178"/>
        <v>400.5</v>
      </c>
      <c r="AG679">
        <f>((Constants!$B$5*AG678)+Constants!$B$4*AD679+AH678)/(Constants!$B$5+Constants!$B$4)</f>
        <v>401</v>
      </c>
      <c r="AH679">
        <f>((Constants!$B$5*AG678)+Constants!$B$4*AD679+AH678)-(Constants!$B$5+Constants!$B$4)*AG679</f>
        <v>0</v>
      </c>
      <c r="AI679">
        <f>((Constants!$B$5*AI678)+Constants!$B$4*AE679+AJ678)/(Constants!$B$5+Constants!$B$4)</f>
        <v>400.5</v>
      </c>
      <c r="AJ679">
        <f>((Constants!$B$5*AI678)+Constants!$B$4*AE679+AJ678)-(Constants!$B$4+Constants!$B$5)*AI679</f>
        <v>0</v>
      </c>
      <c r="AK679">
        <f>((Constants!$B$5*AK678)+Constants!$B$4*AF679+AL678)/(Constants!$B$5+Constants!$B$4)</f>
        <v>400.5</v>
      </c>
      <c r="AL679">
        <f>((Constants!$B$5*AK678)+Constants!$B$4*AF679+AL678)-(Constants!$B$5+Constants!$B$4)*AK679</f>
        <v>0</v>
      </c>
      <c r="AM679">
        <f t="shared" si="179"/>
        <v>1</v>
      </c>
      <c r="AN679">
        <f t="shared" si="180"/>
        <v>1</v>
      </c>
      <c r="AO679">
        <f>(200000*(ABS(N679)-ABS(N677))+Constants!$B$7)/(2*Constants!$B$7)</f>
        <v>0.5</v>
      </c>
      <c r="AP679">
        <f>(200000*(ABS(O679)-ABS(O677))+Constants!$B$7)/(2*Constants!$B$7)</f>
        <v>0.5</v>
      </c>
      <c r="AQ679">
        <f t="shared" si="181"/>
        <v>1</v>
      </c>
      <c r="AR679">
        <f>(Constants!$B$3*Constants!$B$8*I679*K679+AS678)/(Constants!$B$9*Constants!$B$4)</f>
        <v>2.51327433628319</v>
      </c>
      <c r="AS679">
        <f>(Constants!$B$3*Constants!$B$8*I679*K679+AS678)-(AR679*Constants!$B$9*Constants!$B$4)</f>
        <v>0</v>
      </c>
      <c r="AT679">
        <f t="shared" si="182"/>
        <v>1701.48672566369</v>
      </c>
      <c r="AU679">
        <f t="array" ref="AU679">IF(SUMPRODUCT(--(SIGN(AN646:AN678)=SIGN(K647:K679)))=0,2,IF(AV678&gt;0,1,0))</f>
        <v>0</v>
      </c>
      <c r="AV679">
        <f>IF(AU679=2,ROUND(5*1000/Constants!$B$11,0),IF(AV678&gt;0,AV678-1,0))</f>
        <v>0</v>
      </c>
      <c r="AW679">
        <f t="shared" si="183"/>
        <v>0</v>
      </c>
      <c r="AX679">
        <f ca="1" t="array" ref="AX679">IF(AW679&gt;Constants!$B$12,2,IF(SUMPRODUCT(--(AX660:AX679=2))=0,0,1))</f>
        <v>2</v>
      </c>
      <c r="AZ679">
        <f t="array" ref="AZ679">IF(ABS(AG679)&gt;Constants!$B$13,2,IF(SUMPRODUCT(--(AZ659:AZ678=2))=0,0,1))</f>
        <v>0</v>
      </c>
    </row>
    <row r="680" spans="1:52">
      <c r="A680" s="3">
        <v>678</v>
      </c>
      <c r="B680">
        <f>Signals!D679</f>
        <v>1</v>
      </c>
      <c r="C680">
        <f>Signals!E679</f>
        <v>1</v>
      </c>
      <c r="D680">
        <f>Signals!G679</f>
        <v>0</v>
      </c>
      <c r="E680">
        <f>Signals!J679</f>
        <v>0</v>
      </c>
      <c r="F680">
        <f>Signals!K679</f>
        <v>0</v>
      </c>
      <c r="G680">
        <f>IF(Constants!$B$2=2,-B680,B680)</f>
        <v>1</v>
      </c>
      <c r="H680">
        <f>IF(Constants!$C$2=2,-C680,C680)</f>
        <v>1</v>
      </c>
      <c r="I680">
        <f t="shared" si="167"/>
        <v>1</v>
      </c>
      <c r="J680">
        <f t="shared" si="168"/>
        <v>1</v>
      </c>
      <c r="K680">
        <f t="shared" si="169"/>
        <v>1</v>
      </c>
      <c r="L680">
        <f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400.5</v>
      </c>
      <c r="M680">
        <f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400.5</v>
      </c>
      <c r="N680">
        <f t="shared" si="170"/>
        <v>400.5</v>
      </c>
      <c r="O680">
        <f t="shared" si="171"/>
        <v>400.5</v>
      </c>
      <c r="P680">
        <f>IF(I680&lt;&gt;0,(ABS(L680*Constants!$B$10)+50)/100,MAX(P679-ABS(N680*Constants!$B$4),0))</f>
        <v>0.54005</v>
      </c>
      <c r="Q680">
        <f>IF(J680&lt;&gt;0,(ABS(M680*Constants!$B$10)+50)/100,MAX(Q679-ABS(O680*Constants!$B$4),0))</f>
        <v>0.54005</v>
      </c>
      <c r="R680">
        <f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400.5</v>
      </c>
      <c r="S680">
        <f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400.5</v>
      </c>
      <c r="T680">
        <f t="shared" si="172"/>
        <v>400.5</v>
      </c>
      <c r="U680">
        <f t="shared" si="173"/>
        <v>400.5</v>
      </c>
      <c r="V680">
        <f>IF(I680&lt;&gt;0,(ABS(R680*Constants!$B$4)+50)/100,IF(R680=0,MAX((0-ABS(T680*Constants!$B$4)),0),(ABS(R680*Constants!$B$4)+50)/100))</f>
        <v>501.125</v>
      </c>
      <c r="W680">
        <f>IF(J680&lt;&gt;0,(ABS(S680*Constants!$B$4)+50)/100,IF(S680=0,MAX((0-ABS(U680*Constants!$B$4)),0),(ABS(S680*Constants!$B$4)+50)/100))</f>
        <v>501.125</v>
      </c>
      <c r="X680">
        <f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400.5</v>
      </c>
      <c r="Y680">
        <f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400.5</v>
      </c>
      <c r="Z680">
        <f t="shared" si="174"/>
        <v>400.5</v>
      </c>
      <c r="AA680">
        <f t="shared" si="175"/>
        <v>400.5</v>
      </c>
      <c r="AB680">
        <f>IF(I680&lt;&gt;0,(ABS(X680*Constants!$B$10)+50)/100,IF(X680=0,MAX((AB679-ABS(Z680*Constants!$B$4)),0),(ABS(X680*Constants!$B$4)+50)/100))</f>
        <v>0.54005</v>
      </c>
      <c r="AC680">
        <f>IF(J680&lt;&gt;0,(ABS(Y680*Constants!$B$10)+50)/100,IF(Y680=0,MAX((AC679-ABS(AA680*Constants!$B$4)),0),(ABS(Y680*Constants!$B$4)+50)/100))</f>
        <v>0.54005</v>
      </c>
      <c r="AD680">
        <f t="shared" si="176"/>
        <v>401</v>
      </c>
      <c r="AE680">
        <f t="shared" si="177"/>
        <v>400.5</v>
      </c>
      <c r="AF680">
        <f t="shared" si="178"/>
        <v>400.5</v>
      </c>
      <c r="AG680">
        <f>((Constants!$B$5*AG679)+Constants!$B$4*AD680+AH679)/(Constants!$B$5+Constants!$B$4)</f>
        <v>401</v>
      </c>
      <c r="AH680">
        <f>((Constants!$B$5*AG679)+Constants!$B$4*AD680+AH679)-(Constants!$B$5+Constants!$B$4)*AG680</f>
        <v>0</v>
      </c>
      <c r="AI680">
        <f>((Constants!$B$5*AI679)+Constants!$B$4*AE680+AJ679)/(Constants!$B$5+Constants!$B$4)</f>
        <v>400.5</v>
      </c>
      <c r="AJ680">
        <f>((Constants!$B$5*AI679)+Constants!$B$4*AE680+AJ679)-(Constants!$B$4+Constants!$B$5)*AI680</f>
        <v>0</v>
      </c>
      <c r="AK680">
        <f>((Constants!$B$5*AK679)+Constants!$B$4*AF680+AL679)/(Constants!$B$5+Constants!$B$4)</f>
        <v>400.5</v>
      </c>
      <c r="AL680">
        <f>((Constants!$B$5*AK679)+Constants!$B$4*AF680+AL679)-(Constants!$B$5+Constants!$B$4)*AK680</f>
        <v>0</v>
      </c>
      <c r="AM680">
        <f t="shared" si="179"/>
        <v>1</v>
      </c>
      <c r="AN680">
        <f t="shared" si="180"/>
        <v>1</v>
      </c>
      <c r="AO680">
        <f>(200000*(ABS(N680)-ABS(N678))+Constants!$B$7)/(2*Constants!$B$7)</f>
        <v>0.5</v>
      </c>
      <c r="AP680">
        <f>(200000*(ABS(O680)-ABS(O678))+Constants!$B$7)/(2*Constants!$B$7)</f>
        <v>0.5</v>
      </c>
      <c r="AQ680">
        <f t="shared" si="181"/>
        <v>1</v>
      </c>
      <c r="AR680">
        <f>(Constants!$B$3*Constants!$B$8*I680*K680+AS679)/(Constants!$B$9*Constants!$B$4)</f>
        <v>2.51327433628319</v>
      </c>
      <c r="AS680">
        <f>(Constants!$B$3*Constants!$B$8*I680*K680+AS679)-(AR680*Constants!$B$9*Constants!$B$4)</f>
        <v>0</v>
      </c>
      <c r="AT680">
        <f t="shared" si="182"/>
        <v>1703.99999999997</v>
      </c>
      <c r="AU680">
        <f t="array" ref="AU680">IF(SUMPRODUCT(--(SIGN(AN647:AN679)=SIGN(K648:K680)))=0,2,IF(AV679&gt;0,1,0))</f>
        <v>0</v>
      </c>
      <c r="AV680">
        <f>IF(AU680=2,ROUND(5*1000/Constants!$B$11,0),IF(AV679&gt;0,AV679-1,0))</f>
        <v>0</v>
      </c>
      <c r="AW680">
        <f t="shared" si="183"/>
        <v>0</v>
      </c>
      <c r="AX680">
        <f ca="1" t="array" ref="AX680">IF(AW680&gt;Constants!$B$12,2,IF(SUMPRODUCT(--(AX661:AX680=2))=0,0,1))</f>
        <v>2</v>
      </c>
      <c r="AZ680">
        <f t="array" ref="AZ680">IF(ABS(AG680)&gt;Constants!$B$13,2,IF(SUMPRODUCT(--(AZ660:AZ679=2))=0,0,1))</f>
        <v>0</v>
      </c>
    </row>
    <row r="681" spans="1:52">
      <c r="A681" s="3">
        <v>679</v>
      </c>
      <c r="B681">
        <f>Signals!D680</f>
        <v>1</v>
      </c>
      <c r="C681">
        <f>Signals!E680</f>
        <v>1</v>
      </c>
      <c r="D681">
        <f>Signals!G680</f>
        <v>0</v>
      </c>
      <c r="E681">
        <f>Signals!J680</f>
        <v>0</v>
      </c>
      <c r="F681">
        <f>Signals!K680</f>
        <v>0</v>
      </c>
      <c r="G681">
        <f>IF(Constants!$B$2=2,-B681,B681)</f>
        <v>1</v>
      </c>
      <c r="H681">
        <f>IF(Constants!$C$2=2,-C681,C681)</f>
        <v>1</v>
      </c>
      <c r="I681">
        <f t="shared" ref="I681:I744" si="184">IF(SIGN(G681+H681)=SIGN(AN680),G681,-G681)</f>
        <v>1</v>
      </c>
      <c r="J681">
        <f t="shared" ref="J681:J744" si="185">IF(SIGN(G681+H681)=SIGN(AN680),H681,-H681)</f>
        <v>1</v>
      </c>
      <c r="K681">
        <f t="shared" ref="K681:K744" si="186">IF(SIGN(G681+H681)=SIGN(AN680),1,-1)</f>
        <v>1</v>
      </c>
      <c r="L681">
        <f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400.5</v>
      </c>
      <c r="M681">
        <f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400.5</v>
      </c>
      <c r="N681">
        <f t="shared" ref="N681:N744" si="187">IF(I681&lt;&gt;0,L681,IF(P680&gt;0,N680,0))</f>
        <v>400.5</v>
      </c>
      <c r="O681">
        <f t="shared" ref="O681:O744" si="188">IF(J681&lt;&gt;0,M681,IF(Q680&gt;0,O680,0))</f>
        <v>400.5</v>
      </c>
      <c r="P681">
        <f>IF(I681&lt;&gt;0,(ABS(L681*Constants!$B$10)+50)/100,MAX(P680-ABS(N681*Constants!$B$4),0))</f>
        <v>0.54005</v>
      </c>
      <c r="Q681">
        <f>IF(J681&lt;&gt;0,(ABS(M681*Constants!$B$10)+50)/100,MAX(Q680-ABS(O681*Constants!$B$4),0))</f>
        <v>0.54005</v>
      </c>
      <c r="R681">
        <f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400.5</v>
      </c>
      <c r="S681">
        <f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400.5</v>
      </c>
      <c r="T681">
        <f t="shared" ref="T681:T744" si="189">IF(I681&lt;&gt;0,R681,IF(V680&gt;0,MAX(T680,R681),R681))</f>
        <v>400.5</v>
      </c>
      <c r="U681">
        <f t="shared" ref="U681:U744" si="190">IF(J681&lt;&gt;0,S681,IF(W680&gt;0,MAX(U680,S681),S681))</f>
        <v>400.5</v>
      </c>
      <c r="V681">
        <f>IF(I681&lt;&gt;0,(ABS(R681*Constants!$B$4)+50)/100,IF(R681=0,MAX((0-ABS(T681*Constants!$B$4)),0),(ABS(R681*Constants!$B$4)+50)/100))</f>
        <v>501.125</v>
      </c>
      <c r="W681">
        <f>IF(J681&lt;&gt;0,(ABS(S681*Constants!$B$4)+50)/100,IF(S681=0,MAX((0-ABS(U681*Constants!$B$4)),0),(ABS(S681*Constants!$B$4)+50)/100))</f>
        <v>501.125</v>
      </c>
      <c r="X681">
        <f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400.5</v>
      </c>
      <c r="Y681">
        <f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400.5</v>
      </c>
      <c r="Z681">
        <f t="shared" ref="Z681:Z744" si="191">IF(I681&lt;&gt;0,X681,IF(AB680&gt;0,MIN(Z680,X681),X681))</f>
        <v>400.5</v>
      </c>
      <c r="AA681">
        <f t="shared" ref="AA681:AA744" si="192">IF(J681&lt;&gt;0,Y681,IF(AC680&gt;0,MIN(AA680,Y681),Y681))</f>
        <v>400.5</v>
      </c>
      <c r="AB681">
        <f>IF(I681&lt;&gt;0,(ABS(X681*Constants!$B$10)+50)/100,IF(X681=0,MAX((AB680-ABS(Z681*Constants!$B$4)),0),(ABS(X681*Constants!$B$4)+50)/100))</f>
        <v>0.54005</v>
      </c>
      <c r="AC681">
        <f>IF(J681&lt;&gt;0,(ABS(Y681*Constants!$B$10)+50)/100,IF(Y681=0,MAX((AC680-ABS(AA681*Constants!$B$4)),0),(ABS(Y681*Constants!$B$4)+50)/100))</f>
        <v>0.54005</v>
      </c>
      <c r="AD681">
        <f t="shared" ref="AD681:AD744" si="193">IF(N681+O681&gt;=0,(1+N681+O681)/2,(N681+O681-1)/2)</f>
        <v>401</v>
      </c>
      <c r="AE681">
        <f t="shared" ref="AE681:AE744" si="194">MAX(T681,U681)</f>
        <v>400.5</v>
      </c>
      <c r="AF681">
        <f t="shared" ref="AF681:AF744" si="195">MIN(Z681,AA681)</f>
        <v>400.5</v>
      </c>
      <c r="AG681">
        <f>((Constants!$B$5*AG680)+Constants!$B$4*AD681+AH680)/(Constants!$B$5+Constants!$B$4)</f>
        <v>401</v>
      </c>
      <c r="AH681">
        <f>((Constants!$B$5*AG680)+Constants!$B$4*AD681+AH680)-(Constants!$B$5+Constants!$B$4)*AG681</f>
        <v>0</v>
      </c>
      <c r="AI681">
        <f>((Constants!$B$5*AI680)+Constants!$B$4*AE681+AJ680)/(Constants!$B$5+Constants!$B$4)</f>
        <v>400.5</v>
      </c>
      <c r="AJ681">
        <f>((Constants!$B$5*AI680)+Constants!$B$4*AE681+AJ680)-(Constants!$B$4+Constants!$B$5)*AI681</f>
        <v>0</v>
      </c>
      <c r="AK681">
        <f>((Constants!$B$5*AK680)+Constants!$B$4*AF681+AL680)/(Constants!$B$5+Constants!$B$4)</f>
        <v>400.5</v>
      </c>
      <c r="AL681">
        <f>((Constants!$B$5*AK680)+Constants!$B$4*AF681+AL680)-(Constants!$B$5+Constants!$B$4)*AK681</f>
        <v>0</v>
      </c>
      <c r="AM681">
        <f t="shared" ref="AM681:AM744" si="196">IF(AG681*K681&gt;0,1,IF(AG681*K681&lt;0,-1,0))</f>
        <v>1</v>
      </c>
      <c r="AN681">
        <f t="shared" ref="AN681:AN744" si="197">IF(SIGN(AI681)=SIGN(AK681),AM681,0)</f>
        <v>1</v>
      </c>
      <c r="AO681">
        <f>(200000*(ABS(N681)-ABS(N679))+Constants!$B$7)/(2*Constants!$B$7)</f>
        <v>0.5</v>
      </c>
      <c r="AP681">
        <f>(200000*(ABS(O681)-ABS(O679))+Constants!$B$7)/(2*Constants!$B$7)</f>
        <v>0.5</v>
      </c>
      <c r="AQ681">
        <f t="shared" ref="AQ681:AQ744" si="198">(1+AO681+AP681)/2</f>
        <v>1</v>
      </c>
      <c r="AR681">
        <f>(Constants!$B$3*Constants!$B$8*I681*K681+AS680)/(Constants!$B$9*Constants!$B$4)</f>
        <v>2.51327433628319</v>
      </c>
      <c r="AS681">
        <f>(Constants!$B$3*Constants!$B$8*I681*K681+AS680)-(AR681*Constants!$B$9*Constants!$B$4)</f>
        <v>0</v>
      </c>
      <c r="AT681">
        <f t="shared" ref="AT681:AT744" si="199">AR681+AT680</f>
        <v>1706.51327433625</v>
      </c>
      <c r="AU681">
        <f t="array" ref="AU681">IF(SUMPRODUCT(--(SIGN(AN648:AN680)=SIGN(K649:K681)))=0,2,IF(AV680&gt;0,1,0))</f>
        <v>0</v>
      </c>
      <c r="AV681">
        <f>IF(AU681=2,ROUND(5*1000/Constants!$B$11,0),IF(AV680&gt;0,AV680-1,0))</f>
        <v>0</v>
      </c>
      <c r="AW681">
        <f t="shared" ref="AW681:AW744" si="200">IF(I681&lt;&gt;J681,AW680+ABS(I681-J681),0)</f>
        <v>0</v>
      </c>
      <c r="AX681">
        <f ca="1" t="array" ref="AX681">IF(AW681&gt;Constants!$B$12,2,IF(SUMPRODUCT(--(AX662:AX681=2))=0,0,1))</f>
        <v>2</v>
      </c>
      <c r="AZ681">
        <f t="array" ref="AZ681">IF(ABS(AG681)&gt;Constants!$B$13,2,IF(SUMPRODUCT(--(AZ661:AZ680=2))=0,0,1))</f>
        <v>0</v>
      </c>
    </row>
    <row r="682" spans="1:52">
      <c r="A682" s="3">
        <v>680</v>
      </c>
      <c r="B682">
        <f>Signals!D681</f>
        <v>1</v>
      </c>
      <c r="C682">
        <f>Signals!E681</f>
        <v>1</v>
      </c>
      <c r="D682">
        <f>Signals!G681</f>
        <v>0</v>
      </c>
      <c r="E682">
        <f>Signals!J681</f>
        <v>0</v>
      </c>
      <c r="F682">
        <f>Signals!K681</f>
        <v>0</v>
      </c>
      <c r="G682">
        <f>IF(Constants!$B$2=2,-B682,B682)</f>
        <v>1</v>
      </c>
      <c r="H682">
        <f>IF(Constants!$C$2=2,-C682,C682)</f>
        <v>1</v>
      </c>
      <c r="I682">
        <f t="shared" si="184"/>
        <v>1</v>
      </c>
      <c r="J682">
        <f t="shared" si="185"/>
        <v>1</v>
      </c>
      <c r="K682">
        <f t="shared" si="186"/>
        <v>1</v>
      </c>
      <c r="L682">
        <f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400.5</v>
      </c>
      <c r="M682">
        <f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400.5</v>
      </c>
      <c r="N682">
        <f t="shared" si="187"/>
        <v>400.5</v>
      </c>
      <c r="O682">
        <f t="shared" si="188"/>
        <v>400.5</v>
      </c>
      <c r="P682">
        <f>IF(I682&lt;&gt;0,(ABS(L682*Constants!$B$10)+50)/100,MAX(P681-ABS(N682*Constants!$B$4),0))</f>
        <v>0.54005</v>
      </c>
      <c r="Q682">
        <f>IF(J682&lt;&gt;0,(ABS(M682*Constants!$B$10)+50)/100,MAX(Q681-ABS(O682*Constants!$B$4),0))</f>
        <v>0.54005</v>
      </c>
      <c r="R682">
        <f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400.5</v>
      </c>
      <c r="S682">
        <f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400.5</v>
      </c>
      <c r="T682">
        <f t="shared" si="189"/>
        <v>400.5</v>
      </c>
      <c r="U682">
        <f t="shared" si="190"/>
        <v>400.5</v>
      </c>
      <c r="V682">
        <f>IF(I682&lt;&gt;0,(ABS(R682*Constants!$B$4)+50)/100,IF(R682=0,MAX((0-ABS(T682*Constants!$B$4)),0),(ABS(R682*Constants!$B$4)+50)/100))</f>
        <v>501.125</v>
      </c>
      <c r="W682">
        <f>IF(J682&lt;&gt;0,(ABS(S682*Constants!$B$4)+50)/100,IF(S682=0,MAX((0-ABS(U682*Constants!$B$4)),0),(ABS(S682*Constants!$B$4)+50)/100))</f>
        <v>501.125</v>
      </c>
      <c r="X682">
        <f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400.5</v>
      </c>
      <c r="Y682">
        <f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400.5</v>
      </c>
      <c r="Z682">
        <f t="shared" si="191"/>
        <v>400.5</v>
      </c>
      <c r="AA682">
        <f t="shared" si="192"/>
        <v>400.5</v>
      </c>
      <c r="AB682">
        <f>IF(I682&lt;&gt;0,(ABS(X682*Constants!$B$10)+50)/100,IF(X682=0,MAX((AB681-ABS(Z682*Constants!$B$4)),0),(ABS(X682*Constants!$B$4)+50)/100))</f>
        <v>0.54005</v>
      </c>
      <c r="AC682">
        <f>IF(J682&lt;&gt;0,(ABS(Y682*Constants!$B$10)+50)/100,IF(Y682=0,MAX((AC681-ABS(AA682*Constants!$B$4)),0),(ABS(Y682*Constants!$B$4)+50)/100))</f>
        <v>0.54005</v>
      </c>
      <c r="AD682">
        <f t="shared" si="193"/>
        <v>401</v>
      </c>
      <c r="AE682">
        <f t="shared" si="194"/>
        <v>400.5</v>
      </c>
      <c r="AF682">
        <f t="shared" si="195"/>
        <v>400.5</v>
      </c>
      <c r="AG682">
        <f>((Constants!$B$5*AG681)+Constants!$B$4*AD682+AH681)/(Constants!$B$5+Constants!$B$4)</f>
        <v>401</v>
      </c>
      <c r="AH682">
        <f>((Constants!$B$5*AG681)+Constants!$B$4*AD682+AH681)-(Constants!$B$5+Constants!$B$4)*AG682</f>
        <v>0</v>
      </c>
      <c r="AI682">
        <f>((Constants!$B$5*AI681)+Constants!$B$4*AE682+AJ681)/(Constants!$B$5+Constants!$B$4)</f>
        <v>400.5</v>
      </c>
      <c r="AJ682">
        <f>((Constants!$B$5*AI681)+Constants!$B$4*AE682+AJ681)-(Constants!$B$4+Constants!$B$5)*AI682</f>
        <v>0</v>
      </c>
      <c r="AK682">
        <f>((Constants!$B$5*AK681)+Constants!$B$4*AF682+AL681)/(Constants!$B$5+Constants!$B$4)</f>
        <v>400.5</v>
      </c>
      <c r="AL682">
        <f>((Constants!$B$5*AK681)+Constants!$B$4*AF682+AL681)-(Constants!$B$5+Constants!$B$4)*AK682</f>
        <v>0</v>
      </c>
      <c r="AM682">
        <f t="shared" si="196"/>
        <v>1</v>
      </c>
      <c r="AN682">
        <f t="shared" si="197"/>
        <v>1</v>
      </c>
      <c r="AO682">
        <f>(200000*(ABS(N682)-ABS(N680))+Constants!$B$7)/(2*Constants!$B$7)</f>
        <v>0.5</v>
      </c>
      <c r="AP682">
        <f>(200000*(ABS(O682)-ABS(O680))+Constants!$B$7)/(2*Constants!$B$7)</f>
        <v>0.5</v>
      </c>
      <c r="AQ682">
        <f t="shared" si="198"/>
        <v>1</v>
      </c>
      <c r="AR682">
        <f>(Constants!$B$3*Constants!$B$8*I682*K682+AS681)/(Constants!$B$9*Constants!$B$4)</f>
        <v>2.51327433628319</v>
      </c>
      <c r="AS682">
        <f>(Constants!$B$3*Constants!$B$8*I682*K682+AS681)-(AR682*Constants!$B$9*Constants!$B$4)</f>
        <v>0</v>
      </c>
      <c r="AT682">
        <f t="shared" si="199"/>
        <v>1709.02654867254</v>
      </c>
      <c r="AU682">
        <f t="array" ref="AU682">IF(SUMPRODUCT(--(SIGN(AN649:AN681)=SIGN(K650:K682)))=0,2,IF(AV681&gt;0,1,0))</f>
        <v>0</v>
      </c>
      <c r="AV682">
        <f>IF(AU682=2,ROUND(5*1000/Constants!$B$11,0),IF(AV681&gt;0,AV681-1,0))</f>
        <v>0</v>
      </c>
      <c r="AW682">
        <f t="shared" si="200"/>
        <v>0</v>
      </c>
      <c r="AX682">
        <f ca="1" t="array" ref="AX682">IF(AW682&gt;Constants!$B$12,2,IF(SUMPRODUCT(--(AX663:AX682=2))=0,0,1))</f>
        <v>2</v>
      </c>
      <c r="AZ682">
        <f t="array" ref="AZ682">IF(ABS(AG682)&gt;Constants!$B$13,2,IF(SUMPRODUCT(--(AZ662:AZ681=2))=0,0,1))</f>
        <v>0</v>
      </c>
    </row>
    <row r="683" spans="1:52">
      <c r="A683" s="3">
        <v>681</v>
      </c>
      <c r="B683">
        <f>Signals!D682</f>
        <v>1</v>
      </c>
      <c r="C683">
        <f>Signals!E682</f>
        <v>1</v>
      </c>
      <c r="D683">
        <f>Signals!G682</f>
        <v>0</v>
      </c>
      <c r="E683">
        <f>Signals!J682</f>
        <v>0</v>
      </c>
      <c r="F683">
        <f>Signals!K682</f>
        <v>0</v>
      </c>
      <c r="G683">
        <f>IF(Constants!$B$2=2,-B683,B683)</f>
        <v>1</v>
      </c>
      <c r="H683">
        <f>IF(Constants!$C$2=2,-C683,C683)</f>
        <v>1</v>
      </c>
      <c r="I683">
        <f t="shared" si="184"/>
        <v>1</v>
      </c>
      <c r="J683">
        <f t="shared" si="185"/>
        <v>1</v>
      </c>
      <c r="K683">
        <f t="shared" si="186"/>
        <v>1</v>
      </c>
      <c r="L683">
        <f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400.5</v>
      </c>
      <c r="M683">
        <f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400.5</v>
      </c>
      <c r="N683">
        <f t="shared" si="187"/>
        <v>400.5</v>
      </c>
      <c r="O683">
        <f t="shared" si="188"/>
        <v>400.5</v>
      </c>
      <c r="P683">
        <f>IF(I683&lt;&gt;0,(ABS(L683*Constants!$B$10)+50)/100,MAX(P682-ABS(N683*Constants!$B$4),0))</f>
        <v>0.54005</v>
      </c>
      <c r="Q683">
        <f>IF(J683&lt;&gt;0,(ABS(M683*Constants!$B$10)+50)/100,MAX(Q682-ABS(O683*Constants!$B$4),0))</f>
        <v>0.54005</v>
      </c>
      <c r="R683">
        <f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400.5</v>
      </c>
      <c r="S683">
        <f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400.5</v>
      </c>
      <c r="T683">
        <f t="shared" si="189"/>
        <v>400.5</v>
      </c>
      <c r="U683">
        <f t="shared" si="190"/>
        <v>400.5</v>
      </c>
      <c r="V683">
        <f>IF(I683&lt;&gt;0,(ABS(R683*Constants!$B$4)+50)/100,IF(R683=0,MAX((0-ABS(T683*Constants!$B$4)),0),(ABS(R683*Constants!$B$4)+50)/100))</f>
        <v>501.125</v>
      </c>
      <c r="W683">
        <f>IF(J683&lt;&gt;0,(ABS(S683*Constants!$B$4)+50)/100,IF(S683=0,MAX((0-ABS(U683*Constants!$B$4)),0),(ABS(S683*Constants!$B$4)+50)/100))</f>
        <v>501.125</v>
      </c>
      <c r="X683">
        <f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400.5</v>
      </c>
      <c r="Y683">
        <f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400.5</v>
      </c>
      <c r="Z683">
        <f t="shared" si="191"/>
        <v>400.5</v>
      </c>
      <c r="AA683">
        <f t="shared" si="192"/>
        <v>400.5</v>
      </c>
      <c r="AB683">
        <f>IF(I683&lt;&gt;0,(ABS(X683*Constants!$B$10)+50)/100,IF(X683=0,MAX((AB682-ABS(Z683*Constants!$B$4)),0),(ABS(X683*Constants!$B$4)+50)/100))</f>
        <v>0.54005</v>
      </c>
      <c r="AC683">
        <f>IF(J683&lt;&gt;0,(ABS(Y683*Constants!$B$10)+50)/100,IF(Y683=0,MAX((AC682-ABS(AA683*Constants!$B$4)),0),(ABS(Y683*Constants!$B$4)+50)/100))</f>
        <v>0.54005</v>
      </c>
      <c r="AD683">
        <f t="shared" si="193"/>
        <v>401</v>
      </c>
      <c r="AE683">
        <f t="shared" si="194"/>
        <v>400.5</v>
      </c>
      <c r="AF683">
        <f t="shared" si="195"/>
        <v>400.5</v>
      </c>
      <c r="AG683">
        <f>((Constants!$B$5*AG682)+Constants!$B$4*AD683+AH682)/(Constants!$B$5+Constants!$B$4)</f>
        <v>401</v>
      </c>
      <c r="AH683">
        <f>((Constants!$B$5*AG682)+Constants!$B$4*AD683+AH682)-(Constants!$B$5+Constants!$B$4)*AG683</f>
        <v>0</v>
      </c>
      <c r="AI683">
        <f>((Constants!$B$5*AI682)+Constants!$B$4*AE683+AJ682)/(Constants!$B$5+Constants!$B$4)</f>
        <v>400.5</v>
      </c>
      <c r="AJ683">
        <f>((Constants!$B$5*AI682)+Constants!$B$4*AE683+AJ682)-(Constants!$B$4+Constants!$B$5)*AI683</f>
        <v>0</v>
      </c>
      <c r="AK683">
        <f>((Constants!$B$5*AK682)+Constants!$B$4*AF683+AL682)/(Constants!$B$5+Constants!$B$4)</f>
        <v>400.5</v>
      </c>
      <c r="AL683">
        <f>((Constants!$B$5*AK682)+Constants!$B$4*AF683+AL682)-(Constants!$B$5+Constants!$B$4)*AK683</f>
        <v>0</v>
      </c>
      <c r="AM683">
        <f t="shared" si="196"/>
        <v>1</v>
      </c>
      <c r="AN683">
        <f t="shared" si="197"/>
        <v>1</v>
      </c>
      <c r="AO683">
        <f>(200000*(ABS(N683)-ABS(N681))+Constants!$B$7)/(2*Constants!$B$7)</f>
        <v>0.5</v>
      </c>
      <c r="AP683">
        <f>(200000*(ABS(O683)-ABS(O681))+Constants!$B$7)/(2*Constants!$B$7)</f>
        <v>0.5</v>
      </c>
      <c r="AQ683">
        <f t="shared" si="198"/>
        <v>1</v>
      </c>
      <c r="AR683">
        <f>(Constants!$B$3*Constants!$B$8*I683*K683+AS682)/(Constants!$B$9*Constants!$B$4)</f>
        <v>2.51327433628319</v>
      </c>
      <c r="AS683">
        <f>(Constants!$B$3*Constants!$B$8*I683*K683+AS682)-(AR683*Constants!$B$9*Constants!$B$4)</f>
        <v>0</v>
      </c>
      <c r="AT683">
        <f t="shared" si="199"/>
        <v>1711.53982300882</v>
      </c>
      <c r="AU683">
        <f t="array" ref="AU683">IF(SUMPRODUCT(--(SIGN(AN650:AN682)=SIGN(K651:K683)))=0,2,IF(AV682&gt;0,1,0))</f>
        <v>0</v>
      </c>
      <c r="AV683">
        <f>IF(AU683=2,ROUND(5*1000/Constants!$B$11,0),IF(AV682&gt;0,AV682-1,0))</f>
        <v>0</v>
      </c>
      <c r="AW683">
        <f t="shared" si="200"/>
        <v>0</v>
      </c>
      <c r="AX683">
        <f ca="1" t="array" ref="AX683">IF(AW683&gt;Constants!$B$12,2,IF(SUMPRODUCT(--(AX664:AX683=2))=0,0,1))</f>
        <v>2</v>
      </c>
      <c r="AZ683">
        <f t="array" ref="AZ683">IF(ABS(AG683)&gt;Constants!$B$13,2,IF(SUMPRODUCT(--(AZ663:AZ682=2))=0,0,1))</f>
        <v>0</v>
      </c>
    </row>
    <row r="684" spans="1:52">
      <c r="A684" s="3">
        <v>682</v>
      </c>
      <c r="B684">
        <f>Signals!D683</f>
        <v>1</v>
      </c>
      <c r="C684">
        <f>Signals!E683</f>
        <v>1</v>
      </c>
      <c r="D684">
        <f>Signals!G683</f>
        <v>0</v>
      </c>
      <c r="E684">
        <f>Signals!J683</f>
        <v>0</v>
      </c>
      <c r="F684">
        <f>Signals!K683</f>
        <v>0</v>
      </c>
      <c r="G684">
        <f>IF(Constants!$B$2=2,-B684,B684)</f>
        <v>1</v>
      </c>
      <c r="H684">
        <f>IF(Constants!$C$2=2,-C684,C684)</f>
        <v>1</v>
      </c>
      <c r="I684">
        <f t="shared" si="184"/>
        <v>1</v>
      </c>
      <c r="J684">
        <f t="shared" si="185"/>
        <v>1</v>
      </c>
      <c r="K684">
        <f t="shared" si="186"/>
        <v>1</v>
      </c>
      <c r="L684">
        <f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400.5</v>
      </c>
      <c r="M684">
        <f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400.5</v>
      </c>
      <c r="N684">
        <f t="shared" si="187"/>
        <v>400.5</v>
      </c>
      <c r="O684">
        <f t="shared" si="188"/>
        <v>400.5</v>
      </c>
      <c r="P684">
        <f>IF(I684&lt;&gt;0,(ABS(L684*Constants!$B$10)+50)/100,MAX(P683-ABS(N684*Constants!$B$4),0))</f>
        <v>0.54005</v>
      </c>
      <c r="Q684">
        <f>IF(J684&lt;&gt;0,(ABS(M684*Constants!$B$10)+50)/100,MAX(Q683-ABS(O684*Constants!$B$4),0))</f>
        <v>0.54005</v>
      </c>
      <c r="R684">
        <f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400.5</v>
      </c>
      <c r="S684">
        <f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400.5</v>
      </c>
      <c r="T684">
        <f t="shared" si="189"/>
        <v>400.5</v>
      </c>
      <c r="U684">
        <f t="shared" si="190"/>
        <v>400.5</v>
      </c>
      <c r="V684">
        <f>IF(I684&lt;&gt;0,(ABS(R684*Constants!$B$4)+50)/100,IF(R684=0,MAX((0-ABS(T684*Constants!$B$4)),0),(ABS(R684*Constants!$B$4)+50)/100))</f>
        <v>501.125</v>
      </c>
      <c r="W684">
        <f>IF(J684&lt;&gt;0,(ABS(S684*Constants!$B$4)+50)/100,IF(S684=0,MAX((0-ABS(U684*Constants!$B$4)),0),(ABS(S684*Constants!$B$4)+50)/100))</f>
        <v>501.125</v>
      </c>
      <c r="X684">
        <f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400.5</v>
      </c>
      <c r="Y684">
        <f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400.5</v>
      </c>
      <c r="Z684">
        <f t="shared" si="191"/>
        <v>400.5</v>
      </c>
      <c r="AA684">
        <f t="shared" si="192"/>
        <v>400.5</v>
      </c>
      <c r="AB684">
        <f>IF(I684&lt;&gt;0,(ABS(X684*Constants!$B$10)+50)/100,IF(X684=0,MAX((AB683-ABS(Z684*Constants!$B$4)),0),(ABS(X684*Constants!$B$4)+50)/100))</f>
        <v>0.54005</v>
      </c>
      <c r="AC684">
        <f>IF(J684&lt;&gt;0,(ABS(Y684*Constants!$B$10)+50)/100,IF(Y684=0,MAX((AC683-ABS(AA684*Constants!$B$4)),0),(ABS(Y684*Constants!$B$4)+50)/100))</f>
        <v>0.54005</v>
      </c>
      <c r="AD684">
        <f t="shared" si="193"/>
        <v>401</v>
      </c>
      <c r="AE684">
        <f t="shared" si="194"/>
        <v>400.5</v>
      </c>
      <c r="AF684">
        <f t="shared" si="195"/>
        <v>400.5</v>
      </c>
      <c r="AG684">
        <f>((Constants!$B$5*AG683)+Constants!$B$4*AD684+AH683)/(Constants!$B$5+Constants!$B$4)</f>
        <v>401</v>
      </c>
      <c r="AH684">
        <f>((Constants!$B$5*AG683)+Constants!$B$4*AD684+AH683)-(Constants!$B$5+Constants!$B$4)*AG684</f>
        <v>0</v>
      </c>
      <c r="AI684">
        <f>((Constants!$B$5*AI683)+Constants!$B$4*AE684+AJ683)/(Constants!$B$5+Constants!$B$4)</f>
        <v>400.5</v>
      </c>
      <c r="AJ684">
        <f>((Constants!$B$5*AI683)+Constants!$B$4*AE684+AJ683)-(Constants!$B$4+Constants!$B$5)*AI684</f>
        <v>0</v>
      </c>
      <c r="AK684">
        <f>((Constants!$B$5*AK683)+Constants!$B$4*AF684+AL683)/(Constants!$B$5+Constants!$B$4)</f>
        <v>400.5</v>
      </c>
      <c r="AL684">
        <f>((Constants!$B$5*AK683)+Constants!$B$4*AF684+AL683)-(Constants!$B$5+Constants!$B$4)*AK684</f>
        <v>0</v>
      </c>
      <c r="AM684">
        <f t="shared" si="196"/>
        <v>1</v>
      </c>
      <c r="AN684">
        <f t="shared" si="197"/>
        <v>1</v>
      </c>
      <c r="AO684">
        <f>(200000*(ABS(N684)-ABS(N682))+Constants!$B$7)/(2*Constants!$B$7)</f>
        <v>0.5</v>
      </c>
      <c r="AP684">
        <f>(200000*(ABS(O684)-ABS(O682))+Constants!$B$7)/(2*Constants!$B$7)</f>
        <v>0.5</v>
      </c>
      <c r="AQ684">
        <f t="shared" si="198"/>
        <v>1</v>
      </c>
      <c r="AR684">
        <f>(Constants!$B$3*Constants!$B$8*I684*K684+AS683)/(Constants!$B$9*Constants!$B$4)</f>
        <v>2.51327433628319</v>
      </c>
      <c r="AS684">
        <f>(Constants!$B$3*Constants!$B$8*I684*K684+AS683)-(AR684*Constants!$B$9*Constants!$B$4)</f>
        <v>0</v>
      </c>
      <c r="AT684">
        <f t="shared" si="199"/>
        <v>1714.0530973451</v>
      </c>
      <c r="AU684">
        <f t="array" ref="AU684">IF(SUMPRODUCT(--(SIGN(AN651:AN683)=SIGN(K652:K684)))=0,2,IF(AV683&gt;0,1,0))</f>
        <v>0</v>
      </c>
      <c r="AV684">
        <f>IF(AU684=2,ROUND(5*1000/Constants!$B$11,0),IF(AV683&gt;0,AV683-1,0))</f>
        <v>0</v>
      </c>
      <c r="AW684">
        <f t="shared" si="200"/>
        <v>0</v>
      </c>
      <c r="AX684">
        <f ca="1" t="array" ref="AX684">IF(AW684&gt;Constants!$B$12,2,IF(SUMPRODUCT(--(AX665:AX684=2))=0,0,1))</f>
        <v>2</v>
      </c>
      <c r="AZ684">
        <f t="array" ref="AZ684">IF(ABS(AG684)&gt;Constants!$B$13,2,IF(SUMPRODUCT(--(AZ664:AZ683=2))=0,0,1))</f>
        <v>0</v>
      </c>
    </row>
    <row r="685" spans="1:52">
      <c r="A685" s="3">
        <v>683</v>
      </c>
      <c r="B685">
        <f>Signals!D684</f>
        <v>1</v>
      </c>
      <c r="C685">
        <f>Signals!E684</f>
        <v>1</v>
      </c>
      <c r="D685">
        <f>Signals!G684</f>
        <v>0</v>
      </c>
      <c r="E685">
        <f>Signals!J684</f>
        <v>0</v>
      </c>
      <c r="F685">
        <f>Signals!K684</f>
        <v>0</v>
      </c>
      <c r="G685">
        <f>IF(Constants!$B$2=2,-B685,B685)</f>
        <v>1</v>
      </c>
      <c r="H685">
        <f>IF(Constants!$C$2=2,-C685,C685)</f>
        <v>1</v>
      </c>
      <c r="I685">
        <f t="shared" si="184"/>
        <v>1</v>
      </c>
      <c r="J685">
        <f t="shared" si="185"/>
        <v>1</v>
      </c>
      <c r="K685">
        <f t="shared" si="186"/>
        <v>1</v>
      </c>
      <c r="L685">
        <f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400.5</v>
      </c>
      <c r="M685">
        <f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400.5</v>
      </c>
      <c r="N685">
        <f t="shared" si="187"/>
        <v>400.5</v>
      </c>
      <c r="O685">
        <f t="shared" si="188"/>
        <v>400.5</v>
      </c>
      <c r="P685">
        <f>IF(I685&lt;&gt;0,(ABS(L685*Constants!$B$10)+50)/100,MAX(P684-ABS(N685*Constants!$B$4),0))</f>
        <v>0.54005</v>
      </c>
      <c r="Q685">
        <f>IF(J685&lt;&gt;0,(ABS(M685*Constants!$B$10)+50)/100,MAX(Q684-ABS(O685*Constants!$B$4),0))</f>
        <v>0.54005</v>
      </c>
      <c r="R685">
        <f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400.5</v>
      </c>
      <c r="S685">
        <f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400.5</v>
      </c>
      <c r="T685">
        <f t="shared" si="189"/>
        <v>400.5</v>
      </c>
      <c r="U685">
        <f t="shared" si="190"/>
        <v>400.5</v>
      </c>
      <c r="V685">
        <f>IF(I685&lt;&gt;0,(ABS(R685*Constants!$B$4)+50)/100,IF(R685=0,MAX((0-ABS(T685*Constants!$B$4)),0),(ABS(R685*Constants!$B$4)+50)/100))</f>
        <v>501.125</v>
      </c>
      <c r="W685">
        <f>IF(J685&lt;&gt;0,(ABS(S685*Constants!$B$4)+50)/100,IF(S685=0,MAX((0-ABS(U685*Constants!$B$4)),0),(ABS(S685*Constants!$B$4)+50)/100))</f>
        <v>501.125</v>
      </c>
      <c r="X685">
        <f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400.5</v>
      </c>
      <c r="Y685">
        <f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400.5</v>
      </c>
      <c r="Z685">
        <f t="shared" si="191"/>
        <v>400.5</v>
      </c>
      <c r="AA685">
        <f t="shared" si="192"/>
        <v>400.5</v>
      </c>
      <c r="AB685">
        <f>IF(I685&lt;&gt;0,(ABS(X685*Constants!$B$10)+50)/100,IF(X685=0,MAX((AB684-ABS(Z685*Constants!$B$4)),0),(ABS(X685*Constants!$B$4)+50)/100))</f>
        <v>0.54005</v>
      </c>
      <c r="AC685">
        <f>IF(J685&lt;&gt;0,(ABS(Y685*Constants!$B$10)+50)/100,IF(Y685=0,MAX((AC684-ABS(AA685*Constants!$B$4)),0),(ABS(Y685*Constants!$B$4)+50)/100))</f>
        <v>0.54005</v>
      </c>
      <c r="AD685">
        <f t="shared" si="193"/>
        <v>401</v>
      </c>
      <c r="AE685">
        <f t="shared" si="194"/>
        <v>400.5</v>
      </c>
      <c r="AF685">
        <f t="shared" si="195"/>
        <v>400.5</v>
      </c>
      <c r="AG685">
        <f>((Constants!$B$5*AG684)+Constants!$B$4*AD685+AH684)/(Constants!$B$5+Constants!$B$4)</f>
        <v>401</v>
      </c>
      <c r="AH685">
        <f>((Constants!$B$5*AG684)+Constants!$B$4*AD685+AH684)-(Constants!$B$5+Constants!$B$4)*AG685</f>
        <v>0</v>
      </c>
      <c r="AI685">
        <f>((Constants!$B$5*AI684)+Constants!$B$4*AE685+AJ684)/(Constants!$B$5+Constants!$B$4)</f>
        <v>400.5</v>
      </c>
      <c r="AJ685">
        <f>((Constants!$B$5*AI684)+Constants!$B$4*AE685+AJ684)-(Constants!$B$4+Constants!$B$5)*AI685</f>
        <v>0</v>
      </c>
      <c r="AK685">
        <f>((Constants!$B$5*AK684)+Constants!$B$4*AF685+AL684)/(Constants!$B$5+Constants!$B$4)</f>
        <v>400.5</v>
      </c>
      <c r="AL685">
        <f>((Constants!$B$5*AK684)+Constants!$B$4*AF685+AL684)-(Constants!$B$5+Constants!$B$4)*AK685</f>
        <v>0</v>
      </c>
      <c r="AM685">
        <f t="shared" si="196"/>
        <v>1</v>
      </c>
      <c r="AN685">
        <f t="shared" si="197"/>
        <v>1</v>
      </c>
      <c r="AO685">
        <f>(200000*(ABS(N685)-ABS(N683))+Constants!$B$7)/(2*Constants!$B$7)</f>
        <v>0.5</v>
      </c>
      <c r="AP685">
        <f>(200000*(ABS(O685)-ABS(O683))+Constants!$B$7)/(2*Constants!$B$7)</f>
        <v>0.5</v>
      </c>
      <c r="AQ685">
        <f t="shared" si="198"/>
        <v>1</v>
      </c>
      <c r="AR685">
        <f>(Constants!$B$3*Constants!$B$8*I685*K685+AS684)/(Constants!$B$9*Constants!$B$4)</f>
        <v>2.51327433628319</v>
      </c>
      <c r="AS685">
        <f>(Constants!$B$3*Constants!$B$8*I685*K685+AS684)-(AR685*Constants!$B$9*Constants!$B$4)</f>
        <v>0</v>
      </c>
      <c r="AT685">
        <f t="shared" si="199"/>
        <v>1716.56637168139</v>
      </c>
      <c r="AU685">
        <f t="array" ref="AU685">IF(SUMPRODUCT(--(SIGN(AN652:AN684)=SIGN(K653:K685)))=0,2,IF(AV684&gt;0,1,0))</f>
        <v>0</v>
      </c>
      <c r="AV685">
        <f>IF(AU685=2,ROUND(5*1000/Constants!$B$11,0),IF(AV684&gt;0,AV684-1,0))</f>
        <v>0</v>
      </c>
      <c r="AW685">
        <f t="shared" si="200"/>
        <v>0</v>
      </c>
      <c r="AX685">
        <f ca="1" t="array" ref="AX685">IF(AW685&gt;Constants!$B$12,2,IF(SUMPRODUCT(--(AX666:AX685=2))=0,0,1))</f>
        <v>2</v>
      </c>
      <c r="AZ685">
        <f t="array" ref="AZ685">IF(ABS(AG685)&gt;Constants!$B$13,2,IF(SUMPRODUCT(--(AZ665:AZ684=2))=0,0,1))</f>
        <v>0</v>
      </c>
    </row>
    <row r="686" spans="1:52">
      <c r="A686" s="3">
        <v>684</v>
      </c>
      <c r="B686">
        <f>Signals!D685</f>
        <v>1</v>
      </c>
      <c r="C686">
        <f>Signals!E685</f>
        <v>1</v>
      </c>
      <c r="D686">
        <f>Signals!G685</f>
        <v>0</v>
      </c>
      <c r="E686">
        <f>Signals!J685</f>
        <v>0</v>
      </c>
      <c r="F686">
        <f>Signals!K685</f>
        <v>0</v>
      </c>
      <c r="G686">
        <f>IF(Constants!$B$2=2,-B686,B686)</f>
        <v>1</v>
      </c>
      <c r="H686">
        <f>IF(Constants!$C$2=2,-C686,C686)</f>
        <v>1</v>
      </c>
      <c r="I686">
        <f t="shared" si="184"/>
        <v>1</v>
      </c>
      <c r="J686">
        <f t="shared" si="185"/>
        <v>1</v>
      </c>
      <c r="K686">
        <f t="shared" si="186"/>
        <v>1</v>
      </c>
      <c r="L686">
        <f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400.5</v>
      </c>
      <c r="M686">
        <f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400.5</v>
      </c>
      <c r="N686">
        <f t="shared" si="187"/>
        <v>400.5</v>
      </c>
      <c r="O686">
        <f t="shared" si="188"/>
        <v>400.5</v>
      </c>
      <c r="P686">
        <f>IF(I686&lt;&gt;0,(ABS(L686*Constants!$B$10)+50)/100,MAX(P685-ABS(N686*Constants!$B$4),0))</f>
        <v>0.54005</v>
      </c>
      <c r="Q686">
        <f>IF(J686&lt;&gt;0,(ABS(M686*Constants!$B$10)+50)/100,MAX(Q685-ABS(O686*Constants!$B$4),0))</f>
        <v>0.54005</v>
      </c>
      <c r="R686">
        <f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400.5</v>
      </c>
      <c r="S686">
        <f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400.5</v>
      </c>
      <c r="T686">
        <f t="shared" si="189"/>
        <v>400.5</v>
      </c>
      <c r="U686">
        <f t="shared" si="190"/>
        <v>400.5</v>
      </c>
      <c r="V686">
        <f>IF(I686&lt;&gt;0,(ABS(R686*Constants!$B$4)+50)/100,IF(R686=0,MAX((0-ABS(T686*Constants!$B$4)),0),(ABS(R686*Constants!$B$4)+50)/100))</f>
        <v>501.125</v>
      </c>
      <c r="W686">
        <f>IF(J686&lt;&gt;0,(ABS(S686*Constants!$B$4)+50)/100,IF(S686=0,MAX((0-ABS(U686*Constants!$B$4)),0),(ABS(S686*Constants!$B$4)+50)/100))</f>
        <v>501.125</v>
      </c>
      <c r="X686">
        <f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400.5</v>
      </c>
      <c r="Y686">
        <f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400.5</v>
      </c>
      <c r="Z686">
        <f t="shared" si="191"/>
        <v>400.5</v>
      </c>
      <c r="AA686">
        <f t="shared" si="192"/>
        <v>400.5</v>
      </c>
      <c r="AB686">
        <f>IF(I686&lt;&gt;0,(ABS(X686*Constants!$B$10)+50)/100,IF(X686=0,MAX((AB685-ABS(Z686*Constants!$B$4)),0),(ABS(X686*Constants!$B$4)+50)/100))</f>
        <v>0.54005</v>
      </c>
      <c r="AC686">
        <f>IF(J686&lt;&gt;0,(ABS(Y686*Constants!$B$10)+50)/100,IF(Y686=0,MAX((AC685-ABS(AA686*Constants!$B$4)),0),(ABS(Y686*Constants!$B$4)+50)/100))</f>
        <v>0.54005</v>
      </c>
      <c r="AD686">
        <f t="shared" si="193"/>
        <v>401</v>
      </c>
      <c r="AE686">
        <f t="shared" si="194"/>
        <v>400.5</v>
      </c>
      <c r="AF686">
        <f t="shared" si="195"/>
        <v>400.5</v>
      </c>
      <c r="AG686">
        <f>((Constants!$B$5*AG685)+Constants!$B$4*AD686+AH685)/(Constants!$B$5+Constants!$B$4)</f>
        <v>401</v>
      </c>
      <c r="AH686">
        <f>((Constants!$B$5*AG685)+Constants!$B$4*AD686+AH685)-(Constants!$B$5+Constants!$B$4)*AG686</f>
        <v>0</v>
      </c>
      <c r="AI686">
        <f>((Constants!$B$5*AI685)+Constants!$B$4*AE686+AJ685)/(Constants!$B$5+Constants!$B$4)</f>
        <v>400.5</v>
      </c>
      <c r="AJ686">
        <f>((Constants!$B$5*AI685)+Constants!$B$4*AE686+AJ685)-(Constants!$B$4+Constants!$B$5)*AI686</f>
        <v>0</v>
      </c>
      <c r="AK686">
        <f>((Constants!$B$5*AK685)+Constants!$B$4*AF686+AL685)/(Constants!$B$5+Constants!$B$4)</f>
        <v>400.5</v>
      </c>
      <c r="AL686">
        <f>((Constants!$B$5*AK685)+Constants!$B$4*AF686+AL685)-(Constants!$B$5+Constants!$B$4)*AK686</f>
        <v>0</v>
      </c>
      <c r="AM686">
        <f t="shared" si="196"/>
        <v>1</v>
      </c>
      <c r="AN686">
        <f t="shared" si="197"/>
        <v>1</v>
      </c>
      <c r="AO686">
        <f>(200000*(ABS(N686)-ABS(N684))+Constants!$B$7)/(2*Constants!$B$7)</f>
        <v>0.5</v>
      </c>
      <c r="AP686">
        <f>(200000*(ABS(O686)-ABS(O684))+Constants!$B$7)/(2*Constants!$B$7)</f>
        <v>0.5</v>
      </c>
      <c r="AQ686">
        <f t="shared" si="198"/>
        <v>1</v>
      </c>
      <c r="AR686">
        <f>(Constants!$B$3*Constants!$B$8*I686*K686+AS685)/(Constants!$B$9*Constants!$B$4)</f>
        <v>2.51327433628319</v>
      </c>
      <c r="AS686">
        <f>(Constants!$B$3*Constants!$B$8*I686*K686+AS685)-(AR686*Constants!$B$9*Constants!$B$4)</f>
        <v>0</v>
      </c>
      <c r="AT686">
        <f t="shared" si="199"/>
        <v>1719.07964601767</v>
      </c>
      <c r="AU686">
        <f t="array" ref="AU686">IF(SUMPRODUCT(--(SIGN(AN653:AN685)=SIGN(K654:K686)))=0,2,IF(AV685&gt;0,1,0))</f>
        <v>0</v>
      </c>
      <c r="AV686">
        <f>IF(AU686=2,ROUND(5*1000/Constants!$B$11,0),IF(AV685&gt;0,AV685-1,0))</f>
        <v>0</v>
      </c>
      <c r="AW686">
        <f t="shared" si="200"/>
        <v>0</v>
      </c>
      <c r="AX686">
        <f ca="1" t="array" ref="AX686">IF(AW686&gt;Constants!$B$12,2,IF(SUMPRODUCT(--(AX667:AX686=2))=0,0,1))</f>
        <v>2</v>
      </c>
      <c r="AZ686">
        <f t="array" ref="AZ686">IF(ABS(AG686)&gt;Constants!$B$13,2,IF(SUMPRODUCT(--(AZ666:AZ685=2))=0,0,1))</f>
        <v>0</v>
      </c>
    </row>
    <row r="687" spans="1:52">
      <c r="A687" s="3">
        <v>685</v>
      </c>
      <c r="B687">
        <f>Signals!D686</f>
        <v>1</v>
      </c>
      <c r="C687">
        <f>Signals!E686</f>
        <v>1</v>
      </c>
      <c r="D687">
        <f>Signals!G686</f>
        <v>0</v>
      </c>
      <c r="E687">
        <f>Signals!J686</f>
        <v>0</v>
      </c>
      <c r="F687">
        <f>Signals!K686</f>
        <v>0</v>
      </c>
      <c r="G687">
        <f>IF(Constants!$B$2=2,-B687,B687)</f>
        <v>1</v>
      </c>
      <c r="H687">
        <f>IF(Constants!$C$2=2,-C687,C687)</f>
        <v>1</v>
      </c>
      <c r="I687">
        <f t="shared" si="184"/>
        <v>1</v>
      </c>
      <c r="J687">
        <f t="shared" si="185"/>
        <v>1</v>
      </c>
      <c r="K687">
        <f t="shared" si="186"/>
        <v>1</v>
      </c>
      <c r="L687">
        <f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400.5</v>
      </c>
      <c r="M687">
        <f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400.5</v>
      </c>
      <c r="N687">
        <f t="shared" si="187"/>
        <v>400.5</v>
      </c>
      <c r="O687">
        <f t="shared" si="188"/>
        <v>400.5</v>
      </c>
      <c r="P687">
        <f>IF(I687&lt;&gt;0,(ABS(L687*Constants!$B$10)+50)/100,MAX(P686-ABS(N687*Constants!$B$4),0))</f>
        <v>0.54005</v>
      </c>
      <c r="Q687">
        <f>IF(J687&lt;&gt;0,(ABS(M687*Constants!$B$10)+50)/100,MAX(Q686-ABS(O687*Constants!$B$4),0))</f>
        <v>0.54005</v>
      </c>
      <c r="R687">
        <f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400.5</v>
      </c>
      <c r="S687">
        <f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400.5</v>
      </c>
      <c r="T687">
        <f t="shared" si="189"/>
        <v>400.5</v>
      </c>
      <c r="U687">
        <f t="shared" si="190"/>
        <v>400.5</v>
      </c>
      <c r="V687">
        <f>IF(I687&lt;&gt;0,(ABS(R687*Constants!$B$4)+50)/100,IF(R687=0,MAX((0-ABS(T687*Constants!$B$4)),0),(ABS(R687*Constants!$B$4)+50)/100))</f>
        <v>501.125</v>
      </c>
      <c r="W687">
        <f>IF(J687&lt;&gt;0,(ABS(S687*Constants!$B$4)+50)/100,IF(S687=0,MAX((0-ABS(U687*Constants!$B$4)),0),(ABS(S687*Constants!$B$4)+50)/100))</f>
        <v>501.125</v>
      </c>
      <c r="X687">
        <f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400.5</v>
      </c>
      <c r="Y687">
        <f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400.5</v>
      </c>
      <c r="Z687">
        <f t="shared" si="191"/>
        <v>400.5</v>
      </c>
      <c r="AA687">
        <f t="shared" si="192"/>
        <v>400.5</v>
      </c>
      <c r="AB687">
        <f>IF(I687&lt;&gt;0,(ABS(X687*Constants!$B$10)+50)/100,IF(X687=0,MAX((AB686-ABS(Z687*Constants!$B$4)),0),(ABS(X687*Constants!$B$4)+50)/100))</f>
        <v>0.54005</v>
      </c>
      <c r="AC687">
        <f>IF(J687&lt;&gt;0,(ABS(Y687*Constants!$B$10)+50)/100,IF(Y687=0,MAX((AC686-ABS(AA687*Constants!$B$4)),0),(ABS(Y687*Constants!$B$4)+50)/100))</f>
        <v>0.54005</v>
      </c>
      <c r="AD687">
        <f t="shared" si="193"/>
        <v>401</v>
      </c>
      <c r="AE687">
        <f t="shared" si="194"/>
        <v>400.5</v>
      </c>
      <c r="AF687">
        <f t="shared" si="195"/>
        <v>400.5</v>
      </c>
      <c r="AG687">
        <f>((Constants!$B$5*AG686)+Constants!$B$4*AD687+AH686)/(Constants!$B$5+Constants!$B$4)</f>
        <v>401</v>
      </c>
      <c r="AH687">
        <f>((Constants!$B$5*AG686)+Constants!$B$4*AD687+AH686)-(Constants!$B$5+Constants!$B$4)*AG687</f>
        <v>0</v>
      </c>
      <c r="AI687">
        <f>((Constants!$B$5*AI686)+Constants!$B$4*AE687+AJ686)/(Constants!$B$5+Constants!$B$4)</f>
        <v>400.5</v>
      </c>
      <c r="AJ687">
        <f>((Constants!$B$5*AI686)+Constants!$B$4*AE687+AJ686)-(Constants!$B$4+Constants!$B$5)*AI687</f>
        <v>0</v>
      </c>
      <c r="AK687">
        <f>((Constants!$B$5*AK686)+Constants!$B$4*AF687+AL686)/(Constants!$B$5+Constants!$B$4)</f>
        <v>400.5</v>
      </c>
      <c r="AL687">
        <f>((Constants!$B$5*AK686)+Constants!$B$4*AF687+AL686)-(Constants!$B$5+Constants!$B$4)*AK687</f>
        <v>0</v>
      </c>
      <c r="AM687">
        <f t="shared" si="196"/>
        <v>1</v>
      </c>
      <c r="AN687">
        <f t="shared" si="197"/>
        <v>1</v>
      </c>
      <c r="AO687">
        <f>(200000*(ABS(N687)-ABS(N685))+Constants!$B$7)/(2*Constants!$B$7)</f>
        <v>0.5</v>
      </c>
      <c r="AP687">
        <f>(200000*(ABS(O687)-ABS(O685))+Constants!$B$7)/(2*Constants!$B$7)</f>
        <v>0.5</v>
      </c>
      <c r="AQ687">
        <f t="shared" si="198"/>
        <v>1</v>
      </c>
      <c r="AR687">
        <f>(Constants!$B$3*Constants!$B$8*I687*K687+AS686)/(Constants!$B$9*Constants!$B$4)</f>
        <v>2.51327433628319</v>
      </c>
      <c r="AS687">
        <f>(Constants!$B$3*Constants!$B$8*I687*K687+AS686)-(AR687*Constants!$B$9*Constants!$B$4)</f>
        <v>0</v>
      </c>
      <c r="AT687">
        <f t="shared" si="199"/>
        <v>1721.59292035395</v>
      </c>
      <c r="AU687">
        <f t="array" ref="AU687">IF(SUMPRODUCT(--(SIGN(AN654:AN686)=SIGN(K655:K687)))=0,2,IF(AV686&gt;0,1,0))</f>
        <v>0</v>
      </c>
      <c r="AV687">
        <f>IF(AU687=2,ROUND(5*1000/Constants!$B$11,0),IF(AV686&gt;0,AV686-1,0))</f>
        <v>0</v>
      </c>
      <c r="AW687">
        <f t="shared" si="200"/>
        <v>0</v>
      </c>
      <c r="AX687">
        <f ca="1" t="array" ref="AX687">IF(AW687&gt;Constants!$B$12,2,IF(SUMPRODUCT(--(AX668:AX687=2))=0,0,1))</f>
        <v>2</v>
      </c>
      <c r="AZ687">
        <f t="array" ref="AZ687">IF(ABS(AG687)&gt;Constants!$B$13,2,IF(SUMPRODUCT(--(AZ667:AZ686=2))=0,0,1))</f>
        <v>0</v>
      </c>
    </row>
    <row r="688" spans="1:52">
      <c r="A688" s="3">
        <v>686</v>
      </c>
      <c r="B688">
        <f>Signals!D687</f>
        <v>1</v>
      </c>
      <c r="C688">
        <f>Signals!E687</f>
        <v>1</v>
      </c>
      <c r="D688">
        <f>Signals!G687</f>
        <v>0</v>
      </c>
      <c r="E688">
        <f>Signals!J687</f>
        <v>0</v>
      </c>
      <c r="F688">
        <f>Signals!K687</f>
        <v>0</v>
      </c>
      <c r="G688">
        <f>IF(Constants!$B$2=2,-B688,B688)</f>
        <v>1</v>
      </c>
      <c r="H688">
        <f>IF(Constants!$C$2=2,-C688,C688)</f>
        <v>1</v>
      </c>
      <c r="I688">
        <f t="shared" si="184"/>
        <v>1</v>
      </c>
      <c r="J688">
        <f t="shared" si="185"/>
        <v>1</v>
      </c>
      <c r="K688">
        <f t="shared" si="186"/>
        <v>1</v>
      </c>
      <c r="L688">
        <f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400.5</v>
      </c>
      <c r="M688">
        <f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400.5</v>
      </c>
      <c r="N688">
        <f t="shared" si="187"/>
        <v>400.5</v>
      </c>
      <c r="O688">
        <f t="shared" si="188"/>
        <v>400.5</v>
      </c>
      <c r="P688">
        <f>IF(I688&lt;&gt;0,(ABS(L688*Constants!$B$10)+50)/100,MAX(P687-ABS(N688*Constants!$B$4),0))</f>
        <v>0.54005</v>
      </c>
      <c r="Q688">
        <f>IF(J688&lt;&gt;0,(ABS(M688*Constants!$B$10)+50)/100,MAX(Q687-ABS(O688*Constants!$B$4),0))</f>
        <v>0.54005</v>
      </c>
      <c r="R688">
        <f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400.5</v>
      </c>
      <c r="S688">
        <f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400.5</v>
      </c>
      <c r="T688">
        <f t="shared" si="189"/>
        <v>400.5</v>
      </c>
      <c r="U688">
        <f t="shared" si="190"/>
        <v>400.5</v>
      </c>
      <c r="V688">
        <f>IF(I688&lt;&gt;0,(ABS(R688*Constants!$B$4)+50)/100,IF(R688=0,MAX((0-ABS(T688*Constants!$B$4)),0),(ABS(R688*Constants!$B$4)+50)/100))</f>
        <v>501.125</v>
      </c>
      <c r="W688">
        <f>IF(J688&lt;&gt;0,(ABS(S688*Constants!$B$4)+50)/100,IF(S688=0,MAX((0-ABS(U688*Constants!$B$4)),0),(ABS(S688*Constants!$B$4)+50)/100))</f>
        <v>501.125</v>
      </c>
      <c r="X688">
        <f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400.5</v>
      </c>
      <c r="Y688">
        <f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400.5</v>
      </c>
      <c r="Z688">
        <f t="shared" si="191"/>
        <v>400.5</v>
      </c>
      <c r="AA688">
        <f t="shared" si="192"/>
        <v>400.5</v>
      </c>
      <c r="AB688">
        <f>IF(I688&lt;&gt;0,(ABS(X688*Constants!$B$10)+50)/100,IF(X688=0,MAX((AB687-ABS(Z688*Constants!$B$4)),0),(ABS(X688*Constants!$B$4)+50)/100))</f>
        <v>0.54005</v>
      </c>
      <c r="AC688">
        <f>IF(J688&lt;&gt;0,(ABS(Y688*Constants!$B$10)+50)/100,IF(Y688=0,MAX((AC687-ABS(AA688*Constants!$B$4)),0),(ABS(Y688*Constants!$B$4)+50)/100))</f>
        <v>0.54005</v>
      </c>
      <c r="AD688">
        <f t="shared" si="193"/>
        <v>401</v>
      </c>
      <c r="AE688">
        <f t="shared" si="194"/>
        <v>400.5</v>
      </c>
      <c r="AF688">
        <f t="shared" si="195"/>
        <v>400.5</v>
      </c>
      <c r="AG688">
        <f>((Constants!$B$5*AG687)+Constants!$B$4*AD688+AH687)/(Constants!$B$5+Constants!$B$4)</f>
        <v>401</v>
      </c>
      <c r="AH688">
        <f>((Constants!$B$5*AG687)+Constants!$B$4*AD688+AH687)-(Constants!$B$5+Constants!$B$4)*AG688</f>
        <v>0</v>
      </c>
      <c r="AI688">
        <f>((Constants!$B$5*AI687)+Constants!$B$4*AE688+AJ687)/(Constants!$B$5+Constants!$B$4)</f>
        <v>400.5</v>
      </c>
      <c r="AJ688">
        <f>((Constants!$B$5*AI687)+Constants!$B$4*AE688+AJ687)-(Constants!$B$4+Constants!$B$5)*AI688</f>
        <v>0</v>
      </c>
      <c r="AK688">
        <f>((Constants!$B$5*AK687)+Constants!$B$4*AF688+AL687)/(Constants!$B$5+Constants!$B$4)</f>
        <v>400.5</v>
      </c>
      <c r="AL688">
        <f>((Constants!$B$5*AK687)+Constants!$B$4*AF688+AL687)-(Constants!$B$5+Constants!$B$4)*AK688</f>
        <v>0</v>
      </c>
      <c r="AM688">
        <f t="shared" si="196"/>
        <v>1</v>
      </c>
      <c r="AN688">
        <f t="shared" si="197"/>
        <v>1</v>
      </c>
      <c r="AO688">
        <f>(200000*(ABS(N688)-ABS(N686))+Constants!$B$7)/(2*Constants!$B$7)</f>
        <v>0.5</v>
      </c>
      <c r="AP688">
        <f>(200000*(ABS(O688)-ABS(O686))+Constants!$B$7)/(2*Constants!$B$7)</f>
        <v>0.5</v>
      </c>
      <c r="AQ688">
        <f t="shared" si="198"/>
        <v>1</v>
      </c>
      <c r="AR688">
        <f>(Constants!$B$3*Constants!$B$8*I688*K688+AS687)/(Constants!$B$9*Constants!$B$4)</f>
        <v>2.51327433628319</v>
      </c>
      <c r="AS688">
        <f>(Constants!$B$3*Constants!$B$8*I688*K688+AS687)-(AR688*Constants!$B$9*Constants!$B$4)</f>
        <v>0</v>
      </c>
      <c r="AT688">
        <f t="shared" si="199"/>
        <v>1724.10619469024</v>
      </c>
      <c r="AU688">
        <f t="array" ref="AU688">IF(SUMPRODUCT(--(SIGN(AN655:AN687)=SIGN(K656:K688)))=0,2,IF(AV687&gt;0,1,0))</f>
        <v>0</v>
      </c>
      <c r="AV688">
        <f>IF(AU688=2,ROUND(5*1000/Constants!$B$11,0),IF(AV687&gt;0,AV687-1,0))</f>
        <v>0</v>
      </c>
      <c r="AW688">
        <f t="shared" si="200"/>
        <v>0</v>
      </c>
      <c r="AX688">
        <f ca="1" t="array" ref="AX688">IF(AW688&gt;Constants!$B$12,2,IF(SUMPRODUCT(--(AX669:AX688=2))=0,0,1))</f>
        <v>2</v>
      </c>
      <c r="AZ688">
        <f t="array" ref="AZ688">IF(ABS(AG688)&gt;Constants!$B$13,2,IF(SUMPRODUCT(--(AZ668:AZ687=2))=0,0,1))</f>
        <v>0</v>
      </c>
    </row>
    <row r="689" spans="1:52">
      <c r="A689" s="3">
        <v>687</v>
      </c>
      <c r="B689">
        <f>Signals!D688</f>
        <v>1</v>
      </c>
      <c r="C689">
        <f>Signals!E688</f>
        <v>1</v>
      </c>
      <c r="D689">
        <f>Signals!G688</f>
        <v>0</v>
      </c>
      <c r="E689">
        <f>Signals!J688</f>
        <v>0</v>
      </c>
      <c r="F689">
        <f>Signals!K688</f>
        <v>0</v>
      </c>
      <c r="G689">
        <f>IF(Constants!$B$2=2,-B689,B689)</f>
        <v>1</v>
      </c>
      <c r="H689">
        <f>IF(Constants!$C$2=2,-C689,C689)</f>
        <v>1</v>
      </c>
      <c r="I689">
        <f t="shared" si="184"/>
        <v>1</v>
      </c>
      <c r="J689">
        <f t="shared" si="185"/>
        <v>1</v>
      </c>
      <c r="K689">
        <f t="shared" si="186"/>
        <v>1</v>
      </c>
      <c r="L689">
        <f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400.5</v>
      </c>
      <c r="M689">
        <f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400.5</v>
      </c>
      <c r="N689">
        <f t="shared" si="187"/>
        <v>400.5</v>
      </c>
      <c r="O689">
        <f t="shared" si="188"/>
        <v>400.5</v>
      </c>
      <c r="P689">
        <f>IF(I689&lt;&gt;0,(ABS(L689*Constants!$B$10)+50)/100,MAX(P688-ABS(N689*Constants!$B$4),0))</f>
        <v>0.54005</v>
      </c>
      <c r="Q689">
        <f>IF(J689&lt;&gt;0,(ABS(M689*Constants!$B$10)+50)/100,MAX(Q688-ABS(O689*Constants!$B$4),0))</f>
        <v>0.54005</v>
      </c>
      <c r="R689">
        <f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400.5</v>
      </c>
      <c r="S689">
        <f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400.5</v>
      </c>
      <c r="T689">
        <f t="shared" si="189"/>
        <v>400.5</v>
      </c>
      <c r="U689">
        <f t="shared" si="190"/>
        <v>400.5</v>
      </c>
      <c r="V689">
        <f>IF(I689&lt;&gt;0,(ABS(R689*Constants!$B$4)+50)/100,IF(R689=0,MAX((0-ABS(T689*Constants!$B$4)),0),(ABS(R689*Constants!$B$4)+50)/100))</f>
        <v>501.125</v>
      </c>
      <c r="W689">
        <f>IF(J689&lt;&gt;0,(ABS(S689*Constants!$B$4)+50)/100,IF(S689=0,MAX((0-ABS(U689*Constants!$B$4)),0),(ABS(S689*Constants!$B$4)+50)/100))</f>
        <v>501.125</v>
      </c>
      <c r="X689">
        <f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400.5</v>
      </c>
      <c r="Y689">
        <f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400.5</v>
      </c>
      <c r="Z689">
        <f t="shared" si="191"/>
        <v>400.5</v>
      </c>
      <c r="AA689">
        <f t="shared" si="192"/>
        <v>400.5</v>
      </c>
      <c r="AB689">
        <f>IF(I689&lt;&gt;0,(ABS(X689*Constants!$B$10)+50)/100,IF(X689=0,MAX((AB688-ABS(Z689*Constants!$B$4)),0),(ABS(X689*Constants!$B$4)+50)/100))</f>
        <v>0.54005</v>
      </c>
      <c r="AC689">
        <f>IF(J689&lt;&gt;0,(ABS(Y689*Constants!$B$10)+50)/100,IF(Y689=0,MAX((AC688-ABS(AA689*Constants!$B$4)),0),(ABS(Y689*Constants!$B$4)+50)/100))</f>
        <v>0.54005</v>
      </c>
      <c r="AD689">
        <f t="shared" si="193"/>
        <v>401</v>
      </c>
      <c r="AE689">
        <f t="shared" si="194"/>
        <v>400.5</v>
      </c>
      <c r="AF689">
        <f t="shared" si="195"/>
        <v>400.5</v>
      </c>
      <c r="AG689">
        <f>((Constants!$B$5*AG688)+Constants!$B$4*AD689+AH688)/(Constants!$B$5+Constants!$B$4)</f>
        <v>401</v>
      </c>
      <c r="AH689">
        <f>((Constants!$B$5*AG688)+Constants!$B$4*AD689+AH688)-(Constants!$B$5+Constants!$B$4)*AG689</f>
        <v>0</v>
      </c>
      <c r="AI689">
        <f>((Constants!$B$5*AI688)+Constants!$B$4*AE689+AJ688)/(Constants!$B$5+Constants!$B$4)</f>
        <v>400.5</v>
      </c>
      <c r="AJ689">
        <f>((Constants!$B$5*AI688)+Constants!$B$4*AE689+AJ688)-(Constants!$B$4+Constants!$B$5)*AI689</f>
        <v>0</v>
      </c>
      <c r="AK689">
        <f>((Constants!$B$5*AK688)+Constants!$B$4*AF689+AL688)/(Constants!$B$5+Constants!$B$4)</f>
        <v>400.5</v>
      </c>
      <c r="AL689">
        <f>((Constants!$B$5*AK688)+Constants!$B$4*AF689+AL688)-(Constants!$B$5+Constants!$B$4)*AK689</f>
        <v>0</v>
      </c>
      <c r="AM689">
        <f t="shared" si="196"/>
        <v>1</v>
      </c>
      <c r="AN689">
        <f t="shared" si="197"/>
        <v>1</v>
      </c>
      <c r="AO689">
        <f>(200000*(ABS(N689)-ABS(N687))+Constants!$B$7)/(2*Constants!$B$7)</f>
        <v>0.5</v>
      </c>
      <c r="AP689">
        <f>(200000*(ABS(O689)-ABS(O687))+Constants!$B$7)/(2*Constants!$B$7)</f>
        <v>0.5</v>
      </c>
      <c r="AQ689">
        <f t="shared" si="198"/>
        <v>1</v>
      </c>
      <c r="AR689">
        <f>(Constants!$B$3*Constants!$B$8*I689*K689+AS688)/(Constants!$B$9*Constants!$B$4)</f>
        <v>2.51327433628319</v>
      </c>
      <c r="AS689">
        <f>(Constants!$B$3*Constants!$B$8*I689*K689+AS688)-(AR689*Constants!$B$9*Constants!$B$4)</f>
        <v>0</v>
      </c>
      <c r="AT689">
        <f t="shared" si="199"/>
        <v>1726.61946902652</v>
      </c>
      <c r="AU689">
        <f t="array" ref="AU689">IF(SUMPRODUCT(--(SIGN(AN656:AN688)=SIGN(K657:K689)))=0,2,IF(AV688&gt;0,1,0))</f>
        <v>0</v>
      </c>
      <c r="AV689">
        <f>IF(AU689=2,ROUND(5*1000/Constants!$B$11,0),IF(AV688&gt;0,AV688-1,0))</f>
        <v>0</v>
      </c>
      <c r="AW689">
        <f t="shared" si="200"/>
        <v>0</v>
      </c>
      <c r="AX689">
        <f ca="1" t="array" ref="AX689">IF(AW689&gt;Constants!$B$12,2,IF(SUMPRODUCT(--(AX670:AX689=2))=0,0,1))</f>
        <v>2</v>
      </c>
      <c r="AZ689">
        <f t="array" ref="AZ689">IF(ABS(AG689)&gt;Constants!$B$13,2,IF(SUMPRODUCT(--(AZ669:AZ688=2))=0,0,1))</f>
        <v>0</v>
      </c>
    </row>
    <row r="690" spans="1:52">
      <c r="A690" s="3">
        <v>688</v>
      </c>
      <c r="B690">
        <f>Signals!D689</f>
        <v>1</v>
      </c>
      <c r="C690">
        <f>Signals!E689</f>
        <v>1</v>
      </c>
      <c r="D690">
        <f>Signals!G689</f>
        <v>0</v>
      </c>
      <c r="E690">
        <f>Signals!J689</f>
        <v>0</v>
      </c>
      <c r="F690">
        <f>Signals!K689</f>
        <v>0</v>
      </c>
      <c r="G690">
        <f>IF(Constants!$B$2=2,-B690,B690)</f>
        <v>1</v>
      </c>
      <c r="H690">
        <f>IF(Constants!$C$2=2,-C690,C690)</f>
        <v>1</v>
      </c>
      <c r="I690">
        <f t="shared" si="184"/>
        <v>1</v>
      </c>
      <c r="J690">
        <f t="shared" si="185"/>
        <v>1</v>
      </c>
      <c r="K690">
        <f t="shared" si="186"/>
        <v>1</v>
      </c>
      <c r="L690">
        <f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400.5</v>
      </c>
      <c r="M690">
        <f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400.5</v>
      </c>
      <c r="N690">
        <f t="shared" si="187"/>
        <v>400.5</v>
      </c>
      <c r="O690">
        <f t="shared" si="188"/>
        <v>400.5</v>
      </c>
      <c r="P690">
        <f>IF(I690&lt;&gt;0,(ABS(L690*Constants!$B$10)+50)/100,MAX(P689-ABS(N690*Constants!$B$4),0))</f>
        <v>0.54005</v>
      </c>
      <c r="Q690">
        <f>IF(J690&lt;&gt;0,(ABS(M690*Constants!$B$10)+50)/100,MAX(Q689-ABS(O690*Constants!$B$4),0))</f>
        <v>0.54005</v>
      </c>
      <c r="R690">
        <f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400.5</v>
      </c>
      <c r="S690">
        <f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400.5</v>
      </c>
      <c r="T690">
        <f t="shared" si="189"/>
        <v>400.5</v>
      </c>
      <c r="U690">
        <f t="shared" si="190"/>
        <v>400.5</v>
      </c>
      <c r="V690">
        <f>IF(I690&lt;&gt;0,(ABS(R690*Constants!$B$4)+50)/100,IF(R690=0,MAX((0-ABS(T690*Constants!$B$4)),0),(ABS(R690*Constants!$B$4)+50)/100))</f>
        <v>501.125</v>
      </c>
      <c r="W690">
        <f>IF(J690&lt;&gt;0,(ABS(S690*Constants!$B$4)+50)/100,IF(S690=0,MAX((0-ABS(U690*Constants!$B$4)),0),(ABS(S690*Constants!$B$4)+50)/100))</f>
        <v>501.125</v>
      </c>
      <c r="X690">
        <f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400.5</v>
      </c>
      <c r="Y690">
        <f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400.5</v>
      </c>
      <c r="Z690">
        <f t="shared" si="191"/>
        <v>400.5</v>
      </c>
      <c r="AA690">
        <f t="shared" si="192"/>
        <v>400.5</v>
      </c>
      <c r="AB690">
        <f>IF(I690&lt;&gt;0,(ABS(X690*Constants!$B$10)+50)/100,IF(X690=0,MAX((AB689-ABS(Z690*Constants!$B$4)),0),(ABS(X690*Constants!$B$4)+50)/100))</f>
        <v>0.54005</v>
      </c>
      <c r="AC690">
        <f>IF(J690&lt;&gt;0,(ABS(Y690*Constants!$B$10)+50)/100,IF(Y690=0,MAX((AC689-ABS(AA690*Constants!$B$4)),0),(ABS(Y690*Constants!$B$4)+50)/100))</f>
        <v>0.54005</v>
      </c>
      <c r="AD690">
        <f t="shared" si="193"/>
        <v>401</v>
      </c>
      <c r="AE690">
        <f t="shared" si="194"/>
        <v>400.5</v>
      </c>
      <c r="AF690">
        <f t="shared" si="195"/>
        <v>400.5</v>
      </c>
      <c r="AG690">
        <f>((Constants!$B$5*AG689)+Constants!$B$4*AD690+AH689)/(Constants!$B$5+Constants!$B$4)</f>
        <v>401</v>
      </c>
      <c r="AH690">
        <f>((Constants!$B$5*AG689)+Constants!$B$4*AD690+AH689)-(Constants!$B$5+Constants!$B$4)*AG690</f>
        <v>0</v>
      </c>
      <c r="AI690">
        <f>((Constants!$B$5*AI689)+Constants!$B$4*AE690+AJ689)/(Constants!$B$5+Constants!$B$4)</f>
        <v>400.5</v>
      </c>
      <c r="AJ690">
        <f>((Constants!$B$5*AI689)+Constants!$B$4*AE690+AJ689)-(Constants!$B$4+Constants!$B$5)*AI690</f>
        <v>0</v>
      </c>
      <c r="AK690">
        <f>((Constants!$B$5*AK689)+Constants!$B$4*AF690+AL689)/(Constants!$B$5+Constants!$B$4)</f>
        <v>400.5</v>
      </c>
      <c r="AL690">
        <f>((Constants!$B$5*AK689)+Constants!$B$4*AF690+AL689)-(Constants!$B$5+Constants!$B$4)*AK690</f>
        <v>0</v>
      </c>
      <c r="AM690">
        <f t="shared" si="196"/>
        <v>1</v>
      </c>
      <c r="AN690">
        <f t="shared" si="197"/>
        <v>1</v>
      </c>
      <c r="AO690">
        <f>(200000*(ABS(N690)-ABS(N688))+Constants!$B$7)/(2*Constants!$B$7)</f>
        <v>0.5</v>
      </c>
      <c r="AP690">
        <f>(200000*(ABS(O690)-ABS(O688))+Constants!$B$7)/(2*Constants!$B$7)</f>
        <v>0.5</v>
      </c>
      <c r="AQ690">
        <f t="shared" si="198"/>
        <v>1</v>
      </c>
      <c r="AR690">
        <f>(Constants!$B$3*Constants!$B$8*I690*K690+AS689)/(Constants!$B$9*Constants!$B$4)</f>
        <v>2.51327433628319</v>
      </c>
      <c r="AS690">
        <f>(Constants!$B$3*Constants!$B$8*I690*K690+AS689)-(AR690*Constants!$B$9*Constants!$B$4)</f>
        <v>0</v>
      </c>
      <c r="AT690">
        <f t="shared" si="199"/>
        <v>1729.1327433628</v>
      </c>
      <c r="AU690">
        <f t="array" ref="AU690">IF(SUMPRODUCT(--(SIGN(AN657:AN689)=SIGN(K658:K690)))=0,2,IF(AV689&gt;0,1,0))</f>
        <v>0</v>
      </c>
      <c r="AV690">
        <f>IF(AU690=2,ROUND(5*1000/Constants!$B$11,0),IF(AV689&gt;0,AV689-1,0))</f>
        <v>0</v>
      </c>
      <c r="AW690">
        <f t="shared" si="200"/>
        <v>0</v>
      </c>
      <c r="AX690">
        <f ca="1" t="array" ref="AX690">IF(AW690&gt;Constants!$B$12,2,IF(SUMPRODUCT(--(AX671:AX690=2))=0,0,1))</f>
        <v>2</v>
      </c>
      <c r="AZ690">
        <f t="array" ref="AZ690">IF(ABS(AG690)&gt;Constants!$B$13,2,IF(SUMPRODUCT(--(AZ670:AZ689=2))=0,0,1))</f>
        <v>0</v>
      </c>
    </row>
    <row r="691" spans="1:52">
      <c r="A691" s="3">
        <v>689</v>
      </c>
      <c r="B691">
        <f>Signals!D690</f>
        <v>1</v>
      </c>
      <c r="C691">
        <f>Signals!E690</f>
        <v>1</v>
      </c>
      <c r="D691">
        <f>Signals!G690</f>
        <v>0</v>
      </c>
      <c r="E691">
        <f>Signals!J690</f>
        <v>0</v>
      </c>
      <c r="F691">
        <f>Signals!K690</f>
        <v>0</v>
      </c>
      <c r="G691">
        <f>IF(Constants!$B$2=2,-B691,B691)</f>
        <v>1</v>
      </c>
      <c r="H691">
        <f>IF(Constants!$C$2=2,-C691,C691)</f>
        <v>1</v>
      </c>
      <c r="I691">
        <f t="shared" si="184"/>
        <v>1</v>
      </c>
      <c r="J691">
        <f t="shared" si="185"/>
        <v>1</v>
      </c>
      <c r="K691">
        <f t="shared" si="186"/>
        <v>1</v>
      </c>
      <c r="L691">
        <f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400.5</v>
      </c>
      <c r="M691">
        <f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400.5</v>
      </c>
      <c r="N691">
        <f t="shared" si="187"/>
        <v>400.5</v>
      </c>
      <c r="O691">
        <f t="shared" si="188"/>
        <v>400.5</v>
      </c>
      <c r="P691">
        <f>IF(I691&lt;&gt;0,(ABS(L691*Constants!$B$10)+50)/100,MAX(P690-ABS(N691*Constants!$B$4),0))</f>
        <v>0.54005</v>
      </c>
      <c r="Q691">
        <f>IF(J691&lt;&gt;0,(ABS(M691*Constants!$B$10)+50)/100,MAX(Q690-ABS(O691*Constants!$B$4),0))</f>
        <v>0.54005</v>
      </c>
      <c r="R691">
        <f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400.5</v>
      </c>
      <c r="S691">
        <f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400.5</v>
      </c>
      <c r="T691">
        <f t="shared" si="189"/>
        <v>400.5</v>
      </c>
      <c r="U691">
        <f t="shared" si="190"/>
        <v>400.5</v>
      </c>
      <c r="V691">
        <f>IF(I691&lt;&gt;0,(ABS(R691*Constants!$B$4)+50)/100,IF(R691=0,MAX((0-ABS(T691*Constants!$B$4)),0),(ABS(R691*Constants!$B$4)+50)/100))</f>
        <v>501.125</v>
      </c>
      <c r="W691">
        <f>IF(J691&lt;&gt;0,(ABS(S691*Constants!$B$4)+50)/100,IF(S691=0,MAX((0-ABS(U691*Constants!$B$4)),0),(ABS(S691*Constants!$B$4)+50)/100))</f>
        <v>501.125</v>
      </c>
      <c r="X691">
        <f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400.5</v>
      </c>
      <c r="Y691">
        <f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400.5</v>
      </c>
      <c r="Z691">
        <f t="shared" si="191"/>
        <v>400.5</v>
      </c>
      <c r="AA691">
        <f t="shared" si="192"/>
        <v>400.5</v>
      </c>
      <c r="AB691">
        <f>IF(I691&lt;&gt;0,(ABS(X691*Constants!$B$10)+50)/100,IF(X691=0,MAX((AB690-ABS(Z691*Constants!$B$4)),0),(ABS(X691*Constants!$B$4)+50)/100))</f>
        <v>0.54005</v>
      </c>
      <c r="AC691">
        <f>IF(J691&lt;&gt;0,(ABS(Y691*Constants!$B$10)+50)/100,IF(Y691=0,MAX((AC690-ABS(AA691*Constants!$B$4)),0),(ABS(Y691*Constants!$B$4)+50)/100))</f>
        <v>0.54005</v>
      </c>
      <c r="AD691">
        <f t="shared" si="193"/>
        <v>401</v>
      </c>
      <c r="AE691">
        <f t="shared" si="194"/>
        <v>400.5</v>
      </c>
      <c r="AF691">
        <f t="shared" si="195"/>
        <v>400.5</v>
      </c>
      <c r="AG691">
        <f>((Constants!$B$5*AG690)+Constants!$B$4*AD691+AH690)/(Constants!$B$5+Constants!$B$4)</f>
        <v>401</v>
      </c>
      <c r="AH691">
        <f>((Constants!$B$5*AG690)+Constants!$B$4*AD691+AH690)-(Constants!$B$5+Constants!$B$4)*AG691</f>
        <v>0</v>
      </c>
      <c r="AI691">
        <f>((Constants!$B$5*AI690)+Constants!$B$4*AE691+AJ690)/(Constants!$B$5+Constants!$B$4)</f>
        <v>400.5</v>
      </c>
      <c r="AJ691">
        <f>((Constants!$B$5*AI690)+Constants!$B$4*AE691+AJ690)-(Constants!$B$4+Constants!$B$5)*AI691</f>
        <v>0</v>
      </c>
      <c r="AK691">
        <f>((Constants!$B$5*AK690)+Constants!$B$4*AF691+AL690)/(Constants!$B$5+Constants!$B$4)</f>
        <v>400.5</v>
      </c>
      <c r="AL691">
        <f>((Constants!$B$5*AK690)+Constants!$B$4*AF691+AL690)-(Constants!$B$5+Constants!$B$4)*AK691</f>
        <v>0</v>
      </c>
      <c r="AM691">
        <f t="shared" si="196"/>
        <v>1</v>
      </c>
      <c r="AN691">
        <f t="shared" si="197"/>
        <v>1</v>
      </c>
      <c r="AO691">
        <f>(200000*(ABS(N691)-ABS(N689))+Constants!$B$7)/(2*Constants!$B$7)</f>
        <v>0.5</v>
      </c>
      <c r="AP691">
        <f>(200000*(ABS(O691)-ABS(O689))+Constants!$B$7)/(2*Constants!$B$7)</f>
        <v>0.5</v>
      </c>
      <c r="AQ691">
        <f t="shared" si="198"/>
        <v>1</v>
      </c>
      <c r="AR691">
        <f>(Constants!$B$3*Constants!$B$8*I691*K691+AS690)/(Constants!$B$9*Constants!$B$4)</f>
        <v>2.51327433628319</v>
      </c>
      <c r="AS691">
        <f>(Constants!$B$3*Constants!$B$8*I691*K691+AS690)-(AR691*Constants!$B$9*Constants!$B$4)</f>
        <v>0</v>
      </c>
      <c r="AT691">
        <f t="shared" si="199"/>
        <v>1731.64601769908</v>
      </c>
      <c r="AU691">
        <f t="array" ref="AU691">IF(SUMPRODUCT(--(SIGN(AN658:AN690)=SIGN(K659:K691)))=0,2,IF(AV690&gt;0,1,0))</f>
        <v>0</v>
      </c>
      <c r="AV691">
        <f>IF(AU691=2,ROUND(5*1000/Constants!$B$11,0),IF(AV690&gt;0,AV690-1,0))</f>
        <v>0</v>
      </c>
      <c r="AW691">
        <f t="shared" si="200"/>
        <v>0</v>
      </c>
      <c r="AX691">
        <f ca="1" t="array" ref="AX691">IF(AW691&gt;Constants!$B$12,2,IF(SUMPRODUCT(--(AX672:AX691=2))=0,0,1))</f>
        <v>2</v>
      </c>
      <c r="AZ691">
        <f t="array" ref="AZ691">IF(ABS(AG691)&gt;Constants!$B$13,2,IF(SUMPRODUCT(--(AZ671:AZ690=2))=0,0,1))</f>
        <v>0</v>
      </c>
    </row>
    <row r="692" spans="1:52">
      <c r="A692" s="3">
        <v>690</v>
      </c>
      <c r="B692">
        <f>Signals!D691</f>
        <v>1</v>
      </c>
      <c r="C692">
        <f>Signals!E691</f>
        <v>1</v>
      </c>
      <c r="D692">
        <f>Signals!G691</f>
        <v>0</v>
      </c>
      <c r="E692">
        <f>Signals!J691</f>
        <v>0</v>
      </c>
      <c r="F692">
        <f>Signals!K691</f>
        <v>0</v>
      </c>
      <c r="G692">
        <f>IF(Constants!$B$2=2,-B692,B692)</f>
        <v>1</v>
      </c>
      <c r="H692">
        <f>IF(Constants!$C$2=2,-C692,C692)</f>
        <v>1</v>
      </c>
      <c r="I692">
        <f t="shared" si="184"/>
        <v>1</v>
      </c>
      <c r="J692">
        <f t="shared" si="185"/>
        <v>1</v>
      </c>
      <c r="K692">
        <f t="shared" si="186"/>
        <v>1</v>
      </c>
      <c r="L692">
        <f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400.5</v>
      </c>
      <c r="M692">
        <f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400.5</v>
      </c>
      <c r="N692">
        <f t="shared" si="187"/>
        <v>400.5</v>
      </c>
      <c r="O692">
        <f t="shared" si="188"/>
        <v>400.5</v>
      </c>
      <c r="P692">
        <f>IF(I692&lt;&gt;0,(ABS(L692*Constants!$B$10)+50)/100,MAX(P691-ABS(N692*Constants!$B$4),0))</f>
        <v>0.54005</v>
      </c>
      <c r="Q692">
        <f>IF(J692&lt;&gt;0,(ABS(M692*Constants!$B$10)+50)/100,MAX(Q691-ABS(O692*Constants!$B$4),0))</f>
        <v>0.54005</v>
      </c>
      <c r="R692">
        <f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400.5</v>
      </c>
      <c r="S692">
        <f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400.5</v>
      </c>
      <c r="T692">
        <f t="shared" si="189"/>
        <v>400.5</v>
      </c>
      <c r="U692">
        <f t="shared" si="190"/>
        <v>400.5</v>
      </c>
      <c r="V692">
        <f>IF(I692&lt;&gt;0,(ABS(R692*Constants!$B$4)+50)/100,IF(R692=0,MAX((0-ABS(T692*Constants!$B$4)),0),(ABS(R692*Constants!$B$4)+50)/100))</f>
        <v>501.125</v>
      </c>
      <c r="W692">
        <f>IF(J692&lt;&gt;0,(ABS(S692*Constants!$B$4)+50)/100,IF(S692=0,MAX((0-ABS(U692*Constants!$B$4)),0),(ABS(S692*Constants!$B$4)+50)/100))</f>
        <v>501.125</v>
      </c>
      <c r="X692">
        <f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400.5</v>
      </c>
      <c r="Y692">
        <f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400.5</v>
      </c>
      <c r="Z692">
        <f t="shared" si="191"/>
        <v>400.5</v>
      </c>
      <c r="AA692">
        <f t="shared" si="192"/>
        <v>400.5</v>
      </c>
      <c r="AB692">
        <f>IF(I692&lt;&gt;0,(ABS(X692*Constants!$B$10)+50)/100,IF(X692=0,MAX((AB691-ABS(Z692*Constants!$B$4)),0),(ABS(X692*Constants!$B$4)+50)/100))</f>
        <v>0.54005</v>
      </c>
      <c r="AC692">
        <f>IF(J692&lt;&gt;0,(ABS(Y692*Constants!$B$10)+50)/100,IF(Y692=0,MAX((AC691-ABS(AA692*Constants!$B$4)),0),(ABS(Y692*Constants!$B$4)+50)/100))</f>
        <v>0.54005</v>
      </c>
      <c r="AD692">
        <f t="shared" si="193"/>
        <v>401</v>
      </c>
      <c r="AE692">
        <f t="shared" si="194"/>
        <v>400.5</v>
      </c>
      <c r="AF692">
        <f t="shared" si="195"/>
        <v>400.5</v>
      </c>
      <c r="AG692">
        <f>((Constants!$B$5*AG691)+Constants!$B$4*AD692+AH691)/(Constants!$B$5+Constants!$B$4)</f>
        <v>401</v>
      </c>
      <c r="AH692">
        <f>((Constants!$B$5*AG691)+Constants!$B$4*AD692+AH691)-(Constants!$B$5+Constants!$B$4)*AG692</f>
        <v>0</v>
      </c>
      <c r="AI692">
        <f>((Constants!$B$5*AI691)+Constants!$B$4*AE692+AJ691)/(Constants!$B$5+Constants!$B$4)</f>
        <v>400.5</v>
      </c>
      <c r="AJ692">
        <f>((Constants!$B$5*AI691)+Constants!$B$4*AE692+AJ691)-(Constants!$B$4+Constants!$B$5)*AI692</f>
        <v>0</v>
      </c>
      <c r="AK692">
        <f>((Constants!$B$5*AK691)+Constants!$B$4*AF692+AL691)/(Constants!$B$5+Constants!$B$4)</f>
        <v>400.5</v>
      </c>
      <c r="AL692">
        <f>((Constants!$B$5*AK691)+Constants!$B$4*AF692+AL691)-(Constants!$B$5+Constants!$B$4)*AK692</f>
        <v>0</v>
      </c>
      <c r="AM692">
        <f t="shared" si="196"/>
        <v>1</v>
      </c>
      <c r="AN692">
        <f t="shared" si="197"/>
        <v>1</v>
      </c>
      <c r="AO692">
        <f>(200000*(ABS(N692)-ABS(N690))+Constants!$B$7)/(2*Constants!$B$7)</f>
        <v>0.5</v>
      </c>
      <c r="AP692">
        <f>(200000*(ABS(O692)-ABS(O690))+Constants!$B$7)/(2*Constants!$B$7)</f>
        <v>0.5</v>
      </c>
      <c r="AQ692">
        <f t="shared" si="198"/>
        <v>1</v>
      </c>
      <c r="AR692">
        <f>(Constants!$B$3*Constants!$B$8*I692*K692+AS691)/(Constants!$B$9*Constants!$B$4)</f>
        <v>2.51327433628319</v>
      </c>
      <c r="AS692">
        <f>(Constants!$B$3*Constants!$B$8*I692*K692+AS691)-(AR692*Constants!$B$9*Constants!$B$4)</f>
        <v>0</v>
      </c>
      <c r="AT692">
        <f t="shared" si="199"/>
        <v>1734.15929203537</v>
      </c>
      <c r="AU692">
        <f t="array" ref="AU692">IF(SUMPRODUCT(--(SIGN(AN659:AN691)=SIGN(K660:K692)))=0,2,IF(AV691&gt;0,1,0))</f>
        <v>0</v>
      </c>
      <c r="AV692">
        <f>IF(AU692=2,ROUND(5*1000/Constants!$B$11,0),IF(AV691&gt;0,AV691-1,0))</f>
        <v>0</v>
      </c>
      <c r="AW692">
        <f t="shared" si="200"/>
        <v>0</v>
      </c>
      <c r="AX692">
        <f ca="1" t="array" ref="AX692">IF(AW692&gt;Constants!$B$12,2,IF(SUMPRODUCT(--(AX673:AX692=2))=0,0,1))</f>
        <v>2</v>
      </c>
      <c r="AZ692">
        <f t="array" ref="AZ692">IF(ABS(AG692)&gt;Constants!$B$13,2,IF(SUMPRODUCT(--(AZ672:AZ691=2))=0,0,1))</f>
        <v>0</v>
      </c>
    </row>
    <row r="693" spans="1:52">
      <c r="A693" s="3">
        <v>691</v>
      </c>
      <c r="B693">
        <f>Signals!D692</f>
        <v>1</v>
      </c>
      <c r="C693">
        <f>Signals!E692</f>
        <v>1</v>
      </c>
      <c r="D693">
        <f>Signals!G692</f>
        <v>0</v>
      </c>
      <c r="E693">
        <f>Signals!J692</f>
        <v>0</v>
      </c>
      <c r="F693">
        <f>Signals!K692</f>
        <v>0</v>
      </c>
      <c r="G693">
        <f>IF(Constants!$B$2=2,-B693,B693)</f>
        <v>1</v>
      </c>
      <c r="H693">
        <f>IF(Constants!$C$2=2,-C693,C693)</f>
        <v>1</v>
      </c>
      <c r="I693">
        <f t="shared" si="184"/>
        <v>1</v>
      </c>
      <c r="J693">
        <f t="shared" si="185"/>
        <v>1</v>
      </c>
      <c r="K693">
        <f t="shared" si="186"/>
        <v>1</v>
      </c>
      <c r="L693">
        <f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400.5</v>
      </c>
      <c r="M693">
        <f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400.5</v>
      </c>
      <c r="N693">
        <f t="shared" si="187"/>
        <v>400.5</v>
      </c>
      <c r="O693">
        <f t="shared" si="188"/>
        <v>400.5</v>
      </c>
      <c r="P693">
        <f>IF(I693&lt;&gt;0,(ABS(L693*Constants!$B$10)+50)/100,MAX(P692-ABS(N693*Constants!$B$4),0))</f>
        <v>0.54005</v>
      </c>
      <c r="Q693">
        <f>IF(J693&lt;&gt;0,(ABS(M693*Constants!$B$10)+50)/100,MAX(Q692-ABS(O693*Constants!$B$4),0))</f>
        <v>0.54005</v>
      </c>
      <c r="R693">
        <f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400.5</v>
      </c>
      <c r="S693">
        <f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400.5</v>
      </c>
      <c r="T693">
        <f t="shared" si="189"/>
        <v>400.5</v>
      </c>
      <c r="U693">
        <f t="shared" si="190"/>
        <v>400.5</v>
      </c>
      <c r="V693">
        <f>IF(I693&lt;&gt;0,(ABS(R693*Constants!$B$4)+50)/100,IF(R693=0,MAX((0-ABS(T693*Constants!$B$4)),0),(ABS(R693*Constants!$B$4)+50)/100))</f>
        <v>501.125</v>
      </c>
      <c r="W693">
        <f>IF(J693&lt;&gt;0,(ABS(S693*Constants!$B$4)+50)/100,IF(S693=0,MAX((0-ABS(U693*Constants!$B$4)),0),(ABS(S693*Constants!$B$4)+50)/100))</f>
        <v>501.125</v>
      </c>
      <c r="X693">
        <f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400.5</v>
      </c>
      <c r="Y693">
        <f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400.5</v>
      </c>
      <c r="Z693">
        <f t="shared" si="191"/>
        <v>400.5</v>
      </c>
      <c r="AA693">
        <f t="shared" si="192"/>
        <v>400.5</v>
      </c>
      <c r="AB693">
        <f>IF(I693&lt;&gt;0,(ABS(X693*Constants!$B$10)+50)/100,IF(X693=0,MAX((AB692-ABS(Z693*Constants!$B$4)),0),(ABS(X693*Constants!$B$4)+50)/100))</f>
        <v>0.54005</v>
      </c>
      <c r="AC693">
        <f>IF(J693&lt;&gt;0,(ABS(Y693*Constants!$B$10)+50)/100,IF(Y693=0,MAX((AC692-ABS(AA693*Constants!$B$4)),0),(ABS(Y693*Constants!$B$4)+50)/100))</f>
        <v>0.54005</v>
      </c>
      <c r="AD693">
        <f t="shared" si="193"/>
        <v>401</v>
      </c>
      <c r="AE693">
        <f t="shared" si="194"/>
        <v>400.5</v>
      </c>
      <c r="AF693">
        <f t="shared" si="195"/>
        <v>400.5</v>
      </c>
      <c r="AG693">
        <f>((Constants!$B$5*AG692)+Constants!$B$4*AD693+AH692)/(Constants!$B$5+Constants!$B$4)</f>
        <v>401</v>
      </c>
      <c r="AH693">
        <f>((Constants!$B$5*AG692)+Constants!$B$4*AD693+AH692)-(Constants!$B$5+Constants!$B$4)*AG693</f>
        <v>0</v>
      </c>
      <c r="AI693">
        <f>((Constants!$B$5*AI692)+Constants!$B$4*AE693+AJ692)/(Constants!$B$5+Constants!$B$4)</f>
        <v>400.5</v>
      </c>
      <c r="AJ693">
        <f>((Constants!$B$5*AI692)+Constants!$B$4*AE693+AJ692)-(Constants!$B$4+Constants!$B$5)*AI693</f>
        <v>0</v>
      </c>
      <c r="AK693">
        <f>((Constants!$B$5*AK692)+Constants!$B$4*AF693+AL692)/(Constants!$B$5+Constants!$B$4)</f>
        <v>400.5</v>
      </c>
      <c r="AL693">
        <f>((Constants!$B$5*AK692)+Constants!$B$4*AF693+AL692)-(Constants!$B$5+Constants!$B$4)*AK693</f>
        <v>0</v>
      </c>
      <c r="AM693">
        <f t="shared" si="196"/>
        <v>1</v>
      </c>
      <c r="AN693">
        <f t="shared" si="197"/>
        <v>1</v>
      </c>
      <c r="AO693">
        <f>(200000*(ABS(N693)-ABS(N691))+Constants!$B$7)/(2*Constants!$B$7)</f>
        <v>0.5</v>
      </c>
      <c r="AP693">
        <f>(200000*(ABS(O693)-ABS(O691))+Constants!$B$7)/(2*Constants!$B$7)</f>
        <v>0.5</v>
      </c>
      <c r="AQ693">
        <f t="shared" si="198"/>
        <v>1</v>
      </c>
      <c r="AR693">
        <f>(Constants!$B$3*Constants!$B$8*I693*K693+AS692)/(Constants!$B$9*Constants!$B$4)</f>
        <v>2.51327433628319</v>
      </c>
      <c r="AS693">
        <f>(Constants!$B$3*Constants!$B$8*I693*K693+AS692)-(AR693*Constants!$B$9*Constants!$B$4)</f>
        <v>0</v>
      </c>
      <c r="AT693">
        <f t="shared" si="199"/>
        <v>1736.67256637165</v>
      </c>
      <c r="AU693">
        <f t="array" ref="AU693">IF(SUMPRODUCT(--(SIGN(AN660:AN692)=SIGN(K661:K693)))=0,2,IF(AV692&gt;0,1,0))</f>
        <v>0</v>
      </c>
      <c r="AV693">
        <f>IF(AU693=2,ROUND(5*1000/Constants!$B$11,0),IF(AV692&gt;0,AV692-1,0))</f>
        <v>0</v>
      </c>
      <c r="AW693">
        <f t="shared" si="200"/>
        <v>0</v>
      </c>
      <c r="AX693">
        <f ca="1" t="array" ref="AX693">IF(AW693&gt;Constants!$B$12,2,IF(SUMPRODUCT(--(AX674:AX693=2))=0,0,1))</f>
        <v>2</v>
      </c>
      <c r="AZ693">
        <f t="array" ref="AZ693">IF(ABS(AG693)&gt;Constants!$B$13,2,IF(SUMPRODUCT(--(AZ673:AZ692=2))=0,0,1))</f>
        <v>0</v>
      </c>
    </row>
    <row r="694" spans="1:52">
      <c r="A694" s="3">
        <v>692</v>
      </c>
      <c r="B694">
        <f>Signals!D693</f>
        <v>1</v>
      </c>
      <c r="C694">
        <f>Signals!E693</f>
        <v>1</v>
      </c>
      <c r="D694">
        <f>Signals!G693</f>
        <v>0</v>
      </c>
      <c r="E694">
        <f>Signals!J693</f>
        <v>0</v>
      </c>
      <c r="F694">
        <f>Signals!K693</f>
        <v>0</v>
      </c>
      <c r="G694">
        <f>IF(Constants!$B$2=2,-B694,B694)</f>
        <v>1</v>
      </c>
      <c r="H694">
        <f>IF(Constants!$C$2=2,-C694,C694)</f>
        <v>1</v>
      </c>
      <c r="I694">
        <f t="shared" si="184"/>
        <v>1</v>
      </c>
      <c r="J694">
        <f t="shared" si="185"/>
        <v>1</v>
      </c>
      <c r="K694">
        <f t="shared" si="186"/>
        <v>1</v>
      </c>
      <c r="L694">
        <f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400.5</v>
      </c>
      <c r="M694">
        <f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400.5</v>
      </c>
      <c r="N694">
        <f t="shared" si="187"/>
        <v>400.5</v>
      </c>
      <c r="O694">
        <f t="shared" si="188"/>
        <v>400.5</v>
      </c>
      <c r="P694">
        <f>IF(I694&lt;&gt;0,(ABS(L694*Constants!$B$10)+50)/100,MAX(P693-ABS(N694*Constants!$B$4),0))</f>
        <v>0.54005</v>
      </c>
      <c r="Q694">
        <f>IF(J694&lt;&gt;0,(ABS(M694*Constants!$B$10)+50)/100,MAX(Q693-ABS(O694*Constants!$B$4),0))</f>
        <v>0.54005</v>
      </c>
      <c r="R694">
        <f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400.5</v>
      </c>
      <c r="S694">
        <f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400.5</v>
      </c>
      <c r="T694">
        <f t="shared" si="189"/>
        <v>400.5</v>
      </c>
      <c r="U694">
        <f t="shared" si="190"/>
        <v>400.5</v>
      </c>
      <c r="V694">
        <f>IF(I694&lt;&gt;0,(ABS(R694*Constants!$B$4)+50)/100,IF(R694=0,MAX((0-ABS(T694*Constants!$B$4)),0),(ABS(R694*Constants!$B$4)+50)/100))</f>
        <v>501.125</v>
      </c>
      <c r="W694">
        <f>IF(J694&lt;&gt;0,(ABS(S694*Constants!$B$4)+50)/100,IF(S694=0,MAX((0-ABS(U694*Constants!$B$4)),0),(ABS(S694*Constants!$B$4)+50)/100))</f>
        <v>501.125</v>
      </c>
      <c r="X694">
        <f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400.5</v>
      </c>
      <c r="Y694">
        <f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400.5</v>
      </c>
      <c r="Z694">
        <f t="shared" si="191"/>
        <v>400.5</v>
      </c>
      <c r="AA694">
        <f t="shared" si="192"/>
        <v>400.5</v>
      </c>
      <c r="AB694">
        <f>IF(I694&lt;&gt;0,(ABS(X694*Constants!$B$10)+50)/100,IF(X694=0,MAX((AB693-ABS(Z694*Constants!$B$4)),0),(ABS(X694*Constants!$B$4)+50)/100))</f>
        <v>0.54005</v>
      </c>
      <c r="AC694">
        <f>IF(J694&lt;&gt;0,(ABS(Y694*Constants!$B$10)+50)/100,IF(Y694=0,MAX((AC693-ABS(AA694*Constants!$B$4)),0),(ABS(Y694*Constants!$B$4)+50)/100))</f>
        <v>0.54005</v>
      </c>
      <c r="AD694">
        <f t="shared" si="193"/>
        <v>401</v>
      </c>
      <c r="AE694">
        <f t="shared" si="194"/>
        <v>400.5</v>
      </c>
      <c r="AF694">
        <f t="shared" si="195"/>
        <v>400.5</v>
      </c>
      <c r="AG694">
        <f>((Constants!$B$5*AG693)+Constants!$B$4*AD694+AH693)/(Constants!$B$5+Constants!$B$4)</f>
        <v>401</v>
      </c>
      <c r="AH694">
        <f>((Constants!$B$5*AG693)+Constants!$B$4*AD694+AH693)-(Constants!$B$5+Constants!$B$4)*AG694</f>
        <v>0</v>
      </c>
      <c r="AI694">
        <f>((Constants!$B$5*AI693)+Constants!$B$4*AE694+AJ693)/(Constants!$B$5+Constants!$B$4)</f>
        <v>400.5</v>
      </c>
      <c r="AJ694">
        <f>((Constants!$B$5*AI693)+Constants!$B$4*AE694+AJ693)-(Constants!$B$4+Constants!$B$5)*AI694</f>
        <v>0</v>
      </c>
      <c r="AK694">
        <f>((Constants!$B$5*AK693)+Constants!$B$4*AF694+AL693)/(Constants!$B$5+Constants!$B$4)</f>
        <v>400.5</v>
      </c>
      <c r="AL694">
        <f>((Constants!$B$5*AK693)+Constants!$B$4*AF694+AL693)-(Constants!$B$5+Constants!$B$4)*AK694</f>
        <v>0</v>
      </c>
      <c r="AM694">
        <f t="shared" si="196"/>
        <v>1</v>
      </c>
      <c r="AN694">
        <f t="shared" si="197"/>
        <v>1</v>
      </c>
      <c r="AO694">
        <f>(200000*(ABS(N694)-ABS(N692))+Constants!$B$7)/(2*Constants!$B$7)</f>
        <v>0.5</v>
      </c>
      <c r="AP694">
        <f>(200000*(ABS(O694)-ABS(O692))+Constants!$B$7)/(2*Constants!$B$7)</f>
        <v>0.5</v>
      </c>
      <c r="AQ694">
        <f t="shared" si="198"/>
        <v>1</v>
      </c>
      <c r="AR694">
        <f>(Constants!$B$3*Constants!$B$8*I694*K694+AS693)/(Constants!$B$9*Constants!$B$4)</f>
        <v>2.51327433628319</v>
      </c>
      <c r="AS694">
        <f>(Constants!$B$3*Constants!$B$8*I694*K694+AS693)-(AR694*Constants!$B$9*Constants!$B$4)</f>
        <v>0</v>
      </c>
      <c r="AT694">
        <f t="shared" si="199"/>
        <v>1739.18584070793</v>
      </c>
      <c r="AU694">
        <f t="array" ref="AU694">IF(SUMPRODUCT(--(SIGN(AN661:AN693)=SIGN(K662:K694)))=0,2,IF(AV693&gt;0,1,0))</f>
        <v>0</v>
      </c>
      <c r="AV694">
        <f>IF(AU694=2,ROUND(5*1000/Constants!$B$11,0),IF(AV693&gt;0,AV693-1,0))</f>
        <v>0</v>
      </c>
      <c r="AW694">
        <f t="shared" si="200"/>
        <v>0</v>
      </c>
      <c r="AX694">
        <f ca="1" t="array" ref="AX694">IF(AW694&gt;Constants!$B$12,2,IF(SUMPRODUCT(--(AX675:AX694=2))=0,0,1))</f>
        <v>2</v>
      </c>
      <c r="AZ694">
        <f t="array" ref="AZ694">IF(ABS(AG694)&gt;Constants!$B$13,2,IF(SUMPRODUCT(--(AZ674:AZ693=2))=0,0,1))</f>
        <v>0</v>
      </c>
    </row>
    <row r="695" spans="1:52">
      <c r="A695" s="3">
        <v>693</v>
      </c>
      <c r="B695">
        <f>Signals!D694</f>
        <v>1</v>
      </c>
      <c r="C695">
        <f>Signals!E694</f>
        <v>1</v>
      </c>
      <c r="D695">
        <f>Signals!G694</f>
        <v>0</v>
      </c>
      <c r="E695">
        <f>Signals!J694</f>
        <v>0</v>
      </c>
      <c r="F695">
        <f>Signals!K694</f>
        <v>0</v>
      </c>
      <c r="G695">
        <f>IF(Constants!$B$2=2,-B695,B695)</f>
        <v>1</v>
      </c>
      <c r="H695">
        <f>IF(Constants!$C$2=2,-C695,C695)</f>
        <v>1</v>
      </c>
      <c r="I695">
        <f t="shared" si="184"/>
        <v>1</v>
      </c>
      <c r="J695">
        <f t="shared" si="185"/>
        <v>1</v>
      </c>
      <c r="K695">
        <f t="shared" si="186"/>
        <v>1</v>
      </c>
      <c r="L695">
        <f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400.5</v>
      </c>
      <c r="M695">
        <f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400.5</v>
      </c>
      <c r="N695">
        <f t="shared" si="187"/>
        <v>400.5</v>
      </c>
      <c r="O695">
        <f t="shared" si="188"/>
        <v>400.5</v>
      </c>
      <c r="P695">
        <f>IF(I695&lt;&gt;0,(ABS(L695*Constants!$B$10)+50)/100,MAX(P694-ABS(N695*Constants!$B$4),0))</f>
        <v>0.54005</v>
      </c>
      <c r="Q695">
        <f>IF(J695&lt;&gt;0,(ABS(M695*Constants!$B$10)+50)/100,MAX(Q694-ABS(O695*Constants!$B$4),0))</f>
        <v>0.54005</v>
      </c>
      <c r="R695">
        <f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400.5</v>
      </c>
      <c r="S695">
        <f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400.5</v>
      </c>
      <c r="T695">
        <f t="shared" si="189"/>
        <v>400.5</v>
      </c>
      <c r="U695">
        <f t="shared" si="190"/>
        <v>400.5</v>
      </c>
      <c r="V695">
        <f>IF(I695&lt;&gt;0,(ABS(R695*Constants!$B$4)+50)/100,IF(R695=0,MAX((0-ABS(T695*Constants!$B$4)),0),(ABS(R695*Constants!$B$4)+50)/100))</f>
        <v>501.125</v>
      </c>
      <c r="W695">
        <f>IF(J695&lt;&gt;0,(ABS(S695*Constants!$B$4)+50)/100,IF(S695=0,MAX((0-ABS(U695*Constants!$B$4)),0),(ABS(S695*Constants!$B$4)+50)/100))</f>
        <v>501.125</v>
      </c>
      <c r="X695">
        <f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400.5</v>
      </c>
      <c r="Y695">
        <f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400.5</v>
      </c>
      <c r="Z695">
        <f t="shared" si="191"/>
        <v>400.5</v>
      </c>
      <c r="AA695">
        <f t="shared" si="192"/>
        <v>400.5</v>
      </c>
      <c r="AB695">
        <f>IF(I695&lt;&gt;0,(ABS(X695*Constants!$B$10)+50)/100,IF(X695=0,MAX((AB694-ABS(Z695*Constants!$B$4)),0),(ABS(X695*Constants!$B$4)+50)/100))</f>
        <v>0.54005</v>
      </c>
      <c r="AC695">
        <f>IF(J695&lt;&gt;0,(ABS(Y695*Constants!$B$10)+50)/100,IF(Y695=0,MAX((AC694-ABS(AA695*Constants!$B$4)),0),(ABS(Y695*Constants!$B$4)+50)/100))</f>
        <v>0.54005</v>
      </c>
      <c r="AD695">
        <f t="shared" si="193"/>
        <v>401</v>
      </c>
      <c r="AE695">
        <f t="shared" si="194"/>
        <v>400.5</v>
      </c>
      <c r="AF695">
        <f t="shared" si="195"/>
        <v>400.5</v>
      </c>
      <c r="AG695">
        <f>((Constants!$B$5*AG694)+Constants!$B$4*AD695+AH694)/(Constants!$B$5+Constants!$B$4)</f>
        <v>401</v>
      </c>
      <c r="AH695">
        <f>((Constants!$B$5*AG694)+Constants!$B$4*AD695+AH694)-(Constants!$B$5+Constants!$B$4)*AG695</f>
        <v>0</v>
      </c>
      <c r="AI695">
        <f>((Constants!$B$5*AI694)+Constants!$B$4*AE695+AJ694)/(Constants!$B$5+Constants!$B$4)</f>
        <v>400.5</v>
      </c>
      <c r="AJ695">
        <f>((Constants!$B$5*AI694)+Constants!$B$4*AE695+AJ694)-(Constants!$B$4+Constants!$B$5)*AI695</f>
        <v>0</v>
      </c>
      <c r="AK695">
        <f>((Constants!$B$5*AK694)+Constants!$B$4*AF695+AL694)/(Constants!$B$5+Constants!$B$4)</f>
        <v>400.5</v>
      </c>
      <c r="AL695">
        <f>((Constants!$B$5*AK694)+Constants!$B$4*AF695+AL694)-(Constants!$B$5+Constants!$B$4)*AK695</f>
        <v>0</v>
      </c>
      <c r="AM695">
        <f t="shared" si="196"/>
        <v>1</v>
      </c>
      <c r="AN695">
        <f t="shared" si="197"/>
        <v>1</v>
      </c>
      <c r="AO695">
        <f>(200000*(ABS(N695)-ABS(N693))+Constants!$B$7)/(2*Constants!$B$7)</f>
        <v>0.5</v>
      </c>
      <c r="AP695">
        <f>(200000*(ABS(O695)-ABS(O693))+Constants!$B$7)/(2*Constants!$B$7)</f>
        <v>0.5</v>
      </c>
      <c r="AQ695">
        <f t="shared" si="198"/>
        <v>1</v>
      </c>
      <c r="AR695">
        <f>(Constants!$B$3*Constants!$B$8*I695*K695+AS694)/(Constants!$B$9*Constants!$B$4)</f>
        <v>2.51327433628319</v>
      </c>
      <c r="AS695">
        <f>(Constants!$B$3*Constants!$B$8*I695*K695+AS694)-(AR695*Constants!$B$9*Constants!$B$4)</f>
        <v>0</v>
      </c>
      <c r="AT695">
        <f t="shared" si="199"/>
        <v>1741.69911504422</v>
      </c>
      <c r="AU695">
        <f t="array" ref="AU695">IF(SUMPRODUCT(--(SIGN(AN662:AN694)=SIGN(K663:K695)))=0,2,IF(AV694&gt;0,1,0))</f>
        <v>0</v>
      </c>
      <c r="AV695">
        <f>IF(AU695=2,ROUND(5*1000/Constants!$B$11,0),IF(AV694&gt;0,AV694-1,0))</f>
        <v>0</v>
      </c>
      <c r="AW695">
        <f t="shared" si="200"/>
        <v>0</v>
      </c>
      <c r="AX695">
        <f ca="1" t="array" ref="AX695">IF(AW695&gt;Constants!$B$12,2,IF(SUMPRODUCT(--(AX676:AX695=2))=0,0,1))</f>
        <v>2</v>
      </c>
      <c r="AZ695">
        <f t="array" ref="AZ695">IF(ABS(AG695)&gt;Constants!$B$13,2,IF(SUMPRODUCT(--(AZ675:AZ694=2))=0,0,1))</f>
        <v>0</v>
      </c>
    </row>
    <row r="696" spans="1:52">
      <c r="A696" s="3">
        <v>694</v>
      </c>
      <c r="B696">
        <f>Signals!D695</f>
        <v>1</v>
      </c>
      <c r="C696">
        <f>Signals!E695</f>
        <v>1</v>
      </c>
      <c r="D696">
        <f>Signals!G695</f>
        <v>0</v>
      </c>
      <c r="E696">
        <f>Signals!J695</f>
        <v>0</v>
      </c>
      <c r="F696">
        <f>Signals!K695</f>
        <v>0</v>
      </c>
      <c r="G696">
        <f>IF(Constants!$B$2=2,-B696,B696)</f>
        <v>1</v>
      </c>
      <c r="H696">
        <f>IF(Constants!$C$2=2,-C696,C696)</f>
        <v>1</v>
      </c>
      <c r="I696">
        <f t="shared" si="184"/>
        <v>1</v>
      </c>
      <c r="J696">
        <f t="shared" si="185"/>
        <v>1</v>
      </c>
      <c r="K696">
        <f t="shared" si="186"/>
        <v>1</v>
      </c>
      <c r="L696">
        <f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400.5</v>
      </c>
      <c r="M696">
        <f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400.5</v>
      </c>
      <c r="N696">
        <f t="shared" si="187"/>
        <v>400.5</v>
      </c>
      <c r="O696">
        <f t="shared" si="188"/>
        <v>400.5</v>
      </c>
      <c r="P696">
        <f>IF(I696&lt;&gt;0,(ABS(L696*Constants!$B$10)+50)/100,MAX(P695-ABS(N696*Constants!$B$4),0))</f>
        <v>0.54005</v>
      </c>
      <c r="Q696">
        <f>IF(J696&lt;&gt;0,(ABS(M696*Constants!$B$10)+50)/100,MAX(Q695-ABS(O696*Constants!$B$4),0))</f>
        <v>0.54005</v>
      </c>
      <c r="R696">
        <f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400.5</v>
      </c>
      <c r="S696">
        <f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400.5</v>
      </c>
      <c r="T696">
        <f t="shared" si="189"/>
        <v>400.5</v>
      </c>
      <c r="U696">
        <f t="shared" si="190"/>
        <v>400.5</v>
      </c>
      <c r="V696">
        <f>IF(I696&lt;&gt;0,(ABS(R696*Constants!$B$4)+50)/100,IF(R696=0,MAX((0-ABS(T696*Constants!$B$4)),0),(ABS(R696*Constants!$B$4)+50)/100))</f>
        <v>501.125</v>
      </c>
      <c r="W696">
        <f>IF(J696&lt;&gt;0,(ABS(S696*Constants!$B$4)+50)/100,IF(S696=0,MAX((0-ABS(U696*Constants!$B$4)),0),(ABS(S696*Constants!$B$4)+50)/100))</f>
        <v>501.125</v>
      </c>
      <c r="X696">
        <f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400.5</v>
      </c>
      <c r="Y696">
        <f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400.5</v>
      </c>
      <c r="Z696">
        <f t="shared" si="191"/>
        <v>400.5</v>
      </c>
      <c r="AA696">
        <f t="shared" si="192"/>
        <v>400.5</v>
      </c>
      <c r="AB696">
        <f>IF(I696&lt;&gt;0,(ABS(X696*Constants!$B$10)+50)/100,IF(X696=0,MAX((AB695-ABS(Z696*Constants!$B$4)),0),(ABS(X696*Constants!$B$4)+50)/100))</f>
        <v>0.54005</v>
      </c>
      <c r="AC696">
        <f>IF(J696&lt;&gt;0,(ABS(Y696*Constants!$B$10)+50)/100,IF(Y696=0,MAX((AC695-ABS(AA696*Constants!$B$4)),0),(ABS(Y696*Constants!$B$4)+50)/100))</f>
        <v>0.54005</v>
      </c>
      <c r="AD696">
        <f t="shared" si="193"/>
        <v>401</v>
      </c>
      <c r="AE696">
        <f t="shared" si="194"/>
        <v>400.5</v>
      </c>
      <c r="AF696">
        <f t="shared" si="195"/>
        <v>400.5</v>
      </c>
      <c r="AG696">
        <f>((Constants!$B$5*AG695)+Constants!$B$4*AD696+AH695)/(Constants!$B$5+Constants!$B$4)</f>
        <v>401</v>
      </c>
      <c r="AH696">
        <f>((Constants!$B$5*AG695)+Constants!$B$4*AD696+AH695)-(Constants!$B$5+Constants!$B$4)*AG696</f>
        <v>0</v>
      </c>
      <c r="AI696">
        <f>((Constants!$B$5*AI695)+Constants!$B$4*AE696+AJ695)/(Constants!$B$5+Constants!$B$4)</f>
        <v>400.5</v>
      </c>
      <c r="AJ696">
        <f>((Constants!$B$5*AI695)+Constants!$B$4*AE696+AJ695)-(Constants!$B$4+Constants!$B$5)*AI696</f>
        <v>0</v>
      </c>
      <c r="AK696">
        <f>((Constants!$B$5*AK695)+Constants!$B$4*AF696+AL695)/(Constants!$B$5+Constants!$B$4)</f>
        <v>400.5</v>
      </c>
      <c r="AL696">
        <f>((Constants!$B$5*AK695)+Constants!$B$4*AF696+AL695)-(Constants!$B$5+Constants!$B$4)*AK696</f>
        <v>0</v>
      </c>
      <c r="AM696">
        <f t="shared" si="196"/>
        <v>1</v>
      </c>
      <c r="AN696">
        <f t="shared" si="197"/>
        <v>1</v>
      </c>
      <c r="AO696">
        <f>(200000*(ABS(N696)-ABS(N694))+Constants!$B$7)/(2*Constants!$B$7)</f>
        <v>0.5</v>
      </c>
      <c r="AP696">
        <f>(200000*(ABS(O696)-ABS(O694))+Constants!$B$7)/(2*Constants!$B$7)</f>
        <v>0.5</v>
      </c>
      <c r="AQ696">
        <f t="shared" si="198"/>
        <v>1</v>
      </c>
      <c r="AR696">
        <f>(Constants!$B$3*Constants!$B$8*I696*K696+AS695)/(Constants!$B$9*Constants!$B$4)</f>
        <v>2.51327433628319</v>
      </c>
      <c r="AS696">
        <f>(Constants!$B$3*Constants!$B$8*I696*K696+AS695)-(AR696*Constants!$B$9*Constants!$B$4)</f>
        <v>0</v>
      </c>
      <c r="AT696">
        <f t="shared" si="199"/>
        <v>1744.2123893805</v>
      </c>
      <c r="AU696">
        <f t="array" ref="AU696">IF(SUMPRODUCT(--(SIGN(AN663:AN695)=SIGN(K664:K696)))=0,2,IF(AV695&gt;0,1,0))</f>
        <v>0</v>
      </c>
      <c r="AV696">
        <f>IF(AU696=2,ROUND(5*1000/Constants!$B$11,0),IF(AV695&gt;0,AV695-1,0))</f>
        <v>0</v>
      </c>
      <c r="AW696">
        <f t="shared" si="200"/>
        <v>0</v>
      </c>
      <c r="AX696">
        <f ca="1" t="array" ref="AX696">IF(AW696&gt;Constants!$B$12,2,IF(SUMPRODUCT(--(AX677:AX696=2))=0,0,1))</f>
        <v>2</v>
      </c>
      <c r="AZ696">
        <f t="array" ref="AZ696">IF(ABS(AG696)&gt;Constants!$B$13,2,IF(SUMPRODUCT(--(AZ676:AZ695=2))=0,0,1))</f>
        <v>0</v>
      </c>
    </row>
    <row r="697" spans="1:52">
      <c r="A697" s="3">
        <v>695</v>
      </c>
      <c r="B697">
        <f>Signals!D696</f>
        <v>1</v>
      </c>
      <c r="C697">
        <f>Signals!E696</f>
        <v>1</v>
      </c>
      <c r="D697">
        <f>Signals!G696</f>
        <v>0</v>
      </c>
      <c r="E697">
        <f>Signals!J696</f>
        <v>0</v>
      </c>
      <c r="F697">
        <f>Signals!K696</f>
        <v>0</v>
      </c>
      <c r="G697">
        <f>IF(Constants!$B$2=2,-B697,B697)</f>
        <v>1</v>
      </c>
      <c r="H697">
        <f>IF(Constants!$C$2=2,-C697,C697)</f>
        <v>1</v>
      </c>
      <c r="I697">
        <f t="shared" si="184"/>
        <v>1</v>
      </c>
      <c r="J697">
        <f t="shared" si="185"/>
        <v>1</v>
      </c>
      <c r="K697">
        <f t="shared" si="186"/>
        <v>1</v>
      </c>
      <c r="L697">
        <f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400.5</v>
      </c>
      <c r="M697">
        <f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400.5</v>
      </c>
      <c r="N697">
        <f t="shared" si="187"/>
        <v>400.5</v>
      </c>
      <c r="O697">
        <f t="shared" si="188"/>
        <v>400.5</v>
      </c>
      <c r="P697">
        <f>IF(I697&lt;&gt;0,(ABS(L697*Constants!$B$10)+50)/100,MAX(P696-ABS(N697*Constants!$B$4),0))</f>
        <v>0.54005</v>
      </c>
      <c r="Q697">
        <f>IF(J697&lt;&gt;0,(ABS(M697*Constants!$B$10)+50)/100,MAX(Q696-ABS(O697*Constants!$B$4),0))</f>
        <v>0.54005</v>
      </c>
      <c r="R697">
        <f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400.5</v>
      </c>
      <c r="S697">
        <f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400.5</v>
      </c>
      <c r="T697">
        <f t="shared" si="189"/>
        <v>400.5</v>
      </c>
      <c r="U697">
        <f t="shared" si="190"/>
        <v>400.5</v>
      </c>
      <c r="V697">
        <f>IF(I697&lt;&gt;0,(ABS(R697*Constants!$B$4)+50)/100,IF(R697=0,MAX((0-ABS(T697*Constants!$B$4)),0),(ABS(R697*Constants!$B$4)+50)/100))</f>
        <v>501.125</v>
      </c>
      <c r="W697">
        <f>IF(J697&lt;&gt;0,(ABS(S697*Constants!$B$4)+50)/100,IF(S697=0,MAX((0-ABS(U697*Constants!$B$4)),0),(ABS(S697*Constants!$B$4)+50)/100))</f>
        <v>501.125</v>
      </c>
      <c r="X697">
        <f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400.5</v>
      </c>
      <c r="Y697">
        <f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400.5</v>
      </c>
      <c r="Z697">
        <f t="shared" si="191"/>
        <v>400.5</v>
      </c>
      <c r="AA697">
        <f t="shared" si="192"/>
        <v>400.5</v>
      </c>
      <c r="AB697">
        <f>IF(I697&lt;&gt;0,(ABS(X697*Constants!$B$10)+50)/100,IF(X697=0,MAX((AB696-ABS(Z697*Constants!$B$4)),0),(ABS(X697*Constants!$B$4)+50)/100))</f>
        <v>0.54005</v>
      </c>
      <c r="AC697">
        <f>IF(J697&lt;&gt;0,(ABS(Y697*Constants!$B$10)+50)/100,IF(Y697=0,MAX((AC696-ABS(AA697*Constants!$B$4)),0),(ABS(Y697*Constants!$B$4)+50)/100))</f>
        <v>0.54005</v>
      </c>
      <c r="AD697">
        <f t="shared" si="193"/>
        <v>401</v>
      </c>
      <c r="AE697">
        <f t="shared" si="194"/>
        <v>400.5</v>
      </c>
      <c r="AF697">
        <f t="shared" si="195"/>
        <v>400.5</v>
      </c>
      <c r="AG697">
        <f>((Constants!$B$5*AG696)+Constants!$B$4*AD697+AH696)/(Constants!$B$5+Constants!$B$4)</f>
        <v>401</v>
      </c>
      <c r="AH697">
        <f>((Constants!$B$5*AG696)+Constants!$B$4*AD697+AH696)-(Constants!$B$5+Constants!$B$4)*AG697</f>
        <v>0</v>
      </c>
      <c r="AI697">
        <f>((Constants!$B$5*AI696)+Constants!$B$4*AE697+AJ696)/(Constants!$B$5+Constants!$B$4)</f>
        <v>400.5</v>
      </c>
      <c r="AJ697">
        <f>((Constants!$B$5*AI696)+Constants!$B$4*AE697+AJ696)-(Constants!$B$4+Constants!$B$5)*AI697</f>
        <v>0</v>
      </c>
      <c r="AK697">
        <f>((Constants!$B$5*AK696)+Constants!$B$4*AF697+AL696)/(Constants!$B$5+Constants!$B$4)</f>
        <v>400.5</v>
      </c>
      <c r="AL697">
        <f>((Constants!$B$5*AK696)+Constants!$B$4*AF697+AL696)-(Constants!$B$5+Constants!$B$4)*AK697</f>
        <v>0</v>
      </c>
      <c r="AM697">
        <f t="shared" si="196"/>
        <v>1</v>
      </c>
      <c r="AN697">
        <f t="shared" si="197"/>
        <v>1</v>
      </c>
      <c r="AO697">
        <f>(200000*(ABS(N697)-ABS(N695))+Constants!$B$7)/(2*Constants!$B$7)</f>
        <v>0.5</v>
      </c>
      <c r="AP697">
        <f>(200000*(ABS(O697)-ABS(O695))+Constants!$B$7)/(2*Constants!$B$7)</f>
        <v>0.5</v>
      </c>
      <c r="AQ697">
        <f t="shared" si="198"/>
        <v>1</v>
      </c>
      <c r="AR697">
        <f>(Constants!$B$3*Constants!$B$8*I697*K697+AS696)/(Constants!$B$9*Constants!$B$4)</f>
        <v>2.51327433628319</v>
      </c>
      <c r="AS697">
        <f>(Constants!$B$3*Constants!$B$8*I697*K697+AS696)-(AR697*Constants!$B$9*Constants!$B$4)</f>
        <v>0</v>
      </c>
      <c r="AT697">
        <f t="shared" si="199"/>
        <v>1746.72566371678</v>
      </c>
      <c r="AU697">
        <f t="array" ref="AU697">IF(SUMPRODUCT(--(SIGN(AN664:AN696)=SIGN(K665:K697)))=0,2,IF(AV696&gt;0,1,0))</f>
        <v>0</v>
      </c>
      <c r="AV697">
        <f>IF(AU697=2,ROUND(5*1000/Constants!$B$11,0),IF(AV696&gt;0,AV696-1,0))</f>
        <v>0</v>
      </c>
      <c r="AW697">
        <f t="shared" si="200"/>
        <v>0</v>
      </c>
      <c r="AX697">
        <f ca="1" t="array" ref="AX697">IF(AW697&gt;Constants!$B$12,2,IF(SUMPRODUCT(--(AX678:AX697=2))=0,0,1))</f>
        <v>2</v>
      </c>
      <c r="AZ697">
        <f t="array" ref="AZ697">IF(ABS(AG697)&gt;Constants!$B$13,2,IF(SUMPRODUCT(--(AZ677:AZ696=2))=0,0,1))</f>
        <v>0</v>
      </c>
    </row>
    <row r="698" spans="1:52">
      <c r="A698" s="3">
        <v>696</v>
      </c>
      <c r="B698">
        <f>Signals!D697</f>
        <v>1</v>
      </c>
      <c r="C698">
        <f>Signals!E697</f>
        <v>1</v>
      </c>
      <c r="D698">
        <f>Signals!G697</f>
        <v>0</v>
      </c>
      <c r="E698">
        <f>Signals!J697</f>
        <v>0</v>
      </c>
      <c r="F698">
        <f>Signals!K697</f>
        <v>0</v>
      </c>
      <c r="G698">
        <f>IF(Constants!$B$2=2,-B698,B698)</f>
        <v>1</v>
      </c>
      <c r="H698">
        <f>IF(Constants!$C$2=2,-C698,C698)</f>
        <v>1</v>
      </c>
      <c r="I698">
        <f t="shared" si="184"/>
        <v>1</v>
      </c>
      <c r="J698">
        <f t="shared" si="185"/>
        <v>1</v>
      </c>
      <c r="K698">
        <f t="shared" si="186"/>
        <v>1</v>
      </c>
      <c r="L698">
        <f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400.5</v>
      </c>
      <c r="M698">
        <f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400.5</v>
      </c>
      <c r="N698">
        <f t="shared" si="187"/>
        <v>400.5</v>
      </c>
      <c r="O698">
        <f t="shared" si="188"/>
        <v>400.5</v>
      </c>
      <c r="P698">
        <f>IF(I698&lt;&gt;0,(ABS(L698*Constants!$B$10)+50)/100,MAX(P697-ABS(N698*Constants!$B$4),0))</f>
        <v>0.54005</v>
      </c>
      <c r="Q698">
        <f>IF(J698&lt;&gt;0,(ABS(M698*Constants!$B$10)+50)/100,MAX(Q697-ABS(O698*Constants!$B$4),0))</f>
        <v>0.54005</v>
      </c>
      <c r="R698">
        <f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400.5</v>
      </c>
      <c r="S698">
        <f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400.5</v>
      </c>
      <c r="T698">
        <f t="shared" si="189"/>
        <v>400.5</v>
      </c>
      <c r="U698">
        <f t="shared" si="190"/>
        <v>400.5</v>
      </c>
      <c r="V698">
        <f>IF(I698&lt;&gt;0,(ABS(R698*Constants!$B$4)+50)/100,IF(R698=0,MAX((0-ABS(T698*Constants!$B$4)),0),(ABS(R698*Constants!$B$4)+50)/100))</f>
        <v>501.125</v>
      </c>
      <c r="W698">
        <f>IF(J698&lt;&gt;0,(ABS(S698*Constants!$B$4)+50)/100,IF(S698=0,MAX((0-ABS(U698*Constants!$B$4)),0),(ABS(S698*Constants!$B$4)+50)/100))</f>
        <v>501.125</v>
      </c>
      <c r="X698">
        <f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400.5</v>
      </c>
      <c r="Y698">
        <f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400.5</v>
      </c>
      <c r="Z698">
        <f t="shared" si="191"/>
        <v>400.5</v>
      </c>
      <c r="AA698">
        <f t="shared" si="192"/>
        <v>400.5</v>
      </c>
      <c r="AB698">
        <f>IF(I698&lt;&gt;0,(ABS(X698*Constants!$B$10)+50)/100,IF(X698=0,MAX((AB697-ABS(Z698*Constants!$B$4)),0),(ABS(X698*Constants!$B$4)+50)/100))</f>
        <v>0.54005</v>
      </c>
      <c r="AC698">
        <f>IF(J698&lt;&gt;0,(ABS(Y698*Constants!$B$10)+50)/100,IF(Y698=0,MAX((AC697-ABS(AA698*Constants!$B$4)),0),(ABS(Y698*Constants!$B$4)+50)/100))</f>
        <v>0.54005</v>
      </c>
      <c r="AD698">
        <f t="shared" si="193"/>
        <v>401</v>
      </c>
      <c r="AE698">
        <f t="shared" si="194"/>
        <v>400.5</v>
      </c>
      <c r="AF698">
        <f t="shared" si="195"/>
        <v>400.5</v>
      </c>
      <c r="AG698">
        <f>((Constants!$B$5*AG697)+Constants!$B$4*AD698+AH697)/(Constants!$B$5+Constants!$B$4)</f>
        <v>401</v>
      </c>
      <c r="AH698">
        <f>((Constants!$B$5*AG697)+Constants!$B$4*AD698+AH697)-(Constants!$B$5+Constants!$B$4)*AG698</f>
        <v>0</v>
      </c>
      <c r="AI698">
        <f>((Constants!$B$5*AI697)+Constants!$B$4*AE698+AJ697)/(Constants!$B$5+Constants!$B$4)</f>
        <v>400.5</v>
      </c>
      <c r="AJ698">
        <f>((Constants!$B$5*AI697)+Constants!$B$4*AE698+AJ697)-(Constants!$B$4+Constants!$B$5)*AI698</f>
        <v>0</v>
      </c>
      <c r="AK698">
        <f>((Constants!$B$5*AK697)+Constants!$B$4*AF698+AL697)/(Constants!$B$5+Constants!$B$4)</f>
        <v>400.5</v>
      </c>
      <c r="AL698">
        <f>((Constants!$B$5*AK697)+Constants!$B$4*AF698+AL697)-(Constants!$B$5+Constants!$B$4)*AK698</f>
        <v>0</v>
      </c>
      <c r="AM698">
        <f t="shared" si="196"/>
        <v>1</v>
      </c>
      <c r="AN698">
        <f t="shared" si="197"/>
        <v>1</v>
      </c>
      <c r="AO698">
        <f>(200000*(ABS(N698)-ABS(N696))+Constants!$B$7)/(2*Constants!$B$7)</f>
        <v>0.5</v>
      </c>
      <c r="AP698">
        <f>(200000*(ABS(O698)-ABS(O696))+Constants!$B$7)/(2*Constants!$B$7)</f>
        <v>0.5</v>
      </c>
      <c r="AQ698">
        <f t="shared" si="198"/>
        <v>1</v>
      </c>
      <c r="AR698">
        <f>(Constants!$B$3*Constants!$B$8*I698*K698+AS697)/(Constants!$B$9*Constants!$B$4)</f>
        <v>2.51327433628319</v>
      </c>
      <c r="AS698">
        <f>(Constants!$B$3*Constants!$B$8*I698*K698+AS697)-(AR698*Constants!$B$9*Constants!$B$4)</f>
        <v>0</v>
      </c>
      <c r="AT698">
        <f t="shared" si="199"/>
        <v>1749.23893805307</v>
      </c>
      <c r="AU698">
        <f t="array" ref="AU698">IF(SUMPRODUCT(--(SIGN(AN665:AN697)=SIGN(K666:K698)))=0,2,IF(AV697&gt;0,1,0))</f>
        <v>0</v>
      </c>
      <c r="AV698">
        <f>IF(AU698=2,ROUND(5*1000/Constants!$B$11,0),IF(AV697&gt;0,AV697-1,0))</f>
        <v>0</v>
      </c>
      <c r="AW698">
        <f t="shared" si="200"/>
        <v>0</v>
      </c>
      <c r="AX698">
        <f ca="1" t="array" ref="AX698">IF(AW698&gt;Constants!$B$12,2,IF(SUMPRODUCT(--(AX679:AX698=2))=0,0,1))</f>
        <v>2</v>
      </c>
      <c r="AZ698">
        <f t="array" ref="AZ698">IF(ABS(AG698)&gt;Constants!$B$13,2,IF(SUMPRODUCT(--(AZ678:AZ697=2))=0,0,1))</f>
        <v>0</v>
      </c>
    </row>
    <row r="699" spans="1:52">
      <c r="A699" s="3">
        <v>697</v>
      </c>
      <c r="B699">
        <f>Signals!D698</f>
        <v>1</v>
      </c>
      <c r="C699">
        <f>Signals!E698</f>
        <v>1</v>
      </c>
      <c r="D699">
        <f>Signals!G698</f>
        <v>0</v>
      </c>
      <c r="E699">
        <f>Signals!J698</f>
        <v>0</v>
      </c>
      <c r="F699">
        <f>Signals!K698</f>
        <v>0</v>
      </c>
      <c r="G699">
        <f>IF(Constants!$B$2=2,-B699,B699)</f>
        <v>1</v>
      </c>
      <c r="H699">
        <f>IF(Constants!$C$2=2,-C699,C699)</f>
        <v>1</v>
      </c>
      <c r="I699">
        <f t="shared" si="184"/>
        <v>1</v>
      </c>
      <c r="J699">
        <f t="shared" si="185"/>
        <v>1</v>
      </c>
      <c r="K699">
        <f t="shared" si="186"/>
        <v>1</v>
      </c>
      <c r="L699">
        <f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400.5</v>
      </c>
      <c r="M699">
        <f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400.5</v>
      </c>
      <c r="N699">
        <f t="shared" si="187"/>
        <v>400.5</v>
      </c>
      <c r="O699">
        <f t="shared" si="188"/>
        <v>400.5</v>
      </c>
      <c r="P699">
        <f>IF(I699&lt;&gt;0,(ABS(L699*Constants!$B$10)+50)/100,MAX(P698-ABS(N699*Constants!$B$4),0))</f>
        <v>0.54005</v>
      </c>
      <c r="Q699">
        <f>IF(J699&lt;&gt;0,(ABS(M699*Constants!$B$10)+50)/100,MAX(Q698-ABS(O699*Constants!$B$4),0))</f>
        <v>0.54005</v>
      </c>
      <c r="R699">
        <f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400.5</v>
      </c>
      <c r="S699">
        <f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400.5</v>
      </c>
      <c r="T699">
        <f t="shared" si="189"/>
        <v>400.5</v>
      </c>
      <c r="U699">
        <f t="shared" si="190"/>
        <v>400.5</v>
      </c>
      <c r="V699">
        <f>IF(I699&lt;&gt;0,(ABS(R699*Constants!$B$4)+50)/100,IF(R699=0,MAX((0-ABS(T699*Constants!$B$4)),0),(ABS(R699*Constants!$B$4)+50)/100))</f>
        <v>501.125</v>
      </c>
      <c r="W699">
        <f>IF(J699&lt;&gt;0,(ABS(S699*Constants!$B$4)+50)/100,IF(S699=0,MAX((0-ABS(U699*Constants!$B$4)),0),(ABS(S699*Constants!$B$4)+50)/100))</f>
        <v>501.125</v>
      </c>
      <c r="X699">
        <f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400.5</v>
      </c>
      <c r="Y699">
        <f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400.5</v>
      </c>
      <c r="Z699">
        <f t="shared" si="191"/>
        <v>400.5</v>
      </c>
      <c r="AA699">
        <f t="shared" si="192"/>
        <v>400.5</v>
      </c>
      <c r="AB699">
        <f>IF(I699&lt;&gt;0,(ABS(X699*Constants!$B$10)+50)/100,IF(X699=0,MAX((AB698-ABS(Z699*Constants!$B$4)),0),(ABS(X699*Constants!$B$4)+50)/100))</f>
        <v>0.54005</v>
      </c>
      <c r="AC699">
        <f>IF(J699&lt;&gt;0,(ABS(Y699*Constants!$B$10)+50)/100,IF(Y699=0,MAX((AC698-ABS(AA699*Constants!$B$4)),0),(ABS(Y699*Constants!$B$4)+50)/100))</f>
        <v>0.54005</v>
      </c>
      <c r="AD699">
        <f t="shared" si="193"/>
        <v>401</v>
      </c>
      <c r="AE699">
        <f t="shared" si="194"/>
        <v>400.5</v>
      </c>
      <c r="AF699">
        <f t="shared" si="195"/>
        <v>400.5</v>
      </c>
      <c r="AG699">
        <f>((Constants!$B$5*AG698)+Constants!$B$4*AD699+AH698)/(Constants!$B$5+Constants!$B$4)</f>
        <v>401</v>
      </c>
      <c r="AH699">
        <f>((Constants!$B$5*AG698)+Constants!$B$4*AD699+AH698)-(Constants!$B$5+Constants!$B$4)*AG699</f>
        <v>0</v>
      </c>
      <c r="AI699">
        <f>((Constants!$B$5*AI698)+Constants!$B$4*AE699+AJ698)/(Constants!$B$5+Constants!$B$4)</f>
        <v>400.5</v>
      </c>
      <c r="AJ699">
        <f>((Constants!$B$5*AI698)+Constants!$B$4*AE699+AJ698)-(Constants!$B$4+Constants!$B$5)*AI699</f>
        <v>0</v>
      </c>
      <c r="AK699">
        <f>((Constants!$B$5*AK698)+Constants!$B$4*AF699+AL698)/(Constants!$B$5+Constants!$B$4)</f>
        <v>400.5</v>
      </c>
      <c r="AL699">
        <f>((Constants!$B$5*AK698)+Constants!$B$4*AF699+AL698)-(Constants!$B$5+Constants!$B$4)*AK699</f>
        <v>0</v>
      </c>
      <c r="AM699">
        <f t="shared" si="196"/>
        <v>1</v>
      </c>
      <c r="AN699">
        <f t="shared" si="197"/>
        <v>1</v>
      </c>
      <c r="AO699">
        <f>(200000*(ABS(N699)-ABS(N697))+Constants!$B$7)/(2*Constants!$B$7)</f>
        <v>0.5</v>
      </c>
      <c r="AP699">
        <f>(200000*(ABS(O699)-ABS(O697))+Constants!$B$7)/(2*Constants!$B$7)</f>
        <v>0.5</v>
      </c>
      <c r="AQ699">
        <f t="shared" si="198"/>
        <v>1</v>
      </c>
      <c r="AR699">
        <f>(Constants!$B$3*Constants!$B$8*I699*K699+AS698)/(Constants!$B$9*Constants!$B$4)</f>
        <v>2.51327433628319</v>
      </c>
      <c r="AS699">
        <f>(Constants!$B$3*Constants!$B$8*I699*K699+AS698)-(AR699*Constants!$B$9*Constants!$B$4)</f>
        <v>0</v>
      </c>
      <c r="AT699">
        <f t="shared" si="199"/>
        <v>1751.75221238935</v>
      </c>
      <c r="AU699">
        <f t="array" ref="AU699">IF(SUMPRODUCT(--(SIGN(AN666:AN698)=SIGN(K667:K699)))=0,2,IF(AV698&gt;0,1,0))</f>
        <v>0</v>
      </c>
      <c r="AV699">
        <f>IF(AU699=2,ROUND(5*1000/Constants!$B$11,0),IF(AV698&gt;0,AV698-1,0))</f>
        <v>0</v>
      </c>
      <c r="AW699">
        <f t="shared" si="200"/>
        <v>0</v>
      </c>
      <c r="AX699">
        <f ca="1" t="array" ref="AX699">IF(AW699&gt;Constants!$B$12,2,IF(SUMPRODUCT(--(AX680:AX699=2))=0,0,1))</f>
        <v>2</v>
      </c>
      <c r="AZ699">
        <f t="array" ref="AZ699">IF(ABS(AG699)&gt;Constants!$B$13,2,IF(SUMPRODUCT(--(AZ679:AZ698=2))=0,0,1))</f>
        <v>0</v>
      </c>
    </row>
    <row r="700" spans="1:52">
      <c r="A700" s="3">
        <v>698</v>
      </c>
      <c r="B700">
        <f>Signals!D699</f>
        <v>1</v>
      </c>
      <c r="C700">
        <f>Signals!E699</f>
        <v>1</v>
      </c>
      <c r="D700">
        <f>Signals!G699</f>
        <v>0</v>
      </c>
      <c r="E700">
        <f>Signals!J699</f>
        <v>0</v>
      </c>
      <c r="F700">
        <f>Signals!K699</f>
        <v>0</v>
      </c>
      <c r="G700">
        <f>IF(Constants!$B$2=2,-B700,B700)</f>
        <v>1</v>
      </c>
      <c r="H700">
        <f>IF(Constants!$C$2=2,-C700,C700)</f>
        <v>1</v>
      </c>
      <c r="I700">
        <f t="shared" si="184"/>
        <v>1</v>
      </c>
      <c r="J700">
        <f t="shared" si="185"/>
        <v>1</v>
      </c>
      <c r="K700">
        <f t="shared" si="186"/>
        <v>1</v>
      </c>
      <c r="L700">
        <f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400.5</v>
      </c>
      <c r="M700">
        <f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400.5</v>
      </c>
      <c r="N700">
        <f t="shared" si="187"/>
        <v>400.5</v>
      </c>
      <c r="O700">
        <f t="shared" si="188"/>
        <v>400.5</v>
      </c>
      <c r="P700">
        <f>IF(I700&lt;&gt;0,(ABS(L700*Constants!$B$10)+50)/100,MAX(P699-ABS(N700*Constants!$B$4),0))</f>
        <v>0.54005</v>
      </c>
      <c r="Q700">
        <f>IF(J700&lt;&gt;0,(ABS(M700*Constants!$B$10)+50)/100,MAX(Q699-ABS(O700*Constants!$B$4),0))</f>
        <v>0.54005</v>
      </c>
      <c r="R700">
        <f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400.5</v>
      </c>
      <c r="S700">
        <f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400.5</v>
      </c>
      <c r="T700">
        <f t="shared" si="189"/>
        <v>400.5</v>
      </c>
      <c r="U700">
        <f t="shared" si="190"/>
        <v>400.5</v>
      </c>
      <c r="V700">
        <f>IF(I700&lt;&gt;0,(ABS(R700*Constants!$B$4)+50)/100,IF(R700=0,MAX((0-ABS(T700*Constants!$B$4)),0),(ABS(R700*Constants!$B$4)+50)/100))</f>
        <v>501.125</v>
      </c>
      <c r="W700">
        <f>IF(J700&lt;&gt;0,(ABS(S700*Constants!$B$4)+50)/100,IF(S700=0,MAX((0-ABS(U700*Constants!$B$4)),0),(ABS(S700*Constants!$B$4)+50)/100))</f>
        <v>501.125</v>
      </c>
      <c r="X700">
        <f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400.5</v>
      </c>
      <c r="Y700">
        <f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400.5</v>
      </c>
      <c r="Z700">
        <f t="shared" si="191"/>
        <v>400.5</v>
      </c>
      <c r="AA700">
        <f t="shared" si="192"/>
        <v>400.5</v>
      </c>
      <c r="AB700">
        <f>IF(I700&lt;&gt;0,(ABS(X700*Constants!$B$10)+50)/100,IF(X700=0,MAX((AB699-ABS(Z700*Constants!$B$4)),0),(ABS(X700*Constants!$B$4)+50)/100))</f>
        <v>0.54005</v>
      </c>
      <c r="AC700">
        <f>IF(J700&lt;&gt;0,(ABS(Y700*Constants!$B$10)+50)/100,IF(Y700=0,MAX((AC699-ABS(AA700*Constants!$B$4)),0),(ABS(Y700*Constants!$B$4)+50)/100))</f>
        <v>0.54005</v>
      </c>
      <c r="AD700">
        <f t="shared" si="193"/>
        <v>401</v>
      </c>
      <c r="AE700">
        <f t="shared" si="194"/>
        <v>400.5</v>
      </c>
      <c r="AF700">
        <f t="shared" si="195"/>
        <v>400.5</v>
      </c>
      <c r="AG700">
        <f>((Constants!$B$5*AG699)+Constants!$B$4*AD700+AH699)/(Constants!$B$5+Constants!$B$4)</f>
        <v>401</v>
      </c>
      <c r="AH700">
        <f>((Constants!$B$5*AG699)+Constants!$B$4*AD700+AH699)-(Constants!$B$5+Constants!$B$4)*AG700</f>
        <v>0</v>
      </c>
      <c r="AI700">
        <f>((Constants!$B$5*AI699)+Constants!$B$4*AE700+AJ699)/(Constants!$B$5+Constants!$B$4)</f>
        <v>400.5</v>
      </c>
      <c r="AJ700">
        <f>((Constants!$B$5*AI699)+Constants!$B$4*AE700+AJ699)-(Constants!$B$4+Constants!$B$5)*AI700</f>
        <v>0</v>
      </c>
      <c r="AK700">
        <f>((Constants!$B$5*AK699)+Constants!$B$4*AF700+AL699)/(Constants!$B$5+Constants!$B$4)</f>
        <v>400.5</v>
      </c>
      <c r="AL700">
        <f>((Constants!$B$5*AK699)+Constants!$B$4*AF700+AL699)-(Constants!$B$5+Constants!$B$4)*AK700</f>
        <v>0</v>
      </c>
      <c r="AM700">
        <f t="shared" si="196"/>
        <v>1</v>
      </c>
      <c r="AN700">
        <f t="shared" si="197"/>
        <v>1</v>
      </c>
      <c r="AO700">
        <f>(200000*(ABS(N700)-ABS(N698))+Constants!$B$7)/(2*Constants!$B$7)</f>
        <v>0.5</v>
      </c>
      <c r="AP700">
        <f>(200000*(ABS(O700)-ABS(O698))+Constants!$B$7)/(2*Constants!$B$7)</f>
        <v>0.5</v>
      </c>
      <c r="AQ700">
        <f t="shared" si="198"/>
        <v>1</v>
      </c>
      <c r="AR700">
        <f>(Constants!$B$3*Constants!$B$8*I700*K700+AS699)/(Constants!$B$9*Constants!$B$4)</f>
        <v>2.51327433628319</v>
      </c>
      <c r="AS700">
        <f>(Constants!$B$3*Constants!$B$8*I700*K700+AS699)-(AR700*Constants!$B$9*Constants!$B$4)</f>
        <v>0</v>
      </c>
      <c r="AT700">
        <f t="shared" si="199"/>
        <v>1754.26548672563</v>
      </c>
      <c r="AU700">
        <f t="array" ref="AU700">IF(SUMPRODUCT(--(SIGN(AN667:AN699)=SIGN(K668:K700)))=0,2,IF(AV699&gt;0,1,0))</f>
        <v>0</v>
      </c>
      <c r="AV700">
        <f>IF(AU700=2,ROUND(5*1000/Constants!$B$11,0),IF(AV699&gt;0,AV699-1,0))</f>
        <v>0</v>
      </c>
      <c r="AW700">
        <f t="shared" si="200"/>
        <v>0</v>
      </c>
      <c r="AX700">
        <f ca="1" t="array" ref="AX700">IF(AW700&gt;Constants!$B$12,2,IF(SUMPRODUCT(--(AX681:AX700=2))=0,0,1))</f>
        <v>2</v>
      </c>
      <c r="AZ700">
        <f t="array" ref="AZ700">IF(ABS(AG700)&gt;Constants!$B$13,2,IF(SUMPRODUCT(--(AZ680:AZ699=2))=0,0,1))</f>
        <v>0</v>
      </c>
    </row>
    <row r="701" spans="1:52">
      <c r="A701" s="3">
        <v>699</v>
      </c>
      <c r="B701">
        <f>Signals!D700</f>
        <v>1</v>
      </c>
      <c r="C701">
        <f>Signals!E700</f>
        <v>1</v>
      </c>
      <c r="D701">
        <f>Signals!G700</f>
        <v>0</v>
      </c>
      <c r="E701">
        <f>Signals!J700</f>
        <v>0</v>
      </c>
      <c r="F701">
        <f>Signals!K700</f>
        <v>0</v>
      </c>
      <c r="G701">
        <f>IF(Constants!$B$2=2,-B701,B701)</f>
        <v>1</v>
      </c>
      <c r="H701">
        <f>IF(Constants!$C$2=2,-C701,C701)</f>
        <v>1</v>
      </c>
      <c r="I701">
        <f t="shared" si="184"/>
        <v>1</v>
      </c>
      <c r="J701">
        <f t="shared" si="185"/>
        <v>1</v>
      </c>
      <c r="K701">
        <f t="shared" si="186"/>
        <v>1</v>
      </c>
      <c r="L701">
        <f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400.5</v>
      </c>
      <c r="M701">
        <f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400.5</v>
      </c>
      <c r="N701">
        <f t="shared" si="187"/>
        <v>400.5</v>
      </c>
      <c r="O701">
        <f t="shared" si="188"/>
        <v>400.5</v>
      </c>
      <c r="P701">
        <f>IF(I701&lt;&gt;0,(ABS(L701*Constants!$B$10)+50)/100,MAX(P700-ABS(N701*Constants!$B$4),0))</f>
        <v>0.54005</v>
      </c>
      <c r="Q701">
        <f>IF(J701&lt;&gt;0,(ABS(M701*Constants!$B$10)+50)/100,MAX(Q700-ABS(O701*Constants!$B$4),0))</f>
        <v>0.54005</v>
      </c>
      <c r="R701">
        <f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400.5</v>
      </c>
      <c r="S701">
        <f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400.5</v>
      </c>
      <c r="T701">
        <f t="shared" si="189"/>
        <v>400.5</v>
      </c>
      <c r="U701">
        <f t="shared" si="190"/>
        <v>400.5</v>
      </c>
      <c r="V701">
        <f>IF(I701&lt;&gt;0,(ABS(R701*Constants!$B$4)+50)/100,IF(R701=0,MAX((0-ABS(T701*Constants!$B$4)),0),(ABS(R701*Constants!$B$4)+50)/100))</f>
        <v>501.125</v>
      </c>
      <c r="W701">
        <f>IF(J701&lt;&gt;0,(ABS(S701*Constants!$B$4)+50)/100,IF(S701=0,MAX((0-ABS(U701*Constants!$B$4)),0),(ABS(S701*Constants!$B$4)+50)/100))</f>
        <v>501.125</v>
      </c>
      <c r="X701">
        <f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400.5</v>
      </c>
      <c r="Y701">
        <f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400.5</v>
      </c>
      <c r="Z701">
        <f t="shared" si="191"/>
        <v>400.5</v>
      </c>
      <c r="AA701">
        <f t="shared" si="192"/>
        <v>400.5</v>
      </c>
      <c r="AB701">
        <f>IF(I701&lt;&gt;0,(ABS(X701*Constants!$B$10)+50)/100,IF(X701=0,MAX((AB700-ABS(Z701*Constants!$B$4)),0),(ABS(X701*Constants!$B$4)+50)/100))</f>
        <v>0.54005</v>
      </c>
      <c r="AC701">
        <f>IF(J701&lt;&gt;0,(ABS(Y701*Constants!$B$10)+50)/100,IF(Y701=0,MAX((AC700-ABS(AA701*Constants!$B$4)),0),(ABS(Y701*Constants!$B$4)+50)/100))</f>
        <v>0.54005</v>
      </c>
      <c r="AD701">
        <f t="shared" si="193"/>
        <v>401</v>
      </c>
      <c r="AE701">
        <f t="shared" si="194"/>
        <v>400.5</v>
      </c>
      <c r="AF701">
        <f t="shared" si="195"/>
        <v>400.5</v>
      </c>
      <c r="AG701">
        <f>((Constants!$B$5*AG700)+Constants!$B$4*AD701+AH700)/(Constants!$B$5+Constants!$B$4)</f>
        <v>401</v>
      </c>
      <c r="AH701">
        <f>((Constants!$B$5*AG700)+Constants!$B$4*AD701+AH700)-(Constants!$B$5+Constants!$B$4)*AG701</f>
        <v>0</v>
      </c>
      <c r="AI701">
        <f>((Constants!$B$5*AI700)+Constants!$B$4*AE701+AJ700)/(Constants!$B$5+Constants!$B$4)</f>
        <v>400.5</v>
      </c>
      <c r="AJ701">
        <f>((Constants!$B$5*AI700)+Constants!$B$4*AE701+AJ700)-(Constants!$B$4+Constants!$B$5)*AI701</f>
        <v>0</v>
      </c>
      <c r="AK701">
        <f>((Constants!$B$5*AK700)+Constants!$B$4*AF701+AL700)/(Constants!$B$5+Constants!$B$4)</f>
        <v>400.5</v>
      </c>
      <c r="AL701">
        <f>((Constants!$B$5*AK700)+Constants!$B$4*AF701+AL700)-(Constants!$B$5+Constants!$B$4)*AK701</f>
        <v>0</v>
      </c>
      <c r="AM701">
        <f t="shared" si="196"/>
        <v>1</v>
      </c>
      <c r="AN701">
        <f t="shared" si="197"/>
        <v>1</v>
      </c>
      <c r="AO701">
        <f>(200000*(ABS(N701)-ABS(N699))+Constants!$B$7)/(2*Constants!$B$7)</f>
        <v>0.5</v>
      </c>
      <c r="AP701">
        <f>(200000*(ABS(O701)-ABS(O699))+Constants!$B$7)/(2*Constants!$B$7)</f>
        <v>0.5</v>
      </c>
      <c r="AQ701">
        <f t="shared" si="198"/>
        <v>1</v>
      </c>
      <c r="AR701">
        <f>(Constants!$B$3*Constants!$B$8*I701*K701+AS700)/(Constants!$B$9*Constants!$B$4)</f>
        <v>2.51327433628319</v>
      </c>
      <c r="AS701">
        <f>(Constants!$B$3*Constants!$B$8*I701*K701+AS700)-(AR701*Constants!$B$9*Constants!$B$4)</f>
        <v>0</v>
      </c>
      <c r="AT701">
        <f t="shared" si="199"/>
        <v>1756.77876106192</v>
      </c>
      <c r="AU701">
        <f t="array" ref="AU701">IF(SUMPRODUCT(--(SIGN(AN668:AN700)=SIGN(K669:K701)))=0,2,IF(AV700&gt;0,1,0))</f>
        <v>0</v>
      </c>
      <c r="AV701">
        <f>IF(AU701=2,ROUND(5*1000/Constants!$B$11,0),IF(AV700&gt;0,AV700-1,0))</f>
        <v>0</v>
      </c>
      <c r="AW701">
        <f t="shared" si="200"/>
        <v>0</v>
      </c>
      <c r="AX701">
        <f ca="1" t="array" ref="AX701">IF(AW701&gt;Constants!$B$12,2,IF(SUMPRODUCT(--(AX682:AX701=2))=0,0,1))</f>
        <v>2</v>
      </c>
      <c r="AZ701">
        <f t="array" ref="AZ701">IF(ABS(AG701)&gt;Constants!$B$13,2,IF(SUMPRODUCT(--(AZ681:AZ700=2))=0,0,1))</f>
        <v>0</v>
      </c>
    </row>
    <row r="702" spans="1:52">
      <c r="A702" s="3">
        <v>700</v>
      </c>
      <c r="B702">
        <f>Signals!D701</f>
        <v>1</v>
      </c>
      <c r="C702">
        <f>Signals!E701</f>
        <v>1</v>
      </c>
      <c r="D702">
        <f>Signals!G701</f>
        <v>0</v>
      </c>
      <c r="E702">
        <f>Signals!J701</f>
        <v>0</v>
      </c>
      <c r="F702">
        <f>Signals!K701</f>
        <v>0</v>
      </c>
      <c r="G702">
        <f>IF(Constants!$B$2=2,-B702,B702)</f>
        <v>1</v>
      </c>
      <c r="H702">
        <f>IF(Constants!$C$2=2,-C702,C702)</f>
        <v>1</v>
      </c>
      <c r="I702">
        <f t="shared" si="184"/>
        <v>1</v>
      </c>
      <c r="J702">
        <f t="shared" si="185"/>
        <v>1</v>
      </c>
      <c r="K702">
        <f t="shared" si="186"/>
        <v>1</v>
      </c>
      <c r="L702">
        <f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400.5</v>
      </c>
      <c r="M702">
        <f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400.5</v>
      </c>
      <c r="N702">
        <f t="shared" si="187"/>
        <v>400.5</v>
      </c>
      <c r="O702">
        <f t="shared" si="188"/>
        <v>400.5</v>
      </c>
      <c r="P702">
        <f>IF(I702&lt;&gt;0,(ABS(L702*Constants!$B$10)+50)/100,MAX(P701-ABS(N702*Constants!$B$4),0))</f>
        <v>0.54005</v>
      </c>
      <c r="Q702">
        <f>IF(J702&lt;&gt;0,(ABS(M702*Constants!$B$10)+50)/100,MAX(Q701-ABS(O702*Constants!$B$4),0))</f>
        <v>0.54005</v>
      </c>
      <c r="R702">
        <f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400.5</v>
      </c>
      <c r="S702">
        <f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400.5</v>
      </c>
      <c r="T702">
        <f t="shared" si="189"/>
        <v>400.5</v>
      </c>
      <c r="U702">
        <f t="shared" si="190"/>
        <v>400.5</v>
      </c>
      <c r="V702">
        <f>IF(I702&lt;&gt;0,(ABS(R702*Constants!$B$4)+50)/100,IF(R702=0,MAX((0-ABS(T702*Constants!$B$4)),0),(ABS(R702*Constants!$B$4)+50)/100))</f>
        <v>501.125</v>
      </c>
      <c r="W702">
        <f>IF(J702&lt;&gt;0,(ABS(S702*Constants!$B$4)+50)/100,IF(S702=0,MAX((0-ABS(U702*Constants!$B$4)),0),(ABS(S702*Constants!$B$4)+50)/100))</f>
        <v>501.125</v>
      </c>
      <c r="X702">
        <f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400.5</v>
      </c>
      <c r="Y702">
        <f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400.5</v>
      </c>
      <c r="Z702">
        <f t="shared" si="191"/>
        <v>400.5</v>
      </c>
      <c r="AA702">
        <f t="shared" si="192"/>
        <v>400.5</v>
      </c>
      <c r="AB702">
        <f>IF(I702&lt;&gt;0,(ABS(X702*Constants!$B$10)+50)/100,IF(X702=0,MAX((AB701-ABS(Z702*Constants!$B$4)),0),(ABS(X702*Constants!$B$4)+50)/100))</f>
        <v>0.54005</v>
      </c>
      <c r="AC702">
        <f>IF(J702&lt;&gt;0,(ABS(Y702*Constants!$B$10)+50)/100,IF(Y702=0,MAX((AC701-ABS(AA702*Constants!$B$4)),0),(ABS(Y702*Constants!$B$4)+50)/100))</f>
        <v>0.54005</v>
      </c>
      <c r="AD702">
        <f t="shared" si="193"/>
        <v>401</v>
      </c>
      <c r="AE702">
        <f t="shared" si="194"/>
        <v>400.5</v>
      </c>
      <c r="AF702">
        <f t="shared" si="195"/>
        <v>400.5</v>
      </c>
      <c r="AG702">
        <f>((Constants!$B$5*AG701)+Constants!$B$4*AD702+AH701)/(Constants!$B$5+Constants!$B$4)</f>
        <v>401</v>
      </c>
      <c r="AH702">
        <f>((Constants!$B$5*AG701)+Constants!$B$4*AD702+AH701)-(Constants!$B$5+Constants!$B$4)*AG702</f>
        <v>0</v>
      </c>
      <c r="AI702">
        <f>((Constants!$B$5*AI701)+Constants!$B$4*AE702+AJ701)/(Constants!$B$5+Constants!$B$4)</f>
        <v>400.5</v>
      </c>
      <c r="AJ702">
        <f>((Constants!$B$5*AI701)+Constants!$B$4*AE702+AJ701)-(Constants!$B$4+Constants!$B$5)*AI702</f>
        <v>0</v>
      </c>
      <c r="AK702">
        <f>((Constants!$B$5*AK701)+Constants!$B$4*AF702+AL701)/(Constants!$B$5+Constants!$B$4)</f>
        <v>400.5</v>
      </c>
      <c r="AL702">
        <f>((Constants!$B$5*AK701)+Constants!$B$4*AF702+AL701)-(Constants!$B$5+Constants!$B$4)*AK702</f>
        <v>0</v>
      </c>
      <c r="AM702">
        <f t="shared" si="196"/>
        <v>1</v>
      </c>
      <c r="AN702">
        <f t="shared" si="197"/>
        <v>1</v>
      </c>
      <c r="AO702">
        <f>(200000*(ABS(N702)-ABS(N700))+Constants!$B$7)/(2*Constants!$B$7)</f>
        <v>0.5</v>
      </c>
      <c r="AP702">
        <f>(200000*(ABS(O702)-ABS(O700))+Constants!$B$7)/(2*Constants!$B$7)</f>
        <v>0.5</v>
      </c>
      <c r="AQ702">
        <f t="shared" si="198"/>
        <v>1</v>
      </c>
      <c r="AR702">
        <f>(Constants!$B$3*Constants!$B$8*I702*K702+AS701)/(Constants!$B$9*Constants!$B$4)</f>
        <v>2.51327433628319</v>
      </c>
      <c r="AS702">
        <f>(Constants!$B$3*Constants!$B$8*I702*K702+AS701)-(AR702*Constants!$B$9*Constants!$B$4)</f>
        <v>0</v>
      </c>
      <c r="AT702">
        <f t="shared" si="199"/>
        <v>1759.2920353982</v>
      </c>
      <c r="AU702">
        <f t="array" ref="AU702">IF(SUMPRODUCT(--(SIGN(AN669:AN701)=SIGN(K670:K702)))=0,2,IF(AV701&gt;0,1,0))</f>
        <v>0</v>
      </c>
      <c r="AV702">
        <f>IF(AU702=2,ROUND(5*1000/Constants!$B$11,0),IF(AV701&gt;0,AV701-1,0))</f>
        <v>0</v>
      </c>
      <c r="AW702">
        <f t="shared" si="200"/>
        <v>0</v>
      </c>
      <c r="AX702">
        <f ca="1" t="array" ref="AX702">IF(AW702&gt;Constants!$B$12,2,IF(SUMPRODUCT(--(AX683:AX702=2))=0,0,1))</f>
        <v>2</v>
      </c>
      <c r="AZ702">
        <f t="array" ref="AZ702">IF(ABS(AG702)&gt;Constants!$B$13,2,IF(SUMPRODUCT(--(AZ682:AZ701=2))=0,0,1))</f>
        <v>0</v>
      </c>
    </row>
    <row r="703" spans="1:52">
      <c r="A703" s="3">
        <v>701</v>
      </c>
      <c r="B703">
        <f>Signals!D702</f>
        <v>1</v>
      </c>
      <c r="C703">
        <f>Signals!E702</f>
        <v>1</v>
      </c>
      <c r="D703">
        <f>Signals!G702</f>
        <v>0</v>
      </c>
      <c r="E703">
        <f>Signals!J702</f>
        <v>0</v>
      </c>
      <c r="F703">
        <f>Signals!K702</f>
        <v>0</v>
      </c>
      <c r="G703">
        <f>IF(Constants!$B$2=2,-B703,B703)</f>
        <v>1</v>
      </c>
      <c r="H703">
        <f>IF(Constants!$C$2=2,-C703,C703)</f>
        <v>1</v>
      </c>
      <c r="I703">
        <f t="shared" si="184"/>
        <v>1</v>
      </c>
      <c r="J703">
        <f t="shared" si="185"/>
        <v>1</v>
      </c>
      <c r="K703">
        <f t="shared" si="186"/>
        <v>1</v>
      </c>
      <c r="L703">
        <f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400.5</v>
      </c>
      <c r="M703">
        <f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400.5</v>
      </c>
      <c r="N703">
        <f t="shared" si="187"/>
        <v>400.5</v>
      </c>
      <c r="O703">
        <f t="shared" si="188"/>
        <v>400.5</v>
      </c>
      <c r="P703">
        <f>IF(I703&lt;&gt;0,(ABS(L703*Constants!$B$10)+50)/100,MAX(P702-ABS(N703*Constants!$B$4),0))</f>
        <v>0.54005</v>
      </c>
      <c r="Q703">
        <f>IF(J703&lt;&gt;0,(ABS(M703*Constants!$B$10)+50)/100,MAX(Q702-ABS(O703*Constants!$B$4),0))</f>
        <v>0.54005</v>
      </c>
      <c r="R703">
        <f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400.5</v>
      </c>
      <c r="S703">
        <f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400.5</v>
      </c>
      <c r="T703">
        <f t="shared" si="189"/>
        <v>400.5</v>
      </c>
      <c r="U703">
        <f t="shared" si="190"/>
        <v>400.5</v>
      </c>
      <c r="V703">
        <f>IF(I703&lt;&gt;0,(ABS(R703*Constants!$B$4)+50)/100,IF(R703=0,MAX((0-ABS(T703*Constants!$B$4)),0),(ABS(R703*Constants!$B$4)+50)/100))</f>
        <v>501.125</v>
      </c>
      <c r="W703">
        <f>IF(J703&lt;&gt;0,(ABS(S703*Constants!$B$4)+50)/100,IF(S703=0,MAX((0-ABS(U703*Constants!$B$4)),0),(ABS(S703*Constants!$B$4)+50)/100))</f>
        <v>501.125</v>
      </c>
      <c r="X703">
        <f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400.5</v>
      </c>
      <c r="Y703">
        <f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400.5</v>
      </c>
      <c r="Z703">
        <f t="shared" si="191"/>
        <v>400.5</v>
      </c>
      <c r="AA703">
        <f t="shared" si="192"/>
        <v>400.5</v>
      </c>
      <c r="AB703">
        <f>IF(I703&lt;&gt;0,(ABS(X703*Constants!$B$10)+50)/100,IF(X703=0,MAX((AB702-ABS(Z703*Constants!$B$4)),0),(ABS(X703*Constants!$B$4)+50)/100))</f>
        <v>0.54005</v>
      </c>
      <c r="AC703">
        <f>IF(J703&lt;&gt;0,(ABS(Y703*Constants!$B$10)+50)/100,IF(Y703=0,MAX((AC702-ABS(AA703*Constants!$B$4)),0),(ABS(Y703*Constants!$B$4)+50)/100))</f>
        <v>0.54005</v>
      </c>
      <c r="AD703">
        <f t="shared" si="193"/>
        <v>401</v>
      </c>
      <c r="AE703">
        <f t="shared" si="194"/>
        <v>400.5</v>
      </c>
      <c r="AF703">
        <f t="shared" si="195"/>
        <v>400.5</v>
      </c>
      <c r="AG703">
        <f>((Constants!$B$5*AG702)+Constants!$B$4*AD703+AH702)/(Constants!$B$5+Constants!$B$4)</f>
        <v>401</v>
      </c>
      <c r="AH703">
        <f>((Constants!$B$5*AG702)+Constants!$B$4*AD703+AH702)-(Constants!$B$5+Constants!$B$4)*AG703</f>
        <v>0</v>
      </c>
      <c r="AI703">
        <f>((Constants!$B$5*AI702)+Constants!$B$4*AE703+AJ702)/(Constants!$B$5+Constants!$B$4)</f>
        <v>400.5</v>
      </c>
      <c r="AJ703">
        <f>((Constants!$B$5*AI702)+Constants!$B$4*AE703+AJ702)-(Constants!$B$4+Constants!$B$5)*AI703</f>
        <v>0</v>
      </c>
      <c r="AK703">
        <f>((Constants!$B$5*AK702)+Constants!$B$4*AF703+AL702)/(Constants!$B$5+Constants!$B$4)</f>
        <v>400.5</v>
      </c>
      <c r="AL703">
        <f>((Constants!$B$5*AK702)+Constants!$B$4*AF703+AL702)-(Constants!$B$5+Constants!$B$4)*AK703</f>
        <v>0</v>
      </c>
      <c r="AM703">
        <f t="shared" si="196"/>
        <v>1</v>
      </c>
      <c r="AN703">
        <f t="shared" si="197"/>
        <v>1</v>
      </c>
      <c r="AO703">
        <f>(200000*(ABS(N703)-ABS(N701))+Constants!$B$7)/(2*Constants!$B$7)</f>
        <v>0.5</v>
      </c>
      <c r="AP703">
        <f>(200000*(ABS(O703)-ABS(O701))+Constants!$B$7)/(2*Constants!$B$7)</f>
        <v>0.5</v>
      </c>
      <c r="AQ703">
        <f t="shared" si="198"/>
        <v>1</v>
      </c>
      <c r="AR703">
        <f>(Constants!$B$3*Constants!$B$8*I703*K703+AS702)/(Constants!$B$9*Constants!$B$4)</f>
        <v>2.51327433628319</v>
      </c>
      <c r="AS703">
        <f>(Constants!$B$3*Constants!$B$8*I703*K703+AS702)-(AR703*Constants!$B$9*Constants!$B$4)</f>
        <v>0</v>
      </c>
      <c r="AT703">
        <f t="shared" si="199"/>
        <v>1761.80530973448</v>
      </c>
      <c r="AU703">
        <f t="array" ref="AU703">IF(SUMPRODUCT(--(SIGN(AN670:AN702)=SIGN(K671:K703)))=0,2,IF(AV702&gt;0,1,0))</f>
        <v>0</v>
      </c>
      <c r="AV703">
        <f>IF(AU703=2,ROUND(5*1000/Constants!$B$11,0),IF(AV702&gt;0,AV702-1,0))</f>
        <v>0</v>
      </c>
      <c r="AW703">
        <f t="shared" si="200"/>
        <v>0</v>
      </c>
      <c r="AX703">
        <f ca="1" t="array" ref="AX703">IF(AW703&gt;Constants!$B$12,2,IF(SUMPRODUCT(--(AX684:AX703=2))=0,0,1))</f>
        <v>2</v>
      </c>
      <c r="AZ703">
        <f t="array" ref="AZ703">IF(ABS(AG703)&gt;Constants!$B$13,2,IF(SUMPRODUCT(--(AZ683:AZ702=2))=0,0,1))</f>
        <v>0</v>
      </c>
    </row>
    <row r="704" spans="1:52">
      <c r="A704" s="3">
        <v>702</v>
      </c>
      <c r="B704">
        <f>Signals!D703</f>
        <v>1</v>
      </c>
      <c r="C704">
        <f>Signals!E703</f>
        <v>1</v>
      </c>
      <c r="D704">
        <f>Signals!G703</f>
        <v>0</v>
      </c>
      <c r="E704">
        <f>Signals!J703</f>
        <v>0</v>
      </c>
      <c r="F704">
        <f>Signals!K703</f>
        <v>0</v>
      </c>
      <c r="G704">
        <f>IF(Constants!$B$2=2,-B704,B704)</f>
        <v>1</v>
      </c>
      <c r="H704">
        <f>IF(Constants!$C$2=2,-C704,C704)</f>
        <v>1</v>
      </c>
      <c r="I704">
        <f t="shared" si="184"/>
        <v>1</v>
      </c>
      <c r="J704">
        <f t="shared" si="185"/>
        <v>1</v>
      </c>
      <c r="K704">
        <f t="shared" si="186"/>
        <v>1</v>
      </c>
      <c r="L704">
        <f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400.5</v>
      </c>
      <c r="M704">
        <f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400.5</v>
      </c>
      <c r="N704">
        <f t="shared" si="187"/>
        <v>400.5</v>
      </c>
      <c r="O704">
        <f t="shared" si="188"/>
        <v>400.5</v>
      </c>
      <c r="P704">
        <f>IF(I704&lt;&gt;0,(ABS(L704*Constants!$B$10)+50)/100,MAX(P703-ABS(N704*Constants!$B$4),0))</f>
        <v>0.54005</v>
      </c>
      <c r="Q704">
        <f>IF(J704&lt;&gt;0,(ABS(M704*Constants!$B$10)+50)/100,MAX(Q703-ABS(O704*Constants!$B$4),0))</f>
        <v>0.54005</v>
      </c>
      <c r="R704">
        <f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400.5</v>
      </c>
      <c r="S704">
        <f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400.5</v>
      </c>
      <c r="T704">
        <f t="shared" si="189"/>
        <v>400.5</v>
      </c>
      <c r="U704">
        <f t="shared" si="190"/>
        <v>400.5</v>
      </c>
      <c r="V704">
        <f>IF(I704&lt;&gt;0,(ABS(R704*Constants!$B$4)+50)/100,IF(R704=0,MAX((0-ABS(T704*Constants!$B$4)),0),(ABS(R704*Constants!$B$4)+50)/100))</f>
        <v>501.125</v>
      </c>
      <c r="W704">
        <f>IF(J704&lt;&gt;0,(ABS(S704*Constants!$B$4)+50)/100,IF(S704=0,MAX((0-ABS(U704*Constants!$B$4)),0),(ABS(S704*Constants!$B$4)+50)/100))</f>
        <v>501.125</v>
      </c>
      <c r="X704">
        <f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400.5</v>
      </c>
      <c r="Y704">
        <f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400.5</v>
      </c>
      <c r="Z704">
        <f t="shared" si="191"/>
        <v>400.5</v>
      </c>
      <c r="AA704">
        <f t="shared" si="192"/>
        <v>400.5</v>
      </c>
      <c r="AB704">
        <f>IF(I704&lt;&gt;0,(ABS(X704*Constants!$B$10)+50)/100,IF(X704=0,MAX((AB703-ABS(Z704*Constants!$B$4)),0),(ABS(X704*Constants!$B$4)+50)/100))</f>
        <v>0.54005</v>
      </c>
      <c r="AC704">
        <f>IF(J704&lt;&gt;0,(ABS(Y704*Constants!$B$10)+50)/100,IF(Y704=0,MAX((AC703-ABS(AA704*Constants!$B$4)),0),(ABS(Y704*Constants!$B$4)+50)/100))</f>
        <v>0.54005</v>
      </c>
      <c r="AD704">
        <f t="shared" si="193"/>
        <v>401</v>
      </c>
      <c r="AE704">
        <f t="shared" si="194"/>
        <v>400.5</v>
      </c>
      <c r="AF704">
        <f t="shared" si="195"/>
        <v>400.5</v>
      </c>
      <c r="AG704">
        <f>((Constants!$B$5*AG703)+Constants!$B$4*AD704+AH703)/(Constants!$B$5+Constants!$B$4)</f>
        <v>401</v>
      </c>
      <c r="AH704">
        <f>((Constants!$B$5*AG703)+Constants!$B$4*AD704+AH703)-(Constants!$B$5+Constants!$B$4)*AG704</f>
        <v>0</v>
      </c>
      <c r="AI704">
        <f>((Constants!$B$5*AI703)+Constants!$B$4*AE704+AJ703)/(Constants!$B$5+Constants!$B$4)</f>
        <v>400.5</v>
      </c>
      <c r="AJ704">
        <f>((Constants!$B$5*AI703)+Constants!$B$4*AE704+AJ703)-(Constants!$B$4+Constants!$B$5)*AI704</f>
        <v>0</v>
      </c>
      <c r="AK704">
        <f>((Constants!$B$5*AK703)+Constants!$B$4*AF704+AL703)/(Constants!$B$5+Constants!$B$4)</f>
        <v>400.5</v>
      </c>
      <c r="AL704">
        <f>((Constants!$B$5*AK703)+Constants!$B$4*AF704+AL703)-(Constants!$B$5+Constants!$B$4)*AK704</f>
        <v>0</v>
      </c>
      <c r="AM704">
        <f t="shared" si="196"/>
        <v>1</v>
      </c>
      <c r="AN704">
        <f t="shared" si="197"/>
        <v>1</v>
      </c>
      <c r="AO704">
        <f>(200000*(ABS(N704)-ABS(N702))+Constants!$B$7)/(2*Constants!$B$7)</f>
        <v>0.5</v>
      </c>
      <c r="AP704">
        <f>(200000*(ABS(O704)-ABS(O702))+Constants!$B$7)/(2*Constants!$B$7)</f>
        <v>0.5</v>
      </c>
      <c r="AQ704">
        <f t="shared" si="198"/>
        <v>1</v>
      </c>
      <c r="AR704">
        <f>(Constants!$B$3*Constants!$B$8*I704*K704+AS703)/(Constants!$B$9*Constants!$B$4)</f>
        <v>2.51327433628319</v>
      </c>
      <c r="AS704">
        <f>(Constants!$B$3*Constants!$B$8*I704*K704+AS703)-(AR704*Constants!$B$9*Constants!$B$4)</f>
        <v>0</v>
      </c>
      <c r="AT704">
        <f t="shared" si="199"/>
        <v>1764.31858407076</v>
      </c>
      <c r="AU704">
        <f t="array" ref="AU704">IF(SUMPRODUCT(--(SIGN(AN671:AN703)=SIGN(K672:K704)))=0,2,IF(AV703&gt;0,1,0))</f>
        <v>0</v>
      </c>
      <c r="AV704">
        <f>IF(AU704=2,ROUND(5*1000/Constants!$B$11,0),IF(AV703&gt;0,AV703-1,0))</f>
        <v>0</v>
      </c>
      <c r="AW704">
        <f t="shared" si="200"/>
        <v>0</v>
      </c>
      <c r="AX704">
        <f ca="1" t="array" ref="AX704">IF(AW704&gt;Constants!$B$12,2,IF(SUMPRODUCT(--(AX685:AX704=2))=0,0,1))</f>
        <v>2</v>
      </c>
      <c r="AZ704">
        <f t="array" ref="AZ704">IF(ABS(AG704)&gt;Constants!$B$13,2,IF(SUMPRODUCT(--(AZ684:AZ703=2))=0,0,1))</f>
        <v>0</v>
      </c>
    </row>
    <row r="705" spans="1:52">
      <c r="A705" s="3">
        <v>703</v>
      </c>
      <c r="B705">
        <f>Signals!D704</f>
        <v>1</v>
      </c>
      <c r="C705">
        <f>Signals!E704</f>
        <v>1</v>
      </c>
      <c r="D705">
        <f>Signals!G704</f>
        <v>0</v>
      </c>
      <c r="E705">
        <f>Signals!J704</f>
        <v>0</v>
      </c>
      <c r="F705">
        <f>Signals!K704</f>
        <v>0</v>
      </c>
      <c r="G705">
        <f>IF(Constants!$B$2=2,-B705,B705)</f>
        <v>1</v>
      </c>
      <c r="H705">
        <f>IF(Constants!$C$2=2,-C705,C705)</f>
        <v>1</v>
      </c>
      <c r="I705">
        <f t="shared" si="184"/>
        <v>1</v>
      </c>
      <c r="J705">
        <f t="shared" si="185"/>
        <v>1</v>
      </c>
      <c r="K705">
        <f t="shared" si="186"/>
        <v>1</v>
      </c>
      <c r="L705">
        <f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400.5</v>
      </c>
      <c r="M705">
        <f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400.5</v>
      </c>
      <c r="N705">
        <f t="shared" si="187"/>
        <v>400.5</v>
      </c>
      <c r="O705">
        <f t="shared" si="188"/>
        <v>400.5</v>
      </c>
      <c r="P705">
        <f>IF(I705&lt;&gt;0,(ABS(L705*Constants!$B$10)+50)/100,MAX(P704-ABS(N705*Constants!$B$4),0))</f>
        <v>0.54005</v>
      </c>
      <c r="Q705">
        <f>IF(J705&lt;&gt;0,(ABS(M705*Constants!$B$10)+50)/100,MAX(Q704-ABS(O705*Constants!$B$4),0))</f>
        <v>0.54005</v>
      </c>
      <c r="R705">
        <f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400.5</v>
      </c>
      <c r="S705">
        <f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400.5</v>
      </c>
      <c r="T705">
        <f t="shared" si="189"/>
        <v>400.5</v>
      </c>
      <c r="U705">
        <f t="shared" si="190"/>
        <v>400.5</v>
      </c>
      <c r="V705">
        <f>IF(I705&lt;&gt;0,(ABS(R705*Constants!$B$4)+50)/100,IF(R705=0,MAX((0-ABS(T705*Constants!$B$4)),0),(ABS(R705*Constants!$B$4)+50)/100))</f>
        <v>501.125</v>
      </c>
      <c r="W705">
        <f>IF(J705&lt;&gt;0,(ABS(S705*Constants!$B$4)+50)/100,IF(S705=0,MAX((0-ABS(U705*Constants!$B$4)),0),(ABS(S705*Constants!$B$4)+50)/100))</f>
        <v>501.125</v>
      </c>
      <c r="X705">
        <f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400.5</v>
      </c>
      <c r="Y705">
        <f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400.5</v>
      </c>
      <c r="Z705">
        <f t="shared" si="191"/>
        <v>400.5</v>
      </c>
      <c r="AA705">
        <f t="shared" si="192"/>
        <v>400.5</v>
      </c>
      <c r="AB705">
        <f>IF(I705&lt;&gt;0,(ABS(X705*Constants!$B$10)+50)/100,IF(X705=0,MAX((AB704-ABS(Z705*Constants!$B$4)),0),(ABS(X705*Constants!$B$4)+50)/100))</f>
        <v>0.54005</v>
      </c>
      <c r="AC705">
        <f>IF(J705&lt;&gt;0,(ABS(Y705*Constants!$B$10)+50)/100,IF(Y705=0,MAX((AC704-ABS(AA705*Constants!$B$4)),0),(ABS(Y705*Constants!$B$4)+50)/100))</f>
        <v>0.54005</v>
      </c>
      <c r="AD705">
        <f t="shared" si="193"/>
        <v>401</v>
      </c>
      <c r="AE705">
        <f t="shared" si="194"/>
        <v>400.5</v>
      </c>
      <c r="AF705">
        <f t="shared" si="195"/>
        <v>400.5</v>
      </c>
      <c r="AG705">
        <f>((Constants!$B$5*AG704)+Constants!$B$4*AD705+AH704)/(Constants!$B$5+Constants!$B$4)</f>
        <v>401</v>
      </c>
      <c r="AH705">
        <f>((Constants!$B$5*AG704)+Constants!$B$4*AD705+AH704)-(Constants!$B$5+Constants!$B$4)*AG705</f>
        <v>0</v>
      </c>
      <c r="AI705">
        <f>((Constants!$B$5*AI704)+Constants!$B$4*AE705+AJ704)/(Constants!$B$5+Constants!$B$4)</f>
        <v>400.5</v>
      </c>
      <c r="AJ705">
        <f>((Constants!$B$5*AI704)+Constants!$B$4*AE705+AJ704)-(Constants!$B$4+Constants!$B$5)*AI705</f>
        <v>0</v>
      </c>
      <c r="AK705">
        <f>((Constants!$B$5*AK704)+Constants!$B$4*AF705+AL704)/(Constants!$B$5+Constants!$B$4)</f>
        <v>400.5</v>
      </c>
      <c r="AL705">
        <f>((Constants!$B$5*AK704)+Constants!$B$4*AF705+AL704)-(Constants!$B$5+Constants!$B$4)*AK705</f>
        <v>0</v>
      </c>
      <c r="AM705">
        <f t="shared" si="196"/>
        <v>1</v>
      </c>
      <c r="AN705">
        <f t="shared" si="197"/>
        <v>1</v>
      </c>
      <c r="AO705">
        <f>(200000*(ABS(N705)-ABS(N703))+Constants!$B$7)/(2*Constants!$B$7)</f>
        <v>0.5</v>
      </c>
      <c r="AP705">
        <f>(200000*(ABS(O705)-ABS(O703))+Constants!$B$7)/(2*Constants!$B$7)</f>
        <v>0.5</v>
      </c>
      <c r="AQ705">
        <f t="shared" si="198"/>
        <v>1</v>
      </c>
      <c r="AR705">
        <f>(Constants!$B$3*Constants!$B$8*I705*K705+AS704)/(Constants!$B$9*Constants!$B$4)</f>
        <v>2.51327433628319</v>
      </c>
      <c r="AS705">
        <f>(Constants!$B$3*Constants!$B$8*I705*K705+AS704)-(AR705*Constants!$B$9*Constants!$B$4)</f>
        <v>0</v>
      </c>
      <c r="AT705">
        <f t="shared" si="199"/>
        <v>1766.83185840705</v>
      </c>
      <c r="AU705">
        <f t="array" ref="AU705">IF(SUMPRODUCT(--(SIGN(AN672:AN704)=SIGN(K673:K705)))=0,2,IF(AV704&gt;0,1,0))</f>
        <v>0</v>
      </c>
      <c r="AV705">
        <f>IF(AU705=2,ROUND(5*1000/Constants!$B$11,0),IF(AV704&gt;0,AV704-1,0))</f>
        <v>0</v>
      </c>
      <c r="AW705">
        <f t="shared" si="200"/>
        <v>0</v>
      </c>
      <c r="AX705">
        <f ca="1" t="array" ref="AX705">IF(AW705&gt;Constants!$B$12,2,IF(SUMPRODUCT(--(AX686:AX705=2))=0,0,1))</f>
        <v>2</v>
      </c>
      <c r="AZ705">
        <f t="array" ref="AZ705">IF(ABS(AG705)&gt;Constants!$B$13,2,IF(SUMPRODUCT(--(AZ685:AZ704=2))=0,0,1))</f>
        <v>0</v>
      </c>
    </row>
    <row r="706" spans="1:52">
      <c r="A706" s="3">
        <v>704</v>
      </c>
      <c r="B706">
        <f>Signals!D705</f>
        <v>1</v>
      </c>
      <c r="C706">
        <f>Signals!E705</f>
        <v>1</v>
      </c>
      <c r="D706">
        <f>Signals!G705</f>
        <v>0</v>
      </c>
      <c r="E706">
        <f>Signals!J705</f>
        <v>0</v>
      </c>
      <c r="F706">
        <f>Signals!K705</f>
        <v>0</v>
      </c>
      <c r="G706">
        <f>IF(Constants!$B$2=2,-B706,B706)</f>
        <v>1</v>
      </c>
      <c r="H706">
        <f>IF(Constants!$C$2=2,-C706,C706)</f>
        <v>1</v>
      </c>
      <c r="I706">
        <f t="shared" si="184"/>
        <v>1</v>
      </c>
      <c r="J706">
        <f t="shared" si="185"/>
        <v>1</v>
      </c>
      <c r="K706">
        <f t="shared" si="186"/>
        <v>1</v>
      </c>
      <c r="L706">
        <f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400.5</v>
      </c>
      <c r="M706">
        <f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400.5</v>
      </c>
      <c r="N706">
        <f t="shared" si="187"/>
        <v>400.5</v>
      </c>
      <c r="O706">
        <f t="shared" si="188"/>
        <v>400.5</v>
      </c>
      <c r="P706">
        <f>IF(I706&lt;&gt;0,(ABS(L706*Constants!$B$10)+50)/100,MAX(P705-ABS(N706*Constants!$B$4),0))</f>
        <v>0.54005</v>
      </c>
      <c r="Q706">
        <f>IF(J706&lt;&gt;0,(ABS(M706*Constants!$B$10)+50)/100,MAX(Q705-ABS(O706*Constants!$B$4),0))</f>
        <v>0.54005</v>
      </c>
      <c r="R706">
        <f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400.5</v>
      </c>
      <c r="S706">
        <f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400.5</v>
      </c>
      <c r="T706">
        <f t="shared" si="189"/>
        <v>400.5</v>
      </c>
      <c r="U706">
        <f t="shared" si="190"/>
        <v>400.5</v>
      </c>
      <c r="V706">
        <f>IF(I706&lt;&gt;0,(ABS(R706*Constants!$B$4)+50)/100,IF(R706=0,MAX((0-ABS(T706*Constants!$B$4)),0),(ABS(R706*Constants!$B$4)+50)/100))</f>
        <v>501.125</v>
      </c>
      <c r="W706">
        <f>IF(J706&lt;&gt;0,(ABS(S706*Constants!$B$4)+50)/100,IF(S706=0,MAX((0-ABS(U706*Constants!$B$4)),0),(ABS(S706*Constants!$B$4)+50)/100))</f>
        <v>501.125</v>
      </c>
      <c r="X706">
        <f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400.5</v>
      </c>
      <c r="Y706">
        <f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400.5</v>
      </c>
      <c r="Z706">
        <f t="shared" si="191"/>
        <v>400.5</v>
      </c>
      <c r="AA706">
        <f t="shared" si="192"/>
        <v>400.5</v>
      </c>
      <c r="AB706">
        <f>IF(I706&lt;&gt;0,(ABS(X706*Constants!$B$10)+50)/100,IF(X706=0,MAX((AB705-ABS(Z706*Constants!$B$4)),0),(ABS(X706*Constants!$B$4)+50)/100))</f>
        <v>0.54005</v>
      </c>
      <c r="AC706">
        <f>IF(J706&lt;&gt;0,(ABS(Y706*Constants!$B$10)+50)/100,IF(Y706=0,MAX((AC705-ABS(AA706*Constants!$B$4)),0),(ABS(Y706*Constants!$B$4)+50)/100))</f>
        <v>0.54005</v>
      </c>
      <c r="AD706">
        <f t="shared" si="193"/>
        <v>401</v>
      </c>
      <c r="AE706">
        <f t="shared" si="194"/>
        <v>400.5</v>
      </c>
      <c r="AF706">
        <f t="shared" si="195"/>
        <v>400.5</v>
      </c>
      <c r="AG706">
        <f>((Constants!$B$5*AG705)+Constants!$B$4*AD706+AH705)/(Constants!$B$5+Constants!$B$4)</f>
        <v>401</v>
      </c>
      <c r="AH706">
        <f>((Constants!$B$5*AG705)+Constants!$B$4*AD706+AH705)-(Constants!$B$5+Constants!$B$4)*AG706</f>
        <v>0</v>
      </c>
      <c r="AI706">
        <f>((Constants!$B$5*AI705)+Constants!$B$4*AE706+AJ705)/(Constants!$B$5+Constants!$B$4)</f>
        <v>400.5</v>
      </c>
      <c r="AJ706">
        <f>((Constants!$B$5*AI705)+Constants!$B$4*AE706+AJ705)-(Constants!$B$4+Constants!$B$5)*AI706</f>
        <v>0</v>
      </c>
      <c r="AK706">
        <f>((Constants!$B$5*AK705)+Constants!$B$4*AF706+AL705)/(Constants!$B$5+Constants!$B$4)</f>
        <v>400.5</v>
      </c>
      <c r="AL706">
        <f>((Constants!$B$5*AK705)+Constants!$B$4*AF706+AL705)-(Constants!$B$5+Constants!$B$4)*AK706</f>
        <v>0</v>
      </c>
      <c r="AM706">
        <f t="shared" si="196"/>
        <v>1</v>
      </c>
      <c r="AN706">
        <f t="shared" si="197"/>
        <v>1</v>
      </c>
      <c r="AO706">
        <f>(200000*(ABS(N706)-ABS(N704))+Constants!$B$7)/(2*Constants!$B$7)</f>
        <v>0.5</v>
      </c>
      <c r="AP706">
        <f>(200000*(ABS(O706)-ABS(O704))+Constants!$B$7)/(2*Constants!$B$7)</f>
        <v>0.5</v>
      </c>
      <c r="AQ706">
        <f t="shared" si="198"/>
        <v>1</v>
      </c>
      <c r="AR706">
        <f>(Constants!$B$3*Constants!$B$8*I706*K706+AS705)/(Constants!$B$9*Constants!$B$4)</f>
        <v>2.51327433628319</v>
      </c>
      <c r="AS706">
        <f>(Constants!$B$3*Constants!$B$8*I706*K706+AS705)-(AR706*Constants!$B$9*Constants!$B$4)</f>
        <v>0</v>
      </c>
      <c r="AT706">
        <f t="shared" si="199"/>
        <v>1769.34513274333</v>
      </c>
      <c r="AU706">
        <f t="array" ref="AU706">IF(SUMPRODUCT(--(SIGN(AN673:AN705)=SIGN(K674:K706)))=0,2,IF(AV705&gt;0,1,0))</f>
        <v>0</v>
      </c>
      <c r="AV706">
        <f>IF(AU706=2,ROUND(5*1000/Constants!$B$11,0),IF(AV705&gt;0,AV705-1,0))</f>
        <v>0</v>
      </c>
      <c r="AW706">
        <f t="shared" si="200"/>
        <v>0</v>
      </c>
      <c r="AX706">
        <f ca="1" t="array" ref="AX706">IF(AW706&gt;Constants!$B$12,2,IF(SUMPRODUCT(--(AX687:AX706=2))=0,0,1))</f>
        <v>2</v>
      </c>
      <c r="AZ706">
        <f t="array" ref="AZ706">IF(ABS(AG706)&gt;Constants!$B$13,2,IF(SUMPRODUCT(--(AZ686:AZ705=2))=0,0,1))</f>
        <v>0</v>
      </c>
    </row>
    <row r="707" spans="1:52">
      <c r="A707" s="3">
        <v>705</v>
      </c>
      <c r="B707">
        <f>Signals!D706</f>
        <v>1</v>
      </c>
      <c r="C707">
        <f>Signals!E706</f>
        <v>1</v>
      </c>
      <c r="D707">
        <f>Signals!G706</f>
        <v>0</v>
      </c>
      <c r="E707">
        <f>Signals!J706</f>
        <v>0</v>
      </c>
      <c r="F707">
        <f>Signals!K706</f>
        <v>0</v>
      </c>
      <c r="G707">
        <f>IF(Constants!$B$2=2,-B707,B707)</f>
        <v>1</v>
      </c>
      <c r="H707">
        <f>IF(Constants!$C$2=2,-C707,C707)</f>
        <v>1</v>
      </c>
      <c r="I707">
        <f t="shared" si="184"/>
        <v>1</v>
      </c>
      <c r="J707">
        <f t="shared" si="185"/>
        <v>1</v>
      </c>
      <c r="K707">
        <f t="shared" si="186"/>
        <v>1</v>
      </c>
      <c r="L707">
        <f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400.5</v>
      </c>
      <c r="M707">
        <f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400.5</v>
      </c>
      <c r="N707">
        <f t="shared" si="187"/>
        <v>400.5</v>
      </c>
      <c r="O707">
        <f t="shared" si="188"/>
        <v>400.5</v>
      </c>
      <c r="P707">
        <f>IF(I707&lt;&gt;0,(ABS(L707*Constants!$B$10)+50)/100,MAX(P706-ABS(N707*Constants!$B$4),0))</f>
        <v>0.54005</v>
      </c>
      <c r="Q707">
        <f>IF(J707&lt;&gt;0,(ABS(M707*Constants!$B$10)+50)/100,MAX(Q706-ABS(O707*Constants!$B$4),0))</f>
        <v>0.54005</v>
      </c>
      <c r="R707">
        <f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400.5</v>
      </c>
      <c r="S707">
        <f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400.5</v>
      </c>
      <c r="T707">
        <f t="shared" si="189"/>
        <v>400.5</v>
      </c>
      <c r="U707">
        <f t="shared" si="190"/>
        <v>400.5</v>
      </c>
      <c r="V707">
        <f>IF(I707&lt;&gt;0,(ABS(R707*Constants!$B$4)+50)/100,IF(R707=0,MAX((0-ABS(T707*Constants!$B$4)),0),(ABS(R707*Constants!$B$4)+50)/100))</f>
        <v>501.125</v>
      </c>
      <c r="W707">
        <f>IF(J707&lt;&gt;0,(ABS(S707*Constants!$B$4)+50)/100,IF(S707=0,MAX((0-ABS(U707*Constants!$B$4)),0),(ABS(S707*Constants!$B$4)+50)/100))</f>
        <v>501.125</v>
      </c>
      <c r="X707">
        <f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400.5</v>
      </c>
      <c r="Y707">
        <f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400.5</v>
      </c>
      <c r="Z707">
        <f t="shared" si="191"/>
        <v>400.5</v>
      </c>
      <c r="AA707">
        <f t="shared" si="192"/>
        <v>400.5</v>
      </c>
      <c r="AB707">
        <f>IF(I707&lt;&gt;0,(ABS(X707*Constants!$B$10)+50)/100,IF(X707=0,MAX((AB706-ABS(Z707*Constants!$B$4)),0),(ABS(X707*Constants!$B$4)+50)/100))</f>
        <v>0.54005</v>
      </c>
      <c r="AC707">
        <f>IF(J707&lt;&gt;0,(ABS(Y707*Constants!$B$10)+50)/100,IF(Y707=0,MAX((AC706-ABS(AA707*Constants!$B$4)),0),(ABS(Y707*Constants!$B$4)+50)/100))</f>
        <v>0.54005</v>
      </c>
      <c r="AD707">
        <f t="shared" si="193"/>
        <v>401</v>
      </c>
      <c r="AE707">
        <f t="shared" si="194"/>
        <v>400.5</v>
      </c>
      <c r="AF707">
        <f t="shared" si="195"/>
        <v>400.5</v>
      </c>
      <c r="AG707">
        <f>((Constants!$B$5*AG706)+Constants!$B$4*AD707+AH706)/(Constants!$B$5+Constants!$B$4)</f>
        <v>401</v>
      </c>
      <c r="AH707">
        <f>((Constants!$B$5*AG706)+Constants!$B$4*AD707+AH706)-(Constants!$B$5+Constants!$B$4)*AG707</f>
        <v>0</v>
      </c>
      <c r="AI707">
        <f>((Constants!$B$5*AI706)+Constants!$B$4*AE707+AJ706)/(Constants!$B$5+Constants!$B$4)</f>
        <v>400.5</v>
      </c>
      <c r="AJ707">
        <f>((Constants!$B$5*AI706)+Constants!$B$4*AE707+AJ706)-(Constants!$B$4+Constants!$B$5)*AI707</f>
        <v>0</v>
      </c>
      <c r="AK707">
        <f>((Constants!$B$5*AK706)+Constants!$B$4*AF707+AL706)/(Constants!$B$5+Constants!$B$4)</f>
        <v>400.5</v>
      </c>
      <c r="AL707">
        <f>((Constants!$B$5*AK706)+Constants!$B$4*AF707+AL706)-(Constants!$B$5+Constants!$B$4)*AK707</f>
        <v>0</v>
      </c>
      <c r="AM707">
        <f t="shared" si="196"/>
        <v>1</v>
      </c>
      <c r="AN707">
        <f t="shared" si="197"/>
        <v>1</v>
      </c>
      <c r="AO707">
        <f>(200000*(ABS(N707)-ABS(N705))+Constants!$B$7)/(2*Constants!$B$7)</f>
        <v>0.5</v>
      </c>
      <c r="AP707">
        <f>(200000*(ABS(O707)-ABS(O705))+Constants!$B$7)/(2*Constants!$B$7)</f>
        <v>0.5</v>
      </c>
      <c r="AQ707">
        <f t="shared" si="198"/>
        <v>1</v>
      </c>
      <c r="AR707">
        <f>(Constants!$B$3*Constants!$B$8*I707*K707+AS706)/(Constants!$B$9*Constants!$B$4)</f>
        <v>2.51327433628319</v>
      </c>
      <c r="AS707">
        <f>(Constants!$B$3*Constants!$B$8*I707*K707+AS706)-(AR707*Constants!$B$9*Constants!$B$4)</f>
        <v>0</v>
      </c>
      <c r="AT707">
        <f t="shared" si="199"/>
        <v>1771.85840707961</v>
      </c>
      <c r="AU707">
        <f t="array" ref="AU707">IF(SUMPRODUCT(--(SIGN(AN674:AN706)=SIGN(K675:K707)))=0,2,IF(AV706&gt;0,1,0))</f>
        <v>0</v>
      </c>
      <c r="AV707">
        <f>IF(AU707=2,ROUND(5*1000/Constants!$B$11,0),IF(AV706&gt;0,AV706-1,0))</f>
        <v>0</v>
      </c>
      <c r="AW707">
        <f t="shared" si="200"/>
        <v>0</v>
      </c>
      <c r="AX707">
        <f ca="1" t="array" ref="AX707">IF(AW707&gt;Constants!$B$12,2,IF(SUMPRODUCT(--(AX688:AX707=2))=0,0,1))</f>
        <v>2</v>
      </c>
      <c r="AZ707">
        <f t="array" ref="AZ707">IF(ABS(AG707)&gt;Constants!$B$13,2,IF(SUMPRODUCT(--(AZ687:AZ706=2))=0,0,1))</f>
        <v>0</v>
      </c>
    </row>
    <row r="708" spans="1:52">
      <c r="A708" s="3">
        <v>706</v>
      </c>
      <c r="B708">
        <f>Signals!D707</f>
        <v>1</v>
      </c>
      <c r="C708">
        <f>Signals!E707</f>
        <v>1</v>
      </c>
      <c r="D708">
        <f>Signals!G707</f>
        <v>0</v>
      </c>
      <c r="E708">
        <f>Signals!J707</f>
        <v>0</v>
      </c>
      <c r="F708">
        <f>Signals!K707</f>
        <v>0</v>
      </c>
      <c r="G708">
        <f>IF(Constants!$B$2=2,-B708,B708)</f>
        <v>1</v>
      </c>
      <c r="H708">
        <f>IF(Constants!$C$2=2,-C708,C708)</f>
        <v>1</v>
      </c>
      <c r="I708">
        <f t="shared" si="184"/>
        <v>1</v>
      </c>
      <c r="J708">
        <f t="shared" si="185"/>
        <v>1</v>
      </c>
      <c r="K708">
        <f t="shared" si="186"/>
        <v>1</v>
      </c>
      <c r="L708">
        <f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400.5</v>
      </c>
      <c r="M708">
        <f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400.5</v>
      </c>
      <c r="N708">
        <f t="shared" si="187"/>
        <v>400.5</v>
      </c>
      <c r="O708">
        <f t="shared" si="188"/>
        <v>400.5</v>
      </c>
      <c r="P708">
        <f>IF(I708&lt;&gt;0,(ABS(L708*Constants!$B$10)+50)/100,MAX(P707-ABS(N708*Constants!$B$4),0))</f>
        <v>0.54005</v>
      </c>
      <c r="Q708">
        <f>IF(J708&lt;&gt;0,(ABS(M708*Constants!$B$10)+50)/100,MAX(Q707-ABS(O708*Constants!$B$4),0))</f>
        <v>0.54005</v>
      </c>
      <c r="R708">
        <f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400.5</v>
      </c>
      <c r="S708">
        <f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400.5</v>
      </c>
      <c r="T708">
        <f t="shared" si="189"/>
        <v>400.5</v>
      </c>
      <c r="U708">
        <f t="shared" si="190"/>
        <v>400.5</v>
      </c>
      <c r="V708">
        <f>IF(I708&lt;&gt;0,(ABS(R708*Constants!$B$4)+50)/100,IF(R708=0,MAX((0-ABS(T708*Constants!$B$4)),0),(ABS(R708*Constants!$B$4)+50)/100))</f>
        <v>501.125</v>
      </c>
      <c r="W708">
        <f>IF(J708&lt;&gt;0,(ABS(S708*Constants!$B$4)+50)/100,IF(S708=0,MAX((0-ABS(U708*Constants!$B$4)),0),(ABS(S708*Constants!$B$4)+50)/100))</f>
        <v>501.125</v>
      </c>
      <c r="X708">
        <f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400.5</v>
      </c>
      <c r="Y708">
        <f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400.5</v>
      </c>
      <c r="Z708">
        <f t="shared" si="191"/>
        <v>400.5</v>
      </c>
      <c r="AA708">
        <f t="shared" si="192"/>
        <v>400.5</v>
      </c>
      <c r="AB708">
        <f>IF(I708&lt;&gt;0,(ABS(X708*Constants!$B$10)+50)/100,IF(X708=0,MAX((AB707-ABS(Z708*Constants!$B$4)),0),(ABS(X708*Constants!$B$4)+50)/100))</f>
        <v>0.54005</v>
      </c>
      <c r="AC708">
        <f>IF(J708&lt;&gt;0,(ABS(Y708*Constants!$B$10)+50)/100,IF(Y708=0,MAX((AC707-ABS(AA708*Constants!$B$4)),0),(ABS(Y708*Constants!$B$4)+50)/100))</f>
        <v>0.54005</v>
      </c>
      <c r="AD708">
        <f t="shared" si="193"/>
        <v>401</v>
      </c>
      <c r="AE708">
        <f t="shared" si="194"/>
        <v>400.5</v>
      </c>
      <c r="AF708">
        <f t="shared" si="195"/>
        <v>400.5</v>
      </c>
      <c r="AG708">
        <f>((Constants!$B$5*AG707)+Constants!$B$4*AD708+AH707)/(Constants!$B$5+Constants!$B$4)</f>
        <v>401</v>
      </c>
      <c r="AH708">
        <f>((Constants!$B$5*AG707)+Constants!$B$4*AD708+AH707)-(Constants!$B$5+Constants!$B$4)*AG708</f>
        <v>0</v>
      </c>
      <c r="AI708">
        <f>((Constants!$B$5*AI707)+Constants!$B$4*AE708+AJ707)/(Constants!$B$5+Constants!$B$4)</f>
        <v>400.5</v>
      </c>
      <c r="AJ708">
        <f>((Constants!$B$5*AI707)+Constants!$B$4*AE708+AJ707)-(Constants!$B$4+Constants!$B$5)*AI708</f>
        <v>0</v>
      </c>
      <c r="AK708">
        <f>((Constants!$B$5*AK707)+Constants!$B$4*AF708+AL707)/(Constants!$B$5+Constants!$B$4)</f>
        <v>400.5</v>
      </c>
      <c r="AL708">
        <f>((Constants!$B$5*AK707)+Constants!$B$4*AF708+AL707)-(Constants!$B$5+Constants!$B$4)*AK708</f>
        <v>0</v>
      </c>
      <c r="AM708">
        <f t="shared" si="196"/>
        <v>1</v>
      </c>
      <c r="AN708">
        <f t="shared" si="197"/>
        <v>1</v>
      </c>
      <c r="AO708">
        <f>(200000*(ABS(N708)-ABS(N706))+Constants!$B$7)/(2*Constants!$B$7)</f>
        <v>0.5</v>
      </c>
      <c r="AP708">
        <f>(200000*(ABS(O708)-ABS(O706))+Constants!$B$7)/(2*Constants!$B$7)</f>
        <v>0.5</v>
      </c>
      <c r="AQ708">
        <f t="shared" si="198"/>
        <v>1</v>
      </c>
      <c r="AR708">
        <f>(Constants!$B$3*Constants!$B$8*I708*K708+AS707)/(Constants!$B$9*Constants!$B$4)</f>
        <v>2.51327433628319</v>
      </c>
      <c r="AS708">
        <f>(Constants!$B$3*Constants!$B$8*I708*K708+AS707)-(AR708*Constants!$B$9*Constants!$B$4)</f>
        <v>0</v>
      </c>
      <c r="AT708">
        <f t="shared" si="199"/>
        <v>1774.3716814159</v>
      </c>
      <c r="AU708">
        <f t="array" ref="AU708">IF(SUMPRODUCT(--(SIGN(AN675:AN707)=SIGN(K676:K708)))=0,2,IF(AV707&gt;0,1,0))</f>
        <v>0</v>
      </c>
      <c r="AV708">
        <f>IF(AU708=2,ROUND(5*1000/Constants!$B$11,0),IF(AV707&gt;0,AV707-1,0))</f>
        <v>0</v>
      </c>
      <c r="AW708">
        <f t="shared" si="200"/>
        <v>0</v>
      </c>
      <c r="AX708">
        <f ca="1" t="array" ref="AX708">IF(AW708&gt;Constants!$B$12,2,IF(SUMPRODUCT(--(AX689:AX708=2))=0,0,1))</f>
        <v>2</v>
      </c>
      <c r="AZ708">
        <f t="array" ref="AZ708">IF(ABS(AG708)&gt;Constants!$B$13,2,IF(SUMPRODUCT(--(AZ688:AZ707=2))=0,0,1))</f>
        <v>0</v>
      </c>
    </row>
    <row r="709" spans="1:52">
      <c r="A709" s="3">
        <v>707</v>
      </c>
      <c r="B709">
        <f>Signals!D708</f>
        <v>1</v>
      </c>
      <c r="C709">
        <f>Signals!E708</f>
        <v>1</v>
      </c>
      <c r="D709">
        <f>Signals!G708</f>
        <v>0</v>
      </c>
      <c r="E709">
        <f>Signals!J708</f>
        <v>0</v>
      </c>
      <c r="F709">
        <f>Signals!K708</f>
        <v>0</v>
      </c>
      <c r="G709">
        <f>IF(Constants!$B$2=2,-B709,B709)</f>
        <v>1</v>
      </c>
      <c r="H709">
        <f>IF(Constants!$C$2=2,-C709,C709)</f>
        <v>1</v>
      </c>
      <c r="I709">
        <f t="shared" si="184"/>
        <v>1</v>
      </c>
      <c r="J709">
        <f t="shared" si="185"/>
        <v>1</v>
      </c>
      <c r="K709">
        <f t="shared" si="186"/>
        <v>1</v>
      </c>
      <c r="L709">
        <f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400.5</v>
      </c>
      <c r="M709">
        <f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400.5</v>
      </c>
      <c r="N709">
        <f t="shared" si="187"/>
        <v>400.5</v>
      </c>
      <c r="O709">
        <f t="shared" si="188"/>
        <v>400.5</v>
      </c>
      <c r="P709">
        <f>IF(I709&lt;&gt;0,(ABS(L709*Constants!$B$10)+50)/100,MAX(P708-ABS(N709*Constants!$B$4),0))</f>
        <v>0.54005</v>
      </c>
      <c r="Q709">
        <f>IF(J709&lt;&gt;0,(ABS(M709*Constants!$B$10)+50)/100,MAX(Q708-ABS(O709*Constants!$B$4),0))</f>
        <v>0.54005</v>
      </c>
      <c r="R709">
        <f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400.5</v>
      </c>
      <c r="S709">
        <f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400.5</v>
      </c>
      <c r="T709">
        <f t="shared" si="189"/>
        <v>400.5</v>
      </c>
      <c r="U709">
        <f t="shared" si="190"/>
        <v>400.5</v>
      </c>
      <c r="V709">
        <f>IF(I709&lt;&gt;0,(ABS(R709*Constants!$B$4)+50)/100,IF(R709=0,MAX((0-ABS(T709*Constants!$B$4)),0),(ABS(R709*Constants!$B$4)+50)/100))</f>
        <v>501.125</v>
      </c>
      <c r="W709">
        <f>IF(J709&lt;&gt;0,(ABS(S709*Constants!$B$4)+50)/100,IF(S709=0,MAX((0-ABS(U709*Constants!$B$4)),0),(ABS(S709*Constants!$B$4)+50)/100))</f>
        <v>501.125</v>
      </c>
      <c r="X709">
        <f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400.5</v>
      </c>
      <c r="Y709">
        <f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400.5</v>
      </c>
      <c r="Z709">
        <f t="shared" si="191"/>
        <v>400.5</v>
      </c>
      <c r="AA709">
        <f t="shared" si="192"/>
        <v>400.5</v>
      </c>
      <c r="AB709">
        <f>IF(I709&lt;&gt;0,(ABS(X709*Constants!$B$10)+50)/100,IF(X709=0,MAX((AB708-ABS(Z709*Constants!$B$4)),0),(ABS(X709*Constants!$B$4)+50)/100))</f>
        <v>0.54005</v>
      </c>
      <c r="AC709">
        <f>IF(J709&lt;&gt;0,(ABS(Y709*Constants!$B$10)+50)/100,IF(Y709=0,MAX((AC708-ABS(AA709*Constants!$B$4)),0),(ABS(Y709*Constants!$B$4)+50)/100))</f>
        <v>0.54005</v>
      </c>
      <c r="AD709">
        <f t="shared" si="193"/>
        <v>401</v>
      </c>
      <c r="AE709">
        <f t="shared" si="194"/>
        <v>400.5</v>
      </c>
      <c r="AF709">
        <f t="shared" si="195"/>
        <v>400.5</v>
      </c>
      <c r="AG709">
        <f>((Constants!$B$5*AG708)+Constants!$B$4*AD709+AH708)/(Constants!$B$5+Constants!$B$4)</f>
        <v>401</v>
      </c>
      <c r="AH709">
        <f>((Constants!$B$5*AG708)+Constants!$B$4*AD709+AH708)-(Constants!$B$5+Constants!$B$4)*AG709</f>
        <v>0</v>
      </c>
      <c r="AI709">
        <f>((Constants!$B$5*AI708)+Constants!$B$4*AE709+AJ708)/(Constants!$B$5+Constants!$B$4)</f>
        <v>400.5</v>
      </c>
      <c r="AJ709">
        <f>((Constants!$B$5*AI708)+Constants!$B$4*AE709+AJ708)-(Constants!$B$4+Constants!$B$5)*AI709</f>
        <v>0</v>
      </c>
      <c r="AK709">
        <f>((Constants!$B$5*AK708)+Constants!$B$4*AF709+AL708)/(Constants!$B$5+Constants!$B$4)</f>
        <v>400.5</v>
      </c>
      <c r="AL709">
        <f>((Constants!$B$5*AK708)+Constants!$B$4*AF709+AL708)-(Constants!$B$5+Constants!$B$4)*AK709</f>
        <v>0</v>
      </c>
      <c r="AM709">
        <f t="shared" si="196"/>
        <v>1</v>
      </c>
      <c r="AN709">
        <f t="shared" si="197"/>
        <v>1</v>
      </c>
      <c r="AO709">
        <f>(200000*(ABS(N709)-ABS(N707))+Constants!$B$7)/(2*Constants!$B$7)</f>
        <v>0.5</v>
      </c>
      <c r="AP709">
        <f>(200000*(ABS(O709)-ABS(O707))+Constants!$B$7)/(2*Constants!$B$7)</f>
        <v>0.5</v>
      </c>
      <c r="AQ709">
        <f t="shared" si="198"/>
        <v>1</v>
      </c>
      <c r="AR709">
        <f>(Constants!$B$3*Constants!$B$8*I709*K709+AS708)/(Constants!$B$9*Constants!$B$4)</f>
        <v>2.51327433628319</v>
      </c>
      <c r="AS709">
        <f>(Constants!$B$3*Constants!$B$8*I709*K709+AS708)-(AR709*Constants!$B$9*Constants!$B$4)</f>
        <v>0</v>
      </c>
      <c r="AT709">
        <f t="shared" si="199"/>
        <v>1776.88495575218</v>
      </c>
      <c r="AU709">
        <f t="array" ref="AU709">IF(SUMPRODUCT(--(SIGN(AN676:AN708)=SIGN(K677:K709)))=0,2,IF(AV708&gt;0,1,0))</f>
        <v>0</v>
      </c>
      <c r="AV709">
        <f>IF(AU709=2,ROUND(5*1000/Constants!$B$11,0),IF(AV708&gt;0,AV708-1,0))</f>
        <v>0</v>
      </c>
      <c r="AW709">
        <f t="shared" si="200"/>
        <v>0</v>
      </c>
      <c r="AX709">
        <f ca="1" t="array" ref="AX709">IF(AW709&gt;Constants!$B$12,2,IF(SUMPRODUCT(--(AX690:AX709=2))=0,0,1))</f>
        <v>2</v>
      </c>
      <c r="AZ709">
        <f t="array" ref="AZ709">IF(ABS(AG709)&gt;Constants!$B$13,2,IF(SUMPRODUCT(--(AZ689:AZ708=2))=0,0,1))</f>
        <v>0</v>
      </c>
    </row>
    <row r="710" spans="1:52">
      <c r="A710" s="3">
        <v>708</v>
      </c>
      <c r="B710">
        <f>Signals!D709</f>
        <v>1</v>
      </c>
      <c r="C710">
        <f>Signals!E709</f>
        <v>1</v>
      </c>
      <c r="D710">
        <f>Signals!G709</f>
        <v>0</v>
      </c>
      <c r="E710">
        <f>Signals!J709</f>
        <v>0</v>
      </c>
      <c r="F710">
        <f>Signals!K709</f>
        <v>0</v>
      </c>
      <c r="G710">
        <f>IF(Constants!$B$2=2,-B710,B710)</f>
        <v>1</v>
      </c>
      <c r="H710">
        <f>IF(Constants!$C$2=2,-C710,C710)</f>
        <v>1</v>
      </c>
      <c r="I710">
        <f t="shared" si="184"/>
        <v>1</v>
      </c>
      <c r="J710">
        <f t="shared" si="185"/>
        <v>1</v>
      </c>
      <c r="K710">
        <f t="shared" si="186"/>
        <v>1</v>
      </c>
      <c r="L710">
        <f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400.5</v>
      </c>
      <c r="M710">
        <f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400.5</v>
      </c>
      <c r="N710">
        <f t="shared" si="187"/>
        <v>400.5</v>
      </c>
      <c r="O710">
        <f t="shared" si="188"/>
        <v>400.5</v>
      </c>
      <c r="P710">
        <f>IF(I710&lt;&gt;0,(ABS(L710*Constants!$B$10)+50)/100,MAX(P709-ABS(N710*Constants!$B$4),0))</f>
        <v>0.54005</v>
      </c>
      <c r="Q710">
        <f>IF(J710&lt;&gt;0,(ABS(M710*Constants!$B$10)+50)/100,MAX(Q709-ABS(O710*Constants!$B$4),0))</f>
        <v>0.54005</v>
      </c>
      <c r="R710">
        <f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400.5</v>
      </c>
      <c r="S710">
        <f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400.5</v>
      </c>
      <c r="T710">
        <f t="shared" si="189"/>
        <v>400.5</v>
      </c>
      <c r="U710">
        <f t="shared" si="190"/>
        <v>400.5</v>
      </c>
      <c r="V710">
        <f>IF(I710&lt;&gt;0,(ABS(R710*Constants!$B$4)+50)/100,IF(R710=0,MAX((0-ABS(T710*Constants!$B$4)),0),(ABS(R710*Constants!$B$4)+50)/100))</f>
        <v>501.125</v>
      </c>
      <c r="W710">
        <f>IF(J710&lt;&gt;0,(ABS(S710*Constants!$B$4)+50)/100,IF(S710=0,MAX((0-ABS(U710*Constants!$B$4)),0),(ABS(S710*Constants!$B$4)+50)/100))</f>
        <v>501.125</v>
      </c>
      <c r="X710">
        <f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400.5</v>
      </c>
      <c r="Y710">
        <f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400.5</v>
      </c>
      <c r="Z710">
        <f t="shared" si="191"/>
        <v>400.5</v>
      </c>
      <c r="AA710">
        <f t="shared" si="192"/>
        <v>400.5</v>
      </c>
      <c r="AB710">
        <f>IF(I710&lt;&gt;0,(ABS(X710*Constants!$B$10)+50)/100,IF(X710=0,MAX((AB709-ABS(Z710*Constants!$B$4)),0),(ABS(X710*Constants!$B$4)+50)/100))</f>
        <v>0.54005</v>
      </c>
      <c r="AC710">
        <f>IF(J710&lt;&gt;0,(ABS(Y710*Constants!$B$10)+50)/100,IF(Y710=0,MAX((AC709-ABS(AA710*Constants!$B$4)),0),(ABS(Y710*Constants!$B$4)+50)/100))</f>
        <v>0.54005</v>
      </c>
      <c r="AD710">
        <f t="shared" si="193"/>
        <v>401</v>
      </c>
      <c r="AE710">
        <f t="shared" si="194"/>
        <v>400.5</v>
      </c>
      <c r="AF710">
        <f t="shared" si="195"/>
        <v>400.5</v>
      </c>
      <c r="AG710">
        <f>((Constants!$B$5*AG709)+Constants!$B$4*AD710+AH709)/(Constants!$B$5+Constants!$B$4)</f>
        <v>401</v>
      </c>
      <c r="AH710">
        <f>((Constants!$B$5*AG709)+Constants!$B$4*AD710+AH709)-(Constants!$B$5+Constants!$B$4)*AG710</f>
        <v>0</v>
      </c>
      <c r="AI710">
        <f>((Constants!$B$5*AI709)+Constants!$B$4*AE710+AJ709)/(Constants!$B$5+Constants!$B$4)</f>
        <v>400.5</v>
      </c>
      <c r="AJ710">
        <f>((Constants!$B$5*AI709)+Constants!$B$4*AE710+AJ709)-(Constants!$B$4+Constants!$B$5)*AI710</f>
        <v>0</v>
      </c>
      <c r="AK710">
        <f>((Constants!$B$5*AK709)+Constants!$B$4*AF710+AL709)/(Constants!$B$5+Constants!$B$4)</f>
        <v>400.5</v>
      </c>
      <c r="AL710">
        <f>((Constants!$B$5*AK709)+Constants!$B$4*AF710+AL709)-(Constants!$B$5+Constants!$B$4)*AK710</f>
        <v>0</v>
      </c>
      <c r="AM710">
        <f t="shared" si="196"/>
        <v>1</v>
      </c>
      <c r="AN710">
        <f t="shared" si="197"/>
        <v>1</v>
      </c>
      <c r="AO710">
        <f>(200000*(ABS(N710)-ABS(N708))+Constants!$B$7)/(2*Constants!$B$7)</f>
        <v>0.5</v>
      </c>
      <c r="AP710">
        <f>(200000*(ABS(O710)-ABS(O708))+Constants!$B$7)/(2*Constants!$B$7)</f>
        <v>0.5</v>
      </c>
      <c r="AQ710">
        <f t="shared" si="198"/>
        <v>1</v>
      </c>
      <c r="AR710">
        <f>(Constants!$B$3*Constants!$B$8*I710*K710+AS709)/(Constants!$B$9*Constants!$B$4)</f>
        <v>2.51327433628319</v>
      </c>
      <c r="AS710">
        <f>(Constants!$B$3*Constants!$B$8*I710*K710+AS709)-(AR710*Constants!$B$9*Constants!$B$4)</f>
        <v>0</v>
      </c>
      <c r="AT710">
        <f t="shared" si="199"/>
        <v>1779.39823008846</v>
      </c>
      <c r="AU710">
        <f t="array" ref="AU710">IF(SUMPRODUCT(--(SIGN(AN677:AN709)=SIGN(K678:K710)))=0,2,IF(AV709&gt;0,1,0))</f>
        <v>0</v>
      </c>
      <c r="AV710">
        <f>IF(AU710=2,ROUND(5*1000/Constants!$B$11,0),IF(AV709&gt;0,AV709-1,0))</f>
        <v>0</v>
      </c>
      <c r="AW710">
        <f t="shared" si="200"/>
        <v>0</v>
      </c>
      <c r="AX710">
        <f ca="1" t="array" ref="AX710">IF(AW710&gt;Constants!$B$12,2,IF(SUMPRODUCT(--(AX691:AX710=2))=0,0,1))</f>
        <v>2</v>
      </c>
      <c r="AZ710">
        <f t="array" ref="AZ710">IF(ABS(AG710)&gt;Constants!$B$13,2,IF(SUMPRODUCT(--(AZ690:AZ709=2))=0,0,1))</f>
        <v>0</v>
      </c>
    </row>
    <row r="711" spans="1:52">
      <c r="A711" s="3">
        <v>709</v>
      </c>
      <c r="B711">
        <f>Signals!D710</f>
        <v>1</v>
      </c>
      <c r="C711">
        <f>Signals!E710</f>
        <v>1</v>
      </c>
      <c r="D711">
        <f>Signals!G710</f>
        <v>0</v>
      </c>
      <c r="E711">
        <f>Signals!J710</f>
        <v>0</v>
      </c>
      <c r="F711">
        <f>Signals!K710</f>
        <v>0</v>
      </c>
      <c r="G711">
        <f>IF(Constants!$B$2=2,-B711,B711)</f>
        <v>1</v>
      </c>
      <c r="H711">
        <f>IF(Constants!$C$2=2,-C711,C711)</f>
        <v>1</v>
      </c>
      <c r="I711">
        <f t="shared" si="184"/>
        <v>1</v>
      </c>
      <c r="J711">
        <f t="shared" si="185"/>
        <v>1</v>
      </c>
      <c r="K711">
        <f t="shared" si="186"/>
        <v>1</v>
      </c>
      <c r="L711">
        <f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400.5</v>
      </c>
      <c r="M711">
        <f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400.5</v>
      </c>
      <c r="N711">
        <f t="shared" si="187"/>
        <v>400.5</v>
      </c>
      <c r="O711">
        <f t="shared" si="188"/>
        <v>400.5</v>
      </c>
      <c r="P711">
        <f>IF(I711&lt;&gt;0,(ABS(L711*Constants!$B$10)+50)/100,MAX(P710-ABS(N711*Constants!$B$4),0))</f>
        <v>0.54005</v>
      </c>
      <c r="Q711">
        <f>IF(J711&lt;&gt;0,(ABS(M711*Constants!$B$10)+50)/100,MAX(Q710-ABS(O711*Constants!$B$4),0))</f>
        <v>0.54005</v>
      </c>
      <c r="R711">
        <f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400.5</v>
      </c>
      <c r="S711">
        <f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400.5</v>
      </c>
      <c r="T711">
        <f t="shared" si="189"/>
        <v>400.5</v>
      </c>
      <c r="U711">
        <f t="shared" si="190"/>
        <v>400.5</v>
      </c>
      <c r="V711">
        <f>IF(I711&lt;&gt;0,(ABS(R711*Constants!$B$4)+50)/100,IF(R711=0,MAX((0-ABS(T711*Constants!$B$4)),0),(ABS(R711*Constants!$B$4)+50)/100))</f>
        <v>501.125</v>
      </c>
      <c r="W711">
        <f>IF(J711&lt;&gt;0,(ABS(S711*Constants!$B$4)+50)/100,IF(S711=0,MAX((0-ABS(U711*Constants!$B$4)),0),(ABS(S711*Constants!$B$4)+50)/100))</f>
        <v>501.125</v>
      </c>
      <c r="X711">
        <f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400.5</v>
      </c>
      <c r="Y711">
        <f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400.5</v>
      </c>
      <c r="Z711">
        <f t="shared" si="191"/>
        <v>400.5</v>
      </c>
      <c r="AA711">
        <f t="shared" si="192"/>
        <v>400.5</v>
      </c>
      <c r="AB711">
        <f>IF(I711&lt;&gt;0,(ABS(X711*Constants!$B$10)+50)/100,IF(X711=0,MAX((AB710-ABS(Z711*Constants!$B$4)),0),(ABS(X711*Constants!$B$4)+50)/100))</f>
        <v>0.54005</v>
      </c>
      <c r="AC711">
        <f>IF(J711&lt;&gt;0,(ABS(Y711*Constants!$B$10)+50)/100,IF(Y711=0,MAX((AC710-ABS(AA711*Constants!$B$4)),0),(ABS(Y711*Constants!$B$4)+50)/100))</f>
        <v>0.54005</v>
      </c>
      <c r="AD711">
        <f t="shared" si="193"/>
        <v>401</v>
      </c>
      <c r="AE711">
        <f t="shared" si="194"/>
        <v>400.5</v>
      </c>
      <c r="AF711">
        <f t="shared" si="195"/>
        <v>400.5</v>
      </c>
      <c r="AG711">
        <f>((Constants!$B$5*AG710)+Constants!$B$4*AD711+AH710)/(Constants!$B$5+Constants!$B$4)</f>
        <v>401</v>
      </c>
      <c r="AH711">
        <f>((Constants!$B$5*AG710)+Constants!$B$4*AD711+AH710)-(Constants!$B$5+Constants!$B$4)*AG711</f>
        <v>0</v>
      </c>
      <c r="AI711">
        <f>((Constants!$B$5*AI710)+Constants!$B$4*AE711+AJ710)/(Constants!$B$5+Constants!$B$4)</f>
        <v>400.5</v>
      </c>
      <c r="AJ711">
        <f>((Constants!$B$5*AI710)+Constants!$B$4*AE711+AJ710)-(Constants!$B$4+Constants!$B$5)*AI711</f>
        <v>0</v>
      </c>
      <c r="AK711">
        <f>((Constants!$B$5*AK710)+Constants!$B$4*AF711+AL710)/(Constants!$B$5+Constants!$B$4)</f>
        <v>400.5</v>
      </c>
      <c r="AL711">
        <f>((Constants!$B$5*AK710)+Constants!$B$4*AF711+AL710)-(Constants!$B$5+Constants!$B$4)*AK711</f>
        <v>0</v>
      </c>
      <c r="AM711">
        <f t="shared" si="196"/>
        <v>1</v>
      </c>
      <c r="AN711">
        <f t="shared" si="197"/>
        <v>1</v>
      </c>
      <c r="AO711">
        <f>(200000*(ABS(N711)-ABS(N709))+Constants!$B$7)/(2*Constants!$B$7)</f>
        <v>0.5</v>
      </c>
      <c r="AP711">
        <f>(200000*(ABS(O711)-ABS(O709))+Constants!$B$7)/(2*Constants!$B$7)</f>
        <v>0.5</v>
      </c>
      <c r="AQ711">
        <f t="shared" si="198"/>
        <v>1</v>
      </c>
      <c r="AR711">
        <f>(Constants!$B$3*Constants!$B$8*I711*K711+AS710)/(Constants!$B$9*Constants!$B$4)</f>
        <v>2.51327433628319</v>
      </c>
      <c r="AS711">
        <f>(Constants!$B$3*Constants!$B$8*I711*K711+AS710)-(AR711*Constants!$B$9*Constants!$B$4)</f>
        <v>0</v>
      </c>
      <c r="AT711">
        <f t="shared" si="199"/>
        <v>1781.91150442475</v>
      </c>
      <c r="AU711">
        <f t="array" ref="AU711">IF(SUMPRODUCT(--(SIGN(AN678:AN710)=SIGN(K679:K711)))=0,2,IF(AV710&gt;0,1,0))</f>
        <v>0</v>
      </c>
      <c r="AV711">
        <f>IF(AU711=2,ROUND(5*1000/Constants!$B$11,0),IF(AV710&gt;0,AV710-1,0))</f>
        <v>0</v>
      </c>
      <c r="AW711">
        <f t="shared" si="200"/>
        <v>0</v>
      </c>
      <c r="AX711">
        <f ca="1" t="array" ref="AX711">IF(AW711&gt;Constants!$B$12,2,IF(SUMPRODUCT(--(AX692:AX711=2))=0,0,1))</f>
        <v>2</v>
      </c>
      <c r="AZ711">
        <f t="array" ref="AZ711">IF(ABS(AG711)&gt;Constants!$B$13,2,IF(SUMPRODUCT(--(AZ691:AZ710=2))=0,0,1))</f>
        <v>0</v>
      </c>
    </row>
    <row r="712" spans="1:52">
      <c r="A712" s="3">
        <v>710</v>
      </c>
      <c r="B712">
        <f>Signals!D711</f>
        <v>1</v>
      </c>
      <c r="C712">
        <f>Signals!E711</f>
        <v>1</v>
      </c>
      <c r="D712">
        <f>Signals!G711</f>
        <v>0</v>
      </c>
      <c r="E712">
        <f>Signals!J711</f>
        <v>0</v>
      </c>
      <c r="F712">
        <f>Signals!K711</f>
        <v>0</v>
      </c>
      <c r="G712">
        <f>IF(Constants!$B$2=2,-B712,B712)</f>
        <v>1</v>
      </c>
      <c r="H712">
        <f>IF(Constants!$C$2=2,-C712,C712)</f>
        <v>1</v>
      </c>
      <c r="I712">
        <f t="shared" si="184"/>
        <v>1</v>
      </c>
      <c r="J712">
        <f t="shared" si="185"/>
        <v>1</v>
      </c>
      <c r="K712">
        <f t="shared" si="186"/>
        <v>1</v>
      </c>
      <c r="L712">
        <f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400.5</v>
      </c>
      <c r="M712">
        <f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400.5</v>
      </c>
      <c r="N712">
        <f t="shared" si="187"/>
        <v>400.5</v>
      </c>
      <c r="O712">
        <f t="shared" si="188"/>
        <v>400.5</v>
      </c>
      <c r="P712">
        <f>IF(I712&lt;&gt;0,(ABS(L712*Constants!$B$10)+50)/100,MAX(P711-ABS(N712*Constants!$B$4),0))</f>
        <v>0.54005</v>
      </c>
      <c r="Q712">
        <f>IF(J712&lt;&gt;0,(ABS(M712*Constants!$B$10)+50)/100,MAX(Q711-ABS(O712*Constants!$B$4),0))</f>
        <v>0.54005</v>
      </c>
      <c r="R712">
        <f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400.5</v>
      </c>
      <c r="S712">
        <f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400.5</v>
      </c>
      <c r="T712">
        <f t="shared" si="189"/>
        <v>400.5</v>
      </c>
      <c r="U712">
        <f t="shared" si="190"/>
        <v>400.5</v>
      </c>
      <c r="V712">
        <f>IF(I712&lt;&gt;0,(ABS(R712*Constants!$B$4)+50)/100,IF(R712=0,MAX((0-ABS(T712*Constants!$B$4)),0),(ABS(R712*Constants!$B$4)+50)/100))</f>
        <v>501.125</v>
      </c>
      <c r="W712">
        <f>IF(J712&lt;&gt;0,(ABS(S712*Constants!$B$4)+50)/100,IF(S712=0,MAX((0-ABS(U712*Constants!$B$4)),0),(ABS(S712*Constants!$B$4)+50)/100))</f>
        <v>501.125</v>
      </c>
      <c r="X712">
        <f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400.5</v>
      </c>
      <c r="Y712">
        <f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400.5</v>
      </c>
      <c r="Z712">
        <f t="shared" si="191"/>
        <v>400.5</v>
      </c>
      <c r="AA712">
        <f t="shared" si="192"/>
        <v>400.5</v>
      </c>
      <c r="AB712">
        <f>IF(I712&lt;&gt;0,(ABS(X712*Constants!$B$10)+50)/100,IF(X712=0,MAX((AB711-ABS(Z712*Constants!$B$4)),0),(ABS(X712*Constants!$B$4)+50)/100))</f>
        <v>0.54005</v>
      </c>
      <c r="AC712">
        <f>IF(J712&lt;&gt;0,(ABS(Y712*Constants!$B$10)+50)/100,IF(Y712=0,MAX((AC711-ABS(AA712*Constants!$B$4)),0),(ABS(Y712*Constants!$B$4)+50)/100))</f>
        <v>0.54005</v>
      </c>
      <c r="AD712">
        <f t="shared" si="193"/>
        <v>401</v>
      </c>
      <c r="AE712">
        <f t="shared" si="194"/>
        <v>400.5</v>
      </c>
      <c r="AF712">
        <f t="shared" si="195"/>
        <v>400.5</v>
      </c>
      <c r="AG712">
        <f>((Constants!$B$5*AG711)+Constants!$B$4*AD712+AH711)/(Constants!$B$5+Constants!$B$4)</f>
        <v>401</v>
      </c>
      <c r="AH712">
        <f>((Constants!$B$5*AG711)+Constants!$B$4*AD712+AH711)-(Constants!$B$5+Constants!$B$4)*AG712</f>
        <v>0</v>
      </c>
      <c r="AI712">
        <f>((Constants!$B$5*AI711)+Constants!$B$4*AE712+AJ711)/(Constants!$B$5+Constants!$B$4)</f>
        <v>400.5</v>
      </c>
      <c r="AJ712">
        <f>((Constants!$B$5*AI711)+Constants!$B$4*AE712+AJ711)-(Constants!$B$4+Constants!$B$5)*AI712</f>
        <v>0</v>
      </c>
      <c r="AK712">
        <f>((Constants!$B$5*AK711)+Constants!$B$4*AF712+AL711)/(Constants!$B$5+Constants!$B$4)</f>
        <v>400.5</v>
      </c>
      <c r="AL712">
        <f>((Constants!$B$5*AK711)+Constants!$B$4*AF712+AL711)-(Constants!$B$5+Constants!$B$4)*AK712</f>
        <v>0</v>
      </c>
      <c r="AM712">
        <f t="shared" si="196"/>
        <v>1</v>
      </c>
      <c r="AN712">
        <f t="shared" si="197"/>
        <v>1</v>
      </c>
      <c r="AO712">
        <f>(200000*(ABS(N712)-ABS(N710))+Constants!$B$7)/(2*Constants!$B$7)</f>
        <v>0.5</v>
      </c>
      <c r="AP712">
        <f>(200000*(ABS(O712)-ABS(O710))+Constants!$B$7)/(2*Constants!$B$7)</f>
        <v>0.5</v>
      </c>
      <c r="AQ712">
        <f t="shared" si="198"/>
        <v>1</v>
      </c>
      <c r="AR712">
        <f>(Constants!$B$3*Constants!$B$8*I712*K712+AS711)/(Constants!$B$9*Constants!$B$4)</f>
        <v>2.51327433628319</v>
      </c>
      <c r="AS712">
        <f>(Constants!$B$3*Constants!$B$8*I712*K712+AS711)-(AR712*Constants!$B$9*Constants!$B$4)</f>
        <v>0</v>
      </c>
      <c r="AT712">
        <f t="shared" si="199"/>
        <v>1784.42477876103</v>
      </c>
      <c r="AU712">
        <f t="array" ref="AU712">IF(SUMPRODUCT(--(SIGN(AN679:AN711)=SIGN(K680:K712)))=0,2,IF(AV711&gt;0,1,0))</f>
        <v>0</v>
      </c>
      <c r="AV712">
        <f>IF(AU712=2,ROUND(5*1000/Constants!$B$11,0),IF(AV711&gt;0,AV711-1,0))</f>
        <v>0</v>
      </c>
      <c r="AW712">
        <f t="shared" si="200"/>
        <v>0</v>
      </c>
      <c r="AX712">
        <f ca="1" t="array" ref="AX712">IF(AW712&gt;Constants!$B$12,2,IF(SUMPRODUCT(--(AX693:AX712=2))=0,0,1))</f>
        <v>2</v>
      </c>
      <c r="AZ712">
        <f t="array" ref="AZ712">IF(ABS(AG712)&gt;Constants!$B$13,2,IF(SUMPRODUCT(--(AZ692:AZ711=2))=0,0,1))</f>
        <v>0</v>
      </c>
    </row>
    <row r="713" spans="1:52">
      <c r="A713" s="3">
        <v>711</v>
      </c>
      <c r="B713">
        <f>Signals!D712</f>
        <v>1</v>
      </c>
      <c r="C713">
        <f>Signals!E712</f>
        <v>1</v>
      </c>
      <c r="D713">
        <f>Signals!G712</f>
        <v>0</v>
      </c>
      <c r="E713">
        <f>Signals!J712</f>
        <v>0</v>
      </c>
      <c r="F713">
        <f>Signals!K712</f>
        <v>0</v>
      </c>
      <c r="G713">
        <f>IF(Constants!$B$2=2,-B713,B713)</f>
        <v>1</v>
      </c>
      <c r="H713">
        <f>IF(Constants!$C$2=2,-C713,C713)</f>
        <v>1</v>
      </c>
      <c r="I713">
        <f t="shared" si="184"/>
        <v>1</v>
      </c>
      <c r="J713">
        <f t="shared" si="185"/>
        <v>1</v>
      </c>
      <c r="K713">
        <f t="shared" si="186"/>
        <v>1</v>
      </c>
      <c r="L713">
        <f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400.5</v>
      </c>
      <c r="M713">
        <f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400.5</v>
      </c>
      <c r="N713">
        <f t="shared" si="187"/>
        <v>400.5</v>
      </c>
      <c r="O713">
        <f t="shared" si="188"/>
        <v>400.5</v>
      </c>
      <c r="P713">
        <f>IF(I713&lt;&gt;0,(ABS(L713*Constants!$B$10)+50)/100,MAX(P712-ABS(N713*Constants!$B$4),0))</f>
        <v>0.54005</v>
      </c>
      <c r="Q713">
        <f>IF(J713&lt;&gt;0,(ABS(M713*Constants!$B$10)+50)/100,MAX(Q712-ABS(O713*Constants!$B$4),0))</f>
        <v>0.54005</v>
      </c>
      <c r="R713">
        <f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400.5</v>
      </c>
      <c r="S713">
        <f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400.5</v>
      </c>
      <c r="T713">
        <f t="shared" si="189"/>
        <v>400.5</v>
      </c>
      <c r="U713">
        <f t="shared" si="190"/>
        <v>400.5</v>
      </c>
      <c r="V713">
        <f>IF(I713&lt;&gt;0,(ABS(R713*Constants!$B$4)+50)/100,IF(R713=0,MAX((0-ABS(T713*Constants!$B$4)),0),(ABS(R713*Constants!$B$4)+50)/100))</f>
        <v>501.125</v>
      </c>
      <c r="W713">
        <f>IF(J713&lt;&gt;0,(ABS(S713*Constants!$B$4)+50)/100,IF(S713=0,MAX((0-ABS(U713*Constants!$B$4)),0),(ABS(S713*Constants!$B$4)+50)/100))</f>
        <v>501.125</v>
      </c>
      <c r="X713">
        <f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400.5</v>
      </c>
      <c r="Y713">
        <f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400.5</v>
      </c>
      <c r="Z713">
        <f t="shared" si="191"/>
        <v>400.5</v>
      </c>
      <c r="AA713">
        <f t="shared" si="192"/>
        <v>400.5</v>
      </c>
      <c r="AB713">
        <f>IF(I713&lt;&gt;0,(ABS(X713*Constants!$B$10)+50)/100,IF(X713=0,MAX((AB712-ABS(Z713*Constants!$B$4)),0),(ABS(X713*Constants!$B$4)+50)/100))</f>
        <v>0.54005</v>
      </c>
      <c r="AC713">
        <f>IF(J713&lt;&gt;0,(ABS(Y713*Constants!$B$10)+50)/100,IF(Y713=0,MAX((AC712-ABS(AA713*Constants!$B$4)),0),(ABS(Y713*Constants!$B$4)+50)/100))</f>
        <v>0.54005</v>
      </c>
      <c r="AD713">
        <f t="shared" si="193"/>
        <v>401</v>
      </c>
      <c r="AE713">
        <f t="shared" si="194"/>
        <v>400.5</v>
      </c>
      <c r="AF713">
        <f t="shared" si="195"/>
        <v>400.5</v>
      </c>
      <c r="AG713">
        <f>((Constants!$B$5*AG712)+Constants!$B$4*AD713+AH712)/(Constants!$B$5+Constants!$B$4)</f>
        <v>401</v>
      </c>
      <c r="AH713">
        <f>((Constants!$B$5*AG712)+Constants!$B$4*AD713+AH712)-(Constants!$B$5+Constants!$B$4)*AG713</f>
        <v>0</v>
      </c>
      <c r="AI713">
        <f>((Constants!$B$5*AI712)+Constants!$B$4*AE713+AJ712)/(Constants!$B$5+Constants!$B$4)</f>
        <v>400.5</v>
      </c>
      <c r="AJ713">
        <f>((Constants!$B$5*AI712)+Constants!$B$4*AE713+AJ712)-(Constants!$B$4+Constants!$B$5)*AI713</f>
        <v>0</v>
      </c>
      <c r="AK713">
        <f>((Constants!$B$5*AK712)+Constants!$B$4*AF713+AL712)/(Constants!$B$5+Constants!$B$4)</f>
        <v>400.5</v>
      </c>
      <c r="AL713">
        <f>((Constants!$B$5*AK712)+Constants!$B$4*AF713+AL712)-(Constants!$B$5+Constants!$B$4)*AK713</f>
        <v>0</v>
      </c>
      <c r="AM713">
        <f t="shared" si="196"/>
        <v>1</v>
      </c>
      <c r="AN713">
        <f t="shared" si="197"/>
        <v>1</v>
      </c>
      <c r="AO713">
        <f>(200000*(ABS(N713)-ABS(N711))+Constants!$B$7)/(2*Constants!$B$7)</f>
        <v>0.5</v>
      </c>
      <c r="AP713">
        <f>(200000*(ABS(O713)-ABS(O711))+Constants!$B$7)/(2*Constants!$B$7)</f>
        <v>0.5</v>
      </c>
      <c r="AQ713">
        <f t="shared" si="198"/>
        <v>1</v>
      </c>
      <c r="AR713">
        <f>(Constants!$B$3*Constants!$B$8*I713*K713+AS712)/(Constants!$B$9*Constants!$B$4)</f>
        <v>2.51327433628319</v>
      </c>
      <c r="AS713">
        <f>(Constants!$B$3*Constants!$B$8*I713*K713+AS712)-(AR713*Constants!$B$9*Constants!$B$4)</f>
        <v>0</v>
      </c>
      <c r="AT713">
        <f t="shared" si="199"/>
        <v>1786.93805309731</v>
      </c>
      <c r="AU713">
        <f t="array" ref="AU713">IF(SUMPRODUCT(--(SIGN(AN680:AN712)=SIGN(K681:K713)))=0,2,IF(AV712&gt;0,1,0))</f>
        <v>0</v>
      </c>
      <c r="AV713">
        <f>IF(AU713=2,ROUND(5*1000/Constants!$B$11,0),IF(AV712&gt;0,AV712-1,0))</f>
        <v>0</v>
      </c>
      <c r="AW713">
        <f t="shared" si="200"/>
        <v>0</v>
      </c>
      <c r="AX713">
        <f ca="1" t="array" ref="AX713">IF(AW713&gt;Constants!$B$12,2,IF(SUMPRODUCT(--(AX694:AX713=2))=0,0,1))</f>
        <v>2</v>
      </c>
      <c r="AZ713">
        <f t="array" ref="AZ713">IF(ABS(AG713)&gt;Constants!$B$13,2,IF(SUMPRODUCT(--(AZ693:AZ712=2))=0,0,1))</f>
        <v>0</v>
      </c>
    </row>
    <row r="714" spans="1:52">
      <c r="A714" s="3">
        <v>712</v>
      </c>
      <c r="B714">
        <f>Signals!D713</f>
        <v>1</v>
      </c>
      <c r="C714">
        <f>Signals!E713</f>
        <v>1</v>
      </c>
      <c r="D714">
        <f>Signals!G713</f>
        <v>0</v>
      </c>
      <c r="E714">
        <f>Signals!J713</f>
        <v>0</v>
      </c>
      <c r="F714">
        <f>Signals!K713</f>
        <v>0</v>
      </c>
      <c r="G714">
        <f>IF(Constants!$B$2=2,-B714,B714)</f>
        <v>1</v>
      </c>
      <c r="H714">
        <f>IF(Constants!$C$2=2,-C714,C714)</f>
        <v>1</v>
      </c>
      <c r="I714">
        <f t="shared" si="184"/>
        <v>1</v>
      </c>
      <c r="J714">
        <f t="shared" si="185"/>
        <v>1</v>
      </c>
      <c r="K714">
        <f t="shared" si="186"/>
        <v>1</v>
      </c>
      <c r="L714">
        <f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400.5</v>
      </c>
      <c r="M714">
        <f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400.5</v>
      </c>
      <c r="N714">
        <f t="shared" si="187"/>
        <v>400.5</v>
      </c>
      <c r="O714">
        <f t="shared" si="188"/>
        <v>400.5</v>
      </c>
      <c r="P714">
        <f>IF(I714&lt;&gt;0,(ABS(L714*Constants!$B$10)+50)/100,MAX(P713-ABS(N714*Constants!$B$4),0))</f>
        <v>0.54005</v>
      </c>
      <c r="Q714">
        <f>IF(J714&lt;&gt;0,(ABS(M714*Constants!$B$10)+50)/100,MAX(Q713-ABS(O714*Constants!$B$4),0))</f>
        <v>0.54005</v>
      </c>
      <c r="R714">
        <f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400.5</v>
      </c>
      <c r="S714">
        <f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400.5</v>
      </c>
      <c r="T714">
        <f t="shared" si="189"/>
        <v>400.5</v>
      </c>
      <c r="U714">
        <f t="shared" si="190"/>
        <v>400.5</v>
      </c>
      <c r="V714">
        <f>IF(I714&lt;&gt;0,(ABS(R714*Constants!$B$4)+50)/100,IF(R714=0,MAX((0-ABS(T714*Constants!$B$4)),0),(ABS(R714*Constants!$B$4)+50)/100))</f>
        <v>501.125</v>
      </c>
      <c r="W714">
        <f>IF(J714&lt;&gt;0,(ABS(S714*Constants!$B$4)+50)/100,IF(S714=0,MAX((0-ABS(U714*Constants!$B$4)),0),(ABS(S714*Constants!$B$4)+50)/100))</f>
        <v>501.125</v>
      </c>
      <c r="X714">
        <f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400.5</v>
      </c>
      <c r="Y714">
        <f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400.5</v>
      </c>
      <c r="Z714">
        <f t="shared" si="191"/>
        <v>400.5</v>
      </c>
      <c r="AA714">
        <f t="shared" si="192"/>
        <v>400.5</v>
      </c>
      <c r="AB714">
        <f>IF(I714&lt;&gt;0,(ABS(X714*Constants!$B$10)+50)/100,IF(X714=0,MAX((AB713-ABS(Z714*Constants!$B$4)),0),(ABS(X714*Constants!$B$4)+50)/100))</f>
        <v>0.54005</v>
      </c>
      <c r="AC714">
        <f>IF(J714&lt;&gt;0,(ABS(Y714*Constants!$B$10)+50)/100,IF(Y714=0,MAX((AC713-ABS(AA714*Constants!$B$4)),0),(ABS(Y714*Constants!$B$4)+50)/100))</f>
        <v>0.54005</v>
      </c>
      <c r="AD714">
        <f t="shared" si="193"/>
        <v>401</v>
      </c>
      <c r="AE714">
        <f t="shared" si="194"/>
        <v>400.5</v>
      </c>
      <c r="AF714">
        <f t="shared" si="195"/>
        <v>400.5</v>
      </c>
      <c r="AG714">
        <f>((Constants!$B$5*AG713)+Constants!$B$4*AD714+AH713)/(Constants!$B$5+Constants!$B$4)</f>
        <v>401</v>
      </c>
      <c r="AH714">
        <f>((Constants!$B$5*AG713)+Constants!$B$4*AD714+AH713)-(Constants!$B$5+Constants!$B$4)*AG714</f>
        <v>0</v>
      </c>
      <c r="AI714">
        <f>((Constants!$B$5*AI713)+Constants!$B$4*AE714+AJ713)/(Constants!$B$5+Constants!$B$4)</f>
        <v>400.5</v>
      </c>
      <c r="AJ714">
        <f>((Constants!$B$5*AI713)+Constants!$B$4*AE714+AJ713)-(Constants!$B$4+Constants!$B$5)*AI714</f>
        <v>0</v>
      </c>
      <c r="AK714">
        <f>((Constants!$B$5*AK713)+Constants!$B$4*AF714+AL713)/(Constants!$B$5+Constants!$B$4)</f>
        <v>400.5</v>
      </c>
      <c r="AL714">
        <f>((Constants!$B$5*AK713)+Constants!$B$4*AF714+AL713)-(Constants!$B$5+Constants!$B$4)*AK714</f>
        <v>0</v>
      </c>
      <c r="AM714">
        <f t="shared" si="196"/>
        <v>1</v>
      </c>
      <c r="AN714">
        <f t="shared" si="197"/>
        <v>1</v>
      </c>
      <c r="AO714">
        <f>(200000*(ABS(N714)-ABS(N712))+Constants!$B$7)/(2*Constants!$B$7)</f>
        <v>0.5</v>
      </c>
      <c r="AP714">
        <f>(200000*(ABS(O714)-ABS(O712))+Constants!$B$7)/(2*Constants!$B$7)</f>
        <v>0.5</v>
      </c>
      <c r="AQ714">
        <f t="shared" si="198"/>
        <v>1</v>
      </c>
      <c r="AR714">
        <f>(Constants!$B$3*Constants!$B$8*I714*K714+AS713)/(Constants!$B$9*Constants!$B$4)</f>
        <v>2.51327433628319</v>
      </c>
      <c r="AS714">
        <f>(Constants!$B$3*Constants!$B$8*I714*K714+AS713)-(AR714*Constants!$B$9*Constants!$B$4)</f>
        <v>0</v>
      </c>
      <c r="AT714">
        <f t="shared" si="199"/>
        <v>1789.4513274336</v>
      </c>
      <c r="AU714">
        <f t="array" ref="AU714">IF(SUMPRODUCT(--(SIGN(AN681:AN713)=SIGN(K682:K714)))=0,2,IF(AV713&gt;0,1,0))</f>
        <v>0</v>
      </c>
      <c r="AV714">
        <f>IF(AU714=2,ROUND(5*1000/Constants!$B$11,0),IF(AV713&gt;0,AV713-1,0))</f>
        <v>0</v>
      </c>
      <c r="AW714">
        <f t="shared" si="200"/>
        <v>0</v>
      </c>
      <c r="AX714">
        <f ca="1" t="array" ref="AX714">IF(AW714&gt;Constants!$B$12,2,IF(SUMPRODUCT(--(AX695:AX714=2))=0,0,1))</f>
        <v>2</v>
      </c>
      <c r="AZ714">
        <f t="array" ref="AZ714">IF(ABS(AG714)&gt;Constants!$B$13,2,IF(SUMPRODUCT(--(AZ694:AZ713=2))=0,0,1))</f>
        <v>0</v>
      </c>
    </row>
    <row r="715" spans="1:52">
      <c r="A715" s="3">
        <v>713</v>
      </c>
      <c r="B715">
        <f>Signals!D714</f>
        <v>1</v>
      </c>
      <c r="C715">
        <f>Signals!E714</f>
        <v>1</v>
      </c>
      <c r="D715">
        <f>Signals!G714</f>
        <v>0</v>
      </c>
      <c r="E715">
        <f>Signals!J714</f>
        <v>0</v>
      </c>
      <c r="F715">
        <f>Signals!K714</f>
        <v>0</v>
      </c>
      <c r="G715">
        <f>IF(Constants!$B$2=2,-B715,B715)</f>
        <v>1</v>
      </c>
      <c r="H715">
        <f>IF(Constants!$C$2=2,-C715,C715)</f>
        <v>1</v>
      </c>
      <c r="I715">
        <f t="shared" si="184"/>
        <v>1</v>
      </c>
      <c r="J715">
        <f t="shared" si="185"/>
        <v>1</v>
      </c>
      <c r="K715">
        <f t="shared" si="186"/>
        <v>1</v>
      </c>
      <c r="L715">
        <f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400.5</v>
      </c>
      <c r="M715">
        <f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400.5</v>
      </c>
      <c r="N715">
        <f t="shared" si="187"/>
        <v>400.5</v>
      </c>
      <c r="O715">
        <f t="shared" si="188"/>
        <v>400.5</v>
      </c>
      <c r="P715">
        <f>IF(I715&lt;&gt;0,(ABS(L715*Constants!$B$10)+50)/100,MAX(P714-ABS(N715*Constants!$B$4),0))</f>
        <v>0.54005</v>
      </c>
      <c r="Q715">
        <f>IF(J715&lt;&gt;0,(ABS(M715*Constants!$B$10)+50)/100,MAX(Q714-ABS(O715*Constants!$B$4),0))</f>
        <v>0.54005</v>
      </c>
      <c r="R715">
        <f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400.5</v>
      </c>
      <c r="S715">
        <f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400.5</v>
      </c>
      <c r="T715">
        <f t="shared" si="189"/>
        <v>400.5</v>
      </c>
      <c r="U715">
        <f t="shared" si="190"/>
        <v>400.5</v>
      </c>
      <c r="V715">
        <f>IF(I715&lt;&gt;0,(ABS(R715*Constants!$B$4)+50)/100,IF(R715=0,MAX((0-ABS(T715*Constants!$B$4)),0),(ABS(R715*Constants!$B$4)+50)/100))</f>
        <v>501.125</v>
      </c>
      <c r="W715">
        <f>IF(J715&lt;&gt;0,(ABS(S715*Constants!$B$4)+50)/100,IF(S715=0,MAX((0-ABS(U715*Constants!$B$4)),0),(ABS(S715*Constants!$B$4)+50)/100))</f>
        <v>501.125</v>
      </c>
      <c r="X715">
        <f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400.5</v>
      </c>
      <c r="Y715">
        <f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400.5</v>
      </c>
      <c r="Z715">
        <f t="shared" si="191"/>
        <v>400.5</v>
      </c>
      <c r="AA715">
        <f t="shared" si="192"/>
        <v>400.5</v>
      </c>
      <c r="AB715">
        <f>IF(I715&lt;&gt;0,(ABS(X715*Constants!$B$10)+50)/100,IF(X715=0,MAX((AB714-ABS(Z715*Constants!$B$4)),0),(ABS(X715*Constants!$B$4)+50)/100))</f>
        <v>0.54005</v>
      </c>
      <c r="AC715">
        <f>IF(J715&lt;&gt;0,(ABS(Y715*Constants!$B$10)+50)/100,IF(Y715=0,MAX((AC714-ABS(AA715*Constants!$B$4)),0),(ABS(Y715*Constants!$B$4)+50)/100))</f>
        <v>0.54005</v>
      </c>
      <c r="AD715">
        <f t="shared" si="193"/>
        <v>401</v>
      </c>
      <c r="AE715">
        <f t="shared" si="194"/>
        <v>400.5</v>
      </c>
      <c r="AF715">
        <f t="shared" si="195"/>
        <v>400.5</v>
      </c>
      <c r="AG715">
        <f>((Constants!$B$5*AG714)+Constants!$B$4*AD715+AH714)/(Constants!$B$5+Constants!$B$4)</f>
        <v>401</v>
      </c>
      <c r="AH715">
        <f>((Constants!$B$5*AG714)+Constants!$B$4*AD715+AH714)-(Constants!$B$5+Constants!$B$4)*AG715</f>
        <v>0</v>
      </c>
      <c r="AI715">
        <f>((Constants!$B$5*AI714)+Constants!$B$4*AE715+AJ714)/(Constants!$B$5+Constants!$B$4)</f>
        <v>400.5</v>
      </c>
      <c r="AJ715">
        <f>((Constants!$B$5*AI714)+Constants!$B$4*AE715+AJ714)-(Constants!$B$4+Constants!$B$5)*AI715</f>
        <v>0</v>
      </c>
      <c r="AK715">
        <f>((Constants!$B$5*AK714)+Constants!$B$4*AF715+AL714)/(Constants!$B$5+Constants!$B$4)</f>
        <v>400.5</v>
      </c>
      <c r="AL715">
        <f>((Constants!$B$5*AK714)+Constants!$B$4*AF715+AL714)-(Constants!$B$5+Constants!$B$4)*AK715</f>
        <v>0</v>
      </c>
      <c r="AM715">
        <f t="shared" si="196"/>
        <v>1</v>
      </c>
      <c r="AN715">
        <f t="shared" si="197"/>
        <v>1</v>
      </c>
      <c r="AO715">
        <f>(200000*(ABS(N715)-ABS(N713))+Constants!$B$7)/(2*Constants!$B$7)</f>
        <v>0.5</v>
      </c>
      <c r="AP715">
        <f>(200000*(ABS(O715)-ABS(O713))+Constants!$B$7)/(2*Constants!$B$7)</f>
        <v>0.5</v>
      </c>
      <c r="AQ715">
        <f t="shared" si="198"/>
        <v>1</v>
      </c>
      <c r="AR715">
        <f>(Constants!$B$3*Constants!$B$8*I715*K715+AS714)/(Constants!$B$9*Constants!$B$4)</f>
        <v>2.51327433628319</v>
      </c>
      <c r="AS715">
        <f>(Constants!$B$3*Constants!$B$8*I715*K715+AS714)-(AR715*Constants!$B$9*Constants!$B$4)</f>
        <v>0</v>
      </c>
      <c r="AT715">
        <f t="shared" si="199"/>
        <v>1791.96460176988</v>
      </c>
      <c r="AU715">
        <f t="array" ref="AU715">IF(SUMPRODUCT(--(SIGN(AN682:AN714)=SIGN(K683:K715)))=0,2,IF(AV714&gt;0,1,0))</f>
        <v>0</v>
      </c>
      <c r="AV715">
        <f>IF(AU715=2,ROUND(5*1000/Constants!$B$11,0),IF(AV714&gt;0,AV714-1,0))</f>
        <v>0</v>
      </c>
      <c r="AW715">
        <f t="shared" si="200"/>
        <v>0</v>
      </c>
      <c r="AX715">
        <f ca="1" t="array" ref="AX715">IF(AW715&gt;Constants!$B$12,2,IF(SUMPRODUCT(--(AX696:AX715=2))=0,0,1))</f>
        <v>2</v>
      </c>
      <c r="AZ715">
        <f t="array" ref="AZ715">IF(ABS(AG715)&gt;Constants!$B$13,2,IF(SUMPRODUCT(--(AZ695:AZ714=2))=0,0,1))</f>
        <v>0</v>
      </c>
    </row>
    <row r="716" spans="1:52">
      <c r="A716" s="3">
        <v>714</v>
      </c>
      <c r="B716">
        <f>Signals!D715</f>
        <v>1</v>
      </c>
      <c r="C716">
        <f>Signals!E715</f>
        <v>1</v>
      </c>
      <c r="D716">
        <f>Signals!G715</f>
        <v>0</v>
      </c>
      <c r="E716">
        <f>Signals!J715</f>
        <v>0</v>
      </c>
      <c r="F716">
        <f>Signals!K715</f>
        <v>0</v>
      </c>
      <c r="G716">
        <f>IF(Constants!$B$2=2,-B716,B716)</f>
        <v>1</v>
      </c>
      <c r="H716">
        <f>IF(Constants!$C$2=2,-C716,C716)</f>
        <v>1</v>
      </c>
      <c r="I716">
        <f t="shared" si="184"/>
        <v>1</v>
      </c>
      <c r="J716">
        <f t="shared" si="185"/>
        <v>1</v>
      </c>
      <c r="K716">
        <f t="shared" si="186"/>
        <v>1</v>
      </c>
      <c r="L716">
        <f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400.5</v>
      </c>
      <c r="M716">
        <f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400.5</v>
      </c>
      <c r="N716">
        <f t="shared" si="187"/>
        <v>400.5</v>
      </c>
      <c r="O716">
        <f t="shared" si="188"/>
        <v>400.5</v>
      </c>
      <c r="P716">
        <f>IF(I716&lt;&gt;0,(ABS(L716*Constants!$B$10)+50)/100,MAX(P715-ABS(N716*Constants!$B$4),0))</f>
        <v>0.54005</v>
      </c>
      <c r="Q716">
        <f>IF(J716&lt;&gt;0,(ABS(M716*Constants!$B$10)+50)/100,MAX(Q715-ABS(O716*Constants!$B$4),0))</f>
        <v>0.54005</v>
      </c>
      <c r="R716">
        <f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400.5</v>
      </c>
      <c r="S716">
        <f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400.5</v>
      </c>
      <c r="T716">
        <f t="shared" si="189"/>
        <v>400.5</v>
      </c>
      <c r="U716">
        <f t="shared" si="190"/>
        <v>400.5</v>
      </c>
      <c r="V716">
        <f>IF(I716&lt;&gt;0,(ABS(R716*Constants!$B$4)+50)/100,IF(R716=0,MAX((0-ABS(T716*Constants!$B$4)),0),(ABS(R716*Constants!$B$4)+50)/100))</f>
        <v>501.125</v>
      </c>
      <c r="W716">
        <f>IF(J716&lt;&gt;0,(ABS(S716*Constants!$B$4)+50)/100,IF(S716=0,MAX((0-ABS(U716*Constants!$B$4)),0),(ABS(S716*Constants!$B$4)+50)/100))</f>
        <v>501.125</v>
      </c>
      <c r="X716">
        <f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400.5</v>
      </c>
      <c r="Y716">
        <f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400.5</v>
      </c>
      <c r="Z716">
        <f t="shared" si="191"/>
        <v>400.5</v>
      </c>
      <c r="AA716">
        <f t="shared" si="192"/>
        <v>400.5</v>
      </c>
      <c r="AB716">
        <f>IF(I716&lt;&gt;0,(ABS(X716*Constants!$B$10)+50)/100,IF(X716=0,MAX((AB715-ABS(Z716*Constants!$B$4)),0),(ABS(X716*Constants!$B$4)+50)/100))</f>
        <v>0.54005</v>
      </c>
      <c r="AC716">
        <f>IF(J716&lt;&gt;0,(ABS(Y716*Constants!$B$10)+50)/100,IF(Y716=0,MAX((AC715-ABS(AA716*Constants!$B$4)),0),(ABS(Y716*Constants!$B$4)+50)/100))</f>
        <v>0.54005</v>
      </c>
      <c r="AD716">
        <f t="shared" si="193"/>
        <v>401</v>
      </c>
      <c r="AE716">
        <f t="shared" si="194"/>
        <v>400.5</v>
      </c>
      <c r="AF716">
        <f t="shared" si="195"/>
        <v>400.5</v>
      </c>
      <c r="AG716">
        <f>((Constants!$B$5*AG715)+Constants!$B$4*AD716+AH715)/(Constants!$B$5+Constants!$B$4)</f>
        <v>401</v>
      </c>
      <c r="AH716">
        <f>((Constants!$B$5*AG715)+Constants!$B$4*AD716+AH715)-(Constants!$B$5+Constants!$B$4)*AG716</f>
        <v>0</v>
      </c>
      <c r="AI716">
        <f>((Constants!$B$5*AI715)+Constants!$B$4*AE716+AJ715)/(Constants!$B$5+Constants!$B$4)</f>
        <v>400.5</v>
      </c>
      <c r="AJ716">
        <f>((Constants!$B$5*AI715)+Constants!$B$4*AE716+AJ715)-(Constants!$B$4+Constants!$B$5)*AI716</f>
        <v>0</v>
      </c>
      <c r="AK716">
        <f>((Constants!$B$5*AK715)+Constants!$B$4*AF716+AL715)/(Constants!$B$5+Constants!$B$4)</f>
        <v>400.5</v>
      </c>
      <c r="AL716">
        <f>((Constants!$B$5*AK715)+Constants!$B$4*AF716+AL715)-(Constants!$B$5+Constants!$B$4)*AK716</f>
        <v>0</v>
      </c>
      <c r="AM716">
        <f t="shared" si="196"/>
        <v>1</v>
      </c>
      <c r="AN716">
        <f t="shared" si="197"/>
        <v>1</v>
      </c>
      <c r="AO716">
        <f>(200000*(ABS(N716)-ABS(N714))+Constants!$B$7)/(2*Constants!$B$7)</f>
        <v>0.5</v>
      </c>
      <c r="AP716">
        <f>(200000*(ABS(O716)-ABS(O714))+Constants!$B$7)/(2*Constants!$B$7)</f>
        <v>0.5</v>
      </c>
      <c r="AQ716">
        <f t="shared" si="198"/>
        <v>1</v>
      </c>
      <c r="AR716">
        <f>(Constants!$B$3*Constants!$B$8*I716*K716+AS715)/(Constants!$B$9*Constants!$B$4)</f>
        <v>2.51327433628319</v>
      </c>
      <c r="AS716">
        <f>(Constants!$B$3*Constants!$B$8*I716*K716+AS715)-(AR716*Constants!$B$9*Constants!$B$4)</f>
        <v>0</v>
      </c>
      <c r="AT716">
        <f t="shared" si="199"/>
        <v>1794.47787610616</v>
      </c>
      <c r="AU716">
        <f t="array" ref="AU716">IF(SUMPRODUCT(--(SIGN(AN683:AN715)=SIGN(K684:K716)))=0,2,IF(AV715&gt;0,1,0))</f>
        <v>0</v>
      </c>
      <c r="AV716">
        <f>IF(AU716=2,ROUND(5*1000/Constants!$B$11,0),IF(AV715&gt;0,AV715-1,0))</f>
        <v>0</v>
      </c>
      <c r="AW716">
        <f t="shared" si="200"/>
        <v>0</v>
      </c>
      <c r="AX716">
        <f ca="1" t="array" ref="AX716">IF(AW716&gt;Constants!$B$12,2,IF(SUMPRODUCT(--(AX697:AX716=2))=0,0,1))</f>
        <v>2</v>
      </c>
      <c r="AZ716">
        <f t="array" ref="AZ716">IF(ABS(AG716)&gt;Constants!$B$13,2,IF(SUMPRODUCT(--(AZ696:AZ715=2))=0,0,1))</f>
        <v>0</v>
      </c>
    </row>
    <row r="717" spans="1:52">
      <c r="A717" s="3">
        <v>715</v>
      </c>
      <c r="B717">
        <f>Signals!D716</f>
        <v>1</v>
      </c>
      <c r="C717">
        <f>Signals!E716</f>
        <v>1</v>
      </c>
      <c r="D717">
        <f>Signals!G716</f>
        <v>0</v>
      </c>
      <c r="E717">
        <f>Signals!J716</f>
        <v>0</v>
      </c>
      <c r="F717">
        <f>Signals!K716</f>
        <v>0</v>
      </c>
      <c r="G717">
        <f>IF(Constants!$B$2=2,-B717,B717)</f>
        <v>1</v>
      </c>
      <c r="H717">
        <f>IF(Constants!$C$2=2,-C717,C717)</f>
        <v>1</v>
      </c>
      <c r="I717">
        <f t="shared" si="184"/>
        <v>1</v>
      </c>
      <c r="J717">
        <f t="shared" si="185"/>
        <v>1</v>
      </c>
      <c r="K717">
        <f t="shared" si="186"/>
        <v>1</v>
      </c>
      <c r="L717">
        <f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400.5</v>
      </c>
      <c r="M717">
        <f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400.5</v>
      </c>
      <c r="N717">
        <f t="shared" si="187"/>
        <v>400.5</v>
      </c>
      <c r="O717">
        <f t="shared" si="188"/>
        <v>400.5</v>
      </c>
      <c r="P717">
        <f>IF(I717&lt;&gt;0,(ABS(L717*Constants!$B$10)+50)/100,MAX(P716-ABS(N717*Constants!$B$4),0))</f>
        <v>0.54005</v>
      </c>
      <c r="Q717">
        <f>IF(J717&lt;&gt;0,(ABS(M717*Constants!$B$10)+50)/100,MAX(Q716-ABS(O717*Constants!$B$4),0))</f>
        <v>0.54005</v>
      </c>
      <c r="R717">
        <f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400.5</v>
      </c>
      <c r="S717">
        <f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400.5</v>
      </c>
      <c r="T717">
        <f t="shared" si="189"/>
        <v>400.5</v>
      </c>
      <c r="U717">
        <f t="shared" si="190"/>
        <v>400.5</v>
      </c>
      <c r="V717">
        <f>IF(I717&lt;&gt;0,(ABS(R717*Constants!$B$4)+50)/100,IF(R717=0,MAX((0-ABS(T717*Constants!$B$4)),0),(ABS(R717*Constants!$B$4)+50)/100))</f>
        <v>501.125</v>
      </c>
      <c r="W717">
        <f>IF(J717&lt;&gt;0,(ABS(S717*Constants!$B$4)+50)/100,IF(S717=0,MAX((0-ABS(U717*Constants!$B$4)),0),(ABS(S717*Constants!$B$4)+50)/100))</f>
        <v>501.125</v>
      </c>
      <c r="X717">
        <f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400.5</v>
      </c>
      <c r="Y717">
        <f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400.5</v>
      </c>
      <c r="Z717">
        <f t="shared" si="191"/>
        <v>400.5</v>
      </c>
      <c r="AA717">
        <f t="shared" si="192"/>
        <v>400.5</v>
      </c>
      <c r="AB717">
        <f>IF(I717&lt;&gt;0,(ABS(X717*Constants!$B$10)+50)/100,IF(X717=0,MAX((AB716-ABS(Z717*Constants!$B$4)),0),(ABS(X717*Constants!$B$4)+50)/100))</f>
        <v>0.54005</v>
      </c>
      <c r="AC717">
        <f>IF(J717&lt;&gt;0,(ABS(Y717*Constants!$B$10)+50)/100,IF(Y717=0,MAX((AC716-ABS(AA717*Constants!$B$4)),0),(ABS(Y717*Constants!$B$4)+50)/100))</f>
        <v>0.54005</v>
      </c>
      <c r="AD717">
        <f t="shared" si="193"/>
        <v>401</v>
      </c>
      <c r="AE717">
        <f t="shared" si="194"/>
        <v>400.5</v>
      </c>
      <c r="AF717">
        <f t="shared" si="195"/>
        <v>400.5</v>
      </c>
      <c r="AG717">
        <f>((Constants!$B$5*AG716)+Constants!$B$4*AD717+AH716)/(Constants!$B$5+Constants!$B$4)</f>
        <v>401</v>
      </c>
      <c r="AH717">
        <f>((Constants!$B$5*AG716)+Constants!$B$4*AD717+AH716)-(Constants!$B$5+Constants!$B$4)*AG717</f>
        <v>0</v>
      </c>
      <c r="AI717">
        <f>((Constants!$B$5*AI716)+Constants!$B$4*AE717+AJ716)/(Constants!$B$5+Constants!$B$4)</f>
        <v>400.5</v>
      </c>
      <c r="AJ717">
        <f>((Constants!$B$5*AI716)+Constants!$B$4*AE717+AJ716)-(Constants!$B$4+Constants!$B$5)*AI717</f>
        <v>0</v>
      </c>
      <c r="AK717">
        <f>((Constants!$B$5*AK716)+Constants!$B$4*AF717+AL716)/(Constants!$B$5+Constants!$B$4)</f>
        <v>400.5</v>
      </c>
      <c r="AL717">
        <f>((Constants!$B$5*AK716)+Constants!$B$4*AF717+AL716)-(Constants!$B$5+Constants!$B$4)*AK717</f>
        <v>0</v>
      </c>
      <c r="AM717">
        <f t="shared" si="196"/>
        <v>1</v>
      </c>
      <c r="AN717">
        <f t="shared" si="197"/>
        <v>1</v>
      </c>
      <c r="AO717">
        <f>(200000*(ABS(N717)-ABS(N715))+Constants!$B$7)/(2*Constants!$B$7)</f>
        <v>0.5</v>
      </c>
      <c r="AP717">
        <f>(200000*(ABS(O717)-ABS(O715))+Constants!$B$7)/(2*Constants!$B$7)</f>
        <v>0.5</v>
      </c>
      <c r="AQ717">
        <f t="shared" si="198"/>
        <v>1</v>
      </c>
      <c r="AR717">
        <f>(Constants!$B$3*Constants!$B$8*I717*K717+AS716)/(Constants!$B$9*Constants!$B$4)</f>
        <v>2.51327433628319</v>
      </c>
      <c r="AS717">
        <f>(Constants!$B$3*Constants!$B$8*I717*K717+AS716)-(AR717*Constants!$B$9*Constants!$B$4)</f>
        <v>0</v>
      </c>
      <c r="AT717">
        <f t="shared" si="199"/>
        <v>1796.99115044244</v>
      </c>
      <c r="AU717">
        <f t="array" ref="AU717">IF(SUMPRODUCT(--(SIGN(AN684:AN716)=SIGN(K685:K717)))=0,2,IF(AV716&gt;0,1,0))</f>
        <v>0</v>
      </c>
      <c r="AV717">
        <f>IF(AU717=2,ROUND(5*1000/Constants!$B$11,0),IF(AV716&gt;0,AV716-1,0))</f>
        <v>0</v>
      </c>
      <c r="AW717">
        <f t="shared" si="200"/>
        <v>0</v>
      </c>
      <c r="AX717">
        <f ca="1" t="array" ref="AX717">IF(AW717&gt;Constants!$B$12,2,IF(SUMPRODUCT(--(AX698:AX717=2))=0,0,1))</f>
        <v>2</v>
      </c>
      <c r="AZ717">
        <f t="array" ref="AZ717">IF(ABS(AG717)&gt;Constants!$B$13,2,IF(SUMPRODUCT(--(AZ697:AZ716=2))=0,0,1))</f>
        <v>0</v>
      </c>
    </row>
    <row r="718" spans="1:52">
      <c r="A718" s="3">
        <v>716</v>
      </c>
      <c r="B718">
        <f>Signals!D717</f>
        <v>1</v>
      </c>
      <c r="C718">
        <f>Signals!E717</f>
        <v>1</v>
      </c>
      <c r="D718">
        <f>Signals!G717</f>
        <v>0</v>
      </c>
      <c r="E718">
        <f>Signals!J717</f>
        <v>0</v>
      </c>
      <c r="F718">
        <f>Signals!K717</f>
        <v>0</v>
      </c>
      <c r="G718">
        <f>IF(Constants!$B$2=2,-B718,B718)</f>
        <v>1</v>
      </c>
      <c r="H718">
        <f>IF(Constants!$C$2=2,-C718,C718)</f>
        <v>1</v>
      </c>
      <c r="I718">
        <f t="shared" si="184"/>
        <v>1</v>
      </c>
      <c r="J718">
        <f t="shared" si="185"/>
        <v>1</v>
      </c>
      <c r="K718">
        <f t="shared" si="186"/>
        <v>1</v>
      </c>
      <c r="L718">
        <f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400.5</v>
      </c>
      <c r="M718">
        <f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400.5</v>
      </c>
      <c r="N718">
        <f t="shared" si="187"/>
        <v>400.5</v>
      </c>
      <c r="O718">
        <f t="shared" si="188"/>
        <v>400.5</v>
      </c>
      <c r="P718">
        <f>IF(I718&lt;&gt;0,(ABS(L718*Constants!$B$10)+50)/100,MAX(P717-ABS(N718*Constants!$B$4),0))</f>
        <v>0.54005</v>
      </c>
      <c r="Q718">
        <f>IF(J718&lt;&gt;0,(ABS(M718*Constants!$B$10)+50)/100,MAX(Q717-ABS(O718*Constants!$B$4),0))</f>
        <v>0.54005</v>
      </c>
      <c r="R718">
        <f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400.5</v>
      </c>
      <c r="S718">
        <f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400.5</v>
      </c>
      <c r="T718">
        <f t="shared" si="189"/>
        <v>400.5</v>
      </c>
      <c r="U718">
        <f t="shared" si="190"/>
        <v>400.5</v>
      </c>
      <c r="V718">
        <f>IF(I718&lt;&gt;0,(ABS(R718*Constants!$B$4)+50)/100,IF(R718=0,MAX((0-ABS(T718*Constants!$B$4)),0),(ABS(R718*Constants!$B$4)+50)/100))</f>
        <v>501.125</v>
      </c>
      <c r="W718">
        <f>IF(J718&lt;&gt;0,(ABS(S718*Constants!$B$4)+50)/100,IF(S718=0,MAX((0-ABS(U718*Constants!$B$4)),0),(ABS(S718*Constants!$B$4)+50)/100))</f>
        <v>501.125</v>
      </c>
      <c r="X718">
        <f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400.5</v>
      </c>
      <c r="Y718">
        <f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400.5</v>
      </c>
      <c r="Z718">
        <f t="shared" si="191"/>
        <v>400.5</v>
      </c>
      <c r="AA718">
        <f t="shared" si="192"/>
        <v>400.5</v>
      </c>
      <c r="AB718">
        <f>IF(I718&lt;&gt;0,(ABS(X718*Constants!$B$10)+50)/100,IF(X718=0,MAX((AB717-ABS(Z718*Constants!$B$4)),0),(ABS(X718*Constants!$B$4)+50)/100))</f>
        <v>0.54005</v>
      </c>
      <c r="AC718">
        <f>IF(J718&lt;&gt;0,(ABS(Y718*Constants!$B$10)+50)/100,IF(Y718=0,MAX((AC717-ABS(AA718*Constants!$B$4)),0),(ABS(Y718*Constants!$B$4)+50)/100))</f>
        <v>0.54005</v>
      </c>
      <c r="AD718">
        <f t="shared" si="193"/>
        <v>401</v>
      </c>
      <c r="AE718">
        <f t="shared" si="194"/>
        <v>400.5</v>
      </c>
      <c r="AF718">
        <f t="shared" si="195"/>
        <v>400.5</v>
      </c>
      <c r="AG718">
        <f>((Constants!$B$5*AG717)+Constants!$B$4*AD718+AH717)/(Constants!$B$5+Constants!$B$4)</f>
        <v>401</v>
      </c>
      <c r="AH718">
        <f>((Constants!$B$5*AG717)+Constants!$B$4*AD718+AH717)-(Constants!$B$5+Constants!$B$4)*AG718</f>
        <v>0</v>
      </c>
      <c r="AI718">
        <f>((Constants!$B$5*AI717)+Constants!$B$4*AE718+AJ717)/(Constants!$B$5+Constants!$B$4)</f>
        <v>400.5</v>
      </c>
      <c r="AJ718">
        <f>((Constants!$B$5*AI717)+Constants!$B$4*AE718+AJ717)-(Constants!$B$4+Constants!$B$5)*AI718</f>
        <v>0</v>
      </c>
      <c r="AK718">
        <f>((Constants!$B$5*AK717)+Constants!$B$4*AF718+AL717)/(Constants!$B$5+Constants!$B$4)</f>
        <v>400.5</v>
      </c>
      <c r="AL718">
        <f>((Constants!$B$5*AK717)+Constants!$B$4*AF718+AL717)-(Constants!$B$5+Constants!$B$4)*AK718</f>
        <v>0</v>
      </c>
      <c r="AM718">
        <f t="shared" si="196"/>
        <v>1</v>
      </c>
      <c r="AN718">
        <f t="shared" si="197"/>
        <v>1</v>
      </c>
      <c r="AO718">
        <f>(200000*(ABS(N718)-ABS(N716))+Constants!$B$7)/(2*Constants!$B$7)</f>
        <v>0.5</v>
      </c>
      <c r="AP718">
        <f>(200000*(ABS(O718)-ABS(O716))+Constants!$B$7)/(2*Constants!$B$7)</f>
        <v>0.5</v>
      </c>
      <c r="AQ718">
        <f t="shared" si="198"/>
        <v>1</v>
      </c>
      <c r="AR718">
        <f>(Constants!$B$3*Constants!$B$8*I718*K718+AS717)/(Constants!$B$9*Constants!$B$4)</f>
        <v>2.51327433628319</v>
      </c>
      <c r="AS718">
        <f>(Constants!$B$3*Constants!$B$8*I718*K718+AS717)-(AR718*Constants!$B$9*Constants!$B$4)</f>
        <v>0</v>
      </c>
      <c r="AT718">
        <f t="shared" si="199"/>
        <v>1799.50442477873</v>
      </c>
      <c r="AU718">
        <f t="array" ref="AU718">IF(SUMPRODUCT(--(SIGN(AN685:AN717)=SIGN(K686:K718)))=0,2,IF(AV717&gt;0,1,0))</f>
        <v>0</v>
      </c>
      <c r="AV718">
        <f>IF(AU718=2,ROUND(5*1000/Constants!$B$11,0),IF(AV717&gt;0,AV717-1,0))</f>
        <v>0</v>
      </c>
      <c r="AW718">
        <f t="shared" si="200"/>
        <v>0</v>
      </c>
      <c r="AX718">
        <f ca="1" t="array" ref="AX718">IF(AW718&gt;Constants!$B$12,2,IF(SUMPRODUCT(--(AX699:AX718=2))=0,0,1))</f>
        <v>2</v>
      </c>
      <c r="AZ718">
        <f t="array" ref="AZ718">IF(ABS(AG718)&gt;Constants!$B$13,2,IF(SUMPRODUCT(--(AZ698:AZ717=2))=0,0,1))</f>
        <v>0</v>
      </c>
    </row>
    <row r="719" spans="1:52">
      <c r="A719" s="3">
        <v>717</v>
      </c>
      <c r="B719">
        <f>Signals!D718</f>
        <v>1</v>
      </c>
      <c r="C719">
        <f>Signals!E718</f>
        <v>1</v>
      </c>
      <c r="D719">
        <f>Signals!G718</f>
        <v>0</v>
      </c>
      <c r="E719">
        <f>Signals!J718</f>
        <v>0</v>
      </c>
      <c r="F719">
        <f>Signals!K718</f>
        <v>0</v>
      </c>
      <c r="G719">
        <f>IF(Constants!$B$2=2,-B719,B719)</f>
        <v>1</v>
      </c>
      <c r="H719">
        <f>IF(Constants!$C$2=2,-C719,C719)</f>
        <v>1</v>
      </c>
      <c r="I719">
        <f t="shared" si="184"/>
        <v>1</v>
      </c>
      <c r="J719">
        <f t="shared" si="185"/>
        <v>1</v>
      </c>
      <c r="K719">
        <f t="shared" si="186"/>
        <v>1</v>
      </c>
      <c r="L719">
        <f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400.5</v>
      </c>
      <c r="M719">
        <f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400.5</v>
      </c>
      <c r="N719">
        <f t="shared" si="187"/>
        <v>400.5</v>
      </c>
      <c r="O719">
        <f t="shared" si="188"/>
        <v>400.5</v>
      </c>
      <c r="P719">
        <f>IF(I719&lt;&gt;0,(ABS(L719*Constants!$B$10)+50)/100,MAX(P718-ABS(N719*Constants!$B$4),0))</f>
        <v>0.54005</v>
      </c>
      <c r="Q719">
        <f>IF(J719&lt;&gt;0,(ABS(M719*Constants!$B$10)+50)/100,MAX(Q718-ABS(O719*Constants!$B$4),0))</f>
        <v>0.54005</v>
      </c>
      <c r="R719">
        <f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400.5</v>
      </c>
      <c r="S719">
        <f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400.5</v>
      </c>
      <c r="T719">
        <f t="shared" si="189"/>
        <v>400.5</v>
      </c>
      <c r="U719">
        <f t="shared" si="190"/>
        <v>400.5</v>
      </c>
      <c r="V719">
        <f>IF(I719&lt;&gt;0,(ABS(R719*Constants!$B$4)+50)/100,IF(R719=0,MAX((0-ABS(T719*Constants!$B$4)),0),(ABS(R719*Constants!$B$4)+50)/100))</f>
        <v>501.125</v>
      </c>
      <c r="W719">
        <f>IF(J719&lt;&gt;0,(ABS(S719*Constants!$B$4)+50)/100,IF(S719=0,MAX((0-ABS(U719*Constants!$B$4)),0),(ABS(S719*Constants!$B$4)+50)/100))</f>
        <v>501.125</v>
      </c>
      <c r="X719">
        <f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400.5</v>
      </c>
      <c r="Y719">
        <f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400.5</v>
      </c>
      <c r="Z719">
        <f t="shared" si="191"/>
        <v>400.5</v>
      </c>
      <c r="AA719">
        <f t="shared" si="192"/>
        <v>400.5</v>
      </c>
      <c r="AB719">
        <f>IF(I719&lt;&gt;0,(ABS(X719*Constants!$B$10)+50)/100,IF(X719=0,MAX((AB718-ABS(Z719*Constants!$B$4)),0),(ABS(X719*Constants!$B$4)+50)/100))</f>
        <v>0.54005</v>
      </c>
      <c r="AC719">
        <f>IF(J719&lt;&gt;0,(ABS(Y719*Constants!$B$10)+50)/100,IF(Y719=0,MAX((AC718-ABS(AA719*Constants!$B$4)),0),(ABS(Y719*Constants!$B$4)+50)/100))</f>
        <v>0.54005</v>
      </c>
      <c r="AD719">
        <f t="shared" si="193"/>
        <v>401</v>
      </c>
      <c r="AE719">
        <f t="shared" si="194"/>
        <v>400.5</v>
      </c>
      <c r="AF719">
        <f t="shared" si="195"/>
        <v>400.5</v>
      </c>
      <c r="AG719">
        <f>((Constants!$B$5*AG718)+Constants!$B$4*AD719+AH718)/(Constants!$B$5+Constants!$B$4)</f>
        <v>401</v>
      </c>
      <c r="AH719">
        <f>((Constants!$B$5*AG718)+Constants!$B$4*AD719+AH718)-(Constants!$B$5+Constants!$B$4)*AG719</f>
        <v>0</v>
      </c>
      <c r="AI719">
        <f>((Constants!$B$5*AI718)+Constants!$B$4*AE719+AJ718)/(Constants!$B$5+Constants!$B$4)</f>
        <v>400.5</v>
      </c>
      <c r="AJ719">
        <f>((Constants!$B$5*AI718)+Constants!$B$4*AE719+AJ718)-(Constants!$B$4+Constants!$B$5)*AI719</f>
        <v>0</v>
      </c>
      <c r="AK719">
        <f>((Constants!$B$5*AK718)+Constants!$B$4*AF719+AL718)/(Constants!$B$5+Constants!$B$4)</f>
        <v>400.5</v>
      </c>
      <c r="AL719">
        <f>((Constants!$B$5*AK718)+Constants!$B$4*AF719+AL718)-(Constants!$B$5+Constants!$B$4)*AK719</f>
        <v>0</v>
      </c>
      <c r="AM719">
        <f t="shared" si="196"/>
        <v>1</v>
      </c>
      <c r="AN719">
        <f t="shared" si="197"/>
        <v>1</v>
      </c>
      <c r="AO719">
        <f>(200000*(ABS(N719)-ABS(N717))+Constants!$B$7)/(2*Constants!$B$7)</f>
        <v>0.5</v>
      </c>
      <c r="AP719">
        <f>(200000*(ABS(O719)-ABS(O717))+Constants!$B$7)/(2*Constants!$B$7)</f>
        <v>0.5</v>
      </c>
      <c r="AQ719">
        <f t="shared" si="198"/>
        <v>1</v>
      </c>
      <c r="AR719">
        <f>(Constants!$B$3*Constants!$B$8*I719*K719+AS718)/(Constants!$B$9*Constants!$B$4)</f>
        <v>2.51327433628319</v>
      </c>
      <c r="AS719">
        <f>(Constants!$B$3*Constants!$B$8*I719*K719+AS718)-(AR719*Constants!$B$9*Constants!$B$4)</f>
        <v>0</v>
      </c>
      <c r="AT719">
        <f t="shared" si="199"/>
        <v>1802.01769911501</v>
      </c>
      <c r="AU719">
        <f t="array" ref="AU719">IF(SUMPRODUCT(--(SIGN(AN686:AN718)=SIGN(K687:K719)))=0,2,IF(AV718&gt;0,1,0))</f>
        <v>0</v>
      </c>
      <c r="AV719">
        <f>IF(AU719=2,ROUND(5*1000/Constants!$B$11,0),IF(AV718&gt;0,AV718-1,0))</f>
        <v>0</v>
      </c>
      <c r="AW719">
        <f t="shared" si="200"/>
        <v>0</v>
      </c>
      <c r="AX719">
        <f ca="1" t="array" ref="AX719">IF(AW719&gt;Constants!$B$12,2,IF(SUMPRODUCT(--(AX700:AX719=2))=0,0,1))</f>
        <v>2</v>
      </c>
      <c r="AZ719">
        <f t="array" ref="AZ719">IF(ABS(AG719)&gt;Constants!$B$13,2,IF(SUMPRODUCT(--(AZ699:AZ718=2))=0,0,1))</f>
        <v>0</v>
      </c>
    </row>
    <row r="720" spans="1:52">
      <c r="A720" s="3">
        <v>718</v>
      </c>
      <c r="B720">
        <f>Signals!D719</f>
        <v>1</v>
      </c>
      <c r="C720">
        <f>Signals!E719</f>
        <v>1</v>
      </c>
      <c r="D720">
        <f>Signals!G719</f>
        <v>0</v>
      </c>
      <c r="E720">
        <f>Signals!J719</f>
        <v>0</v>
      </c>
      <c r="F720">
        <f>Signals!K719</f>
        <v>0</v>
      </c>
      <c r="G720">
        <f>IF(Constants!$B$2=2,-B720,B720)</f>
        <v>1</v>
      </c>
      <c r="H720">
        <f>IF(Constants!$C$2=2,-C720,C720)</f>
        <v>1</v>
      </c>
      <c r="I720">
        <f t="shared" si="184"/>
        <v>1</v>
      </c>
      <c r="J720">
        <f t="shared" si="185"/>
        <v>1</v>
      </c>
      <c r="K720">
        <f t="shared" si="186"/>
        <v>1</v>
      </c>
      <c r="L720">
        <f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400.5</v>
      </c>
      <c r="M720">
        <f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400.5</v>
      </c>
      <c r="N720">
        <f t="shared" si="187"/>
        <v>400.5</v>
      </c>
      <c r="O720">
        <f t="shared" si="188"/>
        <v>400.5</v>
      </c>
      <c r="P720">
        <f>IF(I720&lt;&gt;0,(ABS(L720*Constants!$B$10)+50)/100,MAX(P719-ABS(N720*Constants!$B$4),0))</f>
        <v>0.54005</v>
      </c>
      <c r="Q720">
        <f>IF(J720&lt;&gt;0,(ABS(M720*Constants!$B$10)+50)/100,MAX(Q719-ABS(O720*Constants!$B$4),0))</f>
        <v>0.54005</v>
      </c>
      <c r="R720">
        <f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400.5</v>
      </c>
      <c r="S720">
        <f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400.5</v>
      </c>
      <c r="T720">
        <f t="shared" si="189"/>
        <v>400.5</v>
      </c>
      <c r="U720">
        <f t="shared" si="190"/>
        <v>400.5</v>
      </c>
      <c r="V720">
        <f>IF(I720&lt;&gt;0,(ABS(R720*Constants!$B$4)+50)/100,IF(R720=0,MAX((0-ABS(T720*Constants!$B$4)),0),(ABS(R720*Constants!$B$4)+50)/100))</f>
        <v>501.125</v>
      </c>
      <c r="W720">
        <f>IF(J720&lt;&gt;0,(ABS(S720*Constants!$B$4)+50)/100,IF(S720=0,MAX((0-ABS(U720*Constants!$B$4)),0),(ABS(S720*Constants!$B$4)+50)/100))</f>
        <v>501.125</v>
      </c>
      <c r="X720">
        <f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400.5</v>
      </c>
      <c r="Y720">
        <f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400.5</v>
      </c>
      <c r="Z720">
        <f t="shared" si="191"/>
        <v>400.5</v>
      </c>
      <c r="AA720">
        <f t="shared" si="192"/>
        <v>400.5</v>
      </c>
      <c r="AB720">
        <f>IF(I720&lt;&gt;0,(ABS(X720*Constants!$B$10)+50)/100,IF(X720=0,MAX((AB719-ABS(Z720*Constants!$B$4)),0),(ABS(X720*Constants!$B$4)+50)/100))</f>
        <v>0.54005</v>
      </c>
      <c r="AC720">
        <f>IF(J720&lt;&gt;0,(ABS(Y720*Constants!$B$10)+50)/100,IF(Y720=0,MAX((AC719-ABS(AA720*Constants!$B$4)),0),(ABS(Y720*Constants!$B$4)+50)/100))</f>
        <v>0.54005</v>
      </c>
      <c r="AD720">
        <f t="shared" si="193"/>
        <v>401</v>
      </c>
      <c r="AE720">
        <f t="shared" si="194"/>
        <v>400.5</v>
      </c>
      <c r="AF720">
        <f t="shared" si="195"/>
        <v>400.5</v>
      </c>
      <c r="AG720">
        <f>((Constants!$B$5*AG719)+Constants!$B$4*AD720+AH719)/(Constants!$B$5+Constants!$B$4)</f>
        <v>401</v>
      </c>
      <c r="AH720">
        <f>((Constants!$B$5*AG719)+Constants!$B$4*AD720+AH719)-(Constants!$B$5+Constants!$B$4)*AG720</f>
        <v>0</v>
      </c>
      <c r="AI720">
        <f>((Constants!$B$5*AI719)+Constants!$B$4*AE720+AJ719)/(Constants!$B$5+Constants!$B$4)</f>
        <v>400.5</v>
      </c>
      <c r="AJ720">
        <f>((Constants!$B$5*AI719)+Constants!$B$4*AE720+AJ719)-(Constants!$B$4+Constants!$B$5)*AI720</f>
        <v>0</v>
      </c>
      <c r="AK720">
        <f>((Constants!$B$5*AK719)+Constants!$B$4*AF720+AL719)/(Constants!$B$5+Constants!$B$4)</f>
        <v>400.5</v>
      </c>
      <c r="AL720">
        <f>((Constants!$B$5*AK719)+Constants!$B$4*AF720+AL719)-(Constants!$B$5+Constants!$B$4)*AK720</f>
        <v>0</v>
      </c>
      <c r="AM720">
        <f t="shared" si="196"/>
        <v>1</v>
      </c>
      <c r="AN720">
        <f t="shared" si="197"/>
        <v>1</v>
      </c>
      <c r="AO720">
        <f>(200000*(ABS(N720)-ABS(N718))+Constants!$B$7)/(2*Constants!$B$7)</f>
        <v>0.5</v>
      </c>
      <c r="AP720">
        <f>(200000*(ABS(O720)-ABS(O718))+Constants!$B$7)/(2*Constants!$B$7)</f>
        <v>0.5</v>
      </c>
      <c r="AQ720">
        <f t="shared" si="198"/>
        <v>1</v>
      </c>
      <c r="AR720">
        <f>(Constants!$B$3*Constants!$B$8*I720*K720+AS719)/(Constants!$B$9*Constants!$B$4)</f>
        <v>2.51327433628319</v>
      </c>
      <c r="AS720">
        <f>(Constants!$B$3*Constants!$B$8*I720*K720+AS719)-(AR720*Constants!$B$9*Constants!$B$4)</f>
        <v>0</v>
      </c>
      <c r="AT720">
        <f t="shared" si="199"/>
        <v>1804.53097345129</v>
      </c>
      <c r="AU720">
        <f t="array" ref="AU720">IF(SUMPRODUCT(--(SIGN(AN687:AN719)=SIGN(K688:K720)))=0,2,IF(AV719&gt;0,1,0))</f>
        <v>0</v>
      </c>
      <c r="AV720">
        <f>IF(AU720=2,ROUND(5*1000/Constants!$B$11,0),IF(AV719&gt;0,AV719-1,0))</f>
        <v>0</v>
      </c>
      <c r="AW720">
        <f t="shared" si="200"/>
        <v>0</v>
      </c>
      <c r="AX720">
        <f ca="1" t="array" ref="AX720">IF(AW720&gt;Constants!$B$12,2,IF(SUMPRODUCT(--(AX701:AX720=2))=0,0,1))</f>
        <v>2</v>
      </c>
      <c r="AZ720">
        <f t="array" ref="AZ720">IF(ABS(AG720)&gt;Constants!$B$13,2,IF(SUMPRODUCT(--(AZ700:AZ719=2))=0,0,1))</f>
        <v>0</v>
      </c>
    </row>
    <row r="721" spans="1:52">
      <c r="A721" s="3">
        <v>719</v>
      </c>
      <c r="B721">
        <f>Signals!D720</f>
        <v>1</v>
      </c>
      <c r="C721">
        <f>Signals!E720</f>
        <v>1</v>
      </c>
      <c r="D721">
        <f>Signals!G720</f>
        <v>0</v>
      </c>
      <c r="E721">
        <f>Signals!J720</f>
        <v>0</v>
      </c>
      <c r="F721">
        <f>Signals!K720</f>
        <v>0</v>
      </c>
      <c r="G721">
        <f>IF(Constants!$B$2=2,-B721,B721)</f>
        <v>1</v>
      </c>
      <c r="H721">
        <f>IF(Constants!$C$2=2,-C721,C721)</f>
        <v>1</v>
      </c>
      <c r="I721">
        <f t="shared" si="184"/>
        <v>1</v>
      </c>
      <c r="J721">
        <f t="shared" si="185"/>
        <v>1</v>
      </c>
      <c r="K721">
        <f t="shared" si="186"/>
        <v>1</v>
      </c>
      <c r="L721">
        <f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400.5</v>
      </c>
      <c r="M721">
        <f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400.5</v>
      </c>
      <c r="N721">
        <f t="shared" si="187"/>
        <v>400.5</v>
      </c>
      <c r="O721">
        <f t="shared" si="188"/>
        <v>400.5</v>
      </c>
      <c r="P721">
        <f>IF(I721&lt;&gt;0,(ABS(L721*Constants!$B$10)+50)/100,MAX(P720-ABS(N721*Constants!$B$4),0))</f>
        <v>0.54005</v>
      </c>
      <c r="Q721">
        <f>IF(J721&lt;&gt;0,(ABS(M721*Constants!$B$10)+50)/100,MAX(Q720-ABS(O721*Constants!$B$4),0))</f>
        <v>0.54005</v>
      </c>
      <c r="R721">
        <f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400.5</v>
      </c>
      <c r="S721">
        <f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400.5</v>
      </c>
      <c r="T721">
        <f t="shared" si="189"/>
        <v>400.5</v>
      </c>
      <c r="U721">
        <f t="shared" si="190"/>
        <v>400.5</v>
      </c>
      <c r="V721">
        <f>IF(I721&lt;&gt;0,(ABS(R721*Constants!$B$4)+50)/100,IF(R721=0,MAX((0-ABS(T721*Constants!$B$4)),0),(ABS(R721*Constants!$B$4)+50)/100))</f>
        <v>501.125</v>
      </c>
      <c r="W721">
        <f>IF(J721&lt;&gt;0,(ABS(S721*Constants!$B$4)+50)/100,IF(S721=0,MAX((0-ABS(U721*Constants!$B$4)),0),(ABS(S721*Constants!$B$4)+50)/100))</f>
        <v>501.125</v>
      </c>
      <c r="X721">
        <f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400.5</v>
      </c>
      <c r="Y721">
        <f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400.5</v>
      </c>
      <c r="Z721">
        <f t="shared" si="191"/>
        <v>400.5</v>
      </c>
      <c r="AA721">
        <f t="shared" si="192"/>
        <v>400.5</v>
      </c>
      <c r="AB721">
        <f>IF(I721&lt;&gt;0,(ABS(X721*Constants!$B$10)+50)/100,IF(X721=0,MAX((AB720-ABS(Z721*Constants!$B$4)),0),(ABS(X721*Constants!$B$4)+50)/100))</f>
        <v>0.54005</v>
      </c>
      <c r="AC721">
        <f>IF(J721&lt;&gt;0,(ABS(Y721*Constants!$B$10)+50)/100,IF(Y721=0,MAX((AC720-ABS(AA721*Constants!$B$4)),0),(ABS(Y721*Constants!$B$4)+50)/100))</f>
        <v>0.54005</v>
      </c>
      <c r="AD721">
        <f t="shared" si="193"/>
        <v>401</v>
      </c>
      <c r="AE721">
        <f t="shared" si="194"/>
        <v>400.5</v>
      </c>
      <c r="AF721">
        <f t="shared" si="195"/>
        <v>400.5</v>
      </c>
      <c r="AG721">
        <f>((Constants!$B$5*AG720)+Constants!$B$4*AD721+AH720)/(Constants!$B$5+Constants!$B$4)</f>
        <v>401</v>
      </c>
      <c r="AH721">
        <f>((Constants!$B$5*AG720)+Constants!$B$4*AD721+AH720)-(Constants!$B$5+Constants!$B$4)*AG721</f>
        <v>0</v>
      </c>
      <c r="AI721">
        <f>((Constants!$B$5*AI720)+Constants!$B$4*AE721+AJ720)/(Constants!$B$5+Constants!$B$4)</f>
        <v>400.5</v>
      </c>
      <c r="AJ721">
        <f>((Constants!$B$5*AI720)+Constants!$B$4*AE721+AJ720)-(Constants!$B$4+Constants!$B$5)*AI721</f>
        <v>0</v>
      </c>
      <c r="AK721">
        <f>((Constants!$B$5*AK720)+Constants!$B$4*AF721+AL720)/(Constants!$B$5+Constants!$B$4)</f>
        <v>400.5</v>
      </c>
      <c r="AL721">
        <f>((Constants!$B$5*AK720)+Constants!$B$4*AF721+AL720)-(Constants!$B$5+Constants!$B$4)*AK721</f>
        <v>0</v>
      </c>
      <c r="AM721">
        <f t="shared" si="196"/>
        <v>1</v>
      </c>
      <c r="AN721">
        <f t="shared" si="197"/>
        <v>1</v>
      </c>
      <c r="AO721">
        <f>(200000*(ABS(N721)-ABS(N719))+Constants!$B$7)/(2*Constants!$B$7)</f>
        <v>0.5</v>
      </c>
      <c r="AP721">
        <f>(200000*(ABS(O721)-ABS(O719))+Constants!$B$7)/(2*Constants!$B$7)</f>
        <v>0.5</v>
      </c>
      <c r="AQ721">
        <f t="shared" si="198"/>
        <v>1</v>
      </c>
      <c r="AR721">
        <f>(Constants!$B$3*Constants!$B$8*I721*K721+AS720)/(Constants!$B$9*Constants!$B$4)</f>
        <v>2.51327433628319</v>
      </c>
      <c r="AS721">
        <f>(Constants!$B$3*Constants!$B$8*I721*K721+AS720)-(AR721*Constants!$B$9*Constants!$B$4)</f>
        <v>0</v>
      </c>
      <c r="AT721">
        <f t="shared" si="199"/>
        <v>1807.04424778758</v>
      </c>
      <c r="AU721">
        <f t="array" ref="AU721">IF(SUMPRODUCT(--(SIGN(AN688:AN720)=SIGN(K689:K721)))=0,2,IF(AV720&gt;0,1,0))</f>
        <v>0</v>
      </c>
      <c r="AV721">
        <f>IF(AU721=2,ROUND(5*1000/Constants!$B$11,0),IF(AV720&gt;0,AV720-1,0))</f>
        <v>0</v>
      </c>
      <c r="AW721">
        <f t="shared" si="200"/>
        <v>0</v>
      </c>
      <c r="AX721">
        <f ca="1" t="array" ref="AX721">IF(AW721&gt;Constants!$B$12,2,IF(SUMPRODUCT(--(AX702:AX721=2))=0,0,1))</f>
        <v>2</v>
      </c>
      <c r="AZ721">
        <f t="array" ref="AZ721">IF(ABS(AG721)&gt;Constants!$B$13,2,IF(SUMPRODUCT(--(AZ701:AZ720=2))=0,0,1))</f>
        <v>0</v>
      </c>
    </row>
    <row r="722" spans="1:52">
      <c r="A722" s="3">
        <v>720</v>
      </c>
      <c r="B722">
        <f>Signals!D721</f>
        <v>1</v>
      </c>
      <c r="C722">
        <f>Signals!E721</f>
        <v>1</v>
      </c>
      <c r="D722">
        <f>Signals!G721</f>
        <v>0</v>
      </c>
      <c r="E722">
        <f>Signals!J721</f>
        <v>0</v>
      </c>
      <c r="F722">
        <f>Signals!K721</f>
        <v>0</v>
      </c>
      <c r="G722">
        <f>IF(Constants!$B$2=2,-B722,B722)</f>
        <v>1</v>
      </c>
      <c r="H722">
        <f>IF(Constants!$C$2=2,-C722,C722)</f>
        <v>1</v>
      </c>
      <c r="I722">
        <f t="shared" si="184"/>
        <v>1</v>
      </c>
      <c r="J722">
        <f t="shared" si="185"/>
        <v>1</v>
      </c>
      <c r="K722">
        <f t="shared" si="186"/>
        <v>1</v>
      </c>
      <c r="L722">
        <f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400.5</v>
      </c>
      <c r="M722">
        <f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400.5</v>
      </c>
      <c r="N722">
        <f t="shared" si="187"/>
        <v>400.5</v>
      </c>
      <c r="O722">
        <f t="shared" si="188"/>
        <v>400.5</v>
      </c>
      <c r="P722">
        <f>IF(I722&lt;&gt;0,(ABS(L722*Constants!$B$10)+50)/100,MAX(P721-ABS(N722*Constants!$B$4),0))</f>
        <v>0.54005</v>
      </c>
      <c r="Q722">
        <f>IF(J722&lt;&gt;0,(ABS(M722*Constants!$B$10)+50)/100,MAX(Q721-ABS(O722*Constants!$B$4),0))</f>
        <v>0.54005</v>
      </c>
      <c r="R722">
        <f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400.5</v>
      </c>
      <c r="S722">
        <f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400.5</v>
      </c>
      <c r="T722">
        <f t="shared" si="189"/>
        <v>400.5</v>
      </c>
      <c r="U722">
        <f t="shared" si="190"/>
        <v>400.5</v>
      </c>
      <c r="V722">
        <f>IF(I722&lt;&gt;0,(ABS(R722*Constants!$B$4)+50)/100,IF(R722=0,MAX((0-ABS(T722*Constants!$B$4)),0),(ABS(R722*Constants!$B$4)+50)/100))</f>
        <v>501.125</v>
      </c>
      <c r="W722">
        <f>IF(J722&lt;&gt;0,(ABS(S722*Constants!$B$4)+50)/100,IF(S722=0,MAX((0-ABS(U722*Constants!$B$4)),0),(ABS(S722*Constants!$B$4)+50)/100))</f>
        <v>501.125</v>
      </c>
      <c r="X722">
        <f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400.5</v>
      </c>
      <c r="Y722">
        <f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400.5</v>
      </c>
      <c r="Z722">
        <f t="shared" si="191"/>
        <v>400.5</v>
      </c>
      <c r="AA722">
        <f t="shared" si="192"/>
        <v>400.5</v>
      </c>
      <c r="AB722">
        <f>IF(I722&lt;&gt;0,(ABS(X722*Constants!$B$10)+50)/100,IF(X722=0,MAX((AB721-ABS(Z722*Constants!$B$4)),0),(ABS(X722*Constants!$B$4)+50)/100))</f>
        <v>0.54005</v>
      </c>
      <c r="AC722">
        <f>IF(J722&lt;&gt;0,(ABS(Y722*Constants!$B$10)+50)/100,IF(Y722=0,MAX((AC721-ABS(AA722*Constants!$B$4)),0),(ABS(Y722*Constants!$B$4)+50)/100))</f>
        <v>0.54005</v>
      </c>
      <c r="AD722">
        <f t="shared" si="193"/>
        <v>401</v>
      </c>
      <c r="AE722">
        <f t="shared" si="194"/>
        <v>400.5</v>
      </c>
      <c r="AF722">
        <f t="shared" si="195"/>
        <v>400.5</v>
      </c>
      <c r="AG722">
        <f>((Constants!$B$5*AG721)+Constants!$B$4*AD722+AH721)/(Constants!$B$5+Constants!$B$4)</f>
        <v>401</v>
      </c>
      <c r="AH722">
        <f>((Constants!$B$5*AG721)+Constants!$B$4*AD722+AH721)-(Constants!$B$5+Constants!$B$4)*AG722</f>
        <v>0</v>
      </c>
      <c r="AI722">
        <f>((Constants!$B$5*AI721)+Constants!$B$4*AE722+AJ721)/(Constants!$B$5+Constants!$B$4)</f>
        <v>400.5</v>
      </c>
      <c r="AJ722">
        <f>((Constants!$B$5*AI721)+Constants!$B$4*AE722+AJ721)-(Constants!$B$4+Constants!$B$5)*AI722</f>
        <v>0</v>
      </c>
      <c r="AK722">
        <f>((Constants!$B$5*AK721)+Constants!$B$4*AF722+AL721)/(Constants!$B$5+Constants!$B$4)</f>
        <v>400.5</v>
      </c>
      <c r="AL722">
        <f>((Constants!$B$5*AK721)+Constants!$B$4*AF722+AL721)-(Constants!$B$5+Constants!$B$4)*AK722</f>
        <v>0</v>
      </c>
      <c r="AM722">
        <f t="shared" si="196"/>
        <v>1</v>
      </c>
      <c r="AN722">
        <f t="shared" si="197"/>
        <v>1</v>
      </c>
      <c r="AO722">
        <f>(200000*(ABS(N722)-ABS(N720))+Constants!$B$7)/(2*Constants!$B$7)</f>
        <v>0.5</v>
      </c>
      <c r="AP722">
        <f>(200000*(ABS(O722)-ABS(O720))+Constants!$B$7)/(2*Constants!$B$7)</f>
        <v>0.5</v>
      </c>
      <c r="AQ722">
        <f t="shared" si="198"/>
        <v>1</v>
      </c>
      <c r="AR722">
        <f>(Constants!$B$3*Constants!$B$8*I722*K722+AS721)/(Constants!$B$9*Constants!$B$4)</f>
        <v>2.51327433628319</v>
      </c>
      <c r="AS722">
        <f>(Constants!$B$3*Constants!$B$8*I722*K722+AS721)-(AR722*Constants!$B$9*Constants!$B$4)</f>
        <v>0</v>
      </c>
      <c r="AT722">
        <f t="shared" si="199"/>
        <v>1809.55752212386</v>
      </c>
      <c r="AU722">
        <f t="array" ref="AU722">IF(SUMPRODUCT(--(SIGN(AN689:AN721)=SIGN(K690:K722)))=0,2,IF(AV721&gt;0,1,0))</f>
        <v>0</v>
      </c>
      <c r="AV722">
        <f>IF(AU722=2,ROUND(5*1000/Constants!$B$11,0),IF(AV721&gt;0,AV721-1,0))</f>
        <v>0</v>
      </c>
      <c r="AW722">
        <f t="shared" si="200"/>
        <v>0</v>
      </c>
      <c r="AX722">
        <f ca="1" t="array" ref="AX722">IF(AW722&gt;Constants!$B$12,2,IF(SUMPRODUCT(--(AX703:AX722=2))=0,0,1))</f>
        <v>2</v>
      </c>
      <c r="AZ722">
        <f t="array" ref="AZ722">IF(ABS(AG722)&gt;Constants!$B$13,2,IF(SUMPRODUCT(--(AZ702:AZ721=2))=0,0,1))</f>
        <v>0</v>
      </c>
    </row>
    <row r="723" spans="1:52">
      <c r="A723" s="3">
        <v>721</v>
      </c>
      <c r="B723">
        <f>Signals!D722</f>
        <v>1</v>
      </c>
      <c r="C723">
        <f>Signals!E722</f>
        <v>1</v>
      </c>
      <c r="D723">
        <f>Signals!G722</f>
        <v>0</v>
      </c>
      <c r="E723">
        <f>Signals!J722</f>
        <v>0</v>
      </c>
      <c r="F723">
        <f>Signals!K722</f>
        <v>0</v>
      </c>
      <c r="G723">
        <f>IF(Constants!$B$2=2,-B723,B723)</f>
        <v>1</v>
      </c>
      <c r="H723">
        <f>IF(Constants!$C$2=2,-C723,C723)</f>
        <v>1</v>
      </c>
      <c r="I723">
        <f t="shared" si="184"/>
        <v>1</v>
      </c>
      <c r="J723">
        <f t="shared" si="185"/>
        <v>1</v>
      </c>
      <c r="K723">
        <f t="shared" si="186"/>
        <v>1</v>
      </c>
      <c r="L723">
        <f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400.5</v>
      </c>
      <c r="M723">
        <f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400.5</v>
      </c>
      <c r="N723">
        <f t="shared" si="187"/>
        <v>400.5</v>
      </c>
      <c r="O723">
        <f t="shared" si="188"/>
        <v>400.5</v>
      </c>
      <c r="P723">
        <f>IF(I723&lt;&gt;0,(ABS(L723*Constants!$B$10)+50)/100,MAX(P722-ABS(N723*Constants!$B$4),0))</f>
        <v>0.54005</v>
      </c>
      <c r="Q723">
        <f>IF(J723&lt;&gt;0,(ABS(M723*Constants!$B$10)+50)/100,MAX(Q722-ABS(O723*Constants!$B$4),0))</f>
        <v>0.54005</v>
      </c>
      <c r="R723">
        <f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400.5</v>
      </c>
      <c r="S723">
        <f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400.5</v>
      </c>
      <c r="T723">
        <f t="shared" si="189"/>
        <v>400.5</v>
      </c>
      <c r="U723">
        <f t="shared" si="190"/>
        <v>400.5</v>
      </c>
      <c r="V723">
        <f>IF(I723&lt;&gt;0,(ABS(R723*Constants!$B$4)+50)/100,IF(R723=0,MAX((0-ABS(T723*Constants!$B$4)),0),(ABS(R723*Constants!$B$4)+50)/100))</f>
        <v>501.125</v>
      </c>
      <c r="W723">
        <f>IF(J723&lt;&gt;0,(ABS(S723*Constants!$B$4)+50)/100,IF(S723=0,MAX((0-ABS(U723*Constants!$B$4)),0),(ABS(S723*Constants!$B$4)+50)/100))</f>
        <v>501.125</v>
      </c>
      <c r="X723">
        <f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400.5</v>
      </c>
      <c r="Y723">
        <f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400.5</v>
      </c>
      <c r="Z723">
        <f t="shared" si="191"/>
        <v>400.5</v>
      </c>
      <c r="AA723">
        <f t="shared" si="192"/>
        <v>400.5</v>
      </c>
      <c r="AB723">
        <f>IF(I723&lt;&gt;0,(ABS(X723*Constants!$B$10)+50)/100,IF(X723=0,MAX((AB722-ABS(Z723*Constants!$B$4)),0),(ABS(X723*Constants!$B$4)+50)/100))</f>
        <v>0.54005</v>
      </c>
      <c r="AC723">
        <f>IF(J723&lt;&gt;0,(ABS(Y723*Constants!$B$10)+50)/100,IF(Y723=0,MAX((AC722-ABS(AA723*Constants!$B$4)),0),(ABS(Y723*Constants!$B$4)+50)/100))</f>
        <v>0.54005</v>
      </c>
      <c r="AD723">
        <f t="shared" si="193"/>
        <v>401</v>
      </c>
      <c r="AE723">
        <f t="shared" si="194"/>
        <v>400.5</v>
      </c>
      <c r="AF723">
        <f t="shared" si="195"/>
        <v>400.5</v>
      </c>
      <c r="AG723">
        <f>((Constants!$B$5*AG722)+Constants!$B$4*AD723+AH722)/(Constants!$B$5+Constants!$B$4)</f>
        <v>401</v>
      </c>
      <c r="AH723">
        <f>((Constants!$B$5*AG722)+Constants!$B$4*AD723+AH722)-(Constants!$B$5+Constants!$B$4)*AG723</f>
        <v>0</v>
      </c>
      <c r="AI723">
        <f>((Constants!$B$5*AI722)+Constants!$B$4*AE723+AJ722)/(Constants!$B$5+Constants!$B$4)</f>
        <v>400.5</v>
      </c>
      <c r="AJ723">
        <f>((Constants!$B$5*AI722)+Constants!$B$4*AE723+AJ722)-(Constants!$B$4+Constants!$B$5)*AI723</f>
        <v>0</v>
      </c>
      <c r="AK723">
        <f>((Constants!$B$5*AK722)+Constants!$B$4*AF723+AL722)/(Constants!$B$5+Constants!$B$4)</f>
        <v>400.5</v>
      </c>
      <c r="AL723">
        <f>((Constants!$B$5*AK722)+Constants!$B$4*AF723+AL722)-(Constants!$B$5+Constants!$B$4)*AK723</f>
        <v>0</v>
      </c>
      <c r="AM723">
        <f t="shared" si="196"/>
        <v>1</v>
      </c>
      <c r="AN723">
        <f t="shared" si="197"/>
        <v>1</v>
      </c>
      <c r="AO723">
        <f>(200000*(ABS(N723)-ABS(N721))+Constants!$B$7)/(2*Constants!$B$7)</f>
        <v>0.5</v>
      </c>
      <c r="AP723">
        <f>(200000*(ABS(O723)-ABS(O721))+Constants!$B$7)/(2*Constants!$B$7)</f>
        <v>0.5</v>
      </c>
      <c r="AQ723">
        <f t="shared" si="198"/>
        <v>1</v>
      </c>
      <c r="AR723">
        <f>(Constants!$B$3*Constants!$B$8*I723*K723+AS722)/(Constants!$B$9*Constants!$B$4)</f>
        <v>2.51327433628319</v>
      </c>
      <c r="AS723">
        <f>(Constants!$B$3*Constants!$B$8*I723*K723+AS722)-(AR723*Constants!$B$9*Constants!$B$4)</f>
        <v>0</v>
      </c>
      <c r="AT723">
        <f t="shared" si="199"/>
        <v>1812.07079646014</v>
      </c>
      <c r="AU723">
        <f t="array" ref="AU723">IF(SUMPRODUCT(--(SIGN(AN690:AN722)=SIGN(K691:K723)))=0,2,IF(AV722&gt;0,1,0))</f>
        <v>0</v>
      </c>
      <c r="AV723">
        <f>IF(AU723=2,ROUND(5*1000/Constants!$B$11,0),IF(AV722&gt;0,AV722-1,0))</f>
        <v>0</v>
      </c>
      <c r="AW723">
        <f t="shared" si="200"/>
        <v>0</v>
      </c>
      <c r="AX723">
        <f ca="1" t="array" ref="AX723">IF(AW723&gt;Constants!$B$12,2,IF(SUMPRODUCT(--(AX704:AX723=2))=0,0,1))</f>
        <v>2</v>
      </c>
      <c r="AZ723">
        <f t="array" ref="AZ723">IF(ABS(AG723)&gt;Constants!$B$13,2,IF(SUMPRODUCT(--(AZ703:AZ722=2))=0,0,1))</f>
        <v>0</v>
      </c>
    </row>
    <row r="724" spans="1:52">
      <c r="A724" s="3">
        <v>722</v>
      </c>
      <c r="B724">
        <f>Signals!D723</f>
        <v>1</v>
      </c>
      <c r="C724">
        <f>Signals!E723</f>
        <v>1</v>
      </c>
      <c r="D724">
        <f>Signals!G723</f>
        <v>0</v>
      </c>
      <c r="E724">
        <f>Signals!J723</f>
        <v>0</v>
      </c>
      <c r="F724">
        <f>Signals!K723</f>
        <v>0</v>
      </c>
      <c r="G724">
        <f>IF(Constants!$B$2=2,-B724,B724)</f>
        <v>1</v>
      </c>
      <c r="H724">
        <f>IF(Constants!$C$2=2,-C724,C724)</f>
        <v>1</v>
      </c>
      <c r="I724">
        <f t="shared" si="184"/>
        <v>1</v>
      </c>
      <c r="J724">
        <f t="shared" si="185"/>
        <v>1</v>
      </c>
      <c r="K724">
        <f t="shared" si="186"/>
        <v>1</v>
      </c>
      <c r="L724">
        <f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400.5</v>
      </c>
      <c r="M724">
        <f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400.5</v>
      </c>
      <c r="N724">
        <f t="shared" si="187"/>
        <v>400.5</v>
      </c>
      <c r="O724">
        <f t="shared" si="188"/>
        <v>400.5</v>
      </c>
      <c r="P724">
        <f>IF(I724&lt;&gt;0,(ABS(L724*Constants!$B$10)+50)/100,MAX(P723-ABS(N724*Constants!$B$4),0))</f>
        <v>0.54005</v>
      </c>
      <c r="Q724">
        <f>IF(J724&lt;&gt;0,(ABS(M724*Constants!$B$10)+50)/100,MAX(Q723-ABS(O724*Constants!$B$4),0))</f>
        <v>0.54005</v>
      </c>
      <c r="R724">
        <f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400.5</v>
      </c>
      <c r="S724">
        <f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400.5</v>
      </c>
      <c r="T724">
        <f t="shared" si="189"/>
        <v>400.5</v>
      </c>
      <c r="U724">
        <f t="shared" si="190"/>
        <v>400.5</v>
      </c>
      <c r="V724">
        <f>IF(I724&lt;&gt;0,(ABS(R724*Constants!$B$4)+50)/100,IF(R724=0,MAX((0-ABS(T724*Constants!$B$4)),0),(ABS(R724*Constants!$B$4)+50)/100))</f>
        <v>501.125</v>
      </c>
      <c r="W724">
        <f>IF(J724&lt;&gt;0,(ABS(S724*Constants!$B$4)+50)/100,IF(S724=0,MAX((0-ABS(U724*Constants!$B$4)),0),(ABS(S724*Constants!$B$4)+50)/100))</f>
        <v>501.125</v>
      </c>
      <c r="X724">
        <f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400.5</v>
      </c>
      <c r="Y724">
        <f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400.5</v>
      </c>
      <c r="Z724">
        <f t="shared" si="191"/>
        <v>400.5</v>
      </c>
      <c r="AA724">
        <f t="shared" si="192"/>
        <v>400.5</v>
      </c>
      <c r="AB724">
        <f>IF(I724&lt;&gt;0,(ABS(X724*Constants!$B$10)+50)/100,IF(X724=0,MAX((AB723-ABS(Z724*Constants!$B$4)),0),(ABS(X724*Constants!$B$4)+50)/100))</f>
        <v>0.54005</v>
      </c>
      <c r="AC724">
        <f>IF(J724&lt;&gt;0,(ABS(Y724*Constants!$B$10)+50)/100,IF(Y724=0,MAX((AC723-ABS(AA724*Constants!$B$4)),0),(ABS(Y724*Constants!$B$4)+50)/100))</f>
        <v>0.54005</v>
      </c>
      <c r="AD724">
        <f t="shared" si="193"/>
        <v>401</v>
      </c>
      <c r="AE724">
        <f t="shared" si="194"/>
        <v>400.5</v>
      </c>
      <c r="AF724">
        <f t="shared" si="195"/>
        <v>400.5</v>
      </c>
      <c r="AG724">
        <f>((Constants!$B$5*AG723)+Constants!$B$4*AD724+AH723)/(Constants!$B$5+Constants!$B$4)</f>
        <v>401</v>
      </c>
      <c r="AH724">
        <f>((Constants!$B$5*AG723)+Constants!$B$4*AD724+AH723)-(Constants!$B$5+Constants!$B$4)*AG724</f>
        <v>0</v>
      </c>
      <c r="AI724">
        <f>((Constants!$B$5*AI723)+Constants!$B$4*AE724+AJ723)/(Constants!$B$5+Constants!$B$4)</f>
        <v>400.5</v>
      </c>
      <c r="AJ724">
        <f>((Constants!$B$5*AI723)+Constants!$B$4*AE724+AJ723)-(Constants!$B$4+Constants!$B$5)*AI724</f>
        <v>0</v>
      </c>
      <c r="AK724">
        <f>((Constants!$B$5*AK723)+Constants!$B$4*AF724+AL723)/(Constants!$B$5+Constants!$B$4)</f>
        <v>400.5</v>
      </c>
      <c r="AL724">
        <f>((Constants!$B$5*AK723)+Constants!$B$4*AF724+AL723)-(Constants!$B$5+Constants!$B$4)*AK724</f>
        <v>0</v>
      </c>
      <c r="AM724">
        <f t="shared" si="196"/>
        <v>1</v>
      </c>
      <c r="AN724">
        <f t="shared" si="197"/>
        <v>1</v>
      </c>
      <c r="AO724">
        <f>(200000*(ABS(N724)-ABS(N722))+Constants!$B$7)/(2*Constants!$B$7)</f>
        <v>0.5</v>
      </c>
      <c r="AP724">
        <f>(200000*(ABS(O724)-ABS(O722))+Constants!$B$7)/(2*Constants!$B$7)</f>
        <v>0.5</v>
      </c>
      <c r="AQ724">
        <f t="shared" si="198"/>
        <v>1</v>
      </c>
      <c r="AR724">
        <f>(Constants!$B$3*Constants!$B$8*I724*K724+AS723)/(Constants!$B$9*Constants!$B$4)</f>
        <v>2.51327433628319</v>
      </c>
      <c r="AS724">
        <f>(Constants!$B$3*Constants!$B$8*I724*K724+AS723)-(AR724*Constants!$B$9*Constants!$B$4)</f>
        <v>0</v>
      </c>
      <c r="AT724">
        <f t="shared" si="199"/>
        <v>1814.58407079643</v>
      </c>
      <c r="AU724">
        <f t="array" ref="AU724">IF(SUMPRODUCT(--(SIGN(AN691:AN723)=SIGN(K692:K724)))=0,2,IF(AV723&gt;0,1,0))</f>
        <v>0</v>
      </c>
      <c r="AV724">
        <f>IF(AU724=2,ROUND(5*1000/Constants!$B$11,0),IF(AV723&gt;0,AV723-1,0))</f>
        <v>0</v>
      </c>
      <c r="AW724">
        <f t="shared" si="200"/>
        <v>0</v>
      </c>
      <c r="AX724">
        <f ca="1" t="array" ref="AX724">IF(AW724&gt;Constants!$B$12,2,IF(SUMPRODUCT(--(AX705:AX724=2))=0,0,1))</f>
        <v>2</v>
      </c>
      <c r="AZ724">
        <f t="array" ref="AZ724">IF(ABS(AG724)&gt;Constants!$B$13,2,IF(SUMPRODUCT(--(AZ704:AZ723=2))=0,0,1))</f>
        <v>0</v>
      </c>
    </row>
    <row r="725" spans="1:52">
      <c r="A725" s="3">
        <v>723</v>
      </c>
      <c r="B725">
        <f>Signals!D724</f>
        <v>1</v>
      </c>
      <c r="C725">
        <f>Signals!E724</f>
        <v>1</v>
      </c>
      <c r="D725">
        <f>Signals!G724</f>
        <v>0</v>
      </c>
      <c r="E725">
        <f>Signals!J724</f>
        <v>0</v>
      </c>
      <c r="F725">
        <f>Signals!K724</f>
        <v>0</v>
      </c>
      <c r="G725">
        <f>IF(Constants!$B$2=2,-B725,B725)</f>
        <v>1</v>
      </c>
      <c r="H725">
        <f>IF(Constants!$C$2=2,-C725,C725)</f>
        <v>1</v>
      </c>
      <c r="I725">
        <f t="shared" si="184"/>
        <v>1</v>
      </c>
      <c r="J725">
        <f t="shared" si="185"/>
        <v>1</v>
      </c>
      <c r="K725">
        <f t="shared" si="186"/>
        <v>1</v>
      </c>
      <c r="L725">
        <f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400.5</v>
      </c>
      <c r="M725">
        <f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400.5</v>
      </c>
      <c r="N725">
        <f t="shared" si="187"/>
        <v>400.5</v>
      </c>
      <c r="O725">
        <f t="shared" si="188"/>
        <v>400.5</v>
      </c>
      <c r="P725">
        <f>IF(I725&lt;&gt;0,(ABS(L725*Constants!$B$10)+50)/100,MAX(P724-ABS(N725*Constants!$B$4),0))</f>
        <v>0.54005</v>
      </c>
      <c r="Q725">
        <f>IF(J725&lt;&gt;0,(ABS(M725*Constants!$B$10)+50)/100,MAX(Q724-ABS(O725*Constants!$B$4),0))</f>
        <v>0.54005</v>
      </c>
      <c r="R725">
        <f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400.5</v>
      </c>
      <c r="S725">
        <f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400.5</v>
      </c>
      <c r="T725">
        <f t="shared" si="189"/>
        <v>400.5</v>
      </c>
      <c r="U725">
        <f t="shared" si="190"/>
        <v>400.5</v>
      </c>
      <c r="V725">
        <f>IF(I725&lt;&gt;0,(ABS(R725*Constants!$B$4)+50)/100,IF(R725=0,MAX((0-ABS(T725*Constants!$B$4)),0),(ABS(R725*Constants!$B$4)+50)/100))</f>
        <v>501.125</v>
      </c>
      <c r="W725">
        <f>IF(J725&lt;&gt;0,(ABS(S725*Constants!$B$4)+50)/100,IF(S725=0,MAX((0-ABS(U725*Constants!$B$4)),0),(ABS(S725*Constants!$B$4)+50)/100))</f>
        <v>501.125</v>
      </c>
      <c r="X725">
        <f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400.5</v>
      </c>
      <c r="Y725">
        <f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400.5</v>
      </c>
      <c r="Z725">
        <f t="shared" si="191"/>
        <v>400.5</v>
      </c>
      <c r="AA725">
        <f t="shared" si="192"/>
        <v>400.5</v>
      </c>
      <c r="AB725">
        <f>IF(I725&lt;&gt;0,(ABS(X725*Constants!$B$10)+50)/100,IF(X725=0,MAX((AB724-ABS(Z725*Constants!$B$4)),0),(ABS(X725*Constants!$B$4)+50)/100))</f>
        <v>0.54005</v>
      </c>
      <c r="AC725">
        <f>IF(J725&lt;&gt;0,(ABS(Y725*Constants!$B$10)+50)/100,IF(Y725=0,MAX((AC724-ABS(AA725*Constants!$B$4)),0),(ABS(Y725*Constants!$B$4)+50)/100))</f>
        <v>0.54005</v>
      </c>
      <c r="AD725">
        <f t="shared" si="193"/>
        <v>401</v>
      </c>
      <c r="AE725">
        <f t="shared" si="194"/>
        <v>400.5</v>
      </c>
      <c r="AF725">
        <f t="shared" si="195"/>
        <v>400.5</v>
      </c>
      <c r="AG725">
        <f>((Constants!$B$5*AG724)+Constants!$B$4*AD725+AH724)/(Constants!$B$5+Constants!$B$4)</f>
        <v>401</v>
      </c>
      <c r="AH725">
        <f>((Constants!$B$5*AG724)+Constants!$B$4*AD725+AH724)-(Constants!$B$5+Constants!$B$4)*AG725</f>
        <v>0</v>
      </c>
      <c r="AI725">
        <f>((Constants!$B$5*AI724)+Constants!$B$4*AE725+AJ724)/(Constants!$B$5+Constants!$B$4)</f>
        <v>400.5</v>
      </c>
      <c r="AJ725">
        <f>((Constants!$B$5*AI724)+Constants!$B$4*AE725+AJ724)-(Constants!$B$4+Constants!$B$5)*AI725</f>
        <v>0</v>
      </c>
      <c r="AK725">
        <f>((Constants!$B$5*AK724)+Constants!$B$4*AF725+AL724)/(Constants!$B$5+Constants!$B$4)</f>
        <v>400.5</v>
      </c>
      <c r="AL725">
        <f>((Constants!$B$5*AK724)+Constants!$B$4*AF725+AL724)-(Constants!$B$5+Constants!$B$4)*AK725</f>
        <v>0</v>
      </c>
      <c r="AM725">
        <f t="shared" si="196"/>
        <v>1</v>
      </c>
      <c r="AN725">
        <f t="shared" si="197"/>
        <v>1</v>
      </c>
      <c r="AO725">
        <f>(200000*(ABS(N725)-ABS(N723))+Constants!$B$7)/(2*Constants!$B$7)</f>
        <v>0.5</v>
      </c>
      <c r="AP725">
        <f>(200000*(ABS(O725)-ABS(O723))+Constants!$B$7)/(2*Constants!$B$7)</f>
        <v>0.5</v>
      </c>
      <c r="AQ725">
        <f t="shared" si="198"/>
        <v>1</v>
      </c>
      <c r="AR725">
        <f>(Constants!$B$3*Constants!$B$8*I725*K725+AS724)/(Constants!$B$9*Constants!$B$4)</f>
        <v>2.51327433628319</v>
      </c>
      <c r="AS725">
        <f>(Constants!$B$3*Constants!$B$8*I725*K725+AS724)-(AR725*Constants!$B$9*Constants!$B$4)</f>
        <v>0</v>
      </c>
      <c r="AT725">
        <f t="shared" si="199"/>
        <v>1817.09734513271</v>
      </c>
      <c r="AU725">
        <f t="array" ref="AU725">IF(SUMPRODUCT(--(SIGN(AN692:AN724)=SIGN(K693:K725)))=0,2,IF(AV724&gt;0,1,0))</f>
        <v>0</v>
      </c>
      <c r="AV725">
        <f>IF(AU725=2,ROUND(5*1000/Constants!$B$11,0),IF(AV724&gt;0,AV724-1,0))</f>
        <v>0</v>
      </c>
      <c r="AW725">
        <f t="shared" si="200"/>
        <v>0</v>
      </c>
      <c r="AX725">
        <f ca="1" t="array" ref="AX725">IF(AW725&gt;Constants!$B$12,2,IF(SUMPRODUCT(--(AX706:AX725=2))=0,0,1))</f>
        <v>2</v>
      </c>
      <c r="AZ725">
        <f t="array" ref="AZ725">IF(ABS(AG725)&gt;Constants!$B$13,2,IF(SUMPRODUCT(--(AZ705:AZ724=2))=0,0,1))</f>
        <v>0</v>
      </c>
    </row>
    <row r="726" spans="1:52">
      <c r="A726" s="3">
        <v>724</v>
      </c>
      <c r="B726">
        <f>Signals!D725</f>
        <v>1</v>
      </c>
      <c r="C726">
        <f>Signals!E725</f>
        <v>1</v>
      </c>
      <c r="D726">
        <f>Signals!G725</f>
        <v>0</v>
      </c>
      <c r="E726">
        <f>Signals!J725</f>
        <v>0</v>
      </c>
      <c r="F726">
        <f>Signals!K725</f>
        <v>0</v>
      </c>
      <c r="G726">
        <f>IF(Constants!$B$2=2,-B726,B726)</f>
        <v>1</v>
      </c>
      <c r="H726">
        <f>IF(Constants!$C$2=2,-C726,C726)</f>
        <v>1</v>
      </c>
      <c r="I726">
        <f t="shared" si="184"/>
        <v>1</v>
      </c>
      <c r="J726">
        <f t="shared" si="185"/>
        <v>1</v>
      </c>
      <c r="K726">
        <f t="shared" si="186"/>
        <v>1</v>
      </c>
      <c r="L726">
        <f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400.5</v>
      </c>
      <c r="M726">
        <f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400.5</v>
      </c>
      <c r="N726">
        <f t="shared" si="187"/>
        <v>400.5</v>
      </c>
      <c r="O726">
        <f t="shared" si="188"/>
        <v>400.5</v>
      </c>
      <c r="P726">
        <f>IF(I726&lt;&gt;0,(ABS(L726*Constants!$B$10)+50)/100,MAX(P725-ABS(N726*Constants!$B$4),0))</f>
        <v>0.54005</v>
      </c>
      <c r="Q726">
        <f>IF(J726&lt;&gt;0,(ABS(M726*Constants!$B$10)+50)/100,MAX(Q725-ABS(O726*Constants!$B$4),0))</f>
        <v>0.54005</v>
      </c>
      <c r="R726">
        <f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400.5</v>
      </c>
      <c r="S726">
        <f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400.5</v>
      </c>
      <c r="T726">
        <f t="shared" si="189"/>
        <v>400.5</v>
      </c>
      <c r="U726">
        <f t="shared" si="190"/>
        <v>400.5</v>
      </c>
      <c r="V726">
        <f>IF(I726&lt;&gt;0,(ABS(R726*Constants!$B$4)+50)/100,IF(R726=0,MAX((0-ABS(T726*Constants!$B$4)),0),(ABS(R726*Constants!$B$4)+50)/100))</f>
        <v>501.125</v>
      </c>
      <c r="W726">
        <f>IF(J726&lt;&gt;0,(ABS(S726*Constants!$B$4)+50)/100,IF(S726=0,MAX((0-ABS(U726*Constants!$B$4)),0),(ABS(S726*Constants!$B$4)+50)/100))</f>
        <v>501.125</v>
      </c>
      <c r="X726">
        <f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400.5</v>
      </c>
      <c r="Y726">
        <f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400.5</v>
      </c>
      <c r="Z726">
        <f t="shared" si="191"/>
        <v>400.5</v>
      </c>
      <c r="AA726">
        <f t="shared" si="192"/>
        <v>400.5</v>
      </c>
      <c r="AB726">
        <f>IF(I726&lt;&gt;0,(ABS(X726*Constants!$B$10)+50)/100,IF(X726=0,MAX((AB725-ABS(Z726*Constants!$B$4)),0),(ABS(X726*Constants!$B$4)+50)/100))</f>
        <v>0.54005</v>
      </c>
      <c r="AC726">
        <f>IF(J726&lt;&gt;0,(ABS(Y726*Constants!$B$10)+50)/100,IF(Y726=0,MAX((AC725-ABS(AA726*Constants!$B$4)),0),(ABS(Y726*Constants!$B$4)+50)/100))</f>
        <v>0.54005</v>
      </c>
      <c r="AD726">
        <f t="shared" si="193"/>
        <v>401</v>
      </c>
      <c r="AE726">
        <f t="shared" si="194"/>
        <v>400.5</v>
      </c>
      <c r="AF726">
        <f t="shared" si="195"/>
        <v>400.5</v>
      </c>
      <c r="AG726">
        <f>((Constants!$B$5*AG725)+Constants!$B$4*AD726+AH725)/(Constants!$B$5+Constants!$B$4)</f>
        <v>401</v>
      </c>
      <c r="AH726">
        <f>((Constants!$B$5*AG725)+Constants!$B$4*AD726+AH725)-(Constants!$B$5+Constants!$B$4)*AG726</f>
        <v>0</v>
      </c>
      <c r="AI726">
        <f>((Constants!$B$5*AI725)+Constants!$B$4*AE726+AJ725)/(Constants!$B$5+Constants!$B$4)</f>
        <v>400.5</v>
      </c>
      <c r="AJ726">
        <f>((Constants!$B$5*AI725)+Constants!$B$4*AE726+AJ725)-(Constants!$B$4+Constants!$B$5)*AI726</f>
        <v>0</v>
      </c>
      <c r="AK726">
        <f>((Constants!$B$5*AK725)+Constants!$B$4*AF726+AL725)/(Constants!$B$5+Constants!$B$4)</f>
        <v>400.5</v>
      </c>
      <c r="AL726">
        <f>((Constants!$B$5*AK725)+Constants!$B$4*AF726+AL725)-(Constants!$B$5+Constants!$B$4)*AK726</f>
        <v>0</v>
      </c>
      <c r="AM726">
        <f t="shared" si="196"/>
        <v>1</v>
      </c>
      <c r="AN726">
        <f t="shared" si="197"/>
        <v>1</v>
      </c>
      <c r="AO726">
        <f>(200000*(ABS(N726)-ABS(N724))+Constants!$B$7)/(2*Constants!$B$7)</f>
        <v>0.5</v>
      </c>
      <c r="AP726">
        <f>(200000*(ABS(O726)-ABS(O724))+Constants!$B$7)/(2*Constants!$B$7)</f>
        <v>0.5</v>
      </c>
      <c r="AQ726">
        <f t="shared" si="198"/>
        <v>1</v>
      </c>
      <c r="AR726">
        <f>(Constants!$B$3*Constants!$B$8*I726*K726+AS725)/(Constants!$B$9*Constants!$B$4)</f>
        <v>2.51327433628319</v>
      </c>
      <c r="AS726">
        <f>(Constants!$B$3*Constants!$B$8*I726*K726+AS725)-(AR726*Constants!$B$9*Constants!$B$4)</f>
        <v>0</v>
      </c>
      <c r="AT726">
        <f t="shared" si="199"/>
        <v>1819.61061946899</v>
      </c>
      <c r="AU726">
        <f t="array" ref="AU726">IF(SUMPRODUCT(--(SIGN(AN693:AN725)=SIGN(K694:K726)))=0,2,IF(AV725&gt;0,1,0))</f>
        <v>0</v>
      </c>
      <c r="AV726">
        <f>IF(AU726=2,ROUND(5*1000/Constants!$B$11,0),IF(AV725&gt;0,AV725-1,0))</f>
        <v>0</v>
      </c>
      <c r="AW726">
        <f t="shared" si="200"/>
        <v>0</v>
      </c>
      <c r="AX726">
        <f ca="1" t="array" ref="AX726">IF(AW726&gt;Constants!$B$12,2,IF(SUMPRODUCT(--(AX707:AX726=2))=0,0,1))</f>
        <v>2</v>
      </c>
      <c r="AZ726">
        <f t="array" ref="AZ726">IF(ABS(AG726)&gt;Constants!$B$13,2,IF(SUMPRODUCT(--(AZ706:AZ725=2))=0,0,1))</f>
        <v>0</v>
      </c>
    </row>
    <row r="727" spans="1:52">
      <c r="A727" s="3">
        <v>725</v>
      </c>
      <c r="B727">
        <f>Signals!D726</f>
        <v>1</v>
      </c>
      <c r="C727">
        <f>Signals!E726</f>
        <v>1</v>
      </c>
      <c r="D727">
        <f>Signals!G726</f>
        <v>0</v>
      </c>
      <c r="E727">
        <f>Signals!J726</f>
        <v>0</v>
      </c>
      <c r="F727">
        <f>Signals!K726</f>
        <v>0</v>
      </c>
      <c r="G727">
        <f>IF(Constants!$B$2=2,-B727,B727)</f>
        <v>1</v>
      </c>
      <c r="H727">
        <f>IF(Constants!$C$2=2,-C727,C727)</f>
        <v>1</v>
      </c>
      <c r="I727">
        <f t="shared" si="184"/>
        <v>1</v>
      </c>
      <c r="J727">
        <f t="shared" si="185"/>
        <v>1</v>
      </c>
      <c r="K727">
        <f t="shared" si="186"/>
        <v>1</v>
      </c>
      <c r="L727">
        <f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400.5</v>
      </c>
      <c r="M727">
        <f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400.5</v>
      </c>
      <c r="N727">
        <f t="shared" si="187"/>
        <v>400.5</v>
      </c>
      <c r="O727">
        <f t="shared" si="188"/>
        <v>400.5</v>
      </c>
      <c r="P727">
        <f>IF(I727&lt;&gt;0,(ABS(L727*Constants!$B$10)+50)/100,MAX(P726-ABS(N727*Constants!$B$4),0))</f>
        <v>0.54005</v>
      </c>
      <c r="Q727">
        <f>IF(J727&lt;&gt;0,(ABS(M727*Constants!$B$10)+50)/100,MAX(Q726-ABS(O727*Constants!$B$4),0))</f>
        <v>0.54005</v>
      </c>
      <c r="R727">
        <f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400.5</v>
      </c>
      <c r="S727">
        <f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400.5</v>
      </c>
      <c r="T727">
        <f t="shared" si="189"/>
        <v>400.5</v>
      </c>
      <c r="U727">
        <f t="shared" si="190"/>
        <v>400.5</v>
      </c>
      <c r="V727">
        <f>IF(I727&lt;&gt;0,(ABS(R727*Constants!$B$4)+50)/100,IF(R727=0,MAX((0-ABS(T727*Constants!$B$4)),0),(ABS(R727*Constants!$B$4)+50)/100))</f>
        <v>501.125</v>
      </c>
      <c r="W727">
        <f>IF(J727&lt;&gt;0,(ABS(S727*Constants!$B$4)+50)/100,IF(S727=0,MAX((0-ABS(U727*Constants!$B$4)),0),(ABS(S727*Constants!$B$4)+50)/100))</f>
        <v>501.125</v>
      </c>
      <c r="X727">
        <f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400.5</v>
      </c>
      <c r="Y727">
        <f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400.5</v>
      </c>
      <c r="Z727">
        <f t="shared" si="191"/>
        <v>400.5</v>
      </c>
      <c r="AA727">
        <f t="shared" si="192"/>
        <v>400.5</v>
      </c>
      <c r="AB727">
        <f>IF(I727&lt;&gt;0,(ABS(X727*Constants!$B$10)+50)/100,IF(X727=0,MAX((AB726-ABS(Z727*Constants!$B$4)),0),(ABS(X727*Constants!$B$4)+50)/100))</f>
        <v>0.54005</v>
      </c>
      <c r="AC727">
        <f>IF(J727&lt;&gt;0,(ABS(Y727*Constants!$B$10)+50)/100,IF(Y727=0,MAX((AC726-ABS(AA727*Constants!$B$4)),0),(ABS(Y727*Constants!$B$4)+50)/100))</f>
        <v>0.54005</v>
      </c>
      <c r="AD727">
        <f t="shared" si="193"/>
        <v>401</v>
      </c>
      <c r="AE727">
        <f t="shared" si="194"/>
        <v>400.5</v>
      </c>
      <c r="AF727">
        <f t="shared" si="195"/>
        <v>400.5</v>
      </c>
      <c r="AG727">
        <f>((Constants!$B$5*AG726)+Constants!$B$4*AD727+AH726)/(Constants!$B$5+Constants!$B$4)</f>
        <v>401</v>
      </c>
      <c r="AH727">
        <f>((Constants!$B$5*AG726)+Constants!$B$4*AD727+AH726)-(Constants!$B$5+Constants!$B$4)*AG727</f>
        <v>0</v>
      </c>
      <c r="AI727">
        <f>((Constants!$B$5*AI726)+Constants!$B$4*AE727+AJ726)/(Constants!$B$5+Constants!$B$4)</f>
        <v>400.5</v>
      </c>
      <c r="AJ727">
        <f>((Constants!$B$5*AI726)+Constants!$B$4*AE727+AJ726)-(Constants!$B$4+Constants!$B$5)*AI727</f>
        <v>0</v>
      </c>
      <c r="AK727">
        <f>((Constants!$B$5*AK726)+Constants!$B$4*AF727+AL726)/(Constants!$B$5+Constants!$B$4)</f>
        <v>400.5</v>
      </c>
      <c r="AL727">
        <f>((Constants!$B$5*AK726)+Constants!$B$4*AF727+AL726)-(Constants!$B$5+Constants!$B$4)*AK727</f>
        <v>0</v>
      </c>
      <c r="AM727">
        <f t="shared" si="196"/>
        <v>1</v>
      </c>
      <c r="AN727">
        <f t="shared" si="197"/>
        <v>1</v>
      </c>
      <c r="AO727">
        <f>(200000*(ABS(N727)-ABS(N725))+Constants!$B$7)/(2*Constants!$B$7)</f>
        <v>0.5</v>
      </c>
      <c r="AP727">
        <f>(200000*(ABS(O727)-ABS(O725))+Constants!$B$7)/(2*Constants!$B$7)</f>
        <v>0.5</v>
      </c>
      <c r="AQ727">
        <f t="shared" si="198"/>
        <v>1</v>
      </c>
      <c r="AR727">
        <f>(Constants!$B$3*Constants!$B$8*I727*K727+AS726)/(Constants!$B$9*Constants!$B$4)</f>
        <v>2.51327433628319</v>
      </c>
      <c r="AS727">
        <f>(Constants!$B$3*Constants!$B$8*I727*K727+AS726)-(AR727*Constants!$B$9*Constants!$B$4)</f>
        <v>0</v>
      </c>
      <c r="AT727">
        <f t="shared" si="199"/>
        <v>1822.12389380528</v>
      </c>
      <c r="AU727">
        <f t="array" ref="AU727">IF(SUMPRODUCT(--(SIGN(AN694:AN726)=SIGN(K695:K727)))=0,2,IF(AV726&gt;0,1,0))</f>
        <v>0</v>
      </c>
      <c r="AV727">
        <f>IF(AU727=2,ROUND(5*1000/Constants!$B$11,0),IF(AV726&gt;0,AV726-1,0))</f>
        <v>0</v>
      </c>
      <c r="AW727">
        <f t="shared" si="200"/>
        <v>0</v>
      </c>
      <c r="AX727">
        <f ca="1" t="array" ref="AX727">IF(AW727&gt;Constants!$B$12,2,IF(SUMPRODUCT(--(AX708:AX727=2))=0,0,1))</f>
        <v>2</v>
      </c>
      <c r="AZ727">
        <f t="array" ref="AZ727">IF(ABS(AG727)&gt;Constants!$B$13,2,IF(SUMPRODUCT(--(AZ707:AZ726=2))=0,0,1))</f>
        <v>0</v>
      </c>
    </row>
    <row r="728" spans="1:52">
      <c r="A728" s="3">
        <v>726</v>
      </c>
      <c r="B728">
        <f>Signals!D727</f>
        <v>1</v>
      </c>
      <c r="C728">
        <f>Signals!E727</f>
        <v>1</v>
      </c>
      <c r="D728">
        <f>Signals!G727</f>
        <v>0</v>
      </c>
      <c r="E728">
        <f>Signals!J727</f>
        <v>0</v>
      </c>
      <c r="F728">
        <f>Signals!K727</f>
        <v>0</v>
      </c>
      <c r="G728">
        <f>IF(Constants!$B$2=2,-B728,B728)</f>
        <v>1</v>
      </c>
      <c r="H728">
        <f>IF(Constants!$C$2=2,-C728,C728)</f>
        <v>1</v>
      </c>
      <c r="I728">
        <f t="shared" si="184"/>
        <v>1</v>
      </c>
      <c r="J728">
        <f t="shared" si="185"/>
        <v>1</v>
      </c>
      <c r="K728">
        <f t="shared" si="186"/>
        <v>1</v>
      </c>
      <c r="L728">
        <f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400.5</v>
      </c>
      <c r="M728">
        <f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400.5</v>
      </c>
      <c r="N728">
        <f t="shared" si="187"/>
        <v>400.5</v>
      </c>
      <c r="O728">
        <f t="shared" si="188"/>
        <v>400.5</v>
      </c>
      <c r="P728">
        <f>IF(I728&lt;&gt;0,(ABS(L728*Constants!$B$10)+50)/100,MAX(P727-ABS(N728*Constants!$B$4),0))</f>
        <v>0.54005</v>
      </c>
      <c r="Q728">
        <f>IF(J728&lt;&gt;0,(ABS(M728*Constants!$B$10)+50)/100,MAX(Q727-ABS(O728*Constants!$B$4),0))</f>
        <v>0.54005</v>
      </c>
      <c r="R728">
        <f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400.5</v>
      </c>
      <c r="S728">
        <f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400.5</v>
      </c>
      <c r="T728">
        <f t="shared" si="189"/>
        <v>400.5</v>
      </c>
      <c r="U728">
        <f t="shared" si="190"/>
        <v>400.5</v>
      </c>
      <c r="V728">
        <f>IF(I728&lt;&gt;0,(ABS(R728*Constants!$B$4)+50)/100,IF(R728=0,MAX((0-ABS(T728*Constants!$B$4)),0),(ABS(R728*Constants!$B$4)+50)/100))</f>
        <v>501.125</v>
      </c>
      <c r="W728">
        <f>IF(J728&lt;&gt;0,(ABS(S728*Constants!$B$4)+50)/100,IF(S728=0,MAX((0-ABS(U728*Constants!$B$4)),0),(ABS(S728*Constants!$B$4)+50)/100))</f>
        <v>501.125</v>
      </c>
      <c r="X728">
        <f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400.5</v>
      </c>
      <c r="Y728">
        <f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400.5</v>
      </c>
      <c r="Z728">
        <f t="shared" si="191"/>
        <v>400.5</v>
      </c>
      <c r="AA728">
        <f t="shared" si="192"/>
        <v>400.5</v>
      </c>
      <c r="AB728">
        <f>IF(I728&lt;&gt;0,(ABS(X728*Constants!$B$10)+50)/100,IF(X728=0,MAX((AB727-ABS(Z728*Constants!$B$4)),0),(ABS(X728*Constants!$B$4)+50)/100))</f>
        <v>0.54005</v>
      </c>
      <c r="AC728">
        <f>IF(J728&lt;&gt;0,(ABS(Y728*Constants!$B$10)+50)/100,IF(Y728=0,MAX((AC727-ABS(AA728*Constants!$B$4)),0),(ABS(Y728*Constants!$B$4)+50)/100))</f>
        <v>0.54005</v>
      </c>
      <c r="AD728">
        <f t="shared" si="193"/>
        <v>401</v>
      </c>
      <c r="AE728">
        <f t="shared" si="194"/>
        <v>400.5</v>
      </c>
      <c r="AF728">
        <f t="shared" si="195"/>
        <v>400.5</v>
      </c>
      <c r="AG728">
        <f>((Constants!$B$5*AG727)+Constants!$B$4*AD728+AH727)/(Constants!$B$5+Constants!$B$4)</f>
        <v>401</v>
      </c>
      <c r="AH728">
        <f>((Constants!$B$5*AG727)+Constants!$B$4*AD728+AH727)-(Constants!$B$5+Constants!$B$4)*AG728</f>
        <v>0</v>
      </c>
      <c r="AI728">
        <f>((Constants!$B$5*AI727)+Constants!$B$4*AE728+AJ727)/(Constants!$B$5+Constants!$B$4)</f>
        <v>400.5</v>
      </c>
      <c r="AJ728">
        <f>((Constants!$B$5*AI727)+Constants!$B$4*AE728+AJ727)-(Constants!$B$4+Constants!$B$5)*AI728</f>
        <v>0</v>
      </c>
      <c r="AK728">
        <f>((Constants!$B$5*AK727)+Constants!$B$4*AF728+AL727)/(Constants!$B$5+Constants!$B$4)</f>
        <v>400.5</v>
      </c>
      <c r="AL728">
        <f>((Constants!$B$5*AK727)+Constants!$B$4*AF728+AL727)-(Constants!$B$5+Constants!$B$4)*AK728</f>
        <v>0</v>
      </c>
      <c r="AM728">
        <f t="shared" si="196"/>
        <v>1</v>
      </c>
      <c r="AN728">
        <f t="shared" si="197"/>
        <v>1</v>
      </c>
      <c r="AO728">
        <f>(200000*(ABS(N728)-ABS(N726))+Constants!$B$7)/(2*Constants!$B$7)</f>
        <v>0.5</v>
      </c>
      <c r="AP728">
        <f>(200000*(ABS(O728)-ABS(O726))+Constants!$B$7)/(2*Constants!$B$7)</f>
        <v>0.5</v>
      </c>
      <c r="AQ728">
        <f t="shared" si="198"/>
        <v>1</v>
      </c>
      <c r="AR728">
        <f>(Constants!$B$3*Constants!$B$8*I728*K728+AS727)/(Constants!$B$9*Constants!$B$4)</f>
        <v>2.51327433628319</v>
      </c>
      <c r="AS728">
        <f>(Constants!$B$3*Constants!$B$8*I728*K728+AS727)-(AR728*Constants!$B$9*Constants!$B$4)</f>
        <v>0</v>
      </c>
      <c r="AT728">
        <f t="shared" si="199"/>
        <v>1824.63716814156</v>
      </c>
      <c r="AU728">
        <f t="array" ref="AU728">IF(SUMPRODUCT(--(SIGN(AN695:AN727)=SIGN(K696:K728)))=0,2,IF(AV727&gt;0,1,0))</f>
        <v>0</v>
      </c>
      <c r="AV728">
        <f>IF(AU728=2,ROUND(5*1000/Constants!$B$11,0),IF(AV727&gt;0,AV727-1,0))</f>
        <v>0</v>
      </c>
      <c r="AW728">
        <f t="shared" si="200"/>
        <v>0</v>
      </c>
      <c r="AX728">
        <f ca="1" t="array" ref="AX728">IF(AW728&gt;Constants!$B$12,2,IF(SUMPRODUCT(--(AX709:AX728=2))=0,0,1))</f>
        <v>2</v>
      </c>
      <c r="AZ728">
        <f t="array" ref="AZ728">IF(ABS(AG728)&gt;Constants!$B$13,2,IF(SUMPRODUCT(--(AZ708:AZ727=2))=0,0,1))</f>
        <v>0</v>
      </c>
    </row>
    <row r="729" spans="1:52">
      <c r="A729" s="3">
        <v>727</v>
      </c>
      <c r="B729">
        <f>Signals!D728</f>
        <v>1</v>
      </c>
      <c r="C729">
        <f>Signals!E728</f>
        <v>1</v>
      </c>
      <c r="D729">
        <f>Signals!G728</f>
        <v>0</v>
      </c>
      <c r="E729">
        <f>Signals!J728</f>
        <v>0</v>
      </c>
      <c r="F729">
        <f>Signals!K728</f>
        <v>0</v>
      </c>
      <c r="G729">
        <f>IF(Constants!$B$2=2,-B729,B729)</f>
        <v>1</v>
      </c>
      <c r="H729">
        <f>IF(Constants!$C$2=2,-C729,C729)</f>
        <v>1</v>
      </c>
      <c r="I729">
        <f t="shared" si="184"/>
        <v>1</v>
      </c>
      <c r="J729">
        <f t="shared" si="185"/>
        <v>1</v>
      </c>
      <c r="K729">
        <f t="shared" si="186"/>
        <v>1</v>
      </c>
      <c r="L729">
        <f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400.5</v>
      </c>
      <c r="M729">
        <f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400.5</v>
      </c>
      <c r="N729">
        <f t="shared" si="187"/>
        <v>400.5</v>
      </c>
      <c r="O729">
        <f t="shared" si="188"/>
        <v>400.5</v>
      </c>
      <c r="P729">
        <f>IF(I729&lt;&gt;0,(ABS(L729*Constants!$B$10)+50)/100,MAX(P728-ABS(N729*Constants!$B$4),0))</f>
        <v>0.54005</v>
      </c>
      <c r="Q729">
        <f>IF(J729&lt;&gt;0,(ABS(M729*Constants!$B$10)+50)/100,MAX(Q728-ABS(O729*Constants!$B$4),0))</f>
        <v>0.54005</v>
      </c>
      <c r="R729">
        <f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400.5</v>
      </c>
      <c r="S729">
        <f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400.5</v>
      </c>
      <c r="T729">
        <f t="shared" si="189"/>
        <v>400.5</v>
      </c>
      <c r="U729">
        <f t="shared" si="190"/>
        <v>400.5</v>
      </c>
      <c r="V729">
        <f>IF(I729&lt;&gt;0,(ABS(R729*Constants!$B$4)+50)/100,IF(R729=0,MAX((0-ABS(T729*Constants!$B$4)),0),(ABS(R729*Constants!$B$4)+50)/100))</f>
        <v>501.125</v>
      </c>
      <c r="W729">
        <f>IF(J729&lt;&gt;0,(ABS(S729*Constants!$B$4)+50)/100,IF(S729=0,MAX((0-ABS(U729*Constants!$B$4)),0),(ABS(S729*Constants!$B$4)+50)/100))</f>
        <v>501.125</v>
      </c>
      <c r="X729">
        <f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400.5</v>
      </c>
      <c r="Y729">
        <f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400.5</v>
      </c>
      <c r="Z729">
        <f t="shared" si="191"/>
        <v>400.5</v>
      </c>
      <c r="AA729">
        <f t="shared" si="192"/>
        <v>400.5</v>
      </c>
      <c r="AB729">
        <f>IF(I729&lt;&gt;0,(ABS(X729*Constants!$B$10)+50)/100,IF(X729=0,MAX((AB728-ABS(Z729*Constants!$B$4)),0),(ABS(X729*Constants!$B$4)+50)/100))</f>
        <v>0.54005</v>
      </c>
      <c r="AC729">
        <f>IF(J729&lt;&gt;0,(ABS(Y729*Constants!$B$10)+50)/100,IF(Y729=0,MAX((AC728-ABS(AA729*Constants!$B$4)),0),(ABS(Y729*Constants!$B$4)+50)/100))</f>
        <v>0.54005</v>
      </c>
      <c r="AD729">
        <f t="shared" si="193"/>
        <v>401</v>
      </c>
      <c r="AE729">
        <f t="shared" si="194"/>
        <v>400.5</v>
      </c>
      <c r="AF729">
        <f t="shared" si="195"/>
        <v>400.5</v>
      </c>
      <c r="AG729">
        <f>((Constants!$B$5*AG728)+Constants!$B$4*AD729+AH728)/(Constants!$B$5+Constants!$B$4)</f>
        <v>401</v>
      </c>
      <c r="AH729">
        <f>((Constants!$B$5*AG728)+Constants!$B$4*AD729+AH728)-(Constants!$B$5+Constants!$B$4)*AG729</f>
        <v>0</v>
      </c>
      <c r="AI729">
        <f>((Constants!$B$5*AI728)+Constants!$B$4*AE729+AJ728)/(Constants!$B$5+Constants!$B$4)</f>
        <v>400.5</v>
      </c>
      <c r="AJ729">
        <f>((Constants!$B$5*AI728)+Constants!$B$4*AE729+AJ728)-(Constants!$B$4+Constants!$B$5)*AI729</f>
        <v>0</v>
      </c>
      <c r="AK729">
        <f>((Constants!$B$5*AK728)+Constants!$B$4*AF729+AL728)/(Constants!$B$5+Constants!$B$4)</f>
        <v>400.5</v>
      </c>
      <c r="AL729">
        <f>((Constants!$B$5*AK728)+Constants!$B$4*AF729+AL728)-(Constants!$B$5+Constants!$B$4)*AK729</f>
        <v>0</v>
      </c>
      <c r="AM729">
        <f t="shared" si="196"/>
        <v>1</v>
      </c>
      <c r="AN729">
        <f t="shared" si="197"/>
        <v>1</v>
      </c>
      <c r="AO729">
        <f>(200000*(ABS(N729)-ABS(N727))+Constants!$B$7)/(2*Constants!$B$7)</f>
        <v>0.5</v>
      </c>
      <c r="AP729">
        <f>(200000*(ABS(O729)-ABS(O727))+Constants!$B$7)/(2*Constants!$B$7)</f>
        <v>0.5</v>
      </c>
      <c r="AQ729">
        <f t="shared" si="198"/>
        <v>1</v>
      </c>
      <c r="AR729">
        <f>(Constants!$B$3*Constants!$B$8*I729*K729+AS728)/(Constants!$B$9*Constants!$B$4)</f>
        <v>2.51327433628319</v>
      </c>
      <c r="AS729">
        <f>(Constants!$B$3*Constants!$B$8*I729*K729+AS728)-(AR729*Constants!$B$9*Constants!$B$4)</f>
        <v>0</v>
      </c>
      <c r="AT729">
        <f t="shared" si="199"/>
        <v>1827.15044247784</v>
      </c>
      <c r="AU729">
        <f t="array" ref="AU729">IF(SUMPRODUCT(--(SIGN(AN696:AN728)=SIGN(K697:K729)))=0,2,IF(AV728&gt;0,1,0))</f>
        <v>0</v>
      </c>
      <c r="AV729">
        <f>IF(AU729=2,ROUND(5*1000/Constants!$B$11,0),IF(AV728&gt;0,AV728-1,0))</f>
        <v>0</v>
      </c>
      <c r="AW729">
        <f t="shared" si="200"/>
        <v>0</v>
      </c>
      <c r="AX729">
        <f ca="1" t="array" ref="AX729">IF(AW729&gt;Constants!$B$12,2,IF(SUMPRODUCT(--(AX710:AX729=2))=0,0,1))</f>
        <v>2</v>
      </c>
      <c r="AZ729">
        <f t="array" ref="AZ729">IF(ABS(AG729)&gt;Constants!$B$13,2,IF(SUMPRODUCT(--(AZ709:AZ728=2))=0,0,1))</f>
        <v>0</v>
      </c>
    </row>
    <row r="730" spans="1:52">
      <c r="A730" s="3">
        <v>728</v>
      </c>
      <c r="B730">
        <f>Signals!D729</f>
        <v>1</v>
      </c>
      <c r="C730">
        <f>Signals!E729</f>
        <v>1</v>
      </c>
      <c r="D730">
        <f>Signals!G729</f>
        <v>0</v>
      </c>
      <c r="E730">
        <f>Signals!J729</f>
        <v>0</v>
      </c>
      <c r="F730">
        <f>Signals!K729</f>
        <v>0</v>
      </c>
      <c r="G730">
        <f>IF(Constants!$B$2=2,-B730,B730)</f>
        <v>1</v>
      </c>
      <c r="H730">
        <f>IF(Constants!$C$2=2,-C730,C730)</f>
        <v>1</v>
      </c>
      <c r="I730">
        <f t="shared" si="184"/>
        <v>1</v>
      </c>
      <c r="J730">
        <f t="shared" si="185"/>
        <v>1</v>
      </c>
      <c r="K730">
        <f t="shared" si="186"/>
        <v>1</v>
      </c>
      <c r="L730">
        <f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400.5</v>
      </c>
      <c r="M730">
        <f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400.5</v>
      </c>
      <c r="N730">
        <f t="shared" si="187"/>
        <v>400.5</v>
      </c>
      <c r="O730">
        <f t="shared" si="188"/>
        <v>400.5</v>
      </c>
      <c r="P730">
        <f>IF(I730&lt;&gt;0,(ABS(L730*Constants!$B$10)+50)/100,MAX(P729-ABS(N730*Constants!$B$4),0))</f>
        <v>0.54005</v>
      </c>
      <c r="Q730">
        <f>IF(J730&lt;&gt;0,(ABS(M730*Constants!$B$10)+50)/100,MAX(Q729-ABS(O730*Constants!$B$4),0))</f>
        <v>0.54005</v>
      </c>
      <c r="R730">
        <f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400.5</v>
      </c>
      <c r="S730">
        <f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400.5</v>
      </c>
      <c r="T730">
        <f t="shared" si="189"/>
        <v>400.5</v>
      </c>
      <c r="U730">
        <f t="shared" si="190"/>
        <v>400.5</v>
      </c>
      <c r="V730">
        <f>IF(I730&lt;&gt;0,(ABS(R730*Constants!$B$4)+50)/100,IF(R730=0,MAX((0-ABS(T730*Constants!$B$4)),0),(ABS(R730*Constants!$B$4)+50)/100))</f>
        <v>501.125</v>
      </c>
      <c r="W730">
        <f>IF(J730&lt;&gt;0,(ABS(S730*Constants!$B$4)+50)/100,IF(S730=0,MAX((0-ABS(U730*Constants!$B$4)),0),(ABS(S730*Constants!$B$4)+50)/100))</f>
        <v>501.125</v>
      </c>
      <c r="X730">
        <f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400.5</v>
      </c>
      <c r="Y730">
        <f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400.5</v>
      </c>
      <c r="Z730">
        <f t="shared" si="191"/>
        <v>400.5</v>
      </c>
      <c r="AA730">
        <f t="shared" si="192"/>
        <v>400.5</v>
      </c>
      <c r="AB730">
        <f>IF(I730&lt;&gt;0,(ABS(X730*Constants!$B$10)+50)/100,IF(X730=0,MAX((AB729-ABS(Z730*Constants!$B$4)),0),(ABS(X730*Constants!$B$4)+50)/100))</f>
        <v>0.54005</v>
      </c>
      <c r="AC730">
        <f>IF(J730&lt;&gt;0,(ABS(Y730*Constants!$B$10)+50)/100,IF(Y730=0,MAX((AC729-ABS(AA730*Constants!$B$4)),0),(ABS(Y730*Constants!$B$4)+50)/100))</f>
        <v>0.54005</v>
      </c>
      <c r="AD730">
        <f t="shared" si="193"/>
        <v>401</v>
      </c>
      <c r="AE730">
        <f t="shared" si="194"/>
        <v>400.5</v>
      </c>
      <c r="AF730">
        <f t="shared" si="195"/>
        <v>400.5</v>
      </c>
      <c r="AG730">
        <f>((Constants!$B$5*AG729)+Constants!$B$4*AD730+AH729)/(Constants!$B$5+Constants!$B$4)</f>
        <v>401</v>
      </c>
      <c r="AH730">
        <f>((Constants!$B$5*AG729)+Constants!$B$4*AD730+AH729)-(Constants!$B$5+Constants!$B$4)*AG730</f>
        <v>0</v>
      </c>
      <c r="AI730">
        <f>((Constants!$B$5*AI729)+Constants!$B$4*AE730+AJ729)/(Constants!$B$5+Constants!$B$4)</f>
        <v>400.5</v>
      </c>
      <c r="AJ730">
        <f>((Constants!$B$5*AI729)+Constants!$B$4*AE730+AJ729)-(Constants!$B$4+Constants!$B$5)*AI730</f>
        <v>0</v>
      </c>
      <c r="AK730">
        <f>((Constants!$B$5*AK729)+Constants!$B$4*AF730+AL729)/(Constants!$B$5+Constants!$B$4)</f>
        <v>400.5</v>
      </c>
      <c r="AL730">
        <f>((Constants!$B$5*AK729)+Constants!$B$4*AF730+AL729)-(Constants!$B$5+Constants!$B$4)*AK730</f>
        <v>0</v>
      </c>
      <c r="AM730">
        <f t="shared" si="196"/>
        <v>1</v>
      </c>
      <c r="AN730">
        <f t="shared" si="197"/>
        <v>1</v>
      </c>
      <c r="AO730">
        <f>(200000*(ABS(N730)-ABS(N728))+Constants!$B$7)/(2*Constants!$B$7)</f>
        <v>0.5</v>
      </c>
      <c r="AP730">
        <f>(200000*(ABS(O730)-ABS(O728))+Constants!$B$7)/(2*Constants!$B$7)</f>
        <v>0.5</v>
      </c>
      <c r="AQ730">
        <f t="shared" si="198"/>
        <v>1</v>
      </c>
      <c r="AR730">
        <f>(Constants!$B$3*Constants!$B$8*I730*K730+AS729)/(Constants!$B$9*Constants!$B$4)</f>
        <v>2.51327433628319</v>
      </c>
      <c r="AS730">
        <f>(Constants!$B$3*Constants!$B$8*I730*K730+AS729)-(AR730*Constants!$B$9*Constants!$B$4)</f>
        <v>0</v>
      </c>
      <c r="AT730">
        <f t="shared" si="199"/>
        <v>1829.66371681412</v>
      </c>
      <c r="AU730">
        <f t="array" ref="AU730">IF(SUMPRODUCT(--(SIGN(AN697:AN729)=SIGN(K698:K730)))=0,2,IF(AV729&gt;0,1,0))</f>
        <v>0</v>
      </c>
      <c r="AV730">
        <f>IF(AU730=2,ROUND(5*1000/Constants!$B$11,0),IF(AV729&gt;0,AV729-1,0))</f>
        <v>0</v>
      </c>
      <c r="AW730">
        <f t="shared" si="200"/>
        <v>0</v>
      </c>
      <c r="AX730">
        <f ca="1" t="array" ref="AX730">IF(AW730&gt;Constants!$B$12,2,IF(SUMPRODUCT(--(AX711:AX730=2))=0,0,1))</f>
        <v>2</v>
      </c>
      <c r="AZ730">
        <f t="array" ref="AZ730">IF(ABS(AG730)&gt;Constants!$B$13,2,IF(SUMPRODUCT(--(AZ710:AZ729=2))=0,0,1))</f>
        <v>0</v>
      </c>
    </row>
    <row r="731" spans="1:52">
      <c r="A731" s="3">
        <v>729</v>
      </c>
      <c r="B731">
        <f>Signals!D730</f>
        <v>1</v>
      </c>
      <c r="C731">
        <f>Signals!E730</f>
        <v>1</v>
      </c>
      <c r="D731">
        <f>Signals!G730</f>
        <v>0</v>
      </c>
      <c r="E731">
        <f>Signals!J730</f>
        <v>0</v>
      </c>
      <c r="F731">
        <f>Signals!K730</f>
        <v>0</v>
      </c>
      <c r="G731">
        <f>IF(Constants!$B$2=2,-B731,B731)</f>
        <v>1</v>
      </c>
      <c r="H731">
        <f>IF(Constants!$C$2=2,-C731,C731)</f>
        <v>1</v>
      </c>
      <c r="I731">
        <f t="shared" si="184"/>
        <v>1</v>
      </c>
      <c r="J731">
        <f t="shared" si="185"/>
        <v>1</v>
      </c>
      <c r="K731">
        <f t="shared" si="186"/>
        <v>1</v>
      </c>
      <c r="L731">
        <f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400.5</v>
      </c>
      <c r="M731">
        <f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400.5</v>
      </c>
      <c r="N731">
        <f t="shared" si="187"/>
        <v>400.5</v>
      </c>
      <c r="O731">
        <f t="shared" si="188"/>
        <v>400.5</v>
      </c>
      <c r="P731">
        <f>IF(I731&lt;&gt;0,(ABS(L731*Constants!$B$10)+50)/100,MAX(P730-ABS(N731*Constants!$B$4),0))</f>
        <v>0.54005</v>
      </c>
      <c r="Q731">
        <f>IF(J731&lt;&gt;0,(ABS(M731*Constants!$B$10)+50)/100,MAX(Q730-ABS(O731*Constants!$B$4),0))</f>
        <v>0.54005</v>
      </c>
      <c r="R731">
        <f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400.5</v>
      </c>
      <c r="S731">
        <f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400.5</v>
      </c>
      <c r="T731">
        <f t="shared" si="189"/>
        <v>400.5</v>
      </c>
      <c r="U731">
        <f t="shared" si="190"/>
        <v>400.5</v>
      </c>
      <c r="V731">
        <f>IF(I731&lt;&gt;0,(ABS(R731*Constants!$B$4)+50)/100,IF(R731=0,MAX((0-ABS(T731*Constants!$B$4)),0),(ABS(R731*Constants!$B$4)+50)/100))</f>
        <v>501.125</v>
      </c>
      <c r="W731">
        <f>IF(J731&lt;&gt;0,(ABS(S731*Constants!$B$4)+50)/100,IF(S731=0,MAX((0-ABS(U731*Constants!$B$4)),0),(ABS(S731*Constants!$B$4)+50)/100))</f>
        <v>501.125</v>
      </c>
      <c r="X731">
        <f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400.5</v>
      </c>
      <c r="Y731">
        <f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400.5</v>
      </c>
      <c r="Z731">
        <f t="shared" si="191"/>
        <v>400.5</v>
      </c>
      <c r="AA731">
        <f t="shared" si="192"/>
        <v>400.5</v>
      </c>
      <c r="AB731">
        <f>IF(I731&lt;&gt;0,(ABS(X731*Constants!$B$10)+50)/100,IF(X731=0,MAX((AB730-ABS(Z731*Constants!$B$4)),0),(ABS(X731*Constants!$B$4)+50)/100))</f>
        <v>0.54005</v>
      </c>
      <c r="AC731">
        <f>IF(J731&lt;&gt;0,(ABS(Y731*Constants!$B$10)+50)/100,IF(Y731=0,MAX((AC730-ABS(AA731*Constants!$B$4)),0),(ABS(Y731*Constants!$B$4)+50)/100))</f>
        <v>0.54005</v>
      </c>
      <c r="AD731">
        <f t="shared" si="193"/>
        <v>401</v>
      </c>
      <c r="AE731">
        <f t="shared" si="194"/>
        <v>400.5</v>
      </c>
      <c r="AF731">
        <f t="shared" si="195"/>
        <v>400.5</v>
      </c>
      <c r="AG731">
        <f>((Constants!$B$5*AG730)+Constants!$B$4*AD731+AH730)/(Constants!$B$5+Constants!$B$4)</f>
        <v>401</v>
      </c>
      <c r="AH731">
        <f>((Constants!$B$5*AG730)+Constants!$B$4*AD731+AH730)-(Constants!$B$5+Constants!$B$4)*AG731</f>
        <v>0</v>
      </c>
      <c r="AI731">
        <f>((Constants!$B$5*AI730)+Constants!$B$4*AE731+AJ730)/(Constants!$B$5+Constants!$B$4)</f>
        <v>400.5</v>
      </c>
      <c r="AJ731">
        <f>((Constants!$B$5*AI730)+Constants!$B$4*AE731+AJ730)-(Constants!$B$4+Constants!$B$5)*AI731</f>
        <v>0</v>
      </c>
      <c r="AK731">
        <f>((Constants!$B$5*AK730)+Constants!$B$4*AF731+AL730)/(Constants!$B$5+Constants!$B$4)</f>
        <v>400.5</v>
      </c>
      <c r="AL731">
        <f>((Constants!$B$5*AK730)+Constants!$B$4*AF731+AL730)-(Constants!$B$5+Constants!$B$4)*AK731</f>
        <v>0</v>
      </c>
      <c r="AM731">
        <f t="shared" si="196"/>
        <v>1</v>
      </c>
      <c r="AN731">
        <f t="shared" si="197"/>
        <v>1</v>
      </c>
      <c r="AO731">
        <f>(200000*(ABS(N731)-ABS(N729))+Constants!$B$7)/(2*Constants!$B$7)</f>
        <v>0.5</v>
      </c>
      <c r="AP731">
        <f>(200000*(ABS(O731)-ABS(O729))+Constants!$B$7)/(2*Constants!$B$7)</f>
        <v>0.5</v>
      </c>
      <c r="AQ731">
        <f t="shared" si="198"/>
        <v>1</v>
      </c>
      <c r="AR731">
        <f>(Constants!$B$3*Constants!$B$8*I731*K731+AS730)/(Constants!$B$9*Constants!$B$4)</f>
        <v>2.51327433628319</v>
      </c>
      <c r="AS731">
        <f>(Constants!$B$3*Constants!$B$8*I731*K731+AS730)-(AR731*Constants!$B$9*Constants!$B$4)</f>
        <v>0</v>
      </c>
      <c r="AT731">
        <f t="shared" si="199"/>
        <v>1832.17699115041</v>
      </c>
      <c r="AU731">
        <f t="array" ref="AU731">IF(SUMPRODUCT(--(SIGN(AN698:AN730)=SIGN(K699:K731)))=0,2,IF(AV730&gt;0,1,0))</f>
        <v>0</v>
      </c>
      <c r="AV731">
        <f>IF(AU731=2,ROUND(5*1000/Constants!$B$11,0),IF(AV730&gt;0,AV730-1,0))</f>
        <v>0</v>
      </c>
      <c r="AW731">
        <f t="shared" si="200"/>
        <v>0</v>
      </c>
      <c r="AX731">
        <f ca="1" t="array" ref="AX731">IF(AW731&gt;Constants!$B$12,2,IF(SUMPRODUCT(--(AX712:AX731=2))=0,0,1))</f>
        <v>2</v>
      </c>
      <c r="AZ731">
        <f t="array" ref="AZ731">IF(ABS(AG731)&gt;Constants!$B$13,2,IF(SUMPRODUCT(--(AZ711:AZ730=2))=0,0,1))</f>
        <v>0</v>
      </c>
    </row>
    <row r="732" spans="1:52">
      <c r="A732" s="3">
        <v>730</v>
      </c>
      <c r="B732">
        <f>Signals!D731</f>
        <v>1</v>
      </c>
      <c r="C732">
        <f>Signals!E731</f>
        <v>1</v>
      </c>
      <c r="D732">
        <f>Signals!G731</f>
        <v>0</v>
      </c>
      <c r="E732">
        <f>Signals!J731</f>
        <v>0</v>
      </c>
      <c r="F732">
        <f>Signals!K731</f>
        <v>0</v>
      </c>
      <c r="G732">
        <f>IF(Constants!$B$2=2,-B732,B732)</f>
        <v>1</v>
      </c>
      <c r="H732">
        <f>IF(Constants!$C$2=2,-C732,C732)</f>
        <v>1</v>
      </c>
      <c r="I732">
        <f t="shared" si="184"/>
        <v>1</v>
      </c>
      <c r="J732">
        <f t="shared" si="185"/>
        <v>1</v>
      </c>
      <c r="K732">
        <f t="shared" si="186"/>
        <v>1</v>
      </c>
      <c r="L732">
        <f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400.5</v>
      </c>
      <c r="M732">
        <f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400.5</v>
      </c>
      <c r="N732">
        <f t="shared" si="187"/>
        <v>400.5</v>
      </c>
      <c r="O732">
        <f t="shared" si="188"/>
        <v>400.5</v>
      </c>
      <c r="P732">
        <f>IF(I732&lt;&gt;0,(ABS(L732*Constants!$B$10)+50)/100,MAX(P731-ABS(N732*Constants!$B$4),0))</f>
        <v>0.54005</v>
      </c>
      <c r="Q732">
        <f>IF(J732&lt;&gt;0,(ABS(M732*Constants!$B$10)+50)/100,MAX(Q731-ABS(O732*Constants!$B$4),0))</f>
        <v>0.54005</v>
      </c>
      <c r="R732">
        <f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400.5</v>
      </c>
      <c r="S732">
        <f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400.5</v>
      </c>
      <c r="T732">
        <f t="shared" si="189"/>
        <v>400.5</v>
      </c>
      <c r="U732">
        <f t="shared" si="190"/>
        <v>400.5</v>
      </c>
      <c r="V732">
        <f>IF(I732&lt;&gt;0,(ABS(R732*Constants!$B$4)+50)/100,IF(R732=0,MAX((0-ABS(T732*Constants!$B$4)),0),(ABS(R732*Constants!$B$4)+50)/100))</f>
        <v>501.125</v>
      </c>
      <c r="W732">
        <f>IF(J732&lt;&gt;0,(ABS(S732*Constants!$B$4)+50)/100,IF(S732=0,MAX((0-ABS(U732*Constants!$B$4)),0),(ABS(S732*Constants!$B$4)+50)/100))</f>
        <v>501.125</v>
      </c>
      <c r="X732">
        <f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400.5</v>
      </c>
      <c r="Y732">
        <f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400.5</v>
      </c>
      <c r="Z732">
        <f t="shared" si="191"/>
        <v>400.5</v>
      </c>
      <c r="AA732">
        <f t="shared" si="192"/>
        <v>400.5</v>
      </c>
      <c r="AB732">
        <f>IF(I732&lt;&gt;0,(ABS(X732*Constants!$B$10)+50)/100,IF(X732=0,MAX((AB731-ABS(Z732*Constants!$B$4)),0),(ABS(X732*Constants!$B$4)+50)/100))</f>
        <v>0.54005</v>
      </c>
      <c r="AC732">
        <f>IF(J732&lt;&gt;0,(ABS(Y732*Constants!$B$10)+50)/100,IF(Y732=0,MAX((AC731-ABS(AA732*Constants!$B$4)),0),(ABS(Y732*Constants!$B$4)+50)/100))</f>
        <v>0.54005</v>
      </c>
      <c r="AD732">
        <f t="shared" si="193"/>
        <v>401</v>
      </c>
      <c r="AE732">
        <f t="shared" si="194"/>
        <v>400.5</v>
      </c>
      <c r="AF732">
        <f t="shared" si="195"/>
        <v>400.5</v>
      </c>
      <c r="AG732">
        <f>((Constants!$B$5*AG731)+Constants!$B$4*AD732+AH731)/(Constants!$B$5+Constants!$B$4)</f>
        <v>401</v>
      </c>
      <c r="AH732">
        <f>((Constants!$B$5*AG731)+Constants!$B$4*AD732+AH731)-(Constants!$B$5+Constants!$B$4)*AG732</f>
        <v>0</v>
      </c>
      <c r="AI732">
        <f>((Constants!$B$5*AI731)+Constants!$B$4*AE732+AJ731)/(Constants!$B$5+Constants!$B$4)</f>
        <v>400.5</v>
      </c>
      <c r="AJ732">
        <f>((Constants!$B$5*AI731)+Constants!$B$4*AE732+AJ731)-(Constants!$B$4+Constants!$B$5)*AI732</f>
        <v>0</v>
      </c>
      <c r="AK732">
        <f>((Constants!$B$5*AK731)+Constants!$B$4*AF732+AL731)/(Constants!$B$5+Constants!$B$4)</f>
        <v>400.5</v>
      </c>
      <c r="AL732">
        <f>((Constants!$B$5*AK731)+Constants!$B$4*AF732+AL731)-(Constants!$B$5+Constants!$B$4)*AK732</f>
        <v>0</v>
      </c>
      <c r="AM732">
        <f t="shared" si="196"/>
        <v>1</v>
      </c>
      <c r="AN732">
        <f t="shared" si="197"/>
        <v>1</v>
      </c>
      <c r="AO732">
        <f>(200000*(ABS(N732)-ABS(N730))+Constants!$B$7)/(2*Constants!$B$7)</f>
        <v>0.5</v>
      </c>
      <c r="AP732">
        <f>(200000*(ABS(O732)-ABS(O730))+Constants!$B$7)/(2*Constants!$B$7)</f>
        <v>0.5</v>
      </c>
      <c r="AQ732">
        <f t="shared" si="198"/>
        <v>1</v>
      </c>
      <c r="AR732">
        <f>(Constants!$B$3*Constants!$B$8*I732*K732+AS731)/(Constants!$B$9*Constants!$B$4)</f>
        <v>2.51327433628319</v>
      </c>
      <c r="AS732">
        <f>(Constants!$B$3*Constants!$B$8*I732*K732+AS731)-(AR732*Constants!$B$9*Constants!$B$4)</f>
        <v>0</v>
      </c>
      <c r="AT732">
        <f t="shared" si="199"/>
        <v>1834.69026548669</v>
      </c>
      <c r="AU732">
        <f t="array" ref="AU732">IF(SUMPRODUCT(--(SIGN(AN699:AN731)=SIGN(K700:K732)))=0,2,IF(AV731&gt;0,1,0))</f>
        <v>0</v>
      </c>
      <c r="AV732">
        <f>IF(AU732=2,ROUND(5*1000/Constants!$B$11,0),IF(AV731&gt;0,AV731-1,0))</f>
        <v>0</v>
      </c>
      <c r="AW732">
        <f t="shared" si="200"/>
        <v>0</v>
      </c>
      <c r="AX732">
        <f ca="1" t="array" ref="AX732">IF(AW732&gt;Constants!$B$12,2,IF(SUMPRODUCT(--(AX713:AX732=2))=0,0,1))</f>
        <v>2</v>
      </c>
      <c r="AZ732">
        <f t="array" ref="AZ732">IF(ABS(AG732)&gt;Constants!$B$13,2,IF(SUMPRODUCT(--(AZ712:AZ731=2))=0,0,1))</f>
        <v>0</v>
      </c>
    </row>
    <row r="733" spans="1:52">
      <c r="A733" s="3">
        <v>731</v>
      </c>
      <c r="B733">
        <f>Signals!D732</f>
        <v>1</v>
      </c>
      <c r="C733">
        <f>Signals!E732</f>
        <v>1</v>
      </c>
      <c r="D733">
        <f>Signals!G732</f>
        <v>0</v>
      </c>
      <c r="E733">
        <f>Signals!J732</f>
        <v>0</v>
      </c>
      <c r="F733">
        <f>Signals!K732</f>
        <v>0</v>
      </c>
      <c r="G733">
        <f>IF(Constants!$B$2=2,-B733,B733)</f>
        <v>1</v>
      </c>
      <c r="H733">
        <f>IF(Constants!$C$2=2,-C733,C733)</f>
        <v>1</v>
      </c>
      <c r="I733">
        <f t="shared" si="184"/>
        <v>1</v>
      </c>
      <c r="J733">
        <f t="shared" si="185"/>
        <v>1</v>
      </c>
      <c r="K733">
        <f t="shared" si="186"/>
        <v>1</v>
      </c>
      <c r="L733">
        <f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400.5</v>
      </c>
      <c r="M733">
        <f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400.5</v>
      </c>
      <c r="N733">
        <f t="shared" si="187"/>
        <v>400.5</v>
      </c>
      <c r="O733">
        <f t="shared" si="188"/>
        <v>400.5</v>
      </c>
      <c r="P733">
        <f>IF(I733&lt;&gt;0,(ABS(L733*Constants!$B$10)+50)/100,MAX(P732-ABS(N733*Constants!$B$4),0))</f>
        <v>0.54005</v>
      </c>
      <c r="Q733">
        <f>IF(J733&lt;&gt;0,(ABS(M733*Constants!$B$10)+50)/100,MAX(Q732-ABS(O733*Constants!$B$4),0))</f>
        <v>0.54005</v>
      </c>
      <c r="R733">
        <f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400.5</v>
      </c>
      <c r="S733">
        <f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400.5</v>
      </c>
      <c r="T733">
        <f t="shared" si="189"/>
        <v>400.5</v>
      </c>
      <c r="U733">
        <f t="shared" si="190"/>
        <v>400.5</v>
      </c>
      <c r="V733">
        <f>IF(I733&lt;&gt;0,(ABS(R733*Constants!$B$4)+50)/100,IF(R733=0,MAX((0-ABS(T733*Constants!$B$4)),0),(ABS(R733*Constants!$B$4)+50)/100))</f>
        <v>501.125</v>
      </c>
      <c r="W733">
        <f>IF(J733&lt;&gt;0,(ABS(S733*Constants!$B$4)+50)/100,IF(S733=0,MAX((0-ABS(U733*Constants!$B$4)),0),(ABS(S733*Constants!$B$4)+50)/100))</f>
        <v>501.125</v>
      </c>
      <c r="X733">
        <f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400.5</v>
      </c>
      <c r="Y733">
        <f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400.5</v>
      </c>
      <c r="Z733">
        <f t="shared" si="191"/>
        <v>400.5</v>
      </c>
      <c r="AA733">
        <f t="shared" si="192"/>
        <v>400.5</v>
      </c>
      <c r="AB733">
        <f>IF(I733&lt;&gt;0,(ABS(X733*Constants!$B$10)+50)/100,IF(X733=0,MAX((AB732-ABS(Z733*Constants!$B$4)),0),(ABS(X733*Constants!$B$4)+50)/100))</f>
        <v>0.54005</v>
      </c>
      <c r="AC733">
        <f>IF(J733&lt;&gt;0,(ABS(Y733*Constants!$B$10)+50)/100,IF(Y733=0,MAX((AC732-ABS(AA733*Constants!$B$4)),0),(ABS(Y733*Constants!$B$4)+50)/100))</f>
        <v>0.54005</v>
      </c>
      <c r="AD733">
        <f t="shared" si="193"/>
        <v>401</v>
      </c>
      <c r="AE733">
        <f t="shared" si="194"/>
        <v>400.5</v>
      </c>
      <c r="AF733">
        <f t="shared" si="195"/>
        <v>400.5</v>
      </c>
      <c r="AG733">
        <f>((Constants!$B$5*AG732)+Constants!$B$4*AD733+AH732)/(Constants!$B$5+Constants!$B$4)</f>
        <v>401</v>
      </c>
      <c r="AH733">
        <f>((Constants!$B$5*AG732)+Constants!$B$4*AD733+AH732)-(Constants!$B$5+Constants!$B$4)*AG733</f>
        <v>0</v>
      </c>
      <c r="AI733">
        <f>((Constants!$B$5*AI732)+Constants!$B$4*AE733+AJ732)/(Constants!$B$5+Constants!$B$4)</f>
        <v>400.5</v>
      </c>
      <c r="AJ733">
        <f>((Constants!$B$5*AI732)+Constants!$B$4*AE733+AJ732)-(Constants!$B$4+Constants!$B$5)*AI733</f>
        <v>0</v>
      </c>
      <c r="AK733">
        <f>((Constants!$B$5*AK732)+Constants!$B$4*AF733+AL732)/(Constants!$B$5+Constants!$B$4)</f>
        <v>400.5</v>
      </c>
      <c r="AL733">
        <f>((Constants!$B$5*AK732)+Constants!$B$4*AF733+AL732)-(Constants!$B$5+Constants!$B$4)*AK733</f>
        <v>0</v>
      </c>
      <c r="AM733">
        <f t="shared" si="196"/>
        <v>1</v>
      </c>
      <c r="AN733">
        <f t="shared" si="197"/>
        <v>1</v>
      </c>
      <c r="AO733">
        <f>(200000*(ABS(N733)-ABS(N731))+Constants!$B$7)/(2*Constants!$B$7)</f>
        <v>0.5</v>
      </c>
      <c r="AP733">
        <f>(200000*(ABS(O733)-ABS(O731))+Constants!$B$7)/(2*Constants!$B$7)</f>
        <v>0.5</v>
      </c>
      <c r="AQ733">
        <f t="shared" si="198"/>
        <v>1</v>
      </c>
      <c r="AR733">
        <f>(Constants!$B$3*Constants!$B$8*I733*K733+AS732)/(Constants!$B$9*Constants!$B$4)</f>
        <v>2.51327433628319</v>
      </c>
      <c r="AS733">
        <f>(Constants!$B$3*Constants!$B$8*I733*K733+AS732)-(AR733*Constants!$B$9*Constants!$B$4)</f>
        <v>0</v>
      </c>
      <c r="AT733">
        <f t="shared" si="199"/>
        <v>1837.20353982297</v>
      </c>
      <c r="AU733">
        <f t="array" ref="AU733">IF(SUMPRODUCT(--(SIGN(AN700:AN732)=SIGN(K701:K733)))=0,2,IF(AV732&gt;0,1,0))</f>
        <v>0</v>
      </c>
      <c r="AV733">
        <f>IF(AU733=2,ROUND(5*1000/Constants!$B$11,0),IF(AV732&gt;0,AV732-1,0))</f>
        <v>0</v>
      </c>
      <c r="AW733">
        <f t="shared" si="200"/>
        <v>0</v>
      </c>
      <c r="AX733">
        <f ca="1" t="array" ref="AX733">IF(AW733&gt;Constants!$B$12,2,IF(SUMPRODUCT(--(AX714:AX733=2))=0,0,1))</f>
        <v>2</v>
      </c>
      <c r="AZ733">
        <f t="array" ref="AZ733">IF(ABS(AG733)&gt;Constants!$B$13,2,IF(SUMPRODUCT(--(AZ713:AZ732=2))=0,0,1))</f>
        <v>0</v>
      </c>
    </row>
    <row r="734" spans="1:52">
      <c r="A734" s="3">
        <v>732</v>
      </c>
      <c r="B734">
        <f>Signals!D733</f>
        <v>1</v>
      </c>
      <c r="C734">
        <f>Signals!E733</f>
        <v>1</v>
      </c>
      <c r="D734">
        <f>Signals!G733</f>
        <v>0</v>
      </c>
      <c r="E734">
        <f>Signals!J733</f>
        <v>0</v>
      </c>
      <c r="F734">
        <f>Signals!K733</f>
        <v>0</v>
      </c>
      <c r="G734">
        <f>IF(Constants!$B$2=2,-B734,B734)</f>
        <v>1</v>
      </c>
      <c r="H734">
        <f>IF(Constants!$C$2=2,-C734,C734)</f>
        <v>1</v>
      </c>
      <c r="I734">
        <f t="shared" si="184"/>
        <v>1</v>
      </c>
      <c r="J734">
        <f t="shared" si="185"/>
        <v>1</v>
      </c>
      <c r="K734">
        <f t="shared" si="186"/>
        <v>1</v>
      </c>
      <c r="L734">
        <f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400.5</v>
      </c>
      <c r="M734">
        <f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400.5</v>
      </c>
      <c r="N734">
        <f t="shared" si="187"/>
        <v>400.5</v>
      </c>
      <c r="O734">
        <f t="shared" si="188"/>
        <v>400.5</v>
      </c>
      <c r="P734">
        <f>IF(I734&lt;&gt;0,(ABS(L734*Constants!$B$10)+50)/100,MAX(P733-ABS(N734*Constants!$B$4),0))</f>
        <v>0.54005</v>
      </c>
      <c r="Q734">
        <f>IF(J734&lt;&gt;0,(ABS(M734*Constants!$B$10)+50)/100,MAX(Q733-ABS(O734*Constants!$B$4),0))</f>
        <v>0.54005</v>
      </c>
      <c r="R734">
        <f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400.5</v>
      </c>
      <c r="S734">
        <f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400.5</v>
      </c>
      <c r="T734">
        <f t="shared" si="189"/>
        <v>400.5</v>
      </c>
      <c r="U734">
        <f t="shared" si="190"/>
        <v>400.5</v>
      </c>
      <c r="V734">
        <f>IF(I734&lt;&gt;0,(ABS(R734*Constants!$B$4)+50)/100,IF(R734=0,MAX((0-ABS(T734*Constants!$B$4)),0),(ABS(R734*Constants!$B$4)+50)/100))</f>
        <v>501.125</v>
      </c>
      <c r="W734">
        <f>IF(J734&lt;&gt;0,(ABS(S734*Constants!$B$4)+50)/100,IF(S734=0,MAX((0-ABS(U734*Constants!$B$4)),0),(ABS(S734*Constants!$B$4)+50)/100))</f>
        <v>501.125</v>
      </c>
      <c r="X734">
        <f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400.5</v>
      </c>
      <c r="Y734">
        <f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400.5</v>
      </c>
      <c r="Z734">
        <f t="shared" si="191"/>
        <v>400.5</v>
      </c>
      <c r="AA734">
        <f t="shared" si="192"/>
        <v>400.5</v>
      </c>
      <c r="AB734">
        <f>IF(I734&lt;&gt;0,(ABS(X734*Constants!$B$10)+50)/100,IF(X734=0,MAX((AB733-ABS(Z734*Constants!$B$4)),0),(ABS(X734*Constants!$B$4)+50)/100))</f>
        <v>0.54005</v>
      </c>
      <c r="AC734">
        <f>IF(J734&lt;&gt;0,(ABS(Y734*Constants!$B$10)+50)/100,IF(Y734=0,MAX((AC733-ABS(AA734*Constants!$B$4)),0),(ABS(Y734*Constants!$B$4)+50)/100))</f>
        <v>0.54005</v>
      </c>
      <c r="AD734">
        <f t="shared" si="193"/>
        <v>401</v>
      </c>
      <c r="AE734">
        <f t="shared" si="194"/>
        <v>400.5</v>
      </c>
      <c r="AF734">
        <f t="shared" si="195"/>
        <v>400.5</v>
      </c>
      <c r="AG734">
        <f>((Constants!$B$5*AG733)+Constants!$B$4*AD734+AH733)/(Constants!$B$5+Constants!$B$4)</f>
        <v>401</v>
      </c>
      <c r="AH734">
        <f>((Constants!$B$5*AG733)+Constants!$B$4*AD734+AH733)-(Constants!$B$5+Constants!$B$4)*AG734</f>
        <v>0</v>
      </c>
      <c r="AI734">
        <f>((Constants!$B$5*AI733)+Constants!$B$4*AE734+AJ733)/(Constants!$B$5+Constants!$B$4)</f>
        <v>400.5</v>
      </c>
      <c r="AJ734">
        <f>((Constants!$B$5*AI733)+Constants!$B$4*AE734+AJ733)-(Constants!$B$4+Constants!$B$5)*AI734</f>
        <v>0</v>
      </c>
      <c r="AK734">
        <f>((Constants!$B$5*AK733)+Constants!$B$4*AF734+AL733)/(Constants!$B$5+Constants!$B$4)</f>
        <v>400.5</v>
      </c>
      <c r="AL734">
        <f>((Constants!$B$5*AK733)+Constants!$B$4*AF734+AL733)-(Constants!$B$5+Constants!$B$4)*AK734</f>
        <v>0</v>
      </c>
      <c r="AM734">
        <f t="shared" si="196"/>
        <v>1</v>
      </c>
      <c r="AN734">
        <f t="shared" si="197"/>
        <v>1</v>
      </c>
      <c r="AO734">
        <f>(200000*(ABS(N734)-ABS(N732))+Constants!$B$7)/(2*Constants!$B$7)</f>
        <v>0.5</v>
      </c>
      <c r="AP734">
        <f>(200000*(ABS(O734)-ABS(O732))+Constants!$B$7)/(2*Constants!$B$7)</f>
        <v>0.5</v>
      </c>
      <c r="AQ734">
        <f t="shared" si="198"/>
        <v>1</v>
      </c>
      <c r="AR734">
        <f>(Constants!$B$3*Constants!$B$8*I734*K734+AS733)/(Constants!$B$9*Constants!$B$4)</f>
        <v>2.51327433628319</v>
      </c>
      <c r="AS734">
        <f>(Constants!$B$3*Constants!$B$8*I734*K734+AS733)-(AR734*Constants!$B$9*Constants!$B$4)</f>
        <v>0</v>
      </c>
      <c r="AT734">
        <f t="shared" si="199"/>
        <v>1839.71681415926</v>
      </c>
      <c r="AU734">
        <f t="array" ref="AU734">IF(SUMPRODUCT(--(SIGN(AN701:AN733)=SIGN(K702:K734)))=0,2,IF(AV733&gt;0,1,0))</f>
        <v>0</v>
      </c>
      <c r="AV734">
        <f>IF(AU734=2,ROUND(5*1000/Constants!$B$11,0),IF(AV733&gt;0,AV733-1,0))</f>
        <v>0</v>
      </c>
      <c r="AW734">
        <f t="shared" si="200"/>
        <v>0</v>
      </c>
      <c r="AX734">
        <f ca="1" t="array" ref="AX734">IF(AW734&gt;Constants!$B$12,2,IF(SUMPRODUCT(--(AX715:AX734=2))=0,0,1))</f>
        <v>2</v>
      </c>
      <c r="AZ734">
        <f t="array" ref="AZ734">IF(ABS(AG734)&gt;Constants!$B$13,2,IF(SUMPRODUCT(--(AZ714:AZ733=2))=0,0,1))</f>
        <v>0</v>
      </c>
    </row>
    <row r="735" spans="1:52">
      <c r="A735" s="3">
        <v>733</v>
      </c>
      <c r="B735">
        <f>Signals!D734</f>
        <v>1</v>
      </c>
      <c r="C735">
        <f>Signals!E734</f>
        <v>1</v>
      </c>
      <c r="D735">
        <f>Signals!G734</f>
        <v>0</v>
      </c>
      <c r="E735">
        <f>Signals!J734</f>
        <v>0</v>
      </c>
      <c r="F735">
        <f>Signals!K734</f>
        <v>0</v>
      </c>
      <c r="G735">
        <f>IF(Constants!$B$2=2,-B735,B735)</f>
        <v>1</v>
      </c>
      <c r="H735">
        <f>IF(Constants!$C$2=2,-C735,C735)</f>
        <v>1</v>
      </c>
      <c r="I735">
        <f t="shared" si="184"/>
        <v>1</v>
      </c>
      <c r="J735">
        <f t="shared" si="185"/>
        <v>1</v>
      </c>
      <c r="K735">
        <f t="shared" si="186"/>
        <v>1</v>
      </c>
      <c r="L735">
        <f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400.5</v>
      </c>
      <c r="M735">
        <f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400.5</v>
      </c>
      <c r="N735">
        <f t="shared" si="187"/>
        <v>400.5</v>
      </c>
      <c r="O735">
        <f t="shared" si="188"/>
        <v>400.5</v>
      </c>
      <c r="P735">
        <f>IF(I735&lt;&gt;0,(ABS(L735*Constants!$B$10)+50)/100,MAX(P734-ABS(N735*Constants!$B$4),0))</f>
        <v>0.54005</v>
      </c>
      <c r="Q735">
        <f>IF(J735&lt;&gt;0,(ABS(M735*Constants!$B$10)+50)/100,MAX(Q734-ABS(O735*Constants!$B$4),0))</f>
        <v>0.54005</v>
      </c>
      <c r="R735">
        <f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400.5</v>
      </c>
      <c r="S735">
        <f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400.5</v>
      </c>
      <c r="T735">
        <f t="shared" si="189"/>
        <v>400.5</v>
      </c>
      <c r="U735">
        <f t="shared" si="190"/>
        <v>400.5</v>
      </c>
      <c r="V735">
        <f>IF(I735&lt;&gt;0,(ABS(R735*Constants!$B$4)+50)/100,IF(R735=0,MAX((0-ABS(T735*Constants!$B$4)),0),(ABS(R735*Constants!$B$4)+50)/100))</f>
        <v>501.125</v>
      </c>
      <c r="W735">
        <f>IF(J735&lt;&gt;0,(ABS(S735*Constants!$B$4)+50)/100,IF(S735=0,MAX((0-ABS(U735*Constants!$B$4)),0),(ABS(S735*Constants!$B$4)+50)/100))</f>
        <v>501.125</v>
      </c>
      <c r="X735">
        <f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400.5</v>
      </c>
      <c r="Y735">
        <f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400.5</v>
      </c>
      <c r="Z735">
        <f t="shared" si="191"/>
        <v>400.5</v>
      </c>
      <c r="AA735">
        <f t="shared" si="192"/>
        <v>400.5</v>
      </c>
      <c r="AB735">
        <f>IF(I735&lt;&gt;0,(ABS(X735*Constants!$B$10)+50)/100,IF(X735=0,MAX((AB734-ABS(Z735*Constants!$B$4)),0),(ABS(X735*Constants!$B$4)+50)/100))</f>
        <v>0.54005</v>
      </c>
      <c r="AC735">
        <f>IF(J735&lt;&gt;0,(ABS(Y735*Constants!$B$10)+50)/100,IF(Y735=0,MAX((AC734-ABS(AA735*Constants!$B$4)),0),(ABS(Y735*Constants!$B$4)+50)/100))</f>
        <v>0.54005</v>
      </c>
      <c r="AD735">
        <f t="shared" si="193"/>
        <v>401</v>
      </c>
      <c r="AE735">
        <f t="shared" si="194"/>
        <v>400.5</v>
      </c>
      <c r="AF735">
        <f t="shared" si="195"/>
        <v>400.5</v>
      </c>
      <c r="AG735">
        <f>((Constants!$B$5*AG734)+Constants!$B$4*AD735+AH734)/(Constants!$B$5+Constants!$B$4)</f>
        <v>401</v>
      </c>
      <c r="AH735">
        <f>((Constants!$B$5*AG734)+Constants!$B$4*AD735+AH734)-(Constants!$B$5+Constants!$B$4)*AG735</f>
        <v>0</v>
      </c>
      <c r="AI735">
        <f>((Constants!$B$5*AI734)+Constants!$B$4*AE735+AJ734)/(Constants!$B$5+Constants!$B$4)</f>
        <v>400.5</v>
      </c>
      <c r="AJ735">
        <f>((Constants!$B$5*AI734)+Constants!$B$4*AE735+AJ734)-(Constants!$B$4+Constants!$B$5)*AI735</f>
        <v>0</v>
      </c>
      <c r="AK735">
        <f>((Constants!$B$5*AK734)+Constants!$B$4*AF735+AL734)/(Constants!$B$5+Constants!$B$4)</f>
        <v>400.5</v>
      </c>
      <c r="AL735">
        <f>((Constants!$B$5*AK734)+Constants!$B$4*AF735+AL734)-(Constants!$B$5+Constants!$B$4)*AK735</f>
        <v>0</v>
      </c>
      <c r="AM735">
        <f t="shared" si="196"/>
        <v>1</v>
      </c>
      <c r="AN735">
        <f t="shared" si="197"/>
        <v>1</v>
      </c>
      <c r="AO735">
        <f>(200000*(ABS(N735)-ABS(N733))+Constants!$B$7)/(2*Constants!$B$7)</f>
        <v>0.5</v>
      </c>
      <c r="AP735">
        <f>(200000*(ABS(O735)-ABS(O733))+Constants!$B$7)/(2*Constants!$B$7)</f>
        <v>0.5</v>
      </c>
      <c r="AQ735">
        <f t="shared" si="198"/>
        <v>1</v>
      </c>
      <c r="AR735">
        <f>(Constants!$B$3*Constants!$B$8*I735*K735+AS734)/(Constants!$B$9*Constants!$B$4)</f>
        <v>2.51327433628319</v>
      </c>
      <c r="AS735">
        <f>(Constants!$B$3*Constants!$B$8*I735*K735+AS734)-(AR735*Constants!$B$9*Constants!$B$4)</f>
        <v>0</v>
      </c>
      <c r="AT735">
        <f t="shared" si="199"/>
        <v>1842.23008849554</v>
      </c>
      <c r="AU735">
        <f t="array" ref="AU735">IF(SUMPRODUCT(--(SIGN(AN702:AN734)=SIGN(K703:K735)))=0,2,IF(AV734&gt;0,1,0))</f>
        <v>0</v>
      </c>
      <c r="AV735">
        <f>IF(AU735=2,ROUND(5*1000/Constants!$B$11,0),IF(AV734&gt;0,AV734-1,0))</f>
        <v>0</v>
      </c>
      <c r="AW735">
        <f t="shared" si="200"/>
        <v>0</v>
      </c>
      <c r="AX735">
        <f ca="1" t="array" ref="AX735">IF(AW735&gt;Constants!$B$12,2,IF(SUMPRODUCT(--(AX716:AX735=2))=0,0,1))</f>
        <v>2</v>
      </c>
      <c r="AZ735">
        <f t="array" ref="AZ735">IF(ABS(AG735)&gt;Constants!$B$13,2,IF(SUMPRODUCT(--(AZ715:AZ734=2))=0,0,1))</f>
        <v>0</v>
      </c>
    </row>
    <row r="736" spans="1:52">
      <c r="A736" s="3">
        <v>734</v>
      </c>
      <c r="B736">
        <f>Signals!D735</f>
        <v>1</v>
      </c>
      <c r="C736">
        <f>Signals!E735</f>
        <v>1</v>
      </c>
      <c r="D736">
        <f>Signals!G735</f>
        <v>0</v>
      </c>
      <c r="E736">
        <f>Signals!J735</f>
        <v>0</v>
      </c>
      <c r="F736">
        <f>Signals!K735</f>
        <v>0</v>
      </c>
      <c r="G736">
        <f>IF(Constants!$B$2=2,-B736,B736)</f>
        <v>1</v>
      </c>
      <c r="H736">
        <f>IF(Constants!$C$2=2,-C736,C736)</f>
        <v>1</v>
      </c>
      <c r="I736">
        <f t="shared" si="184"/>
        <v>1</v>
      </c>
      <c r="J736">
        <f t="shared" si="185"/>
        <v>1</v>
      </c>
      <c r="K736">
        <f t="shared" si="186"/>
        <v>1</v>
      </c>
      <c r="L736">
        <f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400.5</v>
      </c>
      <c r="M736">
        <f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400.5</v>
      </c>
      <c r="N736">
        <f t="shared" si="187"/>
        <v>400.5</v>
      </c>
      <c r="O736">
        <f t="shared" si="188"/>
        <v>400.5</v>
      </c>
      <c r="P736">
        <f>IF(I736&lt;&gt;0,(ABS(L736*Constants!$B$10)+50)/100,MAX(P735-ABS(N736*Constants!$B$4),0))</f>
        <v>0.54005</v>
      </c>
      <c r="Q736">
        <f>IF(J736&lt;&gt;0,(ABS(M736*Constants!$B$10)+50)/100,MAX(Q735-ABS(O736*Constants!$B$4),0))</f>
        <v>0.54005</v>
      </c>
      <c r="R736">
        <f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400.5</v>
      </c>
      <c r="S736">
        <f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400.5</v>
      </c>
      <c r="T736">
        <f t="shared" si="189"/>
        <v>400.5</v>
      </c>
      <c r="U736">
        <f t="shared" si="190"/>
        <v>400.5</v>
      </c>
      <c r="V736">
        <f>IF(I736&lt;&gt;0,(ABS(R736*Constants!$B$4)+50)/100,IF(R736=0,MAX((0-ABS(T736*Constants!$B$4)),0),(ABS(R736*Constants!$B$4)+50)/100))</f>
        <v>501.125</v>
      </c>
      <c r="W736">
        <f>IF(J736&lt;&gt;0,(ABS(S736*Constants!$B$4)+50)/100,IF(S736=0,MAX((0-ABS(U736*Constants!$B$4)),0),(ABS(S736*Constants!$B$4)+50)/100))</f>
        <v>501.125</v>
      </c>
      <c r="X736">
        <f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400.5</v>
      </c>
      <c r="Y736">
        <f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400.5</v>
      </c>
      <c r="Z736">
        <f t="shared" si="191"/>
        <v>400.5</v>
      </c>
      <c r="AA736">
        <f t="shared" si="192"/>
        <v>400.5</v>
      </c>
      <c r="AB736">
        <f>IF(I736&lt;&gt;0,(ABS(X736*Constants!$B$10)+50)/100,IF(X736=0,MAX((AB735-ABS(Z736*Constants!$B$4)),0),(ABS(X736*Constants!$B$4)+50)/100))</f>
        <v>0.54005</v>
      </c>
      <c r="AC736">
        <f>IF(J736&lt;&gt;0,(ABS(Y736*Constants!$B$10)+50)/100,IF(Y736=0,MAX((AC735-ABS(AA736*Constants!$B$4)),0),(ABS(Y736*Constants!$B$4)+50)/100))</f>
        <v>0.54005</v>
      </c>
      <c r="AD736">
        <f t="shared" si="193"/>
        <v>401</v>
      </c>
      <c r="AE736">
        <f t="shared" si="194"/>
        <v>400.5</v>
      </c>
      <c r="AF736">
        <f t="shared" si="195"/>
        <v>400.5</v>
      </c>
      <c r="AG736">
        <f>((Constants!$B$5*AG735)+Constants!$B$4*AD736+AH735)/(Constants!$B$5+Constants!$B$4)</f>
        <v>401</v>
      </c>
      <c r="AH736">
        <f>((Constants!$B$5*AG735)+Constants!$B$4*AD736+AH735)-(Constants!$B$5+Constants!$B$4)*AG736</f>
        <v>0</v>
      </c>
      <c r="AI736">
        <f>((Constants!$B$5*AI735)+Constants!$B$4*AE736+AJ735)/(Constants!$B$5+Constants!$B$4)</f>
        <v>400.5</v>
      </c>
      <c r="AJ736">
        <f>((Constants!$B$5*AI735)+Constants!$B$4*AE736+AJ735)-(Constants!$B$4+Constants!$B$5)*AI736</f>
        <v>0</v>
      </c>
      <c r="AK736">
        <f>((Constants!$B$5*AK735)+Constants!$B$4*AF736+AL735)/(Constants!$B$5+Constants!$B$4)</f>
        <v>400.5</v>
      </c>
      <c r="AL736">
        <f>((Constants!$B$5*AK735)+Constants!$B$4*AF736+AL735)-(Constants!$B$5+Constants!$B$4)*AK736</f>
        <v>0</v>
      </c>
      <c r="AM736">
        <f t="shared" si="196"/>
        <v>1</v>
      </c>
      <c r="AN736">
        <f t="shared" si="197"/>
        <v>1</v>
      </c>
      <c r="AO736">
        <f>(200000*(ABS(N736)-ABS(N734))+Constants!$B$7)/(2*Constants!$B$7)</f>
        <v>0.5</v>
      </c>
      <c r="AP736">
        <f>(200000*(ABS(O736)-ABS(O734))+Constants!$B$7)/(2*Constants!$B$7)</f>
        <v>0.5</v>
      </c>
      <c r="AQ736">
        <f t="shared" si="198"/>
        <v>1</v>
      </c>
      <c r="AR736">
        <f>(Constants!$B$3*Constants!$B$8*I736*K736+AS735)/(Constants!$B$9*Constants!$B$4)</f>
        <v>2.51327433628319</v>
      </c>
      <c r="AS736">
        <f>(Constants!$B$3*Constants!$B$8*I736*K736+AS735)-(AR736*Constants!$B$9*Constants!$B$4)</f>
        <v>0</v>
      </c>
      <c r="AT736">
        <f t="shared" si="199"/>
        <v>1844.74336283182</v>
      </c>
      <c r="AU736">
        <f t="array" ref="AU736">IF(SUMPRODUCT(--(SIGN(AN703:AN735)=SIGN(K704:K736)))=0,2,IF(AV735&gt;0,1,0))</f>
        <v>0</v>
      </c>
      <c r="AV736">
        <f>IF(AU736=2,ROUND(5*1000/Constants!$B$11,0),IF(AV735&gt;0,AV735-1,0))</f>
        <v>0</v>
      </c>
      <c r="AW736">
        <f t="shared" si="200"/>
        <v>0</v>
      </c>
      <c r="AX736">
        <f ca="1" t="array" ref="AX736">IF(AW736&gt;Constants!$B$12,2,IF(SUMPRODUCT(--(AX717:AX736=2))=0,0,1))</f>
        <v>2</v>
      </c>
      <c r="AZ736">
        <f t="array" ref="AZ736">IF(ABS(AG736)&gt;Constants!$B$13,2,IF(SUMPRODUCT(--(AZ716:AZ735=2))=0,0,1))</f>
        <v>0</v>
      </c>
    </row>
    <row r="737" spans="1:52">
      <c r="A737" s="3">
        <v>735</v>
      </c>
      <c r="B737">
        <f>Signals!D736</f>
        <v>1</v>
      </c>
      <c r="C737">
        <f>Signals!E736</f>
        <v>1</v>
      </c>
      <c r="D737">
        <f>Signals!G736</f>
        <v>0</v>
      </c>
      <c r="E737">
        <f>Signals!J736</f>
        <v>0</v>
      </c>
      <c r="F737">
        <f>Signals!K736</f>
        <v>0</v>
      </c>
      <c r="G737">
        <f>IF(Constants!$B$2=2,-B737,B737)</f>
        <v>1</v>
      </c>
      <c r="H737">
        <f>IF(Constants!$C$2=2,-C737,C737)</f>
        <v>1</v>
      </c>
      <c r="I737">
        <f t="shared" si="184"/>
        <v>1</v>
      </c>
      <c r="J737">
        <f t="shared" si="185"/>
        <v>1</v>
      </c>
      <c r="K737">
        <f t="shared" si="186"/>
        <v>1</v>
      </c>
      <c r="L737">
        <f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400.5</v>
      </c>
      <c r="M737">
        <f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400.5</v>
      </c>
      <c r="N737">
        <f t="shared" si="187"/>
        <v>400.5</v>
      </c>
      <c r="O737">
        <f t="shared" si="188"/>
        <v>400.5</v>
      </c>
      <c r="P737">
        <f>IF(I737&lt;&gt;0,(ABS(L737*Constants!$B$10)+50)/100,MAX(P736-ABS(N737*Constants!$B$4),0))</f>
        <v>0.54005</v>
      </c>
      <c r="Q737">
        <f>IF(J737&lt;&gt;0,(ABS(M737*Constants!$B$10)+50)/100,MAX(Q736-ABS(O737*Constants!$B$4),0))</f>
        <v>0.54005</v>
      </c>
      <c r="R737">
        <f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400.5</v>
      </c>
      <c r="S737">
        <f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400.5</v>
      </c>
      <c r="T737">
        <f t="shared" si="189"/>
        <v>400.5</v>
      </c>
      <c r="U737">
        <f t="shared" si="190"/>
        <v>400.5</v>
      </c>
      <c r="V737">
        <f>IF(I737&lt;&gt;0,(ABS(R737*Constants!$B$4)+50)/100,IF(R737=0,MAX((0-ABS(T737*Constants!$B$4)),0),(ABS(R737*Constants!$B$4)+50)/100))</f>
        <v>501.125</v>
      </c>
      <c r="W737">
        <f>IF(J737&lt;&gt;0,(ABS(S737*Constants!$B$4)+50)/100,IF(S737=0,MAX((0-ABS(U737*Constants!$B$4)),0),(ABS(S737*Constants!$B$4)+50)/100))</f>
        <v>501.125</v>
      </c>
      <c r="X737">
        <f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400.5</v>
      </c>
      <c r="Y737">
        <f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400.5</v>
      </c>
      <c r="Z737">
        <f t="shared" si="191"/>
        <v>400.5</v>
      </c>
      <c r="AA737">
        <f t="shared" si="192"/>
        <v>400.5</v>
      </c>
      <c r="AB737">
        <f>IF(I737&lt;&gt;0,(ABS(X737*Constants!$B$10)+50)/100,IF(X737=0,MAX((AB736-ABS(Z737*Constants!$B$4)),0),(ABS(X737*Constants!$B$4)+50)/100))</f>
        <v>0.54005</v>
      </c>
      <c r="AC737">
        <f>IF(J737&lt;&gt;0,(ABS(Y737*Constants!$B$10)+50)/100,IF(Y737=0,MAX((AC736-ABS(AA737*Constants!$B$4)),0),(ABS(Y737*Constants!$B$4)+50)/100))</f>
        <v>0.54005</v>
      </c>
      <c r="AD737">
        <f t="shared" si="193"/>
        <v>401</v>
      </c>
      <c r="AE737">
        <f t="shared" si="194"/>
        <v>400.5</v>
      </c>
      <c r="AF737">
        <f t="shared" si="195"/>
        <v>400.5</v>
      </c>
      <c r="AG737">
        <f>((Constants!$B$5*AG736)+Constants!$B$4*AD737+AH736)/(Constants!$B$5+Constants!$B$4)</f>
        <v>401</v>
      </c>
      <c r="AH737">
        <f>((Constants!$B$5*AG736)+Constants!$B$4*AD737+AH736)-(Constants!$B$5+Constants!$B$4)*AG737</f>
        <v>0</v>
      </c>
      <c r="AI737">
        <f>((Constants!$B$5*AI736)+Constants!$B$4*AE737+AJ736)/(Constants!$B$5+Constants!$B$4)</f>
        <v>400.5</v>
      </c>
      <c r="AJ737">
        <f>((Constants!$B$5*AI736)+Constants!$B$4*AE737+AJ736)-(Constants!$B$4+Constants!$B$5)*AI737</f>
        <v>0</v>
      </c>
      <c r="AK737">
        <f>((Constants!$B$5*AK736)+Constants!$B$4*AF737+AL736)/(Constants!$B$5+Constants!$B$4)</f>
        <v>400.5</v>
      </c>
      <c r="AL737">
        <f>((Constants!$B$5*AK736)+Constants!$B$4*AF737+AL736)-(Constants!$B$5+Constants!$B$4)*AK737</f>
        <v>0</v>
      </c>
      <c r="AM737">
        <f t="shared" si="196"/>
        <v>1</v>
      </c>
      <c r="AN737">
        <f t="shared" si="197"/>
        <v>1</v>
      </c>
      <c r="AO737">
        <f>(200000*(ABS(N737)-ABS(N735))+Constants!$B$7)/(2*Constants!$B$7)</f>
        <v>0.5</v>
      </c>
      <c r="AP737">
        <f>(200000*(ABS(O737)-ABS(O735))+Constants!$B$7)/(2*Constants!$B$7)</f>
        <v>0.5</v>
      </c>
      <c r="AQ737">
        <f t="shared" si="198"/>
        <v>1</v>
      </c>
      <c r="AR737">
        <f>(Constants!$B$3*Constants!$B$8*I737*K737+AS736)/(Constants!$B$9*Constants!$B$4)</f>
        <v>2.51327433628319</v>
      </c>
      <c r="AS737">
        <f>(Constants!$B$3*Constants!$B$8*I737*K737+AS736)-(AR737*Constants!$B$9*Constants!$B$4)</f>
        <v>0</v>
      </c>
      <c r="AT737">
        <f t="shared" si="199"/>
        <v>1847.25663716811</v>
      </c>
      <c r="AU737">
        <f t="array" ref="AU737">IF(SUMPRODUCT(--(SIGN(AN704:AN736)=SIGN(K705:K737)))=0,2,IF(AV736&gt;0,1,0))</f>
        <v>0</v>
      </c>
      <c r="AV737">
        <f>IF(AU737=2,ROUND(5*1000/Constants!$B$11,0),IF(AV736&gt;0,AV736-1,0))</f>
        <v>0</v>
      </c>
      <c r="AW737">
        <f t="shared" si="200"/>
        <v>0</v>
      </c>
      <c r="AX737">
        <f ca="1" t="array" ref="AX737">IF(AW737&gt;Constants!$B$12,2,IF(SUMPRODUCT(--(AX718:AX737=2))=0,0,1))</f>
        <v>2</v>
      </c>
      <c r="AZ737">
        <f t="array" ref="AZ737">IF(ABS(AG737)&gt;Constants!$B$13,2,IF(SUMPRODUCT(--(AZ717:AZ736=2))=0,0,1))</f>
        <v>0</v>
      </c>
    </row>
    <row r="738" spans="1:52">
      <c r="A738" s="3">
        <v>736</v>
      </c>
      <c r="B738">
        <f>Signals!D737</f>
        <v>1</v>
      </c>
      <c r="C738">
        <f>Signals!E737</f>
        <v>1</v>
      </c>
      <c r="D738">
        <f>Signals!G737</f>
        <v>0</v>
      </c>
      <c r="E738">
        <f>Signals!J737</f>
        <v>0</v>
      </c>
      <c r="F738">
        <f>Signals!K737</f>
        <v>0</v>
      </c>
      <c r="G738">
        <f>IF(Constants!$B$2=2,-B738,B738)</f>
        <v>1</v>
      </c>
      <c r="H738">
        <f>IF(Constants!$C$2=2,-C738,C738)</f>
        <v>1</v>
      </c>
      <c r="I738">
        <f t="shared" si="184"/>
        <v>1</v>
      </c>
      <c r="J738">
        <f t="shared" si="185"/>
        <v>1</v>
      </c>
      <c r="K738">
        <f t="shared" si="186"/>
        <v>1</v>
      </c>
      <c r="L738">
        <f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400.5</v>
      </c>
      <c r="M738">
        <f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400.5</v>
      </c>
      <c r="N738">
        <f t="shared" si="187"/>
        <v>400.5</v>
      </c>
      <c r="O738">
        <f t="shared" si="188"/>
        <v>400.5</v>
      </c>
      <c r="P738">
        <f>IF(I738&lt;&gt;0,(ABS(L738*Constants!$B$10)+50)/100,MAX(P737-ABS(N738*Constants!$B$4),0))</f>
        <v>0.54005</v>
      </c>
      <c r="Q738">
        <f>IF(J738&lt;&gt;0,(ABS(M738*Constants!$B$10)+50)/100,MAX(Q737-ABS(O738*Constants!$B$4),0))</f>
        <v>0.54005</v>
      </c>
      <c r="R738">
        <f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400.5</v>
      </c>
      <c r="S738">
        <f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400.5</v>
      </c>
      <c r="T738">
        <f t="shared" si="189"/>
        <v>400.5</v>
      </c>
      <c r="U738">
        <f t="shared" si="190"/>
        <v>400.5</v>
      </c>
      <c r="V738">
        <f>IF(I738&lt;&gt;0,(ABS(R738*Constants!$B$4)+50)/100,IF(R738=0,MAX((0-ABS(T738*Constants!$B$4)),0),(ABS(R738*Constants!$B$4)+50)/100))</f>
        <v>501.125</v>
      </c>
      <c r="W738">
        <f>IF(J738&lt;&gt;0,(ABS(S738*Constants!$B$4)+50)/100,IF(S738=0,MAX((0-ABS(U738*Constants!$B$4)),0),(ABS(S738*Constants!$B$4)+50)/100))</f>
        <v>501.125</v>
      </c>
      <c r="X738">
        <f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400.5</v>
      </c>
      <c r="Y738">
        <f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400.5</v>
      </c>
      <c r="Z738">
        <f t="shared" si="191"/>
        <v>400.5</v>
      </c>
      <c r="AA738">
        <f t="shared" si="192"/>
        <v>400.5</v>
      </c>
      <c r="AB738">
        <f>IF(I738&lt;&gt;0,(ABS(X738*Constants!$B$10)+50)/100,IF(X738=0,MAX((AB737-ABS(Z738*Constants!$B$4)),0),(ABS(X738*Constants!$B$4)+50)/100))</f>
        <v>0.54005</v>
      </c>
      <c r="AC738">
        <f>IF(J738&lt;&gt;0,(ABS(Y738*Constants!$B$10)+50)/100,IF(Y738=0,MAX((AC737-ABS(AA738*Constants!$B$4)),0),(ABS(Y738*Constants!$B$4)+50)/100))</f>
        <v>0.54005</v>
      </c>
      <c r="AD738">
        <f t="shared" si="193"/>
        <v>401</v>
      </c>
      <c r="AE738">
        <f t="shared" si="194"/>
        <v>400.5</v>
      </c>
      <c r="AF738">
        <f t="shared" si="195"/>
        <v>400.5</v>
      </c>
      <c r="AG738">
        <f>((Constants!$B$5*AG737)+Constants!$B$4*AD738+AH737)/(Constants!$B$5+Constants!$B$4)</f>
        <v>401</v>
      </c>
      <c r="AH738">
        <f>((Constants!$B$5*AG737)+Constants!$B$4*AD738+AH737)-(Constants!$B$5+Constants!$B$4)*AG738</f>
        <v>0</v>
      </c>
      <c r="AI738">
        <f>((Constants!$B$5*AI737)+Constants!$B$4*AE738+AJ737)/(Constants!$B$5+Constants!$B$4)</f>
        <v>400.5</v>
      </c>
      <c r="AJ738">
        <f>((Constants!$B$5*AI737)+Constants!$B$4*AE738+AJ737)-(Constants!$B$4+Constants!$B$5)*AI738</f>
        <v>0</v>
      </c>
      <c r="AK738">
        <f>((Constants!$B$5*AK737)+Constants!$B$4*AF738+AL737)/(Constants!$B$5+Constants!$B$4)</f>
        <v>400.5</v>
      </c>
      <c r="AL738">
        <f>((Constants!$B$5*AK737)+Constants!$B$4*AF738+AL737)-(Constants!$B$5+Constants!$B$4)*AK738</f>
        <v>0</v>
      </c>
      <c r="AM738">
        <f t="shared" si="196"/>
        <v>1</v>
      </c>
      <c r="AN738">
        <f t="shared" si="197"/>
        <v>1</v>
      </c>
      <c r="AO738">
        <f>(200000*(ABS(N738)-ABS(N736))+Constants!$B$7)/(2*Constants!$B$7)</f>
        <v>0.5</v>
      </c>
      <c r="AP738">
        <f>(200000*(ABS(O738)-ABS(O736))+Constants!$B$7)/(2*Constants!$B$7)</f>
        <v>0.5</v>
      </c>
      <c r="AQ738">
        <f t="shared" si="198"/>
        <v>1</v>
      </c>
      <c r="AR738">
        <f>(Constants!$B$3*Constants!$B$8*I738*K738+AS737)/(Constants!$B$9*Constants!$B$4)</f>
        <v>2.51327433628319</v>
      </c>
      <c r="AS738">
        <f>(Constants!$B$3*Constants!$B$8*I738*K738+AS737)-(AR738*Constants!$B$9*Constants!$B$4)</f>
        <v>0</v>
      </c>
      <c r="AT738">
        <f t="shared" si="199"/>
        <v>1849.76991150439</v>
      </c>
      <c r="AU738">
        <f t="array" ref="AU738">IF(SUMPRODUCT(--(SIGN(AN705:AN737)=SIGN(K706:K738)))=0,2,IF(AV737&gt;0,1,0))</f>
        <v>0</v>
      </c>
      <c r="AV738">
        <f>IF(AU738=2,ROUND(5*1000/Constants!$B$11,0),IF(AV737&gt;0,AV737-1,0))</f>
        <v>0</v>
      </c>
      <c r="AW738">
        <f t="shared" si="200"/>
        <v>0</v>
      </c>
      <c r="AX738">
        <f ca="1" t="array" ref="AX738">IF(AW738&gt;Constants!$B$12,2,IF(SUMPRODUCT(--(AX719:AX738=2))=0,0,1))</f>
        <v>2</v>
      </c>
      <c r="AZ738">
        <f t="array" ref="AZ738">IF(ABS(AG738)&gt;Constants!$B$13,2,IF(SUMPRODUCT(--(AZ718:AZ737=2))=0,0,1))</f>
        <v>0</v>
      </c>
    </row>
    <row r="739" spans="1:52">
      <c r="A739" s="3">
        <v>737</v>
      </c>
      <c r="B739">
        <f>Signals!D738</f>
        <v>1</v>
      </c>
      <c r="C739">
        <f>Signals!E738</f>
        <v>1</v>
      </c>
      <c r="D739">
        <f>Signals!G738</f>
        <v>0</v>
      </c>
      <c r="E739">
        <f>Signals!J738</f>
        <v>0</v>
      </c>
      <c r="F739">
        <f>Signals!K738</f>
        <v>0</v>
      </c>
      <c r="G739">
        <f>IF(Constants!$B$2=2,-B739,B739)</f>
        <v>1</v>
      </c>
      <c r="H739">
        <f>IF(Constants!$C$2=2,-C739,C739)</f>
        <v>1</v>
      </c>
      <c r="I739">
        <f t="shared" si="184"/>
        <v>1</v>
      </c>
      <c r="J739">
        <f t="shared" si="185"/>
        <v>1</v>
      </c>
      <c r="K739">
        <f t="shared" si="186"/>
        <v>1</v>
      </c>
      <c r="L739">
        <f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400.5</v>
      </c>
      <c r="M739">
        <f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400.5</v>
      </c>
      <c r="N739">
        <f t="shared" si="187"/>
        <v>400.5</v>
      </c>
      <c r="O739">
        <f t="shared" si="188"/>
        <v>400.5</v>
      </c>
      <c r="P739">
        <f>IF(I739&lt;&gt;0,(ABS(L739*Constants!$B$10)+50)/100,MAX(P738-ABS(N739*Constants!$B$4),0))</f>
        <v>0.54005</v>
      </c>
      <c r="Q739">
        <f>IF(J739&lt;&gt;0,(ABS(M739*Constants!$B$10)+50)/100,MAX(Q738-ABS(O739*Constants!$B$4),0))</f>
        <v>0.54005</v>
      </c>
      <c r="R739">
        <f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400.5</v>
      </c>
      <c r="S739">
        <f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400.5</v>
      </c>
      <c r="T739">
        <f t="shared" si="189"/>
        <v>400.5</v>
      </c>
      <c r="U739">
        <f t="shared" si="190"/>
        <v>400.5</v>
      </c>
      <c r="V739">
        <f>IF(I739&lt;&gt;0,(ABS(R739*Constants!$B$4)+50)/100,IF(R739=0,MAX((0-ABS(T739*Constants!$B$4)),0),(ABS(R739*Constants!$B$4)+50)/100))</f>
        <v>501.125</v>
      </c>
      <c r="W739">
        <f>IF(J739&lt;&gt;0,(ABS(S739*Constants!$B$4)+50)/100,IF(S739=0,MAX((0-ABS(U739*Constants!$B$4)),0),(ABS(S739*Constants!$B$4)+50)/100))</f>
        <v>501.125</v>
      </c>
      <c r="X739">
        <f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400.5</v>
      </c>
      <c r="Y739">
        <f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400.5</v>
      </c>
      <c r="Z739">
        <f t="shared" si="191"/>
        <v>400.5</v>
      </c>
      <c r="AA739">
        <f t="shared" si="192"/>
        <v>400.5</v>
      </c>
      <c r="AB739">
        <f>IF(I739&lt;&gt;0,(ABS(X739*Constants!$B$10)+50)/100,IF(X739=0,MAX((AB738-ABS(Z739*Constants!$B$4)),0),(ABS(X739*Constants!$B$4)+50)/100))</f>
        <v>0.54005</v>
      </c>
      <c r="AC739">
        <f>IF(J739&lt;&gt;0,(ABS(Y739*Constants!$B$10)+50)/100,IF(Y739=0,MAX((AC738-ABS(AA739*Constants!$B$4)),0),(ABS(Y739*Constants!$B$4)+50)/100))</f>
        <v>0.54005</v>
      </c>
      <c r="AD739">
        <f t="shared" si="193"/>
        <v>401</v>
      </c>
      <c r="AE739">
        <f t="shared" si="194"/>
        <v>400.5</v>
      </c>
      <c r="AF739">
        <f t="shared" si="195"/>
        <v>400.5</v>
      </c>
      <c r="AG739">
        <f>((Constants!$B$5*AG738)+Constants!$B$4*AD739+AH738)/(Constants!$B$5+Constants!$B$4)</f>
        <v>401</v>
      </c>
      <c r="AH739">
        <f>((Constants!$B$5*AG738)+Constants!$B$4*AD739+AH738)-(Constants!$B$5+Constants!$B$4)*AG739</f>
        <v>0</v>
      </c>
      <c r="AI739">
        <f>((Constants!$B$5*AI738)+Constants!$B$4*AE739+AJ738)/(Constants!$B$5+Constants!$B$4)</f>
        <v>400.5</v>
      </c>
      <c r="AJ739">
        <f>((Constants!$B$5*AI738)+Constants!$B$4*AE739+AJ738)-(Constants!$B$4+Constants!$B$5)*AI739</f>
        <v>0</v>
      </c>
      <c r="AK739">
        <f>((Constants!$B$5*AK738)+Constants!$B$4*AF739+AL738)/(Constants!$B$5+Constants!$B$4)</f>
        <v>400.5</v>
      </c>
      <c r="AL739">
        <f>((Constants!$B$5*AK738)+Constants!$B$4*AF739+AL738)-(Constants!$B$5+Constants!$B$4)*AK739</f>
        <v>0</v>
      </c>
      <c r="AM739">
        <f t="shared" si="196"/>
        <v>1</v>
      </c>
      <c r="AN739">
        <f t="shared" si="197"/>
        <v>1</v>
      </c>
      <c r="AO739">
        <f>(200000*(ABS(N739)-ABS(N737))+Constants!$B$7)/(2*Constants!$B$7)</f>
        <v>0.5</v>
      </c>
      <c r="AP739">
        <f>(200000*(ABS(O739)-ABS(O737))+Constants!$B$7)/(2*Constants!$B$7)</f>
        <v>0.5</v>
      </c>
      <c r="AQ739">
        <f t="shared" si="198"/>
        <v>1</v>
      </c>
      <c r="AR739">
        <f>(Constants!$B$3*Constants!$B$8*I739*K739+AS738)/(Constants!$B$9*Constants!$B$4)</f>
        <v>2.51327433628319</v>
      </c>
      <c r="AS739">
        <f>(Constants!$B$3*Constants!$B$8*I739*K739+AS738)-(AR739*Constants!$B$9*Constants!$B$4)</f>
        <v>0</v>
      </c>
      <c r="AT739">
        <f t="shared" si="199"/>
        <v>1852.28318584067</v>
      </c>
      <c r="AU739">
        <f t="array" ref="AU739">IF(SUMPRODUCT(--(SIGN(AN706:AN738)=SIGN(K707:K739)))=0,2,IF(AV738&gt;0,1,0))</f>
        <v>0</v>
      </c>
      <c r="AV739">
        <f>IF(AU739=2,ROUND(5*1000/Constants!$B$11,0),IF(AV738&gt;0,AV738-1,0))</f>
        <v>0</v>
      </c>
      <c r="AW739">
        <f t="shared" si="200"/>
        <v>0</v>
      </c>
      <c r="AX739">
        <f ca="1" t="array" ref="AX739">IF(AW739&gt;Constants!$B$12,2,IF(SUMPRODUCT(--(AX720:AX739=2))=0,0,1))</f>
        <v>2</v>
      </c>
      <c r="AZ739">
        <f t="array" ref="AZ739">IF(ABS(AG739)&gt;Constants!$B$13,2,IF(SUMPRODUCT(--(AZ719:AZ738=2))=0,0,1))</f>
        <v>0</v>
      </c>
    </row>
    <row r="740" spans="1:52">
      <c r="A740" s="3">
        <v>738</v>
      </c>
      <c r="B740">
        <f>Signals!D739</f>
        <v>1</v>
      </c>
      <c r="C740">
        <f>Signals!E739</f>
        <v>1</v>
      </c>
      <c r="D740">
        <f>Signals!G739</f>
        <v>0</v>
      </c>
      <c r="E740">
        <f>Signals!J739</f>
        <v>0</v>
      </c>
      <c r="F740">
        <f>Signals!K739</f>
        <v>0</v>
      </c>
      <c r="G740">
        <f>IF(Constants!$B$2=2,-B740,B740)</f>
        <v>1</v>
      </c>
      <c r="H740">
        <f>IF(Constants!$C$2=2,-C740,C740)</f>
        <v>1</v>
      </c>
      <c r="I740">
        <f t="shared" si="184"/>
        <v>1</v>
      </c>
      <c r="J740">
        <f t="shared" si="185"/>
        <v>1</v>
      </c>
      <c r="K740">
        <f t="shared" si="186"/>
        <v>1</v>
      </c>
      <c r="L740">
        <f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400.5</v>
      </c>
      <c r="M740">
        <f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400.5</v>
      </c>
      <c r="N740">
        <f t="shared" si="187"/>
        <v>400.5</v>
      </c>
      <c r="O740">
        <f t="shared" si="188"/>
        <v>400.5</v>
      </c>
      <c r="P740">
        <f>IF(I740&lt;&gt;0,(ABS(L740*Constants!$B$10)+50)/100,MAX(P739-ABS(N740*Constants!$B$4),0))</f>
        <v>0.54005</v>
      </c>
      <c r="Q740">
        <f>IF(J740&lt;&gt;0,(ABS(M740*Constants!$B$10)+50)/100,MAX(Q739-ABS(O740*Constants!$B$4),0))</f>
        <v>0.54005</v>
      </c>
      <c r="R740">
        <f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400.5</v>
      </c>
      <c r="S740">
        <f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400.5</v>
      </c>
      <c r="T740">
        <f t="shared" si="189"/>
        <v>400.5</v>
      </c>
      <c r="U740">
        <f t="shared" si="190"/>
        <v>400.5</v>
      </c>
      <c r="V740">
        <f>IF(I740&lt;&gt;0,(ABS(R740*Constants!$B$4)+50)/100,IF(R740=0,MAX((0-ABS(T740*Constants!$B$4)),0),(ABS(R740*Constants!$B$4)+50)/100))</f>
        <v>501.125</v>
      </c>
      <c r="W740">
        <f>IF(J740&lt;&gt;0,(ABS(S740*Constants!$B$4)+50)/100,IF(S740=0,MAX((0-ABS(U740*Constants!$B$4)),0),(ABS(S740*Constants!$B$4)+50)/100))</f>
        <v>501.125</v>
      </c>
      <c r="X740">
        <f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400.5</v>
      </c>
      <c r="Y740">
        <f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400.5</v>
      </c>
      <c r="Z740">
        <f t="shared" si="191"/>
        <v>400.5</v>
      </c>
      <c r="AA740">
        <f t="shared" si="192"/>
        <v>400.5</v>
      </c>
      <c r="AB740">
        <f>IF(I740&lt;&gt;0,(ABS(X740*Constants!$B$10)+50)/100,IF(X740=0,MAX((AB739-ABS(Z740*Constants!$B$4)),0),(ABS(X740*Constants!$B$4)+50)/100))</f>
        <v>0.54005</v>
      </c>
      <c r="AC740">
        <f>IF(J740&lt;&gt;0,(ABS(Y740*Constants!$B$10)+50)/100,IF(Y740=0,MAX((AC739-ABS(AA740*Constants!$B$4)),0),(ABS(Y740*Constants!$B$4)+50)/100))</f>
        <v>0.54005</v>
      </c>
      <c r="AD740">
        <f t="shared" si="193"/>
        <v>401</v>
      </c>
      <c r="AE740">
        <f t="shared" si="194"/>
        <v>400.5</v>
      </c>
      <c r="AF740">
        <f t="shared" si="195"/>
        <v>400.5</v>
      </c>
      <c r="AG740">
        <f>((Constants!$B$5*AG739)+Constants!$B$4*AD740+AH739)/(Constants!$B$5+Constants!$B$4)</f>
        <v>401</v>
      </c>
      <c r="AH740">
        <f>((Constants!$B$5*AG739)+Constants!$B$4*AD740+AH739)-(Constants!$B$5+Constants!$B$4)*AG740</f>
        <v>0</v>
      </c>
      <c r="AI740">
        <f>((Constants!$B$5*AI739)+Constants!$B$4*AE740+AJ739)/(Constants!$B$5+Constants!$B$4)</f>
        <v>400.5</v>
      </c>
      <c r="AJ740">
        <f>((Constants!$B$5*AI739)+Constants!$B$4*AE740+AJ739)-(Constants!$B$4+Constants!$B$5)*AI740</f>
        <v>0</v>
      </c>
      <c r="AK740">
        <f>((Constants!$B$5*AK739)+Constants!$B$4*AF740+AL739)/(Constants!$B$5+Constants!$B$4)</f>
        <v>400.5</v>
      </c>
      <c r="AL740">
        <f>((Constants!$B$5*AK739)+Constants!$B$4*AF740+AL739)-(Constants!$B$5+Constants!$B$4)*AK740</f>
        <v>0</v>
      </c>
      <c r="AM740">
        <f t="shared" si="196"/>
        <v>1</v>
      </c>
      <c r="AN740">
        <f t="shared" si="197"/>
        <v>1</v>
      </c>
      <c r="AO740">
        <f>(200000*(ABS(N740)-ABS(N738))+Constants!$B$7)/(2*Constants!$B$7)</f>
        <v>0.5</v>
      </c>
      <c r="AP740">
        <f>(200000*(ABS(O740)-ABS(O738))+Constants!$B$7)/(2*Constants!$B$7)</f>
        <v>0.5</v>
      </c>
      <c r="AQ740">
        <f t="shared" si="198"/>
        <v>1</v>
      </c>
      <c r="AR740">
        <f>(Constants!$B$3*Constants!$B$8*I740*K740+AS739)/(Constants!$B$9*Constants!$B$4)</f>
        <v>2.51327433628319</v>
      </c>
      <c r="AS740">
        <f>(Constants!$B$3*Constants!$B$8*I740*K740+AS739)-(AR740*Constants!$B$9*Constants!$B$4)</f>
        <v>0</v>
      </c>
      <c r="AT740">
        <f t="shared" si="199"/>
        <v>1854.79646017696</v>
      </c>
      <c r="AU740">
        <f t="array" ref="AU740">IF(SUMPRODUCT(--(SIGN(AN707:AN739)=SIGN(K708:K740)))=0,2,IF(AV739&gt;0,1,0))</f>
        <v>0</v>
      </c>
      <c r="AV740">
        <f>IF(AU740=2,ROUND(5*1000/Constants!$B$11,0),IF(AV739&gt;0,AV739-1,0))</f>
        <v>0</v>
      </c>
      <c r="AW740">
        <f t="shared" si="200"/>
        <v>0</v>
      </c>
      <c r="AX740">
        <f ca="1" t="array" ref="AX740">IF(AW740&gt;Constants!$B$12,2,IF(SUMPRODUCT(--(AX721:AX740=2))=0,0,1))</f>
        <v>2</v>
      </c>
      <c r="AZ740">
        <f t="array" ref="AZ740">IF(ABS(AG740)&gt;Constants!$B$13,2,IF(SUMPRODUCT(--(AZ720:AZ739=2))=0,0,1))</f>
        <v>0</v>
      </c>
    </row>
    <row r="741" spans="1:52">
      <c r="A741" s="3">
        <v>739</v>
      </c>
      <c r="B741">
        <f>Signals!D740</f>
        <v>1</v>
      </c>
      <c r="C741">
        <f>Signals!E740</f>
        <v>1</v>
      </c>
      <c r="D741">
        <f>Signals!G740</f>
        <v>0</v>
      </c>
      <c r="E741">
        <f>Signals!J740</f>
        <v>0</v>
      </c>
      <c r="F741">
        <f>Signals!K740</f>
        <v>0</v>
      </c>
      <c r="G741">
        <f>IF(Constants!$B$2=2,-B741,B741)</f>
        <v>1</v>
      </c>
      <c r="H741">
        <f>IF(Constants!$C$2=2,-C741,C741)</f>
        <v>1</v>
      </c>
      <c r="I741">
        <f t="shared" si="184"/>
        <v>1</v>
      </c>
      <c r="J741">
        <f t="shared" si="185"/>
        <v>1</v>
      </c>
      <c r="K741">
        <f t="shared" si="186"/>
        <v>1</v>
      </c>
      <c r="L741">
        <f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400.5</v>
      </c>
      <c r="M741">
        <f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400.5</v>
      </c>
      <c r="N741">
        <f t="shared" si="187"/>
        <v>400.5</v>
      </c>
      <c r="O741">
        <f t="shared" si="188"/>
        <v>400.5</v>
      </c>
      <c r="P741">
        <f>IF(I741&lt;&gt;0,(ABS(L741*Constants!$B$10)+50)/100,MAX(P740-ABS(N741*Constants!$B$4),0))</f>
        <v>0.54005</v>
      </c>
      <c r="Q741">
        <f>IF(J741&lt;&gt;0,(ABS(M741*Constants!$B$10)+50)/100,MAX(Q740-ABS(O741*Constants!$B$4),0))</f>
        <v>0.54005</v>
      </c>
      <c r="R741">
        <f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400.5</v>
      </c>
      <c r="S741">
        <f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400.5</v>
      </c>
      <c r="T741">
        <f t="shared" si="189"/>
        <v>400.5</v>
      </c>
      <c r="U741">
        <f t="shared" si="190"/>
        <v>400.5</v>
      </c>
      <c r="V741">
        <f>IF(I741&lt;&gt;0,(ABS(R741*Constants!$B$4)+50)/100,IF(R741=0,MAX((0-ABS(T741*Constants!$B$4)),0),(ABS(R741*Constants!$B$4)+50)/100))</f>
        <v>501.125</v>
      </c>
      <c r="W741">
        <f>IF(J741&lt;&gt;0,(ABS(S741*Constants!$B$4)+50)/100,IF(S741=0,MAX((0-ABS(U741*Constants!$B$4)),0),(ABS(S741*Constants!$B$4)+50)/100))</f>
        <v>501.125</v>
      </c>
      <c r="X741">
        <f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400.5</v>
      </c>
      <c r="Y741">
        <f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400.5</v>
      </c>
      <c r="Z741">
        <f t="shared" si="191"/>
        <v>400.5</v>
      </c>
      <c r="AA741">
        <f t="shared" si="192"/>
        <v>400.5</v>
      </c>
      <c r="AB741">
        <f>IF(I741&lt;&gt;0,(ABS(X741*Constants!$B$10)+50)/100,IF(X741=0,MAX((AB740-ABS(Z741*Constants!$B$4)),0),(ABS(X741*Constants!$B$4)+50)/100))</f>
        <v>0.54005</v>
      </c>
      <c r="AC741">
        <f>IF(J741&lt;&gt;0,(ABS(Y741*Constants!$B$10)+50)/100,IF(Y741=0,MAX((AC740-ABS(AA741*Constants!$B$4)),0),(ABS(Y741*Constants!$B$4)+50)/100))</f>
        <v>0.54005</v>
      </c>
      <c r="AD741">
        <f t="shared" si="193"/>
        <v>401</v>
      </c>
      <c r="AE741">
        <f t="shared" si="194"/>
        <v>400.5</v>
      </c>
      <c r="AF741">
        <f t="shared" si="195"/>
        <v>400.5</v>
      </c>
      <c r="AG741">
        <f>((Constants!$B$5*AG740)+Constants!$B$4*AD741+AH740)/(Constants!$B$5+Constants!$B$4)</f>
        <v>401</v>
      </c>
      <c r="AH741">
        <f>((Constants!$B$5*AG740)+Constants!$B$4*AD741+AH740)-(Constants!$B$5+Constants!$B$4)*AG741</f>
        <v>0</v>
      </c>
      <c r="AI741">
        <f>((Constants!$B$5*AI740)+Constants!$B$4*AE741+AJ740)/(Constants!$B$5+Constants!$B$4)</f>
        <v>400.5</v>
      </c>
      <c r="AJ741">
        <f>((Constants!$B$5*AI740)+Constants!$B$4*AE741+AJ740)-(Constants!$B$4+Constants!$B$5)*AI741</f>
        <v>0</v>
      </c>
      <c r="AK741">
        <f>((Constants!$B$5*AK740)+Constants!$B$4*AF741+AL740)/(Constants!$B$5+Constants!$B$4)</f>
        <v>400.5</v>
      </c>
      <c r="AL741">
        <f>((Constants!$B$5*AK740)+Constants!$B$4*AF741+AL740)-(Constants!$B$5+Constants!$B$4)*AK741</f>
        <v>0</v>
      </c>
      <c r="AM741">
        <f t="shared" si="196"/>
        <v>1</v>
      </c>
      <c r="AN741">
        <f t="shared" si="197"/>
        <v>1</v>
      </c>
      <c r="AO741">
        <f>(200000*(ABS(N741)-ABS(N739))+Constants!$B$7)/(2*Constants!$B$7)</f>
        <v>0.5</v>
      </c>
      <c r="AP741">
        <f>(200000*(ABS(O741)-ABS(O739))+Constants!$B$7)/(2*Constants!$B$7)</f>
        <v>0.5</v>
      </c>
      <c r="AQ741">
        <f t="shared" si="198"/>
        <v>1</v>
      </c>
      <c r="AR741">
        <f>(Constants!$B$3*Constants!$B$8*I741*K741+AS740)/(Constants!$B$9*Constants!$B$4)</f>
        <v>2.51327433628319</v>
      </c>
      <c r="AS741">
        <f>(Constants!$B$3*Constants!$B$8*I741*K741+AS740)-(AR741*Constants!$B$9*Constants!$B$4)</f>
        <v>0</v>
      </c>
      <c r="AT741">
        <f t="shared" si="199"/>
        <v>1857.30973451324</v>
      </c>
      <c r="AU741">
        <f t="array" ref="AU741">IF(SUMPRODUCT(--(SIGN(AN708:AN740)=SIGN(K709:K741)))=0,2,IF(AV740&gt;0,1,0))</f>
        <v>0</v>
      </c>
      <c r="AV741">
        <f>IF(AU741=2,ROUND(5*1000/Constants!$B$11,0),IF(AV740&gt;0,AV740-1,0))</f>
        <v>0</v>
      </c>
      <c r="AW741">
        <f t="shared" si="200"/>
        <v>0</v>
      </c>
      <c r="AX741">
        <f ca="1" t="array" ref="AX741">IF(AW741&gt;Constants!$B$12,2,IF(SUMPRODUCT(--(AX722:AX741=2))=0,0,1))</f>
        <v>2</v>
      </c>
      <c r="AZ741">
        <f t="array" ref="AZ741">IF(ABS(AG741)&gt;Constants!$B$13,2,IF(SUMPRODUCT(--(AZ721:AZ740=2))=0,0,1))</f>
        <v>0</v>
      </c>
    </row>
    <row r="742" spans="1:52">
      <c r="A742" s="3">
        <v>740</v>
      </c>
      <c r="B742">
        <f>Signals!D741</f>
        <v>1</v>
      </c>
      <c r="C742">
        <f>Signals!E741</f>
        <v>1</v>
      </c>
      <c r="D742">
        <f>Signals!G741</f>
        <v>0</v>
      </c>
      <c r="E742">
        <f>Signals!J741</f>
        <v>0</v>
      </c>
      <c r="F742">
        <f>Signals!K741</f>
        <v>0</v>
      </c>
      <c r="G742">
        <f>IF(Constants!$B$2=2,-B742,B742)</f>
        <v>1</v>
      </c>
      <c r="H742">
        <f>IF(Constants!$C$2=2,-C742,C742)</f>
        <v>1</v>
      </c>
      <c r="I742">
        <f t="shared" si="184"/>
        <v>1</v>
      </c>
      <c r="J742">
        <f t="shared" si="185"/>
        <v>1</v>
      </c>
      <c r="K742">
        <f t="shared" si="186"/>
        <v>1</v>
      </c>
      <c r="L742">
        <f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400.5</v>
      </c>
      <c r="M742">
        <f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400.5</v>
      </c>
      <c r="N742">
        <f t="shared" si="187"/>
        <v>400.5</v>
      </c>
      <c r="O742">
        <f t="shared" si="188"/>
        <v>400.5</v>
      </c>
      <c r="P742">
        <f>IF(I742&lt;&gt;0,(ABS(L742*Constants!$B$10)+50)/100,MAX(P741-ABS(N742*Constants!$B$4),0))</f>
        <v>0.54005</v>
      </c>
      <c r="Q742">
        <f>IF(J742&lt;&gt;0,(ABS(M742*Constants!$B$10)+50)/100,MAX(Q741-ABS(O742*Constants!$B$4),0))</f>
        <v>0.54005</v>
      </c>
      <c r="R742">
        <f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400.5</v>
      </c>
      <c r="S742">
        <f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400.5</v>
      </c>
      <c r="T742">
        <f t="shared" si="189"/>
        <v>400.5</v>
      </c>
      <c r="U742">
        <f t="shared" si="190"/>
        <v>400.5</v>
      </c>
      <c r="V742">
        <f>IF(I742&lt;&gt;0,(ABS(R742*Constants!$B$4)+50)/100,IF(R742=0,MAX((0-ABS(T742*Constants!$B$4)),0),(ABS(R742*Constants!$B$4)+50)/100))</f>
        <v>501.125</v>
      </c>
      <c r="W742">
        <f>IF(J742&lt;&gt;0,(ABS(S742*Constants!$B$4)+50)/100,IF(S742=0,MAX((0-ABS(U742*Constants!$B$4)),0),(ABS(S742*Constants!$B$4)+50)/100))</f>
        <v>501.125</v>
      </c>
      <c r="X742">
        <f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400.5</v>
      </c>
      <c r="Y742">
        <f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400.5</v>
      </c>
      <c r="Z742">
        <f t="shared" si="191"/>
        <v>400.5</v>
      </c>
      <c r="AA742">
        <f t="shared" si="192"/>
        <v>400.5</v>
      </c>
      <c r="AB742">
        <f>IF(I742&lt;&gt;0,(ABS(X742*Constants!$B$10)+50)/100,IF(X742=0,MAX((AB741-ABS(Z742*Constants!$B$4)),0),(ABS(X742*Constants!$B$4)+50)/100))</f>
        <v>0.54005</v>
      </c>
      <c r="AC742">
        <f>IF(J742&lt;&gt;0,(ABS(Y742*Constants!$B$10)+50)/100,IF(Y742=0,MAX((AC741-ABS(AA742*Constants!$B$4)),0),(ABS(Y742*Constants!$B$4)+50)/100))</f>
        <v>0.54005</v>
      </c>
      <c r="AD742">
        <f t="shared" si="193"/>
        <v>401</v>
      </c>
      <c r="AE742">
        <f t="shared" si="194"/>
        <v>400.5</v>
      </c>
      <c r="AF742">
        <f t="shared" si="195"/>
        <v>400.5</v>
      </c>
      <c r="AG742">
        <f>((Constants!$B$5*AG741)+Constants!$B$4*AD742+AH741)/(Constants!$B$5+Constants!$B$4)</f>
        <v>401</v>
      </c>
      <c r="AH742">
        <f>((Constants!$B$5*AG741)+Constants!$B$4*AD742+AH741)-(Constants!$B$5+Constants!$B$4)*AG742</f>
        <v>0</v>
      </c>
      <c r="AI742">
        <f>((Constants!$B$5*AI741)+Constants!$B$4*AE742+AJ741)/(Constants!$B$5+Constants!$B$4)</f>
        <v>400.5</v>
      </c>
      <c r="AJ742">
        <f>((Constants!$B$5*AI741)+Constants!$B$4*AE742+AJ741)-(Constants!$B$4+Constants!$B$5)*AI742</f>
        <v>0</v>
      </c>
      <c r="AK742">
        <f>((Constants!$B$5*AK741)+Constants!$B$4*AF742+AL741)/(Constants!$B$5+Constants!$B$4)</f>
        <v>400.5</v>
      </c>
      <c r="AL742">
        <f>((Constants!$B$5*AK741)+Constants!$B$4*AF742+AL741)-(Constants!$B$5+Constants!$B$4)*AK742</f>
        <v>0</v>
      </c>
      <c r="AM742">
        <f t="shared" si="196"/>
        <v>1</v>
      </c>
      <c r="AN742">
        <f t="shared" si="197"/>
        <v>1</v>
      </c>
      <c r="AO742">
        <f>(200000*(ABS(N742)-ABS(N740))+Constants!$B$7)/(2*Constants!$B$7)</f>
        <v>0.5</v>
      </c>
      <c r="AP742">
        <f>(200000*(ABS(O742)-ABS(O740))+Constants!$B$7)/(2*Constants!$B$7)</f>
        <v>0.5</v>
      </c>
      <c r="AQ742">
        <f t="shared" si="198"/>
        <v>1</v>
      </c>
      <c r="AR742">
        <f>(Constants!$B$3*Constants!$B$8*I742*K742+AS741)/(Constants!$B$9*Constants!$B$4)</f>
        <v>2.51327433628319</v>
      </c>
      <c r="AS742">
        <f>(Constants!$B$3*Constants!$B$8*I742*K742+AS741)-(AR742*Constants!$B$9*Constants!$B$4)</f>
        <v>0</v>
      </c>
      <c r="AT742">
        <f t="shared" si="199"/>
        <v>1859.82300884952</v>
      </c>
      <c r="AU742">
        <f t="array" ref="AU742">IF(SUMPRODUCT(--(SIGN(AN709:AN741)=SIGN(K710:K742)))=0,2,IF(AV741&gt;0,1,0))</f>
        <v>0</v>
      </c>
      <c r="AV742">
        <f>IF(AU742=2,ROUND(5*1000/Constants!$B$11,0),IF(AV741&gt;0,AV741-1,0))</f>
        <v>0</v>
      </c>
      <c r="AW742">
        <f t="shared" si="200"/>
        <v>0</v>
      </c>
      <c r="AX742">
        <f ca="1" t="array" ref="AX742">IF(AW742&gt;Constants!$B$12,2,IF(SUMPRODUCT(--(AX723:AX742=2))=0,0,1))</f>
        <v>2</v>
      </c>
      <c r="AZ742">
        <f t="array" ref="AZ742">IF(ABS(AG742)&gt;Constants!$B$13,2,IF(SUMPRODUCT(--(AZ722:AZ741=2))=0,0,1))</f>
        <v>0</v>
      </c>
    </row>
    <row r="743" spans="1:52">
      <c r="A743" s="3">
        <v>741</v>
      </c>
      <c r="B743">
        <f>Signals!D742</f>
        <v>1</v>
      </c>
      <c r="C743">
        <f>Signals!E742</f>
        <v>1</v>
      </c>
      <c r="D743">
        <f>Signals!G742</f>
        <v>0</v>
      </c>
      <c r="E743">
        <f>Signals!J742</f>
        <v>0</v>
      </c>
      <c r="F743">
        <f>Signals!K742</f>
        <v>0</v>
      </c>
      <c r="G743">
        <f>IF(Constants!$B$2=2,-B743,B743)</f>
        <v>1</v>
      </c>
      <c r="H743">
        <f>IF(Constants!$C$2=2,-C743,C743)</f>
        <v>1</v>
      </c>
      <c r="I743">
        <f t="shared" si="184"/>
        <v>1</v>
      </c>
      <c r="J743">
        <f t="shared" si="185"/>
        <v>1</v>
      </c>
      <c r="K743">
        <f t="shared" si="186"/>
        <v>1</v>
      </c>
      <c r="L743">
        <f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400.5</v>
      </c>
      <c r="M743">
        <f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400.5</v>
      </c>
      <c r="N743">
        <f t="shared" si="187"/>
        <v>400.5</v>
      </c>
      <c r="O743">
        <f t="shared" si="188"/>
        <v>400.5</v>
      </c>
      <c r="P743">
        <f>IF(I743&lt;&gt;0,(ABS(L743*Constants!$B$10)+50)/100,MAX(P742-ABS(N743*Constants!$B$4),0))</f>
        <v>0.54005</v>
      </c>
      <c r="Q743">
        <f>IF(J743&lt;&gt;0,(ABS(M743*Constants!$B$10)+50)/100,MAX(Q742-ABS(O743*Constants!$B$4),0))</f>
        <v>0.54005</v>
      </c>
      <c r="R743">
        <f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400.5</v>
      </c>
      <c r="S743">
        <f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400.5</v>
      </c>
      <c r="T743">
        <f t="shared" si="189"/>
        <v>400.5</v>
      </c>
      <c r="U743">
        <f t="shared" si="190"/>
        <v>400.5</v>
      </c>
      <c r="V743">
        <f>IF(I743&lt;&gt;0,(ABS(R743*Constants!$B$4)+50)/100,IF(R743=0,MAX((0-ABS(T743*Constants!$B$4)),0),(ABS(R743*Constants!$B$4)+50)/100))</f>
        <v>501.125</v>
      </c>
      <c r="W743">
        <f>IF(J743&lt;&gt;0,(ABS(S743*Constants!$B$4)+50)/100,IF(S743=0,MAX((0-ABS(U743*Constants!$B$4)),0),(ABS(S743*Constants!$B$4)+50)/100))</f>
        <v>501.125</v>
      </c>
      <c r="X743">
        <f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400.5</v>
      </c>
      <c r="Y743">
        <f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400.5</v>
      </c>
      <c r="Z743">
        <f t="shared" si="191"/>
        <v>400.5</v>
      </c>
      <c r="AA743">
        <f t="shared" si="192"/>
        <v>400.5</v>
      </c>
      <c r="AB743">
        <f>IF(I743&lt;&gt;0,(ABS(X743*Constants!$B$10)+50)/100,IF(X743=0,MAX((AB742-ABS(Z743*Constants!$B$4)),0),(ABS(X743*Constants!$B$4)+50)/100))</f>
        <v>0.54005</v>
      </c>
      <c r="AC743">
        <f>IF(J743&lt;&gt;0,(ABS(Y743*Constants!$B$10)+50)/100,IF(Y743=0,MAX((AC742-ABS(AA743*Constants!$B$4)),0),(ABS(Y743*Constants!$B$4)+50)/100))</f>
        <v>0.54005</v>
      </c>
      <c r="AD743">
        <f t="shared" si="193"/>
        <v>401</v>
      </c>
      <c r="AE743">
        <f t="shared" si="194"/>
        <v>400.5</v>
      </c>
      <c r="AF743">
        <f t="shared" si="195"/>
        <v>400.5</v>
      </c>
      <c r="AG743">
        <f>((Constants!$B$5*AG742)+Constants!$B$4*AD743+AH742)/(Constants!$B$5+Constants!$B$4)</f>
        <v>401</v>
      </c>
      <c r="AH743">
        <f>((Constants!$B$5*AG742)+Constants!$B$4*AD743+AH742)-(Constants!$B$5+Constants!$B$4)*AG743</f>
        <v>0</v>
      </c>
      <c r="AI743">
        <f>((Constants!$B$5*AI742)+Constants!$B$4*AE743+AJ742)/(Constants!$B$5+Constants!$B$4)</f>
        <v>400.5</v>
      </c>
      <c r="AJ743">
        <f>((Constants!$B$5*AI742)+Constants!$B$4*AE743+AJ742)-(Constants!$B$4+Constants!$B$5)*AI743</f>
        <v>0</v>
      </c>
      <c r="AK743">
        <f>((Constants!$B$5*AK742)+Constants!$B$4*AF743+AL742)/(Constants!$B$5+Constants!$B$4)</f>
        <v>400.5</v>
      </c>
      <c r="AL743">
        <f>((Constants!$B$5*AK742)+Constants!$B$4*AF743+AL742)-(Constants!$B$5+Constants!$B$4)*AK743</f>
        <v>0</v>
      </c>
      <c r="AM743">
        <f t="shared" si="196"/>
        <v>1</v>
      </c>
      <c r="AN743">
        <f t="shared" si="197"/>
        <v>1</v>
      </c>
      <c r="AO743">
        <f>(200000*(ABS(N743)-ABS(N741))+Constants!$B$7)/(2*Constants!$B$7)</f>
        <v>0.5</v>
      </c>
      <c r="AP743">
        <f>(200000*(ABS(O743)-ABS(O741))+Constants!$B$7)/(2*Constants!$B$7)</f>
        <v>0.5</v>
      </c>
      <c r="AQ743">
        <f t="shared" si="198"/>
        <v>1</v>
      </c>
      <c r="AR743">
        <f>(Constants!$B$3*Constants!$B$8*I743*K743+AS742)/(Constants!$B$9*Constants!$B$4)</f>
        <v>2.51327433628319</v>
      </c>
      <c r="AS743">
        <f>(Constants!$B$3*Constants!$B$8*I743*K743+AS742)-(AR743*Constants!$B$9*Constants!$B$4)</f>
        <v>0</v>
      </c>
      <c r="AT743">
        <f t="shared" si="199"/>
        <v>1862.3362831858</v>
      </c>
      <c r="AU743">
        <f t="array" ref="AU743">IF(SUMPRODUCT(--(SIGN(AN710:AN742)=SIGN(K711:K743)))=0,2,IF(AV742&gt;0,1,0))</f>
        <v>0</v>
      </c>
      <c r="AV743">
        <f>IF(AU743=2,ROUND(5*1000/Constants!$B$11,0),IF(AV742&gt;0,AV742-1,0))</f>
        <v>0</v>
      </c>
      <c r="AW743">
        <f t="shared" si="200"/>
        <v>0</v>
      </c>
      <c r="AX743">
        <f ca="1" t="array" ref="AX743">IF(AW743&gt;Constants!$B$12,2,IF(SUMPRODUCT(--(AX724:AX743=2))=0,0,1))</f>
        <v>2</v>
      </c>
      <c r="AZ743">
        <f t="array" ref="AZ743">IF(ABS(AG743)&gt;Constants!$B$13,2,IF(SUMPRODUCT(--(AZ723:AZ742=2))=0,0,1))</f>
        <v>0</v>
      </c>
    </row>
    <row r="744" spans="1:52">
      <c r="A744" s="3">
        <v>742</v>
      </c>
      <c r="B744">
        <f>Signals!D743</f>
        <v>1</v>
      </c>
      <c r="C744">
        <f>Signals!E743</f>
        <v>1</v>
      </c>
      <c r="D744">
        <f>Signals!G743</f>
        <v>0</v>
      </c>
      <c r="E744">
        <f>Signals!J743</f>
        <v>0</v>
      </c>
      <c r="F744">
        <f>Signals!K743</f>
        <v>0</v>
      </c>
      <c r="G744">
        <f>IF(Constants!$B$2=2,-B744,B744)</f>
        <v>1</v>
      </c>
      <c r="H744">
        <f>IF(Constants!$C$2=2,-C744,C744)</f>
        <v>1</v>
      </c>
      <c r="I744">
        <f t="shared" si="184"/>
        <v>1</v>
      </c>
      <c r="J744">
        <f t="shared" si="185"/>
        <v>1</v>
      </c>
      <c r="K744">
        <f t="shared" si="186"/>
        <v>1</v>
      </c>
      <c r="L744">
        <f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400.5</v>
      </c>
      <c r="M744">
        <f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400.5</v>
      </c>
      <c r="N744">
        <f t="shared" si="187"/>
        <v>400.5</v>
      </c>
      <c r="O744">
        <f t="shared" si="188"/>
        <v>400.5</v>
      </c>
      <c r="P744">
        <f>IF(I744&lt;&gt;0,(ABS(L744*Constants!$B$10)+50)/100,MAX(P743-ABS(N744*Constants!$B$4),0))</f>
        <v>0.54005</v>
      </c>
      <c r="Q744">
        <f>IF(J744&lt;&gt;0,(ABS(M744*Constants!$B$10)+50)/100,MAX(Q743-ABS(O744*Constants!$B$4),0))</f>
        <v>0.54005</v>
      </c>
      <c r="R744">
        <f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400.5</v>
      </c>
      <c r="S744">
        <f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400.5</v>
      </c>
      <c r="T744">
        <f t="shared" si="189"/>
        <v>400.5</v>
      </c>
      <c r="U744">
        <f t="shared" si="190"/>
        <v>400.5</v>
      </c>
      <c r="V744">
        <f>IF(I744&lt;&gt;0,(ABS(R744*Constants!$B$4)+50)/100,IF(R744=0,MAX((0-ABS(T744*Constants!$B$4)),0),(ABS(R744*Constants!$B$4)+50)/100))</f>
        <v>501.125</v>
      </c>
      <c r="W744">
        <f>IF(J744&lt;&gt;0,(ABS(S744*Constants!$B$4)+50)/100,IF(S744=0,MAX((0-ABS(U744*Constants!$B$4)),0),(ABS(S744*Constants!$B$4)+50)/100))</f>
        <v>501.125</v>
      </c>
      <c r="X744">
        <f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400.5</v>
      </c>
      <c r="Y744">
        <f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400.5</v>
      </c>
      <c r="Z744">
        <f t="shared" si="191"/>
        <v>400.5</v>
      </c>
      <c r="AA744">
        <f t="shared" si="192"/>
        <v>400.5</v>
      </c>
      <c r="AB744">
        <f>IF(I744&lt;&gt;0,(ABS(X744*Constants!$B$10)+50)/100,IF(X744=0,MAX((AB743-ABS(Z744*Constants!$B$4)),0),(ABS(X744*Constants!$B$4)+50)/100))</f>
        <v>0.54005</v>
      </c>
      <c r="AC744">
        <f>IF(J744&lt;&gt;0,(ABS(Y744*Constants!$B$10)+50)/100,IF(Y744=0,MAX((AC743-ABS(AA744*Constants!$B$4)),0),(ABS(Y744*Constants!$B$4)+50)/100))</f>
        <v>0.54005</v>
      </c>
      <c r="AD744">
        <f t="shared" si="193"/>
        <v>401</v>
      </c>
      <c r="AE744">
        <f t="shared" si="194"/>
        <v>400.5</v>
      </c>
      <c r="AF744">
        <f t="shared" si="195"/>
        <v>400.5</v>
      </c>
      <c r="AG744">
        <f>((Constants!$B$5*AG743)+Constants!$B$4*AD744+AH743)/(Constants!$B$5+Constants!$B$4)</f>
        <v>401</v>
      </c>
      <c r="AH744">
        <f>((Constants!$B$5*AG743)+Constants!$B$4*AD744+AH743)-(Constants!$B$5+Constants!$B$4)*AG744</f>
        <v>0</v>
      </c>
      <c r="AI744">
        <f>((Constants!$B$5*AI743)+Constants!$B$4*AE744+AJ743)/(Constants!$B$5+Constants!$B$4)</f>
        <v>400.5</v>
      </c>
      <c r="AJ744">
        <f>((Constants!$B$5*AI743)+Constants!$B$4*AE744+AJ743)-(Constants!$B$4+Constants!$B$5)*AI744</f>
        <v>0</v>
      </c>
      <c r="AK744">
        <f>((Constants!$B$5*AK743)+Constants!$B$4*AF744+AL743)/(Constants!$B$5+Constants!$B$4)</f>
        <v>400.5</v>
      </c>
      <c r="AL744">
        <f>((Constants!$B$5*AK743)+Constants!$B$4*AF744+AL743)-(Constants!$B$5+Constants!$B$4)*AK744</f>
        <v>0</v>
      </c>
      <c r="AM744">
        <f t="shared" si="196"/>
        <v>1</v>
      </c>
      <c r="AN744">
        <f t="shared" si="197"/>
        <v>1</v>
      </c>
      <c r="AO744">
        <f>(200000*(ABS(N744)-ABS(N742))+Constants!$B$7)/(2*Constants!$B$7)</f>
        <v>0.5</v>
      </c>
      <c r="AP744">
        <f>(200000*(ABS(O744)-ABS(O742))+Constants!$B$7)/(2*Constants!$B$7)</f>
        <v>0.5</v>
      </c>
      <c r="AQ744">
        <f t="shared" si="198"/>
        <v>1</v>
      </c>
      <c r="AR744">
        <f>(Constants!$B$3*Constants!$B$8*I744*K744+AS743)/(Constants!$B$9*Constants!$B$4)</f>
        <v>2.51327433628319</v>
      </c>
      <c r="AS744">
        <f>(Constants!$B$3*Constants!$B$8*I744*K744+AS743)-(AR744*Constants!$B$9*Constants!$B$4)</f>
        <v>0</v>
      </c>
      <c r="AT744">
        <f t="shared" si="199"/>
        <v>1864.84955752209</v>
      </c>
      <c r="AU744">
        <f t="array" ref="AU744">IF(SUMPRODUCT(--(SIGN(AN711:AN743)=SIGN(K712:K744)))=0,2,IF(AV743&gt;0,1,0))</f>
        <v>0</v>
      </c>
      <c r="AV744">
        <f>IF(AU744=2,ROUND(5*1000/Constants!$B$11,0),IF(AV743&gt;0,AV743-1,0))</f>
        <v>0</v>
      </c>
      <c r="AW744">
        <f t="shared" si="200"/>
        <v>0</v>
      </c>
      <c r="AX744">
        <f ca="1" t="array" ref="AX744">IF(AW744&gt;Constants!$B$12,2,IF(SUMPRODUCT(--(AX725:AX744=2))=0,0,1))</f>
        <v>2</v>
      </c>
      <c r="AZ744">
        <f t="array" ref="AZ744">IF(ABS(AG744)&gt;Constants!$B$13,2,IF(SUMPRODUCT(--(AZ724:AZ743=2))=0,0,1))</f>
        <v>0</v>
      </c>
    </row>
    <row r="745" spans="1:52">
      <c r="A745" s="3">
        <v>743</v>
      </c>
      <c r="B745">
        <f>Signals!D744</f>
        <v>1</v>
      </c>
      <c r="C745">
        <f>Signals!E744</f>
        <v>1</v>
      </c>
      <c r="D745">
        <f>Signals!G744</f>
        <v>0</v>
      </c>
      <c r="E745">
        <f>Signals!J744</f>
        <v>0</v>
      </c>
      <c r="F745">
        <f>Signals!K744</f>
        <v>0</v>
      </c>
      <c r="G745">
        <f>IF(Constants!$B$2=2,-B745,B745)</f>
        <v>1</v>
      </c>
      <c r="H745">
        <f>IF(Constants!$C$2=2,-C745,C745)</f>
        <v>1</v>
      </c>
      <c r="I745">
        <f t="shared" ref="I745:I808" si="201">IF(SIGN(G745+H745)=SIGN(AN744),G745,-G745)</f>
        <v>1</v>
      </c>
      <c r="J745">
        <f t="shared" ref="J745:J808" si="202">IF(SIGN(G745+H745)=SIGN(AN744),H745,-H745)</f>
        <v>1</v>
      </c>
      <c r="K745">
        <f t="shared" ref="K745:K808" si="203">IF(SIGN(G745+H745)=SIGN(AN744),1,-1)</f>
        <v>1</v>
      </c>
      <c r="L745">
        <f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400.5</v>
      </c>
      <c r="M745">
        <f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400.5</v>
      </c>
      <c r="N745">
        <f t="shared" ref="N745:N808" si="204">IF(I745&lt;&gt;0,L745,IF(P744&gt;0,N744,0))</f>
        <v>400.5</v>
      </c>
      <c r="O745">
        <f t="shared" ref="O745:O808" si="205">IF(J745&lt;&gt;0,M745,IF(Q744&gt;0,O744,0))</f>
        <v>400.5</v>
      </c>
      <c r="P745">
        <f>IF(I745&lt;&gt;0,(ABS(L745*Constants!$B$10)+50)/100,MAX(P744-ABS(N745*Constants!$B$4),0))</f>
        <v>0.54005</v>
      </c>
      <c r="Q745">
        <f>IF(J745&lt;&gt;0,(ABS(M745*Constants!$B$10)+50)/100,MAX(Q744-ABS(O745*Constants!$B$4),0))</f>
        <v>0.54005</v>
      </c>
      <c r="R745">
        <f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400.5</v>
      </c>
      <c r="S745">
        <f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400.5</v>
      </c>
      <c r="T745">
        <f t="shared" ref="T745:T808" si="206">IF(I745&lt;&gt;0,R745,IF(V744&gt;0,MAX(T744,R745),R745))</f>
        <v>400.5</v>
      </c>
      <c r="U745">
        <f t="shared" ref="U745:U808" si="207">IF(J745&lt;&gt;0,S745,IF(W744&gt;0,MAX(U744,S745),S745))</f>
        <v>400.5</v>
      </c>
      <c r="V745">
        <f>IF(I745&lt;&gt;0,(ABS(R745*Constants!$B$4)+50)/100,IF(R745=0,MAX((0-ABS(T745*Constants!$B$4)),0),(ABS(R745*Constants!$B$4)+50)/100))</f>
        <v>501.125</v>
      </c>
      <c r="W745">
        <f>IF(J745&lt;&gt;0,(ABS(S745*Constants!$B$4)+50)/100,IF(S745=0,MAX((0-ABS(U745*Constants!$B$4)),0),(ABS(S745*Constants!$B$4)+50)/100))</f>
        <v>501.125</v>
      </c>
      <c r="X745">
        <f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400.5</v>
      </c>
      <c r="Y745">
        <f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400.5</v>
      </c>
      <c r="Z745">
        <f t="shared" ref="Z745:Z808" si="208">IF(I745&lt;&gt;0,X745,IF(AB744&gt;0,MIN(Z744,X745),X745))</f>
        <v>400.5</v>
      </c>
      <c r="AA745">
        <f t="shared" ref="AA745:AA808" si="209">IF(J745&lt;&gt;0,Y745,IF(AC744&gt;0,MIN(AA744,Y745),Y745))</f>
        <v>400.5</v>
      </c>
      <c r="AB745">
        <f>IF(I745&lt;&gt;0,(ABS(X745*Constants!$B$10)+50)/100,IF(X745=0,MAX((AB744-ABS(Z745*Constants!$B$4)),0),(ABS(X745*Constants!$B$4)+50)/100))</f>
        <v>0.54005</v>
      </c>
      <c r="AC745">
        <f>IF(J745&lt;&gt;0,(ABS(Y745*Constants!$B$10)+50)/100,IF(Y745=0,MAX((AC744-ABS(AA745*Constants!$B$4)),0),(ABS(Y745*Constants!$B$4)+50)/100))</f>
        <v>0.54005</v>
      </c>
      <c r="AD745">
        <f t="shared" ref="AD745:AD808" si="210">IF(N745+O745&gt;=0,(1+N745+O745)/2,(N745+O745-1)/2)</f>
        <v>401</v>
      </c>
      <c r="AE745">
        <f t="shared" ref="AE745:AE808" si="211">MAX(T745,U745)</f>
        <v>400.5</v>
      </c>
      <c r="AF745">
        <f t="shared" ref="AF745:AF808" si="212">MIN(Z745,AA745)</f>
        <v>400.5</v>
      </c>
      <c r="AG745">
        <f>((Constants!$B$5*AG744)+Constants!$B$4*AD745+AH744)/(Constants!$B$5+Constants!$B$4)</f>
        <v>401</v>
      </c>
      <c r="AH745">
        <f>((Constants!$B$5*AG744)+Constants!$B$4*AD745+AH744)-(Constants!$B$5+Constants!$B$4)*AG745</f>
        <v>0</v>
      </c>
      <c r="AI745">
        <f>((Constants!$B$5*AI744)+Constants!$B$4*AE745+AJ744)/(Constants!$B$5+Constants!$B$4)</f>
        <v>400.5</v>
      </c>
      <c r="AJ745">
        <f>((Constants!$B$5*AI744)+Constants!$B$4*AE745+AJ744)-(Constants!$B$4+Constants!$B$5)*AI745</f>
        <v>0</v>
      </c>
      <c r="AK745">
        <f>((Constants!$B$5*AK744)+Constants!$B$4*AF745+AL744)/(Constants!$B$5+Constants!$B$4)</f>
        <v>400.5</v>
      </c>
      <c r="AL745">
        <f>((Constants!$B$5*AK744)+Constants!$B$4*AF745+AL744)-(Constants!$B$5+Constants!$B$4)*AK745</f>
        <v>0</v>
      </c>
      <c r="AM745">
        <f t="shared" ref="AM745:AM808" si="213">IF(AG745*K745&gt;0,1,IF(AG745*K745&lt;0,-1,0))</f>
        <v>1</v>
      </c>
      <c r="AN745">
        <f t="shared" ref="AN745:AN808" si="214">IF(SIGN(AI745)=SIGN(AK745),AM745,0)</f>
        <v>1</v>
      </c>
      <c r="AO745">
        <f>(200000*(ABS(N745)-ABS(N743))+Constants!$B$7)/(2*Constants!$B$7)</f>
        <v>0.5</v>
      </c>
      <c r="AP745">
        <f>(200000*(ABS(O745)-ABS(O743))+Constants!$B$7)/(2*Constants!$B$7)</f>
        <v>0.5</v>
      </c>
      <c r="AQ745">
        <f t="shared" ref="AQ745:AQ808" si="215">(1+AO745+AP745)/2</f>
        <v>1</v>
      </c>
      <c r="AR745">
        <f>(Constants!$B$3*Constants!$B$8*I745*K745+AS744)/(Constants!$B$9*Constants!$B$4)</f>
        <v>2.51327433628319</v>
      </c>
      <c r="AS745">
        <f>(Constants!$B$3*Constants!$B$8*I745*K745+AS744)-(AR745*Constants!$B$9*Constants!$B$4)</f>
        <v>0</v>
      </c>
      <c r="AT745">
        <f t="shared" ref="AT745:AT808" si="216">AR745+AT744</f>
        <v>1867.36283185837</v>
      </c>
      <c r="AU745">
        <f t="array" ref="AU745">IF(SUMPRODUCT(--(SIGN(AN712:AN744)=SIGN(K713:K745)))=0,2,IF(AV744&gt;0,1,0))</f>
        <v>0</v>
      </c>
      <c r="AV745">
        <f>IF(AU745=2,ROUND(5*1000/Constants!$B$11,0),IF(AV744&gt;0,AV744-1,0))</f>
        <v>0</v>
      </c>
      <c r="AW745">
        <f t="shared" ref="AW745:AW808" si="217">IF(I745&lt;&gt;J745,AW744+ABS(I745-J745),0)</f>
        <v>0</v>
      </c>
      <c r="AX745">
        <f ca="1" t="array" ref="AX745">IF(AW745&gt;Constants!$B$12,2,IF(SUMPRODUCT(--(AX726:AX745=2))=0,0,1))</f>
        <v>2</v>
      </c>
      <c r="AZ745">
        <f t="array" ref="AZ745">IF(ABS(AG745)&gt;Constants!$B$13,2,IF(SUMPRODUCT(--(AZ725:AZ744=2))=0,0,1))</f>
        <v>0</v>
      </c>
    </row>
    <row r="746" spans="1:52">
      <c r="A746" s="3">
        <v>744</v>
      </c>
      <c r="B746">
        <f>Signals!D745</f>
        <v>1</v>
      </c>
      <c r="C746">
        <f>Signals!E745</f>
        <v>1</v>
      </c>
      <c r="D746">
        <f>Signals!G745</f>
        <v>0</v>
      </c>
      <c r="E746">
        <f>Signals!J745</f>
        <v>0</v>
      </c>
      <c r="F746">
        <f>Signals!K745</f>
        <v>0</v>
      </c>
      <c r="G746">
        <f>IF(Constants!$B$2=2,-B746,B746)</f>
        <v>1</v>
      </c>
      <c r="H746">
        <f>IF(Constants!$C$2=2,-C746,C746)</f>
        <v>1</v>
      </c>
      <c r="I746">
        <f t="shared" si="201"/>
        <v>1</v>
      </c>
      <c r="J746">
        <f t="shared" si="202"/>
        <v>1</v>
      </c>
      <c r="K746">
        <f t="shared" si="203"/>
        <v>1</v>
      </c>
      <c r="L746">
        <f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400.5</v>
      </c>
      <c r="M746">
        <f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400.5</v>
      </c>
      <c r="N746">
        <f t="shared" si="204"/>
        <v>400.5</v>
      </c>
      <c r="O746">
        <f t="shared" si="205"/>
        <v>400.5</v>
      </c>
      <c r="P746">
        <f>IF(I746&lt;&gt;0,(ABS(L746*Constants!$B$10)+50)/100,MAX(P745-ABS(N746*Constants!$B$4),0))</f>
        <v>0.54005</v>
      </c>
      <c r="Q746">
        <f>IF(J746&lt;&gt;0,(ABS(M746*Constants!$B$10)+50)/100,MAX(Q745-ABS(O746*Constants!$B$4),0))</f>
        <v>0.54005</v>
      </c>
      <c r="R746">
        <f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400.5</v>
      </c>
      <c r="S746">
        <f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400.5</v>
      </c>
      <c r="T746">
        <f t="shared" si="206"/>
        <v>400.5</v>
      </c>
      <c r="U746">
        <f t="shared" si="207"/>
        <v>400.5</v>
      </c>
      <c r="V746">
        <f>IF(I746&lt;&gt;0,(ABS(R746*Constants!$B$4)+50)/100,IF(R746=0,MAX((0-ABS(T746*Constants!$B$4)),0),(ABS(R746*Constants!$B$4)+50)/100))</f>
        <v>501.125</v>
      </c>
      <c r="W746">
        <f>IF(J746&lt;&gt;0,(ABS(S746*Constants!$B$4)+50)/100,IF(S746=0,MAX((0-ABS(U746*Constants!$B$4)),0),(ABS(S746*Constants!$B$4)+50)/100))</f>
        <v>501.125</v>
      </c>
      <c r="X746">
        <f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400.5</v>
      </c>
      <c r="Y746">
        <f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400.5</v>
      </c>
      <c r="Z746">
        <f t="shared" si="208"/>
        <v>400.5</v>
      </c>
      <c r="AA746">
        <f t="shared" si="209"/>
        <v>400.5</v>
      </c>
      <c r="AB746">
        <f>IF(I746&lt;&gt;0,(ABS(X746*Constants!$B$10)+50)/100,IF(X746=0,MAX((AB745-ABS(Z746*Constants!$B$4)),0),(ABS(X746*Constants!$B$4)+50)/100))</f>
        <v>0.54005</v>
      </c>
      <c r="AC746">
        <f>IF(J746&lt;&gt;0,(ABS(Y746*Constants!$B$10)+50)/100,IF(Y746=0,MAX((AC745-ABS(AA746*Constants!$B$4)),0),(ABS(Y746*Constants!$B$4)+50)/100))</f>
        <v>0.54005</v>
      </c>
      <c r="AD746">
        <f t="shared" si="210"/>
        <v>401</v>
      </c>
      <c r="AE746">
        <f t="shared" si="211"/>
        <v>400.5</v>
      </c>
      <c r="AF746">
        <f t="shared" si="212"/>
        <v>400.5</v>
      </c>
      <c r="AG746">
        <f>((Constants!$B$5*AG745)+Constants!$B$4*AD746+AH745)/(Constants!$B$5+Constants!$B$4)</f>
        <v>401</v>
      </c>
      <c r="AH746">
        <f>((Constants!$B$5*AG745)+Constants!$B$4*AD746+AH745)-(Constants!$B$5+Constants!$B$4)*AG746</f>
        <v>0</v>
      </c>
      <c r="AI746">
        <f>((Constants!$B$5*AI745)+Constants!$B$4*AE746+AJ745)/(Constants!$B$5+Constants!$B$4)</f>
        <v>400.5</v>
      </c>
      <c r="AJ746">
        <f>((Constants!$B$5*AI745)+Constants!$B$4*AE746+AJ745)-(Constants!$B$4+Constants!$B$5)*AI746</f>
        <v>0</v>
      </c>
      <c r="AK746">
        <f>((Constants!$B$5*AK745)+Constants!$B$4*AF746+AL745)/(Constants!$B$5+Constants!$B$4)</f>
        <v>400.5</v>
      </c>
      <c r="AL746">
        <f>((Constants!$B$5*AK745)+Constants!$B$4*AF746+AL745)-(Constants!$B$5+Constants!$B$4)*AK746</f>
        <v>0</v>
      </c>
      <c r="AM746">
        <f t="shared" si="213"/>
        <v>1</v>
      </c>
      <c r="AN746">
        <f t="shared" si="214"/>
        <v>1</v>
      </c>
      <c r="AO746">
        <f>(200000*(ABS(N746)-ABS(N744))+Constants!$B$7)/(2*Constants!$B$7)</f>
        <v>0.5</v>
      </c>
      <c r="AP746">
        <f>(200000*(ABS(O746)-ABS(O744))+Constants!$B$7)/(2*Constants!$B$7)</f>
        <v>0.5</v>
      </c>
      <c r="AQ746">
        <f t="shared" si="215"/>
        <v>1</v>
      </c>
      <c r="AR746">
        <f>(Constants!$B$3*Constants!$B$8*I746*K746+AS745)/(Constants!$B$9*Constants!$B$4)</f>
        <v>2.51327433628319</v>
      </c>
      <c r="AS746">
        <f>(Constants!$B$3*Constants!$B$8*I746*K746+AS745)-(AR746*Constants!$B$9*Constants!$B$4)</f>
        <v>0</v>
      </c>
      <c r="AT746">
        <f t="shared" si="216"/>
        <v>1869.87610619465</v>
      </c>
      <c r="AU746">
        <f t="array" ref="AU746">IF(SUMPRODUCT(--(SIGN(AN713:AN745)=SIGN(K714:K746)))=0,2,IF(AV745&gt;0,1,0))</f>
        <v>0</v>
      </c>
      <c r="AV746">
        <f>IF(AU746=2,ROUND(5*1000/Constants!$B$11,0),IF(AV745&gt;0,AV745-1,0))</f>
        <v>0</v>
      </c>
      <c r="AW746">
        <f t="shared" si="217"/>
        <v>0</v>
      </c>
      <c r="AX746">
        <f ca="1" t="array" ref="AX746">IF(AW746&gt;Constants!$B$12,2,IF(SUMPRODUCT(--(AX727:AX746=2))=0,0,1))</f>
        <v>2</v>
      </c>
      <c r="AZ746">
        <f t="array" ref="AZ746">IF(ABS(AG746)&gt;Constants!$B$13,2,IF(SUMPRODUCT(--(AZ726:AZ745=2))=0,0,1))</f>
        <v>0</v>
      </c>
    </row>
    <row r="747" spans="1:52">
      <c r="A747" s="3">
        <v>745</v>
      </c>
      <c r="B747">
        <f>Signals!D746</f>
        <v>1</v>
      </c>
      <c r="C747">
        <f>Signals!E746</f>
        <v>1</v>
      </c>
      <c r="D747">
        <f>Signals!G746</f>
        <v>0</v>
      </c>
      <c r="E747">
        <f>Signals!J746</f>
        <v>0</v>
      </c>
      <c r="F747">
        <f>Signals!K746</f>
        <v>0</v>
      </c>
      <c r="G747">
        <f>IF(Constants!$B$2=2,-B747,B747)</f>
        <v>1</v>
      </c>
      <c r="H747">
        <f>IF(Constants!$C$2=2,-C747,C747)</f>
        <v>1</v>
      </c>
      <c r="I747">
        <f t="shared" si="201"/>
        <v>1</v>
      </c>
      <c r="J747">
        <f t="shared" si="202"/>
        <v>1</v>
      </c>
      <c r="K747">
        <f t="shared" si="203"/>
        <v>1</v>
      </c>
      <c r="L747">
        <f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400.5</v>
      </c>
      <c r="M747">
        <f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400.5</v>
      </c>
      <c r="N747">
        <f t="shared" si="204"/>
        <v>400.5</v>
      </c>
      <c r="O747">
        <f t="shared" si="205"/>
        <v>400.5</v>
      </c>
      <c r="P747">
        <f>IF(I747&lt;&gt;0,(ABS(L747*Constants!$B$10)+50)/100,MAX(P746-ABS(N747*Constants!$B$4),0))</f>
        <v>0.54005</v>
      </c>
      <c r="Q747">
        <f>IF(J747&lt;&gt;0,(ABS(M747*Constants!$B$10)+50)/100,MAX(Q746-ABS(O747*Constants!$B$4),0))</f>
        <v>0.54005</v>
      </c>
      <c r="R747">
        <f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400.5</v>
      </c>
      <c r="S747">
        <f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400.5</v>
      </c>
      <c r="T747">
        <f t="shared" si="206"/>
        <v>400.5</v>
      </c>
      <c r="U747">
        <f t="shared" si="207"/>
        <v>400.5</v>
      </c>
      <c r="V747">
        <f>IF(I747&lt;&gt;0,(ABS(R747*Constants!$B$4)+50)/100,IF(R747=0,MAX((0-ABS(T747*Constants!$B$4)),0),(ABS(R747*Constants!$B$4)+50)/100))</f>
        <v>501.125</v>
      </c>
      <c r="W747">
        <f>IF(J747&lt;&gt;0,(ABS(S747*Constants!$B$4)+50)/100,IF(S747=0,MAX((0-ABS(U747*Constants!$B$4)),0),(ABS(S747*Constants!$B$4)+50)/100))</f>
        <v>501.125</v>
      </c>
      <c r="X747">
        <f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400.5</v>
      </c>
      <c r="Y747">
        <f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400.5</v>
      </c>
      <c r="Z747">
        <f t="shared" si="208"/>
        <v>400.5</v>
      </c>
      <c r="AA747">
        <f t="shared" si="209"/>
        <v>400.5</v>
      </c>
      <c r="AB747">
        <f>IF(I747&lt;&gt;0,(ABS(X747*Constants!$B$10)+50)/100,IF(X747=0,MAX((AB746-ABS(Z747*Constants!$B$4)),0),(ABS(X747*Constants!$B$4)+50)/100))</f>
        <v>0.54005</v>
      </c>
      <c r="AC747">
        <f>IF(J747&lt;&gt;0,(ABS(Y747*Constants!$B$10)+50)/100,IF(Y747=0,MAX((AC746-ABS(AA747*Constants!$B$4)),0),(ABS(Y747*Constants!$B$4)+50)/100))</f>
        <v>0.54005</v>
      </c>
      <c r="AD747">
        <f t="shared" si="210"/>
        <v>401</v>
      </c>
      <c r="AE747">
        <f t="shared" si="211"/>
        <v>400.5</v>
      </c>
      <c r="AF747">
        <f t="shared" si="212"/>
        <v>400.5</v>
      </c>
      <c r="AG747">
        <f>((Constants!$B$5*AG746)+Constants!$B$4*AD747+AH746)/(Constants!$B$5+Constants!$B$4)</f>
        <v>401</v>
      </c>
      <c r="AH747">
        <f>((Constants!$B$5*AG746)+Constants!$B$4*AD747+AH746)-(Constants!$B$5+Constants!$B$4)*AG747</f>
        <v>0</v>
      </c>
      <c r="AI747">
        <f>((Constants!$B$5*AI746)+Constants!$B$4*AE747+AJ746)/(Constants!$B$5+Constants!$B$4)</f>
        <v>400.5</v>
      </c>
      <c r="AJ747">
        <f>((Constants!$B$5*AI746)+Constants!$B$4*AE747+AJ746)-(Constants!$B$4+Constants!$B$5)*AI747</f>
        <v>0</v>
      </c>
      <c r="AK747">
        <f>((Constants!$B$5*AK746)+Constants!$B$4*AF747+AL746)/(Constants!$B$5+Constants!$B$4)</f>
        <v>400.5</v>
      </c>
      <c r="AL747">
        <f>((Constants!$B$5*AK746)+Constants!$B$4*AF747+AL746)-(Constants!$B$5+Constants!$B$4)*AK747</f>
        <v>0</v>
      </c>
      <c r="AM747">
        <f t="shared" si="213"/>
        <v>1</v>
      </c>
      <c r="AN747">
        <f t="shared" si="214"/>
        <v>1</v>
      </c>
      <c r="AO747">
        <f>(200000*(ABS(N747)-ABS(N745))+Constants!$B$7)/(2*Constants!$B$7)</f>
        <v>0.5</v>
      </c>
      <c r="AP747">
        <f>(200000*(ABS(O747)-ABS(O745))+Constants!$B$7)/(2*Constants!$B$7)</f>
        <v>0.5</v>
      </c>
      <c r="AQ747">
        <f t="shared" si="215"/>
        <v>1</v>
      </c>
      <c r="AR747">
        <f>(Constants!$B$3*Constants!$B$8*I747*K747+AS746)/(Constants!$B$9*Constants!$B$4)</f>
        <v>2.51327433628319</v>
      </c>
      <c r="AS747">
        <f>(Constants!$B$3*Constants!$B$8*I747*K747+AS746)-(AR747*Constants!$B$9*Constants!$B$4)</f>
        <v>0</v>
      </c>
      <c r="AT747">
        <f t="shared" si="216"/>
        <v>1872.38938053094</v>
      </c>
      <c r="AU747">
        <f t="array" ref="AU747">IF(SUMPRODUCT(--(SIGN(AN714:AN746)=SIGN(K715:K747)))=0,2,IF(AV746&gt;0,1,0))</f>
        <v>0</v>
      </c>
      <c r="AV747">
        <f>IF(AU747=2,ROUND(5*1000/Constants!$B$11,0),IF(AV746&gt;0,AV746-1,0))</f>
        <v>0</v>
      </c>
      <c r="AW747">
        <f t="shared" si="217"/>
        <v>0</v>
      </c>
      <c r="AX747">
        <f ca="1" t="array" ref="AX747">IF(AW747&gt;Constants!$B$12,2,IF(SUMPRODUCT(--(AX728:AX747=2))=0,0,1))</f>
        <v>2</v>
      </c>
      <c r="AZ747">
        <f t="array" ref="AZ747">IF(ABS(AG747)&gt;Constants!$B$13,2,IF(SUMPRODUCT(--(AZ727:AZ746=2))=0,0,1))</f>
        <v>0</v>
      </c>
    </row>
    <row r="748" spans="1:52">
      <c r="A748" s="3">
        <v>746</v>
      </c>
      <c r="B748">
        <f>Signals!D747</f>
        <v>1</v>
      </c>
      <c r="C748">
        <f>Signals!E747</f>
        <v>1</v>
      </c>
      <c r="D748">
        <f>Signals!G747</f>
        <v>0</v>
      </c>
      <c r="E748">
        <f>Signals!J747</f>
        <v>0</v>
      </c>
      <c r="F748">
        <f>Signals!K747</f>
        <v>0</v>
      </c>
      <c r="G748">
        <f>IF(Constants!$B$2=2,-B748,B748)</f>
        <v>1</v>
      </c>
      <c r="H748">
        <f>IF(Constants!$C$2=2,-C748,C748)</f>
        <v>1</v>
      </c>
      <c r="I748">
        <f t="shared" si="201"/>
        <v>1</v>
      </c>
      <c r="J748">
        <f t="shared" si="202"/>
        <v>1</v>
      </c>
      <c r="K748">
        <f t="shared" si="203"/>
        <v>1</v>
      </c>
      <c r="L748">
        <f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400.5</v>
      </c>
      <c r="M748">
        <f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400.5</v>
      </c>
      <c r="N748">
        <f t="shared" si="204"/>
        <v>400.5</v>
      </c>
      <c r="O748">
        <f t="shared" si="205"/>
        <v>400.5</v>
      </c>
      <c r="P748">
        <f>IF(I748&lt;&gt;0,(ABS(L748*Constants!$B$10)+50)/100,MAX(P747-ABS(N748*Constants!$B$4),0))</f>
        <v>0.54005</v>
      </c>
      <c r="Q748">
        <f>IF(J748&lt;&gt;0,(ABS(M748*Constants!$B$10)+50)/100,MAX(Q747-ABS(O748*Constants!$B$4),0))</f>
        <v>0.54005</v>
      </c>
      <c r="R748">
        <f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400.5</v>
      </c>
      <c r="S748">
        <f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400.5</v>
      </c>
      <c r="T748">
        <f t="shared" si="206"/>
        <v>400.5</v>
      </c>
      <c r="U748">
        <f t="shared" si="207"/>
        <v>400.5</v>
      </c>
      <c r="V748">
        <f>IF(I748&lt;&gt;0,(ABS(R748*Constants!$B$4)+50)/100,IF(R748=0,MAX((0-ABS(T748*Constants!$B$4)),0),(ABS(R748*Constants!$B$4)+50)/100))</f>
        <v>501.125</v>
      </c>
      <c r="W748">
        <f>IF(J748&lt;&gt;0,(ABS(S748*Constants!$B$4)+50)/100,IF(S748=0,MAX((0-ABS(U748*Constants!$B$4)),0),(ABS(S748*Constants!$B$4)+50)/100))</f>
        <v>501.125</v>
      </c>
      <c r="X748">
        <f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400.5</v>
      </c>
      <c r="Y748">
        <f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400.5</v>
      </c>
      <c r="Z748">
        <f t="shared" si="208"/>
        <v>400.5</v>
      </c>
      <c r="AA748">
        <f t="shared" si="209"/>
        <v>400.5</v>
      </c>
      <c r="AB748">
        <f>IF(I748&lt;&gt;0,(ABS(X748*Constants!$B$10)+50)/100,IF(X748=0,MAX((AB747-ABS(Z748*Constants!$B$4)),0),(ABS(X748*Constants!$B$4)+50)/100))</f>
        <v>0.54005</v>
      </c>
      <c r="AC748">
        <f>IF(J748&lt;&gt;0,(ABS(Y748*Constants!$B$10)+50)/100,IF(Y748=0,MAX((AC747-ABS(AA748*Constants!$B$4)),0),(ABS(Y748*Constants!$B$4)+50)/100))</f>
        <v>0.54005</v>
      </c>
      <c r="AD748">
        <f t="shared" si="210"/>
        <v>401</v>
      </c>
      <c r="AE748">
        <f t="shared" si="211"/>
        <v>400.5</v>
      </c>
      <c r="AF748">
        <f t="shared" si="212"/>
        <v>400.5</v>
      </c>
      <c r="AG748">
        <f>((Constants!$B$5*AG747)+Constants!$B$4*AD748+AH747)/(Constants!$B$5+Constants!$B$4)</f>
        <v>401</v>
      </c>
      <c r="AH748">
        <f>((Constants!$B$5*AG747)+Constants!$B$4*AD748+AH747)-(Constants!$B$5+Constants!$B$4)*AG748</f>
        <v>0</v>
      </c>
      <c r="AI748">
        <f>((Constants!$B$5*AI747)+Constants!$B$4*AE748+AJ747)/(Constants!$B$5+Constants!$B$4)</f>
        <v>400.5</v>
      </c>
      <c r="AJ748">
        <f>((Constants!$B$5*AI747)+Constants!$B$4*AE748+AJ747)-(Constants!$B$4+Constants!$B$5)*AI748</f>
        <v>0</v>
      </c>
      <c r="AK748">
        <f>((Constants!$B$5*AK747)+Constants!$B$4*AF748+AL747)/(Constants!$B$5+Constants!$B$4)</f>
        <v>400.5</v>
      </c>
      <c r="AL748">
        <f>((Constants!$B$5*AK747)+Constants!$B$4*AF748+AL747)-(Constants!$B$5+Constants!$B$4)*AK748</f>
        <v>0</v>
      </c>
      <c r="AM748">
        <f t="shared" si="213"/>
        <v>1</v>
      </c>
      <c r="AN748">
        <f t="shared" si="214"/>
        <v>1</v>
      </c>
      <c r="AO748">
        <f>(200000*(ABS(N748)-ABS(N746))+Constants!$B$7)/(2*Constants!$B$7)</f>
        <v>0.5</v>
      </c>
      <c r="AP748">
        <f>(200000*(ABS(O748)-ABS(O746))+Constants!$B$7)/(2*Constants!$B$7)</f>
        <v>0.5</v>
      </c>
      <c r="AQ748">
        <f t="shared" si="215"/>
        <v>1</v>
      </c>
      <c r="AR748">
        <f>(Constants!$B$3*Constants!$B$8*I748*K748+AS747)/(Constants!$B$9*Constants!$B$4)</f>
        <v>2.51327433628319</v>
      </c>
      <c r="AS748">
        <f>(Constants!$B$3*Constants!$B$8*I748*K748+AS747)-(AR748*Constants!$B$9*Constants!$B$4)</f>
        <v>0</v>
      </c>
      <c r="AT748">
        <f t="shared" si="216"/>
        <v>1874.90265486722</v>
      </c>
      <c r="AU748">
        <f t="array" ref="AU748">IF(SUMPRODUCT(--(SIGN(AN715:AN747)=SIGN(K716:K748)))=0,2,IF(AV747&gt;0,1,0))</f>
        <v>0</v>
      </c>
      <c r="AV748">
        <f>IF(AU748=2,ROUND(5*1000/Constants!$B$11,0),IF(AV747&gt;0,AV747-1,0))</f>
        <v>0</v>
      </c>
      <c r="AW748">
        <f t="shared" si="217"/>
        <v>0</v>
      </c>
      <c r="AX748">
        <f ca="1" t="array" ref="AX748">IF(AW748&gt;Constants!$B$12,2,IF(SUMPRODUCT(--(AX729:AX748=2))=0,0,1))</f>
        <v>2</v>
      </c>
      <c r="AZ748">
        <f t="array" ref="AZ748">IF(ABS(AG748)&gt;Constants!$B$13,2,IF(SUMPRODUCT(--(AZ728:AZ747=2))=0,0,1))</f>
        <v>0</v>
      </c>
    </row>
    <row r="749" spans="1:52">
      <c r="A749" s="3">
        <v>747</v>
      </c>
      <c r="B749">
        <f>Signals!D748</f>
        <v>1</v>
      </c>
      <c r="C749">
        <f>Signals!E748</f>
        <v>1</v>
      </c>
      <c r="D749">
        <f>Signals!G748</f>
        <v>0</v>
      </c>
      <c r="E749">
        <f>Signals!J748</f>
        <v>0</v>
      </c>
      <c r="F749">
        <f>Signals!K748</f>
        <v>0</v>
      </c>
      <c r="G749">
        <f>IF(Constants!$B$2=2,-B749,B749)</f>
        <v>1</v>
      </c>
      <c r="H749">
        <f>IF(Constants!$C$2=2,-C749,C749)</f>
        <v>1</v>
      </c>
      <c r="I749">
        <f t="shared" si="201"/>
        <v>1</v>
      </c>
      <c r="J749">
        <f t="shared" si="202"/>
        <v>1</v>
      </c>
      <c r="K749">
        <f t="shared" si="203"/>
        <v>1</v>
      </c>
      <c r="L749">
        <f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400.5</v>
      </c>
      <c r="M749">
        <f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400.5</v>
      </c>
      <c r="N749">
        <f t="shared" si="204"/>
        <v>400.5</v>
      </c>
      <c r="O749">
        <f t="shared" si="205"/>
        <v>400.5</v>
      </c>
      <c r="P749">
        <f>IF(I749&lt;&gt;0,(ABS(L749*Constants!$B$10)+50)/100,MAX(P748-ABS(N749*Constants!$B$4),0))</f>
        <v>0.54005</v>
      </c>
      <c r="Q749">
        <f>IF(J749&lt;&gt;0,(ABS(M749*Constants!$B$10)+50)/100,MAX(Q748-ABS(O749*Constants!$B$4),0))</f>
        <v>0.54005</v>
      </c>
      <c r="R749">
        <f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400.5</v>
      </c>
      <c r="S749">
        <f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400.5</v>
      </c>
      <c r="T749">
        <f t="shared" si="206"/>
        <v>400.5</v>
      </c>
      <c r="U749">
        <f t="shared" si="207"/>
        <v>400.5</v>
      </c>
      <c r="V749">
        <f>IF(I749&lt;&gt;0,(ABS(R749*Constants!$B$4)+50)/100,IF(R749=0,MAX((0-ABS(T749*Constants!$B$4)),0),(ABS(R749*Constants!$B$4)+50)/100))</f>
        <v>501.125</v>
      </c>
      <c r="W749">
        <f>IF(J749&lt;&gt;0,(ABS(S749*Constants!$B$4)+50)/100,IF(S749=0,MAX((0-ABS(U749*Constants!$B$4)),0),(ABS(S749*Constants!$B$4)+50)/100))</f>
        <v>501.125</v>
      </c>
      <c r="X749">
        <f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400.5</v>
      </c>
      <c r="Y749">
        <f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400.5</v>
      </c>
      <c r="Z749">
        <f t="shared" si="208"/>
        <v>400.5</v>
      </c>
      <c r="AA749">
        <f t="shared" si="209"/>
        <v>400.5</v>
      </c>
      <c r="AB749">
        <f>IF(I749&lt;&gt;0,(ABS(X749*Constants!$B$10)+50)/100,IF(X749=0,MAX((AB748-ABS(Z749*Constants!$B$4)),0),(ABS(X749*Constants!$B$4)+50)/100))</f>
        <v>0.54005</v>
      </c>
      <c r="AC749">
        <f>IF(J749&lt;&gt;0,(ABS(Y749*Constants!$B$10)+50)/100,IF(Y749=0,MAX((AC748-ABS(AA749*Constants!$B$4)),0),(ABS(Y749*Constants!$B$4)+50)/100))</f>
        <v>0.54005</v>
      </c>
      <c r="AD749">
        <f t="shared" si="210"/>
        <v>401</v>
      </c>
      <c r="AE749">
        <f t="shared" si="211"/>
        <v>400.5</v>
      </c>
      <c r="AF749">
        <f t="shared" si="212"/>
        <v>400.5</v>
      </c>
      <c r="AG749">
        <f>((Constants!$B$5*AG748)+Constants!$B$4*AD749+AH748)/(Constants!$B$5+Constants!$B$4)</f>
        <v>401</v>
      </c>
      <c r="AH749">
        <f>((Constants!$B$5*AG748)+Constants!$B$4*AD749+AH748)-(Constants!$B$5+Constants!$B$4)*AG749</f>
        <v>0</v>
      </c>
      <c r="AI749">
        <f>((Constants!$B$5*AI748)+Constants!$B$4*AE749+AJ748)/(Constants!$B$5+Constants!$B$4)</f>
        <v>400.5</v>
      </c>
      <c r="AJ749">
        <f>((Constants!$B$5*AI748)+Constants!$B$4*AE749+AJ748)-(Constants!$B$4+Constants!$B$5)*AI749</f>
        <v>0</v>
      </c>
      <c r="AK749">
        <f>((Constants!$B$5*AK748)+Constants!$B$4*AF749+AL748)/(Constants!$B$5+Constants!$B$4)</f>
        <v>400.5</v>
      </c>
      <c r="AL749">
        <f>((Constants!$B$5*AK748)+Constants!$B$4*AF749+AL748)-(Constants!$B$5+Constants!$B$4)*AK749</f>
        <v>0</v>
      </c>
      <c r="AM749">
        <f t="shared" si="213"/>
        <v>1</v>
      </c>
      <c r="AN749">
        <f t="shared" si="214"/>
        <v>1</v>
      </c>
      <c r="AO749">
        <f>(200000*(ABS(N749)-ABS(N747))+Constants!$B$7)/(2*Constants!$B$7)</f>
        <v>0.5</v>
      </c>
      <c r="AP749">
        <f>(200000*(ABS(O749)-ABS(O747))+Constants!$B$7)/(2*Constants!$B$7)</f>
        <v>0.5</v>
      </c>
      <c r="AQ749">
        <f t="shared" si="215"/>
        <v>1</v>
      </c>
      <c r="AR749">
        <f>(Constants!$B$3*Constants!$B$8*I749*K749+AS748)/(Constants!$B$9*Constants!$B$4)</f>
        <v>2.51327433628319</v>
      </c>
      <c r="AS749">
        <f>(Constants!$B$3*Constants!$B$8*I749*K749+AS748)-(AR749*Constants!$B$9*Constants!$B$4)</f>
        <v>0</v>
      </c>
      <c r="AT749">
        <f t="shared" si="216"/>
        <v>1877.4159292035</v>
      </c>
      <c r="AU749">
        <f t="array" ref="AU749">IF(SUMPRODUCT(--(SIGN(AN716:AN748)=SIGN(K717:K749)))=0,2,IF(AV748&gt;0,1,0))</f>
        <v>0</v>
      </c>
      <c r="AV749">
        <f>IF(AU749=2,ROUND(5*1000/Constants!$B$11,0),IF(AV748&gt;0,AV748-1,0))</f>
        <v>0</v>
      </c>
      <c r="AW749">
        <f t="shared" si="217"/>
        <v>0</v>
      </c>
      <c r="AX749">
        <f ca="1" t="array" ref="AX749">IF(AW749&gt;Constants!$B$12,2,IF(SUMPRODUCT(--(AX730:AX749=2))=0,0,1))</f>
        <v>2</v>
      </c>
      <c r="AZ749">
        <f t="array" ref="AZ749">IF(ABS(AG749)&gt;Constants!$B$13,2,IF(SUMPRODUCT(--(AZ729:AZ748=2))=0,0,1))</f>
        <v>0</v>
      </c>
    </row>
    <row r="750" spans="1:52">
      <c r="A750" s="3">
        <v>748</v>
      </c>
      <c r="B750">
        <f>Signals!D749</f>
        <v>1</v>
      </c>
      <c r="C750">
        <f>Signals!E749</f>
        <v>1</v>
      </c>
      <c r="D750">
        <f>Signals!G749</f>
        <v>0</v>
      </c>
      <c r="E750">
        <f>Signals!J749</f>
        <v>0</v>
      </c>
      <c r="F750">
        <f>Signals!K749</f>
        <v>0</v>
      </c>
      <c r="G750">
        <f>IF(Constants!$B$2=2,-B750,B750)</f>
        <v>1</v>
      </c>
      <c r="H750">
        <f>IF(Constants!$C$2=2,-C750,C750)</f>
        <v>1</v>
      </c>
      <c r="I750">
        <f t="shared" si="201"/>
        <v>1</v>
      </c>
      <c r="J750">
        <f t="shared" si="202"/>
        <v>1</v>
      </c>
      <c r="K750">
        <f t="shared" si="203"/>
        <v>1</v>
      </c>
      <c r="L750">
        <f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400.5</v>
      </c>
      <c r="M750">
        <f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400.5</v>
      </c>
      <c r="N750">
        <f t="shared" si="204"/>
        <v>400.5</v>
      </c>
      <c r="O750">
        <f t="shared" si="205"/>
        <v>400.5</v>
      </c>
      <c r="P750">
        <f>IF(I750&lt;&gt;0,(ABS(L750*Constants!$B$10)+50)/100,MAX(P749-ABS(N750*Constants!$B$4),0))</f>
        <v>0.54005</v>
      </c>
      <c r="Q750">
        <f>IF(J750&lt;&gt;0,(ABS(M750*Constants!$B$10)+50)/100,MAX(Q749-ABS(O750*Constants!$B$4),0))</f>
        <v>0.54005</v>
      </c>
      <c r="R750">
        <f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400.5</v>
      </c>
      <c r="S750">
        <f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400.5</v>
      </c>
      <c r="T750">
        <f t="shared" si="206"/>
        <v>400.5</v>
      </c>
      <c r="U750">
        <f t="shared" si="207"/>
        <v>400.5</v>
      </c>
      <c r="V750">
        <f>IF(I750&lt;&gt;0,(ABS(R750*Constants!$B$4)+50)/100,IF(R750=0,MAX((0-ABS(T750*Constants!$B$4)),0),(ABS(R750*Constants!$B$4)+50)/100))</f>
        <v>501.125</v>
      </c>
      <c r="W750">
        <f>IF(J750&lt;&gt;0,(ABS(S750*Constants!$B$4)+50)/100,IF(S750=0,MAX((0-ABS(U750*Constants!$B$4)),0),(ABS(S750*Constants!$B$4)+50)/100))</f>
        <v>501.125</v>
      </c>
      <c r="X750">
        <f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400.5</v>
      </c>
      <c r="Y750">
        <f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400.5</v>
      </c>
      <c r="Z750">
        <f t="shared" si="208"/>
        <v>400.5</v>
      </c>
      <c r="AA750">
        <f t="shared" si="209"/>
        <v>400.5</v>
      </c>
      <c r="AB750">
        <f>IF(I750&lt;&gt;0,(ABS(X750*Constants!$B$10)+50)/100,IF(X750=0,MAX((AB749-ABS(Z750*Constants!$B$4)),0),(ABS(X750*Constants!$B$4)+50)/100))</f>
        <v>0.54005</v>
      </c>
      <c r="AC750">
        <f>IF(J750&lt;&gt;0,(ABS(Y750*Constants!$B$10)+50)/100,IF(Y750=0,MAX((AC749-ABS(AA750*Constants!$B$4)),0),(ABS(Y750*Constants!$B$4)+50)/100))</f>
        <v>0.54005</v>
      </c>
      <c r="AD750">
        <f t="shared" si="210"/>
        <v>401</v>
      </c>
      <c r="AE750">
        <f t="shared" si="211"/>
        <v>400.5</v>
      </c>
      <c r="AF750">
        <f t="shared" si="212"/>
        <v>400.5</v>
      </c>
      <c r="AG750">
        <f>((Constants!$B$5*AG749)+Constants!$B$4*AD750+AH749)/(Constants!$B$5+Constants!$B$4)</f>
        <v>401</v>
      </c>
      <c r="AH750">
        <f>((Constants!$B$5*AG749)+Constants!$B$4*AD750+AH749)-(Constants!$B$5+Constants!$B$4)*AG750</f>
        <v>0</v>
      </c>
      <c r="AI750">
        <f>((Constants!$B$5*AI749)+Constants!$B$4*AE750+AJ749)/(Constants!$B$5+Constants!$B$4)</f>
        <v>400.5</v>
      </c>
      <c r="AJ750">
        <f>((Constants!$B$5*AI749)+Constants!$B$4*AE750+AJ749)-(Constants!$B$4+Constants!$B$5)*AI750</f>
        <v>0</v>
      </c>
      <c r="AK750">
        <f>((Constants!$B$5*AK749)+Constants!$B$4*AF750+AL749)/(Constants!$B$5+Constants!$B$4)</f>
        <v>400.5</v>
      </c>
      <c r="AL750">
        <f>((Constants!$B$5*AK749)+Constants!$B$4*AF750+AL749)-(Constants!$B$5+Constants!$B$4)*AK750</f>
        <v>0</v>
      </c>
      <c r="AM750">
        <f t="shared" si="213"/>
        <v>1</v>
      </c>
      <c r="AN750">
        <f t="shared" si="214"/>
        <v>1</v>
      </c>
      <c r="AO750">
        <f>(200000*(ABS(N750)-ABS(N748))+Constants!$B$7)/(2*Constants!$B$7)</f>
        <v>0.5</v>
      </c>
      <c r="AP750">
        <f>(200000*(ABS(O750)-ABS(O748))+Constants!$B$7)/(2*Constants!$B$7)</f>
        <v>0.5</v>
      </c>
      <c r="AQ750">
        <f t="shared" si="215"/>
        <v>1</v>
      </c>
      <c r="AR750">
        <f>(Constants!$B$3*Constants!$B$8*I750*K750+AS749)/(Constants!$B$9*Constants!$B$4)</f>
        <v>2.51327433628319</v>
      </c>
      <c r="AS750">
        <f>(Constants!$B$3*Constants!$B$8*I750*K750+AS749)-(AR750*Constants!$B$9*Constants!$B$4)</f>
        <v>0</v>
      </c>
      <c r="AT750">
        <f t="shared" si="216"/>
        <v>1879.92920353979</v>
      </c>
      <c r="AU750">
        <f t="array" ref="AU750">IF(SUMPRODUCT(--(SIGN(AN717:AN749)=SIGN(K718:K750)))=0,2,IF(AV749&gt;0,1,0))</f>
        <v>0</v>
      </c>
      <c r="AV750">
        <f>IF(AU750=2,ROUND(5*1000/Constants!$B$11,0),IF(AV749&gt;0,AV749-1,0))</f>
        <v>0</v>
      </c>
      <c r="AW750">
        <f t="shared" si="217"/>
        <v>0</v>
      </c>
      <c r="AX750">
        <f ca="1" t="array" ref="AX750">IF(AW750&gt;Constants!$B$12,2,IF(SUMPRODUCT(--(AX731:AX750=2))=0,0,1))</f>
        <v>2</v>
      </c>
      <c r="AZ750">
        <f t="array" ref="AZ750">IF(ABS(AG750)&gt;Constants!$B$13,2,IF(SUMPRODUCT(--(AZ730:AZ749=2))=0,0,1))</f>
        <v>0</v>
      </c>
    </row>
    <row r="751" spans="1:52">
      <c r="A751" s="3">
        <v>749</v>
      </c>
      <c r="B751">
        <f>Signals!D750</f>
        <v>1</v>
      </c>
      <c r="C751">
        <f>Signals!E750</f>
        <v>1</v>
      </c>
      <c r="D751">
        <f>Signals!G750</f>
        <v>0</v>
      </c>
      <c r="E751">
        <f>Signals!J750</f>
        <v>0</v>
      </c>
      <c r="F751">
        <f>Signals!K750</f>
        <v>0</v>
      </c>
      <c r="G751">
        <f>IF(Constants!$B$2=2,-B751,B751)</f>
        <v>1</v>
      </c>
      <c r="H751">
        <f>IF(Constants!$C$2=2,-C751,C751)</f>
        <v>1</v>
      </c>
      <c r="I751">
        <f t="shared" si="201"/>
        <v>1</v>
      </c>
      <c r="J751">
        <f t="shared" si="202"/>
        <v>1</v>
      </c>
      <c r="K751">
        <f t="shared" si="203"/>
        <v>1</v>
      </c>
      <c r="L751">
        <f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400.5</v>
      </c>
      <c r="M751">
        <f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400.5</v>
      </c>
      <c r="N751">
        <f t="shared" si="204"/>
        <v>400.5</v>
      </c>
      <c r="O751">
        <f t="shared" si="205"/>
        <v>400.5</v>
      </c>
      <c r="P751">
        <f>IF(I751&lt;&gt;0,(ABS(L751*Constants!$B$10)+50)/100,MAX(P750-ABS(N751*Constants!$B$4),0))</f>
        <v>0.54005</v>
      </c>
      <c r="Q751">
        <f>IF(J751&lt;&gt;0,(ABS(M751*Constants!$B$10)+50)/100,MAX(Q750-ABS(O751*Constants!$B$4),0))</f>
        <v>0.54005</v>
      </c>
      <c r="R751">
        <f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400.5</v>
      </c>
      <c r="S751">
        <f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400.5</v>
      </c>
      <c r="T751">
        <f t="shared" si="206"/>
        <v>400.5</v>
      </c>
      <c r="U751">
        <f t="shared" si="207"/>
        <v>400.5</v>
      </c>
      <c r="V751">
        <f>IF(I751&lt;&gt;0,(ABS(R751*Constants!$B$4)+50)/100,IF(R751=0,MAX((0-ABS(T751*Constants!$B$4)),0),(ABS(R751*Constants!$B$4)+50)/100))</f>
        <v>501.125</v>
      </c>
      <c r="W751">
        <f>IF(J751&lt;&gt;0,(ABS(S751*Constants!$B$4)+50)/100,IF(S751=0,MAX((0-ABS(U751*Constants!$B$4)),0),(ABS(S751*Constants!$B$4)+50)/100))</f>
        <v>501.125</v>
      </c>
      <c r="X751">
        <f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400.5</v>
      </c>
      <c r="Y751">
        <f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400.5</v>
      </c>
      <c r="Z751">
        <f t="shared" si="208"/>
        <v>400.5</v>
      </c>
      <c r="AA751">
        <f t="shared" si="209"/>
        <v>400.5</v>
      </c>
      <c r="AB751">
        <f>IF(I751&lt;&gt;0,(ABS(X751*Constants!$B$10)+50)/100,IF(X751=0,MAX((AB750-ABS(Z751*Constants!$B$4)),0),(ABS(X751*Constants!$B$4)+50)/100))</f>
        <v>0.54005</v>
      </c>
      <c r="AC751">
        <f>IF(J751&lt;&gt;0,(ABS(Y751*Constants!$B$10)+50)/100,IF(Y751=0,MAX((AC750-ABS(AA751*Constants!$B$4)),0),(ABS(Y751*Constants!$B$4)+50)/100))</f>
        <v>0.54005</v>
      </c>
      <c r="AD751">
        <f t="shared" si="210"/>
        <v>401</v>
      </c>
      <c r="AE751">
        <f t="shared" si="211"/>
        <v>400.5</v>
      </c>
      <c r="AF751">
        <f t="shared" si="212"/>
        <v>400.5</v>
      </c>
      <c r="AG751">
        <f>((Constants!$B$5*AG750)+Constants!$B$4*AD751+AH750)/(Constants!$B$5+Constants!$B$4)</f>
        <v>401</v>
      </c>
      <c r="AH751">
        <f>((Constants!$B$5*AG750)+Constants!$B$4*AD751+AH750)-(Constants!$B$5+Constants!$B$4)*AG751</f>
        <v>0</v>
      </c>
      <c r="AI751">
        <f>((Constants!$B$5*AI750)+Constants!$B$4*AE751+AJ750)/(Constants!$B$5+Constants!$B$4)</f>
        <v>400.5</v>
      </c>
      <c r="AJ751">
        <f>((Constants!$B$5*AI750)+Constants!$B$4*AE751+AJ750)-(Constants!$B$4+Constants!$B$5)*AI751</f>
        <v>0</v>
      </c>
      <c r="AK751">
        <f>((Constants!$B$5*AK750)+Constants!$B$4*AF751+AL750)/(Constants!$B$5+Constants!$B$4)</f>
        <v>400.5</v>
      </c>
      <c r="AL751">
        <f>((Constants!$B$5*AK750)+Constants!$B$4*AF751+AL750)-(Constants!$B$5+Constants!$B$4)*AK751</f>
        <v>0</v>
      </c>
      <c r="AM751">
        <f t="shared" si="213"/>
        <v>1</v>
      </c>
      <c r="AN751">
        <f t="shared" si="214"/>
        <v>1</v>
      </c>
      <c r="AO751">
        <f>(200000*(ABS(N751)-ABS(N749))+Constants!$B$7)/(2*Constants!$B$7)</f>
        <v>0.5</v>
      </c>
      <c r="AP751">
        <f>(200000*(ABS(O751)-ABS(O749))+Constants!$B$7)/(2*Constants!$B$7)</f>
        <v>0.5</v>
      </c>
      <c r="AQ751">
        <f t="shared" si="215"/>
        <v>1</v>
      </c>
      <c r="AR751">
        <f>(Constants!$B$3*Constants!$B$8*I751*K751+AS750)/(Constants!$B$9*Constants!$B$4)</f>
        <v>2.51327433628319</v>
      </c>
      <c r="AS751">
        <f>(Constants!$B$3*Constants!$B$8*I751*K751+AS750)-(AR751*Constants!$B$9*Constants!$B$4)</f>
        <v>0</v>
      </c>
      <c r="AT751">
        <f t="shared" si="216"/>
        <v>1882.44247787607</v>
      </c>
      <c r="AU751">
        <f t="array" ref="AU751">IF(SUMPRODUCT(--(SIGN(AN718:AN750)=SIGN(K719:K751)))=0,2,IF(AV750&gt;0,1,0))</f>
        <v>0</v>
      </c>
      <c r="AV751">
        <f>IF(AU751=2,ROUND(5*1000/Constants!$B$11,0),IF(AV750&gt;0,AV750-1,0))</f>
        <v>0</v>
      </c>
      <c r="AW751">
        <f t="shared" si="217"/>
        <v>0</v>
      </c>
      <c r="AX751">
        <f ca="1" t="array" ref="AX751">IF(AW751&gt;Constants!$B$12,2,IF(SUMPRODUCT(--(AX732:AX751=2))=0,0,1))</f>
        <v>2</v>
      </c>
      <c r="AZ751">
        <f t="array" ref="AZ751">IF(ABS(AG751)&gt;Constants!$B$13,2,IF(SUMPRODUCT(--(AZ731:AZ750=2))=0,0,1))</f>
        <v>0</v>
      </c>
    </row>
    <row r="752" spans="1:52">
      <c r="A752" s="3">
        <v>750</v>
      </c>
      <c r="B752">
        <f>Signals!D751</f>
        <v>1</v>
      </c>
      <c r="C752">
        <f>Signals!E751</f>
        <v>1</v>
      </c>
      <c r="D752">
        <f>Signals!G751</f>
        <v>0</v>
      </c>
      <c r="E752">
        <f>Signals!J751</f>
        <v>0</v>
      </c>
      <c r="F752">
        <f>Signals!K751</f>
        <v>0</v>
      </c>
      <c r="G752">
        <f>IF(Constants!$B$2=2,-B752,B752)</f>
        <v>1</v>
      </c>
      <c r="H752">
        <f>IF(Constants!$C$2=2,-C752,C752)</f>
        <v>1</v>
      </c>
      <c r="I752">
        <f t="shared" si="201"/>
        <v>1</v>
      </c>
      <c r="J752">
        <f t="shared" si="202"/>
        <v>1</v>
      </c>
      <c r="K752">
        <f t="shared" si="203"/>
        <v>1</v>
      </c>
      <c r="L752">
        <f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400.5</v>
      </c>
      <c r="M752">
        <f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400.5</v>
      </c>
      <c r="N752">
        <f t="shared" si="204"/>
        <v>400.5</v>
      </c>
      <c r="O752">
        <f t="shared" si="205"/>
        <v>400.5</v>
      </c>
      <c r="P752">
        <f>IF(I752&lt;&gt;0,(ABS(L752*Constants!$B$10)+50)/100,MAX(P751-ABS(N752*Constants!$B$4),0))</f>
        <v>0.54005</v>
      </c>
      <c r="Q752">
        <f>IF(J752&lt;&gt;0,(ABS(M752*Constants!$B$10)+50)/100,MAX(Q751-ABS(O752*Constants!$B$4),0))</f>
        <v>0.54005</v>
      </c>
      <c r="R752">
        <f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400.5</v>
      </c>
      <c r="S752">
        <f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400.5</v>
      </c>
      <c r="T752">
        <f t="shared" si="206"/>
        <v>400.5</v>
      </c>
      <c r="U752">
        <f t="shared" si="207"/>
        <v>400.5</v>
      </c>
      <c r="V752">
        <f>IF(I752&lt;&gt;0,(ABS(R752*Constants!$B$4)+50)/100,IF(R752=0,MAX((0-ABS(T752*Constants!$B$4)),0),(ABS(R752*Constants!$B$4)+50)/100))</f>
        <v>501.125</v>
      </c>
      <c r="W752">
        <f>IF(J752&lt;&gt;0,(ABS(S752*Constants!$B$4)+50)/100,IF(S752=0,MAX((0-ABS(U752*Constants!$B$4)),0),(ABS(S752*Constants!$B$4)+50)/100))</f>
        <v>501.125</v>
      </c>
      <c r="X752">
        <f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400.5</v>
      </c>
      <c r="Y752">
        <f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400.5</v>
      </c>
      <c r="Z752">
        <f t="shared" si="208"/>
        <v>400.5</v>
      </c>
      <c r="AA752">
        <f t="shared" si="209"/>
        <v>400.5</v>
      </c>
      <c r="AB752">
        <f>IF(I752&lt;&gt;0,(ABS(X752*Constants!$B$10)+50)/100,IF(X752=0,MAX((AB751-ABS(Z752*Constants!$B$4)),0),(ABS(X752*Constants!$B$4)+50)/100))</f>
        <v>0.54005</v>
      </c>
      <c r="AC752">
        <f>IF(J752&lt;&gt;0,(ABS(Y752*Constants!$B$10)+50)/100,IF(Y752=0,MAX((AC751-ABS(AA752*Constants!$B$4)),0),(ABS(Y752*Constants!$B$4)+50)/100))</f>
        <v>0.54005</v>
      </c>
      <c r="AD752">
        <f t="shared" si="210"/>
        <v>401</v>
      </c>
      <c r="AE752">
        <f t="shared" si="211"/>
        <v>400.5</v>
      </c>
      <c r="AF752">
        <f t="shared" si="212"/>
        <v>400.5</v>
      </c>
      <c r="AG752">
        <f>((Constants!$B$5*AG751)+Constants!$B$4*AD752+AH751)/(Constants!$B$5+Constants!$B$4)</f>
        <v>401</v>
      </c>
      <c r="AH752">
        <f>((Constants!$B$5*AG751)+Constants!$B$4*AD752+AH751)-(Constants!$B$5+Constants!$B$4)*AG752</f>
        <v>0</v>
      </c>
      <c r="AI752">
        <f>((Constants!$B$5*AI751)+Constants!$B$4*AE752+AJ751)/(Constants!$B$5+Constants!$B$4)</f>
        <v>400.5</v>
      </c>
      <c r="AJ752">
        <f>((Constants!$B$5*AI751)+Constants!$B$4*AE752+AJ751)-(Constants!$B$4+Constants!$B$5)*AI752</f>
        <v>0</v>
      </c>
      <c r="AK752">
        <f>((Constants!$B$5*AK751)+Constants!$B$4*AF752+AL751)/(Constants!$B$5+Constants!$B$4)</f>
        <v>400.5</v>
      </c>
      <c r="AL752">
        <f>((Constants!$B$5*AK751)+Constants!$B$4*AF752+AL751)-(Constants!$B$5+Constants!$B$4)*AK752</f>
        <v>0</v>
      </c>
      <c r="AM752">
        <f t="shared" si="213"/>
        <v>1</v>
      </c>
      <c r="AN752">
        <f t="shared" si="214"/>
        <v>1</v>
      </c>
      <c r="AO752">
        <f>(200000*(ABS(N752)-ABS(N750))+Constants!$B$7)/(2*Constants!$B$7)</f>
        <v>0.5</v>
      </c>
      <c r="AP752">
        <f>(200000*(ABS(O752)-ABS(O750))+Constants!$B$7)/(2*Constants!$B$7)</f>
        <v>0.5</v>
      </c>
      <c r="AQ752">
        <f t="shared" si="215"/>
        <v>1</v>
      </c>
      <c r="AR752">
        <f>(Constants!$B$3*Constants!$B$8*I752*K752+AS751)/(Constants!$B$9*Constants!$B$4)</f>
        <v>2.51327433628319</v>
      </c>
      <c r="AS752">
        <f>(Constants!$B$3*Constants!$B$8*I752*K752+AS751)-(AR752*Constants!$B$9*Constants!$B$4)</f>
        <v>0</v>
      </c>
      <c r="AT752">
        <f t="shared" si="216"/>
        <v>1884.95575221235</v>
      </c>
      <c r="AU752">
        <f t="array" ref="AU752">IF(SUMPRODUCT(--(SIGN(AN719:AN751)=SIGN(K720:K752)))=0,2,IF(AV751&gt;0,1,0))</f>
        <v>0</v>
      </c>
      <c r="AV752">
        <f>IF(AU752=2,ROUND(5*1000/Constants!$B$11,0),IF(AV751&gt;0,AV751-1,0))</f>
        <v>0</v>
      </c>
      <c r="AW752">
        <f t="shared" si="217"/>
        <v>0</v>
      </c>
      <c r="AX752">
        <f ca="1" t="array" ref="AX752">IF(AW752&gt;Constants!$B$12,2,IF(SUMPRODUCT(--(AX733:AX752=2))=0,0,1))</f>
        <v>2</v>
      </c>
      <c r="AZ752">
        <f t="array" ref="AZ752">IF(ABS(AG752)&gt;Constants!$B$13,2,IF(SUMPRODUCT(--(AZ732:AZ751=2))=0,0,1))</f>
        <v>0</v>
      </c>
    </row>
    <row r="753" spans="1:52">
      <c r="A753" s="3">
        <v>751</v>
      </c>
      <c r="B753">
        <f>Signals!D752</f>
        <v>1</v>
      </c>
      <c r="C753">
        <f>Signals!E752</f>
        <v>1</v>
      </c>
      <c r="D753">
        <f>Signals!G752</f>
        <v>0</v>
      </c>
      <c r="E753">
        <f>Signals!J752</f>
        <v>0</v>
      </c>
      <c r="F753">
        <f>Signals!K752</f>
        <v>0</v>
      </c>
      <c r="G753">
        <f>IF(Constants!$B$2=2,-B753,B753)</f>
        <v>1</v>
      </c>
      <c r="H753">
        <f>IF(Constants!$C$2=2,-C753,C753)</f>
        <v>1</v>
      </c>
      <c r="I753">
        <f t="shared" si="201"/>
        <v>1</v>
      </c>
      <c r="J753">
        <f t="shared" si="202"/>
        <v>1</v>
      </c>
      <c r="K753">
        <f t="shared" si="203"/>
        <v>1</v>
      </c>
      <c r="L753">
        <f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400.5</v>
      </c>
      <c r="M753">
        <f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400.5</v>
      </c>
      <c r="N753">
        <f t="shared" si="204"/>
        <v>400.5</v>
      </c>
      <c r="O753">
        <f t="shared" si="205"/>
        <v>400.5</v>
      </c>
      <c r="P753">
        <f>IF(I753&lt;&gt;0,(ABS(L753*Constants!$B$10)+50)/100,MAX(P752-ABS(N753*Constants!$B$4),0))</f>
        <v>0.54005</v>
      </c>
      <c r="Q753">
        <f>IF(J753&lt;&gt;0,(ABS(M753*Constants!$B$10)+50)/100,MAX(Q752-ABS(O753*Constants!$B$4),0))</f>
        <v>0.54005</v>
      </c>
      <c r="R753">
        <f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400.5</v>
      </c>
      <c r="S753">
        <f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400.5</v>
      </c>
      <c r="T753">
        <f t="shared" si="206"/>
        <v>400.5</v>
      </c>
      <c r="U753">
        <f t="shared" si="207"/>
        <v>400.5</v>
      </c>
      <c r="V753">
        <f>IF(I753&lt;&gt;0,(ABS(R753*Constants!$B$4)+50)/100,IF(R753=0,MAX((0-ABS(T753*Constants!$B$4)),0),(ABS(R753*Constants!$B$4)+50)/100))</f>
        <v>501.125</v>
      </c>
      <c r="W753">
        <f>IF(J753&lt;&gt;0,(ABS(S753*Constants!$B$4)+50)/100,IF(S753=0,MAX((0-ABS(U753*Constants!$B$4)),0),(ABS(S753*Constants!$B$4)+50)/100))</f>
        <v>501.125</v>
      </c>
      <c r="X753">
        <f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400.5</v>
      </c>
      <c r="Y753">
        <f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400.5</v>
      </c>
      <c r="Z753">
        <f t="shared" si="208"/>
        <v>400.5</v>
      </c>
      <c r="AA753">
        <f t="shared" si="209"/>
        <v>400.5</v>
      </c>
      <c r="AB753">
        <f>IF(I753&lt;&gt;0,(ABS(X753*Constants!$B$10)+50)/100,IF(X753=0,MAX((AB752-ABS(Z753*Constants!$B$4)),0),(ABS(X753*Constants!$B$4)+50)/100))</f>
        <v>0.54005</v>
      </c>
      <c r="AC753">
        <f>IF(J753&lt;&gt;0,(ABS(Y753*Constants!$B$10)+50)/100,IF(Y753=0,MAX((AC752-ABS(AA753*Constants!$B$4)),0),(ABS(Y753*Constants!$B$4)+50)/100))</f>
        <v>0.54005</v>
      </c>
      <c r="AD753">
        <f t="shared" si="210"/>
        <v>401</v>
      </c>
      <c r="AE753">
        <f t="shared" si="211"/>
        <v>400.5</v>
      </c>
      <c r="AF753">
        <f t="shared" si="212"/>
        <v>400.5</v>
      </c>
      <c r="AG753">
        <f>((Constants!$B$5*AG752)+Constants!$B$4*AD753+AH752)/(Constants!$B$5+Constants!$B$4)</f>
        <v>401</v>
      </c>
      <c r="AH753">
        <f>((Constants!$B$5*AG752)+Constants!$B$4*AD753+AH752)-(Constants!$B$5+Constants!$B$4)*AG753</f>
        <v>0</v>
      </c>
      <c r="AI753">
        <f>((Constants!$B$5*AI752)+Constants!$B$4*AE753+AJ752)/(Constants!$B$5+Constants!$B$4)</f>
        <v>400.5</v>
      </c>
      <c r="AJ753">
        <f>((Constants!$B$5*AI752)+Constants!$B$4*AE753+AJ752)-(Constants!$B$4+Constants!$B$5)*AI753</f>
        <v>0</v>
      </c>
      <c r="AK753">
        <f>((Constants!$B$5*AK752)+Constants!$B$4*AF753+AL752)/(Constants!$B$5+Constants!$B$4)</f>
        <v>400.5</v>
      </c>
      <c r="AL753">
        <f>((Constants!$B$5*AK752)+Constants!$B$4*AF753+AL752)-(Constants!$B$5+Constants!$B$4)*AK753</f>
        <v>0</v>
      </c>
      <c r="AM753">
        <f t="shared" si="213"/>
        <v>1</v>
      </c>
      <c r="AN753">
        <f t="shared" si="214"/>
        <v>1</v>
      </c>
      <c r="AO753">
        <f>(200000*(ABS(N753)-ABS(N751))+Constants!$B$7)/(2*Constants!$B$7)</f>
        <v>0.5</v>
      </c>
      <c r="AP753">
        <f>(200000*(ABS(O753)-ABS(O751))+Constants!$B$7)/(2*Constants!$B$7)</f>
        <v>0.5</v>
      </c>
      <c r="AQ753">
        <f t="shared" si="215"/>
        <v>1</v>
      </c>
      <c r="AR753">
        <f>(Constants!$B$3*Constants!$B$8*I753*K753+AS752)/(Constants!$B$9*Constants!$B$4)</f>
        <v>2.51327433628319</v>
      </c>
      <c r="AS753">
        <f>(Constants!$B$3*Constants!$B$8*I753*K753+AS752)-(AR753*Constants!$B$9*Constants!$B$4)</f>
        <v>0</v>
      </c>
      <c r="AT753">
        <f t="shared" si="216"/>
        <v>1887.46902654864</v>
      </c>
      <c r="AU753">
        <f t="array" ref="AU753">IF(SUMPRODUCT(--(SIGN(AN720:AN752)=SIGN(K721:K753)))=0,2,IF(AV752&gt;0,1,0))</f>
        <v>0</v>
      </c>
      <c r="AV753">
        <f>IF(AU753=2,ROUND(5*1000/Constants!$B$11,0),IF(AV752&gt;0,AV752-1,0))</f>
        <v>0</v>
      </c>
      <c r="AW753">
        <f t="shared" si="217"/>
        <v>0</v>
      </c>
      <c r="AX753">
        <f ca="1" t="array" ref="AX753">IF(AW753&gt;Constants!$B$12,2,IF(SUMPRODUCT(--(AX734:AX753=2))=0,0,1))</f>
        <v>2</v>
      </c>
      <c r="AZ753">
        <f t="array" ref="AZ753">IF(ABS(AG753)&gt;Constants!$B$13,2,IF(SUMPRODUCT(--(AZ733:AZ752=2))=0,0,1))</f>
        <v>0</v>
      </c>
    </row>
    <row r="754" spans="1:52">
      <c r="A754" s="3">
        <v>752</v>
      </c>
      <c r="B754">
        <f>Signals!D753</f>
        <v>1</v>
      </c>
      <c r="C754">
        <f>Signals!E753</f>
        <v>1</v>
      </c>
      <c r="D754">
        <f>Signals!G753</f>
        <v>0</v>
      </c>
      <c r="E754">
        <f>Signals!J753</f>
        <v>0</v>
      </c>
      <c r="F754">
        <f>Signals!K753</f>
        <v>0</v>
      </c>
      <c r="G754">
        <f>IF(Constants!$B$2=2,-B754,B754)</f>
        <v>1</v>
      </c>
      <c r="H754">
        <f>IF(Constants!$C$2=2,-C754,C754)</f>
        <v>1</v>
      </c>
      <c r="I754">
        <f t="shared" si="201"/>
        <v>1</v>
      </c>
      <c r="J754">
        <f t="shared" si="202"/>
        <v>1</v>
      </c>
      <c r="K754">
        <f t="shared" si="203"/>
        <v>1</v>
      </c>
      <c r="L754">
        <f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400.5</v>
      </c>
      <c r="M754">
        <f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400.5</v>
      </c>
      <c r="N754">
        <f t="shared" si="204"/>
        <v>400.5</v>
      </c>
      <c r="O754">
        <f t="shared" si="205"/>
        <v>400.5</v>
      </c>
      <c r="P754">
        <f>IF(I754&lt;&gt;0,(ABS(L754*Constants!$B$10)+50)/100,MAX(P753-ABS(N754*Constants!$B$4),0))</f>
        <v>0.54005</v>
      </c>
      <c r="Q754">
        <f>IF(J754&lt;&gt;0,(ABS(M754*Constants!$B$10)+50)/100,MAX(Q753-ABS(O754*Constants!$B$4),0))</f>
        <v>0.54005</v>
      </c>
      <c r="R754">
        <f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400.5</v>
      </c>
      <c r="S754">
        <f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400.5</v>
      </c>
      <c r="T754">
        <f t="shared" si="206"/>
        <v>400.5</v>
      </c>
      <c r="U754">
        <f t="shared" si="207"/>
        <v>400.5</v>
      </c>
      <c r="V754">
        <f>IF(I754&lt;&gt;0,(ABS(R754*Constants!$B$4)+50)/100,IF(R754=0,MAX((0-ABS(T754*Constants!$B$4)),0),(ABS(R754*Constants!$B$4)+50)/100))</f>
        <v>501.125</v>
      </c>
      <c r="W754">
        <f>IF(J754&lt;&gt;0,(ABS(S754*Constants!$B$4)+50)/100,IF(S754=0,MAX((0-ABS(U754*Constants!$B$4)),0),(ABS(S754*Constants!$B$4)+50)/100))</f>
        <v>501.125</v>
      </c>
      <c r="X754">
        <f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400.5</v>
      </c>
      <c r="Y754">
        <f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400.5</v>
      </c>
      <c r="Z754">
        <f t="shared" si="208"/>
        <v>400.5</v>
      </c>
      <c r="AA754">
        <f t="shared" si="209"/>
        <v>400.5</v>
      </c>
      <c r="AB754">
        <f>IF(I754&lt;&gt;0,(ABS(X754*Constants!$B$10)+50)/100,IF(X754=0,MAX((AB753-ABS(Z754*Constants!$B$4)),0),(ABS(X754*Constants!$B$4)+50)/100))</f>
        <v>0.54005</v>
      </c>
      <c r="AC754">
        <f>IF(J754&lt;&gt;0,(ABS(Y754*Constants!$B$10)+50)/100,IF(Y754=0,MAX((AC753-ABS(AA754*Constants!$B$4)),0),(ABS(Y754*Constants!$B$4)+50)/100))</f>
        <v>0.54005</v>
      </c>
      <c r="AD754">
        <f t="shared" si="210"/>
        <v>401</v>
      </c>
      <c r="AE754">
        <f t="shared" si="211"/>
        <v>400.5</v>
      </c>
      <c r="AF754">
        <f t="shared" si="212"/>
        <v>400.5</v>
      </c>
      <c r="AG754">
        <f>((Constants!$B$5*AG753)+Constants!$B$4*AD754+AH753)/(Constants!$B$5+Constants!$B$4)</f>
        <v>401</v>
      </c>
      <c r="AH754">
        <f>((Constants!$B$5*AG753)+Constants!$B$4*AD754+AH753)-(Constants!$B$5+Constants!$B$4)*AG754</f>
        <v>0</v>
      </c>
      <c r="AI754">
        <f>((Constants!$B$5*AI753)+Constants!$B$4*AE754+AJ753)/(Constants!$B$5+Constants!$B$4)</f>
        <v>400.5</v>
      </c>
      <c r="AJ754">
        <f>((Constants!$B$5*AI753)+Constants!$B$4*AE754+AJ753)-(Constants!$B$4+Constants!$B$5)*AI754</f>
        <v>0</v>
      </c>
      <c r="AK754">
        <f>((Constants!$B$5*AK753)+Constants!$B$4*AF754+AL753)/(Constants!$B$5+Constants!$B$4)</f>
        <v>400.5</v>
      </c>
      <c r="AL754">
        <f>((Constants!$B$5*AK753)+Constants!$B$4*AF754+AL753)-(Constants!$B$5+Constants!$B$4)*AK754</f>
        <v>0</v>
      </c>
      <c r="AM754">
        <f t="shared" si="213"/>
        <v>1</v>
      </c>
      <c r="AN754">
        <f t="shared" si="214"/>
        <v>1</v>
      </c>
      <c r="AO754">
        <f>(200000*(ABS(N754)-ABS(N752))+Constants!$B$7)/(2*Constants!$B$7)</f>
        <v>0.5</v>
      </c>
      <c r="AP754">
        <f>(200000*(ABS(O754)-ABS(O752))+Constants!$B$7)/(2*Constants!$B$7)</f>
        <v>0.5</v>
      </c>
      <c r="AQ754">
        <f t="shared" si="215"/>
        <v>1</v>
      </c>
      <c r="AR754">
        <f>(Constants!$B$3*Constants!$B$8*I754*K754+AS753)/(Constants!$B$9*Constants!$B$4)</f>
        <v>2.51327433628319</v>
      </c>
      <c r="AS754">
        <f>(Constants!$B$3*Constants!$B$8*I754*K754+AS753)-(AR754*Constants!$B$9*Constants!$B$4)</f>
        <v>0</v>
      </c>
      <c r="AT754">
        <f t="shared" si="216"/>
        <v>1889.98230088492</v>
      </c>
      <c r="AU754">
        <f t="array" ref="AU754">IF(SUMPRODUCT(--(SIGN(AN721:AN753)=SIGN(K722:K754)))=0,2,IF(AV753&gt;0,1,0))</f>
        <v>0</v>
      </c>
      <c r="AV754">
        <f>IF(AU754=2,ROUND(5*1000/Constants!$B$11,0),IF(AV753&gt;0,AV753-1,0))</f>
        <v>0</v>
      </c>
      <c r="AW754">
        <f t="shared" si="217"/>
        <v>0</v>
      </c>
      <c r="AX754">
        <f ca="1" t="array" ref="AX754">IF(AW754&gt;Constants!$B$12,2,IF(SUMPRODUCT(--(AX735:AX754=2))=0,0,1))</f>
        <v>2</v>
      </c>
      <c r="AZ754">
        <f t="array" ref="AZ754">IF(ABS(AG754)&gt;Constants!$B$13,2,IF(SUMPRODUCT(--(AZ734:AZ753=2))=0,0,1))</f>
        <v>0</v>
      </c>
    </row>
    <row r="755" spans="1:52">
      <c r="A755" s="3">
        <v>753</v>
      </c>
      <c r="B755">
        <f>Signals!D754</f>
        <v>1</v>
      </c>
      <c r="C755">
        <f>Signals!E754</f>
        <v>1</v>
      </c>
      <c r="D755">
        <f>Signals!G754</f>
        <v>0</v>
      </c>
      <c r="E755">
        <f>Signals!J754</f>
        <v>0</v>
      </c>
      <c r="F755">
        <f>Signals!K754</f>
        <v>0</v>
      </c>
      <c r="G755">
        <f>IF(Constants!$B$2=2,-B755,B755)</f>
        <v>1</v>
      </c>
      <c r="H755">
        <f>IF(Constants!$C$2=2,-C755,C755)</f>
        <v>1</v>
      </c>
      <c r="I755">
        <f t="shared" si="201"/>
        <v>1</v>
      </c>
      <c r="J755">
        <f t="shared" si="202"/>
        <v>1</v>
      </c>
      <c r="K755">
        <f t="shared" si="203"/>
        <v>1</v>
      </c>
      <c r="L755">
        <f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400.5</v>
      </c>
      <c r="M755">
        <f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400.5</v>
      </c>
      <c r="N755">
        <f t="shared" si="204"/>
        <v>400.5</v>
      </c>
      <c r="O755">
        <f t="shared" si="205"/>
        <v>400.5</v>
      </c>
      <c r="P755">
        <f>IF(I755&lt;&gt;0,(ABS(L755*Constants!$B$10)+50)/100,MAX(P754-ABS(N755*Constants!$B$4),0))</f>
        <v>0.54005</v>
      </c>
      <c r="Q755">
        <f>IF(J755&lt;&gt;0,(ABS(M755*Constants!$B$10)+50)/100,MAX(Q754-ABS(O755*Constants!$B$4),0))</f>
        <v>0.54005</v>
      </c>
      <c r="R755">
        <f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400.5</v>
      </c>
      <c r="S755">
        <f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400.5</v>
      </c>
      <c r="T755">
        <f t="shared" si="206"/>
        <v>400.5</v>
      </c>
      <c r="U755">
        <f t="shared" si="207"/>
        <v>400.5</v>
      </c>
      <c r="V755">
        <f>IF(I755&lt;&gt;0,(ABS(R755*Constants!$B$4)+50)/100,IF(R755=0,MAX((0-ABS(T755*Constants!$B$4)),0),(ABS(R755*Constants!$B$4)+50)/100))</f>
        <v>501.125</v>
      </c>
      <c r="W755">
        <f>IF(J755&lt;&gt;0,(ABS(S755*Constants!$B$4)+50)/100,IF(S755=0,MAX((0-ABS(U755*Constants!$B$4)),0),(ABS(S755*Constants!$B$4)+50)/100))</f>
        <v>501.125</v>
      </c>
      <c r="X755">
        <f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400.5</v>
      </c>
      <c r="Y755">
        <f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400.5</v>
      </c>
      <c r="Z755">
        <f t="shared" si="208"/>
        <v>400.5</v>
      </c>
      <c r="AA755">
        <f t="shared" si="209"/>
        <v>400.5</v>
      </c>
      <c r="AB755">
        <f>IF(I755&lt;&gt;0,(ABS(X755*Constants!$B$10)+50)/100,IF(X755=0,MAX((AB754-ABS(Z755*Constants!$B$4)),0),(ABS(X755*Constants!$B$4)+50)/100))</f>
        <v>0.54005</v>
      </c>
      <c r="AC755">
        <f>IF(J755&lt;&gt;0,(ABS(Y755*Constants!$B$10)+50)/100,IF(Y755=0,MAX((AC754-ABS(AA755*Constants!$B$4)),0),(ABS(Y755*Constants!$B$4)+50)/100))</f>
        <v>0.54005</v>
      </c>
      <c r="AD755">
        <f t="shared" si="210"/>
        <v>401</v>
      </c>
      <c r="AE755">
        <f t="shared" si="211"/>
        <v>400.5</v>
      </c>
      <c r="AF755">
        <f t="shared" si="212"/>
        <v>400.5</v>
      </c>
      <c r="AG755">
        <f>((Constants!$B$5*AG754)+Constants!$B$4*AD755+AH754)/(Constants!$B$5+Constants!$B$4)</f>
        <v>401</v>
      </c>
      <c r="AH755">
        <f>((Constants!$B$5*AG754)+Constants!$B$4*AD755+AH754)-(Constants!$B$5+Constants!$B$4)*AG755</f>
        <v>0</v>
      </c>
      <c r="AI755">
        <f>((Constants!$B$5*AI754)+Constants!$B$4*AE755+AJ754)/(Constants!$B$5+Constants!$B$4)</f>
        <v>400.5</v>
      </c>
      <c r="AJ755">
        <f>((Constants!$B$5*AI754)+Constants!$B$4*AE755+AJ754)-(Constants!$B$4+Constants!$B$5)*AI755</f>
        <v>0</v>
      </c>
      <c r="AK755">
        <f>((Constants!$B$5*AK754)+Constants!$B$4*AF755+AL754)/(Constants!$B$5+Constants!$B$4)</f>
        <v>400.5</v>
      </c>
      <c r="AL755">
        <f>((Constants!$B$5*AK754)+Constants!$B$4*AF755+AL754)-(Constants!$B$5+Constants!$B$4)*AK755</f>
        <v>0</v>
      </c>
      <c r="AM755">
        <f t="shared" si="213"/>
        <v>1</v>
      </c>
      <c r="AN755">
        <f t="shared" si="214"/>
        <v>1</v>
      </c>
      <c r="AO755">
        <f>(200000*(ABS(N755)-ABS(N753))+Constants!$B$7)/(2*Constants!$B$7)</f>
        <v>0.5</v>
      </c>
      <c r="AP755">
        <f>(200000*(ABS(O755)-ABS(O753))+Constants!$B$7)/(2*Constants!$B$7)</f>
        <v>0.5</v>
      </c>
      <c r="AQ755">
        <f t="shared" si="215"/>
        <v>1</v>
      </c>
      <c r="AR755">
        <f>(Constants!$B$3*Constants!$B$8*I755*K755+AS754)/(Constants!$B$9*Constants!$B$4)</f>
        <v>2.51327433628319</v>
      </c>
      <c r="AS755">
        <f>(Constants!$B$3*Constants!$B$8*I755*K755+AS754)-(AR755*Constants!$B$9*Constants!$B$4)</f>
        <v>0</v>
      </c>
      <c r="AT755">
        <f t="shared" si="216"/>
        <v>1892.4955752212</v>
      </c>
      <c r="AU755">
        <f t="array" ref="AU755">IF(SUMPRODUCT(--(SIGN(AN722:AN754)=SIGN(K723:K755)))=0,2,IF(AV754&gt;0,1,0))</f>
        <v>0</v>
      </c>
      <c r="AV755">
        <f>IF(AU755=2,ROUND(5*1000/Constants!$B$11,0),IF(AV754&gt;0,AV754-1,0))</f>
        <v>0</v>
      </c>
      <c r="AW755">
        <f t="shared" si="217"/>
        <v>0</v>
      </c>
      <c r="AX755">
        <f ca="1" t="array" ref="AX755">IF(AW755&gt;Constants!$B$12,2,IF(SUMPRODUCT(--(AX736:AX755=2))=0,0,1))</f>
        <v>2</v>
      </c>
      <c r="AZ755">
        <f t="array" ref="AZ755">IF(ABS(AG755)&gt;Constants!$B$13,2,IF(SUMPRODUCT(--(AZ735:AZ754=2))=0,0,1))</f>
        <v>0</v>
      </c>
    </row>
    <row r="756" spans="1:52">
      <c r="A756" s="3">
        <v>754</v>
      </c>
      <c r="B756">
        <f>Signals!D755</f>
        <v>1</v>
      </c>
      <c r="C756">
        <f>Signals!E755</f>
        <v>1</v>
      </c>
      <c r="D756">
        <f>Signals!G755</f>
        <v>0</v>
      </c>
      <c r="E756">
        <f>Signals!J755</f>
        <v>0</v>
      </c>
      <c r="F756">
        <f>Signals!K755</f>
        <v>0</v>
      </c>
      <c r="G756">
        <f>IF(Constants!$B$2=2,-B756,B756)</f>
        <v>1</v>
      </c>
      <c r="H756">
        <f>IF(Constants!$C$2=2,-C756,C756)</f>
        <v>1</v>
      </c>
      <c r="I756">
        <f t="shared" si="201"/>
        <v>1</v>
      </c>
      <c r="J756">
        <f t="shared" si="202"/>
        <v>1</v>
      </c>
      <c r="K756">
        <f t="shared" si="203"/>
        <v>1</v>
      </c>
      <c r="L756">
        <f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400.5</v>
      </c>
      <c r="M756">
        <f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400.5</v>
      </c>
      <c r="N756">
        <f t="shared" si="204"/>
        <v>400.5</v>
      </c>
      <c r="O756">
        <f t="shared" si="205"/>
        <v>400.5</v>
      </c>
      <c r="P756">
        <f>IF(I756&lt;&gt;0,(ABS(L756*Constants!$B$10)+50)/100,MAX(P755-ABS(N756*Constants!$B$4),0))</f>
        <v>0.54005</v>
      </c>
      <c r="Q756">
        <f>IF(J756&lt;&gt;0,(ABS(M756*Constants!$B$10)+50)/100,MAX(Q755-ABS(O756*Constants!$B$4),0))</f>
        <v>0.54005</v>
      </c>
      <c r="R756">
        <f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400.5</v>
      </c>
      <c r="S756">
        <f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400.5</v>
      </c>
      <c r="T756">
        <f t="shared" si="206"/>
        <v>400.5</v>
      </c>
      <c r="U756">
        <f t="shared" si="207"/>
        <v>400.5</v>
      </c>
      <c r="V756">
        <f>IF(I756&lt;&gt;0,(ABS(R756*Constants!$B$4)+50)/100,IF(R756=0,MAX((0-ABS(T756*Constants!$B$4)),0),(ABS(R756*Constants!$B$4)+50)/100))</f>
        <v>501.125</v>
      </c>
      <c r="W756">
        <f>IF(J756&lt;&gt;0,(ABS(S756*Constants!$B$4)+50)/100,IF(S756=0,MAX((0-ABS(U756*Constants!$B$4)),0),(ABS(S756*Constants!$B$4)+50)/100))</f>
        <v>501.125</v>
      </c>
      <c r="X756">
        <f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400.5</v>
      </c>
      <c r="Y756">
        <f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400.5</v>
      </c>
      <c r="Z756">
        <f t="shared" si="208"/>
        <v>400.5</v>
      </c>
      <c r="AA756">
        <f t="shared" si="209"/>
        <v>400.5</v>
      </c>
      <c r="AB756">
        <f>IF(I756&lt;&gt;0,(ABS(X756*Constants!$B$10)+50)/100,IF(X756=0,MAX((AB755-ABS(Z756*Constants!$B$4)),0),(ABS(X756*Constants!$B$4)+50)/100))</f>
        <v>0.54005</v>
      </c>
      <c r="AC756">
        <f>IF(J756&lt;&gt;0,(ABS(Y756*Constants!$B$10)+50)/100,IF(Y756=0,MAX((AC755-ABS(AA756*Constants!$B$4)),0),(ABS(Y756*Constants!$B$4)+50)/100))</f>
        <v>0.54005</v>
      </c>
      <c r="AD756">
        <f t="shared" si="210"/>
        <v>401</v>
      </c>
      <c r="AE756">
        <f t="shared" si="211"/>
        <v>400.5</v>
      </c>
      <c r="AF756">
        <f t="shared" si="212"/>
        <v>400.5</v>
      </c>
      <c r="AG756">
        <f>((Constants!$B$5*AG755)+Constants!$B$4*AD756+AH755)/(Constants!$B$5+Constants!$B$4)</f>
        <v>401</v>
      </c>
      <c r="AH756">
        <f>((Constants!$B$5*AG755)+Constants!$B$4*AD756+AH755)-(Constants!$B$5+Constants!$B$4)*AG756</f>
        <v>0</v>
      </c>
      <c r="AI756">
        <f>((Constants!$B$5*AI755)+Constants!$B$4*AE756+AJ755)/(Constants!$B$5+Constants!$B$4)</f>
        <v>400.5</v>
      </c>
      <c r="AJ756">
        <f>((Constants!$B$5*AI755)+Constants!$B$4*AE756+AJ755)-(Constants!$B$4+Constants!$B$5)*AI756</f>
        <v>0</v>
      </c>
      <c r="AK756">
        <f>((Constants!$B$5*AK755)+Constants!$B$4*AF756+AL755)/(Constants!$B$5+Constants!$B$4)</f>
        <v>400.5</v>
      </c>
      <c r="AL756">
        <f>((Constants!$B$5*AK755)+Constants!$B$4*AF756+AL755)-(Constants!$B$5+Constants!$B$4)*AK756</f>
        <v>0</v>
      </c>
      <c r="AM756">
        <f t="shared" si="213"/>
        <v>1</v>
      </c>
      <c r="AN756">
        <f t="shared" si="214"/>
        <v>1</v>
      </c>
      <c r="AO756">
        <f>(200000*(ABS(N756)-ABS(N754))+Constants!$B$7)/(2*Constants!$B$7)</f>
        <v>0.5</v>
      </c>
      <c r="AP756">
        <f>(200000*(ABS(O756)-ABS(O754))+Constants!$B$7)/(2*Constants!$B$7)</f>
        <v>0.5</v>
      </c>
      <c r="AQ756">
        <f t="shared" si="215"/>
        <v>1</v>
      </c>
      <c r="AR756">
        <f>(Constants!$B$3*Constants!$B$8*I756*K756+AS755)/(Constants!$B$9*Constants!$B$4)</f>
        <v>2.51327433628319</v>
      </c>
      <c r="AS756">
        <f>(Constants!$B$3*Constants!$B$8*I756*K756+AS755)-(AR756*Constants!$B$9*Constants!$B$4)</f>
        <v>0</v>
      </c>
      <c r="AT756">
        <f t="shared" si="216"/>
        <v>1895.00884955748</v>
      </c>
      <c r="AU756">
        <f t="array" ref="AU756">IF(SUMPRODUCT(--(SIGN(AN723:AN755)=SIGN(K724:K756)))=0,2,IF(AV755&gt;0,1,0))</f>
        <v>0</v>
      </c>
      <c r="AV756">
        <f>IF(AU756=2,ROUND(5*1000/Constants!$B$11,0),IF(AV755&gt;0,AV755-1,0))</f>
        <v>0</v>
      </c>
      <c r="AW756">
        <f t="shared" si="217"/>
        <v>0</v>
      </c>
      <c r="AX756">
        <f ca="1" t="array" ref="AX756">IF(AW756&gt;Constants!$B$12,2,IF(SUMPRODUCT(--(AX737:AX756=2))=0,0,1))</f>
        <v>2</v>
      </c>
      <c r="AZ756">
        <f t="array" ref="AZ756">IF(ABS(AG756)&gt;Constants!$B$13,2,IF(SUMPRODUCT(--(AZ736:AZ755=2))=0,0,1))</f>
        <v>0</v>
      </c>
    </row>
    <row r="757" spans="1:52">
      <c r="A757" s="3">
        <v>755</v>
      </c>
      <c r="B757">
        <f>Signals!D756</f>
        <v>1</v>
      </c>
      <c r="C757">
        <f>Signals!E756</f>
        <v>1</v>
      </c>
      <c r="D757">
        <f>Signals!G756</f>
        <v>0</v>
      </c>
      <c r="E757">
        <f>Signals!J756</f>
        <v>0</v>
      </c>
      <c r="F757">
        <f>Signals!K756</f>
        <v>0</v>
      </c>
      <c r="G757">
        <f>IF(Constants!$B$2=2,-B757,B757)</f>
        <v>1</v>
      </c>
      <c r="H757">
        <f>IF(Constants!$C$2=2,-C757,C757)</f>
        <v>1</v>
      </c>
      <c r="I757">
        <f t="shared" si="201"/>
        <v>1</v>
      </c>
      <c r="J757">
        <f t="shared" si="202"/>
        <v>1</v>
      </c>
      <c r="K757">
        <f t="shared" si="203"/>
        <v>1</v>
      </c>
      <c r="L757">
        <f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400.5</v>
      </c>
      <c r="M757">
        <f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400.5</v>
      </c>
      <c r="N757">
        <f t="shared" si="204"/>
        <v>400.5</v>
      </c>
      <c r="O757">
        <f t="shared" si="205"/>
        <v>400.5</v>
      </c>
      <c r="P757">
        <f>IF(I757&lt;&gt;0,(ABS(L757*Constants!$B$10)+50)/100,MAX(P756-ABS(N757*Constants!$B$4),0))</f>
        <v>0.54005</v>
      </c>
      <c r="Q757">
        <f>IF(J757&lt;&gt;0,(ABS(M757*Constants!$B$10)+50)/100,MAX(Q756-ABS(O757*Constants!$B$4),0))</f>
        <v>0.54005</v>
      </c>
      <c r="R757">
        <f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400.5</v>
      </c>
      <c r="S757">
        <f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400.5</v>
      </c>
      <c r="T757">
        <f t="shared" si="206"/>
        <v>400.5</v>
      </c>
      <c r="U757">
        <f t="shared" si="207"/>
        <v>400.5</v>
      </c>
      <c r="V757">
        <f>IF(I757&lt;&gt;0,(ABS(R757*Constants!$B$4)+50)/100,IF(R757=0,MAX((0-ABS(T757*Constants!$B$4)),0),(ABS(R757*Constants!$B$4)+50)/100))</f>
        <v>501.125</v>
      </c>
      <c r="W757">
        <f>IF(J757&lt;&gt;0,(ABS(S757*Constants!$B$4)+50)/100,IF(S757=0,MAX((0-ABS(U757*Constants!$B$4)),0),(ABS(S757*Constants!$B$4)+50)/100))</f>
        <v>501.125</v>
      </c>
      <c r="X757">
        <f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400.5</v>
      </c>
      <c r="Y757">
        <f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400.5</v>
      </c>
      <c r="Z757">
        <f t="shared" si="208"/>
        <v>400.5</v>
      </c>
      <c r="AA757">
        <f t="shared" si="209"/>
        <v>400.5</v>
      </c>
      <c r="AB757">
        <f>IF(I757&lt;&gt;0,(ABS(X757*Constants!$B$10)+50)/100,IF(X757=0,MAX((AB756-ABS(Z757*Constants!$B$4)),0),(ABS(X757*Constants!$B$4)+50)/100))</f>
        <v>0.54005</v>
      </c>
      <c r="AC757">
        <f>IF(J757&lt;&gt;0,(ABS(Y757*Constants!$B$10)+50)/100,IF(Y757=0,MAX((AC756-ABS(AA757*Constants!$B$4)),0),(ABS(Y757*Constants!$B$4)+50)/100))</f>
        <v>0.54005</v>
      </c>
      <c r="AD757">
        <f t="shared" si="210"/>
        <v>401</v>
      </c>
      <c r="AE757">
        <f t="shared" si="211"/>
        <v>400.5</v>
      </c>
      <c r="AF757">
        <f t="shared" si="212"/>
        <v>400.5</v>
      </c>
      <c r="AG757">
        <f>((Constants!$B$5*AG756)+Constants!$B$4*AD757+AH756)/(Constants!$B$5+Constants!$B$4)</f>
        <v>401</v>
      </c>
      <c r="AH757">
        <f>((Constants!$B$5*AG756)+Constants!$B$4*AD757+AH756)-(Constants!$B$5+Constants!$B$4)*AG757</f>
        <v>0</v>
      </c>
      <c r="AI757">
        <f>((Constants!$B$5*AI756)+Constants!$B$4*AE757+AJ756)/(Constants!$B$5+Constants!$B$4)</f>
        <v>400.5</v>
      </c>
      <c r="AJ757">
        <f>((Constants!$B$5*AI756)+Constants!$B$4*AE757+AJ756)-(Constants!$B$4+Constants!$B$5)*AI757</f>
        <v>0</v>
      </c>
      <c r="AK757">
        <f>((Constants!$B$5*AK756)+Constants!$B$4*AF757+AL756)/(Constants!$B$5+Constants!$B$4)</f>
        <v>400.5</v>
      </c>
      <c r="AL757">
        <f>((Constants!$B$5*AK756)+Constants!$B$4*AF757+AL756)-(Constants!$B$5+Constants!$B$4)*AK757</f>
        <v>0</v>
      </c>
      <c r="AM757">
        <f t="shared" si="213"/>
        <v>1</v>
      </c>
      <c r="AN757">
        <f t="shared" si="214"/>
        <v>1</v>
      </c>
      <c r="AO757">
        <f>(200000*(ABS(N757)-ABS(N755))+Constants!$B$7)/(2*Constants!$B$7)</f>
        <v>0.5</v>
      </c>
      <c r="AP757">
        <f>(200000*(ABS(O757)-ABS(O755))+Constants!$B$7)/(2*Constants!$B$7)</f>
        <v>0.5</v>
      </c>
      <c r="AQ757">
        <f t="shared" si="215"/>
        <v>1</v>
      </c>
      <c r="AR757">
        <f>(Constants!$B$3*Constants!$B$8*I757*K757+AS756)/(Constants!$B$9*Constants!$B$4)</f>
        <v>2.51327433628319</v>
      </c>
      <c r="AS757">
        <f>(Constants!$B$3*Constants!$B$8*I757*K757+AS756)-(AR757*Constants!$B$9*Constants!$B$4)</f>
        <v>0</v>
      </c>
      <c r="AT757">
        <f t="shared" si="216"/>
        <v>1897.52212389377</v>
      </c>
      <c r="AU757">
        <f t="array" ref="AU757">IF(SUMPRODUCT(--(SIGN(AN724:AN756)=SIGN(K725:K757)))=0,2,IF(AV756&gt;0,1,0))</f>
        <v>0</v>
      </c>
      <c r="AV757">
        <f>IF(AU757=2,ROUND(5*1000/Constants!$B$11,0),IF(AV756&gt;0,AV756-1,0))</f>
        <v>0</v>
      </c>
      <c r="AW757">
        <f t="shared" si="217"/>
        <v>0</v>
      </c>
      <c r="AX757">
        <f ca="1" t="array" ref="AX757">IF(AW757&gt;Constants!$B$12,2,IF(SUMPRODUCT(--(AX738:AX757=2))=0,0,1))</f>
        <v>2</v>
      </c>
      <c r="AZ757">
        <f t="array" ref="AZ757">IF(ABS(AG757)&gt;Constants!$B$13,2,IF(SUMPRODUCT(--(AZ737:AZ756=2))=0,0,1))</f>
        <v>0</v>
      </c>
    </row>
    <row r="758" spans="1:52">
      <c r="A758" s="3">
        <v>756</v>
      </c>
      <c r="B758">
        <f>Signals!D757</f>
        <v>1</v>
      </c>
      <c r="C758">
        <f>Signals!E757</f>
        <v>1</v>
      </c>
      <c r="D758">
        <f>Signals!G757</f>
        <v>0</v>
      </c>
      <c r="E758">
        <f>Signals!J757</f>
        <v>0</v>
      </c>
      <c r="F758">
        <f>Signals!K757</f>
        <v>0</v>
      </c>
      <c r="G758">
        <f>IF(Constants!$B$2=2,-B758,B758)</f>
        <v>1</v>
      </c>
      <c r="H758">
        <f>IF(Constants!$C$2=2,-C758,C758)</f>
        <v>1</v>
      </c>
      <c r="I758">
        <f t="shared" si="201"/>
        <v>1</v>
      </c>
      <c r="J758">
        <f t="shared" si="202"/>
        <v>1</v>
      </c>
      <c r="K758">
        <f t="shared" si="203"/>
        <v>1</v>
      </c>
      <c r="L758">
        <f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400.5</v>
      </c>
      <c r="M758">
        <f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400.5</v>
      </c>
      <c r="N758">
        <f t="shared" si="204"/>
        <v>400.5</v>
      </c>
      <c r="O758">
        <f t="shared" si="205"/>
        <v>400.5</v>
      </c>
      <c r="P758">
        <f>IF(I758&lt;&gt;0,(ABS(L758*Constants!$B$10)+50)/100,MAX(P757-ABS(N758*Constants!$B$4),0))</f>
        <v>0.54005</v>
      </c>
      <c r="Q758">
        <f>IF(J758&lt;&gt;0,(ABS(M758*Constants!$B$10)+50)/100,MAX(Q757-ABS(O758*Constants!$B$4),0))</f>
        <v>0.54005</v>
      </c>
      <c r="R758">
        <f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400.5</v>
      </c>
      <c r="S758">
        <f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400.5</v>
      </c>
      <c r="T758">
        <f t="shared" si="206"/>
        <v>400.5</v>
      </c>
      <c r="U758">
        <f t="shared" si="207"/>
        <v>400.5</v>
      </c>
      <c r="V758">
        <f>IF(I758&lt;&gt;0,(ABS(R758*Constants!$B$4)+50)/100,IF(R758=0,MAX((0-ABS(T758*Constants!$B$4)),0),(ABS(R758*Constants!$B$4)+50)/100))</f>
        <v>501.125</v>
      </c>
      <c r="W758">
        <f>IF(J758&lt;&gt;0,(ABS(S758*Constants!$B$4)+50)/100,IF(S758=0,MAX((0-ABS(U758*Constants!$B$4)),0),(ABS(S758*Constants!$B$4)+50)/100))</f>
        <v>501.125</v>
      </c>
      <c r="X758">
        <f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400.5</v>
      </c>
      <c r="Y758">
        <f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400.5</v>
      </c>
      <c r="Z758">
        <f t="shared" si="208"/>
        <v>400.5</v>
      </c>
      <c r="AA758">
        <f t="shared" si="209"/>
        <v>400.5</v>
      </c>
      <c r="AB758">
        <f>IF(I758&lt;&gt;0,(ABS(X758*Constants!$B$10)+50)/100,IF(X758=0,MAX((AB757-ABS(Z758*Constants!$B$4)),0),(ABS(X758*Constants!$B$4)+50)/100))</f>
        <v>0.54005</v>
      </c>
      <c r="AC758">
        <f>IF(J758&lt;&gt;0,(ABS(Y758*Constants!$B$10)+50)/100,IF(Y758=0,MAX((AC757-ABS(AA758*Constants!$B$4)),0),(ABS(Y758*Constants!$B$4)+50)/100))</f>
        <v>0.54005</v>
      </c>
      <c r="AD758">
        <f t="shared" si="210"/>
        <v>401</v>
      </c>
      <c r="AE758">
        <f t="shared" si="211"/>
        <v>400.5</v>
      </c>
      <c r="AF758">
        <f t="shared" si="212"/>
        <v>400.5</v>
      </c>
      <c r="AG758">
        <f>((Constants!$B$5*AG757)+Constants!$B$4*AD758+AH757)/(Constants!$B$5+Constants!$B$4)</f>
        <v>401</v>
      </c>
      <c r="AH758">
        <f>((Constants!$B$5*AG757)+Constants!$B$4*AD758+AH757)-(Constants!$B$5+Constants!$B$4)*AG758</f>
        <v>0</v>
      </c>
      <c r="AI758">
        <f>((Constants!$B$5*AI757)+Constants!$B$4*AE758+AJ757)/(Constants!$B$5+Constants!$B$4)</f>
        <v>400.5</v>
      </c>
      <c r="AJ758">
        <f>((Constants!$B$5*AI757)+Constants!$B$4*AE758+AJ757)-(Constants!$B$4+Constants!$B$5)*AI758</f>
        <v>0</v>
      </c>
      <c r="AK758">
        <f>((Constants!$B$5*AK757)+Constants!$B$4*AF758+AL757)/(Constants!$B$5+Constants!$B$4)</f>
        <v>400.5</v>
      </c>
      <c r="AL758">
        <f>((Constants!$B$5*AK757)+Constants!$B$4*AF758+AL757)-(Constants!$B$5+Constants!$B$4)*AK758</f>
        <v>0</v>
      </c>
      <c r="AM758">
        <f t="shared" si="213"/>
        <v>1</v>
      </c>
      <c r="AN758">
        <f t="shared" si="214"/>
        <v>1</v>
      </c>
      <c r="AO758">
        <f>(200000*(ABS(N758)-ABS(N756))+Constants!$B$7)/(2*Constants!$B$7)</f>
        <v>0.5</v>
      </c>
      <c r="AP758">
        <f>(200000*(ABS(O758)-ABS(O756))+Constants!$B$7)/(2*Constants!$B$7)</f>
        <v>0.5</v>
      </c>
      <c r="AQ758">
        <f t="shared" si="215"/>
        <v>1</v>
      </c>
      <c r="AR758">
        <f>(Constants!$B$3*Constants!$B$8*I758*K758+AS757)/(Constants!$B$9*Constants!$B$4)</f>
        <v>2.51327433628319</v>
      </c>
      <c r="AS758">
        <f>(Constants!$B$3*Constants!$B$8*I758*K758+AS757)-(AR758*Constants!$B$9*Constants!$B$4)</f>
        <v>0</v>
      </c>
      <c r="AT758">
        <f t="shared" si="216"/>
        <v>1900.03539823005</v>
      </c>
      <c r="AU758">
        <f t="array" ref="AU758">IF(SUMPRODUCT(--(SIGN(AN725:AN757)=SIGN(K726:K758)))=0,2,IF(AV757&gt;0,1,0))</f>
        <v>0</v>
      </c>
      <c r="AV758">
        <f>IF(AU758=2,ROUND(5*1000/Constants!$B$11,0),IF(AV757&gt;0,AV757-1,0))</f>
        <v>0</v>
      </c>
      <c r="AW758">
        <f t="shared" si="217"/>
        <v>0</v>
      </c>
      <c r="AX758">
        <f ca="1" t="array" ref="AX758">IF(AW758&gt;Constants!$B$12,2,IF(SUMPRODUCT(--(AX739:AX758=2))=0,0,1))</f>
        <v>2</v>
      </c>
      <c r="AZ758">
        <f t="array" ref="AZ758">IF(ABS(AG758)&gt;Constants!$B$13,2,IF(SUMPRODUCT(--(AZ738:AZ757=2))=0,0,1))</f>
        <v>0</v>
      </c>
    </row>
    <row r="759" spans="1:52">
      <c r="A759" s="3">
        <v>757</v>
      </c>
      <c r="B759">
        <f>Signals!D758</f>
        <v>1</v>
      </c>
      <c r="C759">
        <f>Signals!E758</f>
        <v>1</v>
      </c>
      <c r="D759">
        <f>Signals!G758</f>
        <v>0</v>
      </c>
      <c r="E759">
        <f>Signals!J758</f>
        <v>0</v>
      </c>
      <c r="F759">
        <f>Signals!K758</f>
        <v>0</v>
      </c>
      <c r="G759">
        <f>IF(Constants!$B$2=2,-B759,B759)</f>
        <v>1</v>
      </c>
      <c r="H759">
        <f>IF(Constants!$C$2=2,-C759,C759)</f>
        <v>1</v>
      </c>
      <c r="I759">
        <f t="shared" si="201"/>
        <v>1</v>
      </c>
      <c r="J759">
        <f t="shared" si="202"/>
        <v>1</v>
      </c>
      <c r="K759">
        <f t="shared" si="203"/>
        <v>1</v>
      </c>
      <c r="L759">
        <f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400.5</v>
      </c>
      <c r="M759">
        <f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400.5</v>
      </c>
      <c r="N759">
        <f t="shared" si="204"/>
        <v>400.5</v>
      </c>
      <c r="O759">
        <f t="shared" si="205"/>
        <v>400.5</v>
      </c>
      <c r="P759">
        <f>IF(I759&lt;&gt;0,(ABS(L759*Constants!$B$10)+50)/100,MAX(P758-ABS(N759*Constants!$B$4),0))</f>
        <v>0.54005</v>
      </c>
      <c r="Q759">
        <f>IF(J759&lt;&gt;0,(ABS(M759*Constants!$B$10)+50)/100,MAX(Q758-ABS(O759*Constants!$B$4),0))</f>
        <v>0.54005</v>
      </c>
      <c r="R759">
        <f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400.5</v>
      </c>
      <c r="S759">
        <f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400.5</v>
      </c>
      <c r="T759">
        <f t="shared" si="206"/>
        <v>400.5</v>
      </c>
      <c r="U759">
        <f t="shared" si="207"/>
        <v>400.5</v>
      </c>
      <c r="V759">
        <f>IF(I759&lt;&gt;0,(ABS(R759*Constants!$B$4)+50)/100,IF(R759=0,MAX((0-ABS(T759*Constants!$B$4)),0),(ABS(R759*Constants!$B$4)+50)/100))</f>
        <v>501.125</v>
      </c>
      <c r="W759">
        <f>IF(J759&lt;&gt;0,(ABS(S759*Constants!$B$4)+50)/100,IF(S759=0,MAX((0-ABS(U759*Constants!$B$4)),0),(ABS(S759*Constants!$B$4)+50)/100))</f>
        <v>501.125</v>
      </c>
      <c r="X759">
        <f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400.5</v>
      </c>
      <c r="Y759">
        <f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400.5</v>
      </c>
      <c r="Z759">
        <f t="shared" si="208"/>
        <v>400.5</v>
      </c>
      <c r="AA759">
        <f t="shared" si="209"/>
        <v>400.5</v>
      </c>
      <c r="AB759">
        <f>IF(I759&lt;&gt;0,(ABS(X759*Constants!$B$10)+50)/100,IF(X759=0,MAX((AB758-ABS(Z759*Constants!$B$4)),0),(ABS(X759*Constants!$B$4)+50)/100))</f>
        <v>0.54005</v>
      </c>
      <c r="AC759">
        <f>IF(J759&lt;&gt;0,(ABS(Y759*Constants!$B$10)+50)/100,IF(Y759=0,MAX((AC758-ABS(AA759*Constants!$B$4)),0),(ABS(Y759*Constants!$B$4)+50)/100))</f>
        <v>0.54005</v>
      </c>
      <c r="AD759">
        <f t="shared" si="210"/>
        <v>401</v>
      </c>
      <c r="AE759">
        <f t="shared" si="211"/>
        <v>400.5</v>
      </c>
      <c r="AF759">
        <f t="shared" si="212"/>
        <v>400.5</v>
      </c>
      <c r="AG759">
        <f>((Constants!$B$5*AG758)+Constants!$B$4*AD759+AH758)/(Constants!$B$5+Constants!$B$4)</f>
        <v>401</v>
      </c>
      <c r="AH759">
        <f>((Constants!$B$5*AG758)+Constants!$B$4*AD759+AH758)-(Constants!$B$5+Constants!$B$4)*AG759</f>
        <v>0</v>
      </c>
      <c r="AI759">
        <f>((Constants!$B$5*AI758)+Constants!$B$4*AE759+AJ758)/(Constants!$B$5+Constants!$B$4)</f>
        <v>400.5</v>
      </c>
      <c r="AJ759">
        <f>((Constants!$B$5*AI758)+Constants!$B$4*AE759+AJ758)-(Constants!$B$4+Constants!$B$5)*AI759</f>
        <v>0</v>
      </c>
      <c r="AK759">
        <f>((Constants!$B$5*AK758)+Constants!$B$4*AF759+AL758)/(Constants!$B$5+Constants!$B$4)</f>
        <v>400.5</v>
      </c>
      <c r="AL759">
        <f>((Constants!$B$5*AK758)+Constants!$B$4*AF759+AL758)-(Constants!$B$5+Constants!$B$4)*AK759</f>
        <v>0</v>
      </c>
      <c r="AM759">
        <f t="shared" si="213"/>
        <v>1</v>
      </c>
      <c r="AN759">
        <f t="shared" si="214"/>
        <v>1</v>
      </c>
      <c r="AO759">
        <f>(200000*(ABS(N759)-ABS(N757))+Constants!$B$7)/(2*Constants!$B$7)</f>
        <v>0.5</v>
      </c>
      <c r="AP759">
        <f>(200000*(ABS(O759)-ABS(O757))+Constants!$B$7)/(2*Constants!$B$7)</f>
        <v>0.5</v>
      </c>
      <c r="AQ759">
        <f t="shared" si="215"/>
        <v>1</v>
      </c>
      <c r="AR759">
        <f>(Constants!$B$3*Constants!$B$8*I759*K759+AS758)/(Constants!$B$9*Constants!$B$4)</f>
        <v>2.51327433628319</v>
      </c>
      <c r="AS759">
        <f>(Constants!$B$3*Constants!$B$8*I759*K759+AS758)-(AR759*Constants!$B$9*Constants!$B$4)</f>
        <v>0</v>
      </c>
      <c r="AT759">
        <f t="shared" si="216"/>
        <v>1902.54867256633</v>
      </c>
      <c r="AU759">
        <f t="array" ref="AU759">IF(SUMPRODUCT(--(SIGN(AN726:AN758)=SIGN(K727:K759)))=0,2,IF(AV758&gt;0,1,0))</f>
        <v>0</v>
      </c>
      <c r="AV759">
        <f>IF(AU759=2,ROUND(5*1000/Constants!$B$11,0),IF(AV758&gt;0,AV758-1,0))</f>
        <v>0</v>
      </c>
      <c r="AW759">
        <f t="shared" si="217"/>
        <v>0</v>
      </c>
      <c r="AX759">
        <f ca="1" t="array" ref="AX759">IF(AW759&gt;Constants!$B$12,2,IF(SUMPRODUCT(--(AX740:AX759=2))=0,0,1))</f>
        <v>2</v>
      </c>
      <c r="AZ759">
        <f t="array" ref="AZ759">IF(ABS(AG759)&gt;Constants!$B$13,2,IF(SUMPRODUCT(--(AZ739:AZ758=2))=0,0,1))</f>
        <v>0</v>
      </c>
    </row>
    <row r="760" spans="1:52">
      <c r="A760" s="3">
        <v>758</v>
      </c>
      <c r="B760">
        <f>Signals!D759</f>
        <v>1</v>
      </c>
      <c r="C760">
        <f>Signals!E759</f>
        <v>1</v>
      </c>
      <c r="D760">
        <f>Signals!G759</f>
        <v>0</v>
      </c>
      <c r="E760">
        <f>Signals!J759</f>
        <v>0</v>
      </c>
      <c r="F760">
        <f>Signals!K759</f>
        <v>0</v>
      </c>
      <c r="G760">
        <f>IF(Constants!$B$2=2,-B760,B760)</f>
        <v>1</v>
      </c>
      <c r="H760">
        <f>IF(Constants!$C$2=2,-C760,C760)</f>
        <v>1</v>
      </c>
      <c r="I760">
        <f t="shared" si="201"/>
        <v>1</v>
      </c>
      <c r="J760">
        <f t="shared" si="202"/>
        <v>1</v>
      </c>
      <c r="K760">
        <f t="shared" si="203"/>
        <v>1</v>
      </c>
      <c r="L760">
        <f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400.5</v>
      </c>
      <c r="M760">
        <f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400.5</v>
      </c>
      <c r="N760">
        <f t="shared" si="204"/>
        <v>400.5</v>
      </c>
      <c r="O760">
        <f t="shared" si="205"/>
        <v>400.5</v>
      </c>
      <c r="P760">
        <f>IF(I760&lt;&gt;0,(ABS(L760*Constants!$B$10)+50)/100,MAX(P759-ABS(N760*Constants!$B$4),0))</f>
        <v>0.54005</v>
      </c>
      <c r="Q760">
        <f>IF(J760&lt;&gt;0,(ABS(M760*Constants!$B$10)+50)/100,MAX(Q759-ABS(O760*Constants!$B$4),0))</f>
        <v>0.54005</v>
      </c>
      <c r="R760">
        <f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400.5</v>
      </c>
      <c r="S760">
        <f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400.5</v>
      </c>
      <c r="T760">
        <f t="shared" si="206"/>
        <v>400.5</v>
      </c>
      <c r="U760">
        <f t="shared" si="207"/>
        <v>400.5</v>
      </c>
      <c r="V760">
        <f>IF(I760&lt;&gt;0,(ABS(R760*Constants!$B$4)+50)/100,IF(R760=0,MAX((0-ABS(T760*Constants!$B$4)),0),(ABS(R760*Constants!$B$4)+50)/100))</f>
        <v>501.125</v>
      </c>
      <c r="W760">
        <f>IF(J760&lt;&gt;0,(ABS(S760*Constants!$B$4)+50)/100,IF(S760=0,MAX((0-ABS(U760*Constants!$B$4)),0),(ABS(S760*Constants!$B$4)+50)/100))</f>
        <v>501.125</v>
      </c>
      <c r="X760">
        <f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400.5</v>
      </c>
      <c r="Y760">
        <f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400.5</v>
      </c>
      <c r="Z760">
        <f t="shared" si="208"/>
        <v>400.5</v>
      </c>
      <c r="AA760">
        <f t="shared" si="209"/>
        <v>400.5</v>
      </c>
      <c r="AB760">
        <f>IF(I760&lt;&gt;0,(ABS(X760*Constants!$B$10)+50)/100,IF(X760=0,MAX((AB759-ABS(Z760*Constants!$B$4)),0),(ABS(X760*Constants!$B$4)+50)/100))</f>
        <v>0.54005</v>
      </c>
      <c r="AC760">
        <f>IF(J760&lt;&gt;0,(ABS(Y760*Constants!$B$10)+50)/100,IF(Y760=0,MAX((AC759-ABS(AA760*Constants!$B$4)),0),(ABS(Y760*Constants!$B$4)+50)/100))</f>
        <v>0.54005</v>
      </c>
      <c r="AD760">
        <f t="shared" si="210"/>
        <v>401</v>
      </c>
      <c r="AE760">
        <f t="shared" si="211"/>
        <v>400.5</v>
      </c>
      <c r="AF760">
        <f t="shared" si="212"/>
        <v>400.5</v>
      </c>
      <c r="AG760">
        <f>((Constants!$B$5*AG759)+Constants!$B$4*AD760+AH759)/(Constants!$B$5+Constants!$B$4)</f>
        <v>401</v>
      </c>
      <c r="AH760">
        <f>((Constants!$B$5*AG759)+Constants!$B$4*AD760+AH759)-(Constants!$B$5+Constants!$B$4)*AG760</f>
        <v>0</v>
      </c>
      <c r="AI760">
        <f>((Constants!$B$5*AI759)+Constants!$B$4*AE760+AJ759)/(Constants!$B$5+Constants!$B$4)</f>
        <v>400.5</v>
      </c>
      <c r="AJ760">
        <f>((Constants!$B$5*AI759)+Constants!$B$4*AE760+AJ759)-(Constants!$B$4+Constants!$B$5)*AI760</f>
        <v>0</v>
      </c>
      <c r="AK760">
        <f>((Constants!$B$5*AK759)+Constants!$B$4*AF760+AL759)/(Constants!$B$5+Constants!$B$4)</f>
        <v>400.5</v>
      </c>
      <c r="AL760">
        <f>((Constants!$B$5*AK759)+Constants!$B$4*AF760+AL759)-(Constants!$B$5+Constants!$B$4)*AK760</f>
        <v>0</v>
      </c>
      <c r="AM760">
        <f t="shared" si="213"/>
        <v>1</v>
      </c>
      <c r="AN760">
        <f t="shared" si="214"/>
        <v>1</v>
      </c>
      <c r="AO760">
        <f>(200000*(ABS(N760)-ABS(N758))+Constants!$B$7)/(2*Constants!$B$7)</f>
        <v>0.5</v>
      </c>
      <c r="AP760">
        <f>(200000*(ABS(O760)-ABS(O758))+Constants!$B$7)/(2*Constants!$B$7)</f>
        <v>0.5</v>
      </c>
      <c r="AQ760">
        <f t="shared" si="215"/>
        <v>1</v>
      </c>
      <c r="AR760">
        <f>(Constants!$B$3*Constants!$B$8*I760*K760+AS759)/(Constants!$B$9*Constants!$B$4)</f>
        <v>2.51327433628319</v>
      </c>
      <c r="AS760">
        <f>(Constants!$B$3*Constants!$B$8*I760*K760+AS759)-(AR760*Constants!$B$9*Constants!$B$4)</f>
        <v>0</v>
      </c>
      <c r="AT760">
        <f t="shared" si="216"/>
        <v>1905.06194690262</v>
      </c>
      <c r="AU760">
        <f t="array" ref="AU760">IF(SUMPRODUCT(--(SIGN(AN727:AN759)=SIGN(K728:K760)))=0,2,IF(AV759&gt;0,1,0))</f>
        <v>0</v>
      </c>
      <c r="AV760">
        <f>IF(AU760=2,ROUND(5*1000/Constants!$B$11,0),IF(AV759&gt;0,AV759-1,0))</f>
        <v>0</v>
      </c>
      <c r="AW760">
        <f t="shared" si="217"/>
        <v>0</v>
      </c>
      <c r="AX760">
        <f ca="1" t="array" ref="AX760">IF(AW760&gt;Constants!$B$12,2,IF(SUMPRODUCT(--(AX741:AX760=2))=0,0,1))</f>
        <v>2</v>
      </c>
      <c r="AZ760">
        <f t="array" ref="AZ760">IF(ABS(AG760)&gt;Constants!$B$13,2,IF(SUMPRODUCT(--(AZ740:AZ759=2))=0,0,1))</f>
        <v>0</v>
      </c>
    </row>
    <row r="761" spans="1:52">
      <c r="A761" s="3">
        <v>759</v>
      </c>
      <c r="B761">
        <f>Signals!D760</f>
        <v>1</v>
      </c>
      <c r="C761">
        <f>Signals!E760</f>
        <v>1</v>
      </c>
      <c r="D761">
        <f>Signals!G760</f>
        <v>0</v>
      </c>
      <c r="E761">
        <f>Signals!J760</f>
        <v>0</v>
      </c>
      <c r="F761">
        <f>Signals!K760</f>
        <v>0</v>
      </c>
      <c r="G761">
        <f>IF(Constants!$B$2=2,-B761,B761)</f>
        <v>1</v>
      </c>
      <c r="H761">
        <f>IF(Constants!$C$2=2,-C761,C761)</f>
        <v>1</v>
      </c>
      <c r="I761">
        <f t="shared" si="201"/>
        <v>1</v>
      </c>
      <c r="J761">
        <f t="shared" si="202"/>
        <v>1</v>
      </c>
      <c r="K761">
        <f t="shared" si="203"/>
        <v>1</v>
      </c>
      <c r="L761">
        <f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400.5</v>
      </c>
      <c r="M761">
        <f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400.5</v>
      </c>
      <c r="N761">
        <f t="shared" si="204"/>
        <v>400.5</v>
      </c>
      <c r="O761">
        <f t="shared" si="205"/>
        <v>400.5</v>
      </c>
      <c r="P761">
        <f>IF(I761&lt;&gt;0,(ABS(L761*Constants!$B$10)+50)/100,MAX(P760-ABS(N761*Constants!$B$4),0))</f>
        <v>0.54005</v>
      </c>
      <c r="Q761">
        <f>IF(J761&lt;&gt;0,(ABS(M761*Constants!$B$10)+50)/100,MAX(Q760-ABS(O761*Constants!$B$4),0))</f>
        <v>0.54005</v>
      </c>
      <c r="R761">
        <f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400.5</v>
      </c>
      <c r="S761">
        <f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400.5</v>
      </c>
      <c r="T761">
        <f t="shared" si="206"/>
        <v>400.5</v>
      </c>
      <c r="U761">
        <f t="shared" si="207"/>
        <v>400.5</v>
      </c>
      <c r="V761">
        <f>IF(I761&lt;&gt;0,(ABS(R761*Constants!$B$4)+50)/100,IF(R761=0,MAX((0-ABS(T761*Constants!$B$4)),0),(ABS(R761*Constants!$B$4)+50)/100))</f>
        <v>501.125</v>
      </c>
      <c r="W761">
        <f>IF(J761&lt;&gt;0,(ABS(S761*Constants!$B$4)+50)/100,IF(S761=0,MAX((0-ABS(U761*Constants!$B$4)),0),(ABS(S761*Constants!$B$4)+50)/100))</f>
        <v>501.125</v>
      </c>
      <c r="X761">
        <f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400.5</v>
      </c>
      <c r="Y761">
        <f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400.5</v>
      </c>
      <c r="Z761">
        <f t="shared" si="208"/>
        <v>400.5</v>
      </c>
      <c r="AA761">
        <f t="shared" si="209"/>
        <v>400.5</v>
      </c>
      <c r="AB761">
        <f>IF(I761&lt;&gt;0,(ABS(X761*Constants!$B$10)+50)/100,IF(X761=0,MAX((AB760-ABS(Z761*Constants!$B$4)),0),(ABS(X761*Constants!$B$4)+50)/100))</f>
        <v>0.54005</v>
      </c>
      <c r="AC761">
        <f>IF(J761&lt;&gt;0,(ABS(Y761*Constants!$B$10)+50)/100,IF(Y761=0,MAX((AC760-ABS(AA761*Constants!$B$4)),0),(ABS(Y761*Constants!$B$4)+50)/100))</f>
        <v>0.54005</v>
      </c>
      <c r="AD761">
        <f t="shared" si="210"/>
        <v>401</v>
      </c>
      <c r="AE761">
        <f t="shared" si="211"/>
        <v>400.5</v>
      </c>
      <c r="AF761">
        <f t="shared" si="212"/>
        <v>400.5</v>
      </c>
      <c r="AG761">
        <f>((Constants!$B$5*AG760)+Constants!$B$4*AD761+AH760)/(Constants!$B$5+Constants!$B$4)</f>
        <v>401</v>
      </c>
      <c r="AH761">
        <f>((Constants!$B$5*AG760)+Constants!$B$4*AD761+AH760)-(Constants!$B$5+Constants!$B$4)*AG761</f>
        <v>0</v>
      </c>
      <c r="AI761">
        <f>((Constants!$B$5*AI760)+Constants!$B$4*AE761+AJ760)/(Constants!$B$5+Constants!$B$4)</f>
        <v>400.5</v>
      </c>
      <c r="AJ761">
        <f>((Constants!$B$5*AI760)+Constants!$B$4*AE761+AJ760)-(Constants!$B$4+Constants!$B$5)*AI761</f>
        <v>0</v>
      </c>
      <c r="AK761">
        <f>((Constants!$B$5*AK760)+Constants!$B$4*AF761+AL760)/(Constants!$B$5+Constants!$B$4)</f>
        <v>400.5</v>
      </c>
      <c r="AL761">
        <f>((Constants!$B$5*AK760)+Constants!$B$4*AF761+AL760)-(Constants!$B$5+Constants!$B$4)*AK761</f>
        <v>0</v>
      </c>
      <c r="AM761">
        <f t="shared" si="213"/>
        <v>1</v>
      </c>
      <c r="AN761">
        <f t="shared" si="214"/>
        <v>1</v>
      </c>
      <c r="AO761">
        <f>(200000*(ABS(N761)-ABS(N759))+Constants!$B$7)/(2*Constants!$B$7)</f>
        <v>0.5</v>
      </c>
      <c r="AP761">
        <f>(200000*(ABS(O761)-ABS(O759))+Constants!$B$7)/(2*Constants!$B$7)</f>
        <v>0.5</v>
      </c>
      <c r="AQ761">
        <f t="shared" si="215"/>
        <v>1</v>
      </c>
      <c r="AR761">
        <f>(Constants!$B$3*Constants!$B$8*I761*K761+AS760)/(Constants!$B$9*Constants!$B$4)</f>
        <v>2.51327433628319</v>
      </c>
      <c r="AS761">
        <f>(Constants!$B$3*Constants!$B$8*I761*K761+AS760)-(AR761*Constants!$B$9*Constants!$B$4)</f>
        <v>0</v>
      </c>
      <c r="AT761">
        <f t="shared" si="216"/>
        <v>1907.5752212389</v>
      </c>
      <c r="AU761">
        <f t="array" ref="AU761">IF(SUMPRODUCT(--(SIGN(AN728:AN760)=SIGN(K729:K761)))=0,2,IF(AV760&gt;0,1,0))</f>
        <v>0</v>
      </c>
      <c r="AV761">
        <f>IF(AU761=2,ROUND(5*1000/Constants!$B$11,0),IF(AV760&gt;0,AV760-1,0))</f>
        <v>0</v>
      </c>
      <c r="AW761">
        <f t="shared" si="217"/>
        <v>0</v>
      </c>
      <c r="AX761">
        <f ca="1" t="array" ref="AX761">IF(AW761&gt;Constants!$B$12,2,IF(SUMPRODUCT(--(AX742:AX761=2))=0,0,1))</f>
        <v>2</v>
      </c>
      <c r="AZ761">
        <f t="array" ref="AZ761">IF(ABS(AG761)&gt;Constants!$B$13,2,IF(SUMPRODUCT(--(AZ741:AZ760=2))=0,0,1))</f>
        <v>0</v>
      </c>
    </row>
    <row r="762" spans="1:52">
      <c r="A762" s="3">
        <v>760</v>
      </c>
      <c r="B762">
        <f>Signals!D761</f>
        <v>1</v>
      </c>
      <c r="C762">
        <f>Signals!E761</f>
        <v>1</v>
      </c>
      <c r="D762">
        <f>Signals!G761</f>
        <v>0</v>
      </c>
      <c r="E762">
        <f>Signals!J761</f>
        <v>0</v>
      </c>
      <c r="F762">
        <f>Signals!K761</f>
        <v>0</v>
      </c>
      <c r="G762">
        <f>IF(Constants!$B$2=2,-B762,B762)</f>
        <v>1</v>
      </c>
      <c r="H762">
        <f>IF(Constants!$C$2=2,-C762,C762)</f>
        <v>1</v>
      </c>
      <c r="I762">
        <f t="shared" si="201"/>
        <v>1</v>
      </c>
      <c r="J762">
        <f t="shared" si="202"/>
        <v>1</v>
      </c>
      <c r="K762">
        <f t="shared" si="203"/>
        <v>1</v>
      </c>
      <c r="L762">
        <f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400.5</v>
      </c>
      <c r="M762">
        <f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400.5</v>
      </c>
      <c r="N762">
        <f t="shared" si="204"/>
        <v>400.5</v>
      </c>
      <c r="O762">
        <f t="shared" si="205"/>
        <v>400.5</v>
      </c>
      <c r="P762">
        <f>IF(I762&lt;&gt;0,(ABS(L762*Constants!$B$10)+50)/100,MAX(P761-ABS(N762*Constants!$B$4),0))</f>
        <v>0.54005</v>
      </c>
      <c r="Q762">
        <f>IF(J762&lt;&gt;0,(ABS(M762*Constants!$B$10)+50)/100,MAX(Q761-ABS(O762*Constants!$B$4),0))</f>
        <v>0.54005</v>
      </c>
      <c r="R762">
        <f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400.5</v>
      </c>
      <c r="S762">
        <f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400.5</v>
      </c>
      <c r="T762">
        <f t="shared" si="206"/>
        <v>400.5</v>
      </c>
      <c r="U762">
        <f t="shared" si="207"/>
        <v>400.5</v>
      </c>
      <c r="V762">
        <f>IF(I762&lt;&gt;0,(ABS(R762*Constants!$B$4)+50)/100,IF(R762=0,MAX((0-ABS(T762*Constants!$B$4)),0),(ABS(R762*Constants!$B$4)+50)/100))</f>
        <v>501.125</v>
      </c>
      <c r="W762">
        <f>IF(J762&lt;&gt;0,(ABS(S762*Constants!$B$4)+50)/100,IF(S762=0,MAX((0-ABS(U762*Constants!$B$4)),0),(ABS(S762*Constants!$B$4)+50)/100))</f>
        <v>501.125</v>
      </c>
      <c r="X762">
        <f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400.5</v>
      </c>
      <c r="Y762">
        <f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400.5</v>
      </c>
      <c r="Z762">
        <f t="shared" si="208"/>
        <v>400.5</v>
      </c>
      <c r="AA762">
        <f t="shared" si="209"/>
        <v>400.5</v>
      </c>
      <c r="AB762">
        <f>IF(I762&lt;&gt;0,(ABS(X762*Constants!$B$10)+50)/100,IF(X762=0,MAX((AB761-ABS(Z762*Constants!$B$4)),0),(ABS(X762*Constants!$B$4)+50)/100))</f>
        <v>0.54005</v>
      </c>
      <c r="AC762">
        <f>IF(J762&lt;&gt;0,(ABS(Y762*Constants!$B$10)+50)/100,IF(Y762=0,MAX((AC761-ABS(AA762*Constants!$B$4)),0),(ABS(Y762*Constants!$B$4)+50)/100))</f>
        <v>0.54005</v>
      </c>
      <c r="AD762">
        <f t="shared" si="210"/>
        <v>401</v>
      </c>
      <c r="AE762">
        <f t="shared" si="211"/>
        <v>400.5</v>
      </c>
      <c r="AF762">
        <f t="shared" si="212"/>
        <v>400.5</v>
      </c>
      <c r="AG762">
        <f>((Constants!$B$5*AG761)+Constants!$B$4*AD762+AH761)/(Constants!$B$5+Constants!$B$4)</f>
        <v>401</v>
      </c>
      <c r="AH762">
        <f>((Constants!$B$5*AG761)+Constants!$B$4*AD762+AH761)-(Constants!$B$5+Constants!$B$4)*AG762</f>
        <v>0</v>
      </c>
      <c r="AI762">
        <f>((Constants!$B$5*AI761)+Constants!$B$4*AE762+AJ761)/(Constants!$B$5+Constants!$B$4)</f>
        <v>400.5</v>
      </c>
      <c r="AJ762">
        <f>((Constants!$B$5*AI761)+Constants!$B$4*AE762+AJ761)-(Constants!$B$4+Constants!$B$5)*AI762</f>
        <v>0</v>
      </c>
      <c r="AK762">
        <f>((Constants!$B$5*AK761)+Constants!$B$4*AF762+AL761)/(Constants!$B$5+Constants!$B$4)</f>
        <v>400.5</v>
      </c>
      <c r="AL762">
        <f>((Constants!$B$5*AK761)+Constants!$B$4*AF762+AL761)-(Constants!$B$5+Constants!$B$4)*AK762</f>
        <v>0</v>
      </c>
      <c r="AM762">
        <f t="shared" si="213"/>
        <v>1</v>
      </c>
      <c r="AN762">
        <f t="shared" si="214"/>
        <v>1</v>
      </c>
      <c r="AO762">
        <f>(200000*(ABS(N762)-ABS(N760))+Constants!$B$7)/(2*Constants!$B$7)</f>
        <v>0.5</v>
      </c>
      <c r="AP762">
        <f>(200000*(ABS(O762)-ABS(O760))+Constants!$B$7)/(2*Constants!$B$7)</f>
        <v>0.5</v>
      </c>
      <c r="AQ762">
        <f t="shared" si="215"/>
        <v>1</v>
      </c>
      <c r="AR762">
        <f>(Constants!$B$3*Constants!$B$8*I762*K762+AS761)/(Constants!$B$9*Constants!$B$4)</f>
        <v>2.51327433628319</v>
      </c>
      <c r="AS762">
        <f>(Constants!$B$3*Constants!$B$8*I762*K762+AS761)-(AR762*Constants!$B$9*Constants!$B$4)</f>
        <v>0</v>
      </c>
      <c r="AT762">
        <f t="shared" si="216"/>
        <v>1910.08849557518</v>
      </c>
      <c r="AU762">
        <f t="array" ref="AU762">IF(SUMPRODUCT(--(SIGN(AN729:AN761)=SIGN(K730:K762)))=0,2,IF(AV761&gt;0,1,0))</f>
        <v>0</v>
      </c>
      <c r="AV762">
        <f>IF(AU762=2,ROUND(5*1000/Constants!$B$11,0),IF(AV761&gt;0,AV761-1,0))</f>
        <v>0</v>
      </c>
      <c r="AW762">
        <f t="shared" si="217"/>
        <v>0</v>
      </c>
      <c r="AX762">
        <f ca="1" t="array" ref="AX762">IF(AW762&gt;Constants!$B$12,2,IF(SUMPRODUCT(--(AX743:AX762=2))=0,0,1))</f>
        <v>2</v>
      </c>
      <c r="AZ762">
        <f t="array" ref="AZ762">IF(ABS(AG762)&gt;Constants!$B$13,2,IF(SUMPRODUCT(--(AZ742:AZ761=2))=0,0,1))</f>
        <v>0</v>
      </c>
    </row>
    <row r="763" spans="1:52">
      <c r="A763" s="3">
        <v>761</v>
      </c>
      <c r="B763">
        <f>Signals!D762</f>
        <v>1</v>
      </c>
      <c r="C763">
        <f>Signals!E762</f>
        <v>1</v>
      </c>
      <c r="D763">
        <f>Signals!G762</f>
        <v>0</v>
      </c>
      <c r="E763">
        <f>Signals!J762</f>
        <v>0</v>
      </c>
      <c r="F763">
        <f>Signals!K762</f>
        <v>0</v>
      </c>
      <c r="G763">
        <f>IF(Constants!$B$2=2,-B763,B763)</f>
        <v>1</v>
      </c>
      <c r="H763">
        <f>IF(Constants!$C$2=2,-C763,C763)</f>
        <v>1</v>
      </c>
      <c r="I763">
        <f t="shared" si="201"/>
        <v>1</v>
      </c>
      <c r="J763">
        <f t="shared" si="202"/>
        <v>1</v>
      </c>
      <c r="K763">
        <f t="shared" si="203"/>
        <v>1</v>
      </c>
      <c r="L763">
        <f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400.5</v>
      </c>
      <c r="M763">
        <f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400.5</v>
      </c>
      <c r="N763">
        <f t="shared" si="204"/>
        <v>400.5</v>
      </c>
      <c r="O763">
        <f t="shared" si="205"/>
        <v>400.5</v>
      </c>
      <c r="P763">
        <f>IF(I763&lt;&gt;0,(ABS(L763*Constants!$B$10)+50)/100,MAX(P762-ABS(N763*Constants!$B$4),0))</f>
        <v>0.54005</v>
      </c>
      <c r="Q763">
        <f>IF(J763&lt;&gt;0,(ABS(M763*Constants!$B$10)+50)/100,MAX(Q762-ABS(O763*Constants!$B$4),0))</f>
        <v>0.54005</v>
      </c>
      <c r="R763">
        <f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400.5</v>
      </c>
      <c r="S763">
        <f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400.5</v>
      </c>
      <c r="T763">
        <f t="shared" si="206"/>
        <v>400.5</v>
      </c>
      <c r="U763">
        <f t="shared" si="207"/>
        <v>400.5</v>
      </c>
      <c r="V763">
        <f>IF(I763&lt;&gt;0,(ABS(R763*Constants!$B$4)+50)/100,IF(R763=0,MAX((0-ABS(T763*Constants!$B$4)),0),(ABS(R763*Constants!$B$4)+50)/100))</f>
        <v>501.125</v>
      </c>
      <c r="W763">
        <f>IF(J763&lt;&gt;0,(ABS(S763*Constants!$B$4)+50)/100,IF(S763=0,MAX((0-ABS(U763*Constants!$B$4)),0),(ABS(S763*Constants!$B$4)+50)/100))</f>
        <v>501.125</v>
      </c>
      <c r="X763">
        <f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400.5</v>
      </c>
      <c r="Y763">
        <f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400.5</v>
      </c>
      <c r="Z763">
        <f t="shared" si="208"/>
        <v>400.5</v>
      </c>
      <c r="AA763">
        <f t="shared" si="209"/>
        <v>400.5</v>
      </c>
      <c r="AB763">
        <f>IF(I763&lt;&gt;0,(ABS(X763*Constants!$B$10)+50)/100,IF(X763=0,MAX((AB762-ABS(Z763*Constants!$B$4)),0),(ABS(X763*Constants!$B$4)+50)/100))</f>
        <v>0.54005</v>
      </c>
      <c r="AC763">
        <f>IF(J763&lt;&gt;0,(ABS(Y763*Constants!$B$10)+50)/100,IF(Y763=0,MAX((AC762-ABS(AA763*Constants!$B$4)),0),(ABS(Y763*Constants!$B$4)+50)/100))</f>
        <v>0.54005</v>
      </c>
      <c r="AD763">
        <f t="shared" si="210"/>
        <v>401</v>
      </c>
      <c r="AE763">
        <f t="shared" si="211"/>
        <v>400.5</v>
      </c>
      <c r="AF763">
        <f t="shared" si="212"/>
        <v>400.5</v>
      </c>
      <c r="AG763">
        <f>((Constants!$B$5*AG762)+Constants!$B$4*AD763+AH762)/(Constants!$B$5+Constants!$B$4)</f>
        <v>401</v>
      </c>
      <c r="AH763">
        <f>((Constants!$B$5*AG762)+Constants!$B$4*AD763+AH762)-(Constants!$B$5+Constants!$B$4)*AG763</f>
        <v>0</v>
      </c>
      <c r="AI763">
        <f>((Constants!$B$5*AI762)+Constants!$B$4*AE763+AJ762)/(Constants!$B$5+Constants!$B$4)</f>
        <v>400.5</v>
      </c>
      <c r="AJ763">
        <f>((Constants!$B$5*AI762)+Constants!$B$4*AE763+AJ762)-(Constants!$B$4+Constants!$B$5)*AI763</f>
        <v>0</v>
      </c>
      <c r="AK763">
        <f>((Constants!$B$5*AK762)+Constants!$B$4*AF763+AL762)/(Constants!$B$5+Constants!$B$4)</f>
        <v>400.5</v>
      </c>
      <c r="AL763">
        <f>((Constants!$B$5*AK762)+Constants!$B$4*AF763+AL762)-(Constants!$B$5+Constants!$B$4)*AK763</f>
        <v>0</v>
      </c>
      <c r="AM763">
        <f t="shared" si="213"/>
        <v>1</v>
      </c>
      <c r="AN763">
        <f t="shared" si="214"/>
        <v>1</v>
      </c>
      <c r="AO763">
        <f>(200000*(ABS(N763)-ABS(N761))+Constants!$B$7)/(2*Constants!$B$7)</f>
        <v>0.5</v>
      </c>
      <c r="AP763">
        <f>(200000*(ABS(O763)-ABS(O761))+Constants!$B$7)/(2*Constants!$B$7)</f>
        <v>0.5</v>
      </c>
      <c r="AQ763">
        <f t="shared" si="215"/>
        <v>1</v>
      </c>
      <c r="AR763">
        <f>(Constants!$B$3*Constants!$B$8*I763*K763+AS762)/(Constants!$B$9*Constants!$B$4)</f>
        <v>2.51327433628319</v>
      </c>
      <c r="AS763">
        <f>(Constants!$B$3*Constants!$B$8*I763*K763+AS762)-(AR763*Constants!$B$9*Constants!$B$4)</f>
        <v>0</v>
      </c>
      <c r="AT763">
        <f t="shared" si="216"/>
        <v>1912.60176991147</v>
      </c>
      <c r="AU763">
        <f t="array" ref="AU763">IF(SUMPRODUCT(--(SIGN(AN730:AN762)=SIGN(K731:K763)))=0,2,IF(AV762&gt;0,1,0))</f>
        <v>0</v>
      </c>
      <c r="AV763">
        <f>IF(AU763=2,ROUND(5*1000/Constants!$B$11,0),IF(AV762&gt;0,AV762-1,0))</f>
        <v>0</v>
      </c>
      <c r="AW763">
        <f t="shared" si="217"/>
        <v>0</v>
      </c>
      <c r="AX763">
        <f ca="1" t="array" ref="AX763">IF(AW763&gt;Constants!$B$12,2,IF(SUMPRODUCT(--(AX744:AX763=2))=0,0,1))</f>
        <v>2</v>
      </c>
      <c r="AZ763">
        <f t="array" ref="AZ763">IF(ABS(AG763)&gt;Constants!$B$13,2,IF(SUMPRODUCT(--(AZ743:AZ762=2))=0,0,1))</f>
        <v>0</v>
      </c>
    </row>
    <row r="764" spans="1:52">
      <c r="A764" s="3">
        <v>762</v>
      </c>
      <c r="B764">
        <f>Signals!D763</f>
        <v>1</v>
      </c>
      <c r="C764">
        <f>Signals!E763</f>
        <v>1</v>
      </c>
      <c r="D764">
        <f>Signals!G763</f>
        <v>0</v>
      </c>
      <c r="E764">
        <f>Signals!J763</f>
        <v>0</v>
      </c>
      <c r="F764">
        <f>Signals!K763</f>
        <v>0</v>
      </c>
      <c r="G764">
        <f>IF(Constants!$B$2=2,-B764,B764)</f>
        <v>1</v>
      </c>
      <c r="H764">
        <f>IF(Constants!$C$2=2,-C764,C764)</f>
        <v>1</v>
      </c>
      <c r="I764">
        <f t="shared" si="201"/>
        <v>1</v>
      </c>
      <c r="J764">
        <f t="shared" si="202"/>
        <v>1</v>
      </c>
      <c r="K764">
        <f t="shared" si="203"/>
        <v>1</v>
      </c>
      <c r="L764">
        <f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400.5</v>
      </c>
      <c r="M764">
        <f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400.5</v>
      </c>
      <c r="N764">
        <f t="shared" si="204"/>
        <v>400.5</v>
      </c>
      <c r="O764">
        <f t="shared" si="205"/>
        <v>400.5</v>
      </c>
      <c r="P764">
        <f>IF(I764&lt;&gt;0,(ABS(L764*Constants!$B$10)+50)/100,MAX(P763-ABS(N764*Constants!$B$4),0))</f>
        <v>0.54005</v>
      </c>
      <c r="Q764">
        <f>IF(J764&lt;&gt;0,(ABS(M764*Constants!$B$10)+50)/100,MAX(Q763-ABS(O764*Constants!$B$4),0))</f>
        <v>0.54005</v>
      </c>
      <c r="R764">
        <f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400.5</v>
      </c>
      <c r="S764">
        <f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400.5</v>
      </c>
      <c r="T764">
        <f t="shared" si="206"/>
        <v>400.5</v>
      </c>
      <c r="U764">
        <f t="shared" si="207"/>
        <v>400.5</v>
      </c>
      <c r="V764">
        <f>IF(I764&lt;&gt;0,(ABS(R764*Constants!$B$4)+50)/100,IF(R764=0,MAX((0-ABS(T764*Constants!$B$4)),0),(ABS(R764*Constants!$B$4)+50)/100))</f>
        <v>501.125</v>
      </c>
      <c r="W764">
        <f>IF(J764&lt;&gt;0,(ABS(S764*Constants!$B$4)+50)/100,IF(S764=0,MAX((0-ABS(U764*Constants!$B$4)),0),(ABS(S764*Constants!$B$4)+50)/100))</f>
        <v>501.125</v>
      </c>
      <c r="X764">
        <f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400.5</v>
      </c>
      <c r="Y764">
        <f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400.5</v>
      </c>
      <c r="Z764">
        <f t="shared" si="208"/>
        <v>400.5</v>
      </c>
      <c r="AA764">
        <f t="shared" si="209"/>
        <v>400.5</v>
      </c>
      <c r="AB764">
        <f>IF(I764&lt;&gt;0,(ABS(X764*Constants!$B$10)+50)/100,IF(X764=0,MAX((AB763-ABS(Z764*Constants!$B$4)),0),(ABS(X764*Constants!$B$4)+50)/100))</f>
        <v>0.54005</v>
      </c>
      <c r="AC764">
        <f>IF(J764&lt;&gt;0,(ABS(Y764*Constants!$B$10)+50)/100,IF(Y764=0,MAX((AC763-ABS(AA764*Constants!$B$4)),0),(ABS(Y764*Constants!$B$4)+50)/100))</f>
        <v>0.54005</v>
      </c>
      <c r="AD764">
        <f t="shared" si="210"/>
        <v>401</v>
      </c>
      <c r="AE764">
        <f t="shared" si="211"/>
        <v>400.5</v>
      </c>
      <c r="AF764">
        <f t="shared" si="212"/>
        <v>400.5</v>
      </c>
      <c r="AG764">
        <f>((Constants!$B$5*AG763)+Constants!$B$4*AD764+AH763)/(Constants!$B$5+Constants!$B$4)</f>
        <v>401</v>
      </c>
      <c r="AH764">
        <f>((Constants!$B$5*AG763)+Constants!$B$4*AD764+AH763)-(Constants!$B$5+Constants!$B$4)*AG764</f>
        <v>0</v>
      </c>
      <c r="AI764">
        <f>((Constants!$B$5*AI763)+Constants!$B$4*AE764+AJ763)/(Constants!$B$5+Constants!$B$4)</f>
        <v>400.5</v>
      </c>
      <c r="AJ764">
        <f>((Constants!$B$5*AI763)+Constants!$B$4*AE764+AJ763)-(Constants!$B$4+Constants!$B$5)*AI764</f>
        <v>0</v>
      </c>
      <c r="AK764">
        <f>((Constants!$B$5*AK763)+Constants!$B$4*AF764+AL763)/(Constants!$B$5+Constants!$B$4)</f>
        <v>400.5</v>
      </c>
      <c r="AL764">
        <f>((Constants!$B$5*AK763)+Constants!$B$4*AF764+AL763)-(Constants!$B$5+Constants!$B$4)*AK764</f>
        <v>0</v>
      </c>
      <c r="AM764">
        <f t="shared" si="213"/>
        <v>1</v>
      </c>
      <c r="AN764">
        <f t="shared" si="214"/>
        <v>1</v>
      </c>
      <c r="AO764">
        <f>(200000*(ABS(N764)-ABS(N762))+Constants!$B$7)/(2*Constants!$B$7)</f>
        <v>0.5</v>
      </c>
      <c r="AP764">
        <f>(200000*(ABS(O764)-ABS(O762))+Constants!$B$7)/(2*Constants!$B$7)</f>
        <v>0.5</v>
      </c>
      <c r="AQ764">
        <f t="shared" si="215"/>
        <v>1</v>
      </c>
      <c r="AR764">
        <f>(Constants!$B$3*Constants!$B$8*I764*K764+AS763)/(Constants!$B$9*Constants!$B$4)</f>
        <v>2.51327433628319</v>
      </c>
      <c r="AS764">
        <f>(Constants!$B$3*Constants!$B$8*I764*K764+AS763)-(AR764*Constants!$B$9*Constants!$B$4)</f>
        <v>0</v>
      </c>
      <c r="AT764">
        <f t="shared" si="216"/>
        <v>1915.11504424775</v>
      </c>
      <c r="AU764">
        <f t="array" ref="AU764">IF(SUMPRODUCT(--(SIGN(AN731:AN763)=SIGN(K732:K764)))=0,2,IF(AV763&gt;0,1,0))</f>
        <v>0</v>
      </c>
      <c r="AV764">
        <f>IF(AU764=2,ROUND(5*1000/Constants!$B$11,0),IF(AV763&gt;0,AV763-1,0))</f>
        <v>0</v>
      </c>
      <c r="AW764">
        <f t="shared" si="217"/>
        <v>0</v>
      </c>
      <c r="AX764">
        <f ca="1" t="array" ref="AX764">IF(AW764&gt;Constants!$B$12,2,IF(SUMPRODUCT(--(AX745:AX764=2))=0,0,1))</f>
        <v>2</v>
      </c>
      <c r="AZ764">
        <f t="array" ref="AZ764">IF(ABS(AG764)&gt;Constants!$B$13,2,IF(SUMPRODUCT(--(AZ744:AZ763=2))=0,0,1))</f>
        <v>0</v>
      </c>
    </row>
    <row r="765" spans="1:52">
      <c r="A765" s="3">
        <v>763</v>
      </c>
      <c r="B765">
        <f>Signals!D764</f>
        <v>1</v>
      </c>
      <c r="C765">
        <f>Signals!E764</f>
        <v>1</v>
      </c>
      <c r="D765">
        <f>Signals!G764</f>
        <v>0</v>
      </c>
      <c r="E765">
        <f>Signals!J764</f>
        <v>0</v>
      </c>
      <c r="F765">
        <f>Signals!K764</f>
        <v>0</v>
      </c>
      <c r="G765">
        <f>IF(Constants!$B$2=2,-B765,B765)</f>
        <v>1</v>
      </c>
      <c r="H765">
        <f>IF(Constants!$C$2=2,-C765,C765)</f>
        <v>1</v>
      </c>
      <c r="I765">
        <f t="shared" si="201"/>
        <v>1</v>
      </c>
      <c r="J765">
        <f t="shared" si="202"/>
        <v>1</v>
      </c>
      <c r="K765">
        <f t="shared" si="203"/>
        <v>1</v>
      </c>
      <c r="L765">
        <f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400.5</v>
      </c>
      <c r="M765">
        <f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400.5</v>
      </c>
      <c r="N765">
        <f t="shared" si="204"/>
        <v>400.5</v>
      </c>
      <c r="O765">
        <f t="shared" si="205"/>
        <v>400.5</v>
      </c>
      <c r="P765">
        <f>IF(I765&lt;&gt;0,(ABS(L765*Constants!$B$10)+50)/100,MAX(P764-ABS(N765*Constants!$B$4),0))</f>
        <v>0.54005</v>
      </c>
      <c r="Q765">
        <f>IF(J765&lt;&gt;0,(ABS(M765*Constants!$B$10)+50)/100,MAX(Q764-ABS(O765*Constants!$B$4),0))</f>
        <v>0.54005</v>
      </c>
      <c r="R765">
        <f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400.5</v>
      </c>
      <c r="S765">
        <f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400.5</v>
      </c>
      <c r="T765">
        <f t="shared" si="206"/>
        <v>400.5</v>
      </c>
      <c r="U765">
        <f t="shared" si="207"/>
        <v>400.5</v>
      </c>
      <c r="V765">
        <f>IF(I765&lt;&gt;0,(ABS(R765*Constants!$B$4)+50)/100,IF(R765=0,MAX((0-ABS(T765*Constants!$B$4)),0),(ABS(R765*Constants!$B$4)+50)/100))</f>
        <v>501.125</v>
      </c>
      <c r="W765">
        <f>IF(J765&lt;&gt;0,(ABS(S765*Constants!$B$4)+50)/100,IF(S765=0,MAX((0-ABS(U765*Constants!$B$4)),0),(ABS(S765*Constants!$B$4)+50)/100))</f>
        <v>501.125</v>
      </c>
      <c r="X765">
        <f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400.5</v>
      </c>
      <c r="Y765">
        <f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400.5</v>
      </c>
      <c r="Z765">
        <f t="shared" si="208"/>
        <v>400.5</v>
      </c>
      <c r="AA765">
        <f t="shared" si="209"/>
        <v>400.5</v>
      </c>
      <c r="AB765">
        <f>IF(I765&lt;&gt;0,(ABS(X765*Constants!$B$10)+50)/100,IF(X765=0,MAX((AB764-ABS(Z765*Constants!$B$4)),0),(ABS(X765*Constants!$B$4)+50)/100))</f>
        <v>0.54005</v>
      </c>
      <c r="AC765">
        <f>IF(J765&lt;&gt;0,(ABS(Y765*Constants!$B$10)+50)/100,IF(Y765=0,MAX((AC764-ABS(AA765*Constants!$B$4)),0),(ABS(Y765*Constants!$B$4)+50)/100))</f>
        <v>0.54005</v>
      </c>
      <c r="AD765">
        <f t="shared" si="210"/>
        <v>401</v>
      </c>
      <c r="AE765">
        <f t="shared" si="211"/>
        <v>400.5</v>
      </c>
      <c r="AF765">
        <f t="shared" si="212"/>
        <v>400.5</v>
      </c>
      <c r="AG765">
        <f>((Constants!$B$5*AG764)+Constants!$B$4*AD765+AH764)/(Constants!$B$5+Constants!$B$4)</f>
        <v>401</v>
      </c>
      <c r="AH765">
        <f>((Constants!$B$5*AG764)+Constants!$B$4*AD765+AH764)-(Constants!$B$5+Constants!$B$4)*AG765</f>
        <v>0</v>
      </c>
      <c r="AI765">
        <f>((Constants!$B$5*AI764)+Constants!$B$4*AE765+AJ764)/(Constants!$B$5+Constants!$B$4)</f>
        <v>400.5</v>
      </c>
      <c r="AJ765">
        <f>((Constants!$B$5*AI764)+Constants!$B$4*AE765+AJ764)-(Constants!$B$4+Constants!$B$5)*AI765</f>
        <v>0</v>
      </c>
      <c r="AK765">
        <f>((Constants!$B$5*AK764)+Constants!$B$4*AF765+AL764)/(Constants!$B$5+Constants!$B$4)</f>
        <v>400.5</v>
      </c>
      <c r="AL765">
        <f>((Constants!$B$5*AK764)+Constants!$B$4*AF765+AL764)-(Constants!$B$5+Constants!$B$4)*AK765</f>
        <v>0</v>
      </c>
      <c r="AM765">
        <f t="shared" si="213"/>
        <v>1</v>
      </c>
      <c r="AN765">
        <f t="shared" si="214"/>
        <v>1</v>
      </c>
      <c r="AO765">
        <f>(200000*(ABS(N765)-ABS(N763))+Constants!$B$7)/(2*Constants!$B$7)</f>
        <v>0.5</v>
      </c>
      <c r="AP765">
        <f>(200000*(ABS(O765)-ABS(O763))+Constants!$B$7)/(2*Constants!$B$7)</f>
        <v>0.5</v>
      </c>
      <c r="AQ765">
        <f t="shared" si="215"/>
        <v>1</v>
      </c>
      <c r="AR765">
        <f>(Constants!$B$3*Constants!$B$8*I765*K765+AS764)/(Constants!$B$9*Constants!$B$4)</f>
        <v>2.51327433628319</v>
      </c>
      <c r="AS765">
        <f>(Constants!$B$3*Constants!$B$8*I765*K765+AS764)-(AR765*Constants!$B$9*Constants!$B$4)</f>
        <v>0</v>
      </c>
      <c r="AT765">
        <f t="shared" si="216"/>
        <v>1917.62831858403</v>
      </c>
      <c r="AU765">
        <f t="array" ref="AU765">IF(SUMPRODUCT(--(SIGN(AN732:AN764)=SIGN(K733:K765)))=0,2,IF(AV764&gt;0,1,0))</f>
        <v>0</v>
      </c>
      <c r="AV765">
        <f>IF(AU765=2,ROUND(5*1000/Constants!$B$11,0),IF(AV764&gt;0,AV764-1,0))</f>
        <v>0</v>
      </c>
      <c r="AW765">
        <f t="shared" si="217"/>
        <v>0</v>
      </c>
      <c r="AX765">
        <f ca="1" t="array" ref="AX765">IF(AW765&gt;Constants!$B$12,2,IF(SUMPRODUCT(--(AX746:AX765=2))=0,0,1))</f>
        <v>2</v>
      </c>
      <c r="AZ765">
        <f t="array" ref="AZ765">IF(ABS(AG765)&gt;Constants!$B$13,2,IF(SUMPRODUCT(--(AZ745:AZ764=2))=0,0,1))</f>
        <v>0</v>
      </c>
    </row>
    <row r="766" spans="1:52">
      <c r="A766" s="3">
        <v>764</v>
      </c>
      <c r="B766">
        <f>Signals!D765</f>
        <v>1</v>
      </c>
      <c r="C766">
        <f>Signals!E765</f>
        <v>1</v>
      </c>
      <c r="D766">
        <f>Signals!G765</f>
        <v>0</v>
      </c>
      <c r="E766">
        <f>Signals!J765</f>
        <v>0</v>
      </c>
      <c r="F766">
        <f>Signals!K765</f>
        <v>0</v>
      </c>
      <c r="G766">
        <f>IF(Constants!$B$2=2,-B766,B766)</f>
        <v>1</v>
      </c>
      <c r="H766">
        <f>IF(Constants!$C$2=2,-C766,C766)</f>
        <v>1</v>
      </c>
      <c r="I766">
        <f t="shared" si="201"/>
        <v>1</v>
      </c>
      <c r="J766">
        <f t="shared" si="202"/>
        <v>1</v>
      </c>
      <c r="K766">
        <f t="shared" si="203"/>
        <v>1</v>
      </c>
      <c r="L766">
        <f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400.5</v>
      </c>
      <c r="M766">
        <f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400.5</v>
      </c>
      <c r="N766">
        <f t="shared" si="204"/>
        <v>400.5</v>
      </c>
      <c r="O766">
        <f t="shared" si="205"/>
        <v>400.5</v>
      </c>
      <c r="P766">
        <f>IF(I766&lt;&gt;0,(ABS(L766*Constants!$B$10)+50)/100,MAX(P765-ABS(N766*Constants!$B$4),0))</f>
        <v>0.54005</v>
      </c>
      <c r="Q766">
        <f>IF(J766&lt;&gt;0,(ABS(M766*Constants!$B$10)+50)/100,MAX(Q765-ABS(O766*Constants!$B$4),0))</f>
        <v>0.54005</v>
      </c>
      <c r="R766">
        <f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400.5</v>
      </c>
      <c r="S766">
        <f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400.5</v>
      </c>
      <c r="T766">
        <f t="shared" si="206"/>
        <v>400.5</v>
      </c>
      <c r="U766">
        <f t="shared" si="207"/>
        <v>400.5</v>
      </c>
      <c r="V766">
        <f>IF(I766&lt;&gt;0,(ABS(R766*Constants!$B$4)+50)/100,IF(R766=0,MAX((0-ABS(T766*Constants!$B$4)),0),(ABS(R766*Constants!$B$4)+50)/100))</f>
        <v>501.125</v>
      </c>
      <c r="W766">
        <f>IF(J766&lt;&gt;0,(ABS(S766*Constants!$B$4)+50)/100,IF(S766=0,MAX((0-ABS(U766*Constants!$B$4)),0),(ABS(S766*Constants!$B$4)+50)/100))</f>
        <v>501.125</v>
      </c>
      <c r="X766">
        <f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400.5</v>
      </c>
      <c r="Y766">
        <f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400.5</v>
      </c>
      <c r="Z766">
        <f t="shared" si="208"/>
        <v>400.5</v>
      </c>
      <c r="AA766">
        <f t="shared" si="209"/>
        <v>400.5</v>
      </c>
      <c r="AB766">
        <f>IF(I766&lt;&gt;0,(ABS(X766*Constants!$B$10)+50)/100,IF(X766=0,MAX((AB765-ABS(Z766*Constants!$B$4)),0),(ABS(X766*Constants!$B$4)+50)/100))</f>
        <v>0.54005</v>
      </c>
      <c r="AC766">
        <f>IF(J766&lt;&gt;0,(ABS(Y766*Constants!$B$10)+50)/100,IF(Y766=0,MAX((AC765-ABS(AA766*Constants!$B$4)),0),(ABS(Y766*Constants!$B$4)+50)/100))</f>
        <v>0.54005</v>
      </c>
      <c r="AD766">
        <f t="shared" si="210"/>
        <v>401</v>
      </c>
      <c r="AE766">
        <f t="shared" si="211"/>
        <v>400.5</v>
      </c>
      <c r="AF766">
        <f t="shared" si="212"/>
        <v>400.5</v>
      </c>
      <c r="AG766">
        <f>((Constants!$B$5*AG765)+Constants!$B$4*AD766+AH765)/(Constants!$B$5+Constants!$B$4)</f>
        <v>401</v>
      </c>
      <c r="AH766">
        <f>((Constants!$B$5*AG765)+Constants!$B$4*AD766+AH765)-(Constants!$B$5+Constants!$B$4)*AG766</f>
        <v>0</v>
      </c>
      <c r="AI766">
        <f>((Constants!$B$5*AI765)+Constants!$B$4*AE766+AJ765)/(Constants!$B$5+Constants!$B$4)</f>
        <v>400.5</v>
      </c>
      <c r="AJ766">
        <f>((Constants!$B$5*AI765)+Constants!$B$4*AE766+AJ765)-(Constants!$B$4+Constants!$B$5)*AI766</f>
        <v>0</v>
      </c>
      <c r="AK766">
        <f>((Constants!$B$5*AK765)+Constants!$B$4*AF766+AL765)/(Constants!$B$5+Constants!$B$4)</f>
        <v>400.5</v>
      </c>
      <c r="AL766">
        <f>((Constants!$B$5*AK765)+Constants!$B$4*AF766+AL765)-(Constants!$B$5+Constants!$B$4)*AK766</f>
        <v>0</v>
      </c>
      <c r="AM766">
        <f t="shared" si="213"/>
        <v>1</v>
      </c>
      <c r="AN766">
        <f t="shared" si="214"/>
        <v>1</v>
      </c>
      <c r="AO766">
        <f>(200000*(ABS(N766)-ABS(N764))+Constants!$B$7)/(2*Constants!$B$7)</f>
        <v>0.5</v>
      </c>
      <c r="AP766">
        <f>(200000*(ABS(O766)-ABS(O764))+Constants!$B$7)/(2*Constants!$B$7)</f>
        <v>0.5</v>
      </c>
      <c r="AQ766">
        <f t="shared" si="215"/>
        <v>1</v>
      </c>
      <c r="AR766">
        <f>(Constants!$B$3*Constants!$B$8*I766*K766+AS765)/(Constants!$B$9*Constants!$B$4)</f>
        <v>2.51327433628319</v>
      </c>
      <c r="AS766">
        <f>(Constants!$B$3*Constants!$B$8*I766*K766+AS765)-(AR766*Constants!$B$9*Constants!$B$4)</f>
        <v>0</v>
      </c>
      <c r="AT766">
        <f t="shared" si="216"/>
        <v>1920.14159292032</v>
      </c>
      <c r="AU766">
        <f t="array" ref="AU766">IF(SUMPRODUCT(--(SIGN(AN733:AN765)=SIGN(K734:K766)))=0,2,IF(AV765&gt;0,1,0))</f>
        <v>0</v>
      </c>
      <c r="AV766">
        <f>IF(AU766=2,ROUND(5*1000/Constants!$B$11,0),IF(AV765&gt;0,AV765-1,0))</f>
        <v>0</v>
      </c>
      <c r="AW766">
        <f t="shared" si="217"/>
        <v>0</v>
      </c>
      <c r="AX766">
        <f ca="1" t="array" ref="AX766">IF(AW766&gt;Constants!$B$12,2,IF(SUMPRODUCT(--(AX747:AX766=2))=0,0,1))</f>
        <v>2</v>
      </c>
      <c r="AZ766">
        <f t="array" ref="AZ766">IF(ABS(AG766)&gt;Constants!$B$13,2,IF(SUMPRODUCT(--(AZ746:AZ765=2))=0,0,1))</f>
        <v>0</v>
      </c>
    </row>
    <row r="767" spans="1:52">
      <c r="A767" s="3">
        <v>765</v>
      </c>
      <c r="B767">
        <f>Signals!D766</f>
        <v>1</v>
      </c>
      <c r="C767">
        <f>Signals!E766</f>
        <v>1</v>
      </c>
      <c r="D767">
        <f>Signals!G766</f>
        <v>0</v>
      </c>
      <c r="E767">
        <f>Signals!J766</f>
        <v>0</v>
      </c>
      <c r="F767">
        <f>Signals!K766</f>
        <v>0</v>
      </c>
      <c r="G767">
        <f>IF(Constants!$B$2=2,-B767,B767)</f>
        <v>1</v>
      </c>
      <c r="H767">
        <f>IF(Constants!$C$2=2,-C767,C767)</f>
        <v>1</v>
      </c>
      <c r="I767">
        <f t="shared" si="201"/>
        <v>1</v>
      </c>
      <c r="J767">
        <f t="shared" si="202"/>
        <v>1</v>
      </c>
      <c r="K767">
        <f t="shared" si="203"/>
        <v>1</v>
      </c>
      <c r="L767">
        <f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400.5</v>
      </c>
      <c r="M767">
        <f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400.5</v>
      </c>
      <c r="N767">
        <f t="shared" si="204"/>
        <v>400.5</v>
      </c>
      <c r="O767">
        <f t="shared" si="205"/>
        <v>400.5</v>
      </c>
      <c r="P767">
        <f>IF(I767&lt;&gt;0,(ABS(L767*Constants!$B$10)+50)/100,MAX(P766-ABS(N767*Constants!$B$4),0))</f>
        <v>0.54005</v>
      </c>
      <c r="Q767">
        <f>IF(J767&lt;&gt;0,(ABS(M767*Constants!$B$10)+50)/100,MAX(Q766-ABS(O767*Constants!$B$4),0))</f>
        <v>0.54005</v>
      </c>
      <c r="R767">
        <f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400.5</v>
      </c>
      <c r="S767">
        <f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400.5</v>
      </c>
      <c r="T767">
        <f t="shared" si="206"/>
        <v>400.5</v>
      </c>
      <c r="U767">
        <f t="shared" si="207"/>
        <v>400.5</v>
      </c>
      <c r="V767">
        <f>IF(I767&lt;&gt;0,(ABS(R767*Constants!$B$4)+50)/100,IF(R767=0,MAX((0-ABS(T767*Constants!$B$4)),0),(ABS(R767*Constants!$B$4)+50)/100))</f>
        <v>501.125</v>
      </c>
      <c r="W767">
        <f>IF(J767&lt;&gt;0,(ABS(S767*Constants!$B$4)+50)/100,IF(S767=0,MAX((0-ABS(U767*Constants!$B$4)),0),(ABS(S767*Constants!$B$4)+50)/100))</f>
        <v>501.125</v>
      </c>
      <c r="X767">
        <f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400.5</v>
      </c>
      <c r="Y767">
        <f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400.5</v>
      </c>
      <c r="Z767">
        <f t="shared" si="208"/>
        <v>400.5</v>
      </c>
      <c r="AA767">
        <f t="shared" si="209"/>
        <v>400.5</v>
      </c>
      <c r="AB767">
        <f>IF(I767&lt;&gt;0,(ABS(X767*Constants!$B$10)+50)/100,IF(X767=0,MAX((AB766-ABS(Z767*Constants!$B$4)),0),(ABS(X767*Constants!$B$4)+50)/100))</f>
        <v>0.54005</v>
      </c>
      <c r="AC767">
        <f>IF(J767&lt;&gt;0,(ABS(Y767*Constants!$B$10)+50)/100,IF(Y767=0,MAX((AC766-ABS(AA767*Constants!$B$4)),0),(ABS(Y767*Constants!$B$4)+50)/100))</f>
        <v>0.54005</v>
      </c>
      <c r="AD767">
        <f t="shared" si="210"/>
        <v>401</v>
      </c>
      <c r="AE767">
        <f t="shared" si="211"/>
        <v>400.5</v>
      </c>
      <c r="AF767">
        <f t="shared" si="212"/>
        <v>400.5</v>
      </c>
      <c r="AG767">
        <f>((Constants!$B$5*AG766)+Constants!$B$4*AD767+AH766)/(Constants!$B$5+Constants!$B$4)</f>
        <v>401</v>
      </c>
      <c r="AH767">
        <f>((Constants!$B$5*AG766)+Constants!$B$4*AD767+AH766)-(Constants!$B$5+Constants!$B$4)*AG767</f>
        <v>0</v>
      </c>
      <c r="AI767">
        <f>((Constants!$B$5*AI766)+Constants!$B$4*AE767+AJ766)/(Constants!$B$5+Constants!$B$4)</f>
        <v>400.5</v>
      </c>
      <c r="AJ767">
        <f>((Constants!$B$5*AI766)+Constants!$B$4*AE767+AJ766)-(Constants!$B$4+Constants!$B$5)*AI767</f>
        <v>0</v>
      </c>
      <c r="AK767">
        <f>((Constants!$B$5*AK766)+Constants!$B$4*AF767+AL766)/(Constants!$B$5+Constants!$B$4)</f>
        <v>400.5</v>
      </c>
      <c r="AL767">
        <f>((Constants!$B$5*AK766)+Constants!$B$4*AF767+AL766)-(Constants!$B$5+Constants!$B$4)*AK767</f>
        <v>0</v>
      </c>
      <c r="AM767">
        <f t="shared" si="213"/>
        <v>1</v>
      </c>
      <c r="AN767">
        <f t="shared" si="214"/>
        <v>1</v>
      </c>
      <c r="AO767">
        <f>(200000*(ABS(N767)-ABS(N765))+Constants!$B$7)/(2*Constants!$B$7)</f>
        <v>0.5</v>
      </c>
      <c r="AP767">
        <f>(200000*(ABS(O767)-ABS(O765))+Constants!$B$7)/(2*Constants!$B$7)</f>
        <v>0.5</v>
      </c>
      <c r="AQ767">
        <f t="shared" si="215"/>
        <v>1</v>
      </c>
      <c r="AR767">
        <f>(Constants!$B$3*Constants!$B$8*I767*K767+AS766)/(Constants!$B$9*Constants!$B$4)</f>
        <v>2.51327433628319</v>
      </c>
      <c r="AS767">
        <f>(Constants!$B$3*Constants!$B$8*I767*K767+AS766)-(AR767*Constants!$B$9*Constants!$B$4)</f>
        <v>0</v>
      </c>
      <c r="AT767">
        <f t="shared" si="216"/>
        <v>1922.6548672566</v>
      </c>
      <c r="AU767">
        <f t="array" ref="AU767">IF(SUMPRODUCT(--(SIGN(AN734:AN766)=SIGN(K735:K767)))=0,2,IF(AV766&gt;0,1,0))</f>
        <v>0</v>
      </c>
      <c r="AV767">
        <f>IF(AU767=2,ROUND(5*1000/Constants!$B$11,0),IF(AV766&gt;0,AV766-1,0))</f>
        <v>0</v>
      </c>
      <c r="AW767">
        <f t="shared" si="217"/>
        <v>0</v>
      </c>
      <c r="AX767">
        <f ca="1" t="array" ref="AX767">IF(AW767&gt;Constants!$B$12,2,IF(SUMPRODUCT(--(AX748:AX767=2))=0,0,1))</f>
        <v>2</v>
      </c>
      <c r="AZ767">
        <f t="array" ref="AZ767">IF(ABS(AG767)&gt;Constants!$B$13,2,IF(SUMPRODUCT(--(AZ747:AZ766=2))=0,0,1))</f>
        <v>0</v>
      </c>
    </row>
    <row r="768" spans="1:52">
      <c r="A768" s="3">
        <v>766</v>
      </c>
      <c r="B768">
        <f>Signals!D767</f>
        <v>1</v>
      </c>
      <c r="C768">
        <f>Signals!E767</f>
        <v>1</v>
      </c>
      <c r="D768">
        <f>Signals!G767</f>
        <v>0</v>
      </c>
      <c r="E768">
        <f>Signals!J767</f>
        <v>0</v>
      </c>
      <c r="F768">
        <f>Signals!K767</f>
        <v>0</v>
      </c>
      <c r="G768">
        <f>IF(Constants!$B$2=2,-B768,B768)</f>
        <v>1</v>
      </c>
      <c r="H768">
        <f>IF(Constants!$C$2=2,-C768,C768)</f>
        <v>1</v>
      </c>
      <c r="I768">
        <f t="shared" si="201"/>
        <v>1</v>
      </c>
      <c r="J768">
        <f t="shared" si="202"/>
        <v>1</v>
      </c>
      <c r="K768">
        <f t="shared" si="203"/>
        <v>1</v>
      </c>
      <c r="L768">
        <f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400.5</v>
      </c>
      <c r="M768">
        <f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400.5</v>
      </c>
      <c r="N768">
        <f t="shared" si="204"/>
        <v>400.5</v>
      </c>
      <c r="O768">
        <f t="shared" si="205"/>
        <v>400.5</v>
      </c>
      <c r="P768">
        <f>IF(I768&lt;&gt;0,(ABS(L768*Constants!$B$10)+50)/100,MAX(P767-ABS(N768*Constants!$B$4),0))</f>
        <v>0.54005</v>
      </c>
      <c r="Q768">
        <f>IF(J768&lt;&gt;0,(ABS(M768*Constants!$B$10)+50)/100,MAX(Q767-ABS(O768*Constants!$B$4),0))</f>
        <v>0.54005</v>
      </c>
      <c r="R768">
        <f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400.5</v>
      </c>
      <c r="S768">
        <f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400.5</v>
      </c>
      <c r="T768">
        <f t="shared" si="206"/>
        <v>400.5</v>
      </c>
      <c r="U768">
        <f t="shared" si="207"/>
        <v>400.5</v>
      </c>
      <c r="V768">
        <f>IF(I768&lt;&gt;0,(ABS(R768*Constants!$B$4)+50)/100,IF(R768=0,MAX((0-ABS(T768*Constants!$B$4)),0),(ABS(R768*Constants!$B$4)+50)/100))</f>
        <v>501.125</v>
      </c>
      <c r="W768">
        <f>IF(J768&lt;&gt;0,(ABS(S768*Constants!$B$4)+50)/100,IF(S768=0,MAX((0-ABS(U768*Constants!$B$4)),0),(ABS(S768*Constants!$B$4)+50)/100))</f>
        <v>501.125</v>
      </c>
      <c r="X768">
        <f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400.5</v>
      </c>
      <c r="Y768">
        <f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400.5</v>
      </c>
      <c r="Z768">
        <f t="shared" si="208"/>
        <v>400.5</v>
      </c>
      <c r="AA768">
        <f t="shared" si="209"/>
        <v>400.5</v>
      </c>
      <c r="AB768">
        <f>IF(I768&lt;&gt;0,(ABS(X768*Constants!$B$10)+50)/100,IF(X768=0,MAX((AB767-ABS(Z768*Constants!$B$4)),0),(ABS(X768*Constants!$B$4)+50)/100))</f>
        <v>0.54005</v>
      </c>
      <c r="AC768">
        <f>IF(J768&lt;&gt;0,(ABS(Y768*Constants!$B$10)+50)/100,IF(Y768=0,MAX((AC767-ABS(AA768*Constants!$B$4)),0),(ABS(Y768*Constants!$B$4)+50)/100))</f>
        <v>0.54005</v>
      </c>
      <c r="AD768">
        <f t="shared" si="210"/>
        <v>401</v>
      </c>
      <c r="AE768">
        <f t="shared" si="211"/>
        <v>400.5</v>
      </c>
      <c r="AF768">
        <f t="shared" si="212"/>
        <v>400.5</v>
      </c>
      <c r="AG768">
        <f>((Constants!$B$5*AG767)+Constants!$B$4*AD768+AH767)/(Constants!$B$5+Constants!$B$4)</f>
        <v>401</v>
      </c>
      <c r="AH768">
        <f>((Constants!$B$5*AG767)+Constants!$B$4*AD768+AH767)-(Constants!$B$5+Constants!$B$4)*AG768</f>
        <v>0</v>
      </c>
      <c r="AI768">
        <f>((Constants!$B$5*AI767)+Constants!$B$4*AE768+AJ767)/(Constants!$B$5+Constants!$B$4)</f>
        <v>400.5</v>
      </c>
      <c r="AJ768">
        <f>((Constants!$B$5*AI767)+Constants!$B$4*AE768+AJ767)-(Constants!$B$4+Constants!$B$5)*AI768</f>
        <v>0</v>
      </c>
      <c r="AK768">
        <f>((Constants!$B$5*AK767)+Constants!$B$4*AF768+AL767)/(Constants!$B$5+Constants!$B$4)</f>
        <v>400.5</v>
      </c>
      <c r="AL768">
        <f>((Constants!$B$5*AK767)+Constants!$B$4*AF768+AL767)-(Constants!$B$5+Constants!$B$4)*AK768</f>
        <v>0</v>
      </c>
      <c r="AM768">
        <f t="shared" si="213"/>
        <v>1</v>
      </c>
      <c r="AN768">
        <f t="shared" si="214"/>
        <v>1</v>
      </c>
      <c r="AO768">
        <f>(200000*(ABS(N768)-ABS(N766))+Constants!$B$7)/(2*Constants!$B$7)</f>
        <v>0.5</v>
      </c>
      <c r="AP768">
        <f>(200000*(ABS(O768)-ABS(O766))+Constants!$B$7)/(2*Constants!$B$7)</f>
        <v>0.5</v>
      </c>
      <c r="AQ768">
        <f t="shared" si="215"/>
        <v>1</v>
      </c>
      <c r="AR768">
        <f>(Constants!$B$3*Constants!$B$8*I768*K768+AS767)/(Constants!$B$9*Constants!$B$4)</f>
        <v>2.51327433628319</v>
      </c>
      <c r="AS768">
        <f>(Constants!$B$3*Constants!$B$8*I768*K768+AS767)-(AR768*Constants!$B$9*Constants!$B$4)</f>
        <v>0</v>
      </c>
      <c r="AT768">
        <f t="shared" si="216"/>
        <v>1925.16814159288</v>
      </c>
      <c r="AU768">
        <f t="array" ref="AU768">IF(SUMPRODUCT(--(SIGN(AN735:AN767)=SIGN(K736:K768)))=0,2,IF(AV767&gt;0,1,0))</f>
        <v>0</v>
      </c>
      <c r="AV768">
        <f>IF(AU768=2,ROUND(5*1000/Constants!$B$11,0),IF(AV767&gt;0,AV767-1,0))</f>
        <v>0</v>
      </c>
      <c r="AW768">
        <f t="shared" si="217"/>
        <v>0</v>
      </c>
      <c r="AX768">
        <f ca="1" t="array" ref="AX768">IF(AW768&gt;Constants!$B$12,2,IF(SUMPRODUCT(--(AX749:AX768=2))=0,0,1))</f>
        <v>2</v>
      </c>
      <c r="AZ768">
        <f t="array" ref="AZ768">IF(ABS(AG768)&gt;Constants!$B$13,2,IF(SUMPRODUCT(--(AZ748:AZ767=2))=0,0,1))</f>
        <v>0</v>
      </c>
    </row>
    <row r="769" spans="1:52">
      <c r="A769" s="3">
        <v>767</v>
      </c>
      <c r="B769">
        <f>Signals!D768</f>
        <v>1</v>
      </c>
      <c r="C769">
        <f>Signals!E768</f>
        <v>1</v>
      </c>
      <c r="D769">
        <f>Signals!G768</f>
        <v>0</v>
      </c>
      <c r="E769">
        <f>Signals!J768</f>
        <v>0</v>
      </c>
      <c r="F769">
        <f>Signals!K768</f>
        <v>0</v>
      </c>
      <c r="G769">
        <f>IF(Constants!$B$2=2,-B769,B769)</f>
        <v>1</v>
      </c>
      <c r="H769">
        <f>IF(Constants!$C$2=2,-C769,C769)</f>
        <v>1</v>
      </c>
      <c r="I769">
        <f t="shared" si="201"/>
        <v>1</v>
      </c>
      <c r="J769">
        <f t="shared" si="202"/>
        <v>1</v>
      </c>
      <c r="K769">
        <f t="shared" si="203"/>
        <v>1</v>
      </c>
      <c r="L769">
        <f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400.5</v>
      </c>
      <c r="M769">
        <f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400.5</v>
      </c>
      <c r="N769">
        <f t="shared" si="204"/>
        <v>400.5</v>
      </c>
      <c r="O769">
        <f t="shared" si="205"/>
        <v>400.5</v>
      </c>
      <c r="P769">
        <f>IF(I769&lt;&gt;0,(ABS(L769*Constants!$B$10)+50)/100,MAX(P768-ABS(N769*Constants!$B$4),0))</f>
        <v>0.54005</v>
      </c>
      <c r="Q769">
        <f>IF(J769&lt;&gt;0,(ABS(M769*Constants!$B$10)+50)/100,MAX(Q768-ABS(O769*Constants!$B$4),0))</f>
        <v>0.54005</v>
      </c>
      <c r="R769">
        <f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400.5</v>
      </c>
      <c r="S769">
        <f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400.5</v>
      </c>
      <c r="T769">
        <f t="shared" si="206"/>
        <v>400.5</v>
      </c>
      <c r="U769">
        <f t="shared" si="207"/>
        <v>400.5</v>
      </c>
      <c r="V769">
        <f>IF(I769&lt;&gt;0,(ABS(R769*Constants!$B$4)+50)/100,IF(R769=0,MAX((0-ABS(T769*Constants!$B$4)),0),(ABS(R769*Constants!$B$4)+50)/100))</f>
        <v>501.125</v>
      </c>
      <c r="W769">
        <f>IF(J769&lt;&gt;0,(ABS(S769*Constants!$B$4)+50)/100,IF(S769=0,MAX((0-ABS(U769*Constants!$B$4)),0),(ABS(S769*Constants!$B$4)+50)/100))</f>
        <v>501.125</v>
      </c>
      <c r="X769">
        <f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400.5</v>
      </c>
      <c r="Y769">
        <f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400.5</v>
      </c>
      <c r="Z769">
        <f t="shared" si="208"/>
        <v>400.5</v>
      </c>
      <c r="AA769">
        <f t="shared" si="209"/>
        <v>400.5</v>
      </c>
      <c r="AB769">
        <f>IF(I769&lt;&gt;0,(ABS(X769*Constants!$B$10)+50)/100,IF(X769=0,MAX((AB768-ABS(Z769*Constants!$B$4)),0),(ABS(X769*Constants!$B$4)+50)/100))</f>
        <v>0.54005</v>
      </c>
      <c r="AC769">
        <f>IF(J769&lt;&gt;0,(ABS(Y769*Constants!$B$10)+50)/100,IF(Y769=0,MAX((AC768-ABS(AA769*Constants!$B$4)),0),(ABS(Y769*Constants!$B$4)+50)/100))</f>
        <v>0.54005</v>
      </c>
      <c r="AD769">
        <f t="shared" si="210"/>
        <v>401</v>
      </c>
      <c r="AE769">
        <f t="shared" si="211"/>
        <v>400.5</v>
      </c>
      <c r="AF769">
        <f t="shared" si="212"/>
        <v>400.5</v>
      </c>
      <c r="AG769">
        <f>((Constants!$B$5*AG768)+Constants!$B$4*AD769+AH768)/(Constants!$B$5+Constants!$B$4)</f>
        <v>401</v>
      </c>
      <c r="AH769">
        <f>((Constants!$B$5*AG768)+Constants!$B$4*AD769+AH768)-(Constants!$B$5+Constants!$B$4)*AG769</f>
        <v>0</v>
      </c>
      <c r="AI769">
        <f>((Constants!$B$5*AI768)+Constants!$B$4*AE769+AJ768)/(Constants!$B$5+Constants!$B$4)</f>
        <v>400.5</v>
      </c>
      <c r="AJ769">
        <f>((Constants!$B$5*AI768)+Constants!$B$4*AE769+AJ768)-(Constants!$B$4+Constants!$B$5)*AI769</f>
        <v>0</v>
      </c>
      <c r="AK769">
        <f>((Constants!$B$5*AK768)+Constants!$B$4*AF769+AL768)/(Constants!$B$5+Constants!$B$4)</f>
        <v>400.5</v>
      </c>
      <c r="AL769">
        <f>((Constants!$B$5*AK768)+Constants!$B$4*AF769+AL768)-(Constants!$B$5+Constants!$B$4)*AK769</f>
        <v>0</v>
      </c>
      <c r="AM769">
        <f t="shared" si="213"/>
        <v>1</v>
      </c>
      <c r="AN769">
        <f t="shared" si="214"/>
        <v>1</v>
      </c>
      <c r="AO769">
        <f>(200000*(ABS(N769)-ABS(N767))+Constants!$B$7)/(2*Constants!$B$7)</f>
        <v>0.5</v>
      </c>
      <c r="AP769">
        <f>(200000*(ABS(O769)-ABS(O767))+Constants!$B$7)/(2*Constants!$B$7)</f>
        <v>0.5</v>
      </c>
      <c r="AQ769">
        <f t="shared" si="215"/>
        <v>1</v>
      </c>
      <c r="AR769">
        <f>(Constants!$B$3*Constants!$B$8*I769*K769+AS768)/(Constants!$B$9*Constants!$B$4)</f>
        <v>2.51327433628319</v>
      </c>
      <c r="AS769">
        <f>(Constants!$B$3*Constants!$B$8*I769*K769+AS768)-(AR769*Constants!$B$9*Constants!$B$4)</f>
        <v>0</v>
      </c>
      <c r="AT769">
        <f t="shared" si="216"/>
        <v>1927.68141592916</v>
      </c>
      <c r="AU769">
        <f t="array" ref="AU769">IF(SUMPRODUCT(--(SIGN(AN736:AN768)=SIGN(K737:K769)))=0,2,IF(AV768&gt;0,1,0))</f>
        <v>0</v>
      </c>
      <c r="AV769">
        <f>IF(AU769=2,ROUND(5*1000/Constants!$B$11,0),IF(AV768&gt;0,AV768-1,0))</f>
        <v>0</v>
      </c>
      <c r="AW769">
        <f t="shared" si="217"/>
        <v>0</v>
      </c>
      <c r="AX769">
        <f ca="1" t="array" ref="AX769">IF(AW769&gt;Constants!$B$12,2,IF(SUMPRODUCT(--(AX750:AX769=2))=0,0,1))</f>
        <v>2</v>
      </c>
      <c r="AZ769">
        <f t="array" ref="AZ769">IF(ABS(AG769)&gt;Constants!$B$13,2,IF(SUMPRODUCT(--(AZ749:AZ768=2))=0,0,1))</f>
        <v>0</v>
      </c>
    </row>
    <row r="770" spans="1:52">
      <c r="A770" s="3">
        <v>768</v>
      </c>
      <c r="B770">
        <f>Signals!D769</f>
        <v>1</v>
      </c>
      <c r="C770">
        <f>Signals!E769</f>
        <v>1</v>
      </c>
      <c r="D770">
        <f>Signals!G769</f>
        <v>0</v>
      </c>
      <c r="E770">
        <f>Signals!J769</f>
        <v>0</v>
      </c>
      <c r="F770">
        <f>Signals!K769</f>
        <v>0</v>
      </c>
      <c r="G770">
        <f>IF(Constants!$B$2=2,-B770,B770)</f>
        <v>1</v>
      </c>
      <c r="H770">
        <f>IF(Constants!$C$2=2,-C770,C770)</f>
        <v>1</v>
      </c>
      <c r="I770">
        <f t="shared" si="201"/>
        <v>1</v>
      </c>
      <c r="J770">
        <f t="shared" si="202"/>
        <v>1</v>
      </c>
      <c r="K770">
        <f t="shared" si="203"/>
        <v>1</v>
      </c>
      <c r="L770">
        <f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400.5</v>
      </c>
      <c r="M770">
        <f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400.5</v>
      </c>
      <c r="N770">
        <f t="shared" si="204"/>
        <v>400.5</v>
      </c>
      <c r="O770">
        <f t="shared" si="205"/>
        <v>400.5</v>
      </c>
      <c r="P770">
        <f>IF(I770&lt;&gt;0,(ABS(L770*Constants!$B$10)+50)/100,MAX(P769-ABS(N770*Constants!$B$4),0))</f>
        <v>0.54005</v>
      </c>
      <c r="Q770">
        <f>IF(J770&lt;&gt;0,(ABS(M770*Constants!$B$10)+50)/100,MAX(Q769-ABS(O770*Constants!$B$4),0))</f>
        <v>0.54005</v>
      </c>
      <c r="R770">
        <f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400.5</v>
      </c>
      <c r="S770">
        <f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400.5</v>
      </c>
      <c r="T770">
        <f t="shared" si="206"/>
        <v>400.5</v>
      </c>
      <c r="U770">
        <f t="shared" si="207"/>
        <v>400.5</v>
      </c>
      <c r="V770">
        <f>IF(I770&lt;&gt;0,(ABS(R770*Constants!$B$4)+50)/100,IF(R770=0,MAX((0-ABS(T770*Constants!$B$4)),0),(ABS(R770*Constants!$B$4)+50)/100))</f>
        <v>501.125</v>
      </c>
      <c r="W770">
        <f>IF(J770&lt;&gt;0,(ABS(S770*Constants!$B$4)+50)/100,IF(S770=0,MAX((0-ABS(U770*Constants!$B$4)),0),(ABS(S770*Constants!$B$4)+50)/100))</f>
        <v>501.125</v>
      </c>
      <c r="X770">
        <f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400.5</v>
      </c>
      <c r="Y770">
        <f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400.5</v>
      </c>
      <c r="Z770">
        <f t="shared" si="208"/>
        <v>400.5</v>
      </c>
      <c r="AA770">
        <f t="shared" si="209"/>
        <v>400.5</v>
      </c>
      <c r="AB770">
        <f>IF(I770&lt;&gt;0,(ABS(X770*Constants!$B$10)+50)/100,IF(X770=0,MAX((AB769-ABS(Z770*Constants!$B$4)),0),(ABS(X770*Constants!$B$4)+50)/100))</f>
        <v>0.54005</v>
      </c>
      <c r="AC770">
        <f>IF(J770&lt;&gt;0,(ABS(Y770*Constants!$B$10)+50)/100,IF(Y770=0,MAX((AC769-ABS(AA770*Constants!$B$4)),0),(ABS(Y770*Constants!$B$4)+50)/100))</f>
        <v>0.54005</v>
      </c>
      <c r="AD770">
        <f t="shared" si="210"/>
        <v>401</v>
      </c>
      <c r="AE770">
        <f t="shared" si="211"/>
        <v>400.5</v>
      </c>
      <c r="AF770">
        <f t="shared" si="212"/>
        <v>400.5</v>
      </c>
      <c r="AG770">
        <f>((Constants!$B$5*AG769)+Constants!$B$4*AD770+AH769)/(Constants!$B$5+Constants!$B$4)</f>
        <v>401</v>
      </c>
      <c r="AH770">
        <f>((Constants!$B$5*AG769)+Constants!$B$4*AD770+AH769)-(Constants!$B$5+Constants!$B$4)*AG770</f>
        <v>0</v>
      </c>
      <c r="AI770">
        <f>((Constants!$B$5*AI769)+Constants!$B$4*AE770+AJ769)/(Constants!$B$5+Constants!$B$4)</f>
        <v>400.5</v>
      </c>
      <c r="AJ770">
        <f>((Constants!$B$5*AI769)+Constants!$B$4*AE770+AJ769)-(Constants!$B$4+Constants!$B$5)*AI770</f>
        <v>0</v>
      </c>
      <c r="AK770">
        <f>((Constants!$B$5*AK769)+Constants!$B$4*AF770+AL769)/(Constants!$B$5+Constants!$B$4)</f>
        <v>400.5</v>
      </c>
      <c r="AL770">
        <f>((Constants!$B$5*AK769)+Constants!$B$4*AF770+AL769)-(Constants!$B$5+Constants!$B$4)*AK770</f>
        <v>0</v>
      </c>
      <c r="AM770">
        <f t="shared" si="213"/>
        <v>1</v>
      </c>
      <c r="AN770">
        <f t="shared" si="214"/>
        <v>1</v>
      </c>
      <c r="AO770">
        <f>(200000*(ABS(N770)-ABS(N768))+Constants!$B$7)/(2*Constants!$B$7)</f>
        <v>0.5</v>
      </c>
      <c r="AP770">
        <f>(200000*(ABS(O770)-ABS(O768))+Constants!$B$7)/(2*Constants!$B$7)</f>
        <v>0.5</v>
      </c>
      <c r="AQ770">
        <f t="shared" si="215"/>
        <v>1</v>
      </c>
      <c r="AR770">
        <f>(Constants!$B$3*Constants!$B$8*I770*K770+AS769)/(Constants!$B$9*Constants!$B$4)</f>
        <v>2.51327433628319</v>
      </c>
      <c r="AS770">
        <f>(Constants!$B$3*Constants!$B$8*I770*K770+AS769)-(AR770*Constants!$B$9*Constants!$B$4)</f>
        <v>0</v>
      </c>
      <c r="AT770">
        <f t="shared" si="216"/>
        <v>1930.19469026545</v>
      </c>
      <c r="AU770">
        <f t="array" ref="AU770">IF(SUMPRODUCT(--(SIGN(AN737:AN769)=SIGN(K738:K770)))=0,2,IF(AV769&gt;0,1,0))</f>
        <v>0</v>
      </c>
      <c r="AV770">
        <f>IF(AU770=2,ROUND(5*1000/Constants!$B$11,0),IF(AV769&gt;0,AV769-1,0))</f>
        <v>0</v>
      </c>
      <c r="AW770">
        <f t="shared" si="217"/>
        <v>0</v>
      </c>
      <c r="AX770">
        <f ca="1" t="array" ref="AX770">IF(AW770&gt;Constants!$B$12,2,IF(SUMPRODUCT(--(AX751:AX770=2))=0,0,1))</f>
        <v>2</v>
      </c>
      <c r="AZ770">
        <f t="array" ref="AZ770">IF(ABS(AG770)&gt;Constants!$B$13,2,IF(SUMPRODUCT(--(AZ750:AZ769=2))=0,0,1))</f>
        <v>0</v>
      </c>
    </row>
    <row r="771" spans="1:52">
      <c r="A771" s="3">
        <v>769</v>
      </c>
      <c r="B771">
        <f>Signals!D770</f>
        <v>1</v>
      </c>
      <c r="C771">
        <f>Signals!E770</f>
        <v>1</v>
      </c>
      <c r="D771">
        <f>Signals!G770</f>
        <v>0</v>
      </c>
      <c r="E771">
        <f>Signals!J770</f>
        <v>0</v>
      </c>
      <c r="F771">
        <f>Signals!K770</f>
        <v>0</v>
      </c>
      <c r="G771">
        <f>IF(Constants!$B$2=2,-B771,B771)</f>
        <v>1</v>
      </c>
      <c r="H771">
        <f>IF(Constants!$C$2=2,-C771,C771)</f>
        <v>1</v>
      </c>
      <c r="I771">
        <f t="shared" si="201"/>
        <v>1</v>
      </c>
      <c r="J771">
        <f t="shared" si="202"/>
        <v>1</v>
      </c>
      <c r="K771">
        <f t="shared" si="203"/>
        <v>1</v>
      </c>
      <c r="L771">
        <f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400.5</v>
      </c>
      <c r="M771">
        <f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400.5</v>
      </c>
      <c r="N771">
        <f t="shared" si="204"/>
        <v>400.5</v>
      </c>
      <c r="O771">
        <f t="shared" si="205"/>
        <v>400.5</v>
      </c>
      <c r="P771">
        <f>IF(I771&lt;&gt;0,(ABS(L771*Constants!$B$10)+50)/100,MAX(P770-ABS(N771*Constants!$B$4),0))</f>
        <v>0.54005</v>
      </c>
      <c r="Q771">
        <f>IF(J771&lt;&gt;0,(ABS(M771*Constants!$B$10)+50)/100,MAX(Q770-ABS(O771*Constants!$B$4),0))</f>
        <v>0.54005</v>
      </c>
      <c r="R771">
        <f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400.5</v>
      </c>
      <c r="S771">
        <f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400.5</v>
      </c>
      <c r="T771">
        <f t="shared" si="206"/>
        <v>400.5</v>
      </c>
      <c r="U771">
        <f t="shared" si="207"/>
        <v>400.5</v>
      </c>
      <c r="V771">
        <f>IF(I771&lt;&gt;0,(ABS(R771*Constants!$B$4)+50)/100,IF(R771=0,MAX((0-ABS(T771*Constants!$B$4)),0),(ABS(R771*Constants!$B$4)+50)/100))</f>
        <v>501.125</v>
      </c>
      <c r="W771">
        <f>IF(J771&lt;&gt;0,(ABS(S771*Constants!$B$4)+50)/100,IF(S771=0,MAX((0-ABS(U771*Constants!$B$4)),0),(ABS(S771*Constants!$B$4)+50)/100))</f>
        <v>501.125</v>
      </c>
      <c r="X771">
        <f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400.5</v>
      </c>
      <c r="Y771">
        <f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400.5</v>
      </c>
      <c r="Z771">
        <f t="shared" si="208"/>
        <v>400.5</v>
      </c>
      <c r="AA771">
        <f t="shared" si="209"/>
        <v>400.5</v>
      </c>
      <c r="AB771">
        <f>IF(I771&lt;&gt;0,(ABS(X771*Constants!$B$10)+50)/100,IF(X771=0,MAX((AB770-ABS(Z771*Constants!$B$4)),0),(ABS(X771*Constants!$B$4)+50)/100))</f>
        <v>0.54005</v>
      </c>
      <c r="AC771">
        <f>IF(J771&lt;&gt;0,(ABS(Y771*Constants!$B$10)+50)/100,IF(Y771=0,MAX((AC770-ABS(AA771*Constants!$B$4)),0),(ABS(Y771*Constants!$B$4)+50)/100))</f>
        <v>0.54005</v>
      </c>
      <c r="AD771">
        <f t="shared" si="210"/>
        <v>401</v>
      </c>
      <c r="AE771">
        <f t="shared" si="211"/>
        <v>400.5</v>
      </c>
      <c r="AF771">
        <f t="shared" si="212"/>
        <v>400.5</v>
      </c>
      <c r="AG771">
        <f>((Constants!$B$5*AG770)+Constants!$B$4*AD771+AH770)/(Constants!$B$5+Constants!$B$4)</f>
        <v>401</v>
      </c>
      <c r="AH771">
        <f>((Constants!$B$5*AG770)+Constants!$B$4*AD771+AH770)-(Constants!$B$5+Constants!$B$4)*AG771</f>
        <v>0</v>
      </c>
      <c r="AI771">
        <f>((Constants!$B$5*AI770)+Constants!$B$4*AE771+AJ770)/(Constants!$B$5+Constants!$B$4)</f>
        <v>400.5</v>
      </c>
      <c r="AJ771">
        <f>((Constants!$B$5*AI770)+Constants!$B$4*AE771+AJ770)-(Constants!$B$4+Constants!$B$5)*AI771</f>
        <v>0</v>
      </c>
      <c r="AK771">
        <f>((Constants!$B$5*AK770)+Constants!$B$4*AF771+AL770)/(Constants!$B$5+Constants!$B$4)</f>
        <v>400.5</v>
      </c>
      <c r="AL771">
        <f>((Constants!$B$5*AK770)+Constants!$B$4*AF771+AL770)-(Constants!$B$5+Constants!$B$4)*AK771</f>
        <v>0</v>
      </c>
      <c r="AM771">
        <f t="shared" si="213"/>
        <v>1</v>
      </c>
      <c r="AN771">
        <f t="shared" si="214"/>
        <v>1</v>
      </c>
      <c r="AO771">
        <f>(200000*(ABS(N771)-ABS(N769))+Constants!$B$7)/(2*Constants!$B$7)</f>
        <v>0.5</v>
      </c>
      <c r="AP771">
        <f>(200000*(ABS(O771)-ABS(O769))+Constants!$B$7)/(2*Constants!$B$7)</f>
        <v>0.5</v>
      </c>
      <c r="AQ771">
        <f t="shared" si="215"/>
        <v>1</v>
      </c>
      <c r="AR771">
        <f>(Constants!$B$3*Constants!$B$8*I771*K771+AS770)/(Constants!$B$9*Constants!$B$4)</f>
        <v>2.51327433628319</v>
      </c>
      <c r="AS771">
        <f>(Constants!$B$3*Constants!$B$8*I771*K771+AS770)-(AR771*Constants!$B$9*Constants!$B$4)</f>
        <v>0</v>
      </c>
      <c r="AT771">
        <f t="shared" si="216"/>
        <v>1932.70796460173</v>
      </c>
      <c r="AU771">
        <f t="array" ref="AU771">IF(SUMPRODUCT(--(SIGN(AN738:AN770)=SIGN(K739:K771)))=0,2,IF(AV770&gt;0,1,0))</f>
        <v>0</v>
      </c>
      <c r="AV771">
        <f>IF(AU771=2,ROUND(5*1000/Constants!$B$11,0),IF(AV770&gt;0,AV770-1,0))</f>
        <v>0</v>
      </c>
      <c r="AW771">
        <f t="shared" si="217"/>
        <v>0</v>
      </c>
      <c r="AX771">
        <f ca="1" t="array" ref="AX771">IF(AW771&gt;Constants!$B$12,2,IF(SUMPRODUCT(--(AX752:AX771=2))=0,0,1))</f>
        <v>2</v>
      </c>
      <c r="AZ771">
        <f t="array" ref="AZ771">IF(ABS(AG771)&gt;Constants!$B$13,2,IF(SUMPRODUCT(--(AZ751:AZ770=2))=0,0,1))</f>
        <v>0</v>
      </c>
    </row>
    <row r="772" spans="1:52">
      <c r="A772" s="3">
        <v>770</v>
      </c>
      <c r="B772">
        <f>Signals!D771</f>
        <v>1</v>
      </c>
      <c r="C772">
        <f>Signals!E771</f>
        <v>1</v>
      </c>
      <c r="D772">
        <f>Signals!G771</f>
        <v>0</v>
      </c>
      <c r="E772">
        <f>Signals!J771</f>
        <v>0</v>
      </c>
      <c r="F772">
        <f>Signals!K771</f>
        <v>0</v>
      </c>
      <c r="G772">
        <f>IF(Constants!$B$2=2,-B772,B772)</f>
        <v>1</v>
      </c>
      <c r="H772">
        <f>IF(Constants!$C$2=2,-C772,C772)</f>
        <v>1</v>
      </c>
      <c r="I772">
        <f t="shared" si="201"/>
        <v>1</v>
      </c>
      <c r="J772">
        <f t="shared" si="202"/>
        <v>1</v>
      </c>
      <c r="K772">
        <f t="shared" si="203"/>
        <v>1</v>
      </c>
      <c r="L772">
        <f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400.5</v>
      </c>
      <c r="M772">
        <f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400.5</v>
      </c>
      <c r="N772">
        <f t="shared" si="204"/>
        <v>400.5</v>
      </c>
      <c r="O772">
        <f t="shared" si="205"/>
        <v>400.5</v>
      </c>
      <c r="P772">
        <f>IF(I772&lt;&gt;0,(ABS(L772*Constants!$B$10)+50)/100,MAX(P771-ABS(N772*Constants!$B$4),0))</f>
        <v>0.54005</v>
      </c>
      <c r="Q772">
        <f>IF(J772&lt;&gt;0,(ABS(M772*Constants!$B$10)+50)/100,MAX(Q771-ABS(O772*Constants!$B$4),0))</f>
        <v>0.54005</v>
      </c>
      <c r="R772">
        <f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400.5</v>
      </c>
      <c r="S772">
        <f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400.5</v>
      </c>
      <c r="T772">
        <f t="shared" si="206"/>
        <v>400.5</v>
      </c>
      <c r="U772">
        <f t="shared" si="207"/>
        <v>400.5</v>
      </c>
      <c r="V772">
        <f>IF(I772&lt;&gt;0,(ABS(R772*Constants!$B$4)+50)/100,IF(R772=0,MAX((0-ABS(T772*Constants!$B$4)),0),(ABS(R772*Constants!$B$4)+50)/100))</f>
        <v>501.125</v>
      </c>
      <c r="W772">
        <f>IF(J772&lt;&gt;0,(ABS(S772*Constants!$B$4)+50)/100,IF(S772=0,MAX((0-ABS(U772*Constants!$B$4)),0),(ABS(S772*Constants!$B$4)+50)/100))</f>
        <v>501.125</v>
      </c>
      <c r="X772">
        <f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400.5</v>
      </c>
      <c r="Y772">
        <f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400.5</v>
      </c>
      <c r="Z772">
        <f t="shared" si="208"/>
        <v>400.5</v>
      </c>
      <c r="AA772">
        <f t="shared" si="209"/>
        <v>400.5</v>
      </c>
      <c r="AB772">
        <f>IF(I772&lt;&gt;0,(ABS(X772*Constants!$B$10)+50)/100,IF(X772=0,MAX((AB771-ABS(Z772*Constants!$B$4)),0),(ABS(X772*Constants!$B$4)+50)/100))</f>
        <v>0.54005</v>
      </c>
      <c r="AC772">
        <f>IF(J772&lt;&gt;0,(ABS(Y772*Constants!$B$10)+50)/100,IF(Y772=0,MAX((AC771-ABS(AA772*Constants!$B$4)),0),(ABS(Y772*Constants!$B$4)+50)/100))</f>
        <v>0.54005</v>
      </c>
      <c r="AD772">
        <f t="shared" si="210"/>
        <v>401</v>
      </c>
      <c r="AE772">
        <f t="shared" si="211"/>
        <v>400.5</v>
      </c>
      <c r="AF772">
        <f t="shared" si="212"/>
        <v>400.5</v>
      </c>
      <c r="AG772">
        <f>((Constants!$B$5*AG771)+Constants!$B$4*AD772+AH771)/(Constants!$B$5+Constants!$B$4)</f>
        <v>401</v>
      </c>
      <c r="AH772">
        <f>((Constants!$B$5*AG771)+Constants!$B$4*AD772+AH771)-(Constants!$B$5+Constants!$B$4)*AG772</f>
        <v>0</v>
      </c>
      <c r="AI772">
        <f>((Constants!$B$5*AI771)+Constants!$B$4*AE772+AJ771)/(Constants!$B$5+Constants!$B$4)</f>
        <v>400.5</v>
      </c>
      <c r="AJ772">
        <f>((Constants!$B$5*AI771)+Constants!$B$4*AE772+AJ771)-(Constants!$B$4+Constants!$B$5)*AI772</f>
        <v>0</v>
      </c>
      <c r="AK772">
        <f>((Constants!$B$5*AK771)+Constants!$B$4*AF772+AL771)/(Constants!$B$5+Constants!$B$4)</f>
        <v>400.5</v>
      </c>
      <c r="AL772">
        <f>((Constants!$B$5*AK771)+Constants!$B$4*AF772+AL771)-(Constants!$B$5+Constants!$B$4)*AK772</f>
        <v>0</v>
      </c>
      <c r="AM772">
        <f t="shared" si="213"/>
        <v>1</v>
      </c>
      <c r="AN772">
        <f t="shared" si="214"/>
        <v>1</v>
      </c>
      <c r="AO772">
        <f>(200000*(ABS(N772)-ABS(N770))+Constants!$B$7)/(2*Constants!$B$7)</f>
        <v>0.5</v>
      </c>
      <c r="AP772">
        <f>(200000*(ABS(O772)-ABS(O770))+Constants!$B$7)/(2*Constants!$B$7)</f>
        <v>0.5</v>
      </c>
      <c r="AQ772">
        <f t="shared" si="215"/>
        <v>1</v>
      </c>
      <c r="AR772">
        <f>(Constants!$B$3*Constants!$B$8*I772*K772+AS771)/(Constants!$B$9*Constants!$B$4)</f>
        <v>2.51327433628319</v>
      </c>
      <c r="AS772">
        <f>(Constants!$B$3*Constants!$B$8*I772*K772+AS771)-(AR772*Constants!$B$9*Constants!$B$4)</f>
        <v>0</v>
      </c>
      <c r="AT772">
        <f t="shared" si="216"/>
        <v>1935.22123893801</v>
      </c>
      <c r="AU772">
        <f t="array" ref="AU772">IF(SUMPRODUCT(--(SIGN(AN739:AN771)=SIGN(K740:K772)))=0,2,IF(AV771&gt;0,1,0))</f>
        <v>0</v>
      </c>
      <c r="AV772">
        <f>IF(AU772=2,ROUND(5*1000/Constants!$B$11,0),IF(AV771&gt;0,AV771-1,0))</f>
        <v>0</v>
      </c>
      <c r="AW772">
        <f t="shared" si="217"/>
        <v>0</v>
      </c>
      <c r="AX772">
        <f ca="1" t="array" ref="AX772">IF(AW772&gt;Constants!$B$12,2,IF(SUMPRODUCT(--(AX753:AX772=2))=0,0,1))</f>
        <v>2</v>
      </c>
      <c r="AZ772">
        <f t="array" ref="AZ772">IF(ABS(AG772)&gt;Constants!$B$13,2,IF(SUMPRODUCT(--(AZ752:AZ771=2))=0,0,1))</f>
        <v>0</v>
      </c>
    </row>
    <row r="773" spans="1:52">
      <c r="A773" s="3">
        <v>771</v>
      </c>
      <c r="B773">
        <f>Signals!D772</f>
        <v>1</v>
      </c>
      <c r="C773">
        <f>Signals!E772</f>
        <v>1</v>
      </c>
      <c r="D773">
        <f>Signals!G772</f>
        <v>0</v>
      </c>
      <c r="E773">
        <f>Signals!J772</f>
        <v>0</v>
      </c>
      <c r="F773">
        <f>Signals!K772</f>
        <v>0</v>
      </c>
      <c r="G773">
        <f>IF(Constants!$B$2=2,-B773,B773)</f>
        <v>1</v>
      </c>
      <c r="H773">
        <f>IF(Constants!$C$2=2,-C773,C773)</f>
        <v>1</v>
      </c>
      <c r="I773">
        <f t="shared" si="201"/>
        <v>1</v>
      </c>
      <c r="J773">
        <f t="shared" si="202"/>
        <v>1</v>
      </c>
      <c r="K773">
        <f t="shared" si="203"/>
        <v>1</v>
      </c>
      <c r="L773">
        <f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400.5</v>
      </c>
      <c r="M773">
        <f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400.5</v>
      </c>
      <c r="N773">
        <f t="shared" si="204"/>
        <v>400.5</v>
      </c>
      <c r="O773">
        <f t="shared" si="205"/>
        <v>400.5</v>
      </c>
      <c r="P773">
        <f>IF(I773&lt;&gt;0,(ABS(L773*Constants!$B$10)+50)/100,MAX(P772-ABS(N773*Constants!$B$4),0))</f>
        <v>0.54005</v>
      </c>
      <c r="Q773">
        <f>IF(J773&lt;&gt;0,(ABS(M773*Constants!$B$10)+50)/100,MAX(Q772-ABS(O773*Constants!$B$4),0))</f>
        <v>0.54005</v>
      </c>
      <c r="R773">
        <f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400.5</v>
      </c>
      <c r="S773">
        <f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400.5</v>
      </c>
      <c r="T773">
        <f t="shared" si="206"/>
        <v>400.5</v>
      </c>
      <c r="U773">
        <f t="shared" si="207"/>
        <v>400.5</v>
      </c>
      <c r="V773">
        <f>IF(I773&lt;&gt;0,(ABS(R773*Constants!$B$4)+50)/100,IF(R773=0,MAX((0-ABS(T773*Constants!$B$4)),0),(ABS(R773*Constants!$B$4)+50)/100))</f>
        <v>501.125</v>
      </c>
      <c r="W773">
        <f>IF(J773&lt;&gt;0,(ABS(S773*Constants!$B$4)+50)/100,IF(S773=0,MAX((0-ABS(U773*Constants!$B$4)),0),(ABS(S773*Constants!$B$4)+50)/100))</f>
        <v>501.125</v>
      </c>
      <c r="X773">
        <f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400.5</v>
      </c>
      <c r="Y773">
        <f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400.5</v>
      </c>
      <c r="Z773">
        <f t="shared" si="208"/>
        <v>400.5</v>
      </c>
      <c r="AA773">
        <f t="shared" si="209"/>
        <v>400.5</v>
      </c>
      <c r="AB773">
        <f>IF(I773&lt;&gt;0,(ABS(X773*Constants!$B$10)+50)/100,IF(X773=0,MAX((AB772-ABS(Z773*Constants!$B$4)),0),(ABS(X773*Constants!$B$4)+50)/100))</f>
        <v>0.54005</v>
      </c>
      <c r="AC773">
        <f>IF(J773&lt;&gt;0,(ABS(Y773*Constants!$B$10)+50)/100,IF(Y773=0,MAX((AC772-ABS(AA773*Constants!$B$4)),0),(ABS(Y773*Constants!$B$4)+50)/100))</f>
        <v>0.54005</v>
      </c>
      <c r="AD773">
        <f t="shared" si="210"/>
        <v>401</v>
      </c>
      <c r="AE773">
        <f t="shared" si="211"/>
        <v>400.5</v>
      </c>
      <c r="AF773">
        <f t="shared" si="212"/>
        <v>400.5</v>
      </c>
      <c r="AG773">
        <f>((Constants!$B$5*AG772)+Constants!$B$4*AD773+AH772)/(Constants!$B$5+Constants!$B$4)</f>
        <v>401</v>
      </c>
      <c r="AH773">
        <f>((Constants!$B$5*AG772)+Constants!$B$4*AD773+AH772)-(Constants!$B$5+Constants!$B$4)*AG773</f>
        <v>0</v>
      </c>
      <c r="AI773">
        <f>((Constants!$B$5*AI772)+Constants!$B$4*AE773+AJ772)/(Constants!$B$5+Constants!$B$4)</f>
        <v>400.5</v>
      </c>
      <c r="AJ773">
        <f>((Constants!$B$5*AI772)+Constants!$B$4*AE773+AJ772)-(Constants!$B$4+Constants!$B$5)*AI773</f>
        <v>0</v>
      </c>
      <c r="AK773">
        <f>((Constants!$B$5*AK772)+Constants!$B$4*AF773+AL772)/(Constants!$B$5+Constants!$B$4)</f>
        <v>400.5</v>
      </c>
      <c r="AL773">
        <f>((Constants!$B$5*AK772)+Constants!$B$4*AF773+AL772)-(Constants!$B$5+Constants!$B$4)*AK773</f>
        <v>0</v>
      </c>
      <c r="AM773">
        <f t="shared" si="213"/>
        <v>1</v>
      </c>
      <c r="AN773">
        <f t="shared" si="214"/>
        <v>1</v>
      </c>
      <c r="AO773">
        <f>(200000*(ABS(N773)-ABS(N771))+Constants!$B$7)/(2*Constants!$B$7)</f>
        <v>0.5</v>
      </c>
      <c r="AP773">
        <f>(200000*(ABS(O773)-ABS(O771))+Constants!$B$7)/(2*Constants!$B$7)</f>
        <v>0.5</v>
      </c>
      <c r="AQ773">
        <f t="shared" si="215"/>
        <v>1</v>
      </c>
      <c r="AR773">
        <f>(Constants!$B$3*Constants!$B$8*I773*K773+AS772)/(Constants!$B$9*Constants!$B$4)</f>
        <v>2.51327433628319</v>
      </c>
      <c r="AS773">
        <f>(Constants!$B$3*Constants!$B$8*I773*K773+AS772)-(AR773*Constants!$B$9*Constants!$B$4)</f>
        <v>0</v>
      </c>
      <c r="AT773">
        <f t="shared" si="216"/>
        <v>1937.7345132743</v>
      </c>
      <c r="AU773">
        <f t="array" ref="AU773">IF(SUMPRODUCT(--(SIGN(AN740:AN772)=SIGN(K741:K773)))=0,2,IF(AV772&gt;0,1,0))</f>
        <v>0</v>
      </c>
      <c r="AV773">
        <f>IF(AU773=2,ROUND(5*1000/Constants!$B$11,0),IF(AV772&gt;0,AV772-1,0))</f>
        <v>0</v>
      </c>
      <c r="AW773">
        <f t="shared" si="217"/>
        <v>0</v>
      </c>
      <c r="AX773">
        <f ca="1" t="array" ref="AX773">IF(AW773&gt;Constants!$B$12,2,IF(SUMPRODUCT(--(AX754:AX773=2))=0,0,1))</f>
        <v>2</v>
      </c>
      <c r="AZ773">
        <f t="array" ref="AZ773">IF(ABS(AG773)&gt;Constants!$B$13,2,IF(SUMPRODUCT(--(AZ753:AZ772=2))=0,0,1))</f>
        <v>0</v>
      </c>
    </row>
    <row r="774" spans="1:52">
      <c r="A774" s="3">
        <v>772</v>
      </c>
      <c r="B774">
        <f>Signals!D773</f>
        <v>1</v>
      </c>
      <c r="C774">
        <f>Signals!E773</f>
        <v>1</v>
      </c>
      <c r="D774">
        <f>Signals!G773</f>
        <v>0</v>
      </c>
      <c r="E774">
        <f>Signals!J773</f>
        <v>0</v>
      </c>
      <c r="F774">
        <f>Signals!K773</f>
        <v>0</v>
      </c>
      <c r="G774">
        <f>IF(Constants!$B$2=2,-B774,B774)</f>
        <v>1</v>
      </c>
      <c r="H774">
        <f>IF(Constants!$C$2=2,-C774,C774)</f>
        <v>1</v>
      </c>
      <c r="I774">
        <f t="shared" si="201"/>
        <v>1</v>
      </c>
      <c r="J774">
        <f t="shared" si="202"/>
        <v>1</v>
      </c>
      <c r="K774">
        <f t="shared" si="203"/>
        <v>1</v>
      </c>
      <c r="L774">
        <f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400.5</v>
      </c>
      <c r="M774">
        <f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400.5</v>
      </c>
      <c r="N774">
        <f t="shared" si="204"/>
        <v>400.5</v>
      </c>
      <c r="O774">
        <f t="shared" si="205"/>
        <v>400.5</v>
      </c>
      <c r="P774">
        <f>IF(I774&lt;&gt;0,(ABS(L774*Constants!$B$10)+50)/100,MAX(P773-ABS(N774*Constants!$B$4),0))</f>
        <v>0.54005</v>
      </c>
      <c r="Q774">
        <f>IF(J774&lt;&gt;0,(ABS(M774*Constants!$B$10)+50)/100,MAX(Q773-ABS(O774*Constants!$B$4),0))</f>
        <v>0.54005</v>
      </c>
      <c r="R774">
        <f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400.5</v>
      </c>
      <c r="S774">
        <f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400.5</v>
      </c>
      <c r="T774">
        <f t="shared" si="206"/>
        <v>400.5</v>
      </c>
      <c r="U774">
        <f t="shared" si="207"/>
        <v>400.5</v>
      </c>
      <c r="V774">
        <f>IF(I774&lt;&gt;0,(ABS(R774*Constants!$B$4)+50)/100,IF(R774=0,MAX((0-ABS(T774*Constants!$B$4)),0),(ABS(R774*Constants!$B$4)+50)/100))</f>
        <v>501.125</v>
      </c>
      <c r="W774">
        <f>IF(J774&lt;&gt;0,(ABS(S774*Constants!$B$4)+50)/100,IF(S774=0,MAX((0-ABS(U774*Constants!$B$4)),0),(ABS(S774*Constants!$B$4)+50)/100))</f>
        <v>501.125</v>
      </c>
      <c r="X774">
        <f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400.5</v>
      </c>
      <c r="Y774">
        <f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400.5</v>
      </c>
      <c r="Z774">
        <f t="shared" si="208"/>
        <v>400.5</v>
      </c>
      <c r="AA774">
        <f t="shared" si="209"/>
        <v>400.5</v>
      </c>
      <c r="AB774">
        <f>IF(I774&lt;&gt;0,(ABS(X774*Constants!$B$10)+50)/100,IF(X774=0,MAX((AB773-ABS(Z774*Constants!$B$4)),0),(ABS(X774*Constants!$B$4)+50)/100))</f>
        <v>0.54005</v>
      </c>
      <c r="AC774">
        <f>IF(J774&lt;&gt;0,(ABS(Y774*Constants!$B$10)+50)/100,IF(Y774=0,MAX((AC773-ABS(AA774*Constants!$B$4)),0),(ABS(Y774*Constants!$B$4)+50)/100))</f>
        <v>0.54005</v>
      </c>
      <c r="AD774">
        <f t="shared" si="210"/>
        <v>401</v>
      </c>
      <c r="AE774">
        <f t="shared" si="211"/>
        <v>400.5</v>
      </c>
      <c r="AF774">
        <f t="shared" si="212"/>
        <v>400.5</v>
      </c>
      <c r="AG774">
        <f>((Constants!$B$5*AG773)+Constants!$B$4*AD774+AH773)/(Constants!$B$5+Constants!$B$4)</f>
        <v>401</v>
      </c>
      <c r="AH774">
        <f>((Constants!$B$5*AG773)+Constants!$B$4*AD774+AH773)-(Constants!$B$5+Constants!$B$4)*AG774</f>
        <v>0</v>
      </c>
      <c r="AI774">
        <f>((Constants!$B$5*AI773)+Constants!$B$4*AE774+AJ773)/(Constants!$B$5+Constants!$B$4)</f>
        <v>400.5</v>
      </c>
      <c r="AJ774">
        <f>((Constants!$B$5*AI773)+Constants!$B$4*AE774+AJ773)-(Constants!$B$4+Constants!$B$5)*AI774</f>
        <v>0</v>
      </c>
      <c r="AK774">
        <f>((Constants!$B$5*AK773)+Constants!$B$4*AF774+AL773)/(Constants!$B$5+Constants!$B$4)</f>
        <v>400.5</v>
      </c>
      <c r="AL774">
        <f>((Constants!$B$5*AK773)+Constants!$B$4*AF774+AL773)-(Constants!$B$5+Constants!$B$4)*AK774</f>
        <v>0</v>
      </c>
      <c r="AM774">
        <f t="shared" si="213"/>
        <v>1</v>
      </c>
      <c r="AN774">
        <f t="shared" si="214"/>
        <v>1</v>
      </c>
      <c r="AO774">
        <f>(200000*(ABS(N774)-ABS(N772))+Constants!$B$7)/(2*Constants!$B$7)</f>
        <v>0.5</v>
      </c>
      <c r="AP774">
        <f>(200000*(ABS(O774)-ABS(O772))+Constants!$B$7)/(2*Constants!$B$7)</f>
        <v>0.5</v>
      </c>
      <c r="AQ774">
        <f t="shared" si="215"/>
        <v>1</v>
      </c>
      <c r="AR774">
        <f>(Constants!$B$3*Constants!$B$8*I774*K774+AS773)/(Constants!$B$9*Constants!$B$4)</f>
        <v>2.51327433628319</v>
      </c>
      <c r="AS774">
        <f>(Constants!$B$3*Constants!$B$8*I774*K774+AS773)-(AR774*Constants!$B$9*Constants!$B$4)</f>
        <v>0</v>
      </c>
      <c r="AT774">
        <f t="shared" si="216"/>
        <v>1940.24778761058</v>
      </c>
      <c r="AU774">
        <f t="array" ref="AU774">IF(SUMPRODUCT(--(SIGN(AN741:AN773)=SIGN(K742:K774)))=0,2,IF(AV773&gt;0,1,0))</f>
        <v>0</v>
      </c>
      <c r="AV774">
        <f>IF(AU774=2,ROUND(5*1000/Constants!$B$11,0),IF(AV773&gt;0,AV773-1,0))</f>
        <v>0</v>
      </c>
      <c r="AW774">
        <f t="shared" si="217"/>
        <v>0</v>
      </c>
      <c r="AX774">
        <f ca="1" t="array" ref="AX774">IF(AW774&gt;Constants!$B$12,2,IF(SUMPRODUCT(--(AX755:AX774=2))=0,0,1))</f>
        <v>2</v>
      </c>
      <c r="AZ774">
        <f t="array" ref="AZ774">IF(ABS(AG774)&gt;Constants!$B$13,2,IF(SUMPRODUCT(--(AZ754:AZ773=2))=0,0,1))</f>
        <v>0</v>
      </c>
    </row>
    <row r="775" spans="1:52">
      <c r="A775" s="3">
        <v>773</v>
      </c>
      <c r="B775">
        <f>Signals!D774</f>
        <v>1</v>
      </c>
      <c r="C775">
        <f>Signals!E774</f>
        <v>1</v>
      </c>
      <c r="D775">
        <f>Signals!G774</f>
        <v>0</v>
      </c>
      <c r="E775">
        <f>Signals!J774</f>
        <v>0</v>
      </c>
      <c r="F775">
        <f>Signals!K774</f>
        <v>0</v>
      </c>
      <c r="G775">
        <f>IF(Constants!$B$2=2,-B775,B775)</f>
        <v>1</v>
      </c>
      <c r="H775">
        <f>IF(Constants!$C$2=2,-C775,C775)</f>
        <v>1</v>
      </c>
      <c r="I775">
        <f t="shared" si="201"/>
        <v>1</v>
      </c>
      <c r="J775">
        <f t="shared" si="202"/>
        <v>1</v>
      </c>
      <c r="K775">
        <f t="shared" si="203"/>
        <v>1</v>
      </c>
      <c r="L775">
        <f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400.5</v>
      </c>
      <c r="M775">
        <f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400.5</v>
      </c>
      <c r="N775">
        <f t="shared" si="204"/>
        <v>400.5</v>
      </c>
      <c r="O775">
        <f t="shared" si="205"/>
        <v>400.5</v>
      </c>
      <c r="P775">
        <f>IF(I775&lt;&gt;0,(ABS(L775*Constants!$B$10)+50)/100,MAX(P774-ABS(N775*Constants!$B$4),0))</f>
        <v>0.54005</v>
      </c>
      <c r="Q775">
        <f>IF(J775&lt;&gt;0,(ABS(M775*Constants!$B$10)+50)/100,MAX(Q774-ABS(O775*Constants!$B$4),0))</f>
        <v>0.54005</v>
      </c>
      <c r="R775">
        <f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400.5</v>
      </c>
      <c r="S775">
        <f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400.5</v>
      </c>
      <c r="T775">
        <f t="shared" si="206"/>
        <v>400.5</v>
      </c>
      <c r="U775">
        <f t="shared" si="207"/>
        <v>400.5</v>
      </c>
      <c r="V775">
        <f>IF(I775&lt;&gt;0,(ABS(R775*Constants!$B$4)+50)/100,IF(R775=0,MAX((0-ABS(T775*Constants!$B$4)),0),(ABS(R775*Constants!$B$4)+50)/100))</f>
        <v>501.125</v>
      </c>
      <c r="W775">
        <f>IF(J775&lt;&gt;0,(ABS(S775*Constants!$B$4)+50)/100,IF(S775=0,MAX((0-ABS(U775*Constants!$B$4)),0),(ABS(S775*Constants!$B$4)+50)/100))</f>
        <v>501.125</v>
      </c>
      <c r="X775">
        <f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400.5</v>
      </c>
      <c r="Y775">
        <f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400.5</v>
      </c>
      <c r="Z775">
        <f t="shared" si="208"/>
        <v>400.5</v>
      </c>
      <c r="AA775">
        <f t="shared" si="209"/>
        <v>400.5</v>
      </c>
      <c r="AB775">
        <f>IF(I775&lt;&gt;0,(ABS(X775*Constants!$B$10)+50)/100,IF(X775=0,MAX((AB774-ABS(Z775*Constants!$B$4)),0),(ABS(X775*Constants!$B$4)+50)/100))</f>
        <v>0.54005</v>
      </c>
      <c r="AC775">
        <f>IF(J775&lt;&gt;0,(ABS(Y775*Constants!$B$10)+50)/100,IF(Y775=0,MAX((AC774-ABS(AA775*Constants!$B$4)),0),(ABS(Y775*Constants!$B$4)+50)/100))</f>
        <v>0.54005</v>
      </c>
      <c r="AD775">
        <f t="shared" si="210"/>
        <v>401</v>
      </c>
      <c r="AE775">
        <f t="shared" si="211"/>
        <v>400.5</v>
      </c>
      <c r="AF775">
        <f t="shared" si="212"/>
        <v>400.5</v>
      </c>
      <c r="AG775">
        <f>((Constants!$B$5*AG774)+Constants!$B$4*AD775+AH774)/(Constants!$B$5+Constants!$B$4)</f>
        <v>401</v>
      </c>
      <c r="AH775">
        <f>((Constants!$B$5*AG774)+Constants!$B$4*AD775+AH774)-(Constants!$B$5+Constants!$B$4)*AG775</f>
        <v>0</v>
      </c>
      <c r="AI775">
        <f>((Constants!$B$5*AI774)+Constants!$B$4*AE775+AJ774)/(Constants!$B$5+Constants!$B$4)</f>
        <v>400.5</v>
      </c>
      <c r="AJ775">
        <f>((Constants!$B$5*AI774)+Constants!$B$4*AE775+AJ774)-(Constants!$B$4+Constants!$B$5)*AI775</f>
        <v>0</v>
      </c>
      <c r="AK775">
        <f>((Constants!$B$5*AK774)+Constants!$B$4*AF775+AL774)/(Constants!$B$5+Constants!$B$4)</f>
        <v>400.5</v>
      </c>
      <c r="AL775">
        <f>((Constants!$B$5*AK774)+Constants!$B$4*AF775+AL774)-(Constants!$B$5+Constants!$B$4)*AK775</f>
        <v>0</v>
      </c>
      <c r="AM775">
        <f t="shared" si="213"/>
        <v>1</v>
      </c>
      <c r="AN775">
        <f t="shared" si="214"/>
        <v>1</v>
      </c>
      <c r="AO775">
        <f>(200000*(ABS(N775)-ABS(N773))+Constants!$B$7)/(2*Constants!$B$7)</f>
        <v>0.5</v>
      </c>
      <c r="AP775">
        <f>(200000*(ABS(O775)-ABS(O773))+Constants!$B$7)/(2*Constants!$B$7)</f>
        <v>0.5</v>
      </c>
      <c r="AQ775">
        <f t="shared" si="215"/>
        <v>1</v>
      </c>
      <c r="AR775">
        <f>(Constants!$B$3*Constants!$B$8*I775*K775+AS774)/(Constants!$B$9*Constants!$B$4)</f>
        <v>2.51327433628319</v>
      </c>
      <c r="AS775">
        <f>(Constants!$B$3*Constants!$B$8*I775*K775+AS774)-(AR775*Constants!$B$9*Constants!$B$4)</f>
        <v>0</v>
      </c>
      <c r="AT775">
        <f t="shared" si="216"/>
        <v>1942.76106194686</v>
      </c>
      <c r="AU775">
        <f t="array" ref="AU775">IF(SUMPRODUCT(--(SIGN(AN742:AN774)=SIGN(K743:K775)))=0,2,IF(AV774&gt;0,1,0))</f>
        <v>0</v>
      </c>
      <c r="AV775">
        <f>IF(AU775=2,ROUND(5*1000/Constants!$B$11,0),IF(AV774&gt;0,AV774-1,0))</f>
        <v>0</v>
      </c>
      <c r="AW775">
        <f t="shared" si="217"/>
        <v>0</v>
      </c>
      <c r="AX775">
        <f ca="1" t="array" ref="AX775">IF(AW775&gt;Constants!$B$12,2,IF(SUMPRODUCT(--(AX756:AX775=2))=0,0,1))</f>
        <v>2</v>
      </c>
      <c r="AZ775">
        <f t="array" ref="AZ775">IF(ABS(AG775)&gt;Constants!$B$13,2,IF(SUMPRODUCT(--(AZ755:AZ774=2))=0,0,1))</f>
        <v>0</v>
      </c>
    </row>
    <row r="776" spans="1:52">
      <c r="A776" s="3">
        <v>774</v>
      </c>
      <c r="B776">
        <f>Signals!D775</f>
        <v>1</v>
      </c>
      <c r="C776">
        <f>Signals!E775</f>
        <v>1</v>
      </c>
      <c r="D776">
        <f>Signals!G775</f>
        <v>0</v>
      </c>
      <c r="E776">
        <f>Signals!J775</f>
        <v>0</v>
      </c>
      <c r="F776">
        <f>Signals!K775</f>
        <v>0</v>
      </c>
      <c r="G776">
        <f>IF(Constants!$B$2=2,-B776,B776)</f>
        <v>1</v>
      </c>
      <c r="H776">
        <f>IF(Constants!$C$2=2,-C776,C776)</f>
        <v>1</v>
      </c>
      <c r="I776">
        <f t="shared" si="201"/>
        <v>1</v>
      </c>
      <c r="J776">
        <f t="shared" si="202"/>
        <v>1</v>
      </c>
      <c r="K776">
        <f t="shared" si="203"/>
        <v>1</v>
      </c>
      <c r="L776">
        <f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400.5</v>
      </c>
      <c r="M776">
        <f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400.5</v>
      </c>
      <c r="N776">
        <f t="shared" si="204"/>
        <v>400.5</v>
      </c>
      <c r="O776">
        <f t="shared" si="205"/>
        <v>400.5</v>
      </c>
      <c r="P776">
        <f>IF(I776&lt;&gt;0,(ABS(L776*Constants!$B$10)+50)/100,MAX(P775-ABS(N776*Constants!$B$4),0))</f>
        <v>0.54005</v>
      </c>
      <c r="Q776">
        <f>IF(J776&lt;&gt;0,(ABS(M776*Constants!$B$10)+50)/100,MAX(Q775-ABS(O776*Constants!$B$4),0))</f>
        <v>0.54005</v>
      </c>
      <c r="R776">
        <f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400.5</v>
      </c>
      <c r="S776">
        <f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400.5</v>
      </c>
      <c r="T776">
        <f t="shared" si="206"/>
        <v>400.5</v>
      </c>
      <c r="U776">
        <f t="shared" si="207"/>
        <v>400.5</v>
      </c>
      <c r="V776">
        <f>IF(I776&lt;&gt;0,(ABS(R776*Constants!$B$4)+50)/100,IF(R776=0,MAX((0-ABS(T776*Constants!$B$4)),0),(ABS(R776*Constants!$B$4)+50)/100))</f>
        <v>501.125</v>
      </c>
      <c r="W776">
        <f>IF(J776&lt;&gt;0,(ABS(S776*Constants!$B$4)+50)/100,IF(S776=0,MAX((0-ABS(U776*Constants!$B$4)),0),(ABS(S776*Constants!$B$4)+50)/100))</f>
        <v>501.125</v>
      </c>
      <c r="X776">
        <f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400.5</v>
      </c>
      <c r="Y776">
        <f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400.5</v>
      </c>
      <c r="Z776">
        <f t="shared" si="208"/>
        <v>400.5</v>
      </c>
      <c r="AA776">
        <f t="shared" si="209"/>
        <v>400.5</v>
      </c>
      <c r="AB776">
        <f>IF(I776&lt;&gt;0,(ABS(X776*Constants!$B$10)+50)/100,IF(X776=0,MAX((AB775-ABS(Z776*Constants!$B$4)),0),(ABS(X776*Constants!$B$4)+50)/100))</f>
        <v>0.54005</v>
      </c>
      <c r="AC776">
        <f>IF(J776&lt;&gt;0,(ABS(Y776*Constants!$B$10)+50)/100,IF(Y776=0,MAX((AC775-ABS(AA776*Constants!$B$4)),0),(ABS(Y776*Constants!$B$4)+50)/100))</f>
        <v>0.54005</v>
      </c>
      <c r="AD776">
        <f t="shared" si="210"/>
        <v>401</v>
      </c>
      <c r="AE776">
        <f t="shared" si="211"/>
        <v>400.5</v>
      </c>
      <c r="AF776">
        <f t="shared" si="212"/>
        <v>400.5</v>
      </c>
      <c r="AG776">
        <f>((Constants!$B$5*AG775)+Constants!$B$4*AD776+AH775)/(Constants!$B$5+Constants!$B$4)</f>
        <v>401</v>
      </c>
      <c r="AH776">
        <f>((Constants!$B$5*AG775)+Constants!$B$4*AD776+AH775)-(Constants!$B$5+Constants!$B$4)*AG776</f>
        <v>0</v>
      </c>
      <c r="AI776">
        <f>((Constants!$B$5*AI775)+Constants!$B$4*AE776+AJ775)/(Constants!$B$5+Constants!$B$4)</f>
        <v>400.5</v>
      </c>
      <c r="AJ776">
        <f>((Constants!$B$5*AI775)+Constants!$B$4*AE776+AJ775)-(Constants!$B$4+Constants!$B$5)*AI776</f>
        <v>0</v>
      </c>
      <c r="AK776">
        <f>((Constants!$B$5*AK775)+Constants!$B$4*AF776+AL775)/(Constants!$B$5+Constants!$B$4)</f>
        <v>400.5</v>
      </c>
      <c r="AL776">
        <f>((Constants!$B$5*AK775)+Constants!$B$4*AF776+AL775)-(Constants!$B$5+Constants!$B$4)*AK776</f>
        <v>0</v>
      </c>
      <c r="AM776">
        <f t="shared" si="213"/>
        <v>1</v>
      </c>
      <c r="AN776">
        <f t="shared" si="214"/>
        <v>1</v>
      </c>
      <c r="AO776">
        <f>(200000*(ABS(N776)-ABS(N774))+Constants!$B$7)/(2*Constants!$B$7)</f>
        <v>0.5</v>
      </c>
      <c r="AP776">
        <f>(200000*(ABS(O776)-ABS(O774))+Constants!$B$7)/(2*Constants!$B$7)</f>
        <v>0.5</v>
      </c>
      <c r="AQ776">
        <f t="shared" si="215"/>
        <v>1</v>
      </c>
      <c r="AR776">
        <f>(Constants!$B$3*Constants!$B$8*I776*K776+AS775)/(Constants!$B$9*Constants!$B$4)</f>
        <v>2.51327433628319</v>
      </c>
      <c r="AS776">
        <f>(Constants!$B$3*Constants!$B$8*I776*K776+AS775)-(AR776*Constants!$B$9*Constants!$B$4)</f>
        <v>0</v>
      </c>
      <c r="AT776">
        <f t="shared" si="216"/>
        <v>1945.27433628315</v>
      </c>
      <c r="AU776">
        <f t="array" ref="AU776">IF(SUMPRODUCT(--(SIGN(AN743:AN775)=SIGN(K744:K776)))=0,2,IF(AV775&gt;0,1,0))</f>
        <v>0</v>
      </c>
      <c r="AV776">
        <f>IF(AU776=2,ROUND(5*1000/Constants!$B$11,0),IF(AV775&gt;0,AV775-1,0))</f>
        <v>0</v>
      </c>
      <c r="AW776">
        <f t="shared" si="217"/>
        <v>0</v>
      </c>
      <c r="AX776">
        <f ca="1" t="array" ref="AX776">IF(AW776&gt;Constants!$B$12,2,IF(SUMPRODUCT(--(AX757:AX776=2))=0,0,1))</f>
        <v>2</v>
      </c>
      <c r="AZ776">
        <f t="array" ref="AZ776">IF(ABS(AG776)&gt;Constants!$B$13,2,IF(SUMPRODUCT(--(AZ756:AZ775=2))=0,0,1))</f>
        <v>0</v>
      </c>
    </row>
    <row r="777" spans="1:52">
      <c r="A777" s="3">
        <v>775</v>
      </c>
      <c r="B777">
        <f>Signals!D776</f>
        <v>1</v>
      </c>
      <c r="C777">
        <f>Signals!E776</f>
        <v>1</v>
      </c>
      <c r="D777">
        <f>Signals!G776</f>
        <v>0</v>
      </c>
      <c r="E777">
        <f>Signals!J776</f>
        <v>0</v>
      </c>
      <c r="F777">
        <f>Signals!K776</f>
        <v>0</v>
      </c>
      <c r="G777">
        <f>IF(Constants!$B$2=2,-B777,B777)</f>
        <v>1</v>
      </c>
      <c r="H777">
        <f>IF(Constants!$C$2=2,-C777,C777)</f>
        <v>1</v>
      </c>
      <c r="I777">
        <f t="shared" si="201"/>
        <v>1</v>
      </c>
      <c r="J777">
        <f t="shared" si="202"/>
        <v>1</v>
      </c>
      <c r="K777">
        <f t="shared" si="203"/>
        <v>1</v>
      </c>
      <c r="L777">
        <f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400.5</v>
      </c>
      <c r="M777">
        <f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400.5</v>
      </c>
      <c r="N777">
        <f t="shared" si="204"/>
        <v>400.5</v>
      </c>
      <c r="O777">
        <f t="shared" si="205"/>
        <v>400.5</v>
      </c>
      <c r="P777">
        <f>IF(I777&lt;&gt;0,(ABS(L777*Constants!$B$10)+50)/100,MAX(P776-ABS(N777*Constants!$B$4),0))</f>
        <v>0.54005</v>
      </c>
      <c r="Q777">
        <f>IF(J777&lt;&gt;0,(ABS(M777*Constants!$B$10)+50)/100,MAX(Q776-ABS(O777*Constants!$B$4),0))</f>
        <v>0.54005</v>
      </c>
      <c r="R777">
        <f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400.5</v>
      </c>
      <c r="S777">
        <f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400.5</v>
      </c>
      <c r="T777">
        <f t="shared" si="206"/>
        <v>400.5</v>
      </c>
      <c r="U777">
        <f t="shared" si="207"/>
        <v>400.5</v>
      </c>
      <c r="V777">
        <f>IF(I777&lt;&gt;0,(ABS(R777*Constants!$B$4)+50)/100,IF(R777=0,MAX((0-ABS(T777*Constants!$B$4)),0),(ABS(R777*Constants!$B$4)+50)/100))</f>
        <v>501.125</v>
      </c>
      <c r="W777">
        <f>IF(J777&lt;&gt;0,(ABS(S777*Constants!$B$4)+50)/100,IF(S777=0,MAX((0-ABS(U777*Constants!$B$4)),0),(ABS(S777*Constants!$B$4)+50)/100))</f>
        <v>501.125</v>
      </c>
      <c r="X777">
        <f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400.5</v>
      </c>
      <c r="Y777">
        <f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400.5</v>
      </c>
      <c r="Z777">
        <f t="shared" si="208"/>
        <v>400.5</v>
      </c>
      <c r="AA777">
        <f t="shared" si="209"/>
        <v>400.5</v>
      </c>
      <c r="AB777">
        <f>IF(I777&lt;&gt;0,(ABS(X777*Constants!$B$10)+50)/100,IF(X777=0,MAX((AB776-ABS(Z777*Constants!$B$4)),0),(ABS(X777*Constants!$B$4)+50)/100))</f>
        <v>0.54005</v>
      </c>
      <c r="AC777">
        <f>IF(J777&lt;&gt;0,(ABS(Y777*Constants!$B$10)+50)/100,IF(Y777=0,MAX((AC776-ABS(AA777*Constants!$B$4)),0),(ABS(Y777*Constants!$B$4)+50)/100))</f>
        <v>0.54005</v>
      </c>
      <c r="AD777">
        <f t="shared" si="210"/>
        <v>401</v>
      </c>
      <c r="AE777">
        <f t="shared" si="211"/>
        <v>400.5</v>
      </c>
      <c r="AF777">
        <f t="shared" si="212"/>
        <v>400.5</v>
      </c>
      <c r="AG777">
        <f>((Constants!$B$5*AG776)+Constants!$B$4*AD777+AH776)/(Constants!$B$5+Constants!$B$4)</f>
        <v>401</v>
      </c>
      <c r="AH777">
        <f>((Constants!$B$5*AG776)+Constants!$B$4*AD777+AH776)-(Constants!$B$5+Constants!$B$4)*AG777</f>
        <v>0</v>
      </c>
      <c r="AI777">
        <f>((Constants!$B$5*AI776)+Constants!$B$4*AE777+AJ776)/(Constants!$B$5+Constants!$B$4)</f>
        <v>400.5</v>
      </c>
      <c r="AJ777">
        <f>((Constants!$B$5*AI776)+Constants!$B$4*AE777+AJ776)-(Constants!$B$4+Constants!$B$5)*AI777</f>
        <v>0</v>
      </c>
      <c r="AK777">
        <f>((Constants!$B$5*AK776)+Constants!$B$4*AF777+AL776)/(Constants!$B$5+Constants!$B$4)</f>
        <v>400.5</v>
      </c>
      <c r="AL777">
        <f>((Constants!$B$5*AK776)+Constants!$B$4*AF777+AL776)-(Constants!$B$5+Constants!$B$4)*AK777</f>
        <v>0</v>
      </c>
      <c r="AM777">
        <f t="shared" si="213"/>
        <v>1</v>
      </c>
      <c r="AN777">
        <f t="shared" si="214"/>
        <v>1</v>
      </c>
      <c r="AO777">
        <f>(200000*(ABS(N777)-ABS(N775))+Constants!$B$7)/(2*Constants!$B$7)</f>
        <v>0.5</v>
      </c>
      <c r="AP777">
        <f>(200000*(ABS(O777)-ABS(O775))+Constants!$B$7)/(2*Constants!$B$7)</f>
        <v>0.5</v>
      </c>
      <c r="AQ777">
        <f t="shared" si="215"/>
        <v>1</v>
      </c>
      <c r="AR777">
        <f>(Constants!$B$3*Constants!$B$8*I777*K777+AS776)/(Constants!$B$9*Constants!$B$4)</f>
        <v>2.51327433628319</v>
      </c>
      <c r="AS777">
        <f>(Constants!$B$3*Constants!$B$8*I777*K777+AS776)-(AR777*Constants!$B$9*Constants!$B$4)</f>
        <v>0</v>
      </c>
      <c r="AT777">
        <f t="shared" si="216"/>
        <v>1947.78761061943</v>
      </c>
      <c r="AU777">
        <f t="array" ref="AU777">IF(SUMPRODUCT(--(SIGN(AN744:AN776)=SIGN(K745:K777)))=0,2,IF(AV776&gt;0,1,0))</f>
        <v>0</v>
      </c>
      <c r="AV777">
        <f>IF(AU777=2,ROUND(5*1000/Constants!$B$11,0),IF(AV776&gt;0,AV776-1,0))</f>
        <v>0</v>
      </c>
      <c r="AW777">
        <f t="shared" si="217"/>
        <v>0</v>
      </c>
      <c r="AX777">
        <f ca="1" t="array" ref="AX777">IF(AW777&gt;Constants!$B$12,2,IF(SUMPRODUCT(--(AX758:AX777=2))=0,0,1))</f>
        <v>2</v>
      </c>
      <c r="AZ777">
        <f t="array" ref="AZ777">IF(ABS(AG777)&gt;Constants!$B$13,2,IF(SUMPRODUCT(--(AZ757:AZ776=2))=0,0,1))</f>
        <v>0</v>
      </c>
    </row>
    <row r="778" spans="1:52">
      <c r="A778" s="3">
        <v>776</v>
      </c>
      <c r="B778">
        <f>Signals!D777</f>
        <v>1</v>
      </c>
      <c r="C778">
        <f>Signals!E777</f>
        <v>1</v>
      </c>
      <c r="D778">
        <f>Signals!G777</f>
        <v>0</v>
      </c>
      <c r="E778">
        <f>Signals!J777</f>
        <v>0</v>
      </c>
      <c r="F778">
        <f>Signals!K777</f>
        <v>0</v>
      </c>
      <c r="G778">
        <f>IF(Constants!$B$2=2,-B778,B778)</f>
        <v>1</v>
      </c>
      <c r="H778">
        <f>IF(Constants!$C$2=2,-C778,C778)</f>
        <v>1</v>
      </c>
      <c r="I778">
        <f t="shared" si="201"/>
        <v>1</v>
      </c>
      <c r="J778">
        <f t="shared" si="202"/>
        <v>1</v>
      </c>
      <c r="K778">
        <f t="shared" si="203"/>
        <v>1</v>
      </c>
      <c r="L778">
        <f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400.5</v>
      </c>
      <c r="M778">
        <f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400.5</v>
      </c>
      <c r="N778">
        <f t="shared" si="204"/>
        <v>400.5</v>
      </c>
      <c r="O778">
        <f t="shared" si="205"/>
        <v>400.5</v>
      </c>
      <c r="P778">
        <f>IF(I778&lt;&gt;0,(ABS(L778*Constants!$B$10)+50)/100,MAX(P777-ABS(N778*Constants!$B$4),0))</f>
        <v>0.54005</v>
      </c>
      <c r="Q778">
        <f>IF(J778&lt;&gt;0,(ABS(M778*Constants!$B$10)+50)/100,MAX(Q777-ABS(O778*Constants!$B$4),0))</f>
        <v>0.54005</v>
      </c>
      <c r="R778">
        <f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400.5</v>
      </c>
      <c r="S778">
        <f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400.5</v>
      </c>
      <c r="T778">
        <f t="shared" si="206"/>
        <v>400.5</v>
      </c>
      <c r="U778">
        <f t="shared" si="207"/>
        <v>400.5</v>
      </c>
      <c r="V778">
        <f>IF(I778&lt;&gt;0,(ABS(R778*Constants!$B$4)+50)/100,IF(R778=0,MAX((0-ABS(T778*Constants!$B$4)),0),(ABS(R778*Constants!$B$4)+50)/100))</f>
        <v>501.125</v>
      </c>
      <c r="W778">
        <f>IF(J778&lt;&gt;0,(ABS(S778*Constants!$B$4)+50)/100,IF(S778=0,MAX((0-ABS(U778*Constants!$B$4)),0),(ABS(S778*Constants!$B$4)+50)/100))</f>
        <v>501.125</v>
      </c>
      <c r="X778">
        <f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400.5</v>
      </c>
      <c r="Y778">
        <f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400.5</v>
      </c>
      <c r="Z778">
        <f t="shared" si="208"/>
        <v>400.5</v>
      </c>
      <c r="AA778">
        <f t="shared" si="209"/>
        <v>400.5</v>
      </c>
      <c r="AB778">
        <f>IF(I778&lt;&gt;0,(ABS(X778*Constants!$B$10)+50)/100,IF(X778=0,MAX((AB777-ABS(Z778*Constants!$B$4)),0),(ABS(X778*Constants!$B$4)+50)/100))</f>
        <v>0.54005</v>
      </c>
      <c r="AC778">
        <f>IF(J778&lt;&gt;0,(ABS(Y778*Constants!$B$10)+50)/100,IF(Y778=0,MAX((AC777-ABS(AA778*Constants!$B$4)),0),(ABS(Y778*Constants!$B$4)+50)/100))</f>
        <v>0.54005</v>
      </c>
      <c r="AD778">
        <f t="shared" si="210"/>
        <v>401</v>
      </c>
      <c r="AE778">
        <f t="shared" si="211"/>
        <v>400.5</v>
      </c>
      <c r="AF778">
        <f t="shared" si="212"/>
        <v>400.5</v>
      </c>
      <c r="AG778">
        <f>((Constants!$B$5*AG777)+Constants!$B$4*AD778+AH777)/(Constants!$B$5+Constants!$B$4)</f>
        <v>401</v>
      </c>
      <c r="AH778">
        <f>((Constants!$B$5*AG777)+Constants!$B$4*AD778+AH777)-(Constants!$B$5+Constants!$B$4)*AG778</f>
        <v>0</v>
      </c>
      <c r="AI778">
        <f>((Constants!$B$5*AI777)+Constants!$B$4*AE778+AJ777)/(Constants!$B$5+Constants!$B$4)</f>
        <v>400.5</v>
      </c>
      <c r="AJ778">
        <f>((Constants!$B$5*AI777)+Constants!$B$4*AE778+AJ777)-(Constants!$B$4+Constants!$B$5)*AI778</f>
        <v>0</v>
      </c>
      <c r="AK778">
        <f>((Constants!$B$5*AK777)+Constants!$B$4*AF778+AL777)/(Constants!$B$5+Constants!$B$4)</f>
        <v>400.5</v>
      </c>
      <c r="AL778">
        <f>((Constants!$B$5*AK777)+Constants!$B$4*AF778+AL777)-(Constants!$B$5+Constants!$B$4)*AK778</f>
        <v>0</v>
      </c>
      <c r="AM778">
        <f t="shared" si="213"/>
        <v>1</v>
      </c>
      <c r="AN778">
        <f t="shared" si="214"/>
        <v>1</v>
      </c>
      <c r="AO778">
        <f>(200000*(ABS(N778)-ABS(N776))+Constants!$B$7)/(2*Constants!$B$7)</f>
        <v>0.5</v>
      </c>
      <c r="AP778">
        <f>(200000*(ABS(O778)-ABS(O776))+Constants!$B$7)/(2*Constants!$B$7)</f>
        <v>0.5</v>
      </c>
      <c r="AQ778">
        <f t="shared" si="215"/>
        <v>1</v>
      </c>
      <c r="AR778">
        <f>(Constants!$B$3*Constants!$B$8*I778*K778+AS777)/(Constants!$B$9*Constants!$B$4)</f>
        <v>2.51327433628319</v>
      </c>
      <c r="AS778">
        <f>(Constants!$B$3*Constants!$B$8*I778*K778+AS777)-(AR778*Constants!$B$9*Constants!$B$4)</f>
        <v>0</v>
      </c>
      <c r="AT778">
        <f t="shared" si="216"/>
        <v>1950.30088495571</v>
      </c>
      <c r="AU778">
        <f t="array" ref="AU778">IF(SUMPRODUCT(--(SIGN(AN745:AN777)=SIGN(K746:K778)))=0,2,IF(AV777&gt;0,1,0))</f>
        <v>0</v>
      </c>
      <c r="AV778">
        <f>IF(AU778=2,ROUND(5*1000/Constants!$B$11,0),IF(AV777&gt;0,AV777-1,0))</f>
        <v>0</v>
      </c>
      <c r="AW778">
        <f t="shared" si="217"/>
        <v>0</v>
      </c>
      <c r="AX778">
        <f ca="1" t="array" ref="AX778">IF(AW778&gt;Constants!$B$12,2,IF(SUMPRODUCT(--(AX759:AX778=2))=0,0,1))</f>
        <v>2</v>
      </c>
      <c r="AZ778">
        <f t="array" ref="AZ778">IF(ABS(AG778)&gt;Constants!$B$13,2,IF(SUMPRODUCT(--(AZ758:AZ777=2))=0,0,1))</f>
        <v>0</v>
      </c>
    </row>
    <row r="779" spans="1:52">
      <c r="A779" s="3">
        <v>777</v>
      </c>
      <c r="B779">
        <f>Signals!D778</f>
        <v>1</v>
      </c>
      <c r="C779">
        <f>Signals!E778</f>
        <v>1</v>
      </c>
      <c r="D779">
        <f>Signals!G778</f>
        <v>0</v>
      </c>
      <c r="E779">
        <f>Signals!J778</f>
        <v>0</v>
      </c>
      <c r="F779">
        <f>Signals!K778</f>
        <v>0</v>
      </c>
      <c r="G779">
        <f>IF(Constants!$B$2=2,-B779,B779)</f>
        <v>1</v>
      </c>
      <c r="H779">
        <f>IF(Constants!$C$2=2,-C779,C779)</f>
        <v>1</v>
      </c>
      <c r="I779">
        <f t="shared" si="201"/>
        <v>1</v>
      </c>
      <c r="J779">
        <f t="shared" si="202"/>
        <v>1</v>
      </c>
      <c r="K779">
        <f t="shared" si="203"/>
        <v>1</v>
      </c>
      <c r="L779">
        <f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400.5</v>
      </c>
      <c r="M779">
        <f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400.5</v>
      </c>
      <c r="N779">
        <f t="shared" si="204"/>
        <v>400.5</v>
      </c>
      <c r="O779">
        <f t="shared" si="205"/>
        <v>400.5</v>
      </c>
      <c r="P779">
        <f>IF(I779&lt;&gt;0,(ABS(L779*Constants!$B$10)+50)/100,MAX(P778-ABS(N779*Constants!$B$4),0))</f>
        <v>0.54005</v>
      </c>
      <c r="Q779">
        <f>IF(J779&lt;&gt;0,(ABS(M779*Constants!$B$10)+50)/100,MAX(Q778-ABS(O779*Constants!$B$4),0))</f>
        <v>0.54005</v>
      </c>
      <c r="R779">
        <f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400.5</v>
      </c>
      <c r="S779">
        <f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400.5</v>
      </c>
      <c r="T779">
        <f t="shared" si="206"/>
        <v>400.5</v>
      </c>
      <c r="U779">
        <f t="shared" si="207"/>
        <v>400.5</v>
      </c>
      <c r="V779">
        <f>IF(I779&lt;&gt;0,(ABS(R779*Constants!$B$4)+50)/100,IF(R779=0,MAX((0-ABS(T779*Constants!$B$4)),0),(ABS(R779*Constants!$B$4)+50)/100))</f>
        <v>501.125</v>
      </c>
      <c r="W779">
        <f>IF(J779&lt;&gt;0,(ABS(S779*Constants!$B$4)+50)/100,IF(S779=0,MAX((0-ABS(U779*Constants!$B$4)),0),(ABS(S779*Constants!$B$4)+50)/100))</f>
        <v>501.125</v>
      </c>
      <c r="X779">
        <f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400.5</v>
      </c>
      <c r="Y779">
        <f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400.5</v>
      </c>
      <c r="Z779">
        <f t="shared" si="208"/>
        <v>400.5</v>
      </c>
      <c r="AA779">
        <f t="shared" si="209"/>
        <v>400.5</v>
      </c>
      <c r="AB779">
        <f>IF(I779&lt;&gt;0,(ABS(X779*Constants!$B$10)+50)/100,IF(X779=0,MAX((AB778-ABS(Z779*Constants!$B$4)),0),(ABS(X779*Constants!$B$4)+50)/100))</f>
        <v>0.54005</v>
      </c>
      <c r="AC779">
        <f>IF(J779&lt;&gt;0,(ABS(Y779*Constants!$B$10)+50)/100,IF(Y779=0,MAX((AC778-ABS(AA779*Constants!$B$4)),0),(ABS(Y779*Constants!$B$4)+50)/100))</f>
        <v>0.54005</v>
      </c>
      <c r="AD779">
        <f t="shared" si="210"/>
        <v>401</v>
      </c>
      <c r="AE779">
        <f t="shared" si="211"/>
        <v>400.5</v>
      </c>
      <c r="AF779">
        <f t="shared" si="212"/>
        <v>400.5</v>
      </c>
      <c r="AG779">
        <f>((Constants!$B$5*AG778)+Constants!$B$4*AD779+AH778)/(Constants!$B$5+Constants!$B$4)</f>
        <v>401</v>
      </c>
      <c r="AH779">
        <f>((Constants!$B$5*AG778)+Constants!$B$4*AD779+AH778)-(Constants!$B$5+Constants!$B$4)*AG779</f>
        <v>0</v>
      </c>
      <c r="AI779">
        <f>((Constants!$B$5*AI778)+Constants!$B$4*AE779+AJ778)/(Constants!$B$5+Constants!$B$4)</f>
        <v>400.5</v>
      </c>
      <c r="AJ779">
        <f>((Constants!$B$5*AI778)+Constants!$B$4*AE779+AJ778)-(Constants!$B$4+Constants!$B$5)*AI779</f>
        <v>0</v>
      </c>
      <c r="AK779">
        <f>((Constants!$B$5*AK778)+Constants!$B$4*AF779+AL778)/(Constants!$B$5+Constants!$B$4)</f>
        <v>400.5</v>
      </c>
      <c r="AL779">
        <f>((Constants!$B$5*AK778)+Constants!$B$4*AF779+AL778)-(Constants!$B$5+Constants!$B$4)*AK779</f>
        <v>0</v>
      </c>
      <c r="AM779">
        <f t="shared" si="213"/>
        <v>1</v>
      </c>
      <c r="AN779">
        <f t="shared" si="214"/>
        <v>1</v>
      </c>
      <c r="AO779">
        <f>(200000*(ABS(N779)-ABS(N777))+Constants!$B$7)/(2*Constants!$B$7)</f>
        <v>0.5</v>
      </c>
      <c r="AP779">
        <f>(200000*(ABS(O779)-ABS(O777))+Constants!$B$7)/(2*Constants!$B$7)</f>
        <v>0.5</v>
      </c>
      <c r="AQ779">
        <f t="shared" si="215"/>
        <v>1</v>
      </c>
      <c r="AR779">
        <f>(Constants!$B$3*Constants!$B$8*I779*K779+AS778)/(Constants!$B$9*Constants!$B$4)</f>
        <v>2.51327433628319</v>
      </c>
      <c r="AS779">
        <f>(Constants!$B$3*Constants!$B$8*I779*K779+AS778)-(AR779*Constants!$B$9*Constants!$B$4)</f>
        <v>0</v>
      </c>
      <c r="AT779">
        <f t="shared" si="216"/>
        <v>1952.814159292</v>
      </c>
      <c r="AU779">
        <f t="array" ref="AU779">IF(SUMPRODUCT(--(SIGN(AN746:AN778)=SIGN(K747:K779)))=0,2,IF(AV778&gt;0,1,0))</f>
        <v>0</v>
      </c>
      <c r="AV779">
        <f>IF(AU779=2,ROUND(5*1000/Constants!$B$11,0),IF(AV778&gt;0,AV778-1,0))</f>
        <v>0</v>
      </c>
      <c r="AW779">
        <f t="shared" si="217"/>
        <v>0</v>
      </c>
      <c r="AX779">
        <f ca="1" t="array" ref="AX779">IF(AW779&gt;Constants!$B$12,2,IF(SUMPRODUCT(--(AX760:AX779=2))=0,0,1))</f>
        <v>2</v>
      </c>
      <c r="AZ779">
        <f t="array" ref="AZ779">IF(ABS(AG779)&gt;Constants!$B$13,2,IF(SUMPRODUCT(--(AZ759:AZ778=2))=0,0,1))</f>
        <v>0</v>
      </c>
    </row>
    <row r="780" spans="1:52">
      <c r="A780" s="3">
        <v>778</v>
      </c>
      <c r="B780">
        <f>Signals!D779</f>
        <v>1</v>
      </c>
      <c r="C780">
        <f>Signals!E779</f>
        <v>1</v>
      </c>
      <c r="D780">
        <f>Signals!G779</f>
        <v>0</v>
      </c>
      <c r="E780">
        <f>Signals!J779</f>
        <v>0</v>
      </c>
      <c r="F780">
        <f>Signals!K779</f>
        <v>0</v>
      </c>
      <c r="G780">
        <f>IF(Constants!$B$2=2,-B780,B780)</f>
        <v>1</v>
      </c>
      <c r="H780">
        <f>IF(Constants!$C$2=2,-C780,C780)</f>
        <v>1</v>
      </c>
      <c r="I780">
        <f t="shared" si="201"/>
        <v>1</v>
      </c>
      <c r="J780">
        <f t="shared" si="202"/>
        <v>1</v>
      </c>
      <c r="K780">
        <f t="shared" si="203"/>
        <v>1</v>
      </c>
      <c r="L780">
        <f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400.5</v>
      </c>
      <c r="M780">
        <f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400.5</v>
      </c>
      <c r="N780">
        <f t="shared" si="204"/>
        <v>400.5</v>
      </c>
      <c r="O780">
        <f t="shared" si="205"/>
        <v>400.5</v>
      </c>
      <c r="P780">
        <f>IF(I780&lt;&gt;0,(ABS(L780*Constants!$B$10)+50)/100,MAX(P779-ABS(N780*Constants!$B$4),0))</f>
        <v>0.54005</v>
      </c>
      <c r="Q780">
        <f>IF(J780&lt;&gt;0,(ABS(M780*Constants!$B$10)+50)/100,MAX(Q779-ABS(O780*Constants!$B$4),0))</f>
        <v>0.54005</v>
      </c>
      <c r="R780">
        <f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400.5</v>
      </c>
      <c r="S780">
        <f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400.5</v>
      </c>
      <c r="T780">
        <f t="shared" si="206"/>
        <v>400.5</v>
      </c>
      <c r="U780">
        <f t="shared" si="207"/>
        <v>400.5</v>
      </c>
      <c r="V780">
        <f>IF(I780&lt;&gt;0,(ABS(R780*Constants!$B$4)+50)/100,IF(R780=0,MAX((0-ABS(T780*Constants!$B$4)),0),(ABS(R780*Constants!$B$4)+50)/100))</f>
        <v>501.125</v>
      </c>
      <c r="W780">
        <f>IF(J780&lt;&gt;0,(ABS(S780*Constants!$B$4)+50)/100,IF(S780=0,MAX((0-ABS(U780*Constants!$B$4)),0),(ABS(S780*Constants!$B$4)+50)/100))</f>
        <v>501.125</v>
      </c>
      <c r="X780">
        <f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400.5</v>
      </c>
      <c r="Y780">
        <f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400.5</v>
      </c>
      <c r="Z780">
        <f t="shared" si="208"/>
        <v>400.5</v>
      </c>
      <c r="AA780">
        <f t="shared" si="209"/>
        <v>400.5</v>
      </c>
      <c r="AB780">
        <f>IF(I780&lt;&gt;0,(ABS(X780*Constants!$B$10)+50)/100,IF(X780=0,MAX((AB779-ABS(Z780*Constants!$B$4)),0),(ABS(X780*Constants!$B$4)+50)/100))</f>
        <v>0.54005</v>
      </c>
      <c r="AC780">
        <f>IF(J780&lt;&gt;0,(ABS(Y780*Constants!$B$10)+50)/100,IF(Y780=0,MAX((AC779-ABS(AA780*Constants!$B$4)),0),(ABS(Y780*Constants!$B$4)+50)/100))</f>
        <v>0.54005</v>
      </c>
      <c r="AD780">
        <f t="shared" si="210"/>
        <v>401</v>
      </c>
      <c r="AE780">
        <f t="shared" si="211"/>
        <v>400.5</v>
      </c>
      <c r="AF780">
        <f t="shared" si="212"/>
        <v>400.5</v>
      </c>
      <c r="AG780">
        <f>((Constants!$B$5*AG779)+Constants!$B$4*AD780+AH779)/(Constants!$B$5+Constants!$B$4)</f>
        <v>401</v>
      </c>
      <c r="AH780">
        <f>((Constants!$B$5*AG779)+Constants!$B$4*AD780+AH779)-(Constants!$B$5+Constants!$B$4)*AG780</f>
        <v>0</v>
      </c>
      <c r="AI780">
        <f>((Constants!$B$5*AI779)+Constants!$B$4*AE780+AJ779)/(Constants!$B$5+Constants!$B$4)</f>
        <v>400.5</v>
      </c>
      <c r="AJ780">
        <f>((Constants!$B$5*AI779)+Constants!$B$4*AE780+AJ779)-(Constants!$B$4+Constants!$B$5)*AI780</f>
        <v>0</v>
      </c>
      <c r="AK780">
        <f>((Constants!$B$5*AK779)+Constants!$B$4*AF780+AL779)/(Constants!$B$5+Constants!$B$4)</f>
        <v>400.5</v>
      </c>
      <c r="AL780">
        <f>((Constants!$B$5*AK779)+Constants!$B$4*AF780+AL779)-(Constants!$B$5+Constants!$B$4)*AK780</f>
        <v>0</v>
      </c>
      <c r="AM780">
        <f t="shared" si="213"/>
        <v>1</v>
      </c>
      <c r="AN780">
        <f t="shared" si="214"/>
        <v>1</v>
      </c>
      <c r="AO780">
        <f>(200000*(ABS(N780)-ABS(N778))+Constants!$B$7)/(2*Constants!$B$7)</f>
        <v>0.5</v>
      </c>
      <c r="AP780">
        <f>(200000*(ABS(O780)-ABS(O778))+Constants!$B$7)/(2*Constants!$B$7)</f>
        <v>0.5</v>
      </c>
      <c r="AQ780">
        <f t="shared" si="215"/>
        <v>1</v>
      </c>
      <c r="AR780">
        <f>(Constants!$B$3*Constants!$B$8*I780*K780+AS779)/(Constants!$B$9*Constants!$B$4)</f>
        <v>2.51327433628319</v>
      </c>
      <c r="AS780">
        <f>(Constants!$B$3*Constants!$B$8*I780*K780+AS779)-(AR780*Constants!$B$9*Constants!$B$4)</f>
        <v>0</v>
      </c>
      <c r="AT780">
        <f t="shared" si="216"/>
        <v>1955.32743362828</v>
      </c>
      <c r="AU780">
        <f t="array" ref="AU780">IF(SUMPRODUCT(--(SIGN(AN747:AN779)=SIGN(K748:K780)))=0,2,IF(AV779&gt;0,1,0))</f>
        <v>0</v>
      </c>
      <c r="AV780">
        <f>IF(AU780=2,ROUND(5*1000/Constants!$B$11,0),IF(AV779&gt;0,AV779-1,0))</f>
        <v>0</v>
      </c>
      <c r="AW780">
        <f t="shared" si="217"/>
        <v>0</v>
      </c>
      <c r="AX780">
        <f ca="1" t="array" ref="AX780">IF(AW780&gt;Constants!$B$12,2,IF(SUMPRODUCT(--(AX761:AX780=2))=0,0,1))</f>
        <v>2</v>
      </c>
      <c r="AZ780">
        <f t="array" ref="AZ780">IF(ABS(AG780)&gt;Constants!$B$13,2,IF(SUMPRODUCT(--(AZ760:AZ779=2))=0,0,1))</f>
        <v>0</v>
      </c>
    </row>
    <row r="781" spans="1:52">
      <c r="A781" s="3">
        <v>779</v>
      </c>
      <c r="B781">
        <f>Signals!D780</f>
        <v>1</v>
      </c>
      <c r="C781">
        <f>Signals!E780</f>
        <v>1</v>
      </c>
      <c r="D781">
        <f>Signals!G780</f>
        <v>0</v>
      </c>
      <c r="E781">
        <f>Signals!J780</f>
        <v>0</v>
      </c>
      <c r="F781">
        <f>Signals!K780</f>
        <v>0</v>
      </c>
      <c r="G781">
        <f>IF(Constants!$B$2=2,-B781,B781)</f>
        <v>1</v>
      </c>
      <c r="H781">
        <f>IF(Constants!$C$2=2,-C781,C781)</f>
        <v>1</v>
      </c>
      <c r="I781">
        <f t="shared" si="201"/>
        <v>1</v>
      </c>
      <c r="J781">
        <f t="shared" si="202"/>
        <v>1</v>
      </c>
      <c r="K781">
        <f t="shared" si="203"/>
        <v>1</v>
      </c>
      <c r="L781">
        <f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400.5</v>
      </c>
      <c r="M781">
        <f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400.5</v>
      </c>
      <c r="N781">
        <f t="shared" si="204"/>
        <v>400.5</v>
      </c>
      <c r="O781">
        <f t="shared" si="205"/>
        <v>400.5</v>
      </c>
      <c r="P781">
        <f>IF(I781&lt;&gt;0,(ABS(L781*Constants!$B$10)+50)/100,MAX(P780-ABS(N781*Constants!$B$4),0))</f>
        <v>0.54005</v>
      </c>
      <c r="Q781">
        <f>IF(J781&lt;&gt;0,(ABS(M781*Constants!$B$10)+50)/100,MAX(Q780-ABS(O781*Constants!$B$4),0))</f>
        <v>0.54005</v>
      </c>
      <c r="R781">
        <f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400.5</v>
      </c>
      <c r="S781">
        <f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400.5</v>
      </c>
      <c r="T781">
        <f t="shared" si="206"/>
        <v>400.5</v>
      </c>
      <c r="U781">
        <f t="shared" si="207"/>
        <v>400.5</v>
      </c>
      <c r="V781">
        <f>IF(I781&lt;&gt;0,(ABS(R781*Constants!$B$4)+50)/100,IF(R781=0,MAX((0-ABS(T781*Constants!$B$4)),0),(ABS(R781*Constants!$B$4)+50)/100))</f>
        <v>501.125</v>
      </c>
      <c r="W781">
        <f>IF(J781&lt;&gt;0,(ABS(S781*Constants!$B$4)+50)/100,IF(S781=0,MAX((0-ABS(U781*Constants!$B$4)),0),(ABS(S781*Constants!$B$4)+50)/100))</f>
        <v>501.125</v>
      </c>
      <c r="X781">
        <f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400.5</v>
      </c>
      <c r="Y781">
        <f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400.5</v>
      </c>
      <c r="Z781">
        <f t="shared" si="208"/>
        <v>400.5</v>
      </c>
      <c r="AA781">
        <f t="shared" si="209"/>
        <v>400.5</v>
      </c>
      <c r="AB781">
        <f>IF(I781&lt;&gt;0,(ABS(X781*Constants!$B$10)+50)/100,IF(X781=0,MAX((AB780-ABS(Z781*Constants!$B$4)),0),(ABS(X781*Constants!$B$4)+50)/100))</f>
        <v>0.54005</v>
      </c>
      <c r="AC781">
        <f>IF(J781&lt;&gt;0,(ABS(Y781*Constants!$B$10)+50)/100,IF(Y781=0,MAX((AC780-ABS(AA781*Constants!$B$4)),0),(ABS(Y781*Constants!$B$4)+50)/100))</f>
        <v>0.54005</v>
      </c>
      <c r="AD781">
        <f t="shared" si="210"/>
        <v>401</v>
      </c>
      <c r="AE781">
        <f t="shared" si="211"/>
        <v>400.5</v>
      </c>
      <c r="AF781">
        <f t="shared" si="212"/>
        <v>400.5</v>
      </c>
      <c r="AG781">
        <f>((Constants!$B$5*AG780)+Constants!$B$4*AD781+AH780)/(Constants!$B$5+Constants!$B$4)</f>
        <v>401</v>
      </c>
      <c r="AH781">
        <f>((Constants!$B$5*AG780)+Constants!$B$4*AD781+AH780)-(Constants!$B$5+Constants!$B$4)*AG781</f>
        <v>0</v>
      </c>
      <c r="AI781">
        <f>((Constants!$B$5*AI780)+Constants!$B$4*AE781+AJ780)/(Constants!$B$5+Constants!$B$4)</f>
        <v>400.5</v>
      </c>
      <c r="AJ781">
        <f>((Constants!$B$5*AI780)+Constants!$B$4*AE781+AJ780)-(Constants!$B$4+Constants!$B$5)*AI781</f>
        <v>0</v>
      </c>
      <c r="AK781">
        <f>((Constants!$B$5*AK780)+Constants!$B$4*AF781+AL780)/(Constants!$B$5+Constants!$B$4)</f>
        <v>400.5</v>
      </c>
      <c r="AL781">
        <f>((Constants!$B$5*AK780)+Constants!$B$4*AF781+AL780)-(Constants!$B$5+Constants!$B$4)*AK781</f>
        <v>0</v>
      </c>
      <c r="AM781">
        <f t="shared" si="213"/>
        <v>1</v>
      </c>
      <c r="AN781">
        <f t="shared" si="214"/>
        <v>1</v>
      </c>
      <c r="AO781">
        <f>(200000*(ABS(N781)-ABS(N779))+Constants!$B$7)/(2*Constants!$B$7)</f>
        <v>0.5</v>
      </c>
      <c r="AP781">
        <f>(200000*(ABS(O781)-ABS(O779))+Constants!$B$7)/(2*Constants!$B$7)</f>
        <v>0.5</v>
      </c>
      <c r="AQ781">
        <f t="shared" si="215"/>
        <v>1</v>
      </c>
      <c r="AR781">
        <f>(Constants!$B$3*Constants!$B$8*I781*K781+AS780)/(Constants!$B$9*Constants!$B$4)</f>
        <v>2.51327433628319</v>
      </c>
      <c r="AS781">
        <f>(Constants!$B$3*Constants!$B$8*I781*K781+AS780)-(AR781*Constants!$B$9*Constants!$B$4)</f>
        <v>0</v>
      </c>
      <c r="AT781">
        <f t="shared" si="216"/>
        <v>1957.84070796456</v>
      </c>
      <c r="AU781">
        <f t="array" ref="AU781">IF(SUMPRODUCT(--(SIGN(AN748:AN780)=SIGN(K749:K781)))=0,2,IF(AV780&gt;0,1,0))</f>
        <v>0</v>
      </c>
      <c r="AV781">
        <f>IF(AU781=2,ROUND(5*1000/Constants!$B$11,0),IF(AV780&gt;0,AV780-1,0))</f>
        <v>0</v>
      </c>
      <c r="AW781">
        <f t="shared" si="217"/>
        <v>0</v>
      </c>
      <c r="AX781">
        <f ca="1" t="array" ref="AX781">IF(AW781&gt;Constants!$B$12,2,IF(SUMPRODUCT(--(AX762:AX781=2))=0,0,1))</f>
        <v>2</v>
      </c>
      <c r="AZ781">
        <f t="array" ref="AZ781">IF(ABS(AG781)&gt;Constants!$B$13,2,IF(SUMPRODUCT(--(AZ761:AZ780=2))=0,0,1))</f>
        <v>0</v>
      </c>
    </row>
    <row r="782" spans="1:52">
      <c r="A782" s="3">
        <v>780</v>
      </c>
      <c r="B782">
        <f>Signals!D781</f>
        <v>1</v>
      </c>
      <c r="C782">
        <f>Signals!E781</f>
        <v>1</v>
      </c>
      <c r="D782">
        <f>Signals!G781</f>
        <v>0</v>
      </c>
      <c r="E782">
        <f>Signals!J781</f>
        <v>0</v>
      </c>
      <c r="F782">
        <f>Signals!K781</f>
        <v>0</v>
      </c>
      <c r="G782">
        <f>IF(Constants!$B$2=2,-B782,B782)</f>
        <v>1</v>
      </c>
      <c r="H782">
        <f>IF(Constants!$C$2=2,-C782,C782)</f>
        <v>1</v>
      </c>
      <c r="I782">
        <f t="shared" si="201"/>
        <v>1</v>
      </c>
      <c r="J782">
        <f t="shared" si="202"/>
        <v>1</v>
      </c>
      <c r="K782">
        <f t="shared" si="203"/>
        <v>1</v>
      </c>
      <c r="L782">
        <f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400.5</v>
      </c>
      <c r="M782">
        <f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400.5</v>
      </c>
      <c r="N782">
        <f t="shared" si="204"/>
        <v>400.5</v>
      </c>
      <c r="O782">
        <f t="shared" si="205"/>
        <v>400.5</v>
      </c>
      <c r="P782">
        <f>IF(I782&lt;&gt;0,(ABS(L782*Constants!$B$10)+50)/100,MAX(P781-ABS(N782*Constants!$B$4),0))</f>
        <v>0.54005</v>
      </c>
      <c r="Q782">
        <f>IF(J782&lt;&gt;0,(ABS(M782*Constants!$B$10)+50)/100,MAX(Q781-ABS(O782*Constants!$B$4),0))</f>
        <v>0.54005</v>
      </c>
      <c r="R782">
        <f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400.5</v>
      </c>
      <c r="S782">
        <f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400.5</v>
      </c>
      <c r="T782">
        <f t="shared" si="206"/>
        <v>400.5</v>
      </c>
      <c r="U782">
        <f t="shared" si="207"/>
        <v>400.5</v>
      </c>
      <c r="V782">
        <f>IF(I782&lt;&gt;0,(ABS(R782*Constants!$B$4)+50)/100,IF(R782=0,MAX((0-ABS(T782*Constants!$B$4)),0),(ABS(R782*Constants!$B$4)+50)/100))</f>
        <v>501.125</v>
      </c>
      <c r="W782">
        <f>IF(J782&lt;&gt;0,(ABS(S782*Constants!$B$4)+50)/100,IF(S782=0,MAX((0-ABS(U782*Constants!$B$4)),0),(ABS(S782*Constants!$B$4)+50)/100))</f>
        <v>501.125</v>
      </c>
      <c r="X782">
        <f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400.5</v>
      </c>
      <c r="Y782">
        <f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400.5</v>
      </c>
      <c r="Z782">
        <f t="shared" si="208"/>
        <v>400.5</v>
      </c>
      <c r="AA782">
        <f t="shared" si="209"/>
        <v>400.5</v>
      </c>
      <c r="AB782">
        <f>IF(I782&lt;&gt;0,(ABS(X782*Constants!$B$10)+50)/100,IF(X782=0,MAX((AB781-ABS(Z782*Constants!$B$4)),0),(ABS(X782*Constants!$B$4)+50)/100))</f>
        <v>0.54005</v>
      </c>
      <c r="AC782">
        <f>IF(J782&lt;&gt;0,(ABS(Y782*Constants!$B$10)+50)/100,IF(Y782=0,MAX((AC781-ABS(AA782*Constants!$B$4)),0),(ABS(Y782*Constants!$B$4)+50)/100))</f>
        <v>0.54005</v>
      </c>
      <c r="AD782">
        <f t="shared" si="210"/>
        <v>401</v>
      </c>
      <c r="AE782">
        <f t="shared" si="211"/>
        <v>400.5</v>
      </c>
      <c r="AF782">
        <f t="shared" si="212"/>
        <v>400.5</v>
      </c>
      <c r="AG782">
        <f>((Constants!$B$5*AG781)+Constants!$B$4*AD782+AH781)/(Constants!$B$5+Constants!$B$4)</f>
        <v>401</v>
      </c>
      <c r="AH782">
        <f>((Constants!$B$5*AG781)+Constants!$B$4*AD782+AH781)-(Constants!$B$5+Constants!$B$4)*AG782</f>
        <v>0</v>
      </c>
      <c r="AI782">
        <f>((Constants!$B$5*AI781)+Constants!$B$4*AE782+AJ781)/(Constants!$B$5+Constants!$B$4)</f>
        <v>400.5</v>
      </c>
      <c r="AJ782">
        <f>((Constants!$B$5*AI781)+Constants!$B$4*AE782+AJ781)-(Constants!$B$4+Constants!$B$5)*AI782</f>
        <v>0</v>
      </c>
      <c r="AK782">
        <f>((Constants!$B$5*AK781)+Constants!$B$4*AF782+AL781)/(Constants!$B$5+Constants!$B$4)</f>
        <v>400.5</v>
      </c>
      <c r="AL782">
        <f>((Constants!$B$5*AK781)+Constants!$B$4*AF782+AL781)-(Constants!$B$5+Constants!$B$4)*AK782</f>
        <v>0</v>
      </c>
      <c r="AM782">
        <f t="shared" si="213"/>
        <v>1</v>
      </c>
      <c r="AN782">
        <f t="shared" si="214"/>
        <v>1</v>
      </c>
      <c r="AO782">
        <f>(200000*(ABS(N782)-ABS(N780))+Constants!$B$7)/(2*Constants!$B$7)</f>
        <v>0.5</v>
      </c>
      <c r="AP782">
        <f>(200000*(ABS(O782)-ABS(O780))+Constants!$B$7)/(2*Constants!$B$7)</f>
        <v>0.5</v>
      </c>
      <c r="AQ782">
        <f t="shared" si="215"/>
        <v>1</v>
      </c>
      <c r="AR782">
        <f>(Constants!$B$3*Constants!$B$8*I782*K782+AS781)/(Constants!$B$9*Constants!$B$4)</f>
        <v>2.51327433628319</v>
      </c>
      <c r="AS782">
        <f>(Constants!$B$3*Constants!$B$8*I782*K782+AS781)-(AR782*Constants!$B$9*Constants!$B$4)</f>
        <v>0</v>
      </c>
      <c r="AT782">
        <f t="shared" si="216"/>
        <v>1960.35398230084</v>
      </c>
      <c r="AU782">
        <f t="array" ref="AU782">IF(SUMPRODUCT(--(SIGN(AN749:AN781)=SIGN(K750:K782)))=0,2,IF(AV781&gt;0,1,0))</f>
        <v>0</v>
      </c>
      <c r="AV782">
        <f>IF(AU782=2,ROUND(5*1000/Constants!$B$11,0),IF(AV781&gt;0,AV781-1,0))</f>
        <v>0</v>
      </c>
      <c r="AW782">
        <f t="shared" si="217"/>
        <v>0</v>
      </c>
      <c r="AX782">
        <f ca="1" t="array" ref="AX782">IF(AW782&gt;Constants!$B$12,2,IF(SUMPRODUCT(--(AX763:AX782=2))=0,0,1))</f>
        <v>2</v>
      </c>
      <c r="AZ782">
        <f t="array" ref="AZ782">IF(ABS(AG782)&gt;Constants!$B$13,2,IF(SUMPRODUCT(--(AZ762:AZ781=2))=0,0,1))</f>
        <v>0</v>
      </c>
    </row>
    <row r="783" spans="1:52">
      <c r="A783" s="3">
        <v>781</v>
      </c>
      <c r="B783">
        <f>Signals!D782</f>
        <v>1</v>
      </c>
      <c r="C783">
        <f>Signals!E782</f>
        <v>1</v>
      </c>
      <c r="D783">
        <f>Signals!G782</f>
        <v>0</v>
      </c>
      <c r="E783">
        <f>Signals!J782</f>
        <v>0</v>
      </c>
      <c r="F783">
        <f>Signals!K782</f>
        <v>0</v>
      </c>
      <c r="G783">
        <f>IF(Constants!$B$2=2,-B783,B783)</f>
        <v>1</v>
      </c>
      <c r="H783">
        <f>IF(Constants!$C$2=2,-C783,C783)</f>
        <v>1</v>
      </c>
      <c r="I783">
        <f t="shared" si="201"/>
        <v>1</v>
      </c>
      <c r="J783">
        <f t="shared" si="202"/>
        <v>1</v>
      </c>
      <c r="K783">
        <f t="shared" si="203"/>
        <v>1</v>
      </c>
      <c r="L783">
        <f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400.5</v>
      </c>
      <c r="M783">
        <f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400.5</v>
      </c>
      <c r="N783">
        <f t="shared" si="204"/>
        <v>400.5</v>
      </c>
      <c r="O783">
        <f t="shared" si="205"/>
        <v>400.5</v>
      </c>
      <c r="P783">
        <f>IF(I783&lt;&gt;0,(ABS(L783*Constants!$B$10)+50)/100,MAX(P782-ABS(N783*Constants!$B$4),0))</f>
        <v>0.54005</v>
      </c>
      <c r="Q783">
        <f>IF(J783&lt;&gt;0,(ABS(M783*Constants!$B$10)+50)/100,MAX(Q782-ABS(O783*Constants!$B$4),0))</f>
        <v>0.54005</v>
      </c>
      <c r="R783">
        <f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400.5</v>
      </c>
      <c r="S783">
        <f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400.5</v>
      </c>
      <c r="T783">
        <f t="shared" si="206"/>
        <v>400.5</v>
      </c>
      <c r="U783">
        <f t="shared" si="207"/>
        <v>400.5</v>
      </c>
      <c r="V783">
        <f>IF(I783&lt;&gt;0,(ABS(R783*Constants!$B$4)+50)/100,IF(R783=0,MAX((0-ABS(T783*Constants!$B$4)),0),(ABS(R783*Constants!$B$4)+50)/100))</f>
        <v>501.125</v>
      </c>
      <c r="W783">
        <f>IF(J783&lt;&gt;0,(ABS(S783*Constants!$B$4)+50)/100,IF(S783=0,MAX((0-ABS(U783*Constants!$B$4)),0),(ABS(S783*Constants!$B$4)+50)/100))</f>
        <v>501.125</v>
      </c>
      <c r="X783">
        <f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400.5</v>
      </c>
      <c r="Y783">
        <f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400.5</v>
      </c>
      <c r="Z783">
        <f t="shared" si="208"/>
        <v>400.5</v>
      </c>
      <c r="AA783">
        <f t="shared" si="209"/>
        <v>400.5</v>
      </c>
      <c r="AB783">
        <f>IF(I783&lt;&gt;0,(ABS(X783*Constants!$B$10)+50)/100,IF(X783=0,MAX((AB782-ABS(Z783*Constants!$B$4)),0),(ABS(X783*Constants!$B$4)+50)/100))</f>
        <v>0.54005</v>
      </c>
      <c r="AC783">
        <f>IF(J783&lt;&gt;0,(ABS(Y783*Constants!$B$10)+50)/100,IF(Y783=0,MAX((AC782-ABS(AA783*Constants!$B$4)),0),(ABS(Y783*Constants!$B$4)+50)/100))</f>
        <v>0.54005</v>
      </c>
      <c r="AD783">
        <f t="shared" si="210"/>
        <v>401</v>
      </c>
      <c r="AE783">
        <f t="shared" si="211"/>
        <v>400.5</v>
      </c>
      <c r="AF783">
        <f t="shared" si="212"/>
        <v>400.5</v>
      </c>
      <c r="AG783">
        <f>((Constants!$B$5*AG782)+Constants!$B$4*AD783+AH782)/(Constants!$B$5+Constants!$B$4)</f>
        <v>401</v>
      </c>
      <c r="AH783">
        <f>((Constants!$B$5*AG782)+Constants!$B$4*AD783+AH782)-(Constants!$B$5+Constants!$B$4)*AG783</f>
        <v>0</v>
      </c>
      <c r="AI783">
        <f>((Constants!$B$5*AI782)+Constants!$B$4*AE783+AJ782)/(Constants!$B$5+Constants!$B$4)</f>
        <v>400.5</v>
      </c>
      <c r="AJ783">
        <f>((Constants!$B$5*AI782)+Constants!$B$4*AE783+AJ782)-(Constants!$B$4+Constants!$B$5)*AI783</f>
        <v>0</v>
      </c>
      <c r="AK783">
        <f>((Constants!$B$5*AK782)+Constants!$B$4*AF783+AL782)/(Constants!$B$5+Constants!$B$4)</f>
        <v>400.5</v>
      </c>
      <c r="AL783">
        <f>((Constants!$B$5*AK782)+Constants!$B$4*AF783+AL782)-(Constants!$B$5+Constants!$B$4)*AK783</f>
        <v>0</v>
      </c>
      <c r="AM783">
        <f t="shared" si="213"/>
        <v>1</v>
      </c>
      <c r="AN783">
        <f t="shared" si="214"/>
        <v>1</v>
      </c>
      <c r="AO783">
        <f>(200000*(ABS(N783)-ABS(N781))+Constants!$B$7)/(2*Constants!$B$7)</f>
        <v>0.5</v>
      </c>
      <c r="AP783">
        <f>(200000*(ABS(O783)-ABS(O781))+Constants!$B$7)/(2*Constants!$B$7)</f>
        <v>0.5</v>
      </c>
      <c r="AQ783">
        <f t="shared" si="215"/>
        <v>1</v>
      </c>
      <c r="AR783">
        <f>(Constants!$B$3*Constants!$B$8*I783*K783+AS782)/(Constants!$B$9*Constants!$B$4)</f>
        <v>2.51327433628319</v>
      </c>
      <c r="AS783">
        <f>(Constants!$B$3*Constants!$B$8*I783*K783+AS782)-(AR783*Constants!$B$9*Constants!$B$4)</f>
        <v>0</v>
      </c>
      <c r="AT783">
        <f t="shared" si="216"/>
        <v>1962.86725663713</v>
      </c>
      <c r="AU783">
        <f t="array" ref="AU783">IF(SUMPRODUCT(--(SIGN(AN750:AN782)=SIGN(K751:K783)))=0,2,IF(AV782&gt;0,1,0))</f>
        <v>0</v>
      </c>
      <c r="AV783">
        <f>IF(AU783=2,ROUND(5*1000/Constants!$B$11,0),IF(AV782&gt;0,AV782-1,0))</f>
        <v>0</v>
      </c>
      <c r="AW783">
        <f t="shared" si="217"/>
        <v>0</v>
      </c>
      <c r="AX783">
        <f ca="1" t="array" ref="AX783">IF(AW783&gt;Constants!$B$12,2,IF(SUMPRODUCT(--(AX764:AX783=2))=0,0,1))</f>
        <v>2</v>
      </c>
      <c r="AZ783">
        <f t="array" ref="AZ783">IF(ABS(AG783)&gt;Constants!$B$13,2,IF(SUMPRODUCT(--(AZ763:AZ782=2))=0,0,1))</f>
        <v>0</v>
      </c>
    </row>
    <row r="784" spans="1:52">
      <c r="A784" s="3">
        <v>782</v>
      </c>
      <c r="B784">
        <f>Signals!D783</f>
        <v>1</v>
      </c>
      <c r="C784">
        <f>Signals!E783</f>
        <v>1</v>
      </c>
      <c r="D784">
        <f>Signals!G783</f>
        <v>0</v>
      </c>
      <c r="E784">
        <f>Signals!J783</f>
        <v>0</v>
      </c>
      <c r="F784">
        <f>Signals!K783</f>
        <v>0</v>
      </c>
      <c r="G784">
        <f>IF(Constants!$B$2=2,-B784,B784)</f>
        <v>1</v>
      </c>
      <c r="H784">
        <f>IF(Constants!$C$2=2,-C784,C784)</f>
        <v>1</v>
      </c>
      <c r="I784">
        <f t="shared" si="201"/>
        <v>1</v>
      </c>
      <c r="J784">
        <f t="shared" si="202"/>
        <v>1</v>
      </c>
      <c r="K784">
        <f t="shared" si="203"/>
        <v>1</v>
      </c>
      <c r="L784">
        <f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400.5</v>
      </c>
      <c r="M784">
        <f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400.5</v>
      </c>
      <c r="N784">
        <f t="shared" si="204"/>
        <v>400.5</v>
      </c>
      <c r="O784">
        <f t="shared" si="205"/>
        <v>400.5</v>
      </c>
      <c r="P784">
        <f>IF(I784&lt;&gt;0,(ABS(L784*Constants!$B$10)+50)/100,MAX(P783-ABS(N784*Constants!$B$4),0))</f>
        <v>0.54005</v>
      </c>
      <c r="Q784">
        <f>IF(J784&lt;&gt;0,(ABS(M784*Constants!$B$10)+50)/100,MAX(Q783-ABS(O784*Constants!$B$4),0))</f>
        <v>0.54005</v>
      </c>
      <c r="R784">
        <f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400.5</v>
      </c>
      <c r="S784">
        <f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400.5</v>
      </c>
      <c r="T784">
        <f t="shared" si="206"/>
        <v>400.5</v>
      </c>
      <c r="U784">
        <f t="shared" si="207"/>
        <v>400.5</v>
      </c>
      <c r="V784">
        <f>IF(I784&lt;&gt;0,(ABS(R784*Constants!$B$4)+50)/100,IF(R784=0,MAX((0-ABS(T784*Constants!$B$4)),0),(ABS(R784*Constants!$B$4)+50)/100))</f>
        <v>501.125</v>
      </c>
      <c r="W784">
        <f>IF(J784&lt;&gt;0,(ABS(S784*Constants!$B$4)+50)/100,IF(S784=0,MAX((0-ABS(U784*Constants!$B$4)),0),(ABS(S784*Constants!$B$4)+50)/100))</f>
        <v>501.125</v>
      </c>
      <c r="X784">
        <f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400.5</v>
      </c>
      <c r="Y784">
        <f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400.5</v>
      </c>
      <c r="Z784">
        <f t="shared" si="208"/>
        <v>400.5</v>
      </c>
      <c r="AA784">
        <f t="shared" si="209"/>
        <v>400.5</v>
      </c>
      <c r="AB784">
        <f>IF(I784&lt;&gt;0,(ABS(X784*Constants!$B$10)+50)/100,IF(X784=0,MAX((AB783-ABS(Z784*Constants!$B$4)),0),(ABS(X784*Constants!$B$4)+50)/100))</f>
        <v>0.54005</v>
      </c>
      <c r="AC784">
        <f>IF(J784&lt;&gt;0,(ABS(Y784*Constants!$B$10)+50)/100,IF(Y784=0,MAX((AC783-ABS(AA784*Constants!$B$4)),0),(ABS(Y784*Constants!$B$4)+50)/100))</f>
        <v>0.54005</v>
      </c>
      <c r="AD784">
        <f t="shared" si="210"/>
        <v>401</v>
      </c>
      <c r="AE784">
        <f t="shared" si="211"/>
        <v>400.5</v>
      </c>
      <c r="AF784">
        <f t="shared" si="212"/>
        <v>400.5</v>
      </c>
      <c r="AG784">
        <f>((Constants!$B$5*AG783)+Constants!$B$4*AD784+AH783)/(Constants!$B$5+Constants!$B$4)</f>
        <v>401</v>
      </c>
      <c r="AH784">
        <f>((Constants!$B$5*AG783)+Constants!$B$4*AD784+AH783)-(Constants!$B$5+Constants!$B$4)*AG784</f>
        <v>0</v>
      </c>
      <c r="AI784">
        <f>((Constants!$B$5*AI783)+Constants!$B$4*AE784+AJ783)/(Constants!$B$5+Constants!$B$4)</f>
        <v>400.5</v>
      </c>
      <c r="AJ784">
        <f>((Constants!$B$5*AI783)+Constants!$B$4*AE784+AJ783)-(Constants!$B$4+Constants!$B$5)*AI784</f>
        <v>0</v>
      </c>
      <c r="AK784">
        <f>((Constants!$B$5*AK783)+Constants!$B$4*AF784+AL783)/(Constants!$B$5+Constants!$B$4)</f>
        <v>400.5</v>
      </c>
      <c r="AL784">
        <f>((Constants!$B$5*AK783)+Constants!$B$4*AF784+AL783)-(Constants!$B$5+Constants!$B$4)*AK784</f>
        <v>0</v>
      </c>
      <c r="AM784">
        <f t="shared" si="213"/>
        <v>1</v>
      </c>
      <c r="AN784">
        <f t="shared" si="214"/>
        <v>1</v>
      </c>
      <c r="AO784">
        <f>(200000*(ABS(N784)-ABS(N782))+Constants!$B$7)/(2*Constants!$B$7)</f>
        <v>0.5</v>
      </c>
      <c r="AP784">
        <f>(200000*(ABS(O784)-ABS(O782))+Constants!$B$7)/(2*Constants!$B$7)</f>
        <v>0.5</v>
      </c>
      <c r="AQ784">
        <f t="shared" si="215"/>
        <v>1</v>
      </c>
      <c r="AR784">
        <f>(Constants!$B$3*Constants!$B$8*I784*K784+AS783)/(Constants!$B$9*Constants!$B$4)</f>
        <v>2.51327433628319</v>
      </c>
      <c r="AS784">
        <f>(Constants!$B$3*Constants!$B$8*I784*K784+AS783)-(AR784*Constants!$B$9*Constants!$B$4)</f>
        <v>0</v>
      </c>
      <c r="AT784">
        <f t="shared" si="216"/>
        <v>1965.38053097341</v>
      </c>
      <c r="AU784">
        <f t="array" ref="AU784">IF(SUMPRODUCT(--(SIGN(AN751:AN783)=SIGN(K752:K784)))=0,2,IF(AV783&gt;0,1,0))</f>
        <v>0</v>
      </c>
      <c r="AV784">
        <f>IF(AU784=2,ROUND(5*1000/Constants!$B$11,0),IF(AV783&gt;0,AV783-1,0))</f>
        <v>0</v>
      </c>
      <c r="AW784">
        <f t="shared" si="217"/>
        <v>0</v>
      </c>
      <c r="AX784">
        <f ca="1" t="array" ref="AX784">IF(AW784&gt;Constants!$B$12,2,IF(SUMPRODUCT(--(AX765:AX784=2))=0,0,1))</f>
        <v>2</v>
      </c>
      <c r="AZ784">
        <f t="array" ref="AZ784">IF(ABS(AG784)&gt;Constants!$B$13,2,IF(SUMPRODUCT(--(AZ764:AZ783=2))=0,0,1))</f>
        <v>0</v>
      </c>
    </row>
    <row r="785" spans="1:52">
      <c r="A785" s="3">
        <v>783</v>
      </c>
      <c r="B785">
        <f>Signals!D784</f>
        <v>1</v>
      </c>
      <c r="C785">
        <f>Signals!E784</f>
        <v>1</v>
      </c>
      <c r="D785">
        <f>Signals!G784</f>
        <v>0</v>
      </c>
      <c r="E785">
        <f>Signals!J784</f>
        <v>0</v>
      </c>
      <c r="F785">
        <f>Signals!K784</f>
        <v>0</v>
      </c>
      <c r="G785">
        <f>IF(Constants!$B$2=2,-B785,B785)</f>
        <v>1</v>
      </c>
      <c r="H785">
        <f>IF(Constants!$C$2=2,-C785,C785)</f>
        <v>1</v>
      </c>
      <c r="I785">
        <f t="shared" si="201"/>
        <v>1</v>
      </c>
      <c r="J785">
        <f t="shared" si="202"/>
        <v>1</v>
      </c>
      <c r="K785">
        <f t="shared" si="203"/>
        <v>1</v>
      </c>
      <c r="L785">
        <f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400.5</v>
      </c>
      <c r="M785">
        <f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400.5</v>
      </c>
      <c r="N785">
        <f t="shared" si="204"/>
        <v>400.5</v>
      </c>
      <c r="O785">
        <f t="shared" si="205"/>
        <v>400.5</v>
      </c>
      <c r="P785">
        <f>IF(I785&lt;&gt;0,(ABS(L785*Constants!$B$10)+50)/100,MAX(P784-ABS(N785*Constants!$B$4),0))</f>
        <v>0.54005</v>
      </c>
      <c r="Q785">
        <f>IF(J785&lt;&gt;0,(ABS(M785*Constants!$B$10)+50)/100,MAX(Q784-ABS(O785*Constants!$B$4),0))</f>
        <v>0.54005</v>
      </c>
      <c r="R785">
        <f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400.5</v>
      </c>
      <c r="S785">
        <f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400.5</v>
      </c>
      <c r="T785">
        <f t="shared" si="206"/>
        <v>400.5</v>
      </c>
      <c r="U785">
        <f t="shared" si="207"/>
        <v>400.5</v>
      </c>
      <c r="V785">
        <f>IF(I785&lt;&gt;0,(ABS(R785*Constants!$B$4)+50)/100,IF(R785=0,MAX((0-ABS(T785*Constants!$B$4)),0),(ABS(R785*Constants!$B$4)+50)/100))</f>
        <v>501.125</v>
      </c>
      <c r="W785">
        <f>IF(J785&lt;&gt;0,(ABS(S785*Constants!$B$4)+50)/100,IF(S785=0,MAX((0-ABS(U785*Constants!$B$4)),0),(ABS(S785*Constants!$B$4)+50)/100))</f>
        <v>501.125</v>
      </c>
      <c r="X785">
        <f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400.5</v>
      </c>
      <c r="Y785">
        <f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400.5</v>
      </c>
      <c r="Z785">
        <f t="shared" si="208"/>
        <v>400.5</v>
      </c>
      <c r="AA785">
        <f t="shared" si="209"/>
        <v>400.5</v>
      </c>
      <c r="AB785">
        <f>IF(I785&lt;&gt;0,(ABS(X785*Constants!$B$10)+50)/100,IF(X785=0,MAX((AB784-ABS(Z785*Constants!$B$4)),0),(ABS(X785*Constants!$B$4)+50)/100))</f>
        <v>0.54005</v>
      </c>
      <c r="AC785">
        <f>IF(J785&lt;&gt;0,(ABS(Y785*Constants!$B$10)+50)/100,IF(Y785=0,MAX((AC784-ABS(AA785*Constants!$B$4)),0),(ABS(Y785*Constants!$B$4)+50)/100))</f>
        <v>0.54005</v>
      </c>
      <c r="AD785">
        <f t="shared" si="210"/>
        <v>401</v>
      </c>
      <c r="AE785">
        <f t="shared" si="211"/>
        <v>400.5</v>
      </c>
      <c r="AF785">
        <f t="shared" si="212"/>
        <v>400.5</v>
      </c>
      <c r="AG785">
        <f>((Constants!$B$5*AG784)+Constants!$B$4*AD785+AH784)/(Constants!$B$5+Constants!$B$4)</f>
        <v>401</v>
      </c>
      <c r="AH785">
        <f>((Constants!$B$5*AG784)+Constants!$B$4*AD785+AH784)-(Constants!$B$5+Constants!$B$4)*AG785</f>
        <v>0</v>
      </c>
      <c r="AI785">
        <f>((Constants!$B$5*AI784)+Constants!$B$4*AE785+AJ784)/(Constants!$B$5+Constants!$B$4)</f>
        <v>400.5</v>
      </c>
      <c r="AJ785">
        <f>((Constants!$B$5*AI784)+Constants!$B$4*AE785+AJ784)-(Constants!$B$4+Constants!$B$5)*AI785</f>
        <v>0</v>
      </c>
      <c r="AK785">
        <f>((Constants!$B$5*AK784)+Constants!$B$4*AF785+AL784)/(Constants!$B$5+Constants!$B$4)</f>
        <v>400.5</v>
      </c>
      <c r="AL785">
        <f>((Constants!$B$5*AK784)+Constants!$B$4*AF785+AL784)-(Constants!$B$5+Constants!$B$4)*AK785</f>
        <v>0</v>
      </c>
      <c r="AM785">
        <f t="shared" si="213"/>
        <v>1</v>
      </c>
      <c r="AN785">
        <f t="shared" si="214"/>
        <v>1</v>
      </c>
      <c r="AO785">
        <f>(200000*(ABS(N785)-ABS(N783))+Constants!$B$7)/(2*Constants!$B$7)</f>
        <v>0.5</v>
      </c>
      <c r="AP785">
        <f>(200000*(ABS(O785)-ABS(O783))+Constants!$B$7)/(2*Constants!$B$7)</f>
        <v>0.5</v>
      </c>
      <c r="AQ785">
        <f t="shared" si="215"/>
        <v>1</v>
      </c>
      <c r="AR785">
        <f>(Constants!$B$3*Constants!$B$8*I785*K785+AS784)/(Constants!$B$9*Constants!$B$4)</f>
        <v>2.51327433628319</v>
      </c>
      <c r="AS785">
        <f>(Constants!$B$3*Constants!$B$8*I785*K785+AS784)-(AR785*Constants!$B$9*Constants!$B$4)</f>
        <v>0</v>
      </c>
      <c r="AT785">
        <f t="shared" si="216"/>
        <v>1967.89380530969</v>
      </c>
      <c r="AU785">
        <f t="array" ref="AU785">IF(SUMPRODUCT(--(SIGN(AN752:AN784)=SIGN(K753:K785)))=0,2,IF(AV784&gt;0,1,0))</f>
        <v>0</v>
      </c>
      <c r="AV785">
        <f>IF(AU785=2,ROUND(5*1000/Constants!$B$11,0),IF(AV784&gt;0,AV784-1,0))</f>
        <v>0</v>
      </c>
      <c r="AW785">
        <f t="shared" si="217"/>
        <v>0</v>
      </c>
      <c r="AX785">
        <f ca="1" t="array" ref="AX785">IF(AW785&gt;Constants!$B$12,2,IF(SUMPRODUCT(--(AX766:AX785=2))=0,0,1))</f>
        <v>2</v>
      </c>
      <c r="AZ785">
        <f t="array" ref="AZ785">IF(ABS(AG785)&gt;Constants!$B$13,2,IF(SUMPRODUCT(--(AZ765:AZ784=2))=0,0,1))</f>
        <v>0</v>
      </c>
    </row>
    <row r="786" spans="1:52">
      <c r="A786" s="3">
        <v>784</v>
      </c>
      <c r="B786">
        <f>Signals!D785</f>
        <v>1</v>
      </c>
      <c r="C786">
        <f>Signals!E785</f>
        <v>1</v>
      </c>
      <c r="D786">
        <f>Signals!G785</f>
        <v>0</v>
      </c>
      <c r="E786">
        <f>Signals!J785</f>
        <v>0</v>
      </c>
      <c r="F786">
        <f>Signals!K785</f>
        <v>0</v>
      </c>
      <c r="G786">
        <f>IF(Constants!$B$2=2,-B786,B786)</f>
        <v>1</v>
      </c>
      <c r="H786">
        <f>IF(Constants!$C$2=2,-C786,C786)</f>
        <v>1</v>
      </c>
      <c r="I786">
        <f t="shared" si="201"/>
        <v>1</v>
      </c>
      <c r="J786">
        <f t="shared" si="202"/>
        <v>1</v>
      </c>
      <c r="K786">
        <f t="shared" si="203"/>
        <v>1</v>
      </c>
      <c r="L786">
        <f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400.5</v>
      </c>
      <c r="M786">
        <f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400.5</v>
      </c>
      <c r="N786">
        <f t="shared" si="204"/>
        <v>400.5</v>
      </c>
      <c r="O786">
        <f t="shared" si="205"/>
        <v>400.5</v>
      </c>
      <c r="P786">
        <f>IF(I786&lt;&gt;0,(ABS(L786*Constants!$B$10)+50)/100,MAX(P785-ABS(N786*Constants!$B$4),0))</f>
        <v>0.54005</v>
      </c>
      <c r="Q786">
        <f>IF(J786&lt;&gt;0,(ABS(M786*Constants!$B$10)+50)/100,MAX(Q785-ABS(O786*Constants!$B$4),0))</f>
        <v>0.54005</v>
      </c>
      <c r="R786">
        <f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400.5</v>
      </c>
      <c r="S786">
        <f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400.5</v>
      </c>
      <c r="T786">
        <f t="shared" si="206"/>
        <v>400.5</v>
      </c>
      <c r="U786">
        <f t="shared" si="207"/>
        <v>400.5</v>
      </c>
      <c r="V786">
        <f>IF(I786&lt;&gt;0,(ABS(R786*Constants!$B$4)+50)/100,IF(R786=0,MAX((0-ABS(T786*Constants!$B$4)),0),(ABS(R786*Constants!$B$4)+50)/100))</f>
        <v>501.125</v>
      </c>
      <c r="W786">
        <f>IF(J786&lt;&gt;0,(ABS(S786*Constants!$B$4)+50)/100,IF(S786=0,MAX((0-ABS(U786*Constants!$B$4)),0),(ABS(S786*Constants!$B$4)+50)/100))</f>
        <v>501.125</v>
      </c>
      <c r="X786">
        <f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400.5</v>
      </c>
      <c r="Y786">
        <f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400.5</v>
      </c>
      <c r="Z786">
        <f t="shared" si="208"/>
        <v>400.5</v>
      </c>
      <c r="AA786">
        <f t="shared" si="209"/>
        <v>400.5</v>
      </c>
      <c r="AB786">
        <f>IF(I786&lt;&gt;0,(ABS(X786*Constants!$B$10)+50)/100,IF(X786=0,MAX((AB785-ABS(Z786*Constants!$B$4)),0),(ABS(X786*Constants!$B$4)+50)/100))</f>
        <v>0.54005</v>
      </c>
      <c r="AC786">
        <f>IF(J786&lt;&gt;0,(ABS(Y786*Constants!$B$10)+50)/100,IF(Y786=0,MAX((AC785-ABS(AA786*Constants!$B$4)),0),(ABS(Y786*Constants!$B$4)+50)/100))</f>
        <v>0.54005</v>
      </c>
      <c r="AD786">
        <f t="shared" si="210"/>
        <v>401</v>
      </c>
      <c r="AE786">
        <f t="shared" si="211"/>
        <v>400.5</v>
      </c>
      <c r="AF786">
        <f t="shared" si="212"/>
        <v>400.5</v>
      </c>
      <c r="AG786">
        <f>((Constants!$B$5*AG785)+Constants!$B$4*AD786+AH785)/(Constants!$B$5+Constants!$B$4)</f>
        <v>401</v>
      </c>
      <c r="AH786">
        <f>((Constants!$B$5*AG785)+Constants!$B$4*AD786+AH785)-(Constants!$B$5+Constants!$B$4)*AG786</f>
        <v>0</v>
      </c>
      <c r="AI786">
        <f>((Constants!$B$5*AI785)+Constants!$B$4*AE786+AJ785)/(Constants!$B$5+Constants!$B$4)</f>
        <v>400.5</v>
      </c>
      <c r="AJ786">
        <f>((Constants!$B$5*AI785)+Constants!$B$4*AE786+AJ785)-(Constants!$B$4+Constants!$B$5)*AI786</f>
        <v>0</v>
      </c>
      <c r="AK786">
        <f>((Constants!$B$5*AK785)+Constants!$B$4*AF786+AL785)/(Constants!$B$5+Constants!$B$4)</f>
        <v>400.5</v>
      </c>
      <c r="AL786">
        <f>((Constants!$B$5*AK785)+Constants!$B$4*AF786+AL785)-(Constants!$B$5+Constants!$B$4)*AK786</f>
        <v>0</v>
      </c>
      <c r="AM786">
        <f t="shared" si="213"/>
        <v>1</v>
      </c>
      <c r="AN786">
        <f t="shared" si="214"/>
        <v>1</v>
      </c>
      <c r="AO786">
        <f>(200000*(ABS(N786)-ABS(N784))+Constants!$B$7)/(2*Constants!$B$7)</f>
        <v>0.5</v>
      </c>
      <c r="AP786">
        <f>(200000*(ABS(O786)-ABS(O784))+Constants!$B$7)/(2*Constants!$B$7)</f>
        <v>0.5</v>
      </c>
      <c r="AQ786">
        <f t="shared" si="215"/>
        <v>1</v>
      </c>
      <c r="AR786">
        <f>(Constants!$B$3*Constants!$B$8*I786*K786+AS785)/(Constants!$B$9*Constants!$B$4)</f>
        <v>2.51327433628319</v>
      </c>
      <c r="AS786">
        <f>(Constants!$B$3*Constants!$B$8*I786*K786+AS785)-(AR786*Constants!$B$9*Constants!$B$4)</f>
        <v>0</v>
      </c>
      <c r="AT786">
        <f t="shared" si="216"/>
        <v>1970.40707964598</v>
      </c>
      <c r="AU786">
        <f t="array" ref="AU786">IF(SUMPRODUCT(--(SIGN(AN753:AN785)=SIGN(K754:K786)))=0,2,IF(AV785&gt;0,1,0))</f>
        <v>0</v>
      </c>
      <c r="AV786">
        <f>IF(AU786=2,ROUND(5*1000/Constants!$B$11,0),IF(AV785&gt;0,AV785-1,0))</f>
        <v>0</v>
      </c>
      <c r="AW786">
        <f t="shared" si="217"/>
        <v>0</v>
      </c>
      <c r="AX786">
        <f ca="1" t="array" ref="AX786">IF(AW786&gt;Constants!$B$12,2,IF(SUMPRODUCT(--(AX767:AX786=2))=0,0,1))</f>
        <v>2</v>
      </c>
      <c r="AZ786">
        <f t="array" ref="AZ786">IF(ABS(AG786)&gt;Constants!$B$13,2,IF(SUMPRODUCT(--(AZ766:AZ785=2))=0,0,1))</f>
        <v>0</v>
      </c>
    </row>
    <row r="787" spans="1:52">
      <c r="A787" s="3">
        <v>785</v>
      </c>
      <c r="B787">
        <f>Signals!D786</f>
        <v>1</v>
      </c>
      <c r="C787">
        <f>Signals!E786</f>
        <v>1</v>
      </c>
      <c r="D787">
        <f>Signals!G786</f>
        <v>0</v>
      </c>
      <c r="E787">
        <f>Signals!J786</f>
        <v>0</v>
      </c>
      <c r="F787">
        <f>Signals!K786</f>
        <v>0</v>
      </c>
      <c r="G787">
        <f>IF(Constants!$B$2=2,-B787,B787)</f>
        <v>1</v>
      </c>
      <c r="H787">
        <f>IF(Constants!$C$2=2,-C787,C787)</f>
        <v>1</v>
      </c>
      <c r="I787">
        <f t="shared" si="201"/>
        <v>1</v>
      </c>
      <c r="J787">
        <f t="shared" si="202"/>
        <v>1</v>
      </c>
      <c r="K787">
        <f t="shared" si="203"/>
        <v>1</v>
      </c>
      <c r="L787">
        <f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400.5</v>
      </c>
      <c r="M787">
        <f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400.5</v>
      </c>
      <c r="N787">
        <f t="shared" si="204"/>
        <v>400.5</v>
      </c>
      <c r="O787">
        <f t="shared" si="205"/>
        <v>400.5</v>
      </c>
      <c r="P787">
        <f>IF(I787&lt;&gt;0,(ABS(L787*Constants!$B$10)+50)/100,MAX(P786-ABS(N787*Constants!$B$4),0))</f>
        <v>0.54005</v>
      </c>
      <c r="Q787">
        <f>IF(J787&lt;&gt;0,(ABS(M787*Constants!$B$10)+50)/100,MAX(Q786-ABS(O787*Constants!$B$4),0))</f>
        <v>0.54005</v>
      </c>
      <c r="R787">
        <f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400.5</v>
      </c>
      <c r="S787">
        <f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400.5</v>
      </c>
      <c r="T787">
        <f t="shared" si="206"/>
        <v>400.5</v>
      </c>
      <c r="U787">
        <f t="shared" si="207"/>
        <v>400.5</v>
      </c>
      <c r="V787">
        <f>IF(I787&lt;&gt;0,(ABS(R787*Constants!$B$4)+50)/100,IF(R787=0,MAX((0-ABS(T787*Constants!$B$4)),0),(ABS(R787*Constants!$B$4)+50)/100))</f>
        <v>501.125</v>
      </c>
      <c r="W787">
        <f>IF(J787&lt;&gt;0,(ABS(S787*Constants!$B$4)+50)/100,IF(S787=0,MAX((0-ABS(U787*Constants!$B$4)),0),(ABS(S787*Constants!$B$4)+50)/100))</f>
        <v>501.125</v>
      </c>
      <c r="X787">
        <f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400.5</v>
      </c>
      <c r="Y787">
        <f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400.5</v>
      </c>
      <c r="Z787">
        <f t="shared" si="208"/>
        <v>400.5</v>
      </c>
      <c r="AA787">
        <f t="shared" si="209"/>
        <v>400.5</v>
      </c>
      <c r="AB787">
        <f>IF(I787&lt;&gt;0,(ABS(X787*Constants!$B$10)+50)/100,IF(X787=0,MAX((AB786-ABS(Z787*Constants!$B$4)),0),(ABS(X787*Constants!$B$4)+50)/100))</f>
        <v>0.54005</v>
      </c>
      <c r="AC787">
        <f>IF(J787&lt;&gt;0,(ABS(Y787*Constants!$B$10)+50)/100,IF(Y787=0,MAX((AC786-ABS(AA787*Constants!$B$4)),0),(ABS(Y787*Constants!$B$4)+50)/100))</f>
        <v>0.54005</v>
      </c>
      <c r="AD787">
        <f t="shared" si="210"/>
        <v>401</v>
      </c>
      <c r="AE787">
        <f t="shared" si="211"/>
        <v>400.5</v>
      </c>
      <c r="AF787">
        <f t="shared" si="212"/>
        <v>400.5</v>
      </c>
      <c r="AG787">
        <f>((Constants!$B$5*AG786)+Constants!$B$4*AD787+AH786)/(Constants!$B$5+Constants!$B$4)</f>
        <v>401</v>
      </c>
      <c r="AH787">
        <f>((Constants!$B$5*AG786)+Constants!$B$4*AD787+AH786)-(Constants!$B$5+Constants!$B$4)*AG787</f>
        <v>0</v>
      </c>
      <c r="AI787">
        <f>((Constants!$B$5*AI786)+Constants!$B$4*AE787+AJ786)/(Constants!$B$5+Constants!$B$4)</f>
        <v>400.5</v>
      </c>
      <c r="AJ787">
        <f>((Constants!$B$5*AI786)+Constants!$B$4*AE787+AJ786)-(Constants!$B$4+Constants!$B$5)*AI787</f>
        <v>0</v>
      </c>
      <c r="AK787">
        <f>((Constants!$B$5*AK786)+Constants!$B$4*AF787+AL786)/(Constants!$B$5+Constants!$B$4)</f>
        <v>400.5</v>
      </c>
      <c r="AL787">
        <f>((Constants!$B$5*AK786)+Constants!$B$4*AF787+AL786)-(Constants!$B$5+Constants!$B$4)*AK787</f>
        <v>0</v>
      </c>
      <c r="AM787">
        <f t="shared" si="213"/>
        <v>1</v>
      </c>
      <c r="AN787">
        <f t="shared" si="214"/>
        <v>1</v>
      </c>
      <c r="AO787">
        <f>(200000*(ABS(N787)-ABS(N785))+Constants!$B$7)/(2*Constants!$B$7)</f>
        <v>0.5</v>
      </c>
      <c r="AP787">
        <f>(200000*(ABS(O787)-ABS(O785))+Constants!$B$7)/(2*Constants!$B$7)</f>
        <v>0.5</v>
      </c>
      <c r="AQ787">
        <f t="shared" si="215"/>
        <v>1</v>
      </c>
      <c r="AR787">
        <f>(Constants!$B$3*Constants!$B$8*I787*K787+AS786)/(Constants!$B$9*Constants!$B$4)</f>
        <v>2.51327433628319</v>
      </c>
      <c r="AS787">
        <f>(Constants!$B$3*Constants!$B$8*I787*K787+AS786)-(AR787*Constants!$B$9*Constants!$B$4)</f>
        <v>0</v>
      </c>
      <c r="AT787">
        <f t="shared" si="216"/>
        <v>1972.92035398226</v>
      </c>
      <c r="AU787">
        <f t="array" ref="AU787">IF(SUMPRODUCT(--(SIGN(AN754:AN786)=SIGN(K755:K787)))=0,2,IF(AV786&gt;0,1,0))</f>
        <v>0</v>
      </c>
      <c r="AV787">
        <f>IF(AU787=2,ROUND(5*1000/Constants!$B$11,0),IF(AV786&gt;0,AV786-1,0))</f>
        <v>0</v>
      </c>
      <c r="AW787">
        <f t="shared" si="217"/>
        <v>0</v>
      </c>
      <c r="AX787">
        <f ca="1" t="array" ref="AX787">IF(AW787&gt;Constants!$B$12,2,IF(SUMPRODUCT(--(AX768:AX787=2))=0,0,1))</f>
        <v>2</v>
      </c>
      <c r="AZ787">
        <f t="array" ref="AZ787">IF(ABS(AG787)&gt;Constants!$B$13,2,IF(SUMPRODUCT(--(AZ767:AZ786=2))=0,0,1))</f>
        <v>0</v>
      </c>
    </row>
    <row r="788" spans="1:52">
      <c r="A788" s="3">
        <v>786</v>
      </c>
      <c r="B788">
        <f>Signals!D787</f>
        <v>1</v>
      </c>
      <c r="C788">
        <f>Signals!E787</f>
        <v>1</v>
      </c>
      <c r="D788">
        <f>Signals!G787</f>
        <v>0</v>
      </c>
      <c r="E788">
        <f>Signals!J787</f>
        <v>0</v>
      </c>
      <c r="F788">
        <f>Signals!K787</f>
        <v>0</v>
      </c>
      <c r="G788">
        <f>IF(Constants!$B$2=2,-B788,B788)</f>
        <v>1</v>
      </c>
      <c r="H788">
        <f>IF(Constants!$C$2=2,-C788,C788)</f>
        <v>1</v>
      </c>
      <c r="I788">
        <f t="shared" si="201"/>
        <v>1</v>
      </c>
      <c r="J788">
        <f t="shared" si="202"/>
        <v>1</v>
      </c>
      <c r="K788">
        <f t="shared" si="203"/>
        <v>1</v>
      </c>
      <c r="L788">
        <f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400.5</v>
      </c>
      <c r="M788">
        <f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400.5</v>
      </c>
      <c r="N788">
        <f t="shared" si="204"/>
        <v>400.5</v>
      </c>
      <c r="O788">
        <f t="shared" si="205"/>
        <v>400.5</v>
      </c>
      <c r="P788">
        <f>IF(I788&lt;&gt;0,(ABS(L788*Constants!$B$10)+50)/100,MAX(P787-ABS(N788*Constants!$B$4),0))</f>
        <v>0.54005</v>
      </c>
      <c r="Q788">
        <f>IF(J788&lt;&gt;0,(ABS(M788*Constants!$B$10)+50)/100,MAX(Q787-ABS(O788*Constants!$B$4),0))</f>
        <v>0.54005</v>
      </c>
      <c r="R788">
        <f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400.5</v>
      </c>
      <c r="S788">
        <f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400.5</v>
      </c>
      <c r="T788">
        <f t="shared" si="206"/>
        <v>400.5</v>
      </c>
      <c r="U788">
        <f t="shared" si="207"/>
        <v>400.5</v>
      </c>
      <c r="V788">
        <f>IF(I788&lt;&gt;0,(ABS(R788*Constants!$B$4)+50)/100,IF(R788=0,MAX((0-ABS(T788*Constants!$B$4)),0),(ABS(R788*Constants!$B$4)+50)/100))</f>
        <v>501.125</v>
      </c>
      <c r="W788">
        <f>IF(J788&lt;&gt;0,(ABS(S788*Constants!$B$4)+50)/100,IF(S788=0,MAX((0-ABS(U788*Constants!$B$4)),0),(ABS(S788*Constants!$B$4)+50)/100))</f>
        <v>501.125</v>
      </c>
      <c r="X788">
        <f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400.5</v>
      </c>
      <c r="Y788">
        <f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400.5</v>
      </c>
      <c r="Z788">
        <f t="shared" si="208"/>
        <v>400.5</v>
      </c>
      <c r="AA788">
        <f t="shared" si="209"/>
        <v>400.5</v>
      </c>
      <c r="AB788">
        <f>IF(I788&lt;&gt;0,(ABS(X788*Constants!$B$10)+50)/100,IF(X788=0,MAX((AB787-ABS(Z788*Constants!$B$4)),0),(ABS(X788*Constants!$B$4)+50)/100))</f>
        <v>0.54005</v>
      </c>
      <c r="AC788">
        <f>IF(J788&lt;&gt;0,(ABS(Y788*Constants!$B$10)+50)/100,IF(Y788=0,MAX((AC787-ABS(AA788*Constants!$B$4)),0),(ABS(Y788*Constants!$B$4)+50)/100))</f>
        <v>0.54005</v>
      </c>
      <c r="AD788">
        <f t="shared" si="210"/>
        <v>401</v>
      </c>
      <c r="AE788">
        <f t="shared" si="211"/>
        <v>400.5</v>
      </c>
      <c r="AF788">
        <f t="shared" si="212"/>
        <v>400.5</v>
      </c>
      <c r="AG788">
        <f>((Constants!$B$5*AG787)+Constants!$B$4*AD788+AH787)/(Constants!$B$5+Constants!$B$4)</f>
        <v>401</v>
      </c>
      <c r="AH788">
        <f>((Constants!$B$5*AG787)+Constants!$B$4*AD788+AH787)-(Constants!$B$5+Constants!$B$4)*AG788</f>
        <v>0</v>
      </c>
      <c r="AI788">
        <f>((Constants!$B$5*AI787)+Constants!$B$4*AE788+AJ787)/(Constants!$B$5+Constants!$B$4)</f>
        <v>400.5</v>
      </c>
      <c r="AJ788">
        <f>((Constants!$B$5*AI787)+Constants!$B$4*AE788+AJ787)-(Constants!$B$4+Constants!$B$5)*AI788</f>
        <v>0</v>
      </c>
      <c r="AK788">
        <f>((Constants!$B$5*AK787)+Constants!$B$4*AF788+AL787)/(Constants!$B$5+Constants!$B$4)</f>
        <v>400.5</v>
      </c>
      <c r="AL788">
        <f>((Constants!$B$5*AK787)+Constants!$B$4*AF788+AL787)-(Constants!$B$5+Constants!$B$4)*AK788</f>
        <v>0</v>
      </c>
      <c r="AM788">
        <f t="shared" si="213"/>
        <v>1</v>
      </c>
      <c r="AN788">
        <f t="shared" si="214"/>
        <v>1</v>
      </c>
      <c r="AO788">
        <f>(200000*(ABS(N788)-ABS(N786))+Constants!$B$7)/(2*Constants!$B$7)</f>
        <v>0.5</v>
      </c>
      <c r="AP788">
        <f>(200000*(ABS(O788)-ABS(O786))+Constants!$B$7)/(2*Constants!$B$7)</f>
        <v>0.5</v>
      </c>
      <c r="AQ788">
        <f t="shared" si="215"/>
        <v>1</v>
      </c>
      <c r="AR788">
        <f>(Constants!$B$3*Constants!$B$8*I788*K788+AS787)/(Constants!$B$9*Constants!$B$4)</f>
        <v>2.51327433628319</v>
      </c>
      <c r="AS788">
        <f>(Constants!$B$3*Constants!$B$8*I788*K788+AS787)-(AR788*Constants!$B$9*Constants!$B$4)</f>
        <v>0</v>
      </c>
      <c r="AT788">
        <f t="shared" si="216"/>
        <v>1975.43362831854</v>
      </c>
      <c r="AU788">
        <f t="array" ref="AU788">IF(SUMPRODUCT(--(SIGN(AN755:AN787)=SIGN(K756:K788)))=0,2,IF(AV787&gt;0,1,0))</f>
        <v>0</v>
      </c>
      <c r="AV788">
        <f>IF(AU788=2,ROUND(5*1000/Constants!$B$11,0),IF(AV787&gt;0,AV787-1,0))</f>
        <v>0</v>
      </c>
      <c r="AW788">
        <f t="shared" si="217"/>
        <v>0</v>
      </c>
      <c r="AX788">
        <f ca="1" t="array" ref="AX788">IF(AW788&gt;Constants!$B$12,2,IF(SUMPRODUCT(--(AX769:AX788=2))=0,0,1))</f>
        <v>2</v>
      </c>
      <c r="AZ788">
        <f t="array" ref="AZ788">IF(ABS(AG788)&gt;Constants!$B$13,2,IF(SUMPRODUCT(--(AZ768:AZ787=2))=0,0,1))</f>
        <v>0</v>
      </c>
    </row>
    <row r="789" spans="1:52">
      <c r="A789" s="3">
        <v>787</v>
      </c>
      <c r="B789">
        <f>Signals!D788</f>
        <v>1</v>
      </c>
      <c r="C789">
        <f>Signals!E788</f>
        <v>1</v>
      </c>
      <c r="D789">
        <f>Signals!G788</f>
        <v>0</v>
      </c>
      <c r="E789">
        <f>Signals!J788</f>
        <v>0</v>
      </c>
      <c r="F789">
        <f>Signals!K788</f>
        <v>0</v>
      </c>
      <c r="G789">
        <f>IF(Constants!$B$2=2,-B789,B789)</f>
        <v>1</v>
      </c>
      <c r="H789">
        <f>IF(Constants!$C$2=2,-C789,C789)</f>
        <v>1</v>
      </c>
      <c r="I789">
        <f t="shared" si="201"/>
        <v>1</v>
      </c>
      <c r="J789">
        <f t="shared" si="202"/>
        <v>1</v>
      </c>
      <c r="K789">
        <f t="shared" si="203"/>
        <v>1</v>
      </c>
      <c r="L789">
        <f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400.5</v>
      </c>
      <c r="M789">
        <f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400.5</v>
      </c>
      <c r="N789">
        <f t="shared" si="204"/>
        <v>400.5</v>
      </c>
      <c r="O789">
        <f t="shared" si="205"/>
        <v>400.5</v>
      </c>
      <c r="P789">
        <f>IF(I789&lt;&gt;0,(ABS(L789*Constants!$B$10)+50)/100,MAX(P788-ABS(N789*Constants!$B$4),0))</f>
        <v>0.54005</v>
      </c>
      <c r="Q789">
        <f>IF(J789&lt;&gt;0,(ABS(M789*Constants!$B$10)+50)/100,MAX(Q788-ABS(O789*Constants!$B$4),0))</f>
        <v>0.54005</v>
      </c>
      <c r="R789">
        <f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400.5</v>
      </c>
      <c r="S789">
        <f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400.5</v>
      </c>
      <c r="T789">
        <f t="shared" si="206"/>
        <v>400.5</v>
      </c>
      <c r="U789">
        <f t="shared" si="207"/>
        <v>400.5</v>
      </c>
      <c r="V789">
        <f>IF(I789&lt;&gt;0,(ABS(R789*Constants!$B$4)+50)/100,IF(R789=0,MAX((0-ABS(T789*Constants!$B$4)),0),(ABS(R789*Constants!$B$4)+50)/100))</f>
        <v>501.125</v>
      </c>
      <c r="W789">
        <f>IF(J789&lt;&gt;0,(ABS(S789*Constants!$B$4)+50)/100,IF(S789=0,MAX((0-ABS(U789*Constants!$B$4)),0),(ABS(S789*Constants!$B$4)+50)/100))</f>
        <v>501.125</v>
      </c>
      <c r="X789">
        <f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400.5</v>
      </c>
      <c r="Y789">
        <f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400.5</v>
      </c>
      <c r="Z789">
        <f t="shared" si="208"/>
        <v>400.5</v>
      </c>
      <c r="AA789">
        <f t="shared" si="209"/>
        <v>400.5</v>
      </c>
      <c r="AB789">
        <f>IF(I789&lt;&gt;0,(ABS(X789*Constants!$B$10)+50)/100,IF(X789=0,MAX((AB788-ABS(Z789*Constants!$B$4)),0),(ABS(X789*Constants!$B$4)+50)/100))</f>
        <v>0.54005</v>
      </c>
      <c r="AC789">
        <f>IF(J789&lt;&gt;0,(ABS(Y789*Constants!$B$10)+50)/100,IF(Y789=0,MAX((AC788-ABS(AA789*Constants!$B$4)),0),(ABS(Y789*Constants!$B$4)+50)/100))</f>
        <v>0.54005</v>
      </c>
      <c r="AD789">
        <f t="shared" si="210"/>
        <v>401</v>
      </c>
      <c r="AE789">
        <f t="shared" si="211"/>
        <v>400.5</v>
      </c>
      <c r="AF789">
        <f t="shared" si="212"/>
        <v>400.5</v>
      </c>
      <c r="AG789">
        <f>((Constants!$B$5*AG788)+Constants!$B$4*AD789+AH788)/(Constants!$B$5+Constants!$B$4)</f>
        <v>401</v>
      </c>
      <c r="AH789">
        <f>((Constants!$B$5*AG788)+Constants!$B$4*AD789+AH788)-(Constants!$B$5+Constants!$B$4)*AG789</f>
        <v>0</v>
      </c>
      <c r="AI789">
        <f>((Constants!$B$5*AI788)+Constants!$B$4*AE789+AJ788)/(Constants!$B$5+Constants!$B$4)</f>
        <v>400.5</v>
      </c>
      <c r="AJ789">
        <f>((Constants!$B$5*AI788)+Constants!$B$4*AE789+AJ788)-(Constants!$B$4+Constants!$B$5)*AI789</f>
        <v>0</v>
      </c>
      <c r="AK789">
        <f>((Constants!$B$5*AK788)+Constants!$B$4*AF789+AL788)/(Constants!$B$5+Constants!$B$4)</f>
        <v>400.5</v>
      </c>
      <c r="AL789">
        <f>((Constants!$B$5*AK788)+Constants!$B$4*AF789+AL788)-(Constants!$B$5+Constants!$B$4)*AK789</f>
        <v>0</v>
      </c>
      <c r="AM789">
        <f t="shared" si="213"/>
        <v>1</v>
      </c>
      <c r="AN789">
        <f t="shared" si="214"/>
        <v>1</v>
      </c>
      <c r="AO789">
        <f>(200000*(ABS(N789)-ABS(N787))+Constants!$B$7)/(2*Constants!$B$7)</f>
        <v>0.5</v>
      </c>
      <c r="AP789">
        <f>(200000*(ABS(O789)-ABS(O787))+Constants!$B$7)/(2*Constants!$B$7)</f>
        <v>0.5</v>
      </c>
      <c r="AQ789">
        <f t="shared" si="215"/>
        <v>1</v>
      </c>
      <c r="AR789">
        <f>(Constants!$B$3*Constants!$B$8*I789*K789+AS788)/(Constants!$B$9*Constants!$B$4)</f>
        <v>2.51327433628319</v>
      </c>
      <c r="AS789">
        <f>(Constants!$B$3*Constants!$B$8*I789*K789+AS788)-(AR789*Constants!$B$9*Constants!$B$4)</f>
        <v>0</v>
      </c>
      <c r="AT789">
        <f t="shared" si="216"/>
        <v>1977.94690265483</v>
      </c>
      <c r="AU789">
        <f t="array" ref="AU789">IF(SUMPRODUCT(--(SIGN(AN756:AN788)=SIGN(K757:K789)))=0,2,IF(AV788&gt;0,1,0))</f>
        <v>0</v>
      </c>
      <c r="AV789">
        <f>IF(AU789=2,ROUND(5*1000/Constants!$B$11,0),IF(AV788&gt;0,AV788-1,0))</f>
        <v>0</v>
      </c>
      <c r="AW789">
        <f t="shared" si="217"/>
        <v>0</v>
      </c>
      <c r="AX789">
        <f ca="1" t="array" ref="AX789">IF(AW789&gt;Constants!$B$12,2,IF(SUMPRODUCT(--(AX770:AX789=2))=0,0,1))</f>
        <v>2</v>
      </c>
      <c r="AZ789">
        <f t="array" ref="AZ789">IF(ABS(AG789)&gt;Constants!$B$13,2,IF(SUMPRODUCT(--(AZ769:AZ788=2))=0,0,1))</f>
        <v>0</v>
      </c>
    </row>
    <row r="790" spans="1:52">
      <c r="A790" s="3">
        <v>788</v>
      </c>
      <c r="B790">
        <f>Signals!D789</f>
        <v>1</v>
      </c>
      <c r="C790">
        <f>Signals!E789</f>
        <v>1</v>
      </c>
      <c r="D790">
        <f>Signals!G789</f>
        <v>0</v>
      </c>
      <c r="E790">
        <f>Signals!J789</f>
        <v>0</v>
      </c>
      <c r="F790">
        <f>Signals!K789</f>
        <v>0</v>
      </c>
      <c r="G790">
        <f>IF(Constants!$B$2=2,-B790,B790)</f>
        <v>1</v>
      </c>
      <c r="H790">
        <f>IF(Constants!$C$2=2,-C790,C790)</f>
        <v>1</v>
      </c>
      <c r="I790">
        <f t="shared" si="201"/>
        <v>1</v>
      </c>
      <c r="J790">
        <f t="shared" si="202"/>
        <v>1</v>
      </c>
      <c r="K790">
        <f t="shared" si="203"/>
        <v>1</v>
      </c>
      <c r="L790">
        <f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400.5</v>
      </c>
      <c r="M790">
        <f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400.5</v>
      </c>
      <c r="N790">
        <f t="shared" si="204"/>
        <v>400.5</v>
      </c>
      <c r="O790">
        <f t="shared" si="205"/>
        <v>400.5</v>
      </c>
      <c r="P790">
        <f>IF(I790&lt;&gt;0,(ABS(L790*Constants!$B$10)+50)/100,MAX(P789-ABS(N790*Constants!$B$4),0))</f>
        <v>0.54005</v>
      </c>
      <c r="Q790">
        <f>IF(J790&lt;&gt;0,(ABS(M790*Constants!$B$10)+50)/100,MAX(Q789-ABS(O790*Constants!$B$4),0))</f>
        <v>0.54005</v>
      </c>
      <c r="R790">
        <f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400.5</v>
      </c>
      <c r="S790">
        <f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400.5</v>
      </c>
      <c r="T790">
        <f t="shared" si="206"/>
        <v>400.5</v>
      </c>
      <c r="U790">
        <f t="shared" si="207"/>
        <v>400.5</v>
      </c>
      <c r="V790">
        <f>IF(I790&lt;&gt;0,(ABS(R790*Constants!$B$4)+50)/100,IF(R790=0,MAX((0-ABS(T790*Constants!$B$4)),0),(ABS(R790*Constants!$B$4)+50)/100))</f>
        <v>501.125</v>
      </c>
      <c r="W790">
        <f>IF(J790&lt;&gt;0,(ABS(S790*Constants!$B$4)+50)/100,IF(S790=0,MAX((0-ABS(U790*Constants!$B$4)),0),(ABS(S790*Constants!$B$4)+50)/100))</f>
        <v>501.125</v>
      </c>
      <c r="X790">
        <f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400.5</v>
      </c>
      <c r="Y790">
        <f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400.5</v>
      </c>
      <c r="Z790">
        <f t="shared" si="208"/>
        <v>400.5</v>
      </c>
      <c r="AA790">
        <f t="shared" si="209"/>
        <v>400.5</v>
      </c>
      <c r="AB790">
        <f>IF(I790&lt;&gt;0,(ABS(X790*Constants!$B$10)+50)/100,IF(X790=0,MAX((AB789-ABS(Z790*Constants!$B$4)),0),(ABS(X790*Constants!$B$4)+50)/100))</f>
        <v>0.54005</v>
      </c>
      <c r="AC790">
        <f>IF(J790&lt;&gt;0,(ABS(Y790*Constants!$B$10)+50)/100,IF(Y790=0,MAX((AC789-ABS(AA790*Constants!$B$4)),0),(ABS(Y790*Constants!$B$4)+50)/100))</f>
        <v>0.54005</v>
      </c>
      <c r="AD790">
        <f t="shared" si="210"/>
        <v>401</v>
      </c>
      <c r="AE790">
        <f t="shared" si="211"/>
        <v>400.5</v>
      </c>
      <c r="AF790">
        <f t="shared" si="212"/>
        <v>400.5</v>
      </c>
      <c r="AG790">
        <f>((Constants!$B$5*AG789)+Constants!$B$4*AD790+AH789)/(Constants!$B$5+Constants!$B$4)</f>
        <v>401</v>
      </c>
      <c r="AH790">
        <f>((Constants!$B$5*AG789)+Constants!$B$4*AD790+AH789)-(Constants!$B$5+Constants!$B$4)*AG790</f>
        <v>0</v>
      </c>
      <c r="AI790">
        <f>((Constants!$B$5*AI789)+Constants!$B$4*AE790+AJ789)/(Constants!$B$5+Constants!$B$4)</f>
        <v>400.5</v>
      </c>
      <c r="AJ790">
        <f>((Constants!$B$5*AI789)+Constants!$B$4*AE790+AJ789)-(Constants!$B$4+Constants!$B$5)*AI790</f>
        <v>0</v>
      </c>
      <c r="AK790">
        <f>((Constants!$B$5*AK789)+Constants!$B$4*AF790+AL789)/(Constants!$B$5+Constants!$B$4)</f>
        <v>400.5</v>
      </c>
      <c r="AL790">
        <f>((Constants!$B$5*AK789)+Constants!$B$4*AF790+AL789)-(Constants!$B$5+Constants!$B$4)*AK790</f>
        <v>0</v>
      </c>
      <c r="AM790">
        <f t="shared" si="213"/>
        <v>1</v>
      </c>
      <c r="AN790">
        <f t="shared" si="214"/>
        <v>1</v>
      </c>
      <c r="AO790">
        <f>(200000*(ABS(N790)-ABS(N788))+Constants!$B$7)/(2*Constants!$B$7)</f>
        <v>0.5</v>
      </c>
      <c r="AP790">
        <f>(200000*(ABS(O790)-ABS(O788))+Constants!$B$7)/(2*Constants!$B$7)</f>
        <v>0.5</v>
      </c>
      <c r="AQ790">
        <f t="shared" si="215"/>
        <v>1</v>
      </c>
      <c r="AR790">
        <f>(Constants!$B$3*Constants!$B$8*I790*K790+AS789)/(Constants!$B$9*Constants!$B$4)</f>
        <v>2.51327433628319</v>
      </c>
      <c r="AS790">
        <f>(Constants!$B$3*Constants!$B$8*I790*K790+AS789)-(AR790*Constants!$B$9*Constants!$B$4)</f>
        <v>0</v>
      </c>
      <c r="AT790">
        <f t="shared" si="216"/>
        <v>1980.46017699111</v>
      </c>
      <c r="AU790">
        <f t="array" ref="AU790">IF(SUMPRODUCT(--(SIGN(AN757:AN789)=SIGN(K758:K790)))=0,2,IF(AV789&gt;0,1,0))</f>
        <v>0</v>
      </c>
      <c r="AV790">
        <f>IF(AU790=2,ROUND(5*1000/Constants!$B$11,0),IF(AV789&gt;0,AV789-1,0))</f>
        <v>0</v>
      </c>
      <c r="AW790">
        <f t="shared" si="217"/>
        <v>0</v>
      </c>
      <c r="AX790">
        <f ca="1" t="array" ref="AX790">IF(AW790&gt;Constants!$B$12,2,IF(SUMPRODUCT(--(AX771:AX790=2))=0,0,1))</f>
        <v>2</v>
      </c>
      <c r="AZ790">
        <f t="array" ref="AZ790">IF(ABS(AG790)&gt;Constants!$B$13,2,IF(SUMPRODUCT(--(AZ770:AZ789=2))=0,0,1))</f>
        <v>0</v>
      </c>
    </row>
    <row r="791" spans="1:52">
      <c r="A791" s="3">
        <v>789</v>
      </c>
      <c r="B791">
        <f>Signals!D790</f>
        <v>1</v>
      </c>
      <c r="C791">
        <f>Signals!E790</f>
        <v>1</v>
      </c>
      <c r="D791">
        <f>Signals!G790</f>
        <v>0</v>
      </c>
      <c r="E791">
        <f>Signals!J790</f>
        <v>0</v>
      </c>
      <c r="F791">
        <f>Signals!K790</f>
        <v>0</v>
      </c>
      <c r="G791">
        <f>IF(Constants!$B$2=2,-B791,B791)</f>
        <v>1</v>
      </c>
      <c r="H791">
        <f>IF(Constants!$C$2=2,-C791,C791)</f>
        <v>1</v>
      </c>
      <c r="I791">
        <f t="shared" si="201"/>
        <v>1</v>
      </c>
      <c r="J791">
        <f t="shared" si="202"/>
        <v>1</v>
      </c>
      <c r="K791">
        <f t="shared" si="203"/>
        <v>1</v>
      </c>
      <c r="L791">
        <f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400.5</v>
      </c>
      <c r="M791">
        <f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400.5</v>
      </c>
      <c r="N791">
        <f t="shared" si="204"/>
        <v>400.5</v>
      </c>
      <c r="O791">
        <f t="shared" si="205"/>
        <v>400.5</v>
      </c>
      <c r="P791">
        <f>IF(I791&lt;&gt;0,(ABS(L791*Constants!$B$10)+50)/100,MAX(P790-ABS(N791*Constants!$B$4),0))</f>
        <v>0.54005</v>
      </c>
      <c r="Q791">
        <f>IF(J791&lt;&gt;0,(ABS(M791*Constants!$B$10)+50)/100,MAX(Q790-ABS(O791*Constants!$B$4),0))</f>
        <v>0.54005</v>
      </c>
      <c r="R791">
        <f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400.5</v>
      </c>
      <c r="S791">
        <f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400.5</v>
      </c>
      <c r="T791">
        <f t="shared" si="206"/>
        <v>400.5</v>
      </c>
      <c r="U791">
        <f t="shared" si="207"/>
        <v>400.5</v>
      </c>
      <c r="V791">
        <f>IF(I791&lt;&gt;0,(ABS(R791*Constants!$B$4)+50)/100,IF(R791=0,MAX((0-ABS(T791*Constants!$B$4)),0),(ABS(R791*Constants!$B$4)+50)/100))</f>
        <v>501.125</v>
      </c>
      <c r="W791">
        <f>IF(J791&lt;&gt;0,(ABS(S791*Constants!$B$4)+50)/100,IF(S791=0,MAX((0-ABS(U791*Constants!$B$4)),0),(ABS(S791*Constants!$B$4)+50)/100))</f>
        <v>501.125</v>
      </c>
      <c r="X791">
        <f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400.5</v>
      </c>
      <c r="Y791">
        <f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400.5</v>
      </c>
      <c r="Z791">
        <f t="shared" si="208"/>
        <v>400.5</v>
      </c>
      <c r="AA791">
        <f t="shared" si="209"/>
        <v>400.5</v>
      </c>
      <c r="AB791">
        <f>IF(I791&lt;&gt;0,(ABS(X791*Constants!$B$10)+50)/100,IF(X791=0,MAX((AB790-ABS(Z791*Constants!$B$4)),0),(ABS(X791*Constants!$B$4)+50)/100))</f>
        <v>0.54005</v>
      </c>
      <c r="AC791">
        <f>IF(J791&lt;&gt;0,(ABS(Y791*Constants!$B$10)+50)/100,IF(Y791=0,MAX((AC790-ABS(AA791*Constants!$B$4)),0),(ABS(Y791*Constants!$B$4)+50)/100))</f>
        <v>0.54005</v>
      </c>
      <c r="AD791">
        <f t="shared" si="210"/>
        <v>401</v>
      </c>
      <c r="AE791">
        <f t="shared" si="211"/>
        <v>400.5</v>
      </c>
      <c r="AF791">
        <f t="shared" si="212"/>
        <v>400.5</v>
      </c>
      <c r="AG791">
        <f>((Constants!$B$5*AG790)+Constants!$B$4*AD791+AH790)/(Constants!$B$5+Constants!$B$4)</f>
        <v>401</v>
      </c>
      <c r="AH791">
        <f>((Constants!$B$5*AG790)+Constants!$B$4*AD791+AH790)-(Constants!$B$5+Constants!$B$4)*AG791</f>
        <v>0</v>
      </c>
      <c r="AI791">
        <f>((Constants!$B$5*AI790)+Constants!$B$4*AE791+AJ790)/(Constants!$B$5+Constants!$B$4)</f>
        <v>400.5</v>
      </c>
      <c r="AJ791">
        <f>((Constants!$B$5*AI790)+Constants!$B$4*AE791+AJ790)-(Constants!$B$4+Constants!$B$5)*AI791</f>
        <v>0</v>
      </c>
      <c r="AK791">
        <f>((Constants!$B$5*AK790)+Constants!$B$4*AF791+AL790)/(Constants!$B$5+Constants!$B$4)</f>
        <v>400.5</v>
      </c>
      <c r="AL791">
        <f>((Constants!$B$5*AK790)+Constants!$B$4*AF791+AL790)-(Constants!$B$5+Constants!$B$4)*AK791</f>
        <v>0</v>
      </c>
      <c r="AM791">
        <f t="shared" si="213"/>
        <v>1</v>
      </c>
      <c r="AN791">
        <f t="shared" si="214"/>
        <v>1</v>
      </c>
      <c r="AO791">
        <f>(200000*(ABS(N791)-ABS(N789))+Constants!$B$7)/(2*Constants!$B$7)</f>
        <v>0.5</v>
      </c>
      <c r="AP791">
        <f>(200000*(ABS(O791)-ABS(O789))+Constants!$B$7)/(2*Constants!$B$7)</f>
        <v>0.5</v>
      </c>
      <c r="AQ791">
        <f t="shared" si="215"/>
        <v>1</v>
      </c>
      <c r="AR791">
        <f>(Constants!$B$3*Constants!$B$8*I791*K791+AS790)/(Constants!$B$9*Constants!$B$4)</f>
        <v>2.51327433628319</v>
      </c>
      <c r="AS791">
        <f>(Constants!$B$3*Constants!$B$8*I791*K791+AS790)-(AR791*Constants!$B$9*Constants!$B$4)</f>
        <v>0</v>
      </c>
      <c r="AT791">
        <f t="shared" si="216"/>
        <v>1982.97345132739</v>
      </c>
      <c r="AU791">
        <f t="array" ref="AU791">IF(SUMPRODUCT(--(SIGN(AN758:AN790)=SIGN(K759:K791)))=0,2,IF(AV790&gt;0,1,0))</f>
        <v>0</v>
      </c>
      <c r="AV791">
        <f>IF(AU791=2,ROUND(5*1000/Constants!$B$11,0),IF(AV790&gt;0,AV790-1,0))</f>
        <v>0</v>
      </c>
      <c r="AW791">
        <f t="shared" si="217"/>
        <v>0</v>
      </c>
      <c r="AX791">
        <f ca="1" t="array" ref="AX791">IF(AW791&gt;Constants!$B$12,2,IF(SUMPRODUCT(--(AX772:AX791=2))=0,0,1))</f>
        <v>2</v>
      </c>
      <c r="AZ791">
        <f t="array" ref="AZ791">IF(ABS(AG791)&gt;Constants!$B$13,2,IF(SUMPRODUCT(--(AZ771:AZ790=2))=0,0,1))</f>
        <v>0</v>
      </c>
    </row>
    <row r="792" spans="1:52">
      <c r="A792" s="3">
        <v>790</v>
      </c>
      <c r="B792">
        <f>Signals!D791</f>
        <v>1</v>
      </c>
      <c r="C792">
        <f>Signals!E791</f>
        <v>1</v>
      </c>
      <c r="D792">
        <f>Signals!G791</f>
        <v>0</v>
      </c>
      <c r="E792">
        <f>Signals!J791</f>
        <v>0</v>
      </c>
      <c r="F792">
        <f>Signals!K791</f>
        <v>0</v>
      </c>
      <c r="G792">
        <f>IF(Constants!$B$2=2,-B792,B792)</f>
        <v>1</v>
      </c>
      <c r="H792">
        <f>IF(Constants!$C$2=2,-C792,C792)</f>
        <v>1</v>
      </c>
      <c r="I792">
        <f t="shared" si="201"/>
        <v>1</v>
      </c>
      <c r="J792">
        <f t="shared" si="202"/>
        <v>1</v>
      </c>
      <c r="K792">
        <f t="shared" si="203"/>
        <v>1</v>
      </c>
      <c r="L792">
        <f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400.5</v>
      </c>
      <c r="M792">
        <f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400.5</v>
      </c>
      <c r="N792">
        <f t="shared" si="204"/>
        <v>400.5</v>
      </c>
      <c r="O792">
        <f t="shared" si="205"/>
        <v>400.5</v>
      </c>
      <c r="P792">
        <f>IF(I792&lt;&gt;0,(ABS(L792*Constants!$B$10)+50)/100,MAX(P791-ABS(N792*Constants!$B$4),0))</f>
        <v>0.54005</v>
      </c>
      <c r="Q792">
        <f>IF(J792&lt;&gt;0,(ABS(M792*Constants!$B$10)+50)/100,MAX(Q791-ABS(O792*Constants!$B$4),0))</f>
        <v>0.54005</v>
      </c>
      <c r="R792">
        <f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400.5</v>
      </c>
      <c r="S792">
        <f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400.5</v>
      </c>
      <c r="T792">
        <f t="shared" si="206"/>
        <v>400.5</v>
      </c>
      <c r="U792">
        <f t="shared" si="207"/>
        <v>400.5</v>
      </c>
      <c r="V792">
        <f>IF(I792&lt;&gt;0,(ABS(R792*Constants!$B$4)+50)/100,IF(R792=0,MAX((0-ABS(T792*Constants!$B$4)),0),(ABS(R792*Constants!$B$4)+50)/100))</f>
        <v>501.125</v>
      </c>
      <c r="W792">
        <f>IF(J792&lt;&gt;0,(ABS(S792*Constants!$B$4)+50)/100,IF(S792=0,MAX((0-ABS(U792*Constants!$B$4)),0),(ABS(S792*Constants!$B$4)+50)/100))</f>
        <v>501.125</v>
      </c>
      <c r="X792">
        <f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400.5</v>
      </c>
      <c r="Y792">
        <f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400.5</v>
      </c>
      <c r="Z792">
        <f t="shared" si="208"/>
        <v>400.5</v>
      </c>
      <c r="AA792">
        <f t="shared" si="209"/>
        <v>400.5</v>
      </c>
      <c r="AB792">
        <f>IF(I792&lt;&gt;0,(ABS(X792*Constants!$B$10)+50)/100,IF(X792=0,MAX((AB791-ABS(Z792*Constants!$B$4)),0),(ABS(X792*Constants!$B$4)+50)/100))</f>
        <v>0.54005</v>
      </c>
      <c r="AC792">
        <f>IF(J792&lt;&gt;0,(ABS(Y792*Constants!$B$10)+50)/100,IF(Y792=0,MAX((AC791-ABS(AA792*Constants!$B$4)),0),(ABS(Y792*Constants!$B$4)+50)/100))</f>
        <v>0.54005</v>
      </c>
      <c r="AD792">
        <f t="shared" si="210"/>
        <v>401</v>
      </c>
      <c r="AE792">
        <f t="shared" si="211"/>
        <v>400.5</v>
      </c>
      <c r="AF792">
        <f t="shared" si="212"/>
        <v>400.5</v>
      </c>
      <c r="AG792">
        <f>((Constants!$B$5*AG791)+Constants!$B$4*AD792+AH791)/(Constants!$B$5+Constants!$B$4)</f>
        <v>401</v>
      </c>
      <c r="AH792">
        <f>((Constants!$B$5*AG791)+Constants!$B$4*AD792+AH791)-(Constants!$B$5+Constants!$B$4)*AG792</f>
        <v>0</v>
      </c>
      <c r="AI792">
        <f>((Constants!$B$5*AI791)+Constants!$B$4*AE792+AJ791)/(Constants!$B$5+Constants!$B$4)</f>
        <v>400.5</v>
      </c>
      <c r="AJ792">
        <f>((Constants!$B$5*AI791)+Constants!$B$4*AE792+AJ791)-(Constants!$B$4+Constants!$B$5)*AI792</f>
        <v>0</v>
      </c>
      <c r="AK792">
        <f>((Constants!$B$5*AK791)+Constants!$B$4*AF792+AL791)/(Constants!$B$5+Constants!$B$4)</f>
        <v>400.5</v>
      </c>
      <c r="AL792">
        <f>((Constants!$B$5*AK791)+Constants!$B$4*AF792+AL791)-(Constants!$B$5+Constants!$B$4)*AK792</f>
        <v>0</v>
      </c>
      <c r="AM792">
        <f t="shared" si="213"/>
        <v>1</v>
      </c>
      <c r="AN792">
        <f t="shared" si="214"/>
        <v>1</v>
      </c>
      <c r="AO792">
        <f>(200000*(ABS(N792)-ABS(N790))+Constants!$B$7)/(2*Constants!$B$7)</f>
        <v>0.5</v>
      </c>
      <c r="AP792">
        <f>(200000*(ABS(O792)-ABS(O790))+Constants!$B$7)/(2*Constants!$B$7)</f>
        <v>0.5</v>
      </c>
      <c r="AQ792">
        <f t="shared" si="215"/>
        <v>1</v>
      </c>
      <c r="AR792">
        <f>(Constants!$B$3*Constants!$B$8*I792*K792+AS791)/(Constants!$B$9*Constants!$B$4)</f>
        <v>2.51327433628319</v>
      </c>
      <c r="AS792">
        <f>(Constants!$B$3*Constants!$B$8*I792*K792+AS791)-(AR792*Constants!$B$9*Constants!$B$4)</f>
        <v>0</v>
      </c>
      <c r="AT792">
        <f t="shared" si="216"/>
        <v>1985.48672566368</v>
      </c>
      <c r="AU792">
        <f t="array" ref="AU792">IF(SUMPRODUCT(--(SIGN(AN759:AN791)=SIGN(K760:K792)))=0,2,IF(AV791&gt;0,1,0))</f>
        <v>0</v>
      </c>
      <c r="AV792">
        <f>IF(AU792=2,ROUND(5*1000/Constants!$B$11,0),IF(AV791&gt;0,AV791-1,0))</f>
        <v>0</v>
      </c>
      <c r="AW792">
        <f t="shared" si="217"/>
        <v>0</v>
      </c>
      <c r="AX792">
        <f ca="1" t="array" ref="AX792">IF(AW792&gt;Constants!$B$12,2,IF(SUMPRODUCT(--(AX773:AX792=2))=0,0,1))</f>
        <v>2</v>
      </c>
      <c r="AZ792">
        <f t="array" ref="AZ792">IF(ABS(AG792)&gt;Constants!$B$13,2,IF(SUMPRODUCT(--(AZ772:AZ791=2))=0,0,1))</f>
        <v>0</v>
      </c>
    </row>
    <row r="793" spans="1:52">
      <c r="A793" s="3">
        <v>791</v>
      </c>
      <c r="B793">
        <f>Signals!D792</f>
        <v>1</v>
      </c>
      <c r="C793">
        <f>Signals!E792</f>
        <v>1</v>
      </c>
      <c r="D793">
        <f>Signals!G792</f>
        <v>0</v>
      </c>
      <c r="E793">
        <f>Signals!J792</f>
        <v>0</v>
      </c>
      <c r="F793">
        <f>Signals!K792</f>
        <v>0</v>
      </c>
      <c r="G793">
        <f>IF(Constants!$B$2=2,-B793,B793)</f>
        <v>1</v>
      </c>
      <c r="H793">
        <f>IF(Constants!$C$2=2,-C793,C793)</f>
        <v>1</v>
      </c>
      <c r="I793">
        <f t="shared" si="201"/>
        <v>1</v>
      </c>
      <c r="J793">
        <f t="shared" si="202"/>
        <v>1</v>
      </c>
      <c r="K793">
        <f t="shared" si="203"/>
        <v>1</v>
      </c>
      <c r="L793">
        <f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400.5</v>
      </c>
      <c r="M793">
        <f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400.5</v>
      </c>
      <c r="N793">
        <f t="shared" si="204"/>
        <v>400.5</v>
      </c>
      <c r="O793">
        <f t="shared" si="205"/>
        <v>400.5</v>
      </c>
      <c r="P793">
        <f>IF(I793&lt;&gt;0,(ABS(L793*Constants!$B$10)+50)/100,MAX(P792-ABS(N793*Constants!$B$4),0))</f>
        <v>0.54005</v>
      </c>
      <c r="Q793">
        <f>IF(J793&lt;&gt;0,(ABS(M793*Constants!$B$10)+50)/100,MAX(Q792-ABS(O793*Constants!$B$4),0))</f>
        <v>0.54005</v>
      </c>
      <c r="R793">
        <f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400.5</v>
      </c>
      <c r="S793">
        <f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400.5</v>
      </c>
      <c r="T793">
        <f t="shared" si="206"/>
        <v>400.5</v>
      </c>
      <c r="U793">
        <f t="shared" si="207"/>
        <v>400.5</v>
      </c>
      <c r="V793">
        <f>IF(I793&lt;&gt;0,(ABS(R793*Constants!$B$4)+50)/100,IF(R793=0,MAX((0-ABS(T793*Constants!$B$4)),0),(ABS(R793*Constants!$B$4)+50)/100))</f>
        <v>501.125</v>
      </c>
      <c r="W793">
        <f>IF(J793&lt;&gt;0,(ABS(S793*Constants!$B$4)+50)/100,IF(S793=0,MAX((0-ABS(U793*Constants!$B$4)),0),(ABS(S793*Constants!$B$4)+50)/100))</f>
        <v>501.125</v>
      </c>
      <c r="X793">
        <f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400.5</v>
      </c>
      <c r="Y793">
        <f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400.5</v>
      </c>
      <c r="Z793">
        <f t="shared" si="208"/>
        <v>400.5</v>
      </c>
      <c r="AA793">
        <f t="shared" si="209"/>
        <v>400.5</v>
      </c>
      <c r="AB793">
        <f>IF(I793&lt;&gt;0,(ABS(X793*Constants!$B$10)+50)/100,IF(X793=0,MAX((AB792-ABS(Z793*Constants!$B$4)),0),(ABS(X793*Constants!$B$4)+50)/100))</f>
        <v>0.54005</v>
      </c>
      <c r="AC793">
        <f>IF(J793&lt;&gt;0,(ABS(Y793*Constants!$B$10)+50)/100,IF(Y793=0,MAX((AC792-ABS(AA793*Constants!$B$4)),0),(ABS(Y793*Constants!$B$4)+50)/100))</f>
        <v>0.54005</v>
      </c>
      <c r="AD793">
        <f t="shared" si="210"/>
        <v>401</v>
      </c>
      <c r="AE793">
        <f t="shared" si="211"/>
        <v>400.5</v>
      </c>
      <c r="AF793">
        <f t="shared" si="212"/>
        <v>400.5</v>
      </c>
      <c r="AG793">
        <f>((Constants!$B$5*AG792)+Constants!$B$4*AD793+AH792)/(Constants!$B$5+Constants!$B$4)</f>
        <v>401</v>
      </c>
      <c r="AH793">
        <f>((Constants!$B$5*AG792)+Constants!$B$4*AD793+AH792)-(Constants!$B$5+Constants!$B$4)*AG793</f>
        <v>0</v>
      </c>
      <c r="AI793">
        <f>((Constants!$B$5*AI792)+Constants!$B$4*AE793+AJ792)/(Constants!$B$5+Constants!$B$4)</f>
        <v>400.5</v>
      </c>
      <c r="AJ793">
        <f>((Constants!$B$5*AI792)+Constants!$B$4*AE793+AJ792)-(Constants!$B$4+Constants!$B$5)*AI793</f>
        <v>0</v>
      </c>
      <c r="AK793">
        <f>((Constants!$B$5*AK792)+Constants!$B$4*AF793+AL792)/(Constants!$B$5+Constants!$B$4)</f>
        <v>400.5</v>
      </c>
      <c r="AL793">
        <f>((Constants!$B$5*AK792)+Constants!$B$4*AF793+AL792)-(Constants!$B$5+Constants!$B$4)*AK793</f>
        <v>0</v>
      </c>
      <c r="AM793">
        <f t="shared" si="213"/>
        <v>1</v>
      </c>
      <c r="AN793">
        <f t="shared" si="214"/>
        <v>1</v>
      </c>
      <c r="AO793">
        <f>(200000*(ABS(N793)-ABS(N791))+Constants!$B$7)/(2*Constants!$B$7)</f>
        <v>0.5</v>
      </c>
      <c r="AP793">
        <f>(200000*(ABS(O793)-ABS(O791))+Constants!$B$7)/(2*Constants!$B$7)</f>
        <v>0.5</v>
      </c>
      <c r="AQ793">
        <f t="shared" si="215"/>
        <v>1</v>
      </c>
      <c r="AR793">
        <f>(Constants!$B$3*Constants!$B$8*I793*K793+AS792)/(Constants!$B$9*Constants!$B$4)</f>
        <v>2.51327433628319</v>
      </c>
      <c r="AS793">
        <f>(Constants!$B$3*Constants!$B$8*I793*K793+AS792)-(AR793*Constants!$B$9*Constants!$B$4)</f>
        <v>0</v>
      </c>
      <c r="AT793">
        <f t="shared" si="216"/>
        <v>1987.99999999996</v>
      </c>
      <c r="AU793">
        <f t="array" ref="AU793">IF(SUMPRODUCT(--(SIGN(AN760:AN792)=SIGN(K761:K793)))=0,2,IF(AV792&gt;0,1,0))</f>
        <v>0</v>
      </c>
      <c r="AV793">
        <f>IF(AU793=2,ROUND(5*1000/Constants!$B$11,0),IF(AV792&gt;0,AV792-1,0))</f>
        <v>0</v>
      </c>
      <c r="AW793">
        <f t="shared" si="217"/>
        <v>0</v>
      </c>
      <c r="AX793">
        <f ca="1" t="array" ref="AX793">IF(AW793&gt;Constants!$B$12,2,IF(SUMPRODUCT(--(AX774:AX793=2))=0,0,1))</f>
        <v>2</v>
      </c>
      <c r="AZ793">
        <f t="array" ref="AZ793">IF(ABS(AG793)&gt;Constants!$B$13,2,IF(SUMPRODUCT(--(AZ773:AZ792=2))=0,0,1))</f>
        <v>0</v>
      </c>
    </row>
    <row r="794" spans="1:52">
      <c r="A794" s="3">
        <v>792</v>
      </c>
      <c r="B794">
        <f>Signals!D793</f>
        <v>1</v>
      </c>
      <c r="C794">
        <f>Signals!E793</f>
        <v>1</v>
      </c>
      <c r="D794">
        <f>Signals!G793</f>
        <v>0</v>
      </c>
      <c r="E794">
        <f>Signals!J793</f>
        <v>0</v>
      </c>
      <c r="F794">
        <f>Signals!K793</f>
        <v>0</v>
      </c>
      <c r="G794">
        <f>IF(Constants!$B$2=2,-B794,B794)</f>
        <v>1</v>
      </c>
      <c r="H794">
        <f>IF(Constants!$C$2=2,-C794,C794)</f>
        <v>1</v>
      </c>
      <c r="I794">
        <f t="shared" si="201"/>
        <v>1</v>
      </c>
      <c r="J794">
        <f t="shared" si="202"/>
        <v>1</v>
      </c>
      <c r="K794">
        <f t="shared" si="203"/>
        <v>1</v>
      </c>
      <c r="L794">
        <f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400.5</v>
      </c>
      <c r="M794">
        <f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400.5</v>
      </c>
      <c r="N794">
        <f t="shared" si="204"/>
        <v>400.5</v>
      </c>
      <c r="O794">
        <f t="shared" si="205"/>
        <v>400.5</v>
      </c>
      <c r="P794">
        <f>IF(I794&lt;&gt;0,(ABS(L794*Constants!$B$10)+50)/100,MAX(P793-ABS(N794*Constants!$B$4),0))</f>
        <v>0.54005</v>
      </c>
      <c r="Q794">
        <f>IF(J794&lt;&gt;0,(ABS(M794*Constants!$B$10)+50)/100,MAX(Q793-ABS(O794*Constants!$B$4),0))</f>
        <v>0.54005</v>
      </c>
      <c r="R794">
        <f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400.5</v>
      </c>
      <c r="S794">
        <f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400.5</v>
      </c>
      <c r="T794">
        <f t="shared" si="206"/>
        <v>400.5</v>
      </c>
      <c r="U794">
        <f t="shared" si="207"/>
        <v>400.5</v>
      </c>
      <c r="V794">
        <f>IF(I794&lt;&gt;0,(ABS(R794*Constants!$B$4)+50)/100,IF(R794=0,MAX((0-ABS(T794*Constants!$B$4)),0),(ABS(R794*Constants!$B$4)+50)/100))</f>
        <v>501.125</v>
      </c>
      <c r="W794">
        <f>IF(J794&lt;&gt;0,(ABS(S794*Constants!$B$4)+50)/100,IF(S794=0,MAX((0-ABS(U794*Constants!$B$4)),0),(ABS(S794*Constants!$B$4)+50)/100))</f>
        <v>501.125</v>
      </c>
      <c r="X794">
        <f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400.5</v>
      </c>
      <c r="Y794">
        <f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400.5</v>
      </c>
      <c r="Z794">
        <f t="shared" si="208"/>
        <v>400.5</v>
      </c>
      <c r="AA794">
        <f t="shared" si="209"/>
        <v>400.5</v>
      </c>
      <c r="AB794">
        <f>IF(I794&lt;&gt;0,(ABS(X794*Constants!$B$10)+50)/100,IF(X794=0,MAX((AB793-ABS(Z794*Constants!$B$4)),0),(ABS(X794*Constants!$B$4)+50)/100))</f>
        <v>0.54005</v>
      </c>
      <c r="AC794">
        <f>IF(J794&lt;&gt;0,(ABS(Y794*Constants!$B$10)+50)/100,IF(Y794=0,MAX((AC793-ABS(AA794*Constants!$B$4)),0),(ABS(Y794*Constants!$B$4)+50)/100))</f>
        <v>0.54005</v>
      </c>
      <c r="AD794">
        <f t="shared" si="210"/>
        <v>401</v>
      </c>
      <c r="AE794">
        <f t="shared" si="211"/>
        <v>400.5</v>
      </c>
      <c r="AF794">
        <f t="shared" si="212"/>
        <v>400.5</v>
      </c>
      <c r="AG794">
        <f>((Constants!$B$5*AG793)+Constants!$B$4*AD794+AH793)/(Constants!$B$5+Constants!$B$4)</f>
        <v>401</v>
      </c>
      <c r="AH794">
        <f>((Constants!$B$5*AG793)+Constants!$B$4*AD794+AH793)-(Constants!$B$5+Constants!$B$4)*AG794</f>
        <v>0</v>
      </c>
      <c r="AI794">
        <f>((Constants!$B$5*AI793)+Constants!$B$4*AE794+AJ793)/(Constants!$B$5+Constants!$B$4)</f>
        <v>400.5</v>
      </c>
      <c r="AJ794">
        <f>((Constants!$B$5*AI793)+Constants!$B$4*AE794+AJ793)-(Constants!$B$4+Constants!$B$5)*AI794</f>
        <v>0</v>
      </c>
      <c r="AK794">
        <f>((Constants!$B$5*AK793)+Constants!$B$4*AF794+AL793)/(Constants!$B$5+Constants!$B$4)</f>
        <v>400.5</v>
      </c>
      <c r="AL794">
        <f>((Constants!$B$5*AK793)+Constants!$B$4*AF794+AL793)-(Constants!$B$5+Constants!$B$4)*AK794</f>
        <v>0</v>
      </c>
      <c r="AM794">
        <f t="shared" si="213"/>
        <v>1</v>
      </c>
      <c r="AN794">
        <f t="shared" si="214"/>
        <v>1</v>
      </c>
      <c r="AO794">
        <f>(200000*(ABS(N794)-ABS(N792))+Constants!$B$7)/(2*Constants!$B$7)</f>
        <v>0.5</v>
      </c>
      <c r="AP794">
        <f>(200000*(ABS(O794)-ABS(O792))+Constants!$B$7)/(2*Constants!$B$7)</f>
        <v>0.5</v>
      </c>
      <c r="AQ794">
        <f t="shared" si="215"/>
        <v>1</v>
      </c>
      <c r="AR794">
        <f>(Constants!$B$3*Constants!$B$8*I794*K794+AS793)/(Constants!$B$9*Constants!$B$4)</f>
        <v>2.51327433628319</v>
      </c>
      <c r="AS794">
        <f>(Constants!$B$3*Constants!$B$8*I794*K794+AS793)-(AR794*Constants!$B$9*Constants!$B$4)</f>
        <v>0</v>
      </c>
      <c r="AT794">
        <f t="shared" si="216"/>
        <v>1990.51327433624</v>
      </c>
      <c r="AU794">
        <f t="array" ref="AU794">IF(SUMPRODUCT(--(SIGN(AN761:AN793)=SIGN(K762:K794)))=0,2,IF(AV793&gt;0,1,0))</f>
        <v>0</v>
      </c>
      <c r="AV794">
        <f>IF(AU794=2,ROUND(5*1000/Constants!$B$11,0),IF(AV793&gt;0,AV793-1,0))</f>
        <v>0</v>
      </c>
      <c r="AW794">
        <f t="shared" si="217"/>
        <v>0</v>
      </c>
      <c r="AX794">
        <f ca="1" t="array" ref="AX794">IF(AW794&gt;Constants!$B$12,2,IF(SUMPRODUCT(--(AX775:AX794=2))=0,0,1))</f>
        <v>2</v>
      </c>
      <c r="AZ794">
        <f t="array" ref="AZ794">IF(ABS(AG794)&gt;Constants!$B$13,2,IF(SUMPRODUCT(--(AZ774:AZ793=2))=0,0,1))</f>
        <v>0</v>
      </c>
    </row>
    <row r="795" spans="1:52">
      <c r="A795" s="3">
        <v>793</v>
      </c>
      <c r="B795">
        <f>Signals!D794</f>
        <v>1</v>
      </c>
      <c r="C795">
        <f>Signals!E794</f>
        <v>1</v>
      </c>
      <c r="D795">
        <f>Signals!G794</f>
        <v>0</v>
      </c>
      <c r="E795">
        <f>Signals!J794</f>
        <v>0</v>
      </c>
      <c r="F795">
        <f>Signals!K794</f>
        <v>0</v>
      </c>
      <c r="G795">
        <f>IF(Constants!$B$2=2,-B795,B795)</f>
        <v>1</v>
      </c>
      <c r="H795">
        <f>IF(Constants!$C$2=2,-C795,C795)</f>
        <v>1</v>
      </c>
      <c r="I795">
        <f t="shared" si="201"/>
        <v>1</v>
      </c>
      <c r="J795">
        <f t="shared" si="202"/>
        <v>1</v>
      </c>
      <c r="K795">
        <f t="shared" si="203"/>
        <v>1</v>
      </c>
      <c r="L795">
        <f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400.5</v>
      </c>
      <c r="M795">
        <f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400.5</v>
      </c>
      <c r="N795">
        <f t="shared" si="204"/>
        <v>400.5</v>
      </c>
      <c r="O795">
        <f t="shared" si="205"/>
        <v>400.5</v>
      </c>
      <c r="P795">
        <f>IF(I795&lt;&gt;0,(ABS(L795*Constants!$B$10)+50)/100,MAX(P794-ABS(N795*Constants!$B$4),0))</f>
        <v>0.54005</v>
      </c>
      <c r="Q795">
        <f>IF(J795&lt;&gt;0,(ABS(M795*Constants!$B$10)+50)/100,MAX(Q794-ABS(O795*Constants!$B$4),0))</f>
        <v>0.54005</v>
      </c>
      <c r="R795">
        <f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400.5</v>
      </c>
      <c r="S795">
        <f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400.5</v>
      </c>
      <c r="T795">
        <f t="shared" si="206"/>
        <v>400.5</v>
      </c>
      <c r="U795">
        <f t="shared" si="207"/>
        <v>400.5</v>
      </c>
      <c r="V795">
        <f>IF(I795&lt;&gt;0,(ABS(R795*Constants!$B$4)+50)/100,IF(R795=0,MAX((0-ABS(T795*Constants!$B$4)),0),(ABS(R795*Constants!$B$4)+50)/100))</f>
        <v>501.125</v>
      </c>
      <c r="W795">
        <f>IF(J795&lt;&gt;0,(ABS(S795*Constants!$B$4)+50)/100,IF(S795=0,MAX((0-ABS(U795*Constants!$B$4)),0),(ABS(S795*Constants!$B$4)+50)/100))</f>
        <v>501.125</v>
      </c>
      <c r="X795">
        <f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400.5</v>
      </c>
      <c r="Y795">
        <f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400.5</v>
      </c>
      <c r="Z795">
        <f t="shared" si="208"/>
        <v>400.5</v>
      </c>
      <c r="AA795">
        <f t="shared" si="209"/>
        <v>400.5</v>
      </c>
      <c r="AB795">
        <f>IF(I795&lt;&gt;0,(ABS(X795*Constants!$B$10)+50)/100,IF(X795=0,MAX((AB794-ABS(Z795*Constants!$B$4)),0),(ABS(X795*Constants!$B$4)+50)/100))</f>
        <v>0.54005</v>
      </c>
      <c r="AC795">
        <f>IF(J795&lt;&gt;0,(ABS(Y795*Constants!$B$10)+50)/100,IF(Y795=0,MAX((AC794-ABS(AA795*Constants!$B$4)),0),(ABS(Y795*Constants!$B$4)+50)/100))</f>
        <v>0.54005</v>
      </c>
      <c r="AD795">
        <f t="shared" si="210"/>
        <v>401</v>
      </c>
      <c r="AE795">
        <f t="shared" si="211"/>
        <v>400.5</v>
      </c>
      <c r="AF795">
        <f t="shared" si="212"/>
        <v>400.5</v>
      </c>
      <c r="AG795">
        <f>((Constants!$B$5*AG794)+Constants!$B$4*AD795+AH794)/(Constants!$B$5+Constants!$B$4)</f>
        <v>401</v>
      </c>
      <c r="AH795">
        <f>((Constants!$B$5*AG794)+Constants!$B$4*AD795+AH794)-(Constants!$B$5+Constants!$B$4)*AG795</f>
        <v>0</v>
      </c>
      <c r="AI795">
        <f>((Constants!$B$5*AI794)+Constants!$B$4*AE795+AJ794)/(Constants!$B$5+Constants!$B$4)</f>
        <v>400.5</v>
      </c>
      <c r="AJ795">
        <f>((Constants!$B$5*AI794)+Constants!$B$4*AE795+AJ794)-(Constants!$B$4+Constants!$B$5)*AI795</f>
        <v>0</v>
      </c>
      <c r="AK795">
        <f>((Constants!$B$5*AK794)+Constants!$B$4*AF795+AL794)/(Constants!$B$5+Constants!$B$4)</f>
        <v>400.5</v>
      </c>
      <c r="AL795">
        <f>((Constants!$B$5*AK794)+Constants!$B$4*AF795+AL794)-(Constants!$B$5+Constants!$B$4)*AK795</f>
        <v>0</v>
      </c>
      <c r="AM795">
        <f t="shared" si="213"/>
        <v>1</v>
      </c>
      <c r="AN795">
        <f t="shared" si="214"/>
        <v>1</v>
      </c>
      <c r="AO795">
        <f>(200000*(ABS(N795)-ABS(N793))+Constants!$B$7)/(2*Constants!$B$7)</f>
        <v>0.5</v>
      </c>
      <c r="AP795">
        <f>(200000*(ABS(O795)-ABS(O793))+Constants!$B$7)/(2*Constants!$B$7)</f>
        <v>0.5</v>
      </c>
      <c r="AQ795">
        <f t="shared" si="215"/>
        <v>1</v>
      </c>
      <c r="AR795">
        <f>(Constants!$B$3*Constants!$B$8*I795*K795+AS794)/(Constants!$B$9*Constants!$B$4)</f>
        <v>2.51327433628319</v>
      </c>
      <c r="AS795">
        <f>(Constants!$B$3*Constants!$B$8*I795*K795+AS794)-(AR795*Constants!$B$9*Constants!$B$4)</f>
        <v>0</v>
      </c>
      <c r="AT795">
        <f t="shared" si="216"/>
        <v>1993.02654867252</v>
      </c>
      <c r="AU795">
        <f t="array" ref="AU795">IF(SUMPRODUCT(--(SIGN(AN762:AN794)=SIGN(K763:K795)))=0,2,IF(AV794&gt;0,1,0))</f>
        <v>0</v>
      </c>
      <c r="AV795">
        <f>IF(AU795=2,ROUND(5*1000/Constants!$B$11,0),IF(AV794&gt;0,AV794-1,0))</f>
        <v>0</v>
      </c>
      <c r="AW795">
        <f t="shared" si="217"/>
        <v>0</v>
      </c>
      <c r="AX795">
        <f ca="1" t="array" ref="AX795">IF(AW795&gt;Constants!$B$12,2,IF(SUMPRODUCT(--(AX776:AX795=2))=0,0,1))</f>
        <v>2</v>
      </c>
      <c r="AZ795">
        <f t="array" ref="AZ795">IF(ABS(AG795)&gt;Constants!$B$13,2,IF(SUMPRODUCT(--(AZ775:AZ794=2))=0,0,1))</f>
        <v>0</v>
      </c>
    </row>
    <row r="796" spans="1:52">
      <c r="A796" s="3">
        <v>794</v>
      </c>
      <c r="B796">
        <f>Signals!D795</f>
        <v>1</v>
      </c>
      <c r="C796">
        <f>Signals!E795</f>
        <v>1</v>
      </c>
      <c r="D796">
        <f>Signals!G795</f>
        <v>0</v>
      </c>
      <c r="E796">
        <f>Signals!J795</f>
        <v>0</v>
      </c>
      <c r="F796">
        <f>Signals!K795</f>
        <v>0</v>
      </c>
      <c r="G796">
        <f>IF(Constants!$B$2=2,-B796,B796)</f>
        <v>1</v>
      </c>
      <c r="H796">
        <f>IF(Constants!$C$2=2,-C796,C796)</f>
        <v>1</v>
      </c>
      <c r="I796">
        <f t="shared" si="201"/>
        <v>1</v>
      </c>
      <c r="J796">
        <f t="shared" si="202"/>
        <v>1</v>
      </c>
      <c r="K796">
        <f t="shared" si="203"/>
        <v>1</v>
      </c>
      <c r="L796">
        <f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400.5</v>
      </c>
      <c r="M796">
        <f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400.5</v>
      </c>
      <c r="N796">
        <f t="shared" si="204"/>
        <v>400.5</v>
      </c>
      <c r="O796">
        <f t="shared" si="205"/>
        <v>400.5</v>
      </c>
      <c r="P796">
        <f>IF(I796&lt;&gt;0,(ABS(L796*Constants!$B$10)+50)/100,MAX(P795-ABS(N796*Constants!$B$4),0))</f>
        <v>0.54005</v>
      </c>
      <c r="Q796">
        <f>IF(J796&lt;&gt;0,(ABS(M796*Constants!$B$10)+50)/100,MAX(Q795-ABS(O796*Constants!$B$4),0))</f>
        <v>0.54005</v>
      </c>
      <c r="R796">
        <f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400.5</v>
      </c>
      <c r="S796">
        <f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400.5</v>
      </c>
      <c r="T796">
        <f t="shared" si="206"/>
        <v>400.5</v>
      </c>
      <c r="U796">
        <f t="shared" si="207"/>
        <v>400.5</v>
      </c>
      <c r="V796">
        <f>IF(I796&lt;&gt;0,(ABS(R796*Constants!$B$4)+50)/100,IF(R796=0,MAX((0-ABS(T796*Constants!$B$4)),0),(ABS(R796*Constants!$B$4)+50)/100))</f>
        <v>501.125</v>
      </c>
      <c r="W796">
        <f>IF(J796&lt;&gt;0,(ABS(S796*Constants!$B$4)+50)/100,IF(S796=0,MAX((0-ABS(U796*Constants!$B$4)),0),(ABS(S796*Constants!$B$4)+50)/100))</f>
        <v>501.125</v>
      </c>
      <c r="X796">
        <f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400.5</v>
      </c>
      <c r="Y796">
        <f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400.5</v>
      </c>
      <c r="Z796">
        <f t="shared" si="208"/>
        <v>400.5</v>
      </c>
      <c r="AA796">
        <f t="shared" si="209"/>
        <v>400.5</v>
      </c>
      <c r="AB796">
        <f>IF(I796&lt;&gt;0,(ABS(X796*Constants!$B$10)+50)/100,IF(X796=0,MAX((AB795-ABS(Z796*Constants!$B$4)),0),(ABS(X796*Constants!$B$4)+50)/100))</f>
        <v>0.54005</v>
      </c>
      <c r="AC796">
        <f>IF(J796&lt;&gt;0,(ABS(Y796*Constants!$B$10)+50)/100,IF(Y796=0,MAX((AC795-ABS(AA796*Constants!$B$4)),0),(ABS(Y796*Constants!$B$4)+50)/100))</f>
        <v>0.54005</v>
      </c>
      <c r="AD796">
        <f t="shared" si="210"/>
        <v>401</v>
      </c>
      <c r="AE796">
        <f t="shared" si="211"/>
        <v>400.5</v>
      </c>
      <c r="AF796">
        <f t="shared" si="212"/>
        <v>400.5</v>
      </c>
      <c r="AG796">
        <f>((Constants!$B$5*AG795)+Constants!$B$4*AD796+AH795)/(Constants!$B$5+Constants!$B$4)</f>
        <v>401</v>
      </c>
      <c r="AH796">
        <f>((Constants!$B$5*AG795)+Constants!$B$4*AD796+AH795)-(Constants!$B$5+Constants!$B$4)*AG796</f>
        <v>0</v>
      </c>
      <c r="AI796">
        <f>((Constants!$B$5*AI795)+Constants!$B$4*AE796+AJ795)/(Constants!$B$5+Constants!$B$4)</f>
        <v>400.5</v>
      </c>
      <c r="AJ796">
        <f>((Constants!$B$5*AI795)+Constants!$B$4*AE796+AJ795)-(Constants!$B$4+Constants!$B$5)*AI796</f>
        <v>0</v>
      </c>
      <c r="AK796">
        <f>((Constants!$B$5*AK795)+Constants!$B$4*AF796+AL795)/(Constants!$B$5+Constants!$B$4)</f>
        <v>400.5</v>
      </c>
      <c r="AL796">
        <f>((Constants!$B$5*AK795)+Constants!$B$4*AF796+AL795)-(Constants!$B$5+Constants!$B$4)*AK796</f>
        <v>0</v>
      </c>
      <c r="AM796">
        <f t="shared" si="213"/>
        <v>1</v>
      </c>
      <c r="AN796">
        <f t="shared" si="214"/>
        <v>1</v>
      </c>
      <c r="AO796">
        <f>(200000*(ABS(N796)-ABS(N794))+Constants!$B$7)/(2*Constants!$B$7)</f>
        <v>0.5</v>
      </c>
      <c r="AP796">
        <f>(200000*(ABS(O796)-ABS(O794))+Constants!$B$7)/(2*Constants!$B$7)</f>
        <v>0.5</v>
      </c>
      <c r="AQ796">
        <f t="shared" si="215"/>
        <v>1</v>
      </c>
      <c r="AR796">
        <f>(Constants!$B$3*Constants!$B$8*I796*K796+AS795)/(Constants!$B$9*Constants!$B$4)</f>
        <v>2.51327433628319</v>
      </c>
      <c r="AS796">
        <f>(Constants!$B$3*Constants!$B$8*I796*K796+AS795)-(AR796*Constants!$B$9*Constants!$B$4)</f>
        <v>0</v>
      </c>
      <c r="AT796">
        <f t="shared" si="216"/>
        <v>1995.53982300881</v>
      </c>
      <c r="AU796">
        <f t="array" ref="AU796">IF(SUMPRODUCT(--(SIGN(AN763:AN795)=SIGN(K764:K796)))=0,2,IF(AV795&gt;0,1,0))</f>
        <v>0</v>
      </c>
      <c r="AV796">
        <f>IF(AU796=2,ROUND(5*1000/Constants!$B$11,0),IF(AV795&gt;0,AV795-1,0))</f>
        <v>0</v>
      </c>
      <c r="AW796">
        <f t="shared" si="217"/>
        <v>0</v>
      </c>
      <c r="AX796">
        <f ca="1" t="array" ref="AX796">IF(AW796&gt;Constants!$B$12,2,IF(SUMPRODUCT(--(AX777:AX796=2))=0,0,1))</f>
        <v>2</v>
      </c>
      <c r="AZ796">
        <f t="array" ref="AZ796">IF(ABS(AG796)&gt;Constants!$B$13,2,IF(SUMPRODUCT(--(AZ776:AZ795=2))=0,0,1))</f>
        <v>0</v>
      </c>
    </row>
    <row r="797" spans="1:52">
      <c r="A797" s="3">
        <v>795</v>
      </c>
      <c r="B797">
        <f>Signals!D796</f>
        <v>1</v>
      </c>
      <c r="C797">
        <f>Signals!E796</f>
        <v>1</v>
      </c>
      <c r="D797">
        <f>Signals!G796</f>
        <v>0</v>
      </c>
      <c r="E797">
        <f>Signals!J796</f>
        <v>0</v>
      </c>
      <c r="F797">
        <f>Signals!K796</f>
        <v>0</v>
      </c>
      <c r="G797">
        <f>IF(Constants!$B$2=2,-B797,B797)</f>
        <v>1</v>
      </c>
      <c r="H797">
        <f>IF(Constants!$C$2=2,-C797,C797)</f>
        <v>1</v>
      </c>
      <c r="I797">
        <f t="shared" si="201"/>
        <v>1</v>
      </c>
      <c r="J797">
        <f t="shared" si="202"/>
        <v>1</v>
      </c>
      <c r="K797">
        <f t="shared" si="203"/>
        <v>1</v>
      </c>
      <c r="L797">
        <f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400.5</v>
      </c>
      <c r="M797">
        <f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400.5</v>
      </c>
      <c r="N797">
        <f t="shared" si="204"/>
        <v>400.5</v>
      </c>
      <c r="O797">
        <f t="shared" si="205"/>
        <v>400.5</v>
      </c>
      <c r="P797">
        <f>IF(I797&lt;&gt;0,(ABS(L797*Constants!$B$10)+50)/100,MAX(P796-ABS(N797*Constants!$B$4),0))</f>
        <v>0.54005</v>
      </c>
      <c r="Q797">
        <f>IF(J797&lt;&gt;0,(ABS(M797*Constants!$B$10)+50)/100,MAX(Q796-ABS(O797*Constants!$B$4),0))</f>
        <v>0.54005</v>
      </c>
      <c r="R797">
        <f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400.5</v>
      </c>
      <c r="S797">
        <f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400.5</v>
      </c>
      <c r="T797">
        <f t="shared" si="206"/>
        <v>400.5</v>
      </c>
      <c r="U797">
        <f t="shared" si="207"/>
        <v>400.5</v>
      </c>
      <c r="V797">
        <f>IF(I797&lt;&gt;0,(ABS(R797*Constants!$B$4)+50)/100,IF(R797=0,MAX((0-ABS(T797*Constants!$B$4)),0),(ABS(R797*Constants!$B$4)+50)/100))</f>
        <v>501.125</v>
      </c>
      <c r="W797">
        <f>IF(J797&lt;&gt;0,(ABS(S797*Constants!$B$4)+50)/100,IF(S797=0,MAX((0-ABS(U797*Constants!$B$4)),0),(ABS(S797*Constants!$B$4)+50)/100))</f>
        <v>501.125</v>
      </c>
      <c r="X797">
        <f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400.5</v>
      </c>
      <c r="Y797">
        <f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400.5</v>
      </c>
      <c r="Z797">
        <f t="shared" si="208"/>
        <v>400.5</v>
      </c>
      <c r="AA797">
        <f t="shared" si="209"/>
        <v>400.5</v>
      </c>
      <c r="AB797">
        <f>IF(I797&lt;&gt;0,(ABS(X797*Constants!$B$10)+50)/100,IF(X797=0,MAX((AB796-ABS(Z797*Constants!$B$4)),0),(ABS(X797*Constants!$B$4)+50)/100))</f>
        <v>0.54005</v>
      </c>
      <c r="AC797">
        <f>IF(J797&lt;&gt;0,(ABS(Y797*Constants!$B$10)+50)/100,IF(Y797=0,MAX((AC796-ABS(AA797*Constants!$B$4)),0),(ABS(Y797*Constants!$B$4)+50)/100))</f>
        <v>0.54005</v>
      </c>
      <c r="AD797">
        <f t="shared" si="210"/>
        <v>401</v>
      </c>
      <c r="AE797">
        <f t="shared" si="211"/>
        <v>400.5</v>
      </c>
      <c r="AF797">
        <f t="shared" si="212"/>
        <v>400.5</v>
      </c>
      <c r="AG797">
        <f>((Constants!$B$5*AG796)+Constants!$B$4*AD797+AH796)/(Constants!$B$5+Constants!$B$4)</f>
        <v>401</v>
      </c>
      <c r="AH797">
        <f>((Constants!$B$5*AG796)+Constants!$B$4*AD797+AH796)-(Constants!$B$5+Constants!$B$4)*AG797</f>
        <v>0</v>
      </c>
      <c r="AI797">
        <f>((Constants!$B$5*AI796)+Constants!$B$4*AE797+AJ796)/(Constants!$B$5+Constants!$B$4)</f>
        <v>400.5</v>
      </c>
      <c r="AJ797">
        <f>((Constants!$B$5*AI796)+Constants!$B$4*AE797+AJ796)-(Constants!$B$4+Constants!$B$5)*AI797</f>
        <v>0</v>
      </c>
      <c r="AK797">
        <f>((Constants!$B$5*AK796)+Constants!$B$4*AF797+AL796)/(Constants!$B$5+Constants!$B$4)</f>
        <v>400.5</v>
      </c>
      <c r="AL797">
        <f>((Constants!$B$5*AK796)+Constants!$B$4*AF797+AL796)-(Constants!$B$5+Constants!$B$4)*AK797</f>
        <v>0</v>
      </c>
      <c r="AM797">
        <f t="shared" si="213"/>
        <v>1</v>
      </c>
      <c r="AN797">
        <f t="shared" si="214"/>
        <v>1</v>
      </c>
      <c r="AO797">
        <f>(200000*(ABS(N797)-ABS(N795))+Constants!$B$7)/(2*Constants!$B$7)</f>
        <v>0.5</v>
      </c>
      <c r="AP797">
        <f>(200000*(ABS(O797)-ABS(O795))+Constants!$B$7)/(2*Constants!$B$7)</f>
        <v>0.5</v>
      </c>
      <c r="AQ797">
        <f t="shared" si="215"/>
        <v>1</v>
      </c>
      <c r="AR797">
        <f>(Constants!$B$3*Constants!$B$8*I797*K797+AS796)/(Constants!$B$9*Constants!$B$4)</f>
        <v>2.51327433628319</v>
      </c>
      <c r="AS797">
        <f>(Constants!$B$3*Constants!$B$8*I797*K797+AS796)-(AR797*Constants!$B$9*Constants!$B$4)</f>
        <v>0</v>
      </c>
      <c r="AT797">
        <f t="shared" si="216"/>
        <v>1998.05309734509</v>
      </c>
      <c r="AU797">
        <f t="array" ref="AU797">IF(SUMPRODUCT(--(SIGN(AN764:AN796)=SIGN(K765:K797)))=0,2,IF(AV796&gt;0,1,0))</f>
        <v>0</v>
      </c>
      <c r="AV797">
        <f>IF(AU797=2,ROUND(5*1000/Constants!$B$11,0),IF(AV796&gt;0,AV796-1,0))</f>
        <v>0</v>
      </c>
      <c r="AW797">
        <f t="shared" si="217"/>
        <v>0</v>
      </c>
      <c r="AX797">
        <f ca="1" t="array" ref="AX797">IF(AW797&gt;Constants!$B$12,2,IF(SUMPRODUCT(--(AX778:AX797=2))=0,0,1))</f>
        <v>2</v>
      </c>
      <c r="AZ797">
        <f t="array" ref="AZ797">IF(ABS(AG797)&gt;Constants!$B$13,2,IF(SUMPRODUCT(--(AZ777:AZ796=2))=0,0,1))</f>
        <v>0</v>
      </c>
    </row>
    <row r="798" spans="1:52">
      <c r="A798" s="3">
        <v>796</v>
      </c>
      <c r="B798">
        <f>Signals!D797</f>
        <v>1</v>
      </c>
      <c r="C798">
        <f>Signals!E797</f>
        <v>1</v>
      </c>
      <c r="D798">
        <f>Signals!G797</f>
        <v>0</v>
      </c>
      <c r="E798">
        <f>Signals!J797</f>
        <v>0</v>
      </c>
      <c r="F798">
        <f>Signals!K797</f>
        <v>0</v>
      </c>
      <c r="G798">
        <f>IF(Constants!$B$2=2,-B798,B798)</f>
        <v>1</v>
      </c>
      <c r="H798">
        <f>IF(Constants!$C$2=2,-C798,C798)</f>
        <v>1</v>
      </c>
      <c r="I798">
        <f t="shared" si="201"/>
        <v>1</v>
      </c>
      <c r="J798">
        <f t="shared" si="202"/>
        <v>1</v>
      </c>
      <c r="K798">
        <f t="shared" si="203"/>
        <v>1</v>
      </c>
      <c r="L798">
        <f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400.5</v>
      </c>
      <c r="M798">
        <f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400.5</v>
      </c>
      <c r="N798">
        <f t="shared" si="204"/>
        <v>400.5</v>
      </c>
      <c r="O798">
        <f t="shared" si="205"/>
        <v>400.5</v>
      </c>
      <c r="P798">
        <f>IF(I798&lt;&gt;0,(ABS(L798*Constants!$B$10)+50)/100,MAX(P797-ABS(N798*Constants!$B$4),0))</f>
        <v>0.54005</v>
      </c>
      <c r="Q798">
        <f>IF(J798&lt;&gt;0,(ABS(M798*Constants!$B$10)+50)/100,MAX(Q797-ABS(O798*Constants!$B$4),0))</f>
        <v>0.54005</v>
      </c>
      <c r="R798">
        <f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400.5</v>
      </c>
      <c r="S798">
        <f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400.5</v>
      </c>
      <c r="T798">
        <f t="shared" si="206"/>
        <v>400.5</v>
      </c>
      <c r="U798">
        <f t="shared" si="207"/>
        <v>400.5</v>
      </c>
      <c r="V798">
        <f>IF(I798&lt;&gt;0,(ABS(R798*Constants!$B$4)+50)/100,IF(R798=0,MAX((0-ABS(T798*Constants!$B$4)),0),(ABS(R798*Constants!$B$4)+50)/100))</f>
        <v>501.125</v>
      </c>
      <c r="W798">
        <f>IF(J798&lt;&gt;0,(ABS(S798*Constants!$B$4)+50)/100,IF(S798=0,MAX((0-ABS(U798*Constants!$B$4)),0),(ABS(S798*Constants!$B$4)+50)/100))</f>
        <v>501.125</v>
      </c>
      <c r="X798">
        <f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400.5</v>
      </c>
      <c r="Y798">
        <f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400.5</v>
      </c>
      <c r="Z798">
        <f t="shared" si="208"/>
        <v>400.5</v>
      </c>
      <c r="AA798">
        <f t="shared" si="209"/>
        <v>400.5</v>
      </c>
      <c r="AB798">
        <f>IF(I798&lt;&gt;0,(ABS(X798*Constants!$B$10)+50)/100,IF(X798=0,MAX((AB797-ABS(Z798*Constants!$B$4)),0),(ABS(X798*Constants!$B$4)+50)/100))</f>
        <v>0.54005</v>
      </c>
      <c r="AC798">
        <f>IF(J798&lt;&gt;0,(ABS(Y798*Constants!$B$10)+50)/100,IF(Y798=0,MAX((AC797-ABS(AA798*Constants!$B$4)),0),(ABS(Y798*Constants!$B$4)+50)/100))</f>
        <v>0.54005</v>
      </c>
      <c r="AD798">
        <f t="shared" si="210"/>
        <v>401</v>
      </c>
      <c r="AE798">
        <f t="shared" si="211"/>
        <v>400.5</v>
      </c>
      <c r="AF798">
        <f t="shared" si="212"/>
        <v>400.5</v>
      </c>
      <c r="AG798">
        <f>((Constants!$B$5*AG797)+Constants!$B$4*AD798+AH797)/(Constants!$B$5+Constants!$B$4)</f>
        <v>401</v>
      </c>
      <c r="AH798">
        <f>((Constants!$B$5*AG797)+Constants!$B$4*AD798+AH797)-(Constants!$B$5+Constants!$B$4)*AG798</f>
        <v>0</v>
      </c>
      <c r="AI798">
        <f>((Constants!$B$5*AI797)+Constants!$B$4*AE798+AJ797)/(Constants!$B$5+Constants!$B$4)</f>
        <v>400.5</v>
      </c>
      <c r="AJ798">
        <f>((Constants!$B$5*AI797)+Constants!$B$4*AE798+AJ797)-(Constants!$B$4+Constants!$B$5)*AI798</f>
        <v>0</v>
      </c>
      <c r="AK798">
        <f>((Constants!$B$5*AK797)+Constants!$B$4*AF798+AL797)/(Constants!$B$5+Constants!$B$4)</f>
        <v>400.5</v>
      </c>
      <c r="AL798">
        <f>((Constants!$B$5*AK797)+Constants!$B$4*AF798+AL797)-(Constants!$B$5+Constants!$B$4)*AK798</f>
        <v>0</v>
      </c>
      <c r="AM798">
        <f t="shared" si="213"/>
        <v>1</v>
      </c>
      <c r="AN798">
        <f t="shared" si="214"/>
        <v>1</v>
      </c>
      <c r="AO798">
        <f>(200000*(ABS(N798)-ABS(N796))+Constants!$B$7)/(2*Constants!$B$7)</f>
        <v>0.5</v>
      </c>
      <c r="AP798">
        <f>(200000*(ABS(O798)-ABS(O796))+Constants!$B$7)/(2*Constants!$B$7)</f>
        <v>0.5</v>
      </c>
      <c r="AQ798">
        <f t="shared" si="215"/>
        <v>1</v>
      </c>
      <c r="AR798">
        <f>(Constants!$B$3*Constants!$B$8*I798*K798+AS797)/(Constants!$B$9*Constants!$B$4)</f>
        <v>2.51327433628319</v>
      </c>
      <c r="AS798">
        <f>(Constants!$B$3*Constants!$B$8*I798*K798+AS797)-(AR798*Constants!$B$9*Constants!$B$4)</f>
        <v>0</v>
      </c>
      <c r="AT798">
        <f t="shared" si="216"/>
        <v>2000.56637168137</v>
      </c>
      <c r="AU798">
        <f t="array" ref="AU798">IF(SUMPRODUCT(--(SIGN(AN765:AN797)=SIGN(K766:K798)))=0,2,IF(AV797&gt;0,1,0))</f>
        <v>0</v>
      </c>
      <c r="AV798">
        <f>IF(AU798=2,ROUND(5*1000/Constants!$B$11,0),IF(AV797&gt;0,AV797-1,0))</f>
        <v>0</v>
      </c>
      <c r="AW798">
        <f t="shared" si="217"/>
        <v>0</v>
      </c>
      <c r="AX798">
        <f ca="1" t="array" ref="AX798">IF(AW798&gt;Constants!$B$12,2,IF(SUMPRODUCT(--(AX779:AX798=2))=0,0,1))</f>
        <v>2</v>
      </c>
      <c r="AZ798">
        <f t="array" ref="AZ798">IF(ABS(AG798)&gt;Constants!$B$13,2,IF(SUMPRODUCT(--(AZ778:AZ797=2))=0,0,1))</f>
        <v>0</v>
      </c>
    </row>
    <row r="799" spans="1:52">
      <c r="A799" s="3">
        <v>797</v>
      </c>
      <c r="B799">
        <f>Signals!D798</f>
        <v>1</v>
      </c>
      <c r="C799">
        <f>Signals!E798</f>
        <v>1</v>
      </c>
      <c r="D799">
        <f>Signals!G798</f>
        <v>0</v>
      </c>
      <c r="E799">
        <f>Signals!J798</f>
        <v>0</v>
      </c>
      <c r="F799">
        <f>Signals!K798</f>
        <v>0</v>
      </c>
      <c r="G799">
        <f>IF(Constants!$B$2=2,-B799,B799)</f>
        <v>1</v>
      </c>
      <c r="H799">
        <f>IF(Constants!$C$2=2,-C799,C799)</f>
        <v>1</v>
      </c>
      <c r="I799">
        <f t="shared" si="201"/>
        <v>1</v>
      </c>
      <c r="J799">
        <f t="shared" si="202"/>
        <v>1</v>
      </c>
      <c r="K799">
        <f t="shared" si="203"/>
        <v>1</v>
      </c>
      <c r="L799">
        <f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400.5</v>
      </c>
      <c r="M799">
        <f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400.5</v>
      </c>
      <c r="N799">
        <f t="shared" si="204"/>
        <v>400.5</v>
      </c>
      <c r="O799">
        <f t="shared" si="205"/>
        <v>400.5</v>
      </c>
      <c r="P799">
        <f>IF(I799&lt;&gt;0,(ABS(L799*Constants!$B$10)+50)/100,MAX(P798-ABS(N799*Constants!$B$4),0))</f>
        <v>0.54005</v>
      </c>
      <c r="Q799">
        <f>IF(J799&lt;&gt;0,(ABS(M799*Constants!$B$10)+50)/100,MAX(Q798-ABS(O799*Constants!$B$4),0))</f>
        <v>0.54005</v>
      </c>
      <c r="R799">
        <f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400.5</v>
      </c>
      <c r="S799">
        <f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400.5</v>
      </c>
      <c r="T799">
        <f t="shared" si="206"/>
        <v>400.5</v>
      </c>
      <c r="U799">
        <f t="shared" si="207"/>
        <v>400.5</v>
      </c>
      <c r="V799">
        <f>IF(I799&lt;&gt;0,(ABS(R799*Constants!$B$4)+50)/100,IF(R799=0,MAX((0-ABS(T799*Constants!$B$4)),0),(ABS(R799*Constants!$B$4)+50)/100))</f>
        <v>501.125</v>
      </c>
      <c r="W799">
        <f>IF(J799&lt;&gt;0,(ABS(S799*Constants!$B$4)+50)/100,IF(S799=0,MAX((0-ABS(U799*Constants!$B$4)),0),(ABS(S799*Constants!$B$4)+50)/100))</f>
        <v>501.125</v>
      </c>
      <c r="X799">
        <f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400.5</v>
      </c>
      <c r="Y799">
        <f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400.5</v>
      </c>
      <c r="Z799">
        <f t="shared" si="208"/>
        <v>400.5</v>
      </c>
      <c r="AA799">
        <f t="shared" si="209"/>
        <v>400.5</v>
      </c>
      <c r="AB799">
        <f>IF(I799&lt;&gt;0,(ABS(X799*Constants!$B$10)+50)/100,IF(X799=0,MAX((AB798-ABS(Z799*Constants!$B$4)),0),(ABS(X799*Constants!$B$4)+50)/100))</f>
        <v>0.54005</v>
      </c>
      <c r="AC799">
        <f>IF(J799&lt;&gt;0,(ABS(Y799*Constants!$B$10)+50)/100,IF(Y799=0,MAX((AC798-ABS(AA799*Constants!$B$4)),0),(ABS(Y799*Constants!$B$4)+50)/100))</f>
        <v>0.54005</v>
      </c>
      <c r="AD799">
        <f t="shared" si="210"/>
        <v>401</v>
      </c>
      <c r="AE799">
        <f t="shared" si="211"/>
        <v>400.5</v>
      </c>
      <c r="AF799">
        <f t="shared" si="212"/>
        <v>400.5</v>
      </c>
      <c r="AG799">
        <f>((Constants!$B$5*AG798)+Constants!$B$4*AD799+AH798)/(Constants!$B$5+Constants!$B$4)</f>
        <v>401</v>
      </c>
      <c r="AH799">
        <f>((Constants!$B$5*AG798)+Constants!$B$4*AD799+AH798)-(Constants!$B$5+Constants!$B$4)*AG799</f>
        <v>0</v>
      </c>
      <c r="AI799">
        <f>((Constants!$B$5*AI798)+Constants!$B$4*AE799+AJ798)/(Constants!$B$5+Constants!$B$4)</f>
        <v>400.5</v>
      </c>
      <c r="AJ799">
        <f>((Constants!$B$5*AI798)+Constants!$B$4*AE799+AJ798)-(Constants!$B$4+Constants!$B$5)*AI799</f>
        <v>0</v>
      </c>
      <c r="AK799">
        <f>((Constants!$B$5*AK798)+Constants!$B$4*AF799+AL798)/(Constants!$B$5+Constants!$B$4)</f>
        <v>400.5</v>
      </c>
      <c r="AL799">
        <f>((Constants!$B$5*AK798)+Constants!$B$4*AF799+AL798)-(Constants!$B$5+Constants!$B$4)*AK799</f>
        <v>0</v>
      </c>
      <c r="AM799">
        <f t="shared" si="213"/>
        <v>1</v>
      </c>
      <c r="AN799">
        <f t="shared" si="214"/>
        <v>1</v>
      </c>
      <c r="AO799">
        <f>(200000*(ABS(N799)-ABS(N797))+Constants!$B$7)/(2*Constants!$B$7)</f>
        <v>0.5</v>
      </c>
      <c r="AP799">
        <f>(200000*(ABS(O799)-ABS(O797))+Constants!$B$7)/(2*Constants!$B$7)</f>
        <v>0.5</v>
      </c>
      <c r="AQ799">
        <f t="shared" si="215"/>
        <v>1</v>
      </c>
      <c r="AR799">
        <f>(Constants!$B$3*Constants!$B$8*I799*K799+AS798)/(Constants!$B$9*Constants!$B$4)</f>
        <v>2.51327433628319</v>
      </c>
      <c r="AS799">
        <f>(Constants!$B$3*Constants!$B$8*I799*K799+AS798)-(AR799*Constants!$B$9*Constants!$B$4)</f>
        <v>0</v>
      </c>
      <c r="AT799">
        <f t="shared" si="216"/>
        <v>2003.07964601766</v>
      </c>
      <c r="AU799">
        <f t="array" ref="AU799">IF(SUMPRODUCT(--(SIGN(AN766:AN798)=SIGN(K767:K799)))=0,2,IF(AV798&gt;0,1,0))</f>
        <v>0</v>
      </c>
      <c r="AV799">
        <f>IF(AU799=2,ROUND(5*1000/Constants!$B$11,0),IF(AV798&gt;0,AV798-1,0))</f>
        <v>0</v>
      </c>
      <c r="AW799">
        <f t="shared" si="217"/>
        <v>0</v>
      </c>
      <c r="AX799">
        <f ca="1" t="array" ref="AX799">IF(AW799&gt;Constants!$B$12,2,IF(SUMPRODUCT(--(AX780:AX799=2))=0,0,1))</f>
        <v>2</v>
      </c>
      <c r="AZ799">
        <f t="array" ref="AZ799">IF(ABS(AG799)&gt;Constants!$B$13,2,IF(SUMPRODUCT(--(AZ779:AZ798=2))=0,0,1))</f>
        <v>0</v>
      </c>
    </row>
    <row r="800" spans="1:52">
      <c r="A800" s="3">
        <v>798</v>
      </c>
      <c r="B800">
        <f>Signals!D799</f>
        <v>1</v>
      </c>
      <c r="C800">
        <f>Signals!E799</f>
        <v>1</v>
      </c>
      <c r="D800">
        <f>Signals!G799</f>
        <v>0</v>
      </c>
      <c r="E800">
        <f>Signals!J799</f>
        <v>0</v>
      </c>
      <c r="F800">
        <f>Signals!K799</f>
        <v>0</v>
      </c>
      <c r="G800">
        <f>IF(Constants!$B$2=2,-B800,B800)</f>
        <v>1</v>
      </c>
      <c r="H800">
        <f>IF(Constants!$C$2=2,-C800,C800)</f>
        <v>1</v>
      </c>
      <c r="I800">
        <f t="shared" si="201"/>
        <v>1</v>
      </c>
      <c r="J800">
        <f t="shared" si="202"/>
        <v>1</v>
      </c>
      <c r="K800">
        <f t="shared" si="203"/>
        <v>1</v>
      </c>
      <c r="L800">
        <f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400.5</v>
      </c>
      <c r="M800">
        <f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400.5</v>
      </c>
      <c r="N800">
        <f t="shared" si="204"/>
        <v>400.5</v>
      </c>
      <c r="O800">
        <f t="shared" si="205"/>
        <v>400.5</v>
      </c>
      <c r="P800">
        <f>IF(I800&lt;&gt;0,(ABS(L800*Constants!$B$10)+50)/100,MAX(P799-ABS(N800*Constants!$B$4),0))</f>
        <v>0.54005</v>
      </c>
      <c r="Q800">
        <f>IF(J800&lt;&gt;0,(ABS(M800*Constants!$B$10)+50)/100,MAX(Q799-ABS(O800*Constants!$B$4),0))</f>
        <v>0.54005</v>
      </c>
      <c r="R800">
        <f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400.5</v>
      </c>
      <c r="S800">
        <f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400.5</v>
      </c>
      <c r="T800">
        <f t="shared" si="206"/>
        <v>400.5</v>
      </c>
      <c r="U800">
        <f t="shared" si="207"/>
        <v>400.5</v>
      </c>
      <c r="V800">
        <f>IF(I800&lt;&gt;0,(ABS(R800*Constants!$B$4)+50)/100,IF(R800=0,MAX((0-ABS(T800*Constants!$B$4)),0),(ABS(R800*Constants!$B$4)+50)/100))</f>
        <v>501.125</v>
      </c>
      <c r="W800">
        <f>IF(J800&lt;&gt;0,(ABS(S800*Constants!$B$4)+50)/100,IF(S800=0,MAX((0-ABS(U800*Constants!$B$4)),0),(ABS(S800*Constants!$B$4)+50)/100))</f>
        <v>501.125</v>
      </c>
      <c r="X800">
        <f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400.5</v>
      </c>
      <c r="Y800">
        <f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400.5</v>
      </c>
      <c r="Z800">
        <f t="shared" si="208"/>
        <v>400.5</v>
      </c>
      <c r="AA800">
        <f t="shared" si="209"/>
        <v>400.5</v>
      </c>
      <c r="AB800">
        <f>IF(I800&lt;&gt;0,(ABS(X800*Constants!$B$10)+50)/100,IF(X800=0,MAX((AB799-ABS(Z800*Constants!$B$4)),0),(ABS(X800*Constants!$B$4)+50)/100))</f>
        <v>0.54005</v>
      </c>
      <c r="AC800">
        <f>IF(J800&lt;&gt;0,(ABS(Y800*Constants!$B$10)+50)/100,IF(Y800=0,MAX((AC799-ABS(AA800*Constants!$B$4)),0),(ABS(Y800*Constants!$B$4)+50)/100))</f>
        <v>0.54005</v>
      </c>
      <c r="AD800">
        <f t="shared" si="210"/>
        <v>401</v>
      </c>
      <c r="AE800">
        <f t="shared" si="211"/>
        <v>400.5</v>
      </c>
      <c r="AF800">
        <f t="shared" si="212"/>
        <v>400.5</v>
      </c>
      <c r="AG800">
        <f>((Constants!$B$5*AG799)+Constants!$B$4*AD800+AH799)/(Constants!$B$5+Constants!$B$4)</f>
        <v>401</v>
      </c>
      <c r="AH800">
        <f>((Constants!$B$5*AG799)+Constants!$B$4*AD800+AH799)-(Constants!$B$5+Constants!$B$4)*AG800</f>
        <v>0</v>
      </c>
      <c r="AI800">
        <f>((Constants!$B$5*AI799)+Constants!$B$4*AE800+AJ799)/(Constants!$B$5+Constants!$B$4)</f>
        <v>400.5</v>
      </c>
      <c r="AJ800">
        <f>((Constants!$B$5*AI799)+Constants!$B$4*AE800+AJ799)-(Constants!$B$4+Constants!$B$5)*AI800</f>
        <v>0</v>
      </c>
      <c r="AK800">
        <f>((Constants!$B$5*AK799)+Constants!$B$4*AF800+AL799)/(Constants!$B$5+Constants!$B$4)</f>
        <v>400.5</v>
      </c>
      <c r="AL800">
        <f>((Constants!$B$5*AK799)+Constants!$B$4*AF800+AL799)-(Constants!$B$5+Constants!$B$4)*AK800</f>
        <v>0</v>
      </c>
      <c r="AM800">
        <f t="shared" si="213"/>
        <v>1</v>
      </c>
      <c r="AN800">
        <f t="shared" si="214"/>
        <v>1</v>
      </c>
      <c r="AO800">
        <f>(200000*(ABS(N800)-ABS(N798))+Constants!$B$7)/(2*Constants!$B$7)</f>
        <v>0.5</v>
      </c>
      <c r="AP800">
        <f>(200000*(ABS(O800)-ABS(O798))+Constants!$B$7)/(2*Constants!$B$7)</f>
        <v>0.5</v>
      </c>
      <c r="AQ800">
        <f t="shared" si="215"/>
        <v>1</v>
      </c>
      <c r="AR800">
        <f>(Constants!$B$3*Constants!$B$8*I800*K800+AS799)/(Constants!$B$9*Constants!$B$4)</f>
        <v>2.51327433628319</v>
      </c>
      <c r="AS800">
        <f>(Constants!$B$3*Constants!$B$8*I800*K800+AS799)-(AR800*Constants!$B$9*Constants!$B$4)</f>
        <v>0</v>
      </c>
      <c r="AT800">
        <f t="shared" si="216"/>
        <v>2005.59292035394</v>
      </c>
      <c r="AU800">
        <f t="array" ref="AU800">IF(SUMPRODUCT(--(SIGN(AN767:AN799)=SIGN(K768:K800)))=0,2,IF(AV799&gt;0,1,0))</f>
        <v>0</v>
      </c>
      <c r="AV800">
        <f>IF(AU800=2,ROUND(5*1000/Constants!$B$11,0),IF(AV799&gt;0,AV799-1,0))</f>
        <v>0</v>
      </c>
      <c r="AW800">
        <f t="shared" si="217"/>
        <v>0</v>
      </c>
      <c r="AX800">
        <f ca="1" t="array" ref="AX800">IF(AW800&gt;Constants!$B$12,2,IF(SUMPRODUCT(--(AX781:AX800=2))=0,0,1))</f>
        <v>2</v>
      </c>
      <c r="AZ800">
        <f t="array" ref="AZ800">IF(ABS(AG800)&gt;Constants!$B$13,2,IF(SUMPRODUCT(--(AZ780:AZ799=2))=0,0,1))</f>
        <v>0</v>
      </c>
    </row>
    <row r="801" spans="1:52">
      <c r="A801" s="3">
        <v>799</v>
      </c>
      <c r="B801">
        <f>Signals!D800</f>
        <v>1</v>
      </c>
      <c r="C801">
        <f>Signals!E800</f>
        <v>1</v>
      </c>
      <c r="D801">
        <f>Signals!G800</f>
        <v>0</v>
      </c>
      <c r="E801">
        <f>Signals!J800</f>
        <v>0</v>
      </c>
      <c r="F801">
        <f>Signals!K800</f>
        <v>0</v>
      </c>
      <c r="G801">
        <f>IF(Constants!$B$2=2,-B801,B801)</f>
        <v>1</v>
      </c>
      <c r="H801">
        <f>IF(Constants!$C$2=2,-C801,C801)</f>
        <v>1</v>
      </c>
      <c r="I801">
        <f t="shared" si="201"/>
        <v>1</v>
      </c>
      <c r="J801">
        <f t="shared" si="202"/>
        <v>1</v>
      </c>
      <c r="K801">
        <f t="shared" si="203"/>
        <v>1</v>
      </c>
      <c r="L801">
        <f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400.5</v>
      </c>
      <c r="M801">
        <f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400.5</v>
      </c>
      <c r="N801">
        <f t="shared" si="204"/>
        <v>400.5</v>
      </c>
      <c r="O801">
        <f t="shared" si="205"/>
        <v>400.5</v>
      </c>
      <c r="P801">
        <f>IF(I801&lt;&gt;0,(ABS(L801*Constants!$B$10)+50)/100,MAX(P800-ABS(N801*Constants!$B$4),0))</f>
        <v>0.54005</v>
      </c>
      <c r="Q801">
        <f>IF(J801&lt;&gt;0,(ABS(M801*Constants!$B$10)+50)/100,MAX(Q800-ABS(O801*Constants!$B$4),0))</f>
        <v>0.54005</v>
      </c>
      <c r="R801">
        <f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400.5</v>
      </c>
      <c r="S801">
        <f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400.5</v>
      </c>
      <c r="T801">
        <f t="shared" si="206"/>
        <v>400.5</v>
      </c>
      <c r="U801">
        <f t="shared" si="207"/>
        <v>400.5</v>
      </c>
      <c r="V801">
        <f>IF(I801&lt;&gt;0,(ABS(R801*Constants!$B$4)+50)/100,IF(R801=0,MAX((0-ABS(T801*Constants!$B$4)),0),(ABS(R801*Constants!$B$4)+50)/100))</f>
        <v>501.125</v>
      </c>
      <c r="W801">
        <f>IF(J801&lt;&gt;0,(ABS(S801*Constants!$B$4)+50)/100,IF(S801=0,MAX((0-ABS(U801*Constants!$B$4)),0),(ABS(S801*Constants!$B$4)+50)/100))</f>
        <v>501.125</v>
      </c>
      <c r="X801">
        <f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400.5</v>
      </c>
      <c r="Y801">
        <f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400.5</v>
      </c>
      <c r="Z801">
        <f t="shared" si="208"/>
        <v>400.5</v>
      </c>
      <c r="AA801">
        <f t="shared" si="209"/>
        <v>400.5</v>
      </c>
      <c r="AB801">
        <f>IF(I801&lt;&gt;0,(ABS(X801*Constants!$B$10)+50)/100,IF(X801=0,MAX((AB800-ABS(Z801*Constants!$B$4)),0),(ABS(X801*Constants!$B$4)+50)/100))</f>
        <v>0.54005</v>
      </c>
      <c r="AC801">
        <f>IF(J801&lt;&gt;0,(ABS(Y801*Constants!$B$10)+50)/100,IF(Y801=0,MAX((AC800-ABS(AA801*Constants!$B$4)),0),(ABS(Y801*Constants!$B$4)+50)/100))</f>
        <v>0.54005</v>
      </c>
      <c r="AD801">
        <f t="shared" si="210"/>
        <v>401</v>
      </c>
      <c r="AE801">
        <f t="shared" si="211"/>
        <v>400.5</v>
      </c>
      <c r="AF801">
        <f t="shared" si="212"/>
        <v>400.5</v>
      </c>
      <c r="AG801">
        <f>((Constants!$B$5*AG800)+Constants!$B$4*AD801+AH800)/(Constants!$B$5+Constants!$B$4)</f>
        <v>401</v>
      </c>
      <c r="AH801">
        <f>((Constants!$B$5*AG800)+Constants!$B$4*AD801+AH800)-(Constants!$B$5+Constants!$B$4)*AG801</f>
        <v>0</v>
      </c>
      <c r="AI801">
        <f>((Constants!$B$5*AI800)+Constants!$B$4*AE801+AJ800)/(Constants!$B$5+Constants!$B$4)</f>
        <v>400.5</v>
      </c>
      <c r="AJ801">
        <f>((Constants!$B$5*AI800)+Constants!$B$4*AE801+AJ800)-(Constants!$B$4+Constants!$B$5)*AI801</f>
        <v>0</v>
      </c>
      <c r="AK801">
        <f>((Constants!$B$5*AK800)+Constants!$B$4*AF801+AL800)/(Constants!$B$5+Constants!$B$4)</f>
        <v>400.5</v>
      </c>
      <c r="AL801">
        <f>((Constants!$B$5*AK800)+Constants!$B$4*AF801+AL800)-(Constants!$B$5+Constants!$B$4)*AK801</f>
        <v>0</v>
      </c>
      <c r="AM801">
        <f t="shared" si="213"/>
        <v>1</v>
      </c>
      <c r="AN801">
        <f t="shared" si="214"/>
        <v>1</v>
      </c>
      <c r="AO801">
        <f>(200000*(ABS(N801)-ABS(N799))+Constants!$B$7)/(2*Constants!$B$7)</f>
        <v>0.5</v>
      </c>
      <c r="AP801">
        <f>(200000*(ABS(O801)-ABS(O799))+Constants!$B$7)/(2*Constants!$B$7)</f>
        <v>0.5</v>
      </c>
      <c r="AQ801">
        <f t="shared" si="215"/>
        <v>1</v>
      </c>
      <c r="AR801">
        <f>(Constants!$B$3*Constants!$B$8*I801*K801+AS800)/(Constants!$B$9*Constants!$B$4)</f>
        <v>2.51327433628319</v>
      </c>
      <c r="AS801">
        <f>(Constants!$B$3*Constants!$B$8*I801*K801+AS800)-(AR801*Constants!$B$9*Constants!$B$4)</f>
        <v>0</v>
      </c>
      <c r="AT801">
        <f t="shared" si="216"/>
        <v>2008.10619469022</v>
      </c>
      <c r="AU801">
        <f t="array" ref="AU801">IF(SUMPRODUCT(--(SIGN(AN768:AN800)=SIGN(K769:K801)))=0,2,IF(AV800&gt;0,1,0))</f>
        <v>0</v>
      </c>
      <c r="AV801">
        <f>IF(AU801=2,ROUND(5*1000/Constants!$B$11,0),IF(AV800&gt;0,AV800-1,0))</f>
        <v>0</v>
      </c>
      <c r="AW801">
        <f t="shared" si="217"/>
        <v>0</v>
      </c>
      <c r="AX801">
        <f ca="1" t="array" ref="AX801">IF(AW801&gt;Constants!$B$12,2,IF(SUMPRODUCT(--(AX782:AX801=2))=0,0,1))</f>
        <v>2</v>
      </c>
      <c r="AZ801">
        <f t="array" ref="AZ801">IF(ABS(AG801)&gt;Constants!$B$13,2,IF(SUMPRODUCT(--(AZ781:AZ800=2))=0,0,1))</f>
        <v>0</v>
      </c>
    </row>
    <row r="802" spans="1:52">
      <c r="A802" s="3">
        <v>800</v>
      </c>
      <c r="B802">
        <f>Signals!D801</f>
        <v>1</v>
      </c>
      <c r="C802">
        <f>Signals!E801</f>
        <v>1</v>
      </c>
      <c r="D802">
        <f>Signals!G801</f>
        <v>0</v>
      </c>
      <c r="E802">
        <f>Signals!J801</f>
        <v>0</v>
      </c>
      <c r="F802">
        <f>Signals!K801</f>
        <v>0</v>
      </c>
      <c r="G802">
        <f>IF(Constants!$B$2=2,-B802,B802)</f>
        <v>1</v>
      </c>
      <c r="H802">
        <f>IF(Constants!$C$2=2,-C802,C802)</f>
        <v>1</v>
      </c>
      <c r="I802">
        <f t="shared" si="201"/>
        <v>1</v>
      </c>
      <c r="J802">
        <f t="shared" si="202"/>
        <v>1</v>
      </c>
      <c r="K802">
        <f t="shared" si="203"/>
        <v>1</v>
      </c>
      <c r="L802">
        <f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400.5</v>
      </c>
      <c r="M802">
        <f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400.5</v>
      </c>
      <c r="N802">
        <f t="shared" si="204"/>
        <v>400.5</v>
      </c>
      <c r="O802">
        <f t="shared" si="205"/>
        <v>400.5</v>
      </c>
      <c r="P802">
        <f>IF(I802&lt;&gt;0,(ABS(L802*Constants!$B$10)+50)/100,MAX(P801-ABS(N802*Constants!$B$4),0))</f>
        <v>0.54005</v>
      </c>
      <c r="Q802">
        <f>IF(J802&lt;&gt;0,(ABS(M802*Constants!$B$10)+50)/100,MAX(Q801-ABS(O802*Constants!$B$4),0))</f>
        <v>0.54005</v>
      </c>
      <c r="R802">
        <f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400.5</v>
      </c>
      <c r="S802">
        <f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400.5</v>
      </c>
      <c r="T802">
        <f t="shared" si="206"/>
        <v>400.5</v>
      </c>
      <c r="U802">
        <f t="shared" si="207"/>
        <v>400.5</v>
      </c>
      <c r="V802">
        <f>IF(I802&lt;&gt;0,(ABS(R802*Constants!$B$4)+50)/100,IF(R802=0,MAX((0-ABS(T802*Constants!$B$4)),0),(ABS(R802*Constants!$B$4)+50)/100))</f>
        <v>501.125</v>
      </c>
      <c r="W802">
        <f>IF(J802&lt;&gt;0,(ABS(S802*Constants!$B$4)+50)/100,IF(S802=0,MAX((0-ABS(U802*Constants!$B$4)),0),(ABS(S802*Constants!$B$4)+50)/100))</f>
        <v>501.125</v>
      </c>
      <c r="X802">
        <f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400.5</v>
      </c>
      <c r="Y802">
        <f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400.5</v>
      </c>
      <c r="Z802">
        <f t="shared" si="208"/>
        <v>400.5</v>
      </c>
      <c r="AA802">
        <f t="shared" si="209"/>
        <v>400.5</v>
      </c>
      <c r="AB802">
        <f>IF(I802&lt;&gt;0,(ABS(X802*Constants!$B$10)+50)/100,IF(X802=0,MAX((AB801-ABS(Z802*Constants!$B$4)),0),(ABS(X802*Constants!$B$4)+50)/100))</f>
        <v>0.54005</v>
      </c>
      <c r="AC802">
        <f>IF(J802&lt;&gt;0,(ABS(Y802*Constants!$B$10)+50)/100,IF(Y802=0,MAX((AC801-ABS(AA802*Constants!$B$4)),0),(ABS(Y802*Constants!$B$4)+50)/100))</f>
        <v>0.54005</v>
      </c>
      <c r="AD802">
        <f t="shared" si="210"/>
        <v>401</v>
      </c>
      <c r="AE802">
        <f t="shared" si="211"/>
        <v>400.5</v>
      </c>
      <c r="AF802">
        <f t="shared" si="212"/>
        <v>400.5</v>
      </c>
      <c r="AG802">
        <f>((Constants!$B$5*AG801)+Constants!$B$4*AD802+AH801)/(Constants!$B$5+Constants!$B$4)</f>
        <v>401</v>
      </c>
      <c r="AH802">
        <f>((Constants!$B$5*AG801)+Constants!$B$4*AD802+AH801)-(Constants!$B$5+Constants!$B$4)*AG802</f>
        <v>0</v>
      </c>
      <c r="AI802">
        <f>((Constants!$B$5*AI801)+Constants!$B$4*AE802+AJ801)/(Constants!$B$5+Constants!$B$4)</f>
        <v>400.5</v>
      </c>
      <c r="AJ802">
        <f>((Constants!$B$5*AI801)+Constants!$B$4*AE802+AJ801)-(Constants!$B$4+Constants!$B$5)*AI802</f>
        <v>0</v>
      </c>
      <c r="AK802">
        <f>((Constants!$B$5*AK801)+Constants!$B$4*AF802+AL801)/(Constants!$B$5+Constants!$B$4)</f>
        <v>400.5</v>
      </c>
      <c r="AL802">
        <f>((Constants!$B$5*AK801)+Constants!$B$4*AF802+AL801)-(Constants!$B$5+Constants!$B$4)*AK802</f>
        <v>0</v>
      </c>
      <c r="AM802">
        <f t="shared" si="213"/>
        <v>1</v>
      </c>
      <c r="AN802">
        <f t="shared" si="214"/>
        <v>1</v>
      </c>
      <c r="AO802">
        <f>(200000*(ABS(N802)-ABS(N800))+Constants!$B$7)/(2*Constants!$B$7)</f>
        <v>0.5</v>
      </c>
      <c r="AP802">
        <f>(200000*(ABS(O802)-ABS(O800))+Constants!$B$7)/(2*Constants!$B$7)</f>
        <v>0.5</v>
      </c>
      <c r="AQ802">
        <f t="shared" si="215"/>
        <v>1</v>
      </c>
      <c r="AR802">
        <f>(Constants!$B$3*Constants!$B$8*I802*K802+AS801)/(Constants!$B$9*Constants!$B$4)</f>
        <v>2.51327433628319</v>
      </c>
      <c r="AS802">
        <f>(Constants!$B$3*Constants!$B$8*I802*K802+AS801)-(AR802*Constants!$B$9*Constants!$B$4)</f>
        <v>0</v>
      </c>
      <c r="AT802">
        <f t="shared" si="216"/>
        <v>2010.61946902651</v>
      </c>
      <c r="AU802">
        <f t="array" ref="AU802">IF(SUMPRODUCT(--(SIGN(AN769:AN801)=SIGN(K770:K802)))=0,2,IF(AV801&gt;0,1,0))</f>
        <v>0</v>
      </c>
      <c r="AV802">
        <f>IF(AU802=2,ROUND(5*1000/Constants!$B$11,0),IF(AV801&gt;0,AV801-1,0))</f>
        <v>0</v>
      </c>
      <c r="AW802">
        <f t="shared" si="217"/>
        <v>0</v>
      </c>
      <c r="AX802">
        <f ca="1" t="array" ref="AX802">IF(AW802&gt;Constants!$B$12,2,IF(SUMPRODUCT(--(AX783:AX802=2))=0,0,1))</f>
        <v>2</v>
      </c>
      <c r="AZ802">
        <f t="array" ref="AZ802">IF(ABS(AG802)&gt;Constants!$B$13,2,IF(SUMPRODUCT(--(AZ782:AZ801=2))=0,0,1))</f>
        <v>0</v>
      </c>
    </row>
    <row r="803" spans="1:52">
      <c r="A803" s="3">
        <v>801</v>
      </c>
      <c r="B803">
        <f>Signals!D802</f>
        <v>1</v>
      </c>
      <c r="C803">
        <f>Signals!E802</f>
        <v>1</v>
      </c>
      <c r="D803">
        <f>Signals!G802</f>
        <v>0</v>
      </c>
      <c r="E803">
        <f>Signals!J802</f>
        <v>0</v>
      </c>
      <c r="F803">
        <f>Signals!K802</f>
        <v>0</v>
      </c>
      <c r="G803">
        <f>IF(Constants!$B$2=2,-B803,B803)</f>
        <v>1</v>
      </c>
      <c r="H803">
        <f>IF(Constants!$C$2=2,-C803,C803)</f>
        <v>1</v>
      </c>
      <c r="I803">
        <f t="shared" si="201"/>
        <v>1</v>
      </c>
      <c r="J803">
        <f t="shared" si="202"/>
        <v>1</v>
      </c>
      <c r="K803">
        <f t="shared" si="203"/>
        <v>1</v>
      </c>
      <c r="L803">
        <f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400.5</v>
      </c>
      <c r="M803">
        <f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400.5</v>
      </c>
      <c r="N803">
        <f t="shared" si="204"/>
        <v>400.5</v>
      </c>
      <c r="O803">
        <f t="shared" si="205"/>
        <v>400.5</v>
      </c>
      <c r="P803">
        <f>IF(I803&lt;&gt;0,(ABS(L803*Constants!$B$10)+50)/100,MAX(P802-ABS(N803*Constants!$B$4),0))</f>
        <v>0.54005</v>
      </c>
      <c r="Q803">
        <f>IF(J803&lt;&gt;0,(ABS(M803*Constants!$B$10)+50)/100,MAX(Q802-ABS(O803*Constants!$B$4),0))</f>
        <v>0.54005</v>
      </c>
      <c r="R803">
        <f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400.5</v>
      </c>
      <c r="S803">
        <f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400.5</v>
      </c>
      <c r="T803">
        <f t="shared" si="206"/>
        <v>400.5</v>
      </c>
      <c r="U803">
        <f t="shared" si="207"/>
        <v>400.5</v>
      </c>
      <c r="V803">
        <f>IF(I803&lt;&gt;0,(ABS(R803*Constants!$B$4)+50)/100,IF(R803=0,MAX((0-ABS(T803*Constants!$B$4)),0),(ABS(R803*Constants!$B$4)+50)/100))</f>
        <v>501.125</v>
      </c>
      <c r="W803">
        <f>IF(J803&lt;&gt;0,(ABS(S803*Constants!$B$4)+50)/100,IF(S803=0,MAX((0-ABS(U803*Constants!$B$4)),0),(ABS(S803*Constants!$B$4)+50)/100))</f>
        <v>501.125</v>
      </c>
      <c r="X803">
        <f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400.5</v>
      </c>
      <c r="Y803">
        <f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400.5</v>
      </c>
      <c r="Z803">
        <f t="shared" si="208"/>
        <v>400.5</v>
      </c>
      <c r="AA803">
        <f t="shared" si="209"/>
        <v>400.5</v>
      </c>
      <c r="AB803">
        <f>IF(I803&lt;&gt;0,(ABS(X803*Constants!$B$10)+50)/100,IF(X803=0,MAX((AB802-ABS(Z803*Constants!$B$4)),0),(ABS(X803*Constants!$B$4)+50)/100))</f>
        <v>0.54005</v>
      </c>
      <c r="AC803">
        <f>IF(J803&lt;&gt;0,(ABS(Y803*Constants!$B$10)+50)/100,IF(Y803=0,MAX((AC802-ABS(AA803*Constants!$B$4)),0),(ABS(Y803*Constants!$B$4)+50)/100))</f>
        <v>0.54005</v>
      </c>
      <c r="AD803">
        <f t="shared" si="210"/>
        <v>401</v>
      </c>
      <c r="AE803">
        <f t="shared" si="211"/>
        <v>400.5</v>
      </c>
      <c r="AF803">
        <f t="shared" si="212"/>
        <v>400.5</v>
      </c>
      <c r="AG803">
        <f>((Constants!$B$5*AG802)+Constants!$B$4*AD803+AH802)/(Constants!$B$5+Constants!$B$4)</f>
        <v>401</v>
      </c>
      <c r="AH803">
        <f>((Constants!$B$5*AG802)+Constants!$B$4*AD803+AH802)-(Constants!$B$5+Constants!$B$4)*AG803</f>
        <v>0</v>
      </c>
      <c r="AI803">
        <f>((Constants!$B$5*AI802)+Constants!$B$4*AE803+AJ802)/(Constants!$B$5+Constants!$B$4)</f>
        <v>400.5</v>
      </c>
      <c r="AJ803">
        <f>((Constants!$B$5*AI802)+Constants!$B$4*AE803+AJ802)-(Constants!$B$4+Constants!$B$5)*AI803</f>
        <v>0</v>
      </c>
      <c r="AK803">
        <f>((Constants!$B$5*AK802)+Constants!$B$4*AF803+AL802)/(Constants!$B$5+Constants!$B$4)</f>
        <v>400.5</v>
      </c>
      <c r="AL803">
        <f>((Constants!$B$5*AK802)+Constants!$B$4*AF803+AL802)-(Constants!$B$5+Constants!$B$4)*AK803</f>
        <v>0</v>
      </c>
      <c r="AM803">
        <f t="shared" si="213"/>
        <v>1</v>
      </c>
      <c r="AN803">
        <f t="shared" si="214"/>
        <v>1</v>
      </c>
      <c r="AO803">
        <f>(200000*(ABS(N803)-ABS(N801))+Constants!$B$7)/(2*Constants!$B$7)</f>
        <v>0.5</v>
      </c>
      <c r="AP803">
        <f>(200000*(ABS(O803)-ABS(O801))+Constants!$B$7)/(2*Constants!$B$7)</f>
        <v>0.5</v>
      </c>
      <c r="AQ803">
        <f t="shared" si="215"/>
        <v>1</v>
      </c>
      <c r="AR803">
        <f>(Constants!$B$3*Constants!$B$8*I803*K803+AS802)/(Constants!$B$9*Constants!$B$4)</f>
        <v>2.51327433628319</v>
      </c>
      <c r="AS803">
        <f>(Constants!$B$3*Constants!$B$8*I803*K803+AS802)-(AR803*Constants!$B$9*Constants!$B$4)</f>
        <v>0</v>
      </c>
      <c r="AT803">
        <f t="shared" si="216"/>
        <v>2013.13274336279</v>
      </c>
      <c r="AU803">
        <f t="array" ref="AU803">IF(SUMPRODUCT(--(SIGN(AN770:AN802)=SIGN(K771:K803)))=0,2,IF(AV802&gt;0,1,0))</f>
        <v>0</v>
      </c>
      <c r="AV803">
        <f>IF(AU803=2,ROUND(5*1000/Constants!$B$11,0),IF(AV802&gt;0,AV802-1,0))</f>
        <v>0</v>
      </c>
      <c r="AW803">
        <f t="shared" si="217"/>
        <v>0</v>
      </c>
      <c r="AX803">
        <f ca="1" t="array" ref="AX803">IF(AW803&gt;Constants!$B$12,2,IF(SUMPRODUCT(--(AX784:AX803=2))=0,0,1))</f>
        <v>2</v>
      </c>
      <c r="AZ803">
        <f t="array" ref="AZ803">IF(ABS(AG803)&gt;Constants!$B$13,2,IF(SUMPRODUCT(--(AZ783:AZ802=2))=0,0,1))</f>
        <v>0</v>
      </c>
    </row>
    <row r="804" spans="1:52">
      <c r="A804" s="3">
        <v>802</v>
      </c>
      <c r="B804">
        <f>Signals!D803</f>
        <v>1</v>
      </c>
      <c r="C804">
        <f>Signals!E803</f>
        <v>1</v>
      </c>
      <c r="D804">
        <f>Signals!G803</f>
        <v>0</v>
      </c>
      <c r="E804">
        <f>Signals!J803</f>
        <v>0</v>
      </c>
      <c r="F804">
        <f>Signals!K803</f>
        <v>0</v>
      </c>
      <c r="G804">
        <f>IF(Constants!$B$2=2,-B804,B804)</f>
        <v>1</v>
      </c>
      <c r="H804">
        <f>IF(Constants!$C$2=2,-C804,C804)</f>
        <v>1</v>
      </c>
      <c r="I804">
        <f t="shared" si="201"/>
        <v>1</v>
      </c>
      <c r="J804">
        <f t="shared" si="202"/>
        <v>1</v>
      </c>
      <c r="K804">
        <f t="shared" si="203"/>
        <v>1</v>
      </c>
      <c r="L804">
        <f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400.5</v>
      </c>
      <c r="M804">
        <f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400.5</v>
      </c>
      <c r="N804">
        <f t="shared" si="204"/>
        <v>400.5</v>
      </c>
      <c r="O804">
        <f t="shared" si="205"/>
        <v>400.5</v>
      </c>
      <c r="P804">
        <f>IF(I804&lt;&gt;0,(ABS(L804*Constants!$B$10)+50)/100,MAX(P803-ABS(N804*Constants!$B$4),0))</f>
        <v>0.54005</v>
      </c>
      <c r="Q804">
        <f>IF(J804&lt;&gt;0,(ABS(M804*Constants!$B$10)+50)/100,MAX(Q803-ABS(O804*Constants!$B$4),0))</f>
        <v>0.54005</v>
      </c>
      <c r="R804">
        <f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400.5</v>
      </c>
      <c r="S804">
        <f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400.5</v>
      </c>
      <c r="T804">
        <f t="shared" si="206"/>
        <v>400.5</v>
      </c>
      <c r="U804">
        <f t="shared" si="207"/>
        <v>400.5</v>
      </c>
      <c r="V804">
        <f>IF(I804&lt;&gt;0,(ABS(R804*Constants!$B$4)+50)/100,IF(R804=0,MAX((0-ABS(T804*Constants!$B$4)),0),(ABS(R804*Constants!$B$4)+50)/100))</f>
        <v>501.125</v>
      </c>
      <c r="W804">
        <f>IF(J804&lt;&gt;0,(ABS(S804*Constants!$B$4)+50)/100,IF(S804=0,MAX((0-ABS(U804*Constants!$B$4)),0),(ABS(S804*Constants!$B$4)+50)/100))</f>
        <v>501.125</v>
      </c>
      <c r="X804">
        <f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400.5</v>
      </c>
      <c r="Y804">
        <f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400.5</v>
      </c>
      <c r="Z804">
        <f t="shared" si="208"/>
        <v>400.5</v>
      </c>
      <c r="AA804">
        <f t="shared" si="209"/>
        <v>400.5</v>
      </c>
      <c r="AB804">
        <f>IF(I804&lt;&gt;0,(ABS(X804*Constants!$B$10)+50)/100,IF(X804=0,MAX((AB803-ABS(Z804*Constants!$B$4)),0),(ABS(X804*Constants!$B$4)+50)/100))</f>
        <v>0.54005</v>
      </c>
      <c r="AC804">
        <f>IF(J804&lt;&gt;0,(ABS(Y804*Constants!$B$10)+50)/100,IF(Y804=0,MAX((AC803-ABS(AA804*Constants!$B$4)),0),(ABS(Y804*Constants!$B$4)+50)/100))</f>
        <v>0.54005</v>
      </c>
      <c r="AD804">
        <f t="shared" si="210"/>
        <v>401</v>
      </c>
      <c r="AE804">
        <f t="shared" si="211"/>
        <v>400.5</v>
      </c>
      <c r="AF804">
        <f t="shared" si="212"/>
        <v>400.5</v>
      </c>
      <c r="AG804">
        <f>((Constants!$B$5*AG803)+Constants!$B$4*AD804+AH803)/(Constants!$B$5+Constants!$B$4)</f>
        <v>401</v>
      </c>
      <c r="AH804">
        <f>((Constants!$B$5*AG803)+Constants!$B$4*AD804+AH803)-(Constants!$B$5+Constants!$B$4)*AG804</f>
        <v>0</v>
      </c>
      <c r="AI804">
        <f>((Constants!$B$5*AI803)+Constants!$B$4*AE804+AJ803)/(Constants!$B$5+Constants!$B$4)</f>
        <v>400.5</v>
      </c>
      <c r="AJ804">
        <f>((Constants!$B$5*AI803)+Constants!$B$4*AE804+AJ803)-(Constants!$B$4+Constants!$B$5)*AI804</f>
        <v>0</v>
      </c>
      <c r="AK804">
        <f>((Constants!$B$5*AK803)+Constants!$B$4*AF804+AL803)/(Constants!$B$5+Constants!$B$4)</f>
        <v>400.5</v>
      </c>
      <c r="AL804">
        <f>((Constants!$B$5*AK803)+Constants!$B$4*AF804+AL803)-(Constants!$B$5+Constants!$B$4)*AK804</f>
        <v>0</v>
      </c>
      <c r="AM804">
        <f t="shared" si="213"/>
        <v>1</v>
      </c>
      <c r="AN804">
        <f t="shared" si="214"/>
        <v>1</v>
      </c>
      <c r="AO804">
        <f>(200000*(ABS(N804)-ABS(N802))+Constants!$B$7)/(2*Constants!$B$7)</f>
        <v>0.5</v>
      </c>
      <c r="AP804">
        <f>(200000*(ABS(O804)-ABS(O802))+Constants!$B$7)/(2*Constants!$B$7)</f>
        <v>0.5</v>
      </c>
      <c r="AQ804">
        <f t="shared" si="215"/>
        <v>1</v>
      </c>
      <c r="AR804">
        <f>(Constants!$B$3*Constants!$B$8*I804*K804+AS803)/(Constants!$B$9*Constants!$B$4)</f>
        <v>2.51327433628319</v>
      </c>
      <c r="AS804">
        <f>(Constants!$B$3*Constants!$B$8*I804*K804+AS803)-(AR804*Constants!$B$9*Constants!$B$4)</f>
        <v>0</v>
      </c>
      <c r="AT804">
        <f t="shared" si="216"/>
        <v>2015.64601769907</v>
      </c>
      <c r="AU804">
        <f t="array" ref="AU804">IF(SUMPRODUCT(--(SIGN(AN771:AN803)=SIGN(K772:K804)))=0,2,IF(AV803&gt;0,1,0))</f>
        <v>0</v>
      </c>
      <c r="AV804">
        <f>IF(AU804=2,ROUND(5*1000/Constants!$B$11,0),IF(AV803&gt;0,AV803-1,0))</f>
        <v>0</v>
      </c>
      <c r="AW804">
        <f t="shared" si="217"/>
        <v>0</v>
      </c>
      <c r="AX804">
        <f ca="1" t="array" ref="AX804">IF(AW804&gt;Constants!$B$12,2,IF(SUMPRODUCT(--(AX785:AX804=2))=0,0,1))</f>
        <v>2</v>
      </c>
      <c r="AZ804">
        <f t="array" ref="AZ804">IF(ABS(AG804)&gt;Constants!$B$13,2,IF(SUMPRODUCT(--(AZ784:AZ803=2))=0,0,1))</f>
        <v>0</v>
      </c>
    </row>
    <row r="805" spans="1:52">
      <c r="A805" s="3">
        <v>803</v>
      </c>
      <c r="B805">
        <f>Signals!D804</f>
        <v>1</v>
      </c>
      <c r="C805">
        <f>Signals!E804</f>
        <v>1</v>
      </c>
      <c r="D805">
        <f>Signals!G804</f>
        <v>0</v>
      </c>
      <c r="E805">
        <f>Signals!J804</f>
        <v>0</v>
      </c>
      <c r="F805">
        <f>Signals!K804</f>
        <v>0</v>
      </c>
      <c r="G805">
        <f>IF(Constants!$B$2=2,-B805,B805)</f>
        <v>1</v>
      </c>
      <c r="H805">
        <f>IF(Constants!$C$2=2,-C805,C805)</f>
        <v>1</v>
      </c>
      <c r="I805">
        <f t="shared" si="201"/>
        <v>1</v>
      </c>
      <c r="J805">
        <f t="shared" si="202"/>
        <v>1</v>
      </c>
      <c r="K805">
        <f t="shared" si="203"/>
        <v>1</v>
      </c>
      <c r="L805">
        <f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400.5</v>
      </c>
      <c r="M805">
        <f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400.5</v>
      </c>
      <c r="N805">
        <f t="shared" si="204"/>
        <v>400.5</v>
      </c>
      <c r="O805">
        <f t="shared" si="205"/>
        <v>400.5</v>
      </c>
      <c r="P805">
        <f>IF(I805&lt;&gt;0,(ABS(L805*Constants!$B$10)+50)/100,MAX(P804-ABS(N805*Constants!$B$4),0))</f>
        <v>0.54005</v>
      </c>
      <c r="Q805">
        <f>IF(J805&lt;&gt;0,(ABS(M805*Constants!$B$10)+50)/100,MAX(Q804-ABS(O805*Constants!$B$4),0))</f>
        <v>0.54005</v>
      </c>
      <c r="R805">
        <f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400.5</v>
      </c>
      <c r="S805">
        <f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400.5</v>
      </c>
      <c r="T805">
        <f t="shared" si="206"/>
        <v>400.5</v>
      </c>
      <c r="U805">
        <f t="shared" si="207"/>
        <v>400.5</v>
      </c>
      <c r="V805">
        <f>IF(I805&lt;&gt;0,(ABS(R805*Constants!$B$4)+50)/100,IF(R805=0,MAX((0-ABS(T805*Constants!$B$4)),0),(ABS(R805*Constants!$B$4)+50)/100))</f>
        <v>501.125</v>
      </c>
      <c r="W805">
        <f>IF(J805&lt;&gt;0,(ABS(S805*Constants!$B$4)+50)/100,IF(S805=0,MAX((0-ABS(U805*Constants!$B$4)),0),(ABS(S805*Constants!$B$4)+50)/100))</f>
        <v>501.125</v>
      </c>
      <c r="X805">
        <f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400.5</v>
      </c>
      <c r="Y805">
        <f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400.5</v>
      </c>
      <c r="Z805">
        <f t="shared" si="208"/>
        <v>400.5</v>
      </c>
      <c r="AA805">
        <f t="shared" si="209"/>
        <v>400.5</v>
      </c>
      <c r="AB805">
        <f>IF(I805&lt;&gt;0,(ABS(X805*Constants!$B$10)+50)/100,IF(X805=0,MAX((AB804-ABS(Z805*Constants!$B$4)),0),(ABS(X805*Constants!$B$4)+50)/100))</f>
        <v>0.54005</v>
      </c>
      <c r="AC805">
        <f>IF(J805&lt;&gt;0,(ABS(Y805*Constants!$B$10)+50)/100,IF(Y805=0,MAX((AC804-ABS(AA805*Constants!$B$4)),0),(ABS(Y805*Constants!$B$4)+50)/100))</f>
        <v>0.54005</v>
      </c>
      <c r="AD805">
        <f t="shared" si="210"/>
        <v>401</v>
      </c>
      <c r="AE805">
        <f t="shared" si="211"/>
        <v>400.5</v>
      </c>
      <c r="AF805">
        <f t="shared" si="212"/>
        <v>400.5</v>
      </c>
      <c r="AG805">
        <f>((Constants!$B$5*AG804)+Constants!$B$4*AD805+AH804)/(Constants!$B$5+Constants!$B$4)</f>
        <v>401</v>
      </c>
      <c r="AH805">
        <f>((Constants!$B$5*AG804)+Constants!$B$4*AD805+AH804)-(Constants!$B$5+Constants!$B$4)*AG805</f>
        <v>0</v>
      </c>
      <c r="AI805">
        <f>((Constants!$B$5*AI804)+Constants!$B$4*AE805+AJ804)/(Constants!$B$5+Constants!$B$4)</f>
        <v>400.5</v>
      </c>
      <c r="AJ805">
        <f>((Constants!$B$5*AI804)+Constants!$B$4*AE805+AJ804)-(Constants!$B$4+Constants!$B$5)*AI805</f>
        <v>0</v>
      </c>
      <c r="AK805">
        <f>((Constants!$B$5*AK804)+Constants!$B$4*AF805+AL804)/(Constants!$B$5+Constants!$B$4)</f>
        <v>400.5</v>
      </c>
      <c r="AL805">
        <f>((Constants!$B$5*AK804)+Constants!$B$4*AF805+AL804)-(Constants!$B$5+Constants!$B$4)*AK805</f>
        <v>0</v>
      </c>
      <c r="AM805">
        <f t="shared" si="213"/>
        <v>1</v>
      </c>
      <c r="AN805">
        <f t="shared" si="214"/>
        <v>1</v>
      </c>
      <c r="AO805">
        <f>(200000*(ABS(N805)-ABS(N803))+Constants!$B$7)/(2*Constants!$B$7)</f>
        <v>0.5</v>
      </c>
      <c r="AP805">
        <f>(200000*(ABS(O805)-ABS(O803))+Constants!$B$7)/(2*Constants!$B$7)</f>
        <v>0.5</v>
      </c>
      <c r="AQ805">
        <f t="shared" si="215"/>
        <v>1</v>
      </c>
      <c r="AR805">
        <f>(Constants!$B$3*Constants!$B$8*I805*K805+AS804)/(Constants!$B$9*Constants!$B$4)</f>
        <v>2.51327433628319</v>
      </c>
      <c r="AS805">
        <f>(Constants!$B$3*Constants!$B$8*I805*K805+AS804)-(AR805*Constants!$B$9*Constants!$B$4)</f>
        <v>0</v>
      </c>
      <c r="AT805">
        <f t="shared" si="216"/>
        <v>2018.15929203536</v>
      </c>
      <c r="AU805">
        <f t="array" ref="AU805">IF(SUMPRODUCT(--(SIGN(AN772:AN804)=SIGN(K773:K805)))=0,2,IF(AV804&gt;0,1,0))</f>
        <v>0</v>
      </c>
      <c r="AV805">
        <f>IF(AU805=2,ROUND(5*1000/Constants!$B$11,0),IF(AV804&gt;0,AV804-1,0))</f>
        <v>0</v>
      </c>
      <c r="AW805">
        <f t="shared" si="217"/>
        <v>0</v>
      </c>
      <c r="AX805">
        <f ca="1" t="array" ref="AX805">IF(AW805&gt;Constants!$B$12,2,IF(SUMPRODUCT(--(AX786:AX805=2))=0,0,1))</f>
        <v>2</v>
      </c>
      <c r="AZ805">
        <f t="array" ref="AZ805">IF(ABS(AG805)&gt;Constants!$B$13,2,IF(SUMPRODUCT(--(AZ785:AZ804=2))=0,0,1))</f>
        <v>0</v>
      </c>
    </row>
    <row r="806" spans="1:52">
      <c r="A806" s="3">
        <v>804</v>
      </c>
      <c r="B806">
        <f>Signals!D805</f>
        <v>1</v>
      </c>
      <c r="C806">
        <f>Signals!E805</f>
        <v>1</v>
      </c>
      <c r="D806">
        <f>Signals!G805</f>
        <v>0</v>
      </c>
      <c r="E806">
        <f>Signals!J805</f>
        <v>0</v>
      </c>
      <c r="F806">
        <f>Signals!K805</f>
        <v>0</v>
      </c>
      <c r="G806">
        <f>IF(Constants!$B$2=2,-B806,B806)</f>
        <v>1</v>
      </c>
      <c r="H806">
        <f>IF(Constants!$C$2=2,-C806,C806)</f>
        <v>1</v>
      </c>
      <c r="I806">
        <f t="shared" si="201"/>
        <v>1</v>
      </c>
      <c r="J806">
        <f t="shared" si="202"/>
        <v>1</v>
      </c>
      <c r="K806">
        <f t="shared" si="203"/>
        <v>1</v>
      </c>
      <c r="L806">
        <f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400.5</v>
      </c>
      <c r="M806">
        <f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400.5</v>
      </c>
      <c r="N806">
        <f t="shared" si="204"/>
        <v>400.5</v>
      </c>
      <c r="O806">
        <f t="shared" si="205"/>
        <v>400.5</v>
      </c>
      <c r="P806">
        <f>IF(I806&lt;&gt;0,(ABS(L806*Constants!$B$10)+50)/100,MAX(P805-ABS(N806*Constants!$B$4),0))</f>
        <v>0.54005</v>
      </c>
      <c r="Q806">
        <f>IF(J806&lt;&gt;0,(ABS(M806*Constants!$B$10)+50)/100,MAX(Q805-ABS(O806*Constants!$B$4),0))</f>
        <v>0.54005</v>
      </c>
      <c r="R806">
        <f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400.5</v>
      </c>
      <c r="S806">
        <f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400.5</v>
      </c>
      <c r="T806">
        <f t="shared" si="206"/>
        <v>400.5</v>
      </c>
      <c r="U806">
        <f t="shared" si="207"/>
        <v>400.5</v>
      </c>
      <c r="V806">
        <f>IF(I806&lt;&gt;0,(ABS(R806*Constants!$B$4)+50)/100,IF(R806=0,MAX((0-ABS(T806*Constants!$B$4)),0),(ABS(R806*Constants!$B$4)+50)/100))</f>
        <v>501.125</v>
      </c>
      <c r="W806">
        <f>IF(J806&lt;&gt;0,(ABS(S806*Constants!$B$4)+50)/100,IF(S806=0,MAX((0-ABS(U806*Constants!$B$4)),0),(ABS(S806*Constants!$B$4)+50)/100))</f>
        <v>501.125</v>
      </c>
      <c r="X806">
        <f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400.5</v>
      </c>
      <c r="Y806">
        <f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400.5</v>
      </c>
      <c r="Z806">
        <f t="shared" si="208"/>
        <v>400.5</v>
      </c>
      <c r="AA806">
        <f t="shared" si="209"/>
        <v>400.5</v>
      </c>
      <c r="AB806">
        <f>IF(I806&lt;&gt;0,(ABS(X806*Constants!$B$10)+50)/100,IF(X806=0,MAX((AB805-ABS(Z806*Constants!$B$4)),0),(ABS(X806*Constants!$B$4)+50)/100))</f>
        <v>0.54005</v>
      </c>
      <c r="AC806">
        <f>IF(J806&lt;&gt;0,(ABS(Y806*Constants!$B$10)+50)/100,IF(Y806=0,MAX((AC805-ABS(AA806*Constants!$B$4)),0),(ABS(Y806*Constants!$B$4)+50)/100))</f>
        <v>0.54005</v>
      </c>
      <c r="AD806">
        <f t="shared" si="210"/>
        <v>401</v>
      </c>
      <c r="AE806">
        <f t="shared" si="211"/>
        <v>400.5</v>
      </c>
      <c r="AF806">
        <f t="shared" si="212"/>
        <v>400.5</v>
      </c>
      <c r="AG806">
        <f>((Constants!$B$5*AG805)+Constants!$B$4*AD806+AH805)/(Constants!$B$5+Constants!$B$4)</f>
        <v>401</v>
      </c>
      <c r="AH806">
        <f>((Constants!$B$5*AG805)+Constants!$B$4*AD806+AH805)-(Constants!$B$5+Constants!$B$4)*AG806</f>
        <v>0</v>
      </c>
      <c r="AI806">
        <f>((Constants!$B$5*AI805)+Constants!$B$4*AE806+AJ805)/(Constants!$B$5+Constants!$B$4)</f>
        <v>400.5</v>
      </c>
      <c r="AJ806">
        <f>((Constants!$B$5*AI805)+Constants!$B$4*AE806+AJ805)-(Constants!$B$4+Constants!$B$5)*AI806</f>
        <v>0</v>
      </c>
      <c r="AK806">
        <f>((Constants!$B$5*AK805)+Constants!$B$4*AF806+AL805)/(Constants!$B$5+Constants!$B$4)</f>
        <v>400.5</v>
      </c>
      <c r="AL806">
        <f>((Constants!$B$5*AK805)+Constants!$B$4*AF806+AL805)-(Constants!$B$5+Constants!$B$4)*AK806</f>
        <v>0</v>
      </c>
      <c r="AM806">
        <f t="shared" si="213"/>
        <v>1</v>
      </c>
      <c r="AN806">
        <f t="shared" si="214"/>
        <v>1</v>
      </c>
      <c r="AO806">
        <f>(200000*(ABS(N806)-ABS(N804))+Constants!$B$7)/(2*Constants!$B$7)</f>
        <v>0.5</v>
      </c>
      <c r="AP806">
        <f>(200000*(ABS(O806)-ABS(O804))+Constants!$B$7)/(2*Constants!$B$7)</f>
        <v>0.5</v>
      </c>
      <c r="AQ806">
        <f t="shared" si="215"/>
        <v>1</v>
      </c>
      <c r="AR806">
        <f>(Constants!$B$3*Constants!$B$8*I806*K806+AS805)/(Constants!$B$9*Constants!$B$4)</f>
        <v>2.51327433628319</v>
      </c>
      <c r="AS806">
        <f>(Constants!$B$3*Constants!$B$8*I806*K806+AS805)-(AR806*Constants!$B$9*Constants!$B$4)</f>
        <v>0</v>
      </c>
      <c r="AT806">
        <f t="shared" si="216"/>
        <v>2020.67256637164</v>
      </c>
      <c r="AU806">
        <f t="array" ref="AU806">IF(SUMPRODUCT(--(SIGN(AN773:AN805)=SIGN(K774:K806)))=0,2,IF(AV805&gt;0,1,0))</f>
        <v>0</v>
      </c>
      <c r="AV806">
        <f>IF(AU806=2,ROUND(5*1000/Constants!$B$11,0),IF(AV805&gt;0,AV805-1,0))</f>
        <v>0</v>
      </c>
      <c r="AW806">
        <f t="shared" si="217"/>
        <v>0</v>
      </c>
      <c r="AX806">
        <f ca="1" t="array" ref="AX806">IF(AW806&gt;Constants!$B$12,2,IF(SUMPRODUCT(--(AX787:AX806=2))=0,0,1))</f>
        <v>2</v>
      </c>
      <c r="AZ806">
        <f t="array" ref="AZ806">IF(ABS(AG806)&gt;Constants!$B$13,2,IF(SUMPRODUCT(--(AZ786:AZ805=2))=0,0,1))</f>
        <v>0</v>
      </c>
    </row>
    <row r="807" spans="1:52">
      <c r="A807" s="3">
        <v>805</v>
      </c>
      <c r="B807">
        <f>Signals!D806</f>
        <v>1</v>
      </c>
      <c r="C807">
        <f>Signals!E806</f>
        <v>1</v>
      </c>
      <c r="D807">
        <f>Signals!G806</f>
        <v>0</v>
      </c>
      <c r="E807">
        <f>Signals!J806</f>
        <v>0</v>
      </c>
      <c r="F807">
        <f>Signals!K806</f>
        <v>0</v>
      </c>
      <c r="G807">
        <f>IF(Constants!$B$2=2,-B807,B807)</f>
        <v>1</v>
      </c>
      <c r="H807">
        <f>IF(Constants!$C$2=2,-C807,C807)</f>
        <v>1</v>
      </c>
      <c r="I807">
        <f t="shared" si="201"/>
        <v>1</v>
      </c>
      <c r="J807">
        <f t="shared" si="202"/>
        <v>1</v>
      </c>
      <c r="K807">
        <f t="shared" si="203"/>
        <v>1</v>
      </c>
      <c r="L807">
        <f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400.5</v>
      </c>
      <c r="M807">
        <f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400.5</v>
      </c>
      <c r="N807">
        <f t="shared" si="204"/>
        <v>400.5</v>
      </c>
      <c r="O807">
        <f t="shared" si="205"/>
        <v>400.5</v>
      </c>
      <c r="P807">
        <f>IF(I807&lt;&gt;0,(ABS(L807*Constants!$B$10)+50)/100,MAX(P806-ABS(N807*Constants!$B$4),0))</f>
        <v>0.54005</v>
      </c>
      <c r="Q807">
        <f>IF(J807&lt;&gt;0,(ABS(M807*Constants!$B$10)+50)/100,MAX(Q806-ABS(O807*Constants!$B$4),0))</f>
        <v>0.54005</v>
      </c>
      <c r="R807">
        <f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400.5</v>
      </c>
      <c r="S807">
        <f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400.5</v>
      </c>
      <c r="T807">
        <f t="shared" si="206"/>
        <v>400.5</v>
      </c>
      <c r="U807">
        <f t="shared" si="207"/>
        <v>400.5</v>
      </c>
      <c r="V807">
        <f>IF(I807&lt;&gt;0,(ABS(R807*Constants!$B$4)+50)/100,IF(R807=0,MAX((0-ABS(T807*Constants!$B$4)),0),(ABS(R807*Constants!$B$4)+50)/100))</f>
        <v>501.125</v>
      </c>
      <c r="W807">
        <f>IF(J807&lt;&gt;0,(ABS(S807*Constants!$B$4)+50)/100,IF(S807=0,MAX((0-ABS(U807*Constants!$B$4)),0),(ABS(S807*Constants!$B$4)+50)/100))</f>
        <v>501.125</v>
      </c>
      <c r="X807">
        <f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400.5</v>
      </c>
      <c r="Y807">
        <f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400.5</v>
      </c>
      <c r="Z807">
        <f t="shared" si="208"/>
        <v>400.5</v>
      </c>
      <c r="AA807">
        <f t="shared" si="209"/>
        <v>400.5</v>
      </c>
      <c r="AB807">
        <f>IF(I807&lt;&gt;0,(ABS(X807*Constants!$B$10)+50)/100,IF(X807=0,MAX((AB806-ABS(Z807*Constants!$B$4)),0),(ABS(X807*Constants!$B$4)+50)/100))</f>
        <v>0.54005</v>
      </c>
      <c r="AC807">
        <f>IF(J807&lt;&gt;0,(ABS(Y807*Constants!$B$10)+50)/100,IF(Y807=0,MAX((AC806-ABS(AA807*Constants!$B$4)),0),(ABS(Y807*Constants!$B$4)+50)/100))</f>
        <v>0.54005</v>
      </c>
      <c r="AD807">
        <f t="shared" si="210"/>
        <v>401</v>
      </c>
      <c r="AE807">
        <f t="shared" si="211"/>
        <v>400.5</v>
      </c>
      <c r="AF807">
        <f t="shared" si="212"/>
        <v>400.5</v>
      </c>
      <c r="AG807">
        <f>((Constants!$B$5*AG806)+Constants!$B$4*AD807+AH806)/(Constants!$B$5+Constants!$B$4)</f>
        <v>401</v>
      </c>
      <c r="AH807">
        <f>((Constants!$B$5*AG806)+Constants!$B$4*AD807+AH806)-(Constants!$B$5+Constants!$B$4)*AG807</f>
        <v>0</v>
      </c>
      <c r="AI807">
        <f>((Constants!$B$5*AI806)+Constants!$B$4*AE807+AJ806)/(Constants!$B$5+Constants!$B$4)</f>
        <v>400.5</v>
      </c>
      <c r="AJ807">
        <f>((Constants!$B$5*AI806)+Constants!$B$4*AE807+AJ806)-(Constants!$B$4+Constants!$B$5)*AI807</f>
        <v>0</v>
      </c>
      <c r="AK807">
        <f>((Constants!$B$5*AK806)+Constants!$B$4*AF807+AL806)/(Constants!$B$5+Constants!$B$4)</f>
        <v>400.5</v>
      </c>
      <c r="AL807">
        <f>((Constants!$B$5*AK806)+Constants!$B$4*AF807+AL806)-(Constants!$B$5+Constants!$B$4)*AK807</f>
        <v>0</v>
      </c>
      <c r="AM807">
        <f t="shared" si="213"/>
        <v>1</v>
      </c>
      <c r="AN807">
        <f t="shared" si="214"/>
        <v>1</v>
      </c>
      <c r="AO807">
        <f>(200000*(ABS(N807)-ABS(N805))+Constants!$B$7)/(2*Constants!$B$7)</f>
        <v>0.5</v>
      </c>
      <c r="AP807">
        <f>(200000*(ABS(O807)-ABS(O805))+Constants!$B$7)/(2*Constants!$B$7)</f>
        <v>0.5</v>
      </c>
      <c r="AQ807">
        <f t="shared" si="215"/>
        <v>1</v>
      </c>
      <c r="AR807">
        <f>(Constants!$B$3*Constants!$B$8*I807*K807+AS806)/(Constants!$B$9*Constants!$B$4)</f>
        <v>2.51327433628319</v>
      </c>
      <c r="AS807">
        <f>(Constants!$B$3*Constants!$B$8*I807*K807+AS806)-(AR807*Constants!$B$9*Constants!$B$4)</f>
        <v>0</v>
      </c>
      <c r="AT807">
        <f t="shared" si="216"/>
        <v>2023.18584070792</v>
      </c>
      <c r="AU807">
        <f t="array" ref="AU807">IF(SUMPRODUCT(--(SIGN(AN774:AN806)=SIGN(K775:K807)))=0,2,IF(AV806&gt;0,1,0))</f>
        <v>0</v>
      </c>
      <c r="AV807">
        <f>IF(AU807=2,ROUND(5*1000/Constants!$B$11,0),IF(AV806&gt;0,AV806-1,0))</f>
        <v>0</v>
      </c>
      <c r="AW807">
        <f t="shared" si="217"/>
        <v>0</v>
      </c>
      <c r="AX807">
        <f ca="1" t="array" ref="AX807">IF(AW807&gt;Constants!$B$12,2,IF(SUMPRODUCT(--(AX788:AX807=2))=0,0,1))</f>
        <v>2</v>
      </c>
      <c r="AZ807">
        <f t="array" ref="AZ807">IF(ABS(AG807)&gt;Constants!$B$13,2,IF(SUMPRODUCT(--(AZ787:AZ806=2))=0,0,1))</f>
        <v>0</v>
      </c>
    </row>
    <row r="808" spans="1:52">
      <c r="A808" s="3">
        <v>806</v>
      </c>
      <c r="B808">
        <f>Signals!D807</f>
        <v>1</v>
      </c>
      <c r="C808">
        <f>Signals!E807</f>
        <v>1</v>
      </c>
      <c r="D808">
        <f>Signals!G807</f>
        <v>0</v>
      </c>
      <c r="E808">
        <f>Signals!J807</f>
        <v>0</v>
      </c>
      <c r="F808">
        <f>Signals!K807</f>
        <v>0</v>
      </c>
      <c r="G808">
        <f>IF(Constants!$B$2=2,-B808,B808)</f>
        <v>1</v>
      </c>
      <c r="H808">
        <f>IF(Constants!$C$2=2,-C808,C808)</f>
        <v>1</v>
      </c>
      <c r="I808">
        <f t="shared" si="201"/>
        <v>1</v>
      </c>
      <c r="J808">
        <f t="shared" si="202"/>
        <v>1</v>
      </c>
      <c r="K808">
        <f t="shared" si="203"/>
        <v>1</v>
      </c>
      <c r="L808">
        <f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400.5</v>
      </c>
      <c r="M808">
        <f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400.5</v>
      </c>
      <c r="N808">
        <f t="shared" si="204"/>
        <v>400.5</v>
      </c>
      <c r="O808">
        <f t="shared" si="205"/>
        <v>400.5</v>
      </c>
      <c r="P808">
        <f>IF(I808&lt;&gt;0,(ABS(L808*Constants!$B$10)+50)/100,MAX(P807-ABS(N808*Constants!$B$4),0))</f>
        <v>0.54005</v>
      </c>
      <c r="Q808">
        <f>IF(J808&lt;&gt;0,(ABS(M808*Constants!$B$10)+50)/100,MAX(Q807-ABS(O808*Constants!$B$4),0))</f>
        <v>0.54005</v>
      </c>
      <c r="R808">
        <f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400.5</v>
      </c>
      <c r="S808">
        <f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400.5</v>
      </c>
      <c r="T808">
        <f t="shared" si="206"/>
        <v>400.5</v>
      </c>
      <c r="U808">
        <f t="shared" si="207"/>
        <v>400.5</v>
      </c>
      <c r="V808">
        <f>IF(I808&lt;&gt;0,(ABS(R808*Constants!$B$4)+50)/100,IF(R808=0,MAX((0-ABS(T808*Constants!$B$4)),0),(ABS(R808*Constants!$B$4)+50)/100))</f>
        <v>501.125</v>
      </c>
      <c r="W808">
        <f>IF(J808&lt;&gt;0,(ABS(S808*Constants!$B$4)+50)/100,IF(S808=0,MAX((0-ABS(U808*Constants!$B$4)),0),(ABS(S808*Constants!$B$4)+50)/100))</f>
        <v>501.125</v>
      </c>
      <c r="X808">
        <f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400.5</v>
      </c>
      <c r="Y808">
        <f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400.5</v>
      </c>
      <c r="Z808">
        <f t="shared" si="208"/>
        <v>400.5</v>
      </c>
      <c r="AA808">
        <f t="shared" si="209"/>
        <v>400.5</v>
      </c>
      <c r="AB808">
        <f>IF(I808&lt;&gt;0,(ABS(X808*Constants!$B$10)+50)/100,IF(X808=0,MAX((AB807-ABS(Z808*Constants!$B$4)),0),(ABS(X808*Constants!$B$4)+50)/100))</f>
        <v>0.54005</v>
      </c>
      <c r="AC808">
        <f>IF(J808&lt;&gt;0,(ABS(Y808*Constants!$B$10)+50)/100,IF(Y808=0,MAX((AC807-ABS(AA808*Constants!$B$4)),0),(ABS(Y808*Constants!$B$4)+50)/100))</f>
        <v>0.54005</v>
      </c>
      <c r="AD808">
        <f t="shared" si="210"/>
        <v>401</v>
      </c>
      <c r="AE808">
        <f t="shared" si="211"/>
        <v>400.5</v>
      </c>
      <c r="AF808">
        <f t="shared" si="212"/>
        <v>400.5</v>
      </c>
      <c r="AG808">
        <f>((Constants!$B$5*AG807)+Constants!$B$4*AD808+AH807)/(Constants!$B$5+Constants!$B$4)</f>
        <v>401</v>
      </c>
      <c r="AH808">
        <f>((Constants!$B$5*AG807)+Constants!$B$4*AD808+AH807)-(Constants!$B$5+Constants!$B$4)*AG808</f>
        <v>0</v>
      </c>
      <c r="AI808">
        <f>((Constants!$B$5*AI807)+Constants!$B$4*AE808+AJ807)/(Constants!$B$5+Constants!$B$4)</f>
        <v>400.5</v>
      </c>
      <c r="AJ808">
        <f>((Constants!$B$5*AI807)+Constants!$B$4*AE808+AJ807)-(Constants!$B$4+Constants!$B$5)*AI808</f>
        <v>0</v>
      </c>
      <c r="AK808">
        <f>((Constants!$B$5*AK807)+Constants!$B$4*AF808+AL807)/(Constants!$B$5+Constants!$B$4)</f>
        <v>400.5</v>
      </c>
      <c r="AL808">
        <f>((Constants!$B$5*AK807)+Constants!$B$4*AF808+AL807)-(Constants!$B$5+Constants!$B$4)*AK808</f>
        <v>0</v>
      </c>
      <c r="AM808">
        <f t="shared" si="213"/>
        <v>1</v>
      </c>
      <c r="AN808">
        <f t="shared" si="214"/>
        <v>1</v>
      </c>
      <c r="AO808">
        <f>(200000*(ABS(N808)-ABS(N806))+Constants!$B$7)/(2*Constants!$B$7)</f>
        <v>0.5</v>
      </c>
      <c r="AP808">
        <f>(200000*(ABS(O808)-ABS(O806))+Constants!$B$7)/(2*Constants!$B$7)</f>
        <v>0.5</v>
      </c>
      <c r="AQ808">
        <f t="shared" si="215"/>
        <v>1</v>
      </c>
      <c r="AR808">
        <f>(Constants!$B$3*Constants!$B$8*I808*K808+AS807)/(Constants!$B$9*Constants!$B$4)</f>
        <v>2.51327433628319</v>
      </c>
      <c r="AS808">
        <f>(Constants!$B$3*Constants!$B$8*I808*K808+AS807)-(AR808*Constants!$B$9*Constants!$B$4)</f>
        <v>0</v>
      </c>
      <c r="AT808">
        <f t="shared" si="216"/>
        <v>2025.6991150442</v>
      </c>
      <c r="AU808">
        <f t="array" ref="AU808">IF(SUMPRODUCT(--(SIGN(AN775:AN807)=SIGN(K776:K808)))=0,2,IF(AV807&gt;0,1,0))</f>
        <v>0</v>
      </c>
      <c r="AV808">
        <f>IF(AU808=2,ROUND(5*1000/Constants!$B$11,0),IF(AV807&gt;0,AV807-1,0))</f>
        <v>0</v>
      </c>
      <c r="AW808">
        <f t="shared" si="217"/>
        <v>0</v>
      </c>
      <c r="AX808">
        <f ca="1" t="array" ref="AX808">IF(AW808&gt;Constants!$B$12,2,IF(SUMPRODUCT(--(AX789:AX808=2))=0,0,1))</f>
        <v>2</v>
      </c>
      <c r="AZ808">
        <f t="array" ref="AZ808">IF(ABS(AG808)&gt;Constants!$B$13,2,IF(SUMPRODUCT(--(AZ788:AZ807=2))=0,0,1))</f>
        <v>0</v>
      </c>
    </row>
    <row r="809" spans="1:52">
      <c r="A809" s="3">
        <v>807</v>
      </c>
      <c r="B809">
        <f>Signals!D808</f>
        <v>1</v>
      </c>
      <c r="C809">
        <f>Signals!E808</f>
        <v>1</v>
      </c>
      <c r="D809">
        <f>Signals!G808</f>
        <v>0</v>
      </c>
      <c r="E809">
        <f>Signals!J808</f>
        <v>0</v>
      </c>
      <c r="F809">
        <f>Signals!K808</f>
        <v>0</v>
      </c>
      <c r="G809">
        <f>IF(Constants!$B$2=2,-B809,B809)</f>
        <v>1</v>
      </c>
      <c r="H809">
        <f>IF(Constants!$C$2=2,-C809,C809)</f>
        <v>1</v>
      </c>
      <c r="I809">
        <f t="shared" ref="I809:I872" si="218">IF(SIGN(G809+H809)=SIGN(AN808),G809,-G809)</f>
        <v>1</v>
      </c>
      <c r="J809">
        <f t="shared" ref="J809:J872" si="219">IF(SIGN(G809+H809)=SIGN(AN808),H809,-H809)</f>
        <v>1</v>
      </c>
      <c r="K809">
        <f t="shared" ref="K809:K872" si="220">IF(SIGN(G809+H809)=SIGN(AN808),1,-1)</f>
        <v>1</v>
      </c>
      <c r="L809">
        <f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400.5</v>
      </c>
      <c r="M809">
        <f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400.5</v>
      </c>
      <c r="N809">
        <f t="shared" ref="N809:N872" si="221">IF(I809&lt;&gt;0,L809,IF(P808&gt;0,N808,0))</f>
        <v>400.5</v>
      </c>
      <c r="O809">
        <f t="shared" ref="O809:O872" si="222">IF(J809&lt;&gt;0,M809,IF(Q808&gt;0,O808,0))</f>
        <v>400.5</v>
      </c>
      <c r="P809">
        <f>IF(I809&lt;&gt;0,(ABS(L809*Constants!$B$10)+50)/100,MAX(P808-ABS(N809*Constants!$B$4),0))</f>
        <v>0.54005</v>
      </c>
      <c r="Q809">
        <f>IF(J809&lt;&gt;0,(ABS(M809*Constants!$B$10)+50)/100,MAX(Q808-ABS(O809*Constants!$B$4),0))</f>
        <v>0.54005</v>
      </c>
      <c r="R809">
        <f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400.5</v>
      </c>
      <c r="S809">
        <f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400.5</v>
      </c>
      <c r="T809">
        <f t="shared" ref="T809:T872" si="223">IF(I809&lt;&gt;0,R809,IF(V808&gt;0,MAX(T808,R809),R809))</f>
        <v>400.5</v>
      </c>
      <c r="U809">
        <f t="shared" ref="U809:U872" si="224">IF(J809&lt;&gt;0,S809,IF(W808&gt;0,MAX(U808,S809),S809))</f>
        <v>400.5</v>
      </c>
      <c r="V809">
        <f>IF(I809&lt;&gt;0,(ABS(R809*Constants!$B$4)+50)/100,IF(R809=0,MAX((0-ABS(T809*Constants!$B$4)),0),(ABS(R809*Constants!$B$4)+50)/100))</f>
        <v>501.125</v>
      </c>
      <c r="W809">
        <f>IF(J809&lt;&gt;0,(ABS(S809*Constants!$B$4)+50)/100,IF(S809=0,MAX((0-ABS(U809*Constants!$B$4)),0),(ABS(S809*Constants!$B$4)+50)/100))</f>
        <v>501.125</v>
      </c>
      <c r="X809">
        <f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400.5</v>
      </c>
      <c r="Y809">
        <f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400.5</v>
      </c>
      <c r="Z809">
        <f t="shared" ref="Z809:Z872" si="225">IF(I809&lt;&gt;0,X809,IF(AB808&gt;0,MIN(Z808,X809),X809))</f>
        <v>400.5</v>
      </c>
      <c r="AA809">
        <f t="shared" ref="AA809:AA872" si="226">IF(J809&lt;&gt;0,Y809,IF(AC808&gt;0,MIN(AA808,Y809),Y809))</f>
        <v>400.5</v>
      </c>
      <c r="AB809">
        <f>IF(I809&lt;&gt;0,(ABS(X809*Constants!$B$10)+50)/100,IF(X809=0,MAX((AB808-ABS(Z809*Constants!$B$4)),0),(ABS(X809*Constants!$B$4)+50)/100))</f>
        <v>0.54005</v>
      </c>
      <c r="AC809">
        <f>IF(J809&lt;&gt;0,(ABS(Y809*Constants!$B$10)+50)/100,IF(Y809=0,MAX((AC808-ABS(AA809*Constants!$B$4)),0),(ABS(Y809*Constants!$B$4)+50)/100))</f>
        <v>0.54005</v>
      </c>
      <c r="AD809">
        <f t="shared" ref="AD809:AD872" si="227">IF(N809+O809&gt;=0,(1+N809+O809)/2,(N809+O809-1)/2)</f>
        <v>401</v>
      </c>
      <c r="AE809">
        <f t="shared" ref="AE809:AE872" si="228">MAX(T809,U809)</f>
        <v>400.5</v>
      </c>
      <c r="AF809">
        <f t="shared" ref="AF809:AF872" si="229">MIN(Z809,AA809)</f>
        <v>400.5</v>
      </c>
      <c r="AG809">
        <f>((Constants!$B$5*AG808)+Constants!$B$4*AD809+AH808)/(Constants!$B$5+Constants!$B$4)</f>
        <v>401</v>
      </c>
      <c r="AH809">
        <f>((Constants!$B$5*AG808)+Constants!$B$4*AD809+AH808)-(Constants!$B$5+Constants!$B$4)*AG809</f>
        <v>0</v>
      </c>
      <c r="AI809">
        <f>((Constants!$B$5*AI808)+Constants!$B$4*AE809+AJ808)/(Constants!$B$5+Constants!$B$4)</f>
        <v>400.5</v>
      </c>
      <c r="AJ809">
        <f>((Constants!$B$5*AI808)+Constants!$B$4*AE809+AJ808)-(Constants!$B$4+Constants!$B$5)*AI809</f>
        <v>0</v>
      </c>
      <c r="AK809">
        <f>((Constants!$B$5*AK808)+Constants!$B$4*AF809+AL808)/(Constants!$B$5+Constants!$B$4)</f>
        <v>400.5</v>
      </c>
      <c r="AL809">
        <f>((Constants!$B$5*AK808)+Constants!$B$4*AF809+AL808)-(Constants!$B$5+Constants!$B$4)*AK809</f>
        <v>0</v>
      </c>
      <c r="AM809">
        <f t="shared" ref="AM809:AM872" si="230">IF(AG809*K809&gt;0,1,IF(AG809*K809&lt;0,-1,0))</f>
        <v>1</v>
      </c>
      <c r="AN809">
        <f t="shared" ref="AN809:AN872" si="231">IF(SIGN(AI809)=SIGN(AK809),AM809,0)</f>
        <v>1</v>
      </c>
      <c r="AO809">
        <f>(200000*(ABS(N809)-ABS(N807))+Constants!$B$7)/(2*Constants!$B$7)</f>
        <v>0.5</v>
      </c>
      <c r="AP809">
        <f>(200000*(ABS(O809)-ABS(O807))+Constants!$B$7)/(2*Constants!$B$7)</f>
        <v>0.5</v>
      </c>
      <c r="AQ809">
        <f t="shared" ref="AQ809:AQ872" si="232">(1+AO809+AP809)/2</f>
        <v>1</v>
      </c>
      <c r="AR809">
        <f>(Constants!$B$3*Constants!$B$8*I809*K809+AS808)/(Constants!$B$9*Constants!$B$4)</f>
        <v>2.51327433628319</v>
      </c>
      <c r="AS809">
        <f>(Constants!$B$3*Constants!$B$8*I809*K809+AS808)-(AR809*Constants!$B$9*Constants!$B$4)</f>
        <v>0</v>
      </c>
      <c r="AT809">
        <f t="shared" ref="AT809:AT872" si="233">AR809+AT808</f>
        <v>2028.21238938049</v>
      </c>
      <c r="AU809">
        <f t="array" ref="AU809">IF(SUMPRODUCT(--(SIGN(AN776:AN808)=SIGN(K777:K809)))=0,2,IF(AV808&gt;0,1,0))</f>
        <v>0</v>
      </c>
      <c r="AV809">
        <f>IF(AU809=2,ROUND(5*1000/Constants!$B$11,0),IF(AV808&gt;0,AV808-1,0))</f>
        <v>0</v>
      </c>
      <c r="AW809">
        <f t="shared" ref="AW809:AW872" si="234">IF(I809&lt;&gt;J809,AW808+ABS(I809-J809),0)</f>
        <v>0</v>
      </c>
      <c r="AX809">
        <f ca="1" t="array" ref="AX809">IF(AW809&gt;Constants!$B$12,2,IF(SUMPRODUCT(--(AX790:AX809=2))=0,0,1))</f>
        <v>2</v>
      </c>
      <c r="AZ809">
        <f t="array" ref="AZ809">IF(ABS(AG809)&gt;Constants!$B$13,2,IF(SUMPRODUCT(--(AZ789:AZ808=2))=0,0,1))</f>
        <v>0</v>
      </c>
    </row>
    <row r="810" spans="1:52">
      <c r="A810" s="3">
        <v>808</v>
      </c>
      <c r="B810">
        <f>Signals!D809</f>
        <v>1</v>
      </c>
      <c r="C810">
        <f>Signals!E809</f>
        <v>1</v>
      </c>
      <c r="D810">
        <f>Signals!G809</f>
        <v>0</v>
      </c>
      <c r="E810">
        <f>Signals!J809</f>
        <v>0</v>
      </c>
      <c r="F810">
        <f>Signals!K809</f>
        <v>0</v>
      </c>
      <c r="G810">
        <f>IF(Constants!$B$2=2,-B810,B810)</f>
        <v>1</v>
      </c>
      <c r="H810">
        <f>IF(Constants!$C$2=2,-C810,C810)</f>
        <v>1</v>
      </c>
      <c r="I810">
        <f t="shared" si="218"/>
        <v>1</v>
      </c>
      <c r="J810">
        <f t="shared" si="219"/>
        <v>1</v>
      </c>
      <c r="K810">
        <f t="shared" si="220"/>
        <v>1</v>
      </c>
      <c r="L810">
        <f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400.5</v>
      </c>
      <c r="M810">
        <f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400.5</v>
      </c>
      <c r="N810">
        <f t="shared" si="221"/>
        <v>400.5</v>
      </c>
      <c r="O810">
        <f t="shared" si="222"/>
        <v>400.5</v>
      </c>
      <c r="P810">
        <f>IF(I810&lt;&gt;0,(ABS(L810*Constants!$B$10)+50)/100,MAX(P809-ABS(N810*Constants!$B$4),0))</f>
        <v>0.54005</v>
      </c>
      <c r="Q810">
        <f>IF(J810&lt;&gt;0,(ABS(M810*Constants!$B$10)+50)/100,MAX(Q809-ABS(O810*Constants!$B$4),0))</f>
        <v>0.54005</v>
      </c>
      <c r="R810">
        <f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400.5</v>
      </c>
      <c r="S810">
        <f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400.5</v>
      </c>
      <c r="T810">
        <f t="shared" si="223"/>
        <v>400.5</v>
      </c>
      <c r="U810">
        <f t="shared" si="224"/>
        <v>400.5</v>
      </c>
      <c r="V810">
        <f>IF(I810&lt;&gt;0,(ABS(R810*Constants!$B$4)+50)/100,IF(R810=0,MAX((0-ABS(T810*Constants!$B$4)),0),(ABS(R810*Constants!$B$4)+50)/100))</f>
        <v>501.125</v>
      </c>
      <c r="W810">
        <f>IF(J810&lt;&gt;0,(ABS(S810*Constants!$B$4)+50)/100,IF(S810=0,MAX((0-ABS(U810*Constants!$B$4)),0),(ABS(S810*Constants!$B$4)+50)/100))</f>
        <v>501.125</v>
      </c>
      <c r="X810">
        <f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400.5</v>
      </c>
      <c r="Y810">
        <f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400.5</v>
      </c>
      <c r="Z810">
        <f t="shared" si="225"/>
        <v>400.5</v>
      </c>
      <c r="AA810">
        <f t="shared" si="226"/>
        <v>400.5</v>
      </c>
      <c r="AB810">
        <f>IF(I810&lt;&gt;0,(ABS(X810*Constants!$B$10)+50)/100,IF(X810=0,MAX((AB809-ABS(Z810*Constants!$B$4)),0),(ABS(X810*Constants!$B$4)+50)/100))</f>
        <v>0.54005</v>
      </c>
      <c r="AC810">
        <f>IF(J810&lt;&gt;0,(ABS(Y810*Constants!$B$10)+50)/100,IF(Y810=0,MAX((AC809-ABS(AA810*Constants!$B$4)),0),(ABS(Y810*Constants!$B$4)+50)/100))</f>
        <v>0.54005</v>
      </c>
      <c r="AD810">
        <f t="shared" si="227"/>
        <v>401</v>
      </c>
      <c r="AE810">
        <f t="shared" si="228"/>
        <v>400.5</v>
      </c>
      <c r="AF810">
        <f t="shared" si="229"/>
        <v>400.5</v>
      </c>
      <c r="AG810">
        <f>((Constants!$B$5*AG809)+Constants!$B$4*AD810+AH809)/(Constants!$B$5+Constants!$B$4)</f>
        <v>401</v>
      </c>
      <c r="AH810">
        <f>((Constants!$B$5*AG809)+Constants!$B$4*AD810+AH809)-(Constants!$B$5+Constants!$B$4)*AG810</f>
        <v>0</v>
      </c>
      <c r="AI810">
        <f>((Constants!$B$5*AI809)+Constants!$B$4*AE810+AJ809)/(Constants!$B$5+Constants!$B$4)</f>
        <v>400.5</v>
      </c>
      <c r="AJ810">
        <f>((Constants!$B$5*AI809)+Constants!$B$4*AE810+AJ809)-(Constants!$B$4+Constants!$B$5)*AI810</f>
        <v>0</v>
      </c>
      <c r="AK810">
        <f>((Constants!$B$5*AK809)+Constants!$B$4*AF810+AL809)/(Constants!$B$5+Constants!$B$4)</f>
        <v>400.5</v>
      </c>
      <c r="AL810">
        <f>((Constants!$B$5*AK809)+Constants!$B$4*AF810+AL809)-(Constants!$B$5+Constants!$B$4)*AK810</f>
        <v>0</v>
      </c>
      <c r="AM810">
        <f t="shared" si="230"/>
        <v>1</v>
      </c>
      <c r="AN810">
        <f t="shared" si="231"/>
        <v>1</v>
      </c>
      <c r="AO810">
        <f>(200000*(ABS(N810)-ABS(N808))+Constants!$B$7)/(2*Constants!$B$7)</f>
        <v>0.5</v>
      </c>
      <c r="AP810">
        <f>(200000*(ABS(O810)-ABS(O808))+Constants!$B$7)/(2*Constants!$B$7)</f>
        <v>0.5</v>
      </c>
      <c r="AQ810">
        <f t="shared" si="232"/>
        <v>1</v>
      </c>
      <c r="AR810">
        <f>(Constants!$B$3*Constants!$B$8*I810*K810+AS809)/(Constants!$B$9*Constants!$B$4)</f>
        <v>2.51327433628319</v>
      </c>
      <c r="AS810">
        <f>(Constants!$B$3*Constants!$B$8*I810*K810+AS809)-(AR810*Constants!$B$9*Constants!$B$4)</f>
        <v>0</v>
      </c>
      <c r="AT810">
        <f t="shared" si="233"/>
        <v>2030.72566371677</v>
      </c>
      <c r="AU810">
        <f t="array" ref="AU810">IF(SUMPRODUCT(--(SIGN(AN777:AN809)=SIGN(K778:K810)))=0,2,IF(AV809&gt;0,1,0))</f>
        <v>0</v>
      </c>
      <c r="AV810">
        <f>IF(AU810=2,ROUND(5*1000/Constants!$B$11,0),IF(AV809&gt;0,AV809-1,0))</f>
        <v>0</v>
      </c>
      <c r="AW810">
        <f t="shared" si="234"/>
        <v>0</v>
      </c>
      <c r="AX810">
        <f ca="1" t="array" ref="AX810">IF(AW810&gt;Constants!$B$12,2,IF(SUMPRODUCT(--(AX791:AX810=2))=0,0,1))</f>
        <v>2</v>
      </c>
      <c r="AZ810">
        <f t="array" ref="AZ810">IF(ABS(AG810)&gt;Constants!$B$13,2,IF(SUMPRODUCT(--(AZ790:AZ809=2))=0,0,1))</f>
        <v>0</v>
      </c>
    </row>
    <row r="811" spans="1:52">
      <c r="A811" s="3">
        <v>809</v>
      </c>
      <c r="B811">
        <f>Signals!D810</f>
        <v>1</v>
      </c>
      <c r="C811">
        <f>Signals!E810</f>
        <v>1</v>
      </c>
      <c r="D811">
        <f>Signals!G810</f>
        <v>0</v>
      </c>
      <c r="E811">
        <f>Signals!J810</f>
        <v>0</v>
      </c>
      <c r="F811">
        <f>Signals!K810</f>
        <v>0</v>
      </c>
      <c r="G811">
        <f>IF(Constants!$B$2=2,-B811,B811)</f>
        <v>1</v>
      </c>
      <c r="H811">
        <f>IF(Constants!$C$2=2,-C811,C811)</f>
        <v>1</v>
      </c>
      <c r="I811">
        <f t="shared" si="218"/>
        <v>1</v>
      </c>
      <c r="J811">
        <f t="shared" si="219"/>
        <v>1</v>
      </c>
      <c r="K811">
        <f t="shared" si="220"/>
        <v>1</v>
      </c>
      <c r="L811">
        <f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400.5</v>
      </c>
      <c r="M811">
        <f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400.5</v>
      </c>
      <c r="N811">
        <f t="shared" si="221"/>
        <v>400.5</v>
      </c>
      <c r="O811">
        <f t="shared" si="222"/>
        <v>400.5</v>
      </c>
      <c r="P811">
        <f>IF(I811&lt;&gt;0,(ABS(L811*Constants!$B$10)+50)/100,MAX(P810-ABS(N811*Constants!$B$4),0))</f>
        <v>0.54005</v>
      </c>
      <c r="Q811">
        <f>IF(J811&lt;&gt;0,(ABS(M811*Constants!$B$10)+50)/100,MAX(Q810-ABS(O811*Constants!$B$4),0))</f>
        <v>0.54005</v>
      </c>
      <c r="R811">
        <f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400.5</v>
      </c>
      <c r="S811">
        <f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400.5</v>
      </c>
      <c r="T811">
        <f t="shared" si="223"/>
        <v>400.5</v>
      </c>
      <c r="U811">
        <f t="shared" si="224"/>
        <v>400.5</v>
      </c>
      <c r="V811">
        <f>IF(I811&lt;&gt;0,(ABS(R811*Constants!$B$4)+50)/100,IF(R811=0,MAX((0-ABS(T811*Constants!$B$4)),0),(ABS(R811*Constants!$B$4)+50)/100))</f>
        <v>501.125</v>
      </c>
      <c r="W811">
        <f>IF(J811&lt;&gt;0,(ABS(S811*Constants!$B$4)+50)/100,IF(S811=0,MAX((0-ABS(U811*Constants!$B$4)),0),(ABS(S811*Constants!$B$4)+50)/100))</f>
        <v>501.125</v>
      </c>
      <c r="X811">
        <f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400.5</v>
      </c>
      <c r="Y811">
        <f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400.5</v>
      </c>
      <c r="Z811">
        <f t="shared" si="225"/>
        <v>400.5</v>
      </c>
      <c r="AA811">
        <f t="shared" si="226"/>
        <v>400.5</v>
      </c>
      <c r="AB811">
        <f>IF(I811&lt;&gt;0,(ABS(X811*Constants!$B$10)+50)/100,IF(X811=0,MAX((AB810-ABS(Z811*Constants!$B$4)),0),(ABS(X811*Constants!$B$4)+50)/100))</f>
        <v>0.54005</v>
      </c>
      <c r="AC811">
        <f>IF(J811&lt;&gt;0,(ABS(Y811*Constants!$B$10)+50)/100,IF(Y811=0,MAX((AC810-ABS(AA811*Constants!$B$4)),0),(ABS(Y811*Constants!$B$4)+50)/100))</f>
        <v>0.54005</v>
      </c>
      <c r="AD811">
        <f t="shared" si="227"/>
        <v>401</v>
      </c>
      <c r="AE811">
        <f t="shared" si="228"/>
        <v>400.5</v>
      </c>
      <c r="AF811">
        <f t="shared" si="229"/>
        <v>400.5</v>
      </c>
      <c r="AG811">
        <f>((Constants!$B$5*AG810)+Constants!$B$4*AD811+AH810)/(Constants!$B$5+Constants!$B$4)</f>
        <v>401</v>
      </c>
      <c r="AH811">
        <f>((Constants!$B$5*AG810)+Constants!$B$4*AD811+AH810)-(Constants!$B$5+Constants!$B$4)*AG811</f>
        <v>0</v>
      </c>
      <c r="AI811">
        <f>((Constants!$B$5*AI810)+Constants!$B$4*AE811+AJ810)/(Constants!$B$5+Constants!$B$4)</f>
        <v>400.5</v>
      </c>
      <c r="AJ811">
        <f>((Constants!$B$5*AI810)+Constants!$B$4*AE811+AJ810)-(Constants!$B$4+Constants!$B$5)*AI811</f>
        <v>0</v>
      </c>
      <c r="AK811">
        <f>((Constants!$B$5*AK810)+Constants!$B$4*AF811+AL810)/(Constants!$B$5+Constants!$B$4)</f>
        <v>400.5</v>
      </c>
      <c r="AL811">
        <f>((Constants!$B$5*AK810)+Constants!$B$4*AF811+AL810)-(Constants!$B$5+Constants!$B$4)*AK811</f>
        <v>0</v>
      </c>
      <c r="AM811">
        <f t="shared" si="230"/>
        <v>1</v>
      </c>
      <c r="AN811">
        <f t="shared" si="231"/>
        <v>1</v>
      </c>
      <c r="AO811">
        <f>(200000*(ABS(N811)-ABS(N809))+Constants!$B$7)/(2*Constants!$B$7)</f>
        <v>0.5</v>
      </c>
      <c r="AP811">
        <f>(200000*(ABS(O811)-ABS(O809))+Constants!$B$7)/(2*Constants!$B$7)</f>
        <v>0.5</v>
      </c>
      <c r="AQ811">
        <f t="shared" si="232"/>
        <v>1</v>
      </c>
      <c r="AR811">
        <f>(Constants!$B$3*Constants!$B$8*I811*K811+AS810)/(Constants!$B$9*Constants!$B$4)</f>
        <v>2.51327433628319</v>
      </c>
      <c r="AS811">
        <f>(Constants!$B$3*Constants!$B$8*I811*K811+AS810)-(AR811*Constants!$B$9*Constants!$B$4)</f>
        <v>0</v>
      </c>
      <c r="AT811">
        <f t="shared" si="233"/>
        <v>2033.23893805305</v>
      </c>
      <c r="AU811">
        <f t="array" ref="AU811">IF(SUMPRODUCT(--(SIGN(AN778:AN810)=SIGN(K779:K811)))=0,2,IF(AV810&gt;0,1,0))</f>
        <v>0</v>
      </c>
      <c r="AV811">
        <f>IF(AU811=2,ROUND(5*1000/Constants!$B$11,0),IF(AV810&gt;0,AV810-1,0))</f>
        <v>0</v>
      </c>
      <c r="AW811">
        <f t="shared" si="234"/>
        <v>0</v>
      </c>
      <c r="AX811">
        <f ca="1" t="array" ref="AX811">IF(AW811&gt;Constants!$B$12,2,IF(SUMPRODUCT(--(AX792:AX811=2))=0,0,1))</f>
        <v>2</v>
      </c>
      <c r="AZ811">
        <f t="array" ref="AZ811">IF(ABS(AG811)&gt;Constants!$B$13,2,IF(SUMPRODUCT(--(AZ791:AZ810=2))=0,0,1))</f>
        <v>0</v>
      </c>
    </row>
    <row r="812" spans="1:52">
      <c r="A812" s="3">
        <v>810</v>
      </c>
      <c r="B812">
        <f>Signals!D811</f>
        <v>1</v>
      </c>
      <c r="C812">
        <f>Signals!E811</f>
        <v>1</v>
      </c>
      <c r="D812">
        <f>Signals!G811</f>
        <v>0</v>
      </c>
      <c r="E812">
        <f>Signals!J811</f>
        <v>0</v>
      </c>
      <c r="F812">
        <f>Signals!K811</f>
        <v>0</v>
      </c>
      <c r="G812">
        <f>IF(Constants!$B$2=2,-B812,B812)</f>
        <v>1</v>
      </c>
      <c r="H812">
        <f>IF(Constants!$C$2=2,-C812,C812)</f>
        <v>1</v>
      </c>
      <c r="I812">
        <f t="shared" si="218"/>
        <v>1</v>
      </c>
      <c r="J812">
        <f t="shared" si="219"/>
        <v>1</v>
      </c>
      <c r="K812">
        <f t="shared" si="220"/>
        <v>1</v>
      </c>
      <c r="L812">
        <f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400.5</v>
      </c>
      <c r="M812">
        <f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400.5</v>
      </c>
      <c r="N812">
        <f t="shared" si="221"/>
        <v>400.5</v>
      </c>
      <c r="O812">
        <f t="shared" si="222"/>
        <v>400.5</v>
      </c>
      <c r="P812">
        <f>IF(I812&lt;&gt;0,(ABS(L812*Constants!$B$10)+50)/100,MAX(P811-ABS(N812*Constants!$B$4),0))</f>
        <v>0.54005</v>
      </c>
      <c r="Q812">
        <f>IF(J812&lt;&gt;0,(ABS(M812*Constants!$B$10)+50)/100,MAX(Q811-ABS(O812*Constants!$B$4),0))</f>
        <v>0.54005</v>
      </c>
      <c r="R812">
        <f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400.5</v>
      </c>
      <c r="S812">
        <f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400.5</v>
      </c>
      <c r="T812">
        <f t="shared" si="223"/>
        <v>400.5</v>
      </c>
      <c r="U812">
        <f t="shared" si="224"/>
        <v>400.5</v>
      </c>
      <c r="V812">
        <f>IF(I812&lt;&gt;0,(ABS(R812*Constants!$B$4)+50)/100,IF(R812=0,MAX((0-ABS(T812*Constants!$B$4)),0),(ABS(R812*Constants!$B$4)+50)/100))</f>
        <v>501.125</v>
      </c>
      <c r="W812">
        <f>IF(J812&lt;&gt;0,(ABS(S812*Constants!$B$4)+50)/100,IF(S812=0,MAX((0-ABS(U812*Constants!$B$4)),0),(ABS(S812*Constants!$B$4)+50)/100))</f>
        <v>501.125</v>
      </c>
      <c r="X812">
        <f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400.5</v>
      </c>
      <c r="Y812">
        <f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400.5</v>
      </c>
      <c r="Z812">
        <f t="shared" si="225"/>
        <v>400.5</v>
      </c>
      <c r="AA812">
        <f t="shared" si="226"/>
        <v>400.5</v>
      </c>
      <c r="AB812">
        <f>IF(I812&lt;&gt;0,(ABS(X812*Constants!$B$10)+50)/100,IF(X812=0,MAX((AB811-ABS(Z812*Constants!$B$4)),0),(ABS(X812*Constants!$B$4)+50)/100))</f>
        <v>0.54005</v>
      </c>
      <c r="AC812">
        <f>IF(J812&lt;&gt;0,(ABS(Y812*Constants!$B$10)+50)/100,IF(Y812=0,MAX((AC811-ABS(AA812*Constants!$B$4)),0),(ABS(Y812*Constants!$B$4)+50)/100))</f>
        <v>0.54005</v>
      </c>
      <c r="AD812">
        <f t="shared" si="227"/>
        <v>401</v>
      </c>
      <c r="AE812">
        <f t="shared" si="228"/>
        <v>400.5</v>
      </c>
      <c r="AF812">
        <f t="shared" si="229"/>
        <v>400.5</v>
      </c>
      <c r="AG812">
        <f>((Constants!$B$5*AG811)+Constants!$B$4*AD812+AH811)/(Constants!$B$5+Constants!$B$4)</f>
        <v>401</v>
      </c>
      <c r="AH812">
        <f>((Constants!$B$5*AG811)+Constants!$B$4*AD812+AH811)-(Constants!$B$5+Constants!$B$4)*AG812</f>
        <v>0</v>
      </c>
      <c r="AI812">
        <f>((Constants!$B$5*AI811)+Constants!$B$4*AE812+AJ811)/(Constants!$B$5+Constants!$B$4)</f>
        <v>400.5</v>
      </c>
      <c r="AJ812">
        <f>((Constants!$B$5*AI811)+Constants!$B$4*AE812+AJ811)-(Constants!$B$4+Constants!$B$5)*AI812</f>
        <v>0</v>
      </c>
      <c r="AK812">
        <f>((Constants!$B$5*AK811)+Constants!$B$4*AF812+AL811)/(Constants!$B$5+Constants!$B$4)</f>
        <v>400.5</v>
      </c>
      <c r="AL812">
        <f>((Constants!$B$5*AK811)+Constants!$B$4*AF812+AL811)-(Constants!$B$5+Constants!$B$4)*AK812</f>
        <v>0</v>
      </c>
      <c r="AM812">
        <f t="shared" si="230"/>
        <v>1</v>
      </c>
      <c r="AN812">
        <f t="shared" si="231"/>
        <v>1</v>
      </c>
      <c r="AO812">
        <f>(200000*(ABS(N812)-ABS(N810))+Constants!$B$7)/(2*Constants!$B$7)</f>
        <v>0.5</v>
      </c>
      <c r="AP812">
        <f>(200000*(ABS(O812)-ABS(O810))+Constants!$B$7)/(2*Constants!$B$7)</f>
        <v>0.5</v>
      </c>
      <c r="AQ812">
        <f t="shared" si="232"/>
        <v>1</v>
      </c>
      <c r="AR812">
        <f>(Constants!$B$3*Constants!$B$8*I812*K812+AS811)/(Constants!$B$9*Constants!$B$4)</f>
        <v>2.51327433628319</v>
      </c>
      <c r="AS812">
        <f>(Constants!$B$3*Constants!$B$8*I812*K812+AS811)-(AR812*Constants!$B$9*Constants!$B$4)</f>
        <v>0</v>
      </c>
      <c r="AT812">
        <f t="shared" si="233"/>
        <v>2035.75221238934</v>
      </c>
      <c r="AU812">
        <f t="array" ref="AU812">IF(SUMPRODUCT(--(SIGN(AN779:AN811)=SIGN(K780:K812)))=0,2,IF(AV811&gt;0,1,0))</f>
        <v>0</v>
      </c>
      <c r="AV812">
        <f>IF(AU812=2,ROUND(5*1000/Constants!$B$11,0),IF(AV811&gt;0,AV811-1,0))</f>
        <v>0</v>
      </c>
      <c r="AW812">
        <f t="shared" si="234"/>
        <v>0</v>
      </c>
      <c r="AX812">
        <f ca="1" t="array" ref="AX812">IF(AW812&gt;Constants!$B$12,2,IF(SUMPRODUCT(--(AX793:AX812=2))=0,0,1))</f>
        <v>2</v>
      </c>
      <c r="AZ812">
        <f t="array" ref="AZ812">IF(ABS(AG812)&gt;Constants!$B$13,2,IF(SUMPRODUCT(--(AZ792:AZ811=2))=0,0,1))</f>
        <v>0</v>
      </c>
    </row>
    <row r="813" spans="1:52">
      <c r="A813" s="3">
        <v>811</v>
      </c>
      <c r="B813">
        <f>Signals!D812</f>
        <v>1</v>
      </c>
      <c r="C813">
        <f>Signals!E812</f>
        <v>1</v>
      </c>
      <c r="D813">
        <f>Signals!G812</f>
        <v>0</v>
      </c>
      <c r="E813">
        <f>Signals!J812</f>
        <v>0</v>
      </c>
      <c r="F813">
        <f>Signals!K812</f>
        <v>0</v>
      </c>
      <c r="G813">
        <f>IF(Constants!$B$2=2,-B813,B813)</f>
        <v>1</v>
      </c>
      <c r="H813">
        <f>IF(Constants!$C$2=2,-C813,C813)</f>
        <v>1</v>
      </c>
      <c r="I813">
        <f t="shared" si="218"/>
        <v>1</v>
      </c>
      <c r="J813">
        <f t="shared" si="219"/>
        <v>1</v>
      </c>
      <c r="K813">
        <f t="shared" si="220"/>
        <v>1</v>
      </c>
      <c r="L813">
        <f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400.5</v>
      </c>
      <c r="M813">
        <f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400.5</v>
      </c>
      <c r="N813">
        <f t="shared" si="221"/>
        <v>400.5</v>
      </c>
      <c r="O813">
        <f t="shared" si="222"/>
        <v>400.5</v>
      </c>
      <c r="P813">
        <f>IF(I813&lt;&gt;0,(ABS(L813*Constants!$B$10)+50)/100,MAX(P812-ABS(N813*Constants!$B$4),0))</f>
        <v>0.54005</v>
      </c>
      <c r="Q813">
        <f>IF(J813&lt;&gt;0,(ABS(M813*Constants!$B$10)+50)/100,MAX(Q812-ABS(O813*Constants!$B$4),0))</f>
        <v>0.54005</v>
      </c>
      <c r="R813">
        <f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400.5</v>
      </c>
      <c r="S813">
        <f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400.5</v>
      </c>
      <c r="T813">
        <f t="shared" si="223"/>
        <v>400.5</v>
      </c>
      <c r="U813">
        <f t="shared" si="224"/>
        <v>400.5</v>
      </c>
      <c r="V813">
        <f>IF(I813&lt;&gt;0,(ABS(R813*Constants!$B$4)+50)/100,IF(R813=0,MAX((0-ABS(T813*Constants!$B$4)),0),(ABS(R813*Constants!$B$4)+50)/100))</f>
        <v>501.125</v>
      </c>
      <c r="W813">
        <f>IF(J813&lt;&gt;0,(ABS(S813*Constants!$B$4)+50)/100,IF(S813=0,MAX((0-ABS(U813*Constants!$B$4)),0),(ABS(S813*Constants!$B$4)+50)/100))</f>
        <v>501.125</v>
      </c>
      <c r="X813">
        <f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400.5</v>
      </c>
      <c r="Y813">
        <f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400.5</v>
      </c>
      <c r="Z813">
        <f t="shared" si="225"/>
        <v>400.5</v>
      </c>
      <c r="AA813">
        <f t="shared" si="226"/>
        <v>400.5</v>
      </c>
      <c r="AB813">
        <f>IF(I813&lt;&gt;0,(ABS(X813*Constants!$B$10)+50)/100,IF(X813=0,MAX((AB812-ABS(Z813*Constants!$B$4)),0),(ABS(X813*Constants!$B$4)+50)/100))</f>
        <v>0.54005</v>
      </c>
      <c r="AC813">
        <f>IF(J813&lt;&gt;0,(ABS(Y813*Constants!$B$10)+50)/100,IF(Y813=0,MAX((AC812-ABS(AA813*Constants!$B$4)),0),(ABS(Y813*Constants!$B$4)+50)/100))</f>
        <v>0.54005</v>
      </c>
      <c r="AD813">
        <f t="shared" si="227"/>
        <v>401</v>
      </c>
      <c r="AE813">
        <f t="shared" si="228"/>
        <v>400.5</v>
      </c>
      <c r="AF813">
        <f t="shared" si="229"/>
        <v>400.5</v>
      </c>
      <c r="AG813">
        <f>((Constants!$B$5*AG812)+Constants!$B$4*AD813+AH812)/(Constants!$B$5+Constants!$B$4)</f>
        <v>401</v>
      </c>
      <c r="AH813">
        <f>((Constants!$B$5*AG812)+Constants!$B$4*AD813+AH812)-(Constants!$B$5+Constants!$B$4)*AG813</f>
        <v>0</v>
      </c>
      <c r="AI813">
        <f>((Constants!$B$5*AI812)+Constants!$B$4*AE813+AJ812)/(Constants!$B$5+Constants!$B$4)</f>
        <v>400.5</v>
      </c>
      <c r="AJ813">
        <f>((Constants!$B$5*AI812)+Constants!$B$4*AE813+AJ812)-(Constants!$B$4+Constants!$B$5)*AI813</f>
        <v>0</v>
      </c>
      <c r="AK813">
        <f>((Constants!$B$5*AK812)+Constants!$B$4*AF813+AL812)/(Constants!$B$5+Constants!$B$4)</f>
        <v>400.5</v>
      </c>
      <c r="AL813">
        <f>((Constants!$B$5*AK812)+Constants!$B$4*AF813+AL812)-(Constants!$B$5+Constants!$B$4)*AK813</f>
        <v>0</v>
      </c>
      <c r="AM813">
        <f t="shared" si="230"/>
        <v>1</v>
      </c>
      <c r="AN813">
        <f t="shared" si="231"/>
        <v>1</v>
      </c>
      <c r="AO813">
        <f>(200000*(ABS(N813)-ABS(N811))+Constants!$B$7)/(2*Constants!$B$7)</f>
        <v>0.5</v>
      </c>
      <c r="AP813">
        <f>(200000*(ABS(O813)-ABS(O811))+Constants!$B$7)/(2*Constants!$B$7)</f>
        <v>0.5</v>
      </c>
      <c r="AQ813">
        <f t="shared" si="232"/>
        <v>1</v>
      </c>
      <c r="AR813">
        <f>(Constants!$B$3*Constants!$B$8*I813*K813+AS812)/(Constants!$B$9*Constants!$B$4)</f>
        <v>2.51327433628319</v>
      </c>
      <c r="AS813">
        <f>(Constants!$B$3*Constants!$B$8*I813*K813+AS812)-(AR813*Constants!$B$9*Constants!$B$4)</f>
        <v>0</v>
      </c>
      <c r="AT813">
        <f t="shared" si="233"/>
        <v>2038.26548672562</v>
      </c>
      <c r="AU813">
        <f t="array" ref="AU813">IF(SUMPRODUCT(--(SIGN(AN780:AN812)=SIGN(K781:K813)))=0,2,IF(AV812&gt;0,1,0))</f>
        <v>0</v>
      </c>
      <c r="AV813">
        <f>IF(AU813=2,ROUND(5*1000/Constants!$B$11,0),IF(AV812&gt;0,AV812-1,0))</f>
        <v>0</v>
      </c>
      <c r="AW813">
        <f t="shared" si="234"/>
        <v>0</v>
      </c>
      <c r="AX813">
        <f ca="1" t="array" ref="AX813">IF(AW813&gt;Constants!$B$12,2,IF(SUMPRODUCT(--(AX794:AX813=2))=0,0,1))</f>
        <v>2</v>
      </c>
      <c r="AZ813">
        <f t="array" ref="AZ813">IF(ABS(AG813)&gt;Constants!$B$13,2,IF(SUMPRODUCT(--(AZ793:AZ812=2))=0,0,1))</f>
        <v>0</v>
      </c>
    </row>
    <row r="814" spans="1:52">
      <c r="A814" s="3">
        <v>812</v>
      </c>
      <c r="B814">
        <f>Signals!D813</f>
        <v>1</v>
      </c>
      <c r="C814">
        <f>Signals!E813</f>
        <v>1</v>
      </c>
      <c r="D814">
        <f>Signals!G813</f>
        <v>0</v>
      </c>
      <c r="E814">
        <f>Signals!J813</f>
        <v>0</v>
      </c>
      <c r="F814">
        <f>Signals!K813</f>
        <v>0</v>
      </c>
      <c r="G814">
        <f>IF(Constants!$B$2=2,-B814,B814)</f>
        <v>1</v>
      </c>
      <c r="H814">
        <f>IF(Constants!$C$2=2,-C814,C814)</f>
        <v>1</v>
      </c>
      <c r="I814">
        <f t="shared" si="218"/>
        <v>1</v>
      </c>
      <c r="J814">
        <f t="shared" si="219"/>
        <v>1</v>
      </c>
      <c r="K814">
        <f t="shared" si="220"/>
        <v>1</v>
      </c>
      <c r="L814">
        <f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400.5</v>
      </c>
      <c r="M814">
        <f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400.5</v>
      </c>
      <c r="N814">
        <f t="shared" si="221"/>
        <v>400.5</v>
      </c>
      <c r="O814">
        <f t="shared" si="222"/>
        <v>400.5</v>
      </c>
      <c r="P814">
        <f>IF(I814&lt;&gt;0,(ABS(L814*Constants!$B$10)+50)/100,MAX(P813-ABS(N814*Constants!$B$4),0))</f>
        <v>0.54005</v>
      </c>
      <c r="Q814">
        <f>IF(J814&lt;&gt;0,(ABS(M814*Constants!$B$10)+50)/100,MAX(Q813-ABS(O814*Constants!$B$4),0))</f>
        <v>0.54005</v>
      </c>
      <c r="R814">
        <f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400.5</v>
      </c>
      <c r="S814">
        <f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400.5</v>
      </c>
      <c r="T814">
        <f t="shared" si="223"/>
        <v>400.5</v>
      </c>
      <c r="U814">
        <f t="shared" si="224"/>
        <v>400.5</v>
      </c>
      <c r="V814">
        <f>IF(I814&lt;&gt;0,(ABS(R814*Constants!$B$4)+50)/100,IF(R814=0,MAX((0-ABS(T814*Constants!$B$4)),0),(ABS(R814*Constants!$B$4)+50)/100))</f>
        <v>501.125</v>
      </c>
      <c r="W814">
        <f>IF(J814&lt;&gt;0,(ABS(S814*Constants!$B$4)+50)/100,IF(S814=0,MAX((0-ABS(U814*Constants!$B$4)),0),(ABS(S814*Constants!$B$4)+50)/100))</f>
        <v>501.125</v>
      </c>
      <c r="X814">
        <f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400.5</v>
      </c>
      <c r="Y814">
        <f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400.5</v>
      </c>
      <c r="Z814">
        <f t="shared" si="225"/>
        <v>400.5</v>
      </c>
      <c r="AA814">
        <f t="shared" si="226"/>
        <v>400.5</v>
      </c>
      <c r="AB814">
        <f>IF(I814&lt;&gt;0,(ABS(X814*Constants!$B$10)+50)/100,IF(X814=0,MAX((AB813-ABS(Z814*Constants!$B$4)),0),(ABS(X814*Constants!$B$4)+50)/100))</f>
        <v>0.54005</v>
      </c>
      <c r="AC814">
        <f>IF(J814&lt;&gt;0,(ABS(Y814*Constants!$B$10)+50)/100,IF(Y814=0,MAX((AC813-ABS(AA814*Constants!$B$4)),0),(ABS(Y814*Constants!$B$4)+50)/100))</f>
        <v>0.54005</v>
      </c>
      <c r="AD814">
        <f t="shared" si="227"/>
        <v>401</v>
      </c>
      <c r="AE814">
        <f t="shared" si="228"/>
        <v>400.5</v>
      </c>
      <c r="AF814">
        <f t="shared" si="229"/>
        <v>400.5</v>
      </c>
      <c r="AG814">
        <f>((Constants!$B$5*AG813)+Constants!$B$4*AD814+AH813)/(Constants!$B$5+Constants!$B$4)</f>
        <v>401</v>
      </c>
      <c r="AH814">
        <f>((Constants!$B$5*AG813)+Constants!$B$4*AD814+AH813)-(Constants!$B$5+Constants!$B$4)*AG814</f>
        <v>0</v>
      </c>
      <c r="AI814">
        <f>((Constants!$B$5*AI813)+Constants!$B$4*AE814+AJ813)/(Constants!$B$5+Constants!$B$4)</f>
        <v>400.5</v>
      </c>
      <c r="AJ814">
        <f>((Constants!$B$5*AI813)+Constants!$B$4*AE814+AJ813)-(Constants!$B$4+Constants!$B$5)*AI814</f>
        <v>0</v>
      </c>
      <c r="AK814">
        <f>((Constants!$B$5*AK813)+Constants!$B$4*AF814+AL813)/(Constants!$B$5+Constants!$B$4)</f>
        <v>400.5</v>
      </c>
      <c r="AL814">
        <f>((Constants!$B$5*AK813)+Constants!$B$4*AF814+AL813)-(Constants!$B$5+Constants!$B$4)*AK814</f>
        <v>0</v>
      </c>
      <c r="AM814">
        <f t="shared" si="230"/>
        <v>1</v>
      </c>
      <c r="AN814">
        <f t="shared" si="231"/>
        <v>1</v>
      </c>
      <c r="AO814">
        <f>(200000*(ABS(N814)-ABS(N812))+Constants!$B$7)/(2*Constants!$B$7)</f>
        <v>0.5</v>
      </c>
      <c r="AP814">
        <f>(200000*(ABS(O814)-ABS(O812))+Constants!$B$7)/(2*Constants!$B$7)</f>
        <v>0.5</v>
      </c>
      <c r="AQ814">
        <f t="shared" si="232"/>
        <v>1</v>
      </c>
      <c r="AR814">
        <f>(Constants!$B$3*Constants!$B$8*I814*K814+AS813)/(Constants!$B$9*Constants!$B$4)</f>
        <v>2.51327433628319</v>
      </c>
      <c r="AS814">
        <f>(Constants!$B$3*Constants!$B$8*I814*K814+AS813)-(AR814*Constants!$B$9*Constants!$B$4)</f>
        <v>0</v>
      </c>
      <c r="AT814">
        <f t="shared" si="233"/>
        <v>2040.7787610619</v>
      </c>
      <c r="AU814">
        <f t="array" ref="AU814">IF(SUMPRODUCT(--(SIGN(AN781:AN813)=SIGN(K782:K814)))=0,2,IF(AV813&gt;0,1,0))</f>
        <v>0</v>
      </c>
      <c r="AV814">
        <f>IF(AU814=2,ROUND(5*1000/Constants!$B$11,0),IF(AV813&gt;0,AV813-1,0))</f>
        <v>0</v>
      </c>
      <c r="AW814">
        <f t="shared" si="234"/>
        <v>0</v>
      </c>
      <c r="AX814">
        <f ca="1" t="array" ref="AX814">IF(AW814&gt;Constants!$B$12,2,IF(SUMPRODUCT(--(AX795:AX814=2))=0,0,1))</f>
        <v>2</v>
      </c>
      <c r="AZ814">
        <f t="array" ref="AZ814">IF(ABS(AG814)&gt;Constants!$B$13,2,IF(SUMPRODUCT(--(AZ794:AZ813=2))=0,0,1))</f>
        <v>0</v>
      </c>
    </row>
    <row r="815" spans="1:52">
      <c r="A815" s="3">
        <v>813</v>
      </c>
      <c r="B815">
        <f>Signals!D814</f>
        <v>1</v>
      </c>
      <c r="C815">
        <f>Signals!E814</f>
        <v>1</v>
      </c>
      <c r="D815">
        <f>Signals!G814</f>
        <v>0</v>
      </c>
      <c r="E815">
        <f>Signals!J814</f>
        <v>0</v>
      </c>
      <c r="F815">
        <f>Signals!K814</f>
        <v>0</v>
      </c>
      <c r="G815">
        <f>IF(Constants!$B$2=2,-B815,B815)</f>
        <v>1</v>
      </c>
      <c r="H815">
        <f>IF(Constants!$C$2=2,-C815,C815)</f>
        <v>1</v>
      </c>
      <c r="I815">
        <f t="shared" si="218"/>
        <v>1</v>
      </c>
      <c r="J815">
        <f t="shared" si="219"/>
        <v>1</v>
      </c>
      <c r="K815">
        <f t="shared" si="220"/>
        <v>1</v>
      </c>
      <c r="L815">
        <f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400.5</v>
      </c>
      <c r="M815">
        <f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400.5</v>
      </c>
      <c r="N815">
        <f t="shared" si="221"/>
        <v>400.5</v>
      </c>
      <c r="O815">
        <f t="shared" si="222"/>
        <v>400.5</v>
      </c>
      <c r="P815">
        <f>IF(I815&lt;&gt;0,(ABS(L815*Constants!$B$10)+50)/100,MAX(P814-ABS(N815*Constants!$B$4),0))</f>
        <v>0.54005</v>
      </c>
      <c r="Q815">
        <f>IF(J815&lt;&gt;0,(ABS(M815*Constants!$B$10)+50)/100,MAX(Q814-ABS(O815*Constants!$B$4),0))</f>
        <v>0.54005</v>
      </c>
      <c r="R815">
        <f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400.5</v>
      </c>
      <c r="S815">
        <f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400.5</v>
      </c>
      <c r="T815">
        <f t="shared" si="223"/>
        <v>400.5</v>
      </c>
      <c r="U815">
        <f t="shared" si="224"/>
        <v>400.5</v>
      </c>
      <c r="V815">
        <f>IF(I815&lt;&gt;0,(ABS(R815*Constants!$B$4)+50)/100,IF(R815=0,MAX((0-ABS(T815*Constants!$B$4)),0),(ABS(R815*Constants!$B$4)+50)/100))</f>
        <v>501.125</v>
      </c>
      <c r="W815">
        <f>IF(J815&lt;&gt;0,(ABS(S815*Constants!$B$4)+50)/100,IF(S815=0,MAX((0-ABS(U815*Constants!$B$4)),0),(ABS(S815*Constants!$B$4)+50)/100))</f>
        <v>501.125</v>
      </c>
      <c r="X815">
        <f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400.5</v>
      </c>
      <c r="Y815">
        <f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400.5</v>
      </c>
      <c r="Z815">
        <f t="shared" si="225"/>
        <v>400.5</v>
      </c>
      <c r="AA815">
        <f t="shared" si="226"/>
        <v>400.5</v>
      </c>
      <c r="AB815">
        <f>IF(I815&lt;&gt;0,(ABS(X815*Constants!$B$10)+50)/100,IF(X815=0,MAX((AB814-ABS(Z815*Constants!$B$4)),0),(ABS(X815*Constants!$B$4)+50)/100))</f>
        <v>0.54005</v>
      </c>
      <c r="AC815">
        <f>IF(J815&lt;&gt;0,(ABS(Y815*Constants!$B$10)+50)/100,IF(Y815=0,MAX((AC814-ABS(AA815*Constants!$B$4)),0),(ABS(Y815*Constants!$B$4)+50)/100))</f>
        <v>0.54005</v>
      </c>
      <c r="AD815">
        <f t="shared" si="227"/>
        <v>401</v>
      </c>
      <c r="AE815">
        <f t="shared" si="228"/>
        <v>400.5</v>
      </c>
      <c r="AF815">
        <f t="shared" si="229"/>
        <v>400.5</v>
      </c>
      <c r="AG815">
        <f>((Constants!$B$5*AG814)+Constants!$B$4*AD815+AH814)/(Constants!$B$5+Constants!$B$4)</f>
        <v>401</v>
      </c>
      <c r="AH815">
        <f>((Constants!$B$5*AG814)+Constants!$B$4*AD815+AH814)-(Constants!$B$5+Constants!$B$4)*AG815</f>
        <v>0</v>
      </c>
      <c r="AI815">
        <f>((Constants!$B$5*AI814)+Constants!$B$4*AE815+AJ814)/(Constants!$B$5+Constants!$B$4)</f>
        <v>400.5</v>
      </c>
      <c r="AJ815">
        <f>((Constants!$B$5*AI814)+Constants!$B$4*AE815+AJ814)-(Constants!$B$4+Constants!$B$5)*AI815</f>
        <v>0</v>
      </c>
      <c r="AK815">
        <f>((Constants!$B$5*AK814)+Constants!$B$4*AF815+AL814)/(Constants!$B$5+Constants!$B$4)</f>
        <v>400.5</v>
      </c>
      <c r="AL815">
        <f>((Constants!$B$5*AK814)+Constants!$B$4*AF815+AL814)-(Constants!$B$5+Constants!$B$4)*AK815</f>
        <v>0</v>
      </c>
      <c r="AM815">
        <f t="shared" si="230"/>
        <v>1</v>
      </c>
      <c r="AN815">
        <f t="shared" si="231"/>
        <v>1</v>
      </c>
      <c r="AO815">
        <f>(200000*(ABS(N815)-ABS(N813))+Constants!$B$7)/(2*Constants!$B$7)</f>
        <v>0.5</v>
      </c>
      <c r="AP815">
        <f>(200000*(ABS(O815)-ABS(O813))+Constants!$B$7)/(2*Constants!$B$7)</f>
        <v>0.5</v>
      </c>
      <c r="AQ815">
        <f t="shared" si="232"/>
        <v>1</v>
      </c>
      <c r="AR815">
        <f>(Constants!$B$3*Constants!$B$8*I815*K815+AS814)/(Constants!$B$9*Constants!$B$4)</f>
        <v>2.51327433628319</v>
      </c>
      <c r="AS815">
        <f>(Constants!$B$3*Constants!$B$8*I815*K815+AS814)-(AR815*Constants!$B$9*Constants!$B$4)</f>
        <v>0</v>
      </c>
      <c r="AT815">
        <f t="shared" si="233"/>
        <v>2043.29203539819</v>
      </c>
      <c r="AU815">
        <f t="array" ref="AU815">IF(SUMPRODUCT(--(SIGN(AN782:AN814)=SIGN(K783:K815)))=0,2,IF(AV814&gt;0,1,0))</f>
        <v>0</v>
      </c>
      <c r="AV815">
        <f>IF(AU815=2,ROUND(5*1000/Constants!$B$11,0),IF(AV814&gt;0,AV814-1,0))</f>
        <v>0</v>
      </c>
      <c r="AW815">
        <f t="shared" si="234"/>
        <v>0</v>
      </c>
      <c r="AX815">
        <f ca="1" t="array" ref="AX815">IF(AW815&gt;Constants!$B$12,2,IF(SUMPRODUCT(--(AX796:AX815=2))=0,0,1))</f>
        <v>2</v>
      </c>
      <c r="AZ815">
        <f t="array" ref="AZ815">IF(ABS(AG815)&gt;Constants!$B$13,2,IF(SUMPRODUCT(--(AZ795:AZ814=2))=0,0,1))</f>
        <v>0</v>
      </c>
    </row>
    <row r="816" spans="1:52">
      <c r="A816" s="3">
        <v>814</v>
      </c>
      <c r="B816">
        <f>Signals!D815</f>
        <v>1</v>
      </c>
      <c r="C816">
        <f>Signals!E815</f>
        <v>1</v>
      </c>
      <c r="D816">
        <f>Signals!G815</f>
        <v>0</v>
      </c>
      <c r="E816">
        <f>Signals!J815</f>
        <v>0</v>
      </c>
      <c r="F816">
        <f>Signals!K815</f>
        <v>0</v>
      </c>
      <c r="G816">
        <f>IF(Constants!$B$2=2,-B816,B816)</f>
        <v>1</v>
      </c>
      <c r="H816">
        <f>IF(Constants!$C$2=2,-C816,C816)</f>
        <v>1</v>
      </c>
      <c r="I816">
        <f t="shared" si="218"/>
        <v>1</v>
      </c>
      <c r="J816">
        <f t="shared" si="219"/>
        <v>1</v>
      </c>
      <c r="K816">
        <f t="shared" si="220"/>
        <v>1</v>
      </c>
      <c r="L816">
        <f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400.5</v>
      </c>
      <c r="M816">
        <f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400.5</v>
      </c>
      <c r="N816">
        <f t="shared" si="221"/>
        <v>400.5</v>
      </c>
      <c r="O816">
        <f t="shared" si="222"/>
        <v>400.5</v>
      </c>
      <c r="P816">
        <f>IF(I816&lt;&gt;0,(ABS(L816*Constants!$B$10)+50)/100,MAX(P815-ABS(N816*Constants!$B$4),0))</f>
        <v>0.54005</v>
      </c>
      <c r="Q816">
        <f>IF(J816&lt;&gt;0,(ABS(M816*Constants!$B$10)+50)/100,MAX(Q815-ABS(O816*Constants!$B$4),0))</f>
        <v>0.54005</v>
      </c>
      <c r="R816">
        <f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400.5</v>
      </c>
      <c r="S816">
        <f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400.5</v>
      </c>
      <c r="T816">
        <f t="shared" si="223"/>
        <v>400.5</v>
      </c>
      <c r="U816">
        <f t="shared" si="224"/>
        <v>400.5</v>
      </c>
      <c r="V816">
        <f>IF(I816&lt;&gt;0,(ABS(R816*Constants!$B$4)+50)/100,IF(R816=0,MAX((0-ABS(T816*Constants!$B$4)),0),(ABS(R816*Constants!$B$4)+50)/100))</f>
        <v>501.125</v>
      </c>
      <c r="W816">
        <f>IF(J816&lt;&gt;0,(ABS(S816*Constants!$B$4)+50)/100,IF(S816=0,MAX((0-ABS(U816*Constants!$B$4)),0),(ABS(S816*Constants!$B$4)+50)/100))</f>
        <v>501.125</v>
      </c>
      <c r="X816">
        <f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400.5</v>
      </c>
      <c r="Y816">
        <f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400.5</v>
      </c>
      <c r="Z816">
        <f t="shared" si="225"/>
        <v>400.5</v>
      </c>
      <c r="AA816">
        <f t="shared" si="226"/>
        <v>400.5</v>
      </c>
      <c r="AB816">
        <f>IF(I816&lt;&gt;0,(ABS(X816*Constants!$B$10)+50)/100,IF(X816=0,MAX((AB815-ABS(Z816*Constants!$B$4)),0),(ABS(X816*Constants!$B$4)+50)/100))</f>
        <v>0.54005</v>
      </c>
      <c r="AC816">
        <f>IF(J816&lt;&gt;0,(ABS(Y816*Constants!$B$10)+50)/100,IF(Y816=0,MAX((AC815-ABS(AA816*Constants!$B$4)),0),(ABS(Y816*Constants!$B$4)+50)/100))</f>
        <v>0.54005</v>
      </c>
      <c r="AD816">
        <f t="shared" si="227"/>
        <v>401</v>
      </c>
      <c r="AE816">
        <f t="shared" si="228"/>
        <v>400.5</v>
      </c>
      <c r="AF816">
        <f t="shared" si="229"/>
        <v>400.5</v>
      </c>
      <c r="AG816">
        <f>((Constants!$B$5*AG815)+Constants!$B$4*AD816+AH815)/(Constants!$B$5+Constants!$B$4)</f>
        <v>401</v>
      </c>
      <c r="AH816">
        <f>((Constants!$B$5*AG815)+Constants!$B$4*AD816+AH815)-(Constants!$B$5+Constants!$B$4)*AG816</f>
        <v>0</v>
      </c>
      <c r="AI816">
        <f>((Constants!$B$5*AI815)+Constants!$B$4*AE816+AJ815)/(Constants!$B$5+Constants!$B$4)</f>
        <v>400.5</v>
      </c>
      <c r="AJ816">
        <f>((Constants!$B$5*AI815)+Constants!$B$4*AE816+AJ815)-(Constants!$B$4+Constants!$B$5)*AI816</f>
        <v>0</v>
      </c>
      <c r="AK816">
        <f>((Constants!$B$5*AK815)+Constants!$B$4*AF816+AL815)/(Constants!$B$5+Constants!$B$4)</f>
        <v>400.5</v>
      </c>
      <c r="AL816">
        <f>((Constants!$B$5*AK815)+Constants!$B$4*AF816+AL815)-(Constants!$B$5+Constants!$B$4)*AK816</f>
        <v>0</v>
      </c>
      <c r="AM816">
        <f t="shared" si="230"/>
        <v>1</v>
      </c>
      <c r="AN816">
        <f t="shared" si="231"/>
        <v>1</v>
      </c>
      <c r="AO816">
        <f>(200000*(ABS(N816)-ABS(N814))+Constants!$B$7)/(2*Constants!$B$7)</f>
        <v>0.5</v>
      </c>
      <c r="AP816">
        <f>(200000*(ABS(O816)-ABS(O814))+Constants!$B$7)/(2*Constants!$B$7)</f>
        <v>0.5</v>
      </c>
      <c r="AQ816">
        <f t="shared" si="232"/>
        <v>1</v>
      </c>
      <c r="AR816">
        <f>(Constants!$B$3*Constants!$B$8*I816*K816+AS815)/(Constants!$B$9*Constants!$B$4)</f>
        <v>2.51327433628319</v>
      </c>
      <c r="AS816">
        <f>(Constants!$B$3*Constants!$B$8*I816*K816+AS815)-(AR816*Constants!$B$9*Constants!$B$4)</f>
        <v>0</v>
      </c>
      <c r="AT816">
        <f t="shared" si="233"/>
        <v>2045.80530973447</v>
      </c>
      <c r="AU816">
        <f t="array" ref="AU816">IF(SUMPRODUCT(--(SIGN(AN783:AN815)=SIGN(K784:K816)))=0,2,IF(AV815&gt;0,1,0))</f>
        <v>0</v>
      </c>
      <c r="AV816">
        <f>IF(AU816=2,ROUND(5*1000/Constants!$B$11,0),IF(AV815&gt;0,AV815-1,0))</f>
        <v>0</v>
      </c>
      <c r="AW816">
        <f t="shared" si="234"/>
        <v>0</v>
      </c>
      <c r="AX816">
        <f ca="1" t="array" ref="AX816">IF(AW816&gt;Constants!$B$12,2,IF(SUMPRODUCT(--(AX797:AX816=2))=0,0,1))</f>
        <v>2</v>
      </c>
      <c r="AZ816">
        <f t="array" ref="AZ816">IF(ABS(AG816)&gt;Constants!$B$13,2,IF(SUMPRODUCT(--(AZ796:AZ815=2))=0,0,1))</f>
        <v>0</v>
      </c>
    </row>
    <row r="817" spans="1:52">
      <c r="A817" s="3">
        <v>815</v>
      </c>
      <c r="B817">
        <f>Signals!D816</f>
        <v>1</v>
      </c>
      <c r="C817">
        <f>Signals!E816</f>
        <v>1</v>
      </c>
      <c r="D817">
        <f>Signals!G816</f>
        <v>0</v>
      </c>
      <c r="E817">
        <f>Signals!J816</f>
        <v>0</v>
      </c>
      <c r="F817">
        <f>Signals!K816</f>
        <v>0</v>
      </c>
      <c r="G817">
        <f>IF(Constants!$B$2=2,-B817,B817)</f>
        <v>1</v>
      </c>
      <c r="H817">
        <f>IF(Constants!$C$2=2,-C817,C817)</f>
        <v>1</v>
      </c>
      <c r="I817">
        <f t="shared" si="218"/>
        <v>1</v>
      </c>
      <c r="J817">
        <f t="shared" si="219"/>
        <v>1</v>
      </c>
      <c r="K817">
        <f t="shared" si="220"/>
        <v>1</v>
      </c>
      <c r="L817">
        <f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400.5</v>
      </c>
      <c r="M817">
        <f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400.5</v>
      </c>
      <c r="N817">
        <f t="shared" si="221"/>
        <v>400.5</v>
      </c>
      <c r="O817">
        <f t="shared" si="222"/>
        <v>400.5</v>
      </c>
      <c r="P817">
        <f>IF(I817&lt;&gt;0,(ABS(L817*Constants!$B$10)+50)/100,MAX(P816-ABS(N817*Constants!$B$4),0))</f>
        <v>0.54005</v>
      </c>
      <c r="Q817">
        <f>IF(J817&lt;&gt;0,(ABS(M817*Constants!$B$10)+50)/100,MAX(Q816-ABS(O817*Constants!$B$4),0))</f>
        <v>0.54005</v>
      </c>
      <c r="R817">
        <f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400.5</v>
      </c>
      <c r="S817">
        <f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400.5</v>
      </c>
      <c r="T817">
        <f t="shared" si="223"/>
        <v>400.5</v>
      </c>
      <c r="U817">
        <f t="shared" si="224"/>
        <v>400.5</v>
      </c>
      <c r="V817">
        <f>IF(I817&lt;&gt;0,(ABS(R817*Constants!$B$4)+50)/100,IF(R817=0,MAX((0-ABS(T817*Constants!$B$4)),0),(ABS(R817*Constants!$B$4)+50)/100))</f>
        <v>501.125</v>
      </c>
      <c r="W817">
        <f>IF(J817&lt;&gt;0,(ABS(S817*Constants!$B$4)+50)/100,IF(S817=0,MAX((0-ABS(U817*Constants!$B$4)),0),(ABS(S817*Constants!$B$4)+50)/100))</f>
        <v>501.125</v>
      </c>
      <c r="X817">
        <f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400.5</v>
      </c>
      <c r="Y817">
        <f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400.5</v>
      </c>
      <c r="Z817">
        <f t="shared" si="225"/>
        <v>400.5</v>
      </c>
      <c r="AA817">
        <f t="shared" si="226"/>
        <v>400.5</v>
      </c>
      <c r="AB817">
        <f>IF(I817&lt;&gt;0,(ABS(X817*Constants!$B$10)+50)/100,IF(X817=0,MAX((AB816-ABS(Z817*Constants!$B$4)),0),(ABS(X817*Constants!$B$4)+50)/100))</f>
        <v>0.54005</v>
      </c>
      <c r="AC817">
        <f>IF(J817&lt;&gt;0,(ABS(Y817*Constants!$B$10)+50)/100,IF(Y817=0,MAX((AC816-ABS(AA817*Constants!$B$4)),0),(ABS(Y817*Constants!$B$4)+50)/100))</f>
        <v>0.54005</v>
      </c>
      <c r="AD817">
        <f t="shared" si="227"/>
        <v>401</v>
      </c>
      <c r="AE817">
        <f t="shared" si="228"/>
        <v>400.5</v>
      </c>
      <c r="AF817">
        <f t="shared" si="229"/>
        <v>400.5</v>
      </c>
      <c r="AG817">
        <f>((Constants!$B$5*AG816)+Constants!$B$4*AD817+AH816)/(Constants!$B$5+Constants!$B$4)</f>
        <v>401</v>
      </c>
      <c r="AH817">
        <f>((Constants!$B$5*AG816)+Constants!$B$4*AD817+AH816)-(Constants!$B$5+Constants!$B$4)*AG817</f>
        <v>0</v>
      </c>
      <c r="AI817">
        <f>((Constants!$B$5*AI816)+Constants!$B$4*AE817+AJ816)/(Constants!$B$5+Constants!$B$4)</f>
        <v>400.5</v>
      </c>
      <c r="AJ817">
        <f>((Constants!$B$5*AI816)+Constants!$B$4*AE817+AJ816)-(Constants!$B$4+Constants!$B$5)*AI817</f>
        <v>0</v>
      </c>
      <c r="AK817">
        <f>((Constants!$B$5*AK816)+Constants!$B$4*AF817+AL816)/(Constants!$B$5+Constants!$B$4)</f>
        <v>400.5</v>
      </c>
      <c r="AL817">
        <f>((Constants!$B$5*AK816)+Constants!$B$4*AF817+AL816)-(Constants!$B$5+Constants!$B$4)*AK817</f>
        <v>0</v>
      </c>
      <c r="AM817">
        <f t="shared" si="230"/>
        <v>1</v>
      </c>
      <c r="AN817">
        <f t="shared" si="231"/>
        <v>1</v>
      </c>
      <c r="AO817">
        <f>(200000*(ABS(N817)-ABS(N815))+Constants!$B$7)/(2*Constants!$B$7)</f>
        <v>0.5</v>
      </c>
      <c r="AP817">
        <f>(200000*(ABS(O817)-ABS(O815))+Constants!$B$7)/(2*Constants!$B$7)</f>
        <v>0.5</v>
      </c>
      <c r="AQ817">
        <f t="shared" si="232"/>
        <v>1</v>
      </c>
      <c r="AR817">
        <f>(Constants!$B$3*Constants!$B$8*I817*K817+AS816)/(Constants!$B$9*Constants!$B$4)</f>
        <v>2.51327433628319</v>
      </c>
      <c r="AS817">
        <f>(Constants!$B$3*Constants!$B$8*I817*K817+AS816)-(AR817*Constants!$B$9*Constants!$B$4)</f>
        <v>0</v>
      </c>
      <c r="AT817">
        <f t="shared" si="233"/>
        <v>2048.31858407075</v>
      </c>
      <c r="AU817">
        <f t="array" ref="AU817">IF(SUMPRODUCT(--(SIGN(AN784:AN816)=SIGN(K785:K817)))=0,2,IF(AV816&gt;0,1,0))</f>
        <v>0</v>
      </c>
      <c r="AV817">
        <f>IF(AU817=2,ROUND(5*1000/Constants!$B$11,0),IF(AV816&gt;0,AV816-1,0))</f>
        <v>0</v>
      </c>
      <c r="AW817">
        <f t="shared" si="234"/>
        <v>0</v>
      </c>
      <c r="AX817">
        <f ca="1" t="array" ref="AX817">IF(AW817&gt;Constants!$B$12,2,IF(SUMPRODUCT(--(AX798:AX817=2))=0,0,1))</f>
        <v>2</v>
      </c>
      <c r="AZ817">
        <f t="array" ref="AZ817">IF(ABS(AG817)&gt;Constants!$B$13,2,IF(SUMPRODUCT(--(AZ797:AZ816=2))=0,0,1))</f>
        <v>0</v>
      </c>
    </row>
    <row r="818" spans="1:52">
      <c r="A818" s="3">
        <v>816</v>
      </c>
      <c r="B818">
        <f>Signals!D817</f>
        <v>1</v>
      </c>
      <c r="C818">
        <f>Signals!E817</f>
        <v>1</v>
      </c>
      <c r="D818">
        <f>Signals!G817</f>
        <v>0</v>
      </c>
      <c r="E818">
        <f>Signals!J817</f>
        <v>0</v>
      </c>
      <c r="F818">
        <f>Signals!K817</f>
        <v>0</v>
      </c>
      <c r="G818">
        <f>IF(Constants!$B$2=2,-B818,B818)</f>
        <v>1</v>
      </c>
      <c r="H818">
        <f>IF(Constants!$C$2=2,-C818,C818)</f>
        <v>1</v>
      </c>
      <c r="I818">
        <f t="shared" si="218"/>
        <v>1</v>
      </c>
      <c r="J818">
        <f t="shared" si="219"/>
        <v>1</v>
      </c>
      <c r="K818">
        <f t="shared" si="220"/>
        <v>1</v>
      </c>
      <c r="L818">
        <f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400.5</v>
      </c>
      <c r="M818">
        <f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400.5</v>
      </c>
      <c r="N818">
        <f t="shared" si="221"/>
        <v>400.5</v>
      </c>
      <c r="O818">
        <f t="shared" si="222"/>
        <v>400.5</v>
      </c>
      <c r="P818">
        <f>IF(I818&lt;&gt;0,(ABS(L818*Constants!$B$10)+50)/100,MAX(P817-ABS(N818*Constants!$B$4),0))</f>
        <v>0.54005</v>
      </c>
      <c r="Q818">
        <f>IF(J818&lt;&gt;0,(ABS(M818*Constants!$B$10)+50)/100,MAX(Q817-ABS(O818*Constants!$B$4),0))</f>
        <v>0.54005</v>
      </c>
      <c r="R818">
        <f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400.5</v>
      </c>
      <c r="S818">
        <f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400.5</v>
      </c>
      <c r="T818">
        <f t="shared" si="223"/>
        <v>400.5</v>
      </c>
      <c r="U818">
        <f t="shared" si="224"/>
        <v>400.5</v>
      </c>
      <c r="V818">
        <f>IF(I818&lt;&gt;0,(ABS(R818*Constants!$B$4)+50)/100,IF(R818=0,MAX((0-ABS(T818*Constants!$B$4)),0),(ABS(R818*Constants!$B$4)+50)/100))</f>
        <v>501.125</v>
      </c>
      <c r="W818">
        <f>IF(J818&lt;&gt;0,(ABS(S818*Constants!$B$4)+50)/100,IF(S818=0,MAX((0-ABS(U818*Constants!$B$4)),0),(ABS(S818*Constants!$B$4)+50)/100))</f>
        <v>501.125</v>
      </c>
      <c r="X818">
        <f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400.5</v>
      </c>
      <c r="Y818">
        <f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400.5</v>
      </c>
      <c r="Z818">
        <f t="shared" si="225"/>
        <v>400.5</v>
      </c>
      <c r="AA818">
        <f t="shared" si="226"/>
        <v>400.5</v>
      </c>
      <c r="AB818">
        <f>IF(I818&lt;&gt;0,(ABS(X818*Constants!$B$10)+50)/100,IF(X818=0,MAX((AB817-ABS(Z818*Constants!$B$4)),0),(ABS(X818*Constants!$B$4)+50)/100))</f>
        <v>0.54005</v>
      </c>
      <c r="AC818">
        <f>IF(J818&lt;&gt;0,(ABS(Y818*Constants!$B$10)+50)/100,IF(Y818=0,MAX((AC817-ABS(AA818*Constants!$B$4)),0),(ABS(Y818*Constants!$B$4)+50)/100))</f>
        <v>0.54005</v>
      </c>
      <c r="AD818">
        <f t="shared" si="227"/>
        <v>401</v>
      </c>
      <c r="AE818">
        <f t="shared" si="228"/>
        <v>400.5</v>
      </c>
      <c r="AF818">
        <f t="shared" si="229"/>
        <v>400.5</v>
      </c>
      <c r="AG818">
        <f>((Constants!$B$5*AG817)+Constants!$B$4*AD818+AH817)/(Constants!$B$5+Constants!$B$4)</f>
        <v>401</v>
      </c>
      <c r="AH818">
        <f>((Constants!$B$5*AG817)+Constants!$B$4*AD818+AH817)-(Constants!$B$5+Constants!$B$4)*AG818</f>
        <v>0</v>
      </c>
      <c r="AI818">
        <f>((Constants!$B$5*AI817)+Constants!$B$4*AE818+AJ817)/(Constants!$B$5+Constants!$B$4)</f>
        <v>400.5</v>
      </c>
      <c r="AJ818">
        <f>((Constants!$B$5*AI817)+Constants!$B$4*AE818+AJ817)-(Constants!$B$4+Constants!$B$5)*AI818</f>
        <v>0</v>
      </c>
      <c r="AK818">
        <f>((Constants!$B$5*AK817)+Constants!$B$4*AF818+AL817)/(Constants!$B$5+Constants!$B$4)</f>
        <v>400.5</v>
      </c>
      <c r="AL818">
        <f>((Constants!$B$5*AK817)+Constants!$B$4*AF818+AL817)-(Constants!$B$5+Constants!$B$4)*AK818</f>
        <v>0</v>
      </c>
      <c r="AM818">
        <f t="shared" si="230"/>
        <v>1</v>
      </c>
      <c r="AN818">
        <f t="shared" si="231"/>
        <v>1</v>
      </c>
      <c r="AO818">
        <f>(200000*(ABS(N818)-ABS(N816))+Constants!$B$7)/(2*Constants!$B$7)</f>
        <v>0.5</v>
      </c>
      <c r="AP818">
        <f>(200000*(ABS(O818)-ABS(O816))+Constants!$B$7)/(2*Constants!$B$7)</f>
        <v>0.5</v>
      </c>
      <c r="AQ818">
        <f t="shared" si="232"/>
        <v>1</v>
      </c>
      <c r="AR818">
        <f>(Constants!$B$3*Constants!$B$8*I818*K818+AS817)/(Constants!$B$9*Constants!$B$4)</f>
        <v>2.51327433628319</v>
      </c>
      <c r="AS818">
        <f>(Constants!$B$3*Constants!$B$8*I818*K818+AS817)-(AR818*Constants!$B$9*Constants!$B$4)</f>
        <v>0</v>
      </c>
      <c r="AT818">
        <f t="shared" si="233"/>
        <v>2050.83185840704</v>
      </c>
      <c r="AU818">
        <f t="array" ref="AU818">IF(SUMPRODUCT(--(SIGN(AN785:AN817)=SIGN(K786:K818)))=0,2,IF(AV817&gt;0,1,0))</f>
        <v>0</v>
      </c>
      <c r="AV818">
        <f>IF(AU818=2,ROUND(5*1000/Constants!$B$11,0),IF(AV817&gt;0,AV817-1,0))</f>
        <v>0</v>
      </c>
      <c r="AW818">
        <f t="shared" si="234"/>
        <v>0</v>
      </c>
      <c r="AX818">
        <f ca="1" t="array" ref="AX818">IF(AW818&gt;Constants!$B$12,2,IF(SUMPRODUCT(--(AX799:AX818=2))=0,0,1))</f>
        <v>2</v>
      </c>
      <c r="AZ818">
        <f t="array" ref="AZ818">IF(ABS(AG818)&gt;Constants!$B$13,2,IF(SUMPRODUCT(--(AZ798:AZ817=2))=0,0,1))</f>
        <v>0</v>
      </c>
    </row>
    <row r="819" spans="1:52">
      <c r="A819" s="3">
        <v>817</v>
      </c>
      <c r="B819">
        <f>Signals!D818</f>
        <v>1</v>
      </c>
      <c r="C819">
        <f>Signals!E818</f>
        <v>1</v>
      </c>
      <c r="D819">
        <f>Signals!G818</f>
        <v>0</v>
      </c>
      <c r="E819">
        <f>Signals!J818</f>
        <v>0</v>
      </c>
      <c r="F819">
        <f>Signals!K818</f>
        <v>0</v>
      </c>
      <c r="G819">
        <f>IF(Constants!$B$2=2,-B819,B819)</f>
        <v>1</v>
      </c>
      <c r="H819">
        <f>IF(Constants!$C$2=2,-C819,C819)</f>
        <v>1</v>
      </c>
      <c r="I819">
        <f t="shared" si="218"/>
        <v>1</v>
      </c>
      <c r="J819">
        <f t="shared" si="219"/>
        <v>1</v>
      </c>
      <c r="K819">
        <f t="shared" si="220"/>
        <v>1</v>
      </c>
      <c r="L819">
        <f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400.5</v>
      </c>
      <c r="M819">
        <f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400.5</v>
      </c>
      <c r="N819">
        <f t="shared" si="221"/>
        <v>400.5</v>
      </c>
      <c r="O819">
        <f t="shared" si="222"/>
        <v>400.5</v>
      </c>
      <c r="P819">
        <f>IF(I819&lt;&gt;0,(ABS(L819*Constants!$B$10)+50)/100,MAX(P818-ABS(N819*Constants!$B$4),0))</f>
        <v>0.54005</v>
      </c>
      <c r="Q819">
        <f>IF(J819&lt;&gt;0,(ABS(M819*Constants!$B$10)+50)/100,MAX(Q818-ABS(O819*Constants!$B$4),0))</f>
        <v>0.54005</v>
      </c>
      <c r="R819">
        <f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400.5</v>
      </c>
      <c r="S819">
        <f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400.5</v>
      </c>
      <c r="T819">
        <f t="shared" si="223"/>
        <v>400.5</v>
      </c>
      <c r="U819">
        <f t="shared" si="224"/>
        <v>400.5</v>
      </c>
      <c r="V819">
        <f>IF(I819&lt;&gt;0,(ABS(R819*Constants!$B$4)+50)/100,IF(R819=0,MAX((0-ABS(T819*Constants!$B$4)),0),(ABS(R819*Constants!$B$4)+50)/100))</f>
        <v>501.125</v>
      </c>
      <c r="W819">
        <f>IF(J819&lt;&gt;0,(ABS(S819*Constants!$B$4)+50)/100,IF(S819=0,MAX((0-ABS(U819*Constants!$B$4)),0),(ABS(S819*Constants!$B$4)+50)/100))</f>
        <v>501.125</v>
      </c>
      <c r="X819">
        <f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400.5</v>
      </c>
      <c r="Y819">
        <f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400.5</v>
      </c>
      <c r="Z819">
        <f t="shared" si="225"/>
        <v>400.5</v>
      </c>
      <c r="AA819">
        <f t="shared" si="226"/>
        <v>400.5</v>
      </c>
      <c r="AB819">
        <f>IF(I819&lt;&gt;0,(ABS(X819*Constants!$B$10)+50)/100,IF(X819=0,MAX((AB818-ABS(Z819*Constants!$B$4)),0),(ABS(X819*Constants!$B$4)+50)/100))</f>
        <v>0.54005</v>
      </c>
      <c r="AC819">
        <f>IF(J819&lt;&gt;0,(ABS(Y819*Constants!$B$10)+50)/100,IF(Y819=0,MAX((AC818-ABS(AA819*Constants!$B$4)),0),(ABS(Y819*Constants!$B$4)+50)/100))</f>
        <v>0.54005</v>
      </c>
      <c r="AD819">
        <f t="shared" si="227"/>
        <v>401</v>
      </c>
      <c r="AE819">
        <f t="shared" si="228"/>
        <v>400.5</v>
      </c>
      <c r="AF819">
        <f t="shared" si="229"/>
        <v>400.5</v>
      </c>
      <c r="AG819">
        <f>((Constants!$B$5*AG818)+Constants!$B$4*AD819+AH818)/(Constants!$B$5+Constants!$B$4)</f>
        <v>401</v>
      </c>
      <c r="AH819">
        <f>((Constants!$B$5*AG818)+Constants!$B$4*AD819+AH818)-(Constants!$B$5+Constants!$B$4)*AG819</f>
        <v>0</v>
      </c>
      <c r="AI819">
        <f>((Constants!$B$5*AI818)+Constants!$B$4*AE819+AJ818)/(Constants!$B$5+Constants!$B$4)</f>
        <v>400.5</v>
      </c>
      <c r="AJ819">
        <f>((Constants!$B$5*AI818)+Constants!$B$4*AE819+AJ818)-(Constants!$B$4+Constants!$B$5)*AI819</f>
        <v>0</v>
      </c>
      <c r="AK819">
        <f>((Constants!$B$5*AK818)+Constants!$B$4*AF819+AL818)/(Constants!$B$5+Constants!$B$4)</f>
        <v>400.5</v>
      </c>
      <c r="AL819">
        <f>((Constants!$B$5*AK818)+Constants!$B$4*AF819+AL818)-(Constants!$B$5+Constants!$B$4)*AK819</f>
        <v>0</v>
      </c>
      <c r="AM819">
        <f t="shared" si="230"/>
        <v>1</v>
      </c>
      <c r="AN819">
        <f t="shared" si="231"/>
        <v>1</v>
      </c>
      <c r="AO819">
        <f>(200000*(ABS(N819)-ABS(N817))+Constants!$B$7)/(2*Constants!$B$7)</f>
        <v>0.5</v>
      </c>
      <c r="AP819">
        <f>(200000*(ABS(O819)-ABS(O817))+Constants!$B$7)/(2*Constants!$B$7)</f>
        <v>0.5</v>
      </c>
      <c r="AQ819">
        <f t="shared" si="232"/>
        <v>1</v>
      </c>
      <c r="AR819">
        <f>(Constants!$B$3*Constants!$B$8*I819*K819+AS818)/(Constants!$B$9*Constants!$B$4)</f>
        <v>2.51327433628319</v>
      </c>
      <c r="AS819">
        <f>(Constants!$B$3*Constants!$B$8*I819*K819+AS818)-(AR819*Constants!$B$9*Constants!$B$4)</f>
        <v>0</v>
      </c>
      <c r="AT819">
        <f t="shared" si="233"/>
        <v>2053.34513274332</v>
      </c>
      <c r="AU819">
        <f t="array" ref="AU819">IF(SUMPRODUCT(--(SIGN(AN786:AN818)=SIGN(K787:K819)))=0,2,IF(AV818&gt;0,1,0))</f>
        <v>0</v>
      </c>
      <c r="AV819">
        <f>IF(AU819=2,ROUND(5*1000/Constants!$B$11,0),IF(AV818&gt;0,AV818-1,0))</f>
        <v>0</v>
      </c>
      <c r="AW819">
        <f t="shared" si="234"/>
        <v>0</v>
      </c>
      <c r="AX819">
        <f ca="1" t="array" ref="AX819">IF(AW819&gt;Constants!$B$12,2,IF(SUMPRODUCT(--(AX800:AX819=2))=0,0,1))</f>
        <v>2</v>
      </c>
      <c r="AZ819">
        <f t="array" ref="AZ819">IF(ABS(AG819)&gt;Constants!$B$13,2,IF(SUMPRODUCT(--(AZ799:AZ818=2))=0,0,1))</f>
        <v>0</v>
      </c>
    </row>
    <row r="820" spans="1:52">
      <c r="A820" s="3">
        <v>818</v>
      </c>
      <c r="B820">
        <f>Signals!D819</f>
        <v>1</v>
      </c>
      <c r="C820">
        <f>Signals!E819</f>
        <v>1</v>
      </c>
      <c r="D820">
        <f>Signals!G819</f>
        <v>0</v>
      </c>
      <c r="E820">
        <f>Signals!J819</f>
        <v>0</v>
      </c>
      <c r="F820">
        <f>Signals!K819</f>
        <v>0</v>
      </c>
      <c r="G820">
        <f>IF(Constants!$B$2=2,-B820,B820)</f>
        <v>1</v>
      </c>
      <c r="H820">
        <f>IF(Constants!$C$2=2,-C820,C820)</f>
        <v>1</v>
      </c>
      <c r="I820">
        <f t="shared" si="218"/>
        <v>1</v>
      </c>
      <c r="J820">
        <f t="shared" si="219"/>
        <v>1</v>
      </c>
      <c r="K820">
        <f t="shared" si="220"/>
        <v>1</v>
      </c>
      <c r="L820">
        <f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400.5</v>
      </c>
      <c r="M820">
        <f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400.5</v>
      </c>
      <c r="N820">
        <f t="shared" si="221"/>
        <v>400.5</v>
      </c>
      <c r="O820">
        <f t="shared" si="222"/>
        <v>400.5</v>
      </c>
      <c r="P820">
        <f>IF(I820&lt;&gt;0,(ABS(L820*Constants!$B$10)+50)/100,MAX(P819-ABS(N820*Constants!$B$4),0))</f>
        <v>0.54005</v>
      </c>
      <c r="Q820">
        <f>IF(J820&lt;&gt;0,(ABS(M820*Constants!$B$10)+50)/100,MAX(Q819-ABS(O820*Constants!$B$4),0))</f>
        <v>0.54005</v>
      </c>
      <c r="R820">
        <f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400.5</v>
      </c>
      <c r="S820">
        <f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400.5</v>
      </c>
      <c r="T820">
        <f t="shared" si="223"/>
        <v>400.5</v>
      </c>
      <c r="U820">
        <f t="shared" si="224"/>
        <v>400.5</v>
      </c>
      <c r="V820">
        <f>IF(I820&lt;&gt;0,(ABS(R820*Constants!$B$4)+50)/100,IF(R820=0,MAX((0-ABS(T820*Constants!$B$4)),0),(ABS(R820*Constants!$B$4)+50)/100))</f>
        <v>501.125</v>
      </c>
      <c r="W820">
        <f>IF(J820&lt;&gt;0,(ABS(S820*Constants!$B$4)+50)/100,IF(S820=0,MAX((0-ABS(U820*Constants!$B$4)),0),(ABS(S820*Constants!$B$4)+50)/100))</f>
        <v>501.125</v>
      </c>
      <c r="X820">
        <f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400.5</v>
      </c>
      <c r="Y820">
        <f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400.5</v>
      </c>
      <c r="Z820">
        <f t="shared" si="225"/>
        <v>400.5</v>
      </c>
      <c r="AA820">
        <f t="shared" si="226"/>
        <v>400.5</v>
      </c>
      <c r="AB820">
        <f>IF(I820&lt;&gt;0,(ABS(X820*Constants!$B$10)+50)/100,IF(X820=0,MAX((AB819-ABS(Z820*Constants!$B$4)),0),(ABS(X820*Constants!$B$4)+50)/100))</f>
        <v>0.54005</v>
      </c>
      <c r="AC820">
        <f>IF(J820&lt;&gt;0,(ABS(Y820*Constants!$B$10)+50)/100,IF(Y820=0,MAX((AC819-ABS(AA820*Constants!$B$4)),0),(ABS(Y820*Constants!$B$4)+50)/100))</f>
        <v>0.54005</v>
      </c>
      <c r="AD820">
        <f t="shared" si="227"/>
        <v>401</v>
      </c>
      <c r="AE820">
        <f t="shared" si="228"/>
        <v>400.5</v>
      </c>
      <c r="AF820">
        <f t="shared" si="229"/>
        <v>400.5</v>
      </c>
      <c r="AG820">
        <f>((Constants!$B$5*AG819)+Constants!$B$4*AD820+AH819)/(Constants!$B$5+Constants!$B$4)</f>
        <v>401</v>
      </c>
      <c r="AH820">
        <f>((Constants!$B$5*AG819)+Constants!$B$4*AD820+AH819)-(Constants!$B$5+Constants!$B$4)*AG820</f>
        <v>0</v>
      </c>
      <c r="AI820">
        <f>((Constants!$B$5*AI819)+Constants!$B$4*AE820+AJ819)/(Constants!$B$5+Constants!$B$4)</f>
        <v>400.5</v>
      </c>
      <c r="AJ820">
        <f>((Constants!$B$5*AI819)+Constants!$B$4*AE820+AJ819)-(Constants!$B$4+Constants!$B$5)*AI820</f>
        <v>0</v>
      </c>
      <c r="AK820">
        <f>((Constants!$B$5*AK819)+Constants!$B$4*AF820+AL819)/(Constants!$B$5+Constants!$B$4)</f>
        <v>400.5</v>
      </c>
      <c r="AL820">
        <f>((Constants!$B$5*AK819)+Constants!$B$4*AF820+AL819)-(Constants!$B$5+Constants!$B$4)*AK820</f>
        <v>0</v>
      </c>
      <c r="AM820">
        <f t="shared" si="230"/>
        <v>1</v>
      </c>
      <c r="AN820">
        <f t="shared" si="231"/>
        <v>1</v>
      </c>
      <c r="AO820">
        <f>(200000*(ABS(N820)-ABS(N818))+Constants!$B$7)/(2*Constants!$B$7)</f>
        <v>0.5</v>
      </c>
      <c r="AP820">
        <f>(200000*(ABS(O820)-ABS(O818))+Constants!$B$7)/(2*Constants!$B$7)</f>
        <v>0.5</v>
      </c>
      <c r="AQ820">
        <f t="shared" si="232"/>
        <v>1</v>
      </c>
      <c r="AR820">
        <f>(Constants!$B$3*Constants!$B$8*I820*K820+AS819)/(Constants!$B$9*Constants!$B$4)</f>
        <v>2.51327433628319</v>
      </c>
      <c r="AS820">
        <f>(Constants!$B$3*Constants!$B$8*I820*K820+AS819)-(AR820*Constants!$B$9*Constants!$B$4)</f>
        <v>0</v>
      </c>
      <c r="AT820">
        <f t="shared" si="233"/>
        <v>2055.8584070796</v>
      </c>
      <c r="AU820">
        <f t="array" ref="AU820">IF(SUMPRODUCT(--(SIGN(AN787:AN819)=SIGN(K788:K820)))=0,2,IF(AV819&gt;0,1,0))</f>
        <v>0</v>
      </c>
      <c r="AV820">
        <f>IF(AU820=2,ROUND(5*1000/Constants!$B$11,0),IF(AV819&gt;0,AV819-1,0))</f>
        <v>0</v>
      </c>
      <c r="AW820">
        <f t="shared" si="234"/>
        <v>0</v>
      </c>
      <c r="AX820">
        <f ca="1" t="array" ref="AX820">IF(AW820&gt;Constants!$B$12,2,IF(SUMPRODUCT(--(AX801:AX820=2))=0,0,1))</f>
        <v>2</v>
      </c>
      <c r="AZ820">
        <f t="array" ref="AZ820">IF(ABS(AG820)&gt;Constants!$B$13,2,IF(SUMPRODUCT(--(AZ800:AZ819=2))=0,0,1))</f>
        <v>0</v>
      </c>
    </row>
    <row r="821" spans="1:52">
      <c r="A821" s="3">
        <v>819</v>
      </c>
      <c r="B821">
        <f>Signals!D820</f>
        <v>1</v>
      </c>
      <c r="C821">
        <f>Signals!E820</f>
        <v>1</v>
      </c>
      <c r="D821">
        <f>Signals!G820</f>
        <v>0</v>
      </c>
      <c r="E821">
        <f>Signals!J820</f>
        <v>0</v>
      </c>
      <c r="F821">
        <f>Signals!K820</f>
        <v>0</v>
      </c>
      <c r="G821">
        <f>IF(Constants!$B$2=2,-B821,B821)</f>
        <v>1</v>
      </c>
      <c r="H821">
        <f>IF(Constants!$C$2=2,-C821,C821)</f>
        <v>1</v>
      </c>
      <c r="I821">
        <f t="shared" si="218"/>
        <v>1</v>
      </c>
      <c r="J821">
        <f t="shared" si="219"/>
        <v>1</v>
      </c>
      <c r="K821">
        <f t="shared" si="220"/>
        <v>1</v>
      </c>
      <c r="L821">
        <f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400.5</v>
      </c>
      <c r="M821">
        <f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400.5</v>
      </c>
      <c r="N821">
        <f t="shared" si="221"/>
        <v>400.5</v>
      </c>
      <c r="O821">
        <f t="shared" si="222"/>
        <v>400.5</v>
      </c>
      <c r="P821">
        <f>IF(I821&lt;&gt;0,(ABS(L821*Constants!$B$10)+50)/100,MAX(P820-ABS(N821*Constants!$B$4),0))</f>
        <v>0.54005</v>
      </c>
      <c r="Q821">
        <f>IF(J821&lt;&gt;0,(ABS(M821*Constants!$B$10)+50)/100,MAX(Q820-ABS(O821*Constants!$B$4),0))</f>
        <v>0.54005</v>
      </c>
      <c r="R821">
        <f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400.5</v>
      </c>
      <c r="S821">
        <f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400.5</v>
      </c>
      <c r="T821">
        <f t="shared" si="223"/>
        <v>400.5</v>
      </c>
      <c r="U821">
        <f t="shared" si="224"/>
        <v>400.5</v>
      </c>
      <c r="V821">
        <f>IF(I821&lt;&gt;0,(ABS(R821*Constants!$B$4)+50)/100,IF(R821=0,MAX((0-ABS(T821*Constants!$B$4)),0),(ABS(R821*Constants!$B$4)+50)/100))</f>
        <v>501.125</v>
      </c>
      <c r="W821">
        <f>IF(J821&lt;&gt;0,(ABS(S821*Constants!$B$4)+50)/100,IF(S821=0,MAX((0-ABS(U821*Constants!$B$4)),0),(ABS(S821*Constants!$B$4)+50)/100))</f>
        <v>501.125</v>
      </c>
      <c r="X821">
        <f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400.5</v>
      </c>
      <c r="Y821">
        <f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400.5</v>
      </c>
      <c r="Z821">
        <f t="shared" si="225"/>
        <v>400.5</v>
      </c>
      <c r="AA821">
        <f t="shared" si="226"/>
        <v>400.5</v>
      </c>
      <c r="AB821">
        <f>IF(I821&lt;&gt;0,(ABS(X821*Constants!$B$10)+50)/100,IF(X821=0,MAX((AB820-ABS(Z821*Constants!$B$4)),0),(ABS(X821*Constants!$B$4)+50)/100))</f>
        <v>0.54005</v>
      </c>
      <c r="AC821">
        <f>IF(J821&lt;&gt;0,(ABS(Y821*Constants!$B$10)+50)/100,IF(Y821=0,MAX((AC820-ABS(AA821*Constants!$B$4)),0),(ABS(Y821*Constants!$B$4)+50)/100))</f>
        <v>0.54005</v>
      </c>
      <c r="AD821">
        <f t="shared" si="227"/>
        <v>401</v>
      </c>
      <c r="AE821">
        <f t="shared" si="228"/>
        <v>400.5</v>
      </c>
      <c r="AF821">
        <f t="shared" si="229"/>
        <v>400.5</v>
      </c>
      <c r="AG821">
        <f>((Constants!$B$5*AG820)+Constants!$B$4*AD821+AH820)/(Constants!$B$5+Constants!$B$4)</f>
        <v>401</v>
      </c>
      <c r="AH821">
        <f>((Constants!$B$5*AG820)+Constants!$B$4*AD821+AH820)-(Constants!$B$5+Constants!$B$4)*AG821</f>
        <v>0</v>
      </c>
      <c r="AI821">
        <f>((Constants!$B$5*AI820)+Constants!$B$4*AE821+AJ820)/(Constants!$B$5+Constants!$B$4)</f>
        <v>400.5</v>
      </c>
      <c r="AJ821">
        <f>((Constants!$B$5*AI820)+Constants!$B$4*AE821+AJ820)-(Constants!$B$4+Constants!$B$5)*AI821</f>
        <v>0</v>
      </c>
      <c r="AK821">
        <f>((Constants!$B$5*AK820)+Constants!$B$4*AF821+AL820)/(Constants!$B$5+Constants!$B$4)</f>
        <v>400.5</v>
      </c>
      <c r="AL821">
        <f>((Constants!$B$5*AK820)+Constants!$B$4*AF821+AL820)-(Constants!$B$5+Constants!$B$4)*AK821</f>
        <v>0</v>
      </c>
      <c r="AM821">
        <f t="shared" si="230"/>
        <v>1</v>
      </c>
      <c r="AN821">
        <f t="shared" si="231"/>
        <v>1</v>
      </c>
      <c r="AO821">
        <f>(200000*(ABS(N821)-ABS(N819))+Constants!$B$7)/(2*Constants!$B$7)</f>
        <v>0.5</v>
      </c>
      <c r="AP821">
        <f>(200000*(ABS(O821)-ABS(O819))+Constants!$B$7)/(2*Constants!$B$7)</f>
        <v>0.5</v>
      </c>
      <c r="AQ821">
        <f t="shared" si="232"/>
        <v>1</v>
      </c>
      <c r="AR821">
        <f>(Constants!$B$3*Constants!$B$8*I821*K821+AS820)/(Constants!$B$9*Constants!$B$4)</f>
        <v>2.51327433628319</v>
      </c>
      <c r="AS821">
        <f>(Constants!$B$3*Constants!$B$8*I821*K821+AS820)-(AR821*Constants!$B$9*Constants!$B$4)</f>
        <v>0</v>
      </c>
      <c r="AT821">
        <f t="shared" si="233"/>
        <v>2058.37168141589</v>
      </c>
      <c r="AU821">
        <f t="array" ref="AU821">IF(SUMPRODUCT(--(SIGN(AN788:AN820)=SIGN(K789:K821)))=0,2,IF(AV820&gt;0,1,0))</f>
        <v>0</v>
      </c>
      <c r="AV821">
        <f>IF(AU821=2,ROUND(5*1000/Constants!$B$11,0),IF(AV820&gt;0,AV820-1,0))</f>
        <v>0</v>
      </c>
      <c r="AW821">
        <f t="shared" si="234"/>
        <v>0</v>
      </c>
      <c r="AX821">
        <f ca="1" t="array" ref="AX821">IF(AW821&gt;Constants!$B$12,2,IF(SUMPRODUCT(--(AX802:AX821=2))=0,0,1))</f>
        <v>2</v>
      </c>
      <c r="AZ821">
        <f t="array" ref="AZ821">IF(ABS(AG821)&gt;Constants!$B$13,2,IF(SUMPRODUCT(--(AZ801:AZ820=2))=0,0,1))</f>
        <v>0</v>
      </c>
    </row>
    <row r="822" spans="1:52">
      <c r="A822" s="3">
        <v>820</v>
      </c>
      <c r="B822">
        <f>Signals!D821</f>
        <v>1</v>
      </c>
      <c r="C822">
        <f>Signals!E821</f>
        <v>1</v>
      </c>
      <c r="D822">
        <f>Signals!G821</f>
        <v>0</v>
      </c>
      <c r="E822">
        <f>Signals!J821</f>
        <v>0</v>
      </c>
      <c r="F822">
        <f>Signals!K821</f>
        <v>0</v>
      </c>
      <c r="G822">
        <f>IF(Constants!$B$2=2,-B822,B822)</f>
        <v>1</v>
      </c>
      <c r="H822">
        <f>IF(Constants!$C$2=2,-C822,C822)</f>
        <v>1</v>
      </c>
      <c r="I822">
        <f t="shared" si="218"/>
        <v>1</v>
      </c>
      <c r="J822">
        <f t="shared" si="219"/>
        <v>1</v>
      </c>
      <c r="K822">
        <f t="shared" si="220"/>
        <v>1</v>
      </c>
      <c r="L822">
        <f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400.5</v>
      </c>
      <c r="M822">
        <f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400.5</v>
      </c>
      <c r="N822">
        <f t="shared" si="221"/>
        <v>400.5</v>
      </c>
      <c r="O822">
        <f t="shared" si="222"/>
        <v>400.5</v>
      </c>
      <c r="P822">
        <f>IF(I822&lt;&gt;0,(ABS(L822*Constants!$B$10)+50)/100,MAX(P821-ABS(N822*Constants!$B$4),0))</f>
        <v>0.54005</v>
      </c>
      <c r="Q822">
        <f>IF(J822&lt;&gt;0,(ABS(M822*Constants!$B$10)+50)/100,MAX(Q821-ABS(O822*Constants!$B$4),0))</f>
        <v>0.54005</v>
      </c>
      <c r="R822">
        <f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400.5</v>
      </c>
      <c r="S822">
        <f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400.5</v>
      </c>
      <c r="T822">
        <f t="shared" si="223"/>
        <v>400.5</v>
      </c>
      <c r="U822">
        <f t="shared" si="224"/>
        <v>400.5</v>
      </c>
      <c r="V822">
        <f>IF(I822&lt;&gt;0,(ABS(R822*Constants!$B$4)+50)/100,IF(R822=0,MAX((0-ABS(T822*Constants!$B$4)),0),(ABS(R822*Constants!$B$4)+50)/100))</f>
        <v>501.125</v>
      </c>
      <c r="W822">
        <f>IF(J822&lt;&gt;0,(ABS(S822*Constants!$B$4)+50)/100,IF(S822=0,MAX((0-ABS(U822*Constants!$B$4)),0),(ABS(S822*Constants!$B$4)+50)/100))</f>
        <v>501.125</v>
      </c>
      <c r="X822">
        <f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400.5</v>
      </c>
      <c r="Y822">
        <f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400.5</v>
      </c>
      <c r="Z822">
        <f t="shared" si="225"/>
        <v>400.5</v>
      </c>
      <c r="AA822">
        <f t="shared" si="226"/>
        <v>400.5</v>
      </c>
      <c r="AB822">
        <f>IF(I822&lt;&gt;0,(ABS(X822*Constants!$B$10)+50)/100,IF(X822=0,MAX((AB821-ABS(Z822*Constants!$B$4)),0),(ABS(X822*Constants!$B$4)+50)/100))</f>
        <v>0.54005</v>
      </c>
      <c r="AC822">
        <f>IF(J822&lt;&gt;0,(ABS(Y822*Constants!$B$10)+50)/100,IF(Y822=0,MAX((AC821-ABS(AA822*Constants!$B$4)),0),(ABS(Y822*Constants!$B$4)+50)/100))</f>
        <v>0.54005</v>
      </c>
      <c r="AD822">
        <f t="shared" si="227"/>
        <v>401</v>
      </c>
      <c r="AE822">
        <f t="shared" si="228"/>
        <v>400.5</v>
      </c>
      <c r="AF822">
        <f t="shared" si="229"/>
        <v>400.5</v>
      </c>
      <c r="AG822">
        <f>((Constants!$B$5*AG821)+Constants!$B$4*AD822+AH821)/(Constants!$B$5+Constants!$B$4)</f>
        <v>401</v>
      </c>
      <c r="AH822">
        <f>((Constants!$B$5*AG821)+Constants!$B$4*AD822+AH821)-(Constants!$B$5+Constants!$B$4)*AG822</f>
        <v>0</v>
      </c>
      <c r="AI822">
        <f>((Constants!$B$5*AI821)+Constants!$B$4*AE822+AJ821)/(Constants!$B$5+Constants!$B$4)</f>
        <v>400.5</v>
      </c>
      <c r="AJ822">
        <f>((Constants!$B$5*AI821)+Constants!$B$4*AE822+AJ821)-(Constants!$B$4+Constants!$B$5)*AI822</f>
        <v>0</v>
      </c>
      <c r="AK822">
        <f>((Constants!$B$5*AK821)+Constants!$B$4*AF822+AL821)/(Constants!$B$5+Constants!$B$4)</f>
        <v>400.5</v>
      </c>
      <c r="AL822">
        <f>((Constants!$B$5*AK821)+Constants!$B$4*AF822+AL821)-(Constants!$B$5+Constants!$B$4)*AK822</f>
        <v>0</v>
      </c>
      <c r="AM822">
        <f t="shared" si="230"/>
        <v>1</v>
      </c>
      <c r="AN822">
        <f t="shared" si="231"/>
        <v>1</v>
      </c>
      <c r="AO822">
        <f>(200000*(ABS(N822)-ABS(N820))+Constants!$B$7)/(2*Constants!$B$7)</f>
        <v>0.5</v>
      </c>
      <c r="AP822">
        <f>(200000*(ABS(O822)-ABS(O820))+Constants!$B$7)/(2*Constants!$B$7)</f>
        <v>0.5</v>
      </c>
      <c r="AQ822">
        <f t="shared" si="232"/>
        <v>1</v>
      </c>
      <c r="AR822">
        <f>(Constants!$B$3*Constants!$B$8*I822*K822+AS821)/(Constants!$B$9*Constants!$B$4)</f>
        <v>2.51327433628319</v>
      </c>
      <c r="AS822">
        <f>(Constants!$B$3*Constants!$B$8*I822*K822+AS821)-(AR822*Constants!$B$9*Constants!$B$4)</f>
        <v>0</v>
      </c>
      <c r="AT822">
        <f t="shared" si="233"/>
        <v>2060.88495575217</v>
      </c>
      <c r="AU822">
        <f t="array" ref="AU822">IF(SUMPRODUCT(--(SIGN(AN789:AN821)=SIGN(K790:K822)))=0,2,IF(AV821&gt;0,1,0))</f>
        <v>0</v>
      </c>
      <c r="AV822">
        <f>IF(AU822=2,ROUND(5*1000/Constants!$B$11,0),IF(AV821&gt;0,AV821-1,0))</f>
        <v>0</v>
      </c>
      <c r="AW822">
        <f t="shared" si="234"/>
        <v>0</v>
      </c>
      <c r="AX822">
        <f ca="1" t="array" ref="AX822">IF(AW822&gt;Constants!$B$12,2,IF(SUMPRODUCT(--(AX803:AX822=2))=0,0,1))</f>
        <v>2</v>
      </c>
      <c r="AZ822">
        <f t="array" ref="AZ822">IF(ABS(AG822)&gt;Constants!$B$13,2,IF(SUMPRODUCT(--(AZ802:AZ821=2))=0,0,1))</f>
        <v>0</v>
      </c>
    </row>
    <row r="823" spans="1:52">
      <c r="A823" s="3">
        <v>821</v>
      </c>
      <c r="B823">
        <f>Signals!D822</f>
        <v>1</v>
      </c>
      <c r="C823">
        <f>Signals!E822</f>
        <v>1</v>
      </c>
      <c r="D823">
        <f>Signals!G822</f>
        <v>0</v>
      </c>
      <c r="E823">
        <f>Signals!J822</f>
        <v>0</v>
      </c>
      <c r="F823">
        <f>Signals!K822</f>
        <v>0</v>
      </c>
      <c r="G823">
        <f>IF(Constants!$B$2=2,-B823,B823)</f>
        <v>1</v>
      </c>
      <c r="H823">
        <f>IF(Constants!$C$2=2,-C823,C823)</f>
        <v>1</v>
      </c>
      <c r="I823">
        <f t="shared" si="218"/>
        <v>1</v>
      </c>
      <c r="J823">
        <f t="shared" si="219"/>
        <v>1</v>
      </c>
      <c r="K823">
        <f t="shared" si="220"/>
        <v>1</v>
      </c>
      <c r="L823">
        <f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400.5</v>
      </c>
      <c r="M823">
        <f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400.5</v>
      </c>
      <c r="N823">
        <f t="shared" si="221"/>
        <v>400.5</v>
      </c>
      <c r="O823">
        <f t="shared" si="222"/>
        <v>400.5</v>
      </c>
      <c r="P823">
        <f>IF(I823&lt;&gt;0,(ABS(L823*Constants!$B$10)+50)/100,MAX(P822-ABS(N823*Constants!$B$4),0))</f>
        <v>0.54005</v>
      </c>
      <c r="Q823">
        <f>IF(J823&lt;&gt;0,(ABS(M823*Constants!$B$10)+50)/100,MAX(Q822-ABS(O823*Constants!$B$4),0))</f>
        <v>0.54005</v>
      </c>
      <c r="R823">
        <f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400.5</v>
      </c>
      <c r="S823">
        <f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400.5</v>
      </c>
      <c r="T823">
        <f t="shared" si="223"/>
        <v>400.5</v>
      </c>
      <c r="U823">
        <f t="shared" si="224"/>
        <v>400.5</v>
      </c>
      <c r="V823">
        <f>IF(I823&lt;&gt;0,(ABS(R823*Constants!$B$4)+50)/100,IF(R823=0,MAX((0-ABS(T823*Constants!$B$4)),0),(ABS(R823*Constants!$B$4)+50)/100))</f>
        <v>501.125</v>
      </c>
      <c r="W823">
        <f>IF(J823&lt;&gt;0,(ABS(S823*Constants!$B$4)+50)/100,IF(S823=0,MAX((0-ABS(U823*Constants!$B$4)),0),(ABS(S823*Constants!$B$4)+50)/100))</f>
        <v>501.125</v>
      </c>
      <c r="X823">
        <f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400.5</v>
      </c>
      <c r="Y823">
        <f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400.5</v>
      </c>
      <c r="Z823">
        <f t="shared" si="225"/>
        <v>400.5</v>
      </c>
      <c r="AA823">
        <f t="shared" si="226"/>
        <v>400.5</v>
      </c>
      <c r="AB823">
        <f>IF(I823&lt;&gt;0,(ABS(X823*Constants!$B$10)+50)/100,IF(X823=0,MAX((AB822-ABS(Z823*Constants!$B$4)),0),(ABS(X823*Constants!$B$4)+50)/100))</f>
        <v>0.54005</v>
      </c>
      <c r="AC823">
        <f>IF(J823&lt;&gt;0,(ABS(Y823*Constants!$B$10)+50)/100,IF(Y823=0,MAX((AC822-ABS(AA823*Constants!$B$4)),0),(ABS(Y823*Constants!$B$4)+50)/100))</f>
        <v>0.54005</v>
      </c>
      <c r="AD823">
        <f t="shared" si="227"/>
        <v>401</v>
      </c>
      <c r="AE823">
        <f t="shared" si="228"/>
        <v>400.5</v>
      </c>
      <c r="AF823">
        <f t="shared" si="229"/>
        <v>400.5</v>
      </c>
      <c r="AG823">
        <f>((Constants!$B$5*AG822)+Constants!$B$4*AD823+AH822)/(Constants!$B$5+Constants!$B$4)</f>
        <v>401</v>
      </c>
      <c r="AH823">
        <f>((Constants!$B$5*AG822)+Constants!$B$4*AD823+AH822)-(Constants!$B$5+Constants!$B$4)*AG823</f>
        <v>0</v>
      </c>
      <c r="AI823">
        <f>((Constants!$B$5*AI822)+Constants!$B$4*AE823+AJ822)/(Constants!$B$5+Constants!$B$4)</f>
        <v>400.5</v>
      </c>
      <c r="AJ823">
        <f>((Constants!$B$5*AI822)+Constants!$B$4*AE823+AJ822)-(Constants!$B$4+Constants!$B$5)*AI823</f>
        <v>0</v>
      </c>
      <c r="AK823">
        <f>((Constants!$B$5*AK822)+Constants!$B$4*AF823+AL822)/(Constants!$B$5+Constants!$B$4)</f>
        <v>400.5</v>
      </c>
      <c r="AL823">
        <f>((Constants!$B$5*AK822)+Constants!$B$4*AF823+AL822)-(Constants!$B$5+Constants!$B$4)*AK823</f>
        <v>0</v>
      </c>
      <c r="AM823">
        <f t="shared" si="230"/>
        <v>1</v>
      </c>
      <c r="AN823">
        <f t="shared" si="231"/>
        <v>1</v>
      </c>
      <c r="AO823">
        <f>(200000*(ABS(N823)-ABS(N821))+Constants!$B$7)/(2*Constants!$B$7)</f>
        <v>0.5</v>
      </c>
      <c r="AP823">
        <f>(200000*(ABS(O823)-ABS(O821))+Constants!$B$7)/(2*Constants!$B$7)</f>
        <v>0.5</v>
      </c>
      <c r="AQ823">
        <f t="shared" si="232"/>
        <v>1</v>
      </c>
      <c r="AR823">
        <f>(Constants!$B$3*Constants!$B$8*I823*K823+AS822)/(Constants!$B$9*Constants!$B$4)</f>
        <v>2.51327433628319</v>
      </c>
      <c r="AS823">
        <f>(Constants!$B$3*Constants!$B$8*I823*K823+AS822)-(AR823*Constants!$B$9*Constants!$B$4)</f>
        <v>0</v>
      </c>
      <c r="AT823">
        <f t="shared" si="233"/>
        <v>2063.39823008845</v>
      </c>
      <c r="AU823">
        <f t="array" ref="AU823">IF(SUMPRODUCT(--(SIGN(AN790:AN822)=SIGN(K791:K823)))=0,2,IF(AV822&gt;0,1,0))</f>
        <v>0</v>
      </c>
      <c r="AV823">
        <f>IF(AU823=2,ROUND(5*1000/Constants!$B$11,0),IF(AV822&gt;0,AV822-1,0))</f>
        <v>0</v>
      </c>
      <c r="AW823">
        <f t="shared" si="234"/>
        <v>0</v>
      </c>
      <c r="AX823">
        <f ca="1" t="array" ref="AX823">IF(AW823&gt;Constants!$B$12,2,IF(SUMPRODUCT(--(AX804:AX823=2))=0,0,1))</f>
        <v>2</v>
      </c>
      <c r="AZ823">
        <f t="array" ref="AZ823">IF(ABS(AG823)&gt;Constants!$B$13,2,IF(SUMPRODUCT(--(AZ803:AZ822=2))=0,0,1))</f>
        <v>0</v>
      </c>
    </row>
    <row r="824" spans="1:52">
      <c r="A824" s="3">
        <v>822</v>
      </c>
      <c r="B824">
        <f>Signals!D823</f>
        <v>1</v>
      </c>
      <c r="C824">
        <f>Signals!E823</f>
        <v>1</v>
      </c>
      <c r="D824">
        <f>Signals!G823</f>
        <v>0</v>
      </c>
      <c r="E824">
        <f>Signals!J823</f>
        <v>0</v>
      </c>
      <c r="F824">
        <f>Signals!K823</f>
        <v>0</v>
      </c>
      <c r="G824">
        <f>IF(Constants!$B$2=2,-B824,B824)</f>
        <v>1</v>
      </c>
      <c r="H824">
        <f>IF(Constants!$C$2=2,-C824,C824)</f>
        <v>1</v>
      </c>
      <c r="I824">
        <f t="shared" si="218"/>
        <v>1</v>
      </c>
      <c r="J824">
        <f t="shared" si="219"/>
        <v>1</v>
      </c>
      <c r="K824">
        <f t="shared" si="220"/>
        <v>1</v>
      </c>
      <c r="L824">
        <f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400.5</v>
      </c>
      <c r="M824">
        <f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400.5</v>
      </c>
      <c r="N824">
        <f t="shared" si="221"/>
        <v>400.5</v>
      </c>
      <c r="O824">
        <f t="shared" si="222"/>
        <v>400.5</v>
      </c>
      <c r="P824">
        <f>IF(I824&lt;&gt;0,(ABS(L824*Constants!$B$10)+50)/100,MAX(P823-ABS(N824*Constants!$B$4),0))</f>
        <v>0.54005</v>
      </c>
      <c r="Q824">
        <f>IF(J824&lt;&gt;0,(ABS(M824*Constants!$B$10)+50)/100,MAX(Q823-ABS(O824*Constants!$B$4),0))</f>
        <v>0.54005</v>
      </c>
      <c r="R824">
        <f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400.5</v>
      </c>
      <c r="S824">
        <f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400.5</v>
      </c>
      <c r="T824">
        <f t="shared" si="223"/>
        <v>400.5</v>
      </c>
      <c r="U824">
        <f t="shared" si="224"/>
        <v>400.5</v>
      </c>
      <c r="V824">
        <f>IF(I824&lt;&gt;0,(ABS(R824*Constants!$B$4)+50)/100,IF(R824=0,MAX((0-ABS(T824*Constants!$B$4)),0),(ABS(R824*Constants!$B$4)+50)/100))</f>
        <v>501.125</v>
      </c>
      <c r="W824">
        <f>IF(J824&lt;&gt;0,(ABS(S824*Constants!$B$4)+50)/100,IF(S824=0,MAX((0-ABS(U824*Constants!$B$4)),0),(ABS(S824*Constants!$B$4)+50)/100))</f>
        <v>501.125</v>
      </c>
      <c r="X824">
        <f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400.5</v>
      </c>
      <c r="Y824">
        <f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400.5</v>
      </c>
      <c r="Z824">
        <f t="shared" si="225"/>
        <v>400.5</v>
      </c>
      <c r="AA824">
        <f t="shared" si="226"/>
        <v>400.5</v>
      </c>
      <c r="AB824">
        <f>IF(I824&lt;&gt;0,(ABS(X824*Constants!$B$10)+50)/100,IF(X824=0,MAX((AB823-ABS(Z824*Constants!$B$4)),0),(ABS(X824*Constants!$B$4)+50)/100))</f>
        <v>0.54005</v>
      </c>
      <c r="AC824">
        <f>IF(J824&lt;&gt;0,(ABS(Y824*Constants!$B$10)+50)/100,IF(Y824=0,MAX((AC823-ABS(AA824*Constants!$B$4)),0),(ABS(Y824*Constants!$B$4)+50)/100))</f>
        <v>0.54005</v>
      </c>
      <c r="AD824">
        <f t="shared" si="227"/>
        <v>401</v>
      </c>
      <c r="AE824">
        <f t="shared" si="228"/>
        <v>400.5</v>
      </c>
      <c r="AF824">
        <f t="shared" si="229"/>
        <v>400.5</v>
      </c>
      <c r="AG824">
        <f>((Constants!$B$5*AG823)+Constants!$B$4*AD824+AH823)/(Constants!$B$5+Constants!$B$4)</f>
        <v>401</v>
      </c>
      <c r="AH824">
        <f>((Constants!$B$5*AG823)+Constants!$B$4*AD824+AH823)-(Constants!$B$5+Constants!$B$4)*AG824</f>
        <v>0</v>
      </c>
      <c r="AI824">
        <f>((Constants!$B$5*AI823)+Constants!$B$4*AE824+AJ823)/(Constants!$B$5+Constants!$B$4)</f>
        <v>400.5</v>
      </c>
      <c r="AJ824">
        <f>((Constants!$B$5*AI823)+Constants!$B$4*AE824+AJ823)-(Constants!$B$4+Constants!$B$5)*AI824</f>
        <v>0</v>
      </c>
      <c r="AK824">
        <f>((Constants!$B$5*AK823)+Constants!$B$4*AF824+AL823)/(Constants!$B$5+Constants!$B$4)</f>
        <v>400.5</v>
      </c>
      <c r="AL824">
        <f>((Constants!$B$5*AK823)+Constants!$B$4*AF824+AL823)-(Constants!$B$5+Constants!$B$4)*AK824</f>
        <v>0</v>
      </c>
      <c r="AM824">
        <f t="shared" si="230"/>
        <v>1</v>
      </c>
      <c r="AN824">
        <f t="shared" si="231"/>
        <v>1</v>
      </c>
      <c r="AO824">
        <f>(200000*(ABS(N824)-ABS(N822))+Constants!$B$7)/(2*Constants!$B$7)</f>
        <v>0.5</v>
      </c>
      <c r="AP824">
        <f>(200000*(ABS(O824)-ABS(O822))+Constants!$B$7)/(2*Constants!$B$7)</f>
        <v>0.5</v>
      </c>
      <c r="AQ824">
        <f t="shared" si="232"/>
        <v>1</v>
      </c>
      <c r="AR824">
        <f>(Constants!$B$3*Constants!$B$8*I824*K824+AS823)/(Constants!$B$9*Constants!$B$4)</f>
        <v>2.51327433628319</v>
      </c>
      <c r="AS824">
        <f>(Constants!$B$3*Constants!$B$8*I824*K824+AS823)-(AR824*Constants!$B$9*Constants!$B$4)</f>
        <v>0</v>
      </c>
      <c r="AT824">
        <f t="shared" si="233"/>
        <v>2065.91150442474</v>
      </c>
      <c r="AU824">
        <f t="array" ref="AU824">IF(SUMPRODUCT(--(SIGN(AN791:AN823)=SIGN(K792:K824)))=0,2,IF(AV823&gt;0,1,0))</f>
        <v>0</v>
      </c>
      <c r="AV824">
        <f>IF(AU824=2,ROUND(5*1000/Constants!$B$11,0),IF(AV823&gt;0,AV823-1,0))</f>
        <v>0</v>
      </c>
      <c r="AW824">
        <f t="shared" si="234"/>
        <v>0</v>
      </c>
      <c r="AX824">
        <f ca="1" t="array" ref="AX824">IF(AW824&gt;Constants!$B$12,2,IF(SUMPRODUCT(--(AX805:AX824=2))=0,0,1))</f>
        <v>2</v>
      </c>
      <c r="AZ824">
        <f t="array" ref="AZ824">IF(ABS(AG824)&gt;Constants!$B$13,2,IF(SUMPRODUCT(--(AZ804:AZ823=2))=0,0,1))</f>
        <v>0</v>
      </c>
    </row>
    <row r="825" spans="1:52">
      <c r="A825" s="3">
        <v>823</v>
      </c>
      <c r="B825">
        <f>Signals!D824</f>
        <v>1</v>
      </c>
      <c r="C825">
        <f>Signals!E824</f>
        <v>1</v>
      </c>
      <c r="D825">
        <f>Signals!G824</f>
        <v>0</v>
      </c>
      <c r="E825">
        <f>Signals!J824</f>
        <v>0</v>
      </c>
      <c r="F825">
        <f>Signals!K824</f>
        <v>0</v>
      </c>
      <c r="G825">
        <f>IF(Constants!$B$2=2,-B825,B825)</f>
        <v>1</v>
      </c>
      <c r="H825">
        <f>IF(Constants!$C$2=2,-C825,C825)</f>
        <v>1</v>
      </c>
      <c r="I825">
        <f t="shared" si="218"/>
        <v>1</v>
      </c>
      <c r="J825">
        <f t="shared" si="219"/>
        <v>1</v>
      </c>
      <c r="K825">
        <f t="shared" si="220"/>
        <v>1</v>
      </c>
      <c r="L825">
        <f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400.5</v>
      </c>
      <c r="M825">
        <f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400.5</v>
      </c>
      <c r="N825">
        <f t="shared" si="221"/>
        <v>400.5</v>
      </c>
      <c r="O825">
        <f t="shared" si="222"/>
        <v>400.5</v>
      </c>
      <c r="P825">
        <f>IF(I825&lt;&gt;0,(ABS(L825*Constants!$B$10)+50)/100,MAX(P824-ABS(N825*Constants!$B$4),0))</f>
        <v>0.54005</v>
      </c>
      <c r="Q825">
        <f>IF(J825&lt;&gt;0,(ABS(M825*Constants!$B$10)+50)/100,MAX(Q824-ABS(O825*Constants!$B$4),0))</f>
        <v>0.54005</v>
      </c>
      <c r="R825">
        <f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400.5</v>
      </c>
      <c r="S825">
        <f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400.5</v>
      </c>
      <c r="T825">
        <f t="shared" si="223"/>
        <v>400.5</v>
      </c>
      <c r="U825">
        <f t="shared" si="224"/>
        <v>400.5</v>
      </c>
      <c r="V825">
        <f>IF(I825&lt;&gt;0,(ABS(R825*Constants!$B$4)+50)/100,IF(R825=0,MAX((0-ABS(T825*Constants!$B$4)),0),(ABS(R825*Constants!$B$4)+50)/100))</f>
        <v>501.125</v>
      </c>
      <c r="W825">
        <f>IF(J825&lt;&gt;0,(ABS(S825*Constants!$B$4)+50)/100,IF(S825=0,MAX((0-ABS(U825*Constants!$B$4)),0),(ABS(S825*Constants!$B$4)+50)/100))</f>
        <v>501.125</v>
      </c>
      <c r="X825">
        <f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400.5</v>
      </c>
      <c r="Y825">
        <f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400.5</v>
      </c>
      <c r="Z825">
        <f t="shared" si="225"/>
        <v>400.5</v>
      </c>
      <c r="AA825">
        <f t="shared" si="226"/>
        <v>400.5</v>
      </c>
      <c r="AB825">
        <f>IF(I825&lt;&gt;0,(ABS(X825*Constants!$B$10)+50)/100,IF(X825=0,MAX((AB824-ABS(Z825*Constants!$B$4)),0),(ABS(X825*Constants!$B$4)+50)/100))</f>
        <v>0.54005</v>
      </c>
      <c r="AC825">
        <f>IF(J825&lt;&gt;0,(ABS(Y825*Constants!$B$10)+50)/100,IF(Y825=0,MAX((AC824-ABS(AA825*Constants!$B$4)),0),(ABS(Y825*Constants!$B$4)+50)/100))</f>
        <v>0.54005</v>
      </c>
      <c r="AD825">
        <f t="shared" si="227"/>
        <v>401</v>
      </c>
      <c r="AE825">
        <f t="shared" si="228"/>
        <v>400.5</v>
      </c>
      <c r="AF825">
        <f t="shared" si="229"/>
        <v>400.5</v>
      </c>
      <c r="AG825">
        <f>((Constants!$B$5*AG824)+Constants!$B$4*AD825+AH824)/(Constants!$B$5+Constants!$B$4)</f>
        <v>401</v>
      </c>
      <c r="AH825">
        <f>((Constants!$B$5*AG824)+Constants!$B$4*AD825+AH824)-(Constants!$B$5+Constants!$B$4)*AG825</f>
        <v>0</v>
      </c>
      <c r="AI825">
        <f>((Constants!$B$5*AI824)+Constants!$B$4*AE825+AJ824)/(Constants!$B$5+Constants!$B$4)</f>
        <v>400.5</v>
      </c>
      <c r="AJ825">
        <f>((Constants!$B$5*AI824)+Constants!$B$4*AE825+AJ824)-(Constants!$B$4+Constants!$B$5)*AI825</f>
        <v>0</v>
      </c>
      <c r="AK825">
        <f>((Constants!$B$5*AK824)+Constants!$B$4*AF825+AL824)/(Constants!$B$5+Constants!$B$4)</f>
        <v>400.5</v>
      </c>
      <c r="AL825">
        <f>((Constants!$B$5*AK824)+Constants!$B$4*AF825+AL824)-(Constants!$B$5+Constants!$B$4)*AK825</f>
        <v>0</v>
      </c>
      <c r="AM825">
        <f t="shared" si="230"/>
        <v>1</v>
      </c>
      <c r="AN825">
        <f t="shared" si="231"/>
        <v>1</v>
      </c>
      <c r="AO825">
        <f>(200000*(ABS(N825)-ABS(N823))+Constants!$B$7)/(2*Constants!$B$7)</f>
        <v>0.5</v>
      </c>
      <c r="AP825">
        <f>(200000*(ABS(O825)-ABS(O823))+Constants!$B$7)/(2*Constants!$B$7)</f>
        <v>0.5</v>
      </c>
      <c r="AQ825">
        <f t="shared" si="232"/>
        <v>1</v>
      </c>
      <c r="AR825">
        <f>(Constants!$B$3*Constants!$B$8*I825*K825+AS824)/(Constants!$B$9*Constants!$B$4)</f>
        <v>2.51327433628319</v>
      </c>
      <c r="AS825">
        <f>(Constants!$B$3*Constants!$B$8*I825*K825+AS824)-(AR825*Constants!$B$9*Constants!$B$4)</f>
        <v>0</v>
      </c>
      <c r="AT825">
        <f t="shared" si="233"/>
        <v>2068.42477876102</v>
      </c>
      <c r="AU825">
        <f t="array" ref="AU825">IF(SUMPRODUCT(--(SIGN(AN792:AN824)=SIGN(K793:K825)))=0,2,IF(AV824&gt;0,1,0))</f>
        <v>0</v>
      </c>
      <c r="AV825">
        <f>IF(AU825=2,ROUND(5*1000/Constants!$B$11,0),IF(AV824&gt;0,AV824-1,0))</f>
        <v>0</v>
      </c>
      <c r="AW825">
        <f t="shared" si="234"/>
        <v>0</v>
      </c>
      <c r="AX825">
        <f ca="1" t="array" ref="AX825">IF(AW825&gt;Constants!$B$12,2,IF(SUMPRODUCT(--(AX806:AX825=2))=0,0,1))</f>
        <v>2</v>
      </c>
      <c r="AZ825">
        <f t="array" ref="AZ825">IF(ABS(AG825)&gt;Constants!$B$13,2,IF(SUMPRODUCT(--(AZ805:AZ824=2))=0,0,1))</f>
        <v>0</v>
      </c>
    </row>
    <row r="826" spans="1:52">
      <c r="A826" s="3">
        <v>824</v>
      </c>
      <c r="B826">
        <f>Signals!D825</f>
        <v>1</v>
      </c>
      <c r="C826">
        <f>Signals!E825</f>
        <v>1</v>
      </c>
      <c r="D826">
        <f>Signals!G825</f>
        <v>0</v>
      </c>
      <c r="E826">
        <f>Signals!J825</f>
        <v>0</v>
      </c>
      <c r="F826">
        <f>Signals!K825</f>
        <v>0</v>
      </c>
      <c r="G826">
        <f>IF(Constants!$B$2=2,-B826,B826)</f>
        <v>1</v>
      </c>
      <c r="H826">
        <f>IF(Constants!$C$2=2,-C826,C826)</f>
        <v>1</v>
      </c>
      <c r="I826">
        <f t="shared" si="218"/>
        <v>1</v>
      </c>
      <c r="J826">
        <f t="shared" si="219"/>
        <v>1</v>
      </c>
      <c r="K826">
        <f t="shared" si="220"/>
        <v>1</v>
      </c>
      <c r="L826">
        <f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400.5</v>
      </c>
      <c r="M826">
        <f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400.5</v>
      </c>
      <c r="N826">
        <f t="shared" si="221"/>
        <v>400.5</v>
      </c>
      <c r="O826">
        <f t="shared" si="222"/>
        <v>400.5</v>
      </c>
      <c r="P826">
        <f>IF(I826&lt;&gt;0,(ABS(L826*Constants!$B$10)+50)/100,MAX(P825-ABS(N826*Constants!$B$4),0))</f>
        <v>0.54005</v>
      </c>
      <c r="Q826">
        <f>IF(J826&lt;&gt;0,(ABS(M826*Constants!$B$10)+50)/100,MAX(Q825-ABS(O826*Constants!$B$4),0))</f>
        <v>0.54005</v>
      </c>
      <c r="R826">
        <f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400.5</v>
      </c>
      <c r="S826">
        <f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400.5</v>
      </c>
      <c r="T826">
        <f t="shared" si="223"/>
        <v>400.5</v>
      </c>
      <c r="U826">
        <f t="shared" si="224"/>
        <v>400.5</v>
      </c>
      <c r="V826">
        <f>IF(I826&lt;&gt;0,(ABS(R826*Constants!$B$4)+50)/100,IF(R826=0,MAX((0-ABS(T826*Constants!$B$4)),0),(ABS(R826*Constants!$B$4)+50)/100))</f>
        <v>501.125</v>
      </c>
      <c r="W826">
        <f>IF(J826&lt;&gt;0,(ABS(S826*Constants!$B$4)+50)/100,IF(S826=0,MAX((0-ABS(U826*Constants!$B$4)),0),(ABS(S826*Constants!$B$4)+50)/100))</f>
        <v>501.125</v>
      </c>
      <c r="X826">
        <f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400.5</v>
      </c>
      <c r="Y826">
        <f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400.5</v>
      </c>
      <c r="Z826">
        <f t="shared" si="225"/>
        <v>400.5</v>
      </c>
      <c r="AA826">
        <f t="shared" si="226"/>
        <v>400.5</v>
      </c>
      <c r="AB826">
        <f>IF(I826&lt;&gt;0,(ABS(X826*Constants!$B$10)+50)/100,IF(X826=0,MAX((AB825-ABS(Z826*Constants!$B$4)),0),(ABS(X826*Constants!$B$4)+50)/100))</f>
        <v>0.54005</v>
      </c>
      <c r="AC826">
        <f>IF(J826&lt;&gt;0,(ABS(Y826*Constants!$B$10)+50)/100,IF(Y826=0,MAX((AC825-ABS(AA826*Constants!$B$4)),0),(ABS(Y826*Constants!$B$4)+50)/100))</f>
        <v>0.54005</v>
      </c>
      <c r="AD826">
        <f t="shared" si="227"/>
        <v>401</v>
      </c>
      <c r="AE826">
        <f t="shared" si="228"/>
        <v>400.5</v>
      </c>
      <c r="AF826">
        <f t="shared" si="229"/>
        <v>400.5</v>
      </c>
      <c r="AG826">
        <f>((Constants!$B$5*AG825)+Constants!$B$4*AD826+AH825)/(Constants!$B$5+Constants!$B$4)</f>
        <v>401</v>
      </c>
      <c r="AH826">
        <f>((Constants!$B$5*AG825)+Constants!$B$4*AD826+AH825)-(Constants!$B$5+Constants!$B$4)*AG826</f>
        <v>0</v>
      </c>
      <c r="AI826">
        <f>((Constants!$B$5*AI825)+Constants!$B$4*AE826+AJ825)/(Constants!$B$5+Constants!$B$4)</f>
        <v>400.5</v>
      </c>
      <c r="AJ826">
        <f>((Constants!$B$5*AI825)+Constants!$B$4*AE826+AJ825)-(Constants!$B$4+Constants!$B$5)*AI826</f>
        <v>0</v>
      </c>
      <c r="AK826">
        <f>((Constants!$B$5*AK825)+Constants!$B$4*AF826+AL825)/(Constants!$B$5+Constants!$B$4)</f>
        <v>400.5</v>
      </c>
      <c r="AL826">
        <f>((Constants!$B$5*AK825)+Constants!$B$4*AF826+AL825)-(Constants!$B$5+Constants!$B$4)*AK826</f>
        <v>0</v>
      </c>
      <c r="AM826">
        <f t="shared" si="230"/>
        <v>1</v>
      </c>
      <c r="AN826">
        <f t="shared" si="231"/>
        <v>1</v>
      </c>
      <c r="AO826">
        <f>(200000*(ABS(N826)-ABS(N824))+Constants!$B$7)/(2*Constants!$B$7)</f>
        <v>0.5</v>
      </c>
      <c r="AP826">
        <f>(200000*(ABS(O826)-ABS(O824))+Constants!$B$7)/(2*Constants!$B$7)</f>
        <v>0.5</v>
      </c>
      <c r="AQ826">
        <f t="shared" si="232"/>
        <v>1</v>
      </c>
      <c r="AR826">
        <f>(Constants!$B$3*Constants!$B$8*I826*K826+AS825)/(Constants!$B$9*Constants!$B$4)</f>
        <v>2.51327433628319</v>
      </c>
      <c r="AS826">
        <f>(Constants!$B$3*Constants!$B$8*I826*K826+AS825)-(AR826*Constants!$B$9*Constants!$B$4)</f>
        <v>0</v>
      </c>
      <c r="AT826">
        <f t="shared" si="233"/>
        <v>2070.9380530973</v>
      </c>
      <c r="AU826">
        <f t="array" ref="AU826">IF(SUMPRODUCT(--(SIGN(AN793:AN825)=SIGN(K794:K826)))=0,2,IF(AV825&gt;0,1,0))</f>
        <v>0</v>
      </c>
      <c r="AV826">
        <f>IF(AU826=2,ROUND(5*1000/Constants!$B$11,0),IF(AV825&gt;0,AV825-1,0))</f>
        <v>0</v>
      </c>
      <c r="AW826">
        <f t="shared" si="234"/>
        <v>0</v>
      </c>
      <c r="AX826">
        <f ca="1" t="array" ref="AX826">IF(AW826&gt;Constants!$B$12,2,IF(SUMPRODUCT(--(AX807:AX826=2))=0,0,1))</f>
        <v>2</v>
      </c>
      <c r="AZ826">
        <f t="array" ref="AZ826">IF(ABS(AG826)&gt;Constants!$B$13,2,IF(SUMPRODUCT(--(AZ806:AZ825=2))=0,0,1))</f>
        <v>0</v>
      </c>
    </row>
    <row r="827" spans="1:52">
      <c r="A827" s="3">
        <v>825</v>
      </c>
      <c r="B827">
        <f>Signals!D826</f>
        <v>1</v>
      </c>
      <c r="C827">
        <f>Signals!E826</f>
        <v>1</v>
      </c>
      <c r="D827">
        <f>Signals!G826</f>
        <v>0</v>
      </c>
      <c r="E827">
        <f>Signals!J826</f>
        <v>0</v>
      </c>
      <c r="F827">
        <f>Signals!K826</f>
        <v>0</v>
      </c>
      <c r="G827">
        <f>IF(Constants!$B$2=2,-B827,B827)</f>
        <v>1</v>
      </c>
      <c r="H827">
        <f>IF(Constants!$C$2=2,-C827,C827)</f>
        <v>1</v>
      </c>
      <c r="I827">
        <f t="shared" si="218"/>
        <v>1</v>
      </c>
      <c r="J827">
        <f t="shared" si="219"/>
        <v>1</v>
      </c>
      <c r="K827">
        <f t="shared" si="220"/>
        <v>1</v>
      </c>
      <c r="L827">
        <f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400.5</v>
      </c>
      <c r="M827">
        <f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400.5</v>
      </c>
      <c r="N827">
        <f t="shared" si="221"/>
        <v>400.5</v>
      </c>
      <c r="O827">
        <f t="shared" si="222"/>
        <v>400.5</v>
      </c>
      <c r="P827">
        <f>IF(I827&lt;&gt;0,(ABS(L827*Constants!$B$10)+50)/100,MAX(P826-ABS(N827*Constants!$B$4),0))</f>
        <v>0.54005</v>
      </c>
      <c r="Q827">
        <f>IF(J827&lt;&gt;0,(ABS(M827*Constants!$B$10)+50)/100,MAX(Q826-ABS(O827*Constants!$B$4),0))</f>
        <v>0.54005</v>
      </c>
      <c r="R827">
        <f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400.5</v>
      </c>
      <c r="S827">
        <f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400.5</v>
      </c>
      <c r="T827">
        <f t="shared" si="223"/>
        <v>400.5</v>
      </c>
      <c r="U827">
        <f t="shared" si="224"/>
        <v>400.5</v>
      </c>
      <c r="V827">
        <f>IF(I827&lt;&gt;0,(ABS(R827*Constants!$B$4)+50)/100,IF(R827=0,MAX((0-ABS(T827*Constants!$B$4)),0),(ABS(R827*Constants!$B$4)+50)/100))</f>
        <v>501.125</v>
      </c>
      <c r="W827">
        <f>IF(J827&lt;&gt;0,(ABS(S827*Constants!$B$4)+50)/100,IF(S827=0,MAX((0-ABS(U827*Constants!$B$4)),0),(ABS(S827*Constants!$B$4)+50)/100))</f>
        <v>501.125</v>
      </c>
      <c r="X827">
        <f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400.5</v>
      </c>
      <c r="Y827">
        <f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400.5</v>
      </c>
      <c r="Z827">
        <f t="shared" si="225"/>
        <v>400.5</v>
      </c>
      <c r="AA827">
        <f t="shared" si="226"/>
        <v>400.5</v>
      </c>
      <c r="AB827">
        <f>IF(I827&lt;&gt;0,(ABS(X827*Constants!$B$10)+50)/100,IF(X827=0,MAX((AB826-ABS(Z827*Constants!$B$4)),0),(ABS(X827*Constants!$B$4)+50)/100))</f>
        <v>0.54005</v>
      </c>
      <c r="AC827">
        <f>IF(J827&lt;&gt;0,(ABS(Y827*Constants!$B$10)+50)/100,IF(Y827=0,MAX((AC826-ABS(AA827*Constants!$B$4)),0),(ABS(Y827*Constants!$B$4)+50)/100))</f>
        <v>0.54005</v>
      </c>
      <c r="AD827">
        <f t="shared" si="227"/>
        <v>401</v>
      </c>
      <c r="AE827">
        <f t="shared" si="228"/>
        <v>400.5</v>
      </c>
      <c r="AF827">
        <f t="shared" si="229"/>
        <v>400.5</v>
      </c>
      <c r="AG827">
        <f>((Constants!$B$5*AG826)+Constants!$B$4*AD827+AH826)/(Constants!$B$5+Constants!$B$4)</f>
        <v>401</v>
      </c>
      <c r="AH827">
        <f>((Constants!$B$5*AG826)+Constants!$B$4*AD827+AH826)-(Constants!$B$5+Constants!$B$4)*AG827</f>
        <v>0</v>
      </c>
      <c r="AI827">
        <f>((Constants!$B$5*AI826)+Constants!$B$4*AE827+AJ826)/(Constants!$B$5+Constants!$B$4)</f>
        <v>400.5</v>
      </c>
      <c r="AJ827">
        <f>((Constants!$B$5*AI826)+Constants!$B$4*AE827+AJ826)-(Constants!$B$4+Constants!$B$5)*AI827</f>
        <v>0</v>
      </c>
      <c r="AK827">
        <f>((Constants!$B$5*AK826)+Constants!$B$4*AF827+AL826)/(Constants!$B$5+Constants!$B$4)</f>
        <v>400.5</v>
      </c>
      <c r="AL827">
        <f>((Constants!$B$5*AK826)+Constants!$B$4*AF827+AL826)-(Constants!$B$5+Constants!$B$4)*AK827</f>
        <v>0</v>
      </c>
      <c r="AM827">
        <f t="shared" si="230"/>
        <v>1</v>
      </c>
      <c r="AN827">
        <f t="shared" si="231"/>
        <v>1</v>
      </c>
      <c r="AO827">
        <f>(200000*(ABS(N827)-ABS(N825))+Constants!$B$7)/(2*Constants!$B$7)</f>
        <v>0.5</v>
      </c>
      <c r="AP827">
        <f>(200000*(ABS(O827)-ABS(O825))+Constants!$B$7)/(2*Constants!$B$7)</f>
        <v>0.5</v>
      </c>
      <c r="AQ827">
        <f t="shared" si="232"/>
        <v>1</v>
      </c>
      <c r="AR827">
        <f>(Constants!$B$3*Constants!$B$8*I827*K827+AS826)/(Constants!$B$9*Constants!$B$4)</f>
        <v>2.51327433628319</v>
      </c>
      <c r="AS827">
        <f>(Constants!$B$3*Constants!$B$8*I827*K827+AS826)-(AR827*Constants!$B$9*Constants!$B$4)</f>
        <v>0</v>
      </c>
      <c r="AT827">
        <f t="shared" si="233"/>
        <v>2073.45132743359</v>
      </c>
      <c r="AU827">
        <f t="array" ref="AU827">IF(SUMPRODUCT(--(SIGN(AN794:AN826)=SIGN(K795:K827)))=0,2,IF(AV826&gt;0,1,0))</f>
        <v>0</v>
      </c>
      <c r="AV827">
        <f>IF(AU827=2,ROUND(5*1000/Constants!$B$11,0),IF(AV826&gt;0,AV826-1,0))</f>
        <v>0</v>
      </c>
      <c r="AW827">
        <f t="shared" si="234"/>
        <v>0</v>
      </c>
      <c r="AX827">
        <f ca="1" t="array" ref="AX827">IF(AW827&gt;Constants!$B$12,2,IF(SUMPRODUCT(--(AX808:AX827=2))=0,0,1))</f>
        <v>2</v>
      </c>
      <c r="AZ827">
        <f t="array" ref="AZ827">IF(ABS(AG827)&gt;Constants!$B$13,2,IF(SUMPRODUCT(--(AZ807:AZ826=2))=0,0,1))</f>
        <v>0</v>
      </c>
    </row>
    <row r="828" spans="1:52">
      <c r="A828" s="3">
        <v>826</v>
      </c>
      <c r="B828">
        <f>Signals!D827</f>
        <v>1</v>
      </c>
      <c r="C828">
        <f>Signals!E827</f>
        <v>1</v>
      </c>
      <c r="D828">
        <f>Signals!G827</f>
        <v>0</v>
      </c>
      <c r="E828">
        <f>Signals!J827</f>
        <v>0</v>
      </c>
      <c r="F828">
        <f>Signals!K827</f>
        <v>0</v>
      </c>
      <c r="G828">
        <f>IF(Constants!$B$2=2,-B828,B828)</f>
        <v>1</v>
      </c>
      <c r="H828">
        <f>IF(Constants!$C$2=2,-C828,C828)</f>
        <v>1</v>
      </c>
      <c r="I828">
        <f t="shared" si="218"/>
        <v>1</v>
      </c>
      <c r="J828">
        <f t="shared" si="219"/>
        <v>1</v>
      </c>
      <c r="K828">
        <f t="shared" si="220"/>
        <v>1</v>
      </c>
      <c r="L828">
        <f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400.5</v>
      </c>
      <c r="M828">
        <f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400.5</v>
      </c>
      <c r="N828">
        <f t="shared" si="221"/>
        <v>400.5</v>
      </c>
      <c r="O828">
        <f t="shared" si="222"/>
        <v>400.5</v>
      </c>
      <c r="P828">
        <f>IF(I828&lt;&gt;0,(ABS(L828*Constants!$B$10)+50)/100,MAX(P827-ABS(N828*Constants!$B$4),0))</f>
        <v>0.54005</v>
      </c>
      <c r="Q828">
        <f>IF(J828&lt;&gt;0,(ABS(M828*Constants!$B$10)+50)/100,MAX(Q827-ABS(O828*Constants!$B$4),0))</f>
        <v>0.54005</v>
      </c>
      <c r="R828">
        <f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400.5</v>
      </c>
      <c r="S828">
        <f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400.5</v>
      </c>
      <c r="T828">
        <f t="shared" si="223"/>
        <v>400.5</v>
      </c>
      <c r="U828">
        <f t="shared" si="224"/>
        <v>400.5</v>
      </c>
      <c r="V828">
        <f>IF(I828&lt;&gt;0,(ABS(R828*Constants!$B$4)+50)/100,IF(R828=0,MAX((0-ABS(T828*Constants!$B$4)),0),(ABS(R828*Constants!$B$4)+50)/100))</f>
        <v>501.125</v>
      </c>
      <c r="W828">
        <f>IF(J828&lt;&gt;0,(ABS(S828*Constants!$B$4)+50)/100,IF(S828=0,MAX((0-ABS(U828*Constants!$B$4)),0),(ABS(S828*Constants!$B$4)+50)/100))</f>
        <v>501.125</v>
      </c>
      <c r="X828">
        <f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400.5</v>
      </c>
      <c r="Y828">
        <f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400.5</v>
      </c>
      <c r="Z828">
        <f t="shared" si="225"/>
        <v>400.5</v>
      </c>
      <c r="AA828">
        <f t="shared" si="226"/>
        <v>400.5</v>
      </c>
      <c r="AB828">
        <f>IF(I828&lt;&gt;0,(ABS(X828*Constants!$B$10)+50)/100,IF(X828=0,MAX((AB827-ABS(Z828*Constants!$B$4)),0),(ABS(X828*Constants!$B$4)+50)/100))</f>
        <v>0.54005</v>
      </c>
      <c r="AC828">
        <f>IF(J828&lt;&gt;0,(ABS(Y828*Constants!$B$10)+50)/100,IF(Y828=0,MAX((AC827-ABS(AA828*Constants!$B$4)),0),(ABS(Y828*Constants!$B$4)+50)/100))</f>
        <v>0.54005</v>
      </c>
      <c r="AD828">
        <f t="shared" si="227"/>
        <v>401</v>
      </c>
      <c r="AE828">
        <f t="shared" si="228"/>
        <v>400.5</v>
      </c>
      <c r="AF828">
        <f t="shared" si="229"/>
        <v>400.5</v>
      </c>
      <c r="AG828">
        <f>((Constants!$B$5*AG827)+Constants!$B$4*AD828+AH827)/(Constants!$B$5+Constants!$B$4)</f>
        <v>401</v>
      </c>
      <c r="AH828">
        <f>((Constants!$B$5*AG827)+Constants!$B$4*AD828+AH827)-(Constants!$B$5+Constants!$B$4)*AG828</f>
        <v>0</v>
      </c>
      <c r="AI828">
        <f>((Constants!$B$5*AI827)+Constants!$B$4*AE828+AJ827)/(Constants!$B$5+Constants!$B$4)</f>
        <v>400.5</v>
      </c>
      <c r="AJ828">
        <f>((Constants!$B$5*AI827)+Constants!$B$4*AE828+AJ827)-(Constants!$B$4+Constants!$B$5)*AI828</f>
        <v>0</v>
      </c>
      <c r="AK828">
        <f>((Constants!$B$5*AK827)+Constants!$B$4*AF828+AL827)/(Constants!$B$5+Constants!$B$4)</f>
        <v>400.5</v>
      </c>
      <c r="AL828">
        <f>((Constants!$B$5*AK827)+Constants!$B$4*AF828+AL827)-(Constants!$B$5+Constants!$B$4)*AK828</f>
        <v>0</v>
      </c>
      <c r="AM828">
        <f t="shared" si="230"/>
        <v>1</v>
      </c>
      <c r="AN828">
        <f t="shared" si="231"/>
        <v>1</v>
      </c>
      <c r="AO828">
        <f>(200000*(ABS(N828)-ABS(N826))+Constants!$B$7)/(2*Constants!$B$7)</f>
        <v>0.5</v>
      </c>
      <c r="AP828">
        <f>(200000*(ABS(O828)-ABS(O826))+Constants!$B$7)/(2*Constants!$B$7)</f>
        <v>0.5</v>
      </c>
      <c r="AQ828">
        <f t="shared" si="232"/>
        <v>1</v>
      </c>
      <c r="AR828">
        <f>(Constants!$B$3*Constants!$B$8*I828*K828+AS827)/(Constants!$B$9*Constants!$B$4)</f>
        <v>2.51327433628319</v>
      </c>
      <c r="AS828">
        <f>(Constants!$B$3*Constants!$B$8*I828*K828+AS827)-(AR828*Constants!$B$9*Constants!$B$4)</f>
        <v>0</v>
      </c>
      <c r="AT828">
        <f t="shared" si="233"/>
        <v>2075.96460176987</v>
      </c>
      <c r="AU828">
        <f t="array" ref="AU828">IF(SUMPRODUCT(--(SIGN(AN795:AN827)=SIGN(K796:K828)))=0,2,IF(AV827&gt;0,1,0))</f>
        <v>0</v>
      </c>
      <c r="AV828">
        <f>IF(AU828=2,ROUND(5*1000/Constants!$B$11,0),IF(AV827&gt;0,AV827-1,0))</f>
        <v>0</v>
      </c>
      <c r="AW828">
        <f t="shared" si="234"/>
        <v>0</v>
      </c>
      <c r="AX828">
        <f ca="1" t="array" ref="AX828">IF(AW828&gt;Constants!$B$12,2,IF(SUMPRODUCT(--(AX809:AX828=2))=0,0,1))</f>
        <v>2</v>
      </c>
      <c r="AZ828">
        <f t="array" ref="AZ828">IF(ABS(AG828)&gt;Constants!$B$13,2,IF(SUMPRODUCT(--(AZ808:AZ827=2))=0,0,1))</f>
        <v>0</v>
      </c>
    </row>
    <row r="829" spans="1:52">
      <c r="A829" s="3">
        <v>827</v>
      </c>
      <c r="B829">
        <f>Signals!D828</f>
        <v>1</v>
      </c>
      <c r="C829">
        <f>Signals!E828</f>
        <v>1</v>
      </c>
      <c r="D829">
        <f>Signals!G828</f>
        <v>0</v>
      </c>
      <c r="E829">
        <f>Signals!J828</f>
        <v>0</v>
      </c>
      <c r="F829">
        <f>Signals!K828</f>
        <v>0</v>
      </c>
      <c r="G829">
        <f>IF(Constants!$B$2=2,-B829,B829)</f>
        <v>1</v>
      </c>
      <c r="H829">
        <f>IF(Constants!$C$2=2,-C829,C829)</f>
        <v>1</v>
      </c>
      <c r="I829">
        <f t="shared" si="218"/>
        <v>1</v>
      </c>
      <c r="J829">
        <f t="shared" si="219"/>
        <v>1</v>
      </c>
      <c r="K829">
        <f t="shared" si="220"/>
        <v>1</v>
      </c>
      <c r="L829">
        <f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400.5</v>
      </c>
      <c r="M829">
        <f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400.5</v>
      </c>
      <c r="N829">
        <f t="shared" si="221"/>
        <v>400.5</v>
      </c>
      <c r="O829">
        <f t="shared" si="222"/>
        <v>400.5</v>
      </c>
      <c r="P829">
        <f>IF(I829&lt;&gt;0,(ABS(L829*Constants!$B$10)+50)/100,MAX(P828-ABS(N829*Constants!$B$4),0))</f>
        <v>0.54005</v>
      </c>
      <c r="Q829">
        <f>IF(J829&lt;&gt;0,(ABS(M829*Constants!$B$10)+50)/100,MAX(Q828-ABS(O829*Constants!$B$4),0))</f>
        <v>0.54005</v>
      </c>
      <c r="R829">
        <f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400.5</v>
      </c>
      <c r="S829">
        <f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400.5</v>
      </c>
      <c r="T829">
        <f t="shared" si="223"/>
        <v>400.5</v>
      </c>
      <c r="U829">
        <f t="shared" si="224"/>
        <v>400.5</v>
      </c>
      <c r="V829">
        <f>IF(I829&lt;&gt;0,(ABS(R829*Constants!$B$4)+50)/100,IF(R829=0,MAX((0-ABS(T829*Constants!$B$4)),0),(ABS(R829*Constants!$B$4)+50)/100))</f>
        <v>501.125</v>
      </c>
      <c r="W829">
        <f>IF(J829&lt;&gt;0,(ABS(S829*Constants!$B$4)+50)/100,IF(S829=0,MAX((0-ABS(U829*Constants!$B$4)),0),(ABS(S829*Constants!$B$4)+50)/100))</f>
        <v>501.125</v>
      </c>
      <c r="X829">
        <f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400.5</v>
      </c>
      <c r="Y829">
        <f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400.5</v>
      </c>
      <c r="Z829">
        <f t="shared" si="225"/>
        <v>400.5</v>
      </c>
      <c r="AA829">
        <f t="shared" si="226"/>
        <v>400.5</v>
      </c>
      <c r="AB829">
        <f>IF(I829&lt;&gt;0,(ABS(X829*Constants!$B$10)+50)/100,IF(X829=0,MAX((AB828-ABS(Z829*Constants!$B$4)),0),(ABS(X829*Constants!$B$4)+50)/100))</f>
        <v>0.54005</v>
      </c>
      <c r="AC829">
        <f>IF(J829&lt;&gt;0,(ABS(Y829*Constants!$B$10)+50)/100,IF(Y829=0,MAX((AC828-ABS(AA829*Constants!$B$4)),0),(ABS(Y829*Constants!$B$4)+50)/100))</f>
        <v>0.54005</v>
      </c>
      <c r="AD829">
        <f t="shared" si="227"/>
        <v>401</v>
      </c>
      <c r="AE829">
        <f t="shared" si="228"/>
        <v>400.5</v>
      </c>
      <c r="AF829">
        <f t="shared" si="229"/>
        <v>400.5</v>
      </c>
      <c r="AG829">
        <f>((Constants!$B$5*AG828)+Constants!$B$4*AD829+AH828)/(Constants!$B$5+Constants!$B$4)</f>
        <v>401</v>
      </c>
      <c r="AH829">
        <f>((Constants!$B$5*AG828)+Constants!$B$4*AD829+AH828)-(Constants!$B$5+Constants!$B$4)*AG829</f>
        <v>0</v>
      </c>
      <c r="AI829">
        <f>((Constants!$B$5*AI828)+Constants!$B$4*AE829+AJ828)/(Constants!$B$5+Constants!$B$4)</f>
        <v>400.5</v>
      </c>
      <c r="AJ829">
        <f>((Constants!$B$5*AI828)+Constants!$B$4*AE829+AJ828)-(Constants!$B$4+Constants!$B$5)*AI829</f>
        <v>0</v>
      </c>
      <c r="AK829">
        <f>((Constants!$B$5*AK828)+Constants!$B$4*AF829+AL828)/(Constants!$B$5+Constants!$B$4)</f>
        <v>400.5</v>
      </c>
      <c r="AL829">
        <f>((Constants!$B$5*AK828)+Constants!$B$4*AF829+AL828)-(Constants!$B$5+Constants!$B$4)*AK829</f>
        <v>0</v>
      </c>
      <c r="AM829">
        <f t="shared" si="230"/>
        <v>1</v>
      </c>
      <c r="AN829">
        <f t="shared" si="231"/>
        <v>1</v>
      </c>
      <c r="AO829">
        <f>(200000*(ABS(N829)-ABS(N827))+Constants!$B$7)/(2*Constants!$B$7)</f>
        <v>0.5</v>
      </c>
      <c r="AP829">
        <f>(200000*(ABS(O829)-ABS(O827))+Constants!$B$7)/(2*Constants!$B$7)</f>
        <v>0.5</v>
      </c>
      <c r="AQ829">
        <f t="shared" si="232"/>
        <v>1</v>
      </c>
      <c r="AR829">
        <f>(Constants!$B$3*Constants!$B$8*I829*K829+AS828)/(Constants!$B$9*Constants!$B$4)</f>
        <v>2.51327433628319</v>
      </c>
      <c r="AS829">
        <f>(Constants!$B$3*Constants!$B$8*I829*K829+AS828)-(AR829*Constants!$B$9*Constants!$B$4)</f>
        <v>0</v>
      </c>
      <c r="AT829">
        <f t="shared" si="233"/>
        <v>2078.47787610615</v>
      </c>
      <c r="AU829">
        <f t="array" ref="AU829">IF(SUMPRODUCT(--(SIGN(AN796:AN828)=SIGN(K797:K829)))=0,2,IF(AV828&gt;0,1,0))</f>
        <v>0</v>
      </c>
      <c r="AV829">
        <f>IF(AU829=2,ROUND(5*1000/Constants!$B$11,0),IF(AV828&gt;0,AV828-1,0))</f>
        <v>0</v>
      </c>
      <c r="AW829">
        <f t="shared" si="234"/>
        <v>0</v>
      </c>
      <c r="AX829">
        <f ca="1" t="array" ref="AX829">IF(AW829&gt;Constants!$B$12,2,IF(SUMPRODUCT(--(AX810:AX829=2))=0,0,1))</f>
        <v>2</v>
      </c>
      <c r="AZ829">
        <f t="array" ref="AZ829">IF(ABS(AG829)&gt;Constants!$B$13,2,IF(SUMPRODUCT(--(AZ809:AZ828=2))=0,0,1))</f>
        <v>0</v>
      </c>
    </row>
    <row r="830" spans="1:52">
      <c r="A830" s="3">
        <v>828</v>
      </c>
      <c r="B830">
        <f>Signals!D829</f>
        <v>1</v>
      </c>
      <c r="C830">
        <f>Signals!E829</f>
        <v>1</v>
      </c>
      <c r="D830">
        <f>Signals!G829</f>
        <v>0</v>
      </c>
      <c r="E830">
        <f>Signals!J829</f>
        <v>0</v>
      </c>
      <c r="F830">
        <f>Signals!K829</f>
        <v>0</v>
      </c>
      <c r="G830">
        <f>IF(Constants!$B$2=2,-B830,B830)</f>
        <v>1</v>
      </c>
      <c r="H830">
        <f>IF(Constants!$C$2=2,-C830,C830)</f>
        <v>1</v>
      </c>
      <c r="I830">
        <f t="shared" si="218"/>
        <v>1</v>
      </c>
      <c r="J830">
        <f t="shared" si="219"/>
        <v>1</v>
      </c>
      <c r="K830">
        <f t="shared" si="220"/>
        <v>1</v>
      </c>
      <c r="L830">
        <f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400.5</v>
      </c>
      <c r="M830">
        <f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400.5</v>
      </c>
      <c r="N830">
        <f t="shared" si="221"/>
        <v>400.5</v>
      </c>
      <c r="O830">
        <f t="shared" si="222"/>
        <v>400.5</v>
      </c>
      <c r="P830">
        <f>IF(I830&lt;&gt;0,(ABS(L830*Constants!$B$10)+50)/100,MAX(P829-ABS(N830*Constants!$B$4),0))</f>
        <v>0.54005</v>
      </c>
      <c r="Q830">
        <f>IF(J830&lt;&gt;0,(ABS(M830*Constants!$B$10)+50)/100,MAX(Q829-ABS(O830*Constants!$B$4),0))</f>
        <v>0.54005</v>
      </c>
      <c r="R830">
        <f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400.5</v>
      </c>
      <c r="S830">
        <f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400.5</v>
      </c>
      <c r="T830">
        <f t="shared" si="223"/>
        <v>400.5</v>
      </c>
      <c r="U830">
        <f t="shared" si="224"/>
        <v>400.5</v>
      </c>
      <c r="V830">
        <f>IF(I830&lt;&gt;0,(ABS(R830*Constants!$B$4)+50)/100,IF(R830=0,MAX((0-ABS(T830*Constants!$B$4)),0),(ABS(R830*Constants!$B$4)+50)/100))</f>
        <v>501.125</v>
      </c>
      <c r="W830">
        <f>IF(J830&lt;&gt;0,(ABS(S830*Constants!$B$4)+50)/100,IF(S830=0,MAX((0-ABS(U830*Constants!$B$4)),0),(ABS(S830*Constants!$B$4)+50)/100))</f>
        <v>501.125</v>
      </c>
      <c r="X830">
        <f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400.5</v>
      </c>
      <c r="Y830">
        <f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400.5</v>
      </c>
      <c r="Z830">
        <f t="shared" si="225"/>
        <v>400.5</v>
      </c>
      <c r="AA830">
        <f t="shared" si="226"/>
        <v>400.5</v>
      </c>
      <c r="AB830">
        <f>IF(I830&lt;&gt;0,(ABS(X830*Constants!$B$10)+50)/100,IF(X830=0,MAX((AB829-ABS(Z830*Constants!$B$4)),0),(ABS(X830*Constants!$B$4)+50)/100))</f>
        <v>0.54005</v>
      </c>
      <c r="AC830">
        <f>IF(J830&lt;&gt;0,(ABS(Y830*Constants!$B$10)+50)/100,IF(Y830=0,MAX((AC829-ABS(AA830*Constants!$B$4)),0),(ABS(Y830*Constants!$B$4)+50)/100))</f>
        <v>0.54005</v>
      </c>
      <c r="AD830">
        <f t="shared" si="227"/>
        <v>401</v>
      </c>
      <c r="AE830">
        <f t="shared" si="228"/>
        <v>400.5</v>
      </c>
      <c r="AF830">
        <f t="shared" si="229"/>
        <v>400.5</v>
      </c>
      <c r="AG830">
        <f>((Constants!$B$5*AG829)+Constants!$B$4*AD830+AH829)/(Constants!$B$5+Constants!$B$4)</f>
        <v>401</v>
      </c>
      <c r="AH830">
        <f>((Constants!$B$5*AG829)+Constants!$B$4*AD830+AH829)-(Constants!$B$5+Constants!$B$4)*AG830</f>
        <v>0</v>
      </c>
      <c r="AI830">
        <f>((Constants!$B$5*AI829)+Constants!$B$4*AE830+AJ829)/(Constants!$B$5+Constants!$B$4)</f>
        <v>400.5</v>
      </c>
      <c r="AJ830">
        <f>((Constants!$B$5*AI829)+Constants!$B$4*AE830+AJ829)-(Constants!$B$4+Constants!$B$5)*AI830</f>
        <v>0</v>
      </c>
      <c r="AK830">
        <f>((Constants!$B$5*AK829)+Constants!$B$4*AF830+AL829)/(Constants!$B$5+Constants!$B$4)</f>
        <v>400.5</v>
      </c>
      <c r="AL830">
        <f>((Constants!$B$5*AK829)+Constants!$B$4*AF830+AL829)-(Constants!$B$5+Constants!$B$4)*AK830</f>
        <v>0</v>
      </c>
      <c r="AM830">
        <f t="shared" si="230"/>
        <v>1</v>
      </c>
      <c r="AN830">
        <f t="shared" si="231"/>
        <v>1</v>
      </c>
      <c r="AO830">
        <f>(200000*(ABS(N830)-ABS(N828))+Constants!$B$7)/(2*Constants!$B$7)</f>
        <v>0.5</v>
      </c>
      <c r="AP830">
        <f>(200000*(ABS(O830)-ABS(O828))+Constants!$B$7)/(2*Constants!$B$7)</f>
        <v>0.5</v>
      </c>
      <c r="AQ830">
        <f t="shared" si="232"/>
        <v>1</v>
      </c>
      <c r="AR830">
        <f>(Constants!$B$3*Constants!$B$8*I830*K830+AS829)/(Constants!$B$9*Constants!$B$4)</f>
        <v>2.51327433628319</v>
      </c>
      <c r="AS830">
        <f>(Constants!$B$3*Constants!$B$8*I830*K830+AS829)-(AR830*Constants!$B$9*Constants!$B$4)</f>
        <v>0</v>
      </c>
      <c r="AT830">
        <f t="shared" si="233"/>
        <v>2080.99115044244</v>
      </c>
      <c r="AU830">
        <f t="array" ref="AU830">IF(SUMPRODUCT(--(SIGN(AN797:AN829)=SIGN(K798:K830)))=0,2,IF(AV829&gt;0,1,0))</f>
        <v>0</v>
      </c>
      <c r="AV830">
        <f>IF(AU830=2,ROUND(5*1000/Constants!$B$11,0),IF(AV829&gt;0,AV829-1,0))</f>
        <v>0</v>
      </c>
      <c r="AW830">
        <f t="shared" si="234"/>
        <v>0</v>
      </c>
      <c r="AX830">
        <f ca="1" t="array" ref="AX830">IF(AW830&gt;Constants!$B$12,2,IF(SUMPRODUCT(--(AX811:AX830=2))=0,0,1))</f>
        <v>2</v>
      </c>
      <c r="AZ830">
        <f t="array" ref="AZ830">IF(ABS(AG830)&gt;Constants!$B$13,2,IF(SUMPRODUCT(--(AZ810:AZ829=2))=0,0,1))</f>
        <v>0</v>
      </c>
    </row>
    <row r="831" spans="1:52">
      <c r="A831" s="3">
        <v>829</v>
      </c>
      <c r="B831">
        <f>Signals!D830</f>
        <v>1</v>
      </c>
      <c r="C831">
        <f>Signals!E830</f>
        <v>1</v>
      </c>
      <c r="D831">
        <f>Signals!G830</f>
        <v>0</v>
      </c>
      <c r="E831">
        <f>Signals!J830</f>
        <v>0</v>
      </c>
      <c r="F831">
        <f>Signals!K830</f>
        <v>0</v>
      </c>
      <c r="G831">
        <f>IF(Constants!$B$2=2,-B831,B831)</f>
        <v>1</v>
      </c>
      <c r="H831">
        <f>IF(Constants!$C$2=2,-C831,C831)</f>
        <v>1</v>
      </c>
      <c r="I831">
        <f t="shared" si="218"/>
        <v>1</v>
      </c>
      <c r="J831">
        <f t="shared" si="219"/>
        <v>1</v>
      </c>
      <c r="K831">
        <f t="shared" si="220"/>
        <v>1</v>
      </c>
      <c r="L831">
        <f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400.5</v>
      </c>
      <c r="M831">
        <f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400.5</v>
      </c>
      <c r="N831">
        <f t="shared" si="221"/>
        <v>400.5</v>
      </c>
      <c r="O831">
        <f t="shared" si="222"/>
        <v>400.5</v>
      </c>
      <c r="P831">
        <f>IF(I831&lt;&gt;0,(ABS(L831*Constants!$B$10)+50)/100,MAX(P830-ABS(N831*Constants!$B$4),0))</f>
        <v>0.54005</v>
      </c>
      <c r="Q831">
        <f>IF(J831&lt;&gt;0,(ABS(M831*Constants!$B$10)+50)/100,MAX(Q830-ABS(O831*Constants!$B$4),0))</f>
        <v>0.54005</v>
      </c>
      <c r="R831">
        <f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400.5</v>
      </c>
      <c r="S831">
        <f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400.5</v>
      </c>
      <c r="T831">
        <f t="shared" si="223"/>
        <v>400.5</v>
      </c>
      <c r="U831">
        <f t="shared" si="224"/>
        <v>400.5</v>
      </c>
      <c r="V831">
        <f>IF(I831&lt;&gt;0,(ABS(R831*Constants!$B$4)+50)/100,IF(R831=0,MAX((0-ABS(T831*Constants!$B$4)),0),(ABS(R831*Constants!$B$4)+50)/100))</f>
        <v>501.125</v>
      </c>
      <c r="W831">
        <f>IF(J831&lt;&gt;0,(ABS(S831*Constants!$B$4)+50)/100,IF(S831=0,MAX((0-ABS(U831*Constants!$B$4)),0),(ABS(S831*Constants!$B$4)+50)/100))</f>
        <v>501.125</v>
      </c>
      <c r="X831">
        <f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400.5</v>
      </c>
      <c r="Y831">
        <f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400.5</v>
      </c>
      <c r="Z831">
        <f t="shared" si="225"/>
        <v>400.5</v>
      </c>
      <c r="AA831">
        <f t="shared" si="226"/>
        <v>400.5</v>
      </c>
      <c r="AB831">
        <f>IF(I831&lt;&gt;0,(ABS(X831*Constants!$B$10)+50)/100,IF(X831=0,MAX((AB830-ABS(Z831*Constants!$B$4)),0),(ABS(X831*Constants!$B$4)+50)/100))</f>
        <v>0.54005</v>
      </c>
      <c r="AC831">
        <f>IF(J831&lt;&gt;0,(ABS(Y831*Constants!$B$10)+50)/100,IF(Y831=0,MAX((AC830-ABS(AA831*Constants!$B$4)),0),(ABS(Y831*Constants!$B$4)+50)/100))</f>
        <v>0.54005</v>
      </c>
      <c r="AD831">
        <f t="shared" si="227"/>
        <v>401</v>
      </c>
      <c r="AE831">
        <f t="shared" si="228"/>
        <v>400.5</v>
      </c>
      <c r="AF831">
        <f t="shared" si="229"/>
        <v>400.5</v>
      </c>
      <c r="AG831">
        <f>((Constants!$B$5*AG830)+Constants!$B$4*AD831+AH830)/(Constants!$B$5+Constants!$B$4)</f>
        <v>401</v>
      </c>
      <c r="AH831">
        <f>((Constants!$B$5*AG830)+Constants!$B$4*AD831+AH830)-(Constants!$B$5+Constants!$B$4)*AG831</f>
        <v>0</v>
      </c>
      <c r="AI831">
        <f>((Constants!$B$5*AI830)+Constants!$B$4*AE831+AJ830)/(Constants!$B$5+Constants!$B$4)</f>
        <v>400.5</v>
      </c>
      <c r="AJ831">
        <f>((Constants!$B$5*AI830)+Constants!$B$4*AE831+AJ830)-(Constants!$B$4+Constants!$B$5)*AI831</f>
        <v>0</v>
      </c>
      <c r="AK831">
        <f>((Constants!$B$5*AK830)+Constants!$B$4*AF831+AL830)/(Constants!$B$5+Constants!$B$4)</f>
        <v>400.5</v>
      </c>
      <c r="AL831">
        <f>((Constants!$B$5*AK830)+Constants!$B$4*AF831+AL830)-(Constants!$B$5+Constants!$B$4)*AK831</f>
        <v>0</v>
      </c>
      <c r="AM831">
        <f t="shared" si="230"/>
        <v>1</v>
      </c>
      <c r="AN831">
        <f t="shared" si="231"/>
        <v>1</v>
      </c>
      <c r="AO831">
        <f>(200000*(ABS(N831)-ABS(N829))+Constants!$B$7)/(2*Constants!$B$7)</f>
        <v>0.5</v>
      </c>
      <c r="AP831">
        <f>(200000*(ABS(O831)-ABS(O829))+Constants!$B$7)/(2*Constants!$B$7)</f>
        <v>0.5</v>
      </c>
      <c r="AQ831">
        <f t="shared" si="232"/>
        <v>1</v>
      </c>
      <c r="AR831">
        <f>(Constants!$B$3*Constants!$B$8*I831*K831+AS830)/(Constants!$B$9*Constants!$B$4)</f>
        <v>2.51327433628319</v>
      </c>
      <c r="AS831">
        <f>(Constants!$B$3*Constants!$B$8*I831*K831+AS830)-(AR831*Constants!$B$9*Constants!$B$4)</f>
        <v>0</v>
      </c>
      <c r="AT831">
        <f t="shared" si="233"/>
        <v>2083.50442477872</v>
      </c>
      <c r="AU831">
        <f t="array" ref="AU831">IF(SUMPRODUCT(--(SIGN(AN798:AN830)=SIGN(K799:K831)))=0,2,IF(AV830&gt;0,1,0))</f>
        <v>0</v>
      </c>
      <c r="AV831">
        <f>IF(AU831=2,ROUND(5*1000/Constants!$B$11,0),IF(AV830&gt;0,AV830-1,0))</f>
        <v>0</v>
      </c>
      <c r="AW831">
        <f t="shared" si="234"/>
        <v>0</v>
      </c>
      <c r="AX831">
        <f ca="1" t="array" ref="AX831">IF(AW831&gt;Constants!$B$12,2,IF(SUMPRODUCT(--(AX812:AX831=2))=0,0,1))</f>
        <v>2</v>
      </c>
      <c r="AZ831">
        <f t="array" ref="AZ831">IF(ABS(AG831)&gt;Constants!$B$13,2,IF(SUMPRODUCT(--(AZ811:AZ830=2))=0,0,1))</f>
        <v>0</v>
      </c>
    </row>
    <row r="832" spans="1:52">
      <c r="A832" s="3">
        <v>830</v>
      </c>
      <c r="B832">
        <f>Signals!D831</f>
        <v>1</v>
      </c>
      <c r="C832">
        <f>Signals!E831</f>
        <v>1</v>
      </c>
      <c r="D832">
        <f>Signals!G831</f>
        <v>0</v>
      </c>
      <c r="E832">
        <f>Signals!J831</f>
        <v>0</v>
      </c>
      <c r="F832">
        <f>Signals!K831</f>
        <v>0</v>
      </c>
      <c r="G832">
        <f>IF(Constants!$B$2=2,-B832,B832)</f>
        <v>1</v>
      </c>
      <c r="H832">
        <f>IF(Constants!$C$2=2,-C832,C832)</f>
        <v>1</v>
      </c>
      <c r="I832">
        <f t="shared" si="218"/>
        <v>1</v>
      </c>
      <c r="J832">
        <f t="shared" si="219"/>
        <v>1</v>
      </c>
      <c r="K832">
        <f t="shared" si="220"/>
        <v>1</v>
      </c>
      <c r="L832">
        <f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400.5</v>
      </c>
      <c r="M832">
        <f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400.5</v>
      </c>
      <c r="N832">
        <f t="shared" si="221"/>
        <v>400.5</v>
      </c>
      <c r="O832">
        <f t="shared" si="222"/>
        <v>400.5</v>
      </c>
      <c r="P832">
        <f>IF(I832&lt;&gt;0,(ABS(L832*Constants!$B$10)+50)/100,MAX(P831-ABS(N832*Constants!$B$4),0))</f>
        <v>0.54005</v>
      </c>
      <c r="Q832">
        <f>IF(J832&lt;&gt;0,(ABS(M832*Constants!$B$10)+50)/100,MAX(Q831-ABS(O832*Constants!$B$4),0))</f>
        <v>0.54005</v>
      </c>
      <c r="R832">
        <f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400.5</v>
      </c>
      <c r="S832">
        <f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400.5</v>
      </c>
      <c r="T832">
        <f t="shared" si="223"/>
        <v>400.5</v>
      </c>
      <c r="U832">
        <f t="shared" si="224"/>
        <v>400.5</v>
      </c>
      <c r="V832">
        <f>IF(I832&lt;&gt;0,(ABS(R832*Constants!$B$4)+50)/100,IF(R832=0,MAX((0-ABS(T832*Constants!$B$4)),0),(ABS(R832*Constants!$B$4)+50)/100))</f>
        <v>501.125</v>
      </c>
      <c r="W832">
        <f>IF(J832&lt;&gt;0,(ABS(S832*Constants!$B$4)+50)/100,IF(S832=0,MAX((0-ABS(U832*Constants!$B$4)),0),(ABS(S832*Constants!$B$4)+50)/100))</f>
        <v>501.125</v>
      </c>
      <c r="X832">
        <f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400.5</v>
      </c>
      <c r="Y832">
        <f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400.5</v>
      </c>
      <c r="Z832">
        <f t="shared" si="225"/>
        <v>400.5</v>
      </c>
      <c r="AA832">
        <f t="shared" si="226"/>
        <v>400.5</v>
      </c>
      <c r="AB832">
        <f>IF(I832&lt;&gt;0,(ABS(X832*Constants!$B$10)+50)/100,IF(X832=0,MAX((AB831-ABS(Z832*Constants!$B$4)),0),(ABS(X832*Constants!$B$4)+50)/100))</f>
        <v>0.54005</v>
      </c>
      <c r="AC832">
        <f>IF(J832&lt;&gt;0,(ABS(Y832*Constants!$B$10)+50)/100,IF(Y832=0,MAX((AC831-ABS(AA832*Constants!$B$4)),0),(ABS(Y832*Constants!$B$4)+50)/100))</f>
        <v>0.54005</v>
      </c>
      <c r="AD832">
        <f t="shared" si="227"/>
        <v>401</v>
      </c>
      <c r="AE832">
        <f t="shared" si="228"/>
        <v>400.5</v>
      </c>
      <c r="AF832">
        <f t="shared" si="229"/>
        <v>400.5</v>
      </c>
      <c r="AG832">
        <f>((Constants!$B$5*AG831)+Constants!$B$4*AD832+AH831)/(Constants!$B$5+Constants!$B$4)</f>
        <v>401</v>
      </c>
      <c r="AH832">
        <f>((Constants!$B$5*AG831)+Constants!$B$4*AD832+AH831)-(Constants!$B$5+Constants!$B$4)*AG832</f>
        <v>0</v>
      </c>
      <c r="AI832">
        <f>((Constants!$B$5*AI831)+Constants!$B$4*AE832+AJ831)/(Constants!$B$5+Constants!$B$4)</f>
        <v>400.5</v>
      </c>
      <c r="AJ832">
        <f>((Constants!$B$5*AI831)+Constants!$B$4*AE832+AJ831)-(Constants!$B$4+Constants!$B$5)*AI832</f>
        <v>0</v>
      </c>
      <c r="AK832">
        <f>((Constants!$B$5*AK831)+Constants!$B$4*AF832+AL831)/(Constants!$B$5+Constants!$B$4)</f>
        <v>400.5</v>
      </c>
      <c r="AL832">
        <f>((Constants!$B$5*AK831)+Constants!$B$4*AF832+AL831)-(Constants!$B$5+Constants!$B$4)*AK832</f>
        <v>0</v>
      </c>
      <c r="AM832">
        <f t="shared" si="230"/>
        <v>1</v>
      </c>
      <c r="AN832">
        <f t="shared" si="231"/>
        <v>1</v>
      </c>
      <c r="AO832">
        <f>(200000*(ABS(N832)-ABS(N830))+Constants!$B$7)/(2*Constants!$B$7)</f>
        <v>0.5</v>
      </c>
      <c r="AP832">
        <f>(200000*(ABS(O832)-ABS(O830))+Constants!$B$7)/(2*Constants!$B$7)</f>
        <v>0.5</v>
      </c>
      <c r="AQ832">
        <f t="shared" si="232"/>
        <v>1</v>
      </c>
      <c r="AR832">
        <f>(Constants!$B$3*Constants!$B$8*I832*K832+AS831)/(Constants!$B$9*Constants!$B$4)</f>
        <v>2.51327433628319</v>
      </c>
      <c r="AS832">
        <f>(Constants!$B$3*Constants!$B$8*I832*K832+AS831)-(AR832*Constants!$B$9*Constants!$B$4)</f>
        <v>0</v>
      </c>
      <c r="AT832">
        <f t="shared" si="233"/>
        <v>2086.017699115</v>
      </c>
      <c r="AU832">
        <f t="array" ref="AU832">IF(SUMPRODUCT(--(SIGN(AN799:AN831)=SIGN(K800:K832)))=0,2,IF(AV831&gt;0,1,0))</f>
        <v>0</v>
      </c>
      <c r="AV832">
        <f>IF(AU832=2,ROUND(5*1000/Constants!$B$11,0),IF(AV831&gt;0,AV831-1,0))</f>
        <v>0</v>
      </c>
      <c r="AW832">
        <f t="shared" si="234"/>
        <v>0</v>
      </c>
      <c r="AX832">
        <f ca="1" t="array" ref="AX832">IF(AW832&gt;Constants!$B$12,2,IF(SUMPRODUCT(--(AX813:AX832=2))=0,0,1))</f>
        <v>2</v>
      </c>
      <c r="AZ832">
        <f t="array" ref="AZ832">IF(ABS(AG832)&gt;Constants!$B$13,2,IF(SUMPRODUCT(--(AZ812:AZ831=2))=0,0,1))</f>
        <v>0</v>
      </c>
    </row>
    <row r="833" spans="1:52">
      <c r="A833" s="3">
        <v>831</v>
      </c>
      <c r="B833">
        <f>Signals!D832</f>
        <v>1</v>
      </c>
      <c r="C833">
        <f>Signals!E832</f>
        <v>1</v>
      </c>
      <c r="D833">
        <f>Signals!G832</f>
        <v>0</v>
      </c>
      <c r="E833">
        <f>Signals!J832</f>
        <v>0</v>
      </c>
      <c r="F833">
        <f>Signals!K832</f>
        <v>0</v>
      </c>
      <c r="G833">
        <f>IF(Constants!$B$2=2,-B833,B833)</f>
        <v>1</v>
      </c>
      <c r="H833">
        <f>IF(Constants!$C$2=2,-C833,C833)</f>
        <v>1</v>
      </c>
      <c r="I833">
        <f t="shared" si="218"/>
        <v>1</v>
      </c>
      <c r="J833">
        <f t="shared" si="219"/>
        <v>1</v>
      </c>
      <c r="K833">
        <f t="shared" si="220"/>
        <v>1</v>
      </c>
      <c r="L833">
        <f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400.5</v>
      </c>
      <c r="M833">
        <f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400.5</v>
      </c>
      <c r="N833">
        <f t="shared" si="221"/>
        <v>400.5</v>
      </c>
      <c r="O833">
        <f t="shared" si="222"/>
        <v>400.5</v>
      </c>
      <c r="P833">
        <f>IF(I833&lt;&gt;0,(ABS(L833*Constants!$B$10)+50)/100,MAX(P832-ABS(N833*Constants!$B$4),0))</f>
        <v>0.54005</v>
      </c>
      <c r="Q833">
        <f>IF(J833&lt;&gt;0,(ABS(M833*Constants!$B$10)+50)/100,MAX(Q832-ABS(O833*Constants!$B$4),0))</f>
        <v>0.54005</v>
      </c>
      <c r="R833">
        <f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400.5</v>
      </c>
      <c r="S833">
        <f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400.5</v>
      </c>
      <c r="T833">
        <f t="shared" si="223"/>
        <v>400.5</v>
      </c>
      <c r="U833">
        <f t="shared" si="224"/>
        <v>400.5</v>
      </c>
      <c r="V833">
        <f>IF(I833&lt;&gt;0,(ABS(R833*Constants!$B$4)+50)/100,IF(R833=0,MAX((0-ABS(T833*Constants!$B$4)),0),(ABS(R833*Constants!$B$4)+50)/100))</f>
        <v>501.125</v>
      </c>
      <c r="W833">
        <f>IF(J833&lt;&gt;0,(ABS(S833*Constants!$B$4)+50)/100,IF(S833=0,MAX((0-ABS(U833*Constants!$B$4)),0),(ABS(S833*Constants!$B$4)+50)/100))</f>
        <v>501.125</v>
      </c>
      <c r="X833">
        <f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400.5</v>
      </c>
      <c r="Y833">
        <f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400.5</v>
      </c>
      <c r="Z833">
        <f t="shared" si="225"/>
        <v>400.5</v>
      </c>
      <c r="AA833">
        <f t="shared" si="226"/>
        <v>400.5</v>
      </c>
      <c r="AB833">
        <f>IF(I833&lt;&gt;0,(ABS(X833*Constants!$B$10)+50)/100,IF(X833=0,MAX((AB832-ABS(Z833*Constants!$B$4)),0),(ABS(X833*Constants!$B$4)+50)/100))</f>
        <v>0.54005</v>
      </c>
      <c r="AC833">
        <f>IF(J833&lt;&gt;0,(ABS(Y833*Constants!$B$10)+50)/100,IF(Y833=0,MAX((AC832-ABS(AA833*Constants!$B$4)),0),(ABS(Y833*Constants!$B$4)+50)/100))</f>
        <v>0.54005</v>
      </c>
      <c r="AD833">
        <f t="shared" si="227"/>
        <v>401</v>
      </c>
      <c r="AE833">
        <f t="shared" si="228"/>
        <v>400.5</v>
      </c>
      <c r="AF833">
        <f t="shared" si="229"/>
        <v>400.5</v>
      </c>
      <c r="AG833">
        <f>((Constants!$B$5*AG832)+Constants!$B$4*AD833+AH832)/(Constants!$B$5+Constants!$B$4)</f>
        <v>401</v>
      </c>
      <c r="AH833">
        <f>((Constants!$B$5*AG832)+Constants!$B$4*AD833+AH832)-(Constants!$B$5+Constants!$B$4)*AG833</f>
        <v>0</v>
      </c>
      <c r="AI833">
        <f>((Constants!$B$5*AI832)+Constants!$B$4*AE833+AJ832)/(Constants!$B$5+Constants!$B$4)</f>
        <v>400.5</v>
      </c>
      <c r="AJ833">
        <f>((Constants!$B$5*AI832)+Constants!$B$4*AE833+AJ832)-(Constants!$B$4+Constants!$B$5)*AI833</f>
        <v>0</v>
      </c>
      <c r="AK833">
        <f>((Constants!$B$5*AK832)+Constants!$B$4*AF833+AL832)/(Constants!$B$5+Constants!$B$4)</f>
        <v>400.5</v>
      </c>
      <c r="AL833">
        <f>((Constants!$B$5*AK832)+Constants!$B$4*AF833+AL832)-(Constants!$B$5+Constants!$B$4)*AK833</f>
        <v>0</v>
      </c>
      <c r="AM833">
        <f t="shared" si="230"/>
        <v>1</v>
      </c>
      <c r="AN833">
        <f t="shared" si="231"/>
        <v>1</v>
      </c>
      <c r="AO833">
        <f>(200000*(ABS(N833)-ABS(N831))+Constants!$B$7)/(2*Constants!$B$7)</f>
        <v>0.5</v>
      </c>
      <c r="AP833">
        <f>(200000*(ABS(O833)-ABS(O831))+Constants!$B$7)/(2*Constants!$B$7)</f>
        <v>0.5</v>
      </c>
      <c r="AQ833">
        <f t="shared" si="232"/>
        <v>1</v>
      </c>
      <c r="AR833">
        <f>(Constants!$B$3*Constants!$B$8*I833*K833+AS832)/(Constants!$B$9*Constants!$B$4)</f>
        <v>2.51327433628319</v>
      </c>
      <c r="AS833">
        <f>(Constants!$B$3*Constants!$B$8*I833*K833+AS832)-(AR833*Constants!$B$9*Constants!$B$4)</f>
        <v>0</v>
      </c>
      <c r="AT833">
        <f t="shared" si="233"/>
        <v>2088.53097345129</v>
      </c>
      <c r="AU833">
        <f t="array" ref="AU833">IF(SUMPRODUCT(--(SIGN(AN800:AN832)=SIGN(K801:K833)))=0,2,IF(AV832&gt;0,1,0))</f>
        <v>0</v>
      </c>
      <c r="AV833">
        <f>IF(AU833=2,ROUND(5*1000/Constants!$B$11,0),IF(AV832&gt;0,AV832-1,0))</f>
        <v>0</v>
      </c>
      <c r="AW833">
        <f t="shared" si="234"/>
        <v>0</v>
      </c>
      <c r="AX833">
        <f ca="1" t="array" ref="AX833">IF(AW833&gt;Constants!$B$12,2,IF(SUMPRODUCT(--(AX814:AX833=2))=0,0,1))</f>
        <v>2</v>
      </c>
      <c r="AZ833">
        <f t="array" ref="AZ833">IF(ABS(AG833)&gt;Constants!$B$13,2,IF(SUMPRODUCT(--(AZ813:AZ832=2))=0,0,1))</f>
        <v>0</v>
      </c>
    </row>
    <row r="834" spans="1:52">
      <c r="A834" s="3">
        <v>832</v>
      </c>
      <c r="B834">
        <f>Signals!D833</f>
        <v>1</v>
      </c>
      <c r="C834">
        <f>Signals!E833</f>
        <v>1</v>
      </c>
      <c r="D834">
        <f>Signals!G833</f>
        <v>0</v>
      </c>
      <c r="E834">
        <f>Signals!J833</f>
        <v>0</v>
      </c>
      <c r="F834">
        <f>Signals!K833</f>
        <v>0</v>
      </c>
      <c r="G834">
        <f>IF(Constants!$B$2=2,-B834,B834)</f>
        <v>1</v>
      </c>
      <c r="H834">
        <f>IF(Constants!$C$2=2,-C834,C834)</f>
        <v>1</v>
      </c>
      <c r="I834">
        <f t="shared" si="218"/>
        <v>1</v>
      </c>
      <c r="J834">
        <f t="shared" si="219"/>
        <v>1</v>
      </c>
      <c r="K834">
        <f t="shared" si="220"/>
        <v>1</v>
      </c>
      <c r="L834">
        <f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400.5</v>
      </c>
      <c r="M834">
        <f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400.5</v>
      </c>
      <c r="N834">
        <f t="shared" si="221"/>
        <v>400.5</v>
      </c>
      <c r="O834">
        <f t="shared" si="222"/>
        <v>400.5</v>
      </c>
      <c r="P834">
        <f>IF(I834&lt;&gt;0,(ABS(L834*Constants!$B$10)+50)/100,MAX(P833-ABS(N834*Constants!$B$4),0))</f>
        <v>0.54005</v>
      </c>
      <c r="Q834">
        <f>IF(J834&lt;&gt;0,(ABS(M834*Constants!$B$10)+50)/100,MAX(Q833-ABS(O834*Constants!$B$4),0))</f>
        <v>0.54005</v>
      </c>
      <c r="R834">
        <f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400.5</v>
      </c>
      <c r="S834">
        <f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400.5</v>
      </c>
      <c r="T834">
        <f t="shared" si="223"/>
        <v>400.5</v>
      </c>
      <c r="U834">
        <f t="shared" si="224"/>
        <v>400.5</v>
      </c>
      <c r="V834">
        <f>IF(I834&lt;&gt;0,(ABS(R834*Constants!$B$4)+50)/100,IF(R834=0,MAX((0-ABS(T834*Constants!$B$4)),0),(ABS(R834*Constants!$B$4)+50)/100))</f>
        <v>501.125</v>
      </c>
      <c r="W834">
        <f>IF(J834&lt;&gt;0,(ABS(S834*Constants!$B$4)+50)/100,IF(S834=0,MAX((0-ABS(U834*Constants!$B$4)),0),(ABS(S834*Constants!$B$4)+50)/100))</f>
        <v>501.125</v>
      </c>
      <c r="X834">
        <f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400.5</v>
      </c>
      <c r="Y834">
        <f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400.5</v>
      </c>
      <c r="Z834">
        <f t="shared" si="225"/>
        <v>400.5</v>
      </c>
      <c r="AA834">
        <f t="shared" si="226"/>
        <v>400.5</v>
      </c>
      <c r="AB834">
        <f>IF(I834&lt;&gt;0,(ABS(X834*Constants!$B$10)+50)/100,IF(X834=0,MAX((AB833-ABS(Z834*Constants!$B$4)),0),(ABS(X834*Constants!$B$4)+50)/100))</f>
        <v>0.54005</v>
      </c>
      <c r="AC834">
        <f>IF(J834&lt;&gt;0,(ABS(Y834*Constants!$B$10)+50)/100,IF(Y834=0,MAX((AC833-ABS(AA834*Constants!$B$4)),0),(ABS(Y834*Constants!$B$4)+50)/100))</f>
        <v>0.54005</v>
      </c>
      <c r="AD834">
        <f t="shared" si="227"/>
        <v>401</v>
      </c>
      <c r="AE834">
        <f t="shared" si="228"/>
        <v>400.5</v>
      </c>
      <c r="AF834">
        <f t="shared" si="229"/>
        <v>400.5</v>
      </c>
      <c r="AG834">
        <f>((Constants!$B$5*AG833)+Constants!$B$4*AD834+AH833)/(Constants!$B$5+Constants!$B$4)</f>
        <v>401</v>
      </c>
      <c r="AH834">
        <f>((Constants!$B$5*AG833)+Constants!$B$4*AD834+AH833)-(Constants!$B$5+Constants!$B$4)*AG834</f>
        <v>0</v>
      </c>
      <c r="AI834">
        <f>((Constants!$B$5*AI833)+Constants!$B$4*AE834+AJ833)/(Constants!$B$5+Constants!$B$4)</f>
        <v>400.5</v>
      </c>
      <c r="AJ834">
        <f>((Constants!$B$5*AI833)+Constants!$B$4*AE834+AJ833)-(Constants!$B$4+Constants!$B$5)*AI834</f>
        <v>0</v>
      </c>
      <c r="AK834">
        <f>((Constants!$B$5*AK833)+Constants!$B$4*AF834+AL833)/(Constants!$B$5+Constants!$B$4)</f>
        <v>400.5</v>
      </c>
      <c r="AL834">
        <f>((Constants!$B$5*AK833)+Constants!$B$4*AF834+AL833)-(Constants!$B$5+Constants!$B$4)*AK834</f>
        <v>0</v>
      </c>
      <c r="AM834">
        <f t="shared" si="230"/>
        <v>1</v>
      </c>
      <c r="AN834">
        <f t="shared" si="231"/>
        <v>1</v>
      </c>
      <c r="AO834">
        <f>(200000*(ABS(N834)-ABS(N832))+Constants!$B$7)/(2*Constants!$B$7)</f>
        <v>0.5</v>
      </c>
      <c r="AP834">
        <f>(200000*(ABS(O834)-ABS(O832))+Constants!$B$7)/(2*Constants!$B$7)</f>
        <v>0.5</v>
      </c>
      <c r="AQ834">
        <f t="shared" si="232"/>
        <v>1</v>
      </c>
      <c r="AR834">
        <f>(Constants!$B$3*Constants!$B$8*I834*K834+AS833)/(Constants!$B$9*Constants!$B$4)</f>
        <v>2.51327433628319</v>
      </c>
      <c r="AS834">
        <f>(Constants!$B$3*Constants!$B$8*I834*K834+AS833)-(AR834*Constants!$B$9*Constants!$B$4)</f>
        <v>0</v>
      </c>
      <c r="AT834">
        <f t="shared" si="233"/>
        <v>2091.04424778757</v>
      </c>
      <c r="AU834">
        <f t="array" ref="AU834">IF(SUMPRODUCT(--(SIGN(AN801:AN833)=SIGN(K802:K834)))=0,2,IF(AV833&gt;0,1,0))</f>
        <v>0</v>
      </c>
      <c r="AV834">
        <f>IF(AU834=2,ROUND(5*1000/Constants!$B$11,0),IF(AV833&gt;0,AV833-1,0))</f>
        <v>0</v>
      </c>
      <c r="AW834">
        <f t="shared" si="234"/>
        <v>0</v>
      </c>
      <c r="AX834">
        <f ca="1" t="array" ref="AX834">IF(AW834&gt;Constants!$B$12,2,IF(SUMPRODUCT(--(AX815:AX834=2))=0,0,1))</f>
        <v>0</v>
      </c>
      <c r="AZ834">
        <f t="array" ref="AZ834">IF(ABS(AG834)&gt;Constants!$B$13,2,IF(SUMPRODUCT(--(AZ814:AZ833=2))=0,0,1))</f>
        <v>0</v>
      </c>
    </row>
    <row r="835" spans="1:52">
      <c r="A835" s="3">
        <v>833</v>
      </c>
      <c r="B835">
        <f>Signals!D834</f>
        <v>1</v>
      </c>
      <c r="C835">
        <f>Signals!E834</f>
        <v>1</v>
      </c>
      <c r="D835">
        <f>Signals!G834</f>
        <v>0</v>
      </c>
      <c r="E835">
        <f>Signals!J834</f>
        <v>0</v>
      </c>
      <c r="F835">
        <f>Signals!K834</f>
        <v>0</v>
      </c>
      <c r="G835">
        <f>IF(Constants!$B$2=2,-B835,B835)</f>
        <v>1</v>
      </c>
      <c r="H835">
        <f>IF(Constants!$C$2=2,-C835,C835)</f>
        <v>1</v>
      </c>
      <c r="I835">
        <f t="shared" si="218"/>
        <v>1</v>
      </c>
      <c r="J835">
        <f t="shared" si="219"/>
        <v>1</v>
      </c>
      <c r="K835">
        <f t="shared" si="220"/>
        <v>1</v>
      </c>
      <c r="L835">
        <f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400.5</v>
      </c>
      <c r="M835">
        <f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400.5</v>
      </c>
      <c r="N835">
        <f t="shared" si="221"/>
        <v>400.5</v>
      </c>
      <c r="O835">
        <f t="shared" si="222"/>
        <v>400.5</v>
      </c>
      <c r="P835">
        <f>IF(I835&lt;&gt;0,(ABS(L835*Constants!$B$10)+50)/100,MAX(P834-ABS(N835*Constants!$B$4),0))</f>
        <v>0.54005</v>
      </c>
      <c r="Q835">
        <f>IF(J835&lt;&gt;0,(ABS(M835*Constants!$B$10)+50)/100,MAX(Q834-ABS(O835*Constants!$B$4),0))</f>
        <v>0.54005</v>
      </c>
      <c r="R835">
        <f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400.5</v>
      </c>
      <c r="S835">
        <f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400.5</v>
      </c>
      <c r="T835">
        <f t="shared" si="223"/>
        <v>400.5</v>
      </c>
      <c r="U835">
        <f t="shared" si="224"/>
        <v>400.5</v>
      </c>
      <c r="V835">
        <f>IF(I835&lt;&gt;0,(ABS(R835*Constants!$B$4)+50)/100,IF(R835=0,MAX((0-ABS(T835*Constants!$B$4)),0),(ABS(R835*Constants!$B$4)+50)/100))</f>
        <v>501.125</v>
      </c>
      <c r="W835">
        <f>IF(J835&lt;&gt;0,(ABS(S835*Constants!$B$4)+50)/100,IF(S835=0,MAX((0-ABS(U835*Constants!$B$4)),0),(ABS(S835*Constants!$B$4)+50)/100))</f>
        <v>501.125</v>
      </c>
      <c r="X835">
        <f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400.5</v>
      </c>
      <c r="Y835">
        <f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400.5</v>
      </c>
      <c r="Z835">
        <f t="shared" si="225"/>
        <v>400.5</v>
      </c>
      <c r="AA835">
        <f t="shared" si="226"/>
        <v>400.5</v>
      </c>
      <c r="AB835">
        <f>IF(I835&lt;&gt;0,(ABS(X835*Constants!$B$10)+50)/100,IF(X835=0,MAX((AB834-ABS(Z835*Constants!$B$4)),0),(ABS(X835*Constants!$B$4)+50)/100))</f>
        <v>0.54005</v>
      </c>
      <c r="AC835">
        <f>IF(J835&lt;&gt;0,(ABS(Y835*Constants!$B$10)+50)/100,IF(Y835=0,MAX((AC834-ABS(AA835*Constants!$B$4)),0),(ABS(Y835*Constants!$B$4)+50)/100))</f>
        <v>0.54005</v>
      </c>
      <c r="AD835">
        <f t="shared" si="227"/>
        <v>401</v>
      </c>
      <c r="AE835">
        <f t="shared" si="228"/>
        <v>400.5</v>
      </c>
      <c r="AF835">
        <f t="shared" si="229"/>
        <v>400.5</v>
      </c>
      <c r="AG835">
        <f>((Constants!$B$5*AG834)+Constants!$B$4*AD835+AH834)/(Constants!$B$5+Constants!$B$4)</f>
        <v>401</v>
      </c>
      <c r="AH835">
        <f>((Constants!$B$5*AG834)+Constants!$B$4*AD835+AH834)-(Constants!$B$5+Constants!$B$4)*AG835</f>
        <v>0</v>
      </c>
      <c r="AI835">
        <f>((Constants!$B$5*AI834)+Constants!$B$4*AE835+AJ834)/(Constants!$B$5+Constants!$B$4)</f>
        <v>400.5</v>
      </c>
      <c r="AJ835">
        <f>((Constants!$B$5*AI834)+Constants!$B$4*AE835+AJ834)-(Constants!$B$4+Constants!$B$5)*AI835</f>
        <v>0</v>
      </c>
      <c r="AK835">
        <f>((Constants!$B$5*AK834)+Constants!$B$4*AF835+AL834)/(Constants!$B$5+Constants!$B$4)</f>
        <v>400.5</v>
      </c>
      <c r="AL835">
        <f>((Constants!$B$5*AK834)+Constants!$B$4*AF835+AL834)-(Constants!$B$5+Constants!$B$4)*AK835</f>
        <v>0</v>
      </c>
      <c r="AM835">
        <f t="shared" si="230"/>
        <v>1</v>
      </c>
      <c r="AN835">
        <f t="shared" si="231"/>
        <v>1</v>
      </c>
      <c r="AO835">
        <f>(200000*(ABS(N835)-ABS(N833))+Constants!$B$7)/(2*Constants!$B$7)</f>
        <v>0.5</v>
      </c>
      <c r="AP835">
        <f>(200000*(ABS(O835)-ABS(O833))+Constants!$B$7)/(2*Constants!$B$7)</f>
        <v>0.5</v>
      </c>
      <c r="AQ835">
        <f t="shared" si="232"/>
        <v>1</v>
      </c>
      <c r="AR835">
        <f>(Constants!$B$3*Constants!$B$8*I835*K835+AS834)/(Constants!$B$9*Constants!$B$4)</f>
        <v>2.51327433628319</v>
      </c>
      <c r="AS835">
        <f>(Constants!$B$3*Constants!$B$8*I835*K835+AS834)-(AR835*Constants!$B$9*Constants!$B$4)</f>
        <v>0</v>
      </c>
      <c r="AT835">
        <f t="shared" si="233"/>
        <v>2093.55752212385</v>
      </c>
      <c r="AU835">
        <f t="array" ref="AU835">IF(SUMPRODUCT(--(SIGN(AN802:AN834)=SIGN(K803:K835)))=0,2,IF(AV834&gt;0,1,0))</f>
        <v>0</v>
      </c>
      <c r="AV835">
        <f>IF(AU835=2,ROUND(5*1000/Constants!$B$11,0),IF(AV834&gt;0,AV834-1,0))</f>
        <v>0</v>
      </c>
      <c r="AW835">
        <f t="shared" si="234"/>
        <v>0</v>
      </c>
      <c r="AX835">
        <f ca="1" t="array" ref="AX835">IF(AW835&gt;Constants!$B$12,2,IF(SUMPRODUCT(--(AX816:AX835=2))=0,0,1))</f>
        <v>0</v>
      </c>
      <c r="AZ835">
        <f t="array" ref="AZ835">IF(ABS(AG835)&gt;Constants!$B$13,2,IF(SUMPRODUCT(--(AZ815:AZ834=2))=0,0,1))</f>
        <v>0</v>
      </c>
    </row>
    <row r="836" spans="1:52">
      <c r="A836" s="3">
        <v>834</v>
      </c>
      <c r="B836">
        <f>Signals!D835</f>
        <v>1</v>
      </c>
      <c r="C836">
        <f>Signals!E835</f>
        <v>1</v>
      </c>
      <c r="D836">
        <f>Signals!G835</f>
        <v>0</v>
      </c>
      <c r="E836">
        <f>Signals!J835</f>
        <v>0</v>
      </c>
      <c r="F836">
        <f>Signals!K835</f>
        <v>0</v>
      </c>
      <c r="G836">
        <f>IF(Constants!$B$2=2,-B836,B836)</f>
        <v>1</v>
      </c>
      <c r="H836">
        <f>IF(Constants!$C$2=2,-C836,C836)</f>
        <v>1</v>
      </c>
      <c r="I836">
        <f t="shared" si="218"/>
        <v>1</v>
      </c>
      <c r="J836">
        <f t="shared" si="219"/>
        <v>1</v>
      </c>
      <c r="K836">
        <f t="shared" si="220"/>
        <v>1</v>
      </c>
      <c r="L836">
        <f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400.5</v>
      </c>
      <c r="M836">
        <f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400.5</v>
      </c>
      <c r="N836">
        <f t="shared" si="221"/>
        <v>400.5</v>
      </c>
      <c r="O836">
        <f t="shared" si="222"/>
        <v>400.5</v>
      </c>
      <c r="P836">
        <f>IF(I836&lt;&gt;0,(ABS(L836*Constants!$B$10)+50)/100,MAX(P835-ABS(N836*Constants!$B$4),0))</f>
        <v>0.54005</v>
      </c>
      <c r="Q836">
        <f>IF(J836&lt;&gt;0,(ABS(M836*Constants!$B$10)+50)/100,MAX(Q835-ABS(O836*Constants!$B$4),0))</f>
        <v>0.54005</v>
      </c>
      <c r="R836">
        <f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400.5</v>
      </c>
      <c r="S836">
        <f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400.5</v>
      </c>
      <c r="T836">
        <f t="shared" si="223"/>
        <v>400.5</v>
      </c>
      <c r="U836">
        <f t="shared" si="224"/>
        <v>400.5</v>
      </c>
      <c r="V836">
        <f>IF(I836&lt;&gt;0,(ABS(R836*Constants!$B$4)+50)/100,IF(R836=0,MAX((0-ABS(T836*Constants!$B$4)),0),(ABS(R836*Constants!$B$4)+50)/100))</f>
        <v>501.125</v>
      </c>
      <c r="W836">
        <f>IF(J836&lt;&gt;0,(ABS(S836*Constants!$B$4)+50)/100,IF(S836=0,MAX((0-ABS(U836*Constants!$B$4)),0),(ABS(S836*Constants!$B$4)+50)/100))</f>
        <v>501.125</v>
      </c>
      <c r="X836">
        <f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400.5</v>
      </c>
      <c r="Y836">
        <f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400.5</v>
      </c>
      <c r="Z836">
        <f t="shared" si="225"/>
        <v>400.5</v>
      </c>
      <c r="AA836">
        <f t="shared" si="226"/>
        <v>400.5</v>
      </c>
      <c r="AB836">
        <f>IF(I836&lt;&gt;0,(ABS(X836*Constants!$B$10)+50)/100,IF(X836=0,MAX((AB835-ABS(Z836*Constants!$B$4)),0),(ABS(X836*Constants!$B$4)+50)/100))</f>
        <v>0.54005</v>
      </c>
      <c r="AC836">
        <f>IF(J836&lt;&gt;0,(ABS(Y836*Constants!$B$10)+50)/100,IF(Y836=0,MAX((AC835-ABS(AA836*Constants!$B$4)),0),(ABS(Y836*Constants!$B$4)+50)/100))</f>
        <v>0.54005</v>
      </c>
      <c r="AD836">
        <f t="shared" si="227"/>
        <v>401</v>
      </c>
      <c r="AE836">
        <f t="shared" si="228"/>
        <v>400.5</v>
      </c>
      <c r="AF836">
        <f t="shared" si="229"/>
        <v>400.5</v>
      </c>
      <c r="AG836">
        <f>((Constants!$B$5*AG835)+Constants!$B$4*AD836+AH835)/(Constants!$B$5+Constants!$B$4)</f>
        <v>401</v>
      </c>
      <c r="AH836">
        <f>((Constants!$B$5*AG835)+Constants!$B$4*AD836+AH835)-(Constants!$B$5+Constants!$B$4)*AG836</f>
        <v>0</v>
      </c>
      <c r="AI836">
        <f>((Constants!$B$5*AI835)+Constants!$B$4*AE836+AJ835)/(Constants!$B$5+Constants!$B$4)</f>
        <v>400.5</v>
      </c>
      <c r="AJ836">
        <f>((Constants!$B$5*AI835)+Constants!$B$4*AE836+AJ835)-(Constants!$B$4+Constants!$B$5)*AI836</f>
        <v>0</v>
      </c>
      <c r="AK836">
        <f>((Constants!$B$5*AK835)+Constants!$B$4*AF836+AL835)/(Constants!$B$5+Constants!$B$4)</f>
        <v>400.5</v>
      </c>
      <c r="AL836">
        <f>((Constants!$B$5*AK835)+Constants!$B$4*AF836+AL835)-(Constants!$B$5+Constants!$B$4)*AK836</f>
        <v>0</v>
      </c>
      <c r="AM836">
        <f t="shared" si="230"/>
        <v>1</v>
      </c>
      <c r="AN836">
        <f t="shared" si="231"/>
        <v>1</v>
      </c>
      <c r="AO836">
        <f>(200000*(ABS(N836)-ABS(N834))+Constants!$B$7)/(2*Constants!$B$7)</f>
        <v>0.5</v>
      </c>
      <c r="AP836">
        <f>(200000*(ABS(O836)-ABS(O834))+Constants!$B$7)/(2*Constants!$B$7)</f>
        <v>0.5</v>
      </c>
      <c r="AQ836">
        <f t="shared" si="232"/>
        <v>1</v>
      </c>
      <c r="AR836">
        <f>(Constants!$B$3*Constants!$B$8*I836*K836+AS835)/(Constants!$B$9*Constants!$B$4)</f>
        <v>2.51327433628319</v>
      </c>
      <c r="AS836">
        <f>(Constants!$B$3*Constants!$B$8*I836*K836+AS835)-(AR836*Constants!$B$9*Constants!$B$4)</f>
        <v>0</v>
      </c>
      <c r="AT836">
        <f t="shared" si="233"/>
        <v>2096.07079646014</v>
      </c>
      <c r="AU836">
        <f t="array" ref="AU836">IF(SUMPRODUCT(--(SIGN(AN803:AN835)=SIGN(K804:K836)))=0,2,IF(AV835&gt;0,1,0))</f>
        <v>0</v>
      </c>
      <c r="AV836">
        <f>IF(AU836=2,ROUND(5*1000/Constants!$B$11,0),IF(AV835&gt;0,AV835-1,0))</f>
        <v>0</v>
      </c>
      <c r="AW836">
        <f t="shared" si="234"/>
        <v>0</v>
      </c>
      <c r="AX836">
        <f ca="1" t="array" ref="AX836">IF(AW836&gt;Constants!$B$12,2,IF(SUMPRODUCT(--(AX817:AX836=2))=0,0,1))</f>
        <v>2</v>
      </c>
      <c r="AZ836">
        <f t="array" ref="AZ836">IF(ABS(AG836)&gt;Constants!$B$13,2,IF(SUMPRODUCT(--(AZ816:AZ835=2))=0,0,1))</f>
        <v>0</v>
      </c>
    </row>
    <row r="837" spans="1:52">
      <c r="A837" s="3">
        <v>835</v>
      </c>
      <c r="B837">
        <f>Signals!D836</f>
        <v>1</v>
      </c>
      <c r="C837">
        <f>Signals!E836</f>
        <v>1</v>
      </c>
      <c r="D837">
        <f>Signals!G836</f>
        <v>0</v>
      </c>
      <c r="E837">
        <f>Signals!J836</f>
        <v>0</v>
      </c>
      <c r="F837">
        <f>Signals!K836</f>
        <v>0</v>
      </c>
      <c r="G837">
        <f>IF(Constants!$B$2=2,-B837,B837)</f>
        <v>1</v>
      </c>
      <c r="H837">
        <f>IF(Constants!$C$2=2,-C837,C837)</f>
        <v>1</v>
      </c>
      <c r="I837">
        <f t="shared" si="218"/>
        <v>1</v>
      </c>
      <c r="J837">
        <f t="shared" si="219"/>
        <v>1</v>
      </c>
      <c r="K837">
        <f t="shared" si="220"/>
        <v>1</v>
      </c>
      <c r="L837">
        <f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400.5</v>
      </c>
      <c r="M837">
        <f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400.5</v>
      </c>
      <c r="N837">
        <f t="shared" si="221"/>
        <v>400.5</v>
      </c>
      <c r="O837">
        <f t="shared" si="222"/>
        <v>400.5</v>
      </c>
      <c r="P837">
        <f>IF(I837&lt;&gt;0,(ABS(L837*Constants!$B$10)+50)/100,MAX(P836-ABS(N837*Constants!$B$4),0))</f>
        <v>0.54005</v>
      </c>
      <c r="Q837">
        <f>IF(J837&lt;&gt;0,(ABS(M837*Constants!$B$10)+50)/100,MAX(Q836-ABS(O837*Constants!$B$4),0))</f>
        <v>0.54005</v>
      </c>
      <c r="R837">
        <f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400.5</v>
      </c>
      <c r="S837">
        <f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400.5</v>
      </c>
      <c r="T837">
        <f t="shared" si="223"/>
        <v>400.5</v>
      </c>
      <c r="U837">
        <f t="shared" si="224"/>
        <v>400.5</v>
      </c>
      <c r="V837">
        <f>IF(I837&lt;&gt;0,(ABS(R837*Constants!$B$4)+50)/100,IF(R837=0,MAX((0-ABS(T837*Constants!$B$4)),0),(ABS(R837*Constants!$B$4)+50)/100))</f>
        <v>501.125</v>
      </c>
      <c r="W837">
        <f>IF(J837&lt;&gt;0,(ABS(S837*Constants!$B$4)+50)/100,IF(S837=0,MAX((0-ABS(U837*Constants!$B$4)),0),(ABS(S837*Constants!$B$4)+50)/100))</f>
        <v>501.125</v>
      </c>
      <c r="X837">
        <f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400.5</v>
      </c>
      <c r="Y837">
        <f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400.5</v>
      </c>
      <c r="Z837">
        <f t="shared" si="225"/>
        <v>400.5</v>
      </c>
      <c r="AA837">
        <f t="shared" si="226"/>
        <v>400.5</v>
      </c>
      <c r="AB837">
        <f>IF(I837&lt;&gt;0,(ABS(X837*Constants!$B$10)+50)/100,IF(X837=0,MAX((AB836-ABS(Z837*Constants!$B$4)),0),(ABS(X837*Constants!$B$4)+50)/100))</f>
        <v>0.54005</v>
      </c>
      <c r="AC837">
        <f>IF(J837&lt;&gt;0,(ABS(Y837*Constants!$B$10)+50)/100,IF(Y837=0,MAX((AC836-ABS(AA837*Constants!$B$4)),0),(ABS(Y837*Constants!$B$4)+50)/100))</f>
        <v>0.54005</v>
      </c>
      <c r="AD837">
        <f t="shared" si="227"/>
        <v>401</v>
      </c>
      <c r="AE837">
        <f t="shared" si="228"/>
        <v>400.5</v>
      </c>
      <c r="AF837">
        <f t="shared" si="229"/>
        <v>400.5</v>
      </c>
      <c r="AG837">
        <f>((Constants!$B$5*AG836)+Constants!$B$4*AD837+AH836)/(Constants!$B$5+Constants!$B$4)</f>
        <v>401</v>
      </c>
      <c r="AH837">
        <f>((Constants!$B$5*AG836)+Constants!$B$4*AD837+AH836)-(Constants!$B$5+Constants!$B$4)*AG837</f>
        <v>0</v>
      </c>
      <c r="AI837">
        <f>((Constants!$B$5*AI836)+Constants!$B$4*AE837+AJ836)/(Constants!$B$5+Constants!$B$4)</f>
        <v>400.5</v>
      </c>
      <c r="AJ837">
        <f>((Constants!$B$5*AI836)+Constants!$B$4*AE837+AJ836)-(Constants!$B$4+Constants!$B$5)*AI837</f>
        <v>0</v>
      </c>
      <c r="AK837">
        <f>((Constants!$B$5*AK836)+Constants!$B$4*AF837+AL836)/(Constants!$B$5+Constants!$B$4)</f>
        <v>400.5</v>
      </c>
      <c r="AL837">
        <f>((Constants!$B$5*AK836)+Constants!$B$4*AF837+AL836)-(Constants!$B$5+Constants!$B$4)*AK837</f>
        <v>0</v>
      </c>
      <c r="AM837">
        <f t="shared" si="230"/>
        <v>1</v>
      </c>
      <c r="AN837">
        <f t="shared" si="231"/>
        <v>1</v>
      </c>
      <c r="AO837">
        <f>(200000*(ABS(N837)-ABS(N835))+Constants!$B$7)/(2*Constants!$B$7)</f>
        <v>0.5</v>
      </c>
      <c r="AP837">
        <f>(200000*(ABS(O837)-ABS(O835))+Constants!$B$7)/(2*Constants!$B$7)</f>
        <v>0.5</v>
      </c>
      <c r="AQ837">
        <f t="shared" si="232"/>
        <v>1</v>
      </c>
      <c r="AR837">
        <f>(Constants!$B$3*Constants!$B$8*I837*K837+AS836)/(Constants!$B$9*Constants!$B$4)</f>
        <v>2.51327433628319</v>
      </c>
      <c r="AS837">
        <f>(Constants!$B$3*Constants!$B$8*I837*K837+AS836)-(AR837*Constants!$B$9*Constants!$B$4)</f>
        <v>0</v>
      </c>
      <c r="AT837">
        <f t="shared" si="233"/>
        <v>2098.58407079642</v>
      </c>
      <c r="AU837">
        <f t="array" ref="AU837">IF(SUMPRODUCT(--(SIGN(AN804:AN836)=SIGN(K805:K837)))=0,2,IF(AV836&gt;0,1,0))</f>
        <v>0</v>
      </c>
      <c r="AV837">
        <f>IF(AU837=2,ROUND(5*1000/Constants!$B$11,0),IF(AV836&gt;0,AV836-1,0))</f>
        <v>0</v>
      </c>
      <c r="AW837">
        <f t="shared" si="234"/>
        <v>0</v>
      </c>
      <c r="AX837">
        <f ca="1" t="array" ref="AX837">IF(AW837&gt;Constants!$B$12,2,IF(SUMPRODUCT(--(AX818:AX837=2))=0,0,1))</f>
        <v>2</v>
      </c>
      <c r="AZ837">
        <f t="array" ref="AZ837">IF(ABS(AG837)&gt;Constants!$B$13,2,IF(SUMPRODUCT(--(AZ817:AZ836=2))=0,0,1))</f>
        <v>0</v>
      </c>
    </row>
    <row r="838" spans="1:52">
      <c r="A838" s="3">
        <v>836</v>
      </c>
      <c r="B838">
        <f>Signals!D837</f>
        <v>1</v>
      </c>
      <c r="C838">
        <f>Signals!E837</f>
        <v>1</v>
      </c>
      <c r="D838">
        <f>Signals!G837</f>
        <v>0</v>
      </c>
      <c r="E838">
        <f>Signals!J837</f>
        <v>0</v>
      </c>
      <c r="F838">
        <f>Signals!K837</f>
        <v>0</v>
      </c>
      <c r="G838">
        <f>IF(Constants!$B$2=2,-B838,B838)</f>
        <v>1</v>
      </c>
      <c r="H838">
        <f>IF(Constants!$C$2=2,-C838,C838)</f>
        <v>1</v>
      </c>
      <c r="I838">
        <f t="shared" si="218"/>
        <v>1</v>
      </c>
      <c r="J838">
        <f t="shared" si="219"/>
        <v>1</v>
      </c>
      <c r="K838">
        <f t="shared" si="220"/>
        <v>1</v>
      </c>
      <c r="L838">
        <f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400.5</v>
      </c>
      <c r="M838">
        <f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400.5</v>
      </c>
      <c r="N838">
        <f t="shared" si="221"/>
        <v>400.5</v>
      </c>
      <c r="O838">
        <f t="shared" si="222"/>
        <v>400.5</v>
      </c>
      <c r="P838">
        <f>IF(I838&lt;&gt;0,(ABS(L838*Constants!$B$10)+50)/100,MAX(P837-ABS(N838*Constants!$B$4),0))</f>
        <v>0.54005</v>
      </c>
      <c r="Q838">
        <f>IF(J838&lt;&gt;0,(ABS(M838*Constants!$B$10)+50)/100,MAX(Q837-ABS(O838*Constants!$B$4),0))</f>
        <v>0.54005</v>
      </c>
      <c r="R838">
        <f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400.5</v>
      </c>
      <c r="S838">
        <f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400.5</v>
      </c>
      <c r="T838">
        <f t="shared" si="223"/>
        <v>400.5</v>
      </c>
      <c r="U838">
        <f t="shared" si="224"/>
        <v>400.5</v>
      </c>
      <c r="V838">
        <f>IF(I838&lt;&gt;0,(ABS(R838*Constants!$B$4)+50)/100,IF(R838=0,MAX((0-ABS(T838*Constants!$B$4)),0),(ABS(R838*Constants!$B$4)+50)/100))</f>
        <v>501.125</v>
      </c>
      <c r="W838">
        <f>IF(J838&lt;&gt;0,(ABS(S838*Constants!$B$4)+50)/100,IF(S838=0,MAX((0-ABS(U838*Constants!$B$4)),0),(ABS(S838*Constants!$B$4)+50)/100))</f>
        <v>501.125</v>
      </c>
      <c r="X838">
        <f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400.5</v>
      </c>
      <c r="Y838">
        <f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400.5</v>
      </c>
      <c r="Z838">
        <f t="shared" si="225"/>
        <v>400.5</v>
      </c>
      <c r="AA838">
        <f t="shared" si="226"/>
        <v>400.5</v>
      </c>
      <c r="AB838">
        <f>IF(I838&lt;&gt;0,(ABS(X838*Constants!$B$10)+50)/100,IF(X838=0,MAX((AB837-ABS(Z838*Constants!$B$4)),0),(ABS(X838*Constants!$B$4)+50)/100))</f>
        <v>0.54005</v>
      </c>
      <c r="AC838">
        <f>IF(J838&lt;&gt;0,(ABS(Y838*Constants!$B$10)+50)/100,IF(Y838=0,MAX((AC837-ABS(AA838*Constants!$B$4)),0),(ABS(Y838*Constants!$B$4)+50)/100))</f>
        <v>0.54005</v>
      </c>
      <c r="AD838">
        <f t="shared" si="227"/>
        <v>401</v>
      </c>
      <c r="AE838">
        <f t="shared" si="228"/>
        <v>400.5</v>
      </c>
      <c r="AF838">
        <f t="shared" si="229"/>
        <v>400.5</v>
      </c>
      <c r="AG838">
        <f>((Constants!$B$5*AG837)+Constants!$B$4*AD838+AH837)/(Constants!$B$5+Constants!$B$4)</f>
        <v>401</v>
      </c>
      <c r="AH838">
        <f>((Constants!$B$5*AG837)+Constants!$B$4*AD838+AH837)-(Constants!$B$5+Constants!$B$4)*AG838</f>
        <v>0</v>
      </c>
      <c r="AI838">
        <f>((Constants!$B$5*AI837)+Constants!$B$4*AE838+AJ837)/(Constants!$B$5+Constants!$B$4)</f>
        <v>400.5</v>
      </c>
      <c r="AJ838">
        <f>((Constants!$B$5*AI837)+Constants!$B$4*AE838+AJ837)-(Constants!$B$4+Constants!$B$5)*AI838</f>
        <v>0</v>
      </c>
      <c r="AK838">
        <f>((Constants!$B$5*AK837)+Constants!$B$4*AF838+AL837)/(Constants!$B$5+Constants!$B$4)</f>
        <v>400.5</v>
      </c>
      <c r="AL838">
        <f>((Constants!$B$5*AK837)+Constants!$B$4*AF838+AL837)-(Constants!$B$5+Constants!$B$4)*AK838</f>
        <v>0</v>
      </c>
      <c r="AM838">
        <f t="shared" si="230"/>
        <v>1</v>
      </c>
      <c r="AN838">
        <f t="shared" si="231"/>
        <v>1</v>
      </c>
      <c r="AO838">
        <f>(200000*(ABS(N838)-ABS(N836))+Constants!$B$7)/(2*Constants!$B$7)</f>
        <v>0.5</v>
      </c>
      <c r="AP838">
        <f>(200000*(ABS(O838)-ABS(O836))+Constants!$B$7)/(2*Constants!$B$7)</f>
        <v>0.5</v>
      </c>
      <c r="AQ838">
        <f t="shared" si="232"/>
        <v>1</v>
      </c>
      <c r="AR838">
        <f>(Constants!$B$3*Constants!$B$8*I838*K838+AS837)/(Constants!$B$9*Constants!$B$4)</f>
        <v>2.51327433628319</v>
      </c>
      <c r="AS838">
        <f>(Constants!$B$3*Constants!$B$8*I838*K838+AS837)-(AR838*Constants!$B$9*Constants!$B$4)</f>
        <v>0</v>
      </c>
      <c r="AT838">
        <f t="shared" si="233"/>
        <v>2101.0973451327</v>
      </c>
      <c r="AU838">
        <f t="array" ref="AU838">IF(SUMPRODUCT(--(SIGN(AN805:AN837)=SIGN(K806:K838)))=0,2,IF(AV837&gt;0,1,0))</f>
        <v>0</v>
      </c>
      <c r="AV838">
        <f>IF(AU838=2,ROUND(5*1000/Constants!$B$11,0),IF(AV837&gt;0,AV837-1,0))</f>
        <v>0</v>
      </c>
      <c r="AW838">
        <f t="shared" si="234"/>
        <v>0</v>
      </c>
      <c r="AX838">
        <f ca="1" t="array" ref="AX838">IF(AW838&gt;Constants!$B$12,2,IF(SUMPRODUCT(--(AX819:AX838=2))=0,0,1))</f>
        <v>2</v>
      </c>
      <c r="AZ838">
        <f t="array" ref="AZ838">IF(ABS(AG838)&gt;Constants!$B$13,2,IF(SUMPRODUCT(--(AZ818:AZ837=2))=0,0,1))</f>
        <v>0</v>
      </c>
    </row>
    <row r="839" spans="1:52">
      <c r="A839" s="3">
        <v>837</v>
      </c>
      <c r="B839">
        <f>Signals!D838</f>
        <v>1</v>
      </c>
      <c r="C839">
        <f>Signals!E838</f>
        <v>1</v>
      </c>
      <c r="D839">
        <f>Signals!G838</f>
        <v>0</v>
      </c>
      <c r="E839">
        <f>Signals!J838</f>
        <v>0</v>
      </c>
      <c r="F839">
        <f>Signals!K838</f>
        <v>0</v>
      </c>
      <c r="G839">
        <f>IF(Constants!$B$2=2,-B839,B839)</f>
        <v>1</v>
      </c>
      <c r="H839">
        <f>IF(Constants!$C$2=2,-C839,C839)</f>
        <v>1</v>
      </c>
      <c r="I839">
        <f t="shared" si="218"/>
        <v>1</v>
      </c>
      <c r="J839">
        <f t="shared" si="219"/>
        <v>1</v>
      </c>
      <c r="K839">
        <f t="shared" si="220"/>
        <v>1</v>
      </c>
      <c r="L839">
        <f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400.5</v>
      </c>
      <c r="M839">
        <f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400.5</v>
      </c>
      <c r="N839">
        <f t="shared" si="221"/>
        <v>400.5</v>
      </c>
      <c r="O839">
        <f t="shared" si="222"/>
        <v>400.5</v>
      </c>
      <c r="P839">
        <f>IF(I839&lt;&gt;0,(ABS(L839*Constants!$B$10)+50)/100,MAX(P838-ABS(N839*Constants!$B$4),0))</f>
        <v>0.54005</v>
      </c>
      <c r="Q839">
        <f>IF(J839&lt;&gt;0,(ABS(M839*Constants!$B$10)+50)/100,MAX(Q838-ABS(O839*Constants!$B$4),0))</f>
        <v>0.54005</v>
      </c>
      <c r="R839">
        <f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400.5</v>
      </c>
      <c r="S839">
        <f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400.5</v>
      </c>
      <c r="T839">
        <f t="shared" si="223"/>
        <v>400.5</v>
      </c>
      <c r="U839">
        <f t="shared" si="224"/>
        <v>400.5</v>
      </c>
      <c r="V839">
        <f>IF(I839&lt;&gt;0,(ABS(R839*Constants!$B$4)+50)/100,IF(R839=0,MAX((0-ABS(T839*Constants!$B$4)),0),(ABS(R839*Constants!$B$4)+50)/100))</f>
        <v>501.125</v>
      </c>
      <c r="W839">
        <f>IF(J839&lt;&gt;0,(ABS(S839*Constants!$B$4)+50)/100,IF(S839=0,MAX((0-ABS(U839*Constants!$B$4)),0),(ABS(S839*Constants!$B$4)+50)/100))</f>
        <v>501.125</v>
      </c>
      <c r="X839">
        <f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400.5</v>
      </c>
      <c r="Y839">
        <f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400.5</v>
      </c>
      <c r="Z839">
        <f t="shared" si="225"/>
        <v>400.5</v>
      </c>
      <c r="AA839">
        <f t="shared" si="226"/>
        <v>400.5</v>
      </c>
      <c r="AB839">
        <f>IF(I839&lt;&gt;0,(ABS(X839*Constants!$B$10)+50)/100,IF(X839=0,MAX((AB838-ABS(Z839*Constants!$B$4)),0),(ABS(X839*Constants!$B$4)+50)/100))</f>
        <v>0.54005</v>
      </c>
      <c r="AC839">
        <f>IF(J839&lt;&gt;0,(ABS(Y839*Constants!$B$10)+50)/100,IF(Y839=0,MAX((AC838-ABS(AA839*Constants!$B$4)),0),(ABS(Y839*Constants!$B$4)+50)/100))</f>
        <v>0.54005</v>
      </c>
      <c r="AD839">
        <f t="shared" si="227"/>
        <v>401</v>
      </c>
      <c r="AE839">
        <f t="shared" si="228"/>
        <v>400.5</v>
      </c>
      <c r="AF839">
        <f t="shared" si="229"/>
        <v>400.5</v>
      </c>
      <c r="AG839">
        <f>((Constants!$B$5*AG838)+Constants!$B$4*AD839+AH838)/(Constants!$B$5+Constants!$B$4)</f>
        <v>401</v>
      </c>
      <c r="AH839">
        <f>((Constants!$B$5*AG838)+Constants!$B$4*AD839+AH838)-(Constants!$B$5+Constants!$B$4)*AG839</f>
        <v>0</v>
      </c>
      <c r="AI839">
        <f>((Constants!$B$5*AI838)+Constants!$B$4*AE839+AJ838)/(Constants!$B$5+Constants!$B$4)</f>
        <v>400.5</v>
      </c>
      <c r="AJ839">
        <f>((Constants!$B$5*AI838)+Constants!$B$4*AE839+AJ838)-(Constants!$B$4+Constants!$B$5)*AI839</f>
        <v>0</v>
      </c>
      <c r="AK839">
        <f>((Constants!$B$5*AK838)+Constants!$B$4*AF839+AL838)/(Constants!$B$5+Constants!$B$4)</f>
        <v>400.5</v>
      </c>
      <c r="AL839">
        <f>((Constants!$B$5*AK838)+Constants!$B$4*AF839+AL838)-(Constants!$B$5+Constants!$B$4)*AK839</f>
        <v>0</v>
      </c>
      <c r="AM839">
        <f t="shared" si="230"/>
        <v>1</v>
      </c>
      <c r="AN839">
        <f t="shared" si="231"/>
        <v>1</v>
      </c>
      <c r="AO839">
        <f>(200000*(ABS(N839)-ABS(N837))+Constants!$B$7)/(2*Constants!$B$7)</f>
        <v>0.5</v>
      </c>
      <c r="AP839">
        <f>(200000*(ABS(O839)-ABS(O837))+Constants!$B$7)/(2*Constants!$B$7)</f>
        <v>0.5</v>
      </c>
      <c r="AQ839">
        <f t="shared" si="232"/>
        <v>1</v>
      </c>
      <c r="AR839">
        <f>(Constants!$B$3*Constants!$B$8*I839*K839+AS838)/(Constants!$B$9*Constants!$B$4)</f>
        <v>2.51327433628319</v>
      </c>
      <c r="AS839">
        <f>(Constants!$B$3*Constants!$B$8*I839*K839+AS838)-(AR839*Constants!$B$9*Constants!$B$4)</f>
        <v>0</v>
      </c>
      <c r="AT839">
        <f t="shared" si="233"/>
        <v>2103.61061946899</v>
      </c>
      <c r="AU839">
        <f t="array" ref="AU839">IF(SUMPRODUCT(--(SIGN(AN806:AN838)=SIGN(K807:K839)))=0,2,IF(AV838&gt;0,1,0))</f>
        <v>0</v>
      </c>
      <c r="AV839">
        <f>IF(AU839=2,ROUND(5*1000/Constants!$B$11,0),IF(AV838&gt;0,AV838-1,0))</f>
        <v>0</v>
      </c>
      <c r="AW839">
        <f t="shared" si="234"/>
        <v>0</v>
      </c>
      <c r="AX839">
        <f ca="1" t="array" ref="AX839">IF(AW839&gt;Constants!$B$12,2,IF(SUMPRODUCT(--(AX820:AX839=2))=0,0,1))</f>
        <v>2</v>
      </c>
      <c r="AZ839">
        <f t="array" ref="AZ839">IF(ABS(AG839)&gt;Constants!$B$13,2,IF(SUMPRODUCT(--(AZ819:AZ838=2))=0,0,1))</f>
        <v>0</v>
      </c>
    </row>
    <row r="840" spans="1:52">
      <c r="A840" s="3">
        <v>838</v>
      </c>
      <c r="B840">
        <f>Signals!D839</f>
        <v>1</v>
      </c>
      <c r="C840">
        <f>Signals!E839</f>
        <v>1</v>
      </c>
      <c r="D840">
        <f>Signals!G839</f>
        <v>0</v>
      </c>
      <c r="E840">
        <f>Signals!J839</f>
        <v>0</v>
      </c>
      <c r="F840">
        <f>Signals!K839</f>
        <v>0</v>
      </c>
      <c r="G840">
        <f>IF(Constants!$B$2=2,-B840,B840)</f>
        <v>1</v>
      </c>
      <c r="H840">
        <f>IF(Constants!$C$2=2,-C840,C840)</f>
        <v>1</v>
      </c>
      <c r="I840">
        <f t="shared" si="218"/>
        <v>1</v>
      </c>
      <c r="J840">
        <f t="shared" si="219"/>
        <v>1</v>
      </c>
      <c r="K840">
        <f t="shared" si="220"/>
        <v>1</v>
      </c>
      <c r="L840">
        <f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400.5</v>
      </c>
      <c r="M840">
        <f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400.5</v>
      </c>
      <c r="N840">
        <f t="shared" si="221"/>
        <v>400.5</v>
      </c>
      <c r="O840">
        <f t="shared" si="222"/>
        <v>400.5</v>
      </c>
      <c r="P840">
        <f>IF(I840&lt;&gt;0,(ABS(L840*Constants!$B$10)+50)/100,MAX(P839-ABS(N840*Constants!$B$4),0))</f>
        <v>0.54005</v>
      </c>
      <c r="Q840">
        <f>IF(J840&lt;&gt;0,(ABS(M840*Constants!$B$10)+50)/100,MAX(Q839-ABS(O840*Constants!$B$4),0))</f>
        <v>0.54005</v>
      </c>
      <c r="R840">
        <f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400.5</v>
      </c>
      <c r="S840">
        <f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400.5</v>
      </c>
      <c r="T840">
        <f t="shared" si="223"/>
        <v>400.5</v>
      </c>
      <c r="U840">
        <f t="shared" si="224"/>
        <v>400.5</v>
      </c>
      <c r="V840">
        <f>IF(I840&lt;&gt;0,(ABS(R840*Constants!$B$4)+50)/100,IF(R840=0,MAX((0-ABS(T840*Constants!$B$4)),0),(ABS(R840*Constants!$B$4)+50)/100))</f>
        <v>501.125</v>
      </c>
      <c r="W840">
        <f>IF(J840&lt;&gt;0,(ABS(S840*Constants!$B$4)+50)/100,IF(S840=0,MAX((0-ABS(U840*Constants!$B$4)),0),(ABS(S840*Constants!$B$4)+50)/100))</f>
        <v>501.125</v>
      </c>
      <c r="X840">
        <f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400.5</v>
      </c>
      <c r="Y840">
        <f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400.5</v>
      </c>
      <c r="Z840">
        <f t="shared" si="225"/>
        <v>400.5</v>
      </c>
      <c r="AA840">
        <f t="shared" si="226"/>
        <v>400.5</v>
      </c>
      <c r="AB840">
        <f>IF(I840&lt;&gt;0,(ABS(X840*Constants!$B$10)+50)/100,IF(X840=0,MAX((AB839-ABS(Z840*Constants!$B$4)),0),(ABS(X840*Constants!$B$4)+50)/100))</f>
        <v>0.54005</v>
      </c>
      <c r="AC840">
        <f>IF(J840&lt;&gt;0,(ABS(Y840*Constants!$B$10)+50)/100,IF(Y840=0,MAX((AC839-ABS(AA840*Constants!$B$4)),0),(ABS(Y840*Constants!$B$4)+50)/100))</f>
        <v>0.54005</v>
      </c>
      <c r="AD840">
        <f t="shared" si="227"/>
        <v>401</v>
      </c>
      <c r="AE840">
        <f t="shared" si="228"/>
        <v>400.5</v>
      </c>
      <c r="AF840">
        <f t="shared" si="229"/>
        <v>400.5</v>
      </c>
      <c r="AG840">
        <f>((Constants!$B$5*AG839)+Constants!$B$4*AD840+AH839)/(Constants!$B$5+Constants!$B$4)</f>
        <v>401</v>
      </c>
      <c r="AH840">
        <f>((Constants!$B$5*AG839)+Constants!$B$4*AD840+AH839)-(Constants!$B$5+Constants!$B$4)*AG840</f>
        <v>0</v>
      </c>
      <c r="AI840">
        <f>((Constants!$B$5*AI839)+Constants!$B$4*AE840+AJ839)/(Constants!$B$5+Constants!$B$4)</f>
        <v>400.5</v>
      </c>
      <c r="AJ840">
        <f>((Constants!$B$5*AI839)+Constants!$B$4*AE840+AJ839)-(Constants!$B$4+Constants!$B$5)*AI840</f>
        <v>0</v>
      </c>
      <c r="AK840">
        <f>((Constants!$B$5*AK839)+Constants!$B$4*AF840+AL839)/(Constants!$B$5+Constants!$B$4)</f>
        <v>400.5</v>
      </c>
      <c r="AL840">
        <f>((Constants!$B$5*AK839)+Constants!$B$4*AF840+AL839)-(Constants!$B$5+Constants!$B$4)*AK840</f>
        <v>0</v>
      </c>
      <c r="AM840">
        <f t="shared" si="230"/>
        <v>1</v>
      </c>
      <c r="AN840">
        <f t="shared" si="231"/>
        <v>1</v>
      </c>
      <c r="AO840">
        <f>(200000*(ABS(N840)-ABS(N838))+Constants!$B$7)/(2*Constants!$B$7)</f>
        <v>0.5</v>
      </c>
      <c r="AP840">
        <f>(200000*(ABS(O840)-ABS(O838))+Constants!$B$7)/(2*Constants!$B$7)</f>
        <v>0.5</v>
      </c>
      <c r="AQ840">
        <f t="shared" si="232"/>
        <v>1</v>
      </c>
      <c r="AR840">
        <f>(Constants!$B$3*Constants!$B$8*I840*K840+AS839)/(Constants!$B$9*Constants!$B$4)</f>
        <v>2.51327433628319</v>
      </c>
      <c r="AS840">
        <f>(Constants!$B$3*Constants!$B$8*I840*K840+AS839)-(AR840*Constants!$B$9*Constants!$B$4)</f>
        <v>0</v>
      </c>
      <c r="AT840">
        <f t="shared" si="233"/>
        <v>2106.12389380527</v>
      </c>
      <c r="AU840">
        <f t="array" ref="AU840">IF(SUMPRODUCT(--(SIGN(AN807:AN839)=SIGN(K808:K840)))=0,2,IF(AV839&gt;0,1,0))</f>
        <v>0</v>
      </c>
      <c r="AV840">
        <f>IF(AU840=2,ROUND(5*1000/Constants!$B$11,0),IF(AV839&gt;0,AV839-1,0))</f>
        <v>0</v>
      </c>
      <c r="AW840">
        <f t="shared" si="234"/>
        <v>0</v>
      </c>
      <c r="AX840">
        <f ca="1" t="array" ref="AX840">IF(AW840&gt;Constants!$B$12,2,IF(SUMPRODUCT(--(AX821:AX840=2))=0,0,1))</f>
        <v>2</v>
      </c>
      <c r="AZ840">
        <f t="array" ref="AZ840">IF(ABS(AG840)&gt;Constants!$B$13,2,IF(SUMPRODUCT(--(AZ820:AZ839=2))=0,0,1))</f>
        <v>0</v>
      </c>
    </row>
    <row r="841" spans="1:52">
      <c r="A841" s="3">
        <v>839</v>
      </c>
      <c r="B841">
        <f>Signals!D840</f>
        <v>1</v>
      </c>
      <c r="C841">
        <f>Signals!E840</f>
        <v>1</v>
      </c>
      <c r="D841">
        <f>Signals!G840</f>
        <v>0</v>
      </c>
      <c r="E841">
        <f>Signals!J840</f>
        <v>0</v>
      </c>
      <c r="F841">
        <f>Signals!K840</f>
        <v>0</v>
      </c>
      <c r="G841">
        <f>IF(Constants!$B$2=2,-B841,B841)</f>
        <v>1</v>
      </c>
      <c r="H841">
        <f>IF(Constants!$C$2=2,-C841,C841)</f>
        <v>1</v>
      </c>
      <c r="I841">
        <f t="shared" si="218"/>
        <v>1</v>
      </c>
      <c r="J841">
        <f t="shared" si="219"/>
        <v>1</v>
      </c>
      <c r="K841">
        <f t="shared" si="220"/>
        <v>1</v>
      </c>
      <c r="L841">
        <f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400.5</v>
      </c>
      <c r="M841">
        <f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400.5</v>
      </c>
      <c r="N841">
        <f t="shared" si="221"/>
        <v>400.5</v>
      </c>
      <c r="O841">
        <f t="shared" si="222"/>
        <v>400.5</v>
      </c>
      <c r="P841">
        <f>IF(I841&lt;&gt;0,(ABS(L841*Constants!$B$10)+50)/100,MAX(P840-ABS(N841*Constants!$B$4),0))</f>
        <v>0.54005</v>
      </c>
      <c r="Q841">
        <f>IF(J841&lt;&gt;0,(ABS(M841*Constants!$B$10)+50)/100,MAX(Q840-ABS(O841*Constants!$B$4),0))</f>
        <v>0.54005</v>
      </c>
      <c r="R841">
        <f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400.5</v>
      </c>
      <c r="S841">
        <f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400.5</v>
      </c>
      <c r="T841">
        <f t="shared" si="223"/>
        <v>400.5</v>
      </c>
      <c r="U841">
        <f t="shared" si="224"/>
        <v>400.5</v>
      </c>
      <c r="V841">
        <f>IF(I841&lt;&gt;0,(ABS(R841*Constants!$B$4)+50)/100,IF(R841=0,MAX((0-ABS(T841*Constants!$B$4)),0),(ABS(R841*Constants!$B$4)+50)/100))</f>
        <v>501.125</v>
      </c>
      <c r="W841">
        <f>IF(J841&lt;&gt;0,(ABS(S841*Constants!$B$4)+50)/100,IF(S841=0,MAX((0-ABS(U841*Constants!$B$4)),0),(ABS(S841*Constants!$B$4)+50)/100))</f>
        <v>501.125</v>
      </c>
      <c r="X841">
        <f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400.5</v>
      </c>
      <c r="Y841">
        <f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400.5</v>
      </c>
      <c r="Z841">
        <f t="shared" si="225"/>
        <v>400.5</v>
      </c>
      <c r="AA841">
        <f t="shared" si="226"/>
        <v>400.5</v>
      </c>
      <c r="AB841">
        <f>IF(I841&lt;&gt;0,(ABS(X841*Constants!$B$10)+50)/100,IF(X841=0,MAX((AB840-ABS(Z841*Constants!$B$4)),0),(ABS(X841*Constants!$B$4)+50)/100))</f>
        <v>0.54005</v>
      </c>
      <c r="AC841">
        <f>IF(J841&lt;&gt;0,(ABS(Y841*Constants!$B$10)+50)/100,IF(Y841=0,MAX((AC840-ABS(AA841*Constants!$B$4)),0),(ABS(Y841*Constants!$B$4)+50)/100))</f>
        <v>0.54005</v>
      </c>
      <c r="AD841">
        <f t="shared" si="227"/>
        <v>401</v>
      </c>
      <c r="AE841">
        <f t="shared" si="228"/>
        <v>400.5</v>
      </c>
      <c r="AF841">
        <f t="shared" si="229"/>
        <v>400.5</v>
      </c>
      <c r="AG841">
        <f>((Constants!$B$5*AG840)+Constants!$B$4*AD841+AH840)/(Constants!$B$5+Constants!$B$4)</f>
        <v>401</v>
      </c>
      <c r="AH841">
        <f>((Constants!$B$5*AG840)+Constants!$B$4*AD841+AH840)-(Constants!$B$5+Constants!$B$4)*AG841</f>
        <v>0</v>
      </c>
      <c r="AI841">
        <f>((Constants!$B$5*AI840)+Constants!$B$4*AE841+AJ840)/(Constants!$B$5+Constants!$B$4)</f>
        <v>400.5</v>
      </c>
      <c r="AJ841">
        <f>((Constants!$B$5*AI840)+Constants!$B$4*AE841+AJ840)-(Constants!$B$4+Constants!$B$5)*AI841</f>
        <v>0</v>
      </c>
      <c r="AK841">
        <f>((Constants!$B$5*AK840)+Constants!$B$4*AF841+AL840)/(Constants!$B$5+Constants!$B$4)</f>
        <v>400.5</v>
      </c>
      <c r="AL841">
        <f>((Constants!$B$5*AK840)+Constants!$B$4*AF841+AL840)-(Constants!$B$5+Constants!$B$4)*AK841</f>
        <v>0</v>
      </c>
      <c r="AM841">
        <f t="shared" si="230"/>
        <v>1</v>
      </c>
      <c r="AN841">
        <f t="shared" si="231"/>
        <v>1</v>
      </c>
      <c r="AO841">
        <f>(200000*(ABS(N841)-ABS(N839))+Constants!$B$7)/(2*Constants!$B$7)</f>
        <v>0.5</v>
      </c>
      <c r="AP841">
        <f>(200000*(ABS(O841)-ABS(O839))+Constants!$B$7)/(2*Constants!$B$7)</f>
        <v>0.5</v>
      </c>
      <c r="AQ841">
        <f t="shared" si="232"/>
        <v>1</v>
      </c>
      <c r="AR841">
        <f>(Constants!$B$3*Constants!$B$8*I841*K841+AS840)/(Constants!$B$9*Constants!$B$4)</f>
        <v>2.51327433628319</v>
      </c>
      <c r="AS841">
        <f>(Constants!$B$3*Constants!$B$8*I841*K841+AS840)-(AR841*Constants!$B$9*Constants!$B$4)</f>
        <v>0</v>
      </c>
      <c r="AT841">
        <f t="shared" si="233"/>
        <v>2108.63716814155</v>
      </c>
      <c r="AU841">
        <f t="array" ref="AU841">IF(SUMPRODUCT(--(SIGN(AN808:AN840)=SIGN(K809:K841)))=0,2,IF(AV840&gt;0,1,0))</f>
        <v>0</v>
      </c>
      <c r="AV841">
        <f>IF(AU841=2,ROUND(5*1000/Constants!$B$11,0),IF(AV840&gt;0,AV840-1,0))</f>
        <v>0</v>
      </c>
      <c r="AW841">
        <f t="shared" si="234"/>
        <v>0</v>
      </c>
      <c r="AX841">
        <f ca="1" t="array" ref="AX841">IF(AW841&gt;Constants!$B$12,2,IF(SUMPRODUCT(--(AX822:AX841=2))=0,0,1))</f>
        <v>0</v>
      </c>
      <c r="AZ841">
        <f t="array" ref="AZ841">IF(ABS(AG841)&gt;Constants!$B$13,2,IF(SUMPRODUCT(--(AZ821:AZ840=2))=0,0,1))</f>
        <v>0</v>
      </c>
    </row>
    <row r="842" spans="1:52">
      <c r="A842" s="3">
        <v>840</v>
      </c>
      <c r="B842">
        <f>Signals!D841</f>
        <v>1</v>
      </c>
      <c r="C842">
        <f>Signals!E841</f>
        <v>1</v>
      </c>
      <c r="D842">
        <f>Signals!G841</f>
        <v>0</v>
      </c>
      <c r="E842">
        <f>Signals!J841</f>
        <v>0</v>
      </c>
      <c r="F842">
        <f>Signals!K841</f>
        <v>0</v>
      </c>
      <c r="G842">
        <f>IF(Constants!$B$2=2,-B842,B842)</f>
        <v>1</v>
      </c>
      <c r="H842">
        <f>IF(Constants!$C$2=2,-C842,C842)</f>
        <v>1</v>
      </c>
      <c r="I842">
        <f t="shared" si="218"/>
        <v>1</v>
      </c>
      <c r="J842">
        <f t="shared" si="219"/>
        <v>1</v>
      </c>
      <c r="K842">
        <f t="shared" si="220"/>
        <v>1</v>
      </c>
      <c r="L842">
        <f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400.5</v>
      </c>
      <c r="M842">
        <f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400.5</v>
      </c>
      <c r="N842">
        <f t="shared" si="221"/>
        <v>400.5</v>
      </c>
      <c r="O842">
        <f t="shared" si="222"/>
        <v>400.5</v>
      </c>
      <c r="P842">
        <f>IF(I842&lt;&gt;0,(ABS(L842*Constants!$B$10)+50)/100,MAX(P841-ABS(N842*Constants!$B$4),0))</f>
        <v>0.54005</v>
      </c>
      <c r="Q842">
        <f>IF(J842&lt;&gt;0,(ABS(M842*Constants!$B$10)+50)/100,MAX(Q841-ABS(O842*Constants!$B$4),0))</f>
        <v>0.54005</v>
      </c>
      <c r="R842">
        <f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400.5</v>
      </c>
      <c r="S842">
        <f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400.5</v>
      </c>
      <c r="T842">
        <f t="shared" si="223"/>
        <v>400.5</v>
      </c>
      <c r="U842">
        <f t="shared" si="224"/>
        <v>400.5</v>
      </c>
      <c r="V842">
        <f>IF(I842&lt;&gt;0,(ABS(R842*Constants!$B$4)+50)/100,IF(R842=0,MAX((0-ABS(T842*Constants!$B$4)),0),(ABS(R842*Constants!$B$4)+50)/100))</f>
        <v>501.125</v>
      </c>
      <c r="W842">
        <f>IF(J842&lt;&gt;0,(ABS(S842*Constants!$B$4)+50)/100,IF(S842=0,MAX((0-ABS(U842*Constants!$B$4)),0),(ABS(S842*Constants!$B$4)+50)/100))</f>
        <v>501.125</v>
      </c>
      <c r="X842">
        <f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400.5</v>
      </c>
      <c r="Y842">
        <f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400.5</v>
      </c>
      <c r="Z842">
        <f t="shared" si="225"/>
        <v>400.5</v>
      </c>
      <c r="AA842">
        <f t="shared" si="226"/>
        <v>400.5</v>
      </c>
      <c r="AB842">
        <f>IF(I842&lt;&gt;0,(ABS(X842*Constants!$B$10)+50)/100,IF(X842=0,MAX((AB841-ABS(Z842*Constants!$B$4)),0),(ABS(X842*Constants!$B$4)+50)/100))</f>
        <v>0.54005</v>
      </c>
      <c r="AC842">
        <f>IF(J842&lt;&gt;0,(ABS(Y842*Constants!$B$10)+50)/100,IF(Y842=0,MAX((AC841-ABS(AA842*Constants!$B$4)),0),(ABS(Y842*Constants!$B$4)+50)/100))</f>
        <v>0.54005</v>
      </c>
      <c r="AD842">
        <f t="shared" si="227"/>
        <v>401</v>
      </c>
      <c r="AE842">
        <f t="shared" si="228"/>
        <v>400.5</v>
      </c>
      <c r="AF842">
        <f t="shared" si="229"/>
        <v>400.5</v>
      </c>
      <c r="AG842">
        <f>((Constants!$B$5*AG841)+Constants!$B$4*AD842+AH841)/(Constants!$B$5+Constants!$B$4)</f>
        <v>401</v>
      </c>
      <c r="AH842">
        <f>((Constants!$B$5*AG841)+Constants!$B$4*AD842+AH841)-(Constants!$B$5+Constants!$B$4)*AG842</f>
        <v>0</v>
      </c>
      <c r="AI842">
        <f>((Constants!$B$5*AI841)+Constants!$B$4*AE842+AJ841)/(Constants!$B$5+Constants!$B$4)</f>
        <v>400.5</v>
      </c>
      <c r="AJ842">
        <f>((Constants!$B$5*AI841)+Constants!$B$4*AE842+AJ841)-(Constants!$B$4+Constants!$B$5)*AI842</f>
        <v>0</v>
      </c>
      <c r="AK842">
        <f>((Constants!$B$5*AK841)+Constants!$B$4*AF842+AL841)/(Constants!$B$5+Constants!$B$4)</f>
        <v>400.5</v>
      </c>
      <c r="AL842">
        <f>((Constants!$B$5*AK841)+Constants!$B$4*AF842+AL841)-(Constants!$B$5+Constants!$B$4)*AK842</f>
        <v>0</v>
      </c>
      <c r="AM842">
        <f t="shared" si="230"/>
        <v>1</v>
      </c>
      <c r="AN842">
        <f t="shared" si="231"/>
        <v>1</v>
      </c>
      <c r="AO842">
        <f>(200000*(ABS(N842)-ABS(N840))+Constants!$B$7)/(2*Constants!$B$7)</f>
        <v>0.5</v>
      </c>
      <c r="AP842">
        <f>(200000*(ABS(O842)-ABS(O840))+Constants!$B$7)/(2*Constants!$B$7)</f>
        <v>0.5</v>
      </c>
      <c r="AQ842">
        <f t="shared" si="232"/>
        <v>1</v>
      </c>
      <c r="AR842">
        <f>(Constants!$B$3*Constants!$B$8*I842*K842+AS841)/(Constants!$B$9*Constants!$B$4)</f>
        <v>2.51327433628319</v>
      </c>
      <c r="AS842">
        <f>(Constants!$B$3*Constants!$B$8*I842*K842+AS841)-(AR842*Constants!$B$9*Constants!$B$4)</f>
        <v>0</v>
      </c>
      <c r="AT842">
        <f t="shared" si="233"/>
        <v>2111.15044247783</v>
      </c>
      <c r="AU842">
        <f t="array" ref="AU842">IF(SUMPRODUCT(--(SIGN(AN809:AN841)=SIGN(K810:K842)))=0,2,IF(AV841&gt;0,1,0))</f>
        <v>0</v>
      </c>
      <c r="AV842">
        <f>IF(AU842=2,ROUND(5*1000/Constants!$B$11,0),IF(AV841&gt;0,AV841-1,0))</f>
        <v>0</v>
      </c>
      <c r="AW842">
        <f t="shared" si="234"/>
        <v>0</v>
      </c>
      <c r="AX842">
        <f ca="1" t="array" ref="AX842">IF(AW842&gt;Constants!$B$12,2,IF(SUMPRODUCT(--(AX823:AX842=2))=0,0,1))</f>
        <v>0</v>
      </c>
      <c r="AZ842">
        <f t="array" ref="AZ842">IF(ABS(AG842)&gt;Constants!$B$13,2,IF(SUMPRODUCT(--(AZ822:AZ841=2))=0,0,1))</f>
        <v>0</v>
      </c>
    </row>
    <row r="843" spans="1:52">
      <c r="A843" s="3">
        <v>841</v>
      </c>
      <c r="B843">
        <f>Signals!D842</f>
        <v>1</v>
      </c>
      <c r="C843">
        <f>Signals!E842</f>
        <v>1</v>
      </c>
      <c r="D843">
        <f>Signals!G842</f>
        <v>0</v>
      </c>
      <c r="E843">
        <f>Signals!J842</f>
        <v>0</v>
      </c>
      <c r="F843">
        <f>Signals!K842</f>
        <v>0</v>
      </c>
      <c r="G843">
        <f>IF(Constants!$B$2=2,-B843,B843)</f>
        <v>1</v>
      </c>
      <c r="H843">
        <f>IF(Constants!$C$2=2,-C843,C843)</f>
        <v>1</v>
      </c>
      <c r="I843">
        <f t="shared" si="218"/>
        <v>1</v>
      </c>
      <c r="J843">
        <f t="shared" si="219"/>
        <v>1</v>
      </c>
      <c r="K843">
        <f t="shared" si="220"/>
        <v>1</v>
      </c>
      <c r="L843">
        <f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400.5</v>
      </c>
      <c r="M843">
        <f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400.5</v>
      </c>
      <c r="N843">
        <f t="shared" si="221"/>
        <v>400.5</v>
      </c>
      <c r="O843">
        <f t="shared" si="222"/>
        <v>400.5</v>
      </c>
      <c r="P843">
        <f>IF(I843&lt;&gt;0,(ABS(L843*Constants!$B$10)+50)/100,MAX(P842-ABS(N843*Constants!$B$4),0))</f>
        <v>0.54005</v>
      </c>
      <c r="Q843">
        <f>IF(J843&lt;&gt;0,(ABS(M843*Constants!$B$10)+50)/100,MAX(Q842-ABS(O843*Constants!$B$4),0))</f>
        <v>0.54005</v>
      </c>
      <c r="R843">
        <f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400.5</v>
      </c>
      <c r="S843">
        <f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400.5</v>
      </c>
      <c r="T843">
        <f t="shared" si="223"/>
        <v>400.5</v>
      </c>
      <c r="U843">
        <f t="shared" si="224"/>
        <v>400.5</v>
      </c>
      <c r="V843">
        <f>IF(I843&lt;&gt;0,(ABS(R843*Constants!$B$4)+50)/100,IF(R843=0,MAX((0-ABS(T843*Constants!$B$4)),0),(ABS(R843*Constants!$B$4)+50)/100))</f>
        <v>501.125</v>
      </c>
      <c r="W843">
        <f>IF(J843&lt;&gt;0,(ABS(S843*Constants!$B$4)+50)/100,IF(S843=0,MAX((0-ABS(U843*Constants!$B$4)),0),(ABS(S843*Constants!$B$4)+50)/100))</f>
        <v>501.125</v>
      </c>
      <c r="X843">
        <f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400.5</v>
      </c>
      <c r="Y843">
        <f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400.5</v>
      </c>
      <c r="Z843">
        <f t="shared" si="225"/>
        <v>400.5</v>
      </c>
      <c r="AA843">
        <f t="shared" si="226"/>
        <v>400.5</v>
      </c>
      <c r="AB843">
        <f>IF(I843&lt;&gt;0,(ABS(X843*Constants!$B$10)+50)/100,IF(X843=0,MAX((AB842-ABS(Z843*Constants!$B$4)),0),(ABS(X843*Constants!$B$4)+50)/100))</f>
        <v>0.54005</v>
      </c>
      <c r="AC843">
        <f>IF(J843&lt;&gt;0,(ABS(Y843*Constants!$B$10)+50)/100,IF(Y843=0,MAX((AC842-ABS(AA843*Constants!$B$4)),0),(ABS(Y843*Constants!$B$4)+50)/100))</f>
        <v>0.54005</v>
      </c>
      <c r="AD843">
        <f t="shared" si="227"/>
        <v>401</v>
      </c>
      <c r="AE843">
        <f t="shared" si="228"/>
        <v>400.5</v>
      </c>
      <c r="AF843">
        <f t="shared" si="229"/>
        <v>400.5</v>
      </c>
      <c r="AG843">
        <f>((Constants!$B$5*AG842)+Constants!$B$4*AD843+AH842)/(Constants!$B$5+Constants!$B$4)</f>
        <v>401</v>
      </c>
      <c r="AH843">
        <f>((Constants!$B$5*AG842)+Constants!$B$4*AD843+AH842)-(Constants!$B$5+Constants!$B$4)*AG843</f>
        <v>0</v>
      </c>
      <c r="AI843">
        <f>((Constants!$B$5*AI842)+Constants!$B$4*AE843+AJ842)/(Constants!$B$5+Constants!$B$4)</f>
        <v>400.5</v>
      </c>
      <c r="AJ843">
        <f>((Constants!$B$5*AI842)+Constants!$B$4*AE843+AJ842)-(Constants!$B$4+Constants!$B$5)*AI843</f>
        <v>0</v>
      </c>
      <c r="AK843">
        <f>((Constants!$B$5*AK842)+Constants!$B$4*AF843+AL842)/(Constants!$B$5+Constants!$B$4)</f>
        <v>400.5</v>
      </c>
      <c r="AL843">
        <f>((Constants!$B$5*AK842)+Constants!$B$4*AF843+AL842)-(Constants!$B$5+Constants!$B$4)*AK843</f>
        <v>0</v>
      </c>
      <c r="AM843">
        <f t="shared" si="230"/>
        <v>1</v>
      </c>
      <c r="AN843">
        <f t="shared" si="231"/>
        <v>1</v>
      </c>
      <c r="AO843">
        <f>(200000*(ABS(N843)-ABS(N841))+Constants!$B$7)/(2*Constants!$B$7)</f>
        <v>0.5</v>
      </c>
      <c r="AP843">
        <f>(200000*(ABS(O843)-ABS(O841))+Constants!$B$7)/(2*Constants!$B$7)</f>
        <v>0.5</v>
      </c>
      <c r="AQ843">
        <f t="shared" si="232"/>
        <v>1</v>
      </c>
      <c r="AR843">
        <f>(Constants!$B$3*Constants!$B$8*I843*K843+AS842)/(Constants!$B$9*Constants!$B$4)</f>
        <v>2.51327433628319</v>
      </c>
      <c r="AS843">
        <f>(Constants!$B$3*Constants!$B$8*I843*K843+AS842)-(AR843*Constants!$B$9*Constants!$B$4)</f>
        <v>0</v>
      </c>
      <c r="AT843">
        <f t="shared" si="233"/>
        <v>2113.66371681412</v>
      </c>
      <c r="AU843">
        <f t="array" ref="AU843">IF(SUMPRODUCT(--(SIGN(AN810:AN842)=SIGN(K811:K843)))=0,2,IF(AV842&gt;0,1,0))</f>
        <v>0</v>
      </c>
      <c r="AV843">
        <f>IF(AU843=2,ROUND(5*1000/Constants!$B$11,0),IF(AV842&gt;0,AV842-1,0))</f>
        <v>0</v>
      </c>
      <c r="AW843">
        <f t="shared" si="234"/>
        <v>0</v>
      </c>
      <c r="AX843">
        <f ca="1" t="array" ref="AX843">IF(AW843&gt;Constants!$B$12,2,IF(SUMPRODUCT(--(AX824:AX843=2))=0,0,1))</f>
        <v>2</v>
      </c>
      <c r="AZ843">
        <f t="array" ref="AZ843">IF(ABS(AG843)&gt;Constants!$B$13,2,IF(SUMPRODUCT(--(AZ823:AZ842=2))=0,0,1))</f>
        <v>0</v>
      </c>
    </row>
    <row r="844" spans="1:52">
      <c r="A844" s="3">
        <v>842</v>
      </c>
      <c r="B844">
        <f>Signals!D843</f>
        <v>1</v>
      </c>
      <c r="C844">
        <f>Signals!E843</f>
        <v>1</v>
      </c>
      <c r="D844">
        <f>Signals!G843</f>
        <v>0</v>
      </c>
      <c r="E844">
        <f>Signals!J843</f>
        <v>0</v>
      </c>
      <c r="F844">
        <f>Signals!K843</f>
        <v>0</v>
      </c>
      <c r="G844">
        <f>IF(Constants!$B$2=2,-B844,B844)</f>
        <v>1</v>
      </c>
      <c r="H844">
        <f>IF(Constants!$C$2=2,-C844,C844)</f>
        <v>1</v>
      </c>
      <c r="I844">
        <f t="shared" si="218"/>
        <v>1</v>
      </c>
      <c r="J844">
        <f t="shared" si="219"/>
        <v>1</v>
      </c>
      <c r="K844">
        <f t="shared" si="220"/>
        <v>1</v>
      </c>
      <c r="L844">
        <f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400.5</v>
      </c>
      <c r="M844">
        <f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400.5</v>
      </c>
      <c r="N844">
        <f t="shared" si="221"/>
        <v>400.5</v>
      </c>
      <c r="O844">
        <f t="shared" si="222"/>
        <v>400.5</v>
      </c>
      <c r="P844">
        <f>IF(I844&lt;&gt;0,(ABS(L844*Constants!$B$10)+50)/100,MAX(P843-ABS(N844*Constants!$B$4),0))</f>
        <v>0.54005</v>
      </c>
      <c r="Q844">
        <f>IF(J844&lt;&gt;0,(ABS(M844*Constants!$B$10)+50)/100,MAX(Q843-ABS(O844*Constants!$B$4),0))</f>
        <v>0.54005</v>
      </c>
      <c r="R844">
        <f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400.5</v>
      </c>
      <c r="S844">
        <f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400.5</v>
      </c>
      <c r="T844">
        <f t="shared" si="223"/>
        <v>400.5</v>
      </c>
      <c r="U844">
        <f t="shared" si="224"/>
        <v>400.5</v>
      </c>
      <c r="V844">
        <f>IF(I844&lt;&gt;0,(ABS(R844*Constants!$B$4)+50)/100,IF(R844=0,MAX((0-ABS(T844*Constants!$B$4)),0),(ABS(R844*Constants!$B$4)+50)/100))</f>
        <v>501.125</v>
      </c>
      <c r="W844">
        <f>IF(J844&lt;&gt;0,(ABS(S844*Constants!$B$4)+50)/100,IF(S844=0,MAX((0-ABS(U844*Constants!$B$4)),0),(ABS(S844*Constants!$B$4)+50)/100))</f>
        <v>501.125</v>
      </c>
      <c r="X844">
        <f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400.5</v>
      </c>
      <c r="Y844">
        <f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400.5</v>
      </c>
      <c r="Z844">
        <f t="shared" si="225"/>
        <v>400.5</v>
      </c>
      <c r="AA844">
        <f t="shared" si="226"/>
        <v>400.5</v>
      </c>
      <c r="AB844">
        <f>IF(I844&lt;&gt;0,(ABS(X844*Constants!$B$10)+50)/100,IF(X844=0,MAX((AB843-ABS(Z844*Constants!$B$4)),0),(ABS(X844*Constants!$B$4)+50)/100))</f>
        <v>0.54005</v>
      </c>
      <c r="AC844">
        <f>IF(J844&lt;&gt;0,(ABS(Y844*Constants!$B$10)+50)/100,IF(Y844=0,MAX((AC843-ABS(AA844*Constants!$B$4)),0),(ABS(Y844*Constants!$B$4)+50)/100))</f>
        <v>0.54005</v>
      </c>
      <c r="AD844">
        <f t="shared" si="227"/>
        <v>401</v>
      </c>
      <c r="AE844">
        <f t="shared" si="228"/>
        <v>400.5</v>
      </c>
      <c r="AF844">
        <f t="shared" si="229"/>
        <v>400.5</v>
      </c>
      <c r="AG844">
        <f>((Constants!$B$5*AG843)+Constants!$B$4*AD844+AH843)/(Constants!$B$5+Constants!$B$4)</f>
        <v>401</v>
      </c>
      <c r="AH844">
        <f>((Constants!$B$5*AG843)+Constants!$B$4*AD844+AH843)-(Constants!$B$5+Constants!$B$4)*AG844</f>
        <v>0</v>
      </c>
      <c r="AI844">
        <f>((Constants!$B$5*AI843)+Constants!$B$4*AE844+AJ843)/(Constants!$B$5+Constants!$B$4)</f>
        <v>400.5</v>
      </c>
      <c r="AJ844">
        <f>((Constants!$B$5*AI843)+Constants!$B$4*AE844+AJ843)-(Constants!$B$4+Constants!$B$5)*AI844</f>
        <v>0</v>
      </c>
      <c r="AK844">
        <f>((Constants!$B$5*AK843)+Constants!$B$4*AF844+AL843)/(Constants!$B$5+Constants!$B$4)</f>
        <v>400.5</v>
      </c>
      <c r="AL844">
        <f>((Constants!$B$5*AK843)+Constants!$B$4*AF844+AL843)-(Constants!$B$5+Constants!$B$4)*AK844</f>
        <v>0</v>
      </c>
      <c r="AM844">
        <f t="shared" si="230"/>
        <v>1</v>
      </c>
      <c r="AN844">
        <f t="shared" si="231"/>
        <v>1</v>
      </c>
      <c r="AO844">
        <f>(200000*(ABS(N844)-ABS(N842))+Constants!$B$7)/(2*Constants!$B$7)</f>
        <v>0.5</v>
      </c>
      <c r="AP844">
        <f>(200000*(ABS(O844)-ABS(O842))+Constants!$B$7)/(2*Constants!$B$7)</f>
        <v>0.5</v>
      </c>
      <c r="AQ844">
        <f t="shared" si="232"/>
        <v>1</v>
      </c>
      <c r="AR844">
        <f>(Constants!$B$3*Constants!$B$8*I844*K844+AS843)/(Constants!$B$9*Constants!$B$4)</f>
        <v>2.51327433628319</v>
      </c>
      <c r="AS844">
        <f>(Constants!$B$3*Constants!$B$8*I844*K844+AS843)-(AR844*Constants!$B$9*Constants!$B$4)</f>
        <v>0</v>
      </c>
      <c r="AT844">
        <f t="shared" si="233"/>
        <v>2116.1769911504</v>
      </c>
      <c r="AU844">
        <f t="array" ref="AU844">IF(SUMPRODUCT(--(SIGN(AN811:AN843)=SIGN(K812:K844)))=0,2,IF(AV843&gt;0,1,0))</f>
        <v>0</v>
      </c>
      <c r="AV844">
        <f>IF(AU844=2,ROUND(5*1000/Constants!$B$11,0),IF(AV843&gt;0,AV843-1,0))</f>
        <v>0</v>
      </c>
      <c r="AW844">
        <f t="shared" si="234"/>
        <v>0</v>
      </c>
      <c r="AX844">
        <f ca="1" t="array" ref="AX844">IF(AW844&gt;Constants!$B$12,2,IF(SUMPRODUCT(--(AX825:AX844=2))=0,0,1))</f>
        <v>2</v>
      </c>
      <c r="AZ844">
        <f t="array" ref="AZ844">IF(ABS(AG844)&gt;Constants!$B$13,2,IF(SUMPRODUCT(--(AZ824:AZ843=2))=0,0,1))</f>
        <v>0</v>
      </c>
    </row>
    <row r="845" spans="1:52">
      <c r="A845" s="3">
        <v>843</v>
      </c>
      <c r="B845">
        <f>Signals!D844</f>
        <v>1</v>
      </c>
      <c r="C845">
        <f>Signals!E844</f>
        <v>1</v>
      </c>
      <c r="D845">
        <f>Signals!G844</f>
        <v>0</v>
      </c>
      <c r="E845">
        <f>Signals!J844</f>
        <v>0</v>
      </c>
      <c r="F845">
        <f>Signals!K844</f>
        <v>0</v>
      </c>
      <c r="G845">
        <f>IF(Constants!$B$2=2,-B845,B845)</f>
        <v>1</v>
      </c>
      <c r="H845">
        <f>IF(Constants!$C$2=2,-C845,C845)</f>
        <v>1</v>
      </c>
      <c r="I845">
        <f t="shared" si="218"/>
        <v>1</v>
      </c>
      <c r="J845">
        <f t="shared" si="219"/>
        <v>1</v>
      </c>
      <c r="K845">
        <f t="shared" si="220"/>
        <v>1</v>
      </c>
      <c r="L845">
        <f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400.5</v>
      </c>
      <c r="M845">
        <f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400.5</v>
      </c>
      <c r="N845">
        <f t="shared" si="221"/>
        <v>400.5</v>
      </c>
      <c r="O845">
        <f t="shared" si="222"/>
        <v>400.5</v>
      </c>
      <c r="P845">
        <f>IF(I845&lt;&gt;0,(ABS(L845*Constants!$B$10)+50)/100,MAX(P844-ABS(N845*Constants!$B$4),0))</f>
        <v>0.54005</v>
      </c>
      <c r="Q845">
        <f>IF(J845&lt;&gt;0,(ABS(M845*Constants!$B$10)+50)/100,MAX(Q844-ABS(O845*Constants!$B$4),0))</f>
        <v>0.54005</v>
      </c>
      <c r="R845">
        <f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400.5</v>
      </c>
      <c r="S845">
        <f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400.5</v>
      </c>
      <c r="T845">
        <f t="shared" si="223"/>
        <v>400.5</v>
      </c>
      <c r="U845">
        <f t="shared" si="224"/>
        <v>400.5</v>
      </c>
      <c r="V845">
        <f>IF(I845&lt;&gt;0,(ABS(R845*Constants!$B$4)+50)/100,IF(R845=0,MAX((0-ABS(T845*Constants!$B$4)),0),(ABS(R845*Constants!$B$4)+50)/100))</f>
        <v>501.125</v>
      </c>
      <c r="W845">
        <f>IF(J845&lt;&gt;0,(ABS(S845*Constants!$B$4)+50)/100,IF(S845=0,MAX((0-ABS(U845*Constants!$B$4)),0),(ABS(S845*Constants!$B$4)+50)/100))</f>
        <v>501.125</v>
      </c>
      <c r="X845">
        <f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400.5</v>
      </c>
      <c r="Y845">
        <f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400.5</v>
      </c>
      <c r="Z845">
        <f t="shared" si="225"/>
        <v>400.5</v>
      </c>
      <c r="AA845">
        <f t="shared" si="226"/>
        <v>400.5</v>
      </c>
      <c r="AB845">
        <f>IF(I845&lt;&gt;0,(ABS(X845*Constants!$B$10)+50)/100,IF(X845=0,MAX((AB844-ABS(Z845*Constants!$B$4)),0),(ABS(X845*Constants!$B$4)+50)/100))</f>
        <v>0.54005</v>
      </c>
      <c r="AC845">
        <f>IF(J845&lt;&gt;0,(ABS(Y845*Constants!$B$10)+50)/100,IF(Y845=0,MAX((AC844-ABS(AA845*Constants!$B$4)),0),(ABS(Y845*Constants!$B$4)+50)/100))</f>
        <v>0.54005</v>
      </c>
      <c r="AD845">
        <f t="shared" si="227"/>
        <v>401</v>
      </c>
      <c r="AE845">
        <f t="shared" si="228"/>
        <v>400.5</v>
      </c>
      <c r="AF845">
        <f t="shared" si="229"/>
        <v>400.5</v>
      </c>
      <c r="AG845">
        <f>((Constants!$B$5*AG844)+Constants!$B$4*AD845+AH844)/(Constants!$B$5+Constants!$B$4)</f>
        <v>401</v>
      </c>
      <c r="AH845">
        <f>((Constants!$B$5*AG844)+Constants!$B$4*AD845+AH844)-(Constants!$B$5+Constants!$B$4)*AG845</f>
        <v>0</v>
      </c>
      <c r="AI845">
        <f>((Constants!$B$5*AI844)+Constants!$B$4*AE845+AJ844)/(Constants!$B$5+Constants!$B$4)</f>
        <v>400.5</v>
      </c>
      <c r="AJ845">
        <f>((Constants!$B$5*AI844)+Constants!$B$4*AE845+AJ844)-(Constants!$B$4+Constants!$B$5)*AI845</f>
        <v>0</v>
      </c>
      <c r="AK845">
        <f>((Constants!$B$5*AK844)+Constants!$B$4*AF845+AL844)/(Constants!$B$5+Constants!$B$4)</f>
        <v>400.5</v>
      </c>
      <c r="AL845">
        <f>((Constants!$B$5*AK844)+Constants!$B$4*AF845+AL844)-(Constants!$B$5+Constants!$B$4)*AK845</f>
        <v>0</v>
      </c>
      <c r="AM845">
        <f t="shared" si="230"/>
        <v>1</v>
      </c>
      <c r="AN845">
        <f t="shared" si="231"/>
        <v>1</v>
      </c>
      <c r="AO845">
        <f>(200000*(ABS(N845)-ABS(N843))+Constants!$B$7)/(2*Constants!$B$7)</f>
        <v>0.5</v>
      </c>
      <c r="AP845">
        <f>(200000*(ABS(O845)-ABS(O843))+Constants!$B$7)/(2*Constants!$B$7)</f>
        <v>0.5</v>
      </c>
      <c r="AQ845">
        <f t="shared" si="232"/>
        <v>1</v>
      </c>
      <c r="AR845">
        <f>(Constants!$B$3*Constants!$B$8*I845*K845+AS844)/(Constants!$B$9*Constants!$B$4)</f>
        <v>2.51327433628319</v>
      </c>
      <c r="AS845">
        <f>(Constants!$B$3*Constants!$B$8*I845*K845+AS844)-(AR845*Constants!$B$9*Constants!$B$4)</f>
        <v>0</v>
      </c>
      <c r="AT845">
        <f t="shared" si="233"/>
        <v>2118.69026548668</v>
      </c>
      <c r="AU845">
        <f t="array" ref="AU845">IF(SUMPRODUCT(--(SIGN(AN812:AN844)=SIGN(K813:K845)))=0,2,IF(AV844&gt;0,1,0))</f>
        <v>0</v>
      </c>
      <c r="AV845">
        <f>IF(AU845=2,ROUND(5*1000/Constants!$B$11,0),IF(AV844&gt;0,AV844-1,0))</f>
        <v>0</v>
      </c>
      <c r="AW845">
        <f t="shared" si="234"/>
        <v>0</v>
      </c>
      <c r="AX845">
        <f ca="1" t="array" ref="AX845">IF(AW845&gt;Constants!$B$12,2,IF(SUMPRODUCT(--(AX826:AX845=2))=0,0,1))</f>
        <v>2</v>
      </c>
      <c r="AZ845">
        <f t="array" ref="AZ845">IF(ABS(AG845)&gt;Constants!$B$13,2,IF(SUMPRODUCT(--(AZ825:AZ844=2))=0,0,1))</f>
        <v>0</v>
      </c>
    </row>
    <row r="846" spans="1:52">
      <c r="A846" s="3">
        <v>844</v>
      </c>
      <c r="B846">
        <f>Signals!D845</f>
        <v>1</v>
      </c>
      <c r="C846">
        <f>Signals!E845</f>
        <v>1</v>
      </c>
      <c r="D846">
        <f>Signals!G845</f>
        <v>0</v>
      </c>
      <c r="E846">
        <f>Signals!J845</f>
        <v>0</v>
      </c>
      <c r="F846">
        <f>Signals!K845</f>
        <v>0</v>
      </c>
      <c r="G846">
        <f>IF(Constants!$B$2=2,-B846,B846)</f>
        <v>1</v>
      </c>
      <c r="H846">
        <f>IF(Constants!$C$2=2,-C846,C846)</f>
        <v>1</v>
      </c>
      <c r="I846">
        <f t="shared" si="218"/>
        <v>1</v>
      </c>
      <c r="J846">
        <f t="shared" si="219"/>
        <v>1</v>
      </c>
      <c r="K846">
        <f t="shared" si="220"/>
        <v>1</v>
      </c>
      <c r="L846">
        <f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400.5</v>
      </c>
      <c r="M846">
        <f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400.5</v>
      </c>
      <c r="N846">
        <f t="shared" si="221"/>
        <v>400.5</v>
      </c>
      <c r="O846">
        <f t="shared" si="222"/>
        <v>400.5</v>
      </c>
      <c r="P846">
        <f>IF(I846&lt;&gt;0,(ABS(L846*Constants!$B$10)+50)/100,MAX(P845-ABS(N846*Constants!$B$4),0))</f>
        <v>0.54005</v>
      </c>
      <c r="Q846">
        <f>IF(J846&lt;&gt;0,(ABS(M846*Constants!$B$10)+50)/100,MAX(Q845-ABS(O846*Constants!$B$4),0))</f>
        <v>0.54005</v>
      </c>
      <c r="R846">
        <f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400.5</v>
      </c>
      <c r="S846">
        <f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400.5</v>
      </c>
      <c r="T846">
        <f t="shared" si="223"/>
        <v>400.5</v>
      </c>
      <c r="U846">
        <f t="shared" si="224"/>
        <v>400.5</v>
      </c>
      <c r="V846">
        <f>IF(I846&lt;&gt;0,(ABS(R846*Constants!$B$4)+50)/100,IF(R846=0,MAX((0-ABS(T846*Constants!$B$4)),0),(ABS(R846*Constants!$B$4)+50)/100))</f>
        <v>501.125</v>
      </c>
      <c r="W846">
        <f>IF(J846&lt;&gt;0,(ABS(S846*Constants!$B$4)+50)/100,IF(S846=0,MAX((0-ABS(U846*Constants!$B$4)),0),(ABS(S846*Constants!$B$4)+50)/100))</f>
        <v>501.125</v>
      </c>
      <c r="X846">
        <f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400.5</v>
      </c>
      <c r="Y846">
        <f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400.5</v>
      </c>
      <c r="Z846">
        <f t="shared" si="225"/>
        <v>400.5</v>
      </c>
      <c r="AA846">
        <f t="shared" si="226"/>
        <v>400.5</v>
      </c>
      <c r="AB846">
        <f>IF(I846&lt;&gt;0,(ABS(X846*Constants!$B$10)+50)/100,IF(X846=0,MAX((AB845-ABS(Z846*Constants!$B$4)),0),(ABS(X846*Constants!$B$4)+50)/100))</f>
        <v>0.54005</v>
      </c>
      <c r="AC846">
        <f>IF(J846&lt;&gt;0,(ABS(Y846*Constants!$B$10)+50)/100,IF(Y846=0,MAX((AC845-ABS(AA846*Constants!$B$4)),0),(ABS(Y846*Constants!$B$4)+50)/100))</f>
        <v>0.54005</v>
      </c>
      <c r="AD846">
        <f t="shared" si="227"/>
        <v>401</v>
      </c>
      <c r="AE846">
        <f t="shared" si="228"/>
        <v>400.5</v>
      </c>
      <c r="AF846">
        <f t="shared" si="229"/>
        <v>400.5</v>
      </c>
      <c r="AG846">
        <f>((Constants!$B$5*AG845)+Constants!$B$4*AD846+AH845)/(Constants!$B$5+Constants!$B$4)</f>
        <v>401</v>
      </c>
      <c r="AH846">
        <f>((Constants!$B$5*AG845)+Constants!$B$4*AD846+AH845)-(Constants!$B$5+Constants!$B$4)*AG846</f>
        <v>0</v>
      </c>
      <c r="AI846">
        <f>((Constants!$B$5*AI845)+Constants!$B$4*AE846+AJ845)/(Constants!$B$5+Constants!$B$4)</f>
        <v>400.5</v>
      </c>
      <c r="AJ846">
        <f>((Constants!$B$5*AI845)+Constants!$B$4*AE846+AJ845)-(Constants!$B$4+Constants!$B$5)*AI846</f>
        <v>0</v>
      </c>
      <c r="AK846">
        <f>((Constants!$B$5*AK845)+Constants!$B$4*AF846+AL845)/(Constants!$B$5+Constants!$B$4)</f>
        <v>400.5</v>
      </c>
      <c r="AL846">
        <f>((Constants!$B$5*AK845)+Constants!$B$4*AF846+AL845)-(Constants!$B$5+Constants!$B$4)*AK846</f>
        <v>0</v>
      </c>
      <c r="AM846">
        <f t="shared" si="230"/>
        <v>1</v>
      </c>
      <c r="AN846">
        <f t="shared" si="231"/>
        <v>1</v>
      </c>
      <c r="AO846">
        <f>(200000*(ABS(N846)-ABS(N844))+Constants!$B$7)/(2*Constants!$B$7)</f>
        <v>0.5</v>
      </c>
      <c r="AP846">
        <f>(200000*(ABS(O846)-ABS(O844))+Constants!$B$7)/(2*Constants!$B$7)</f>
        <v>0.5</v>
      </c>
      <c r="AQ846">
        <f t="shared" si="232"/>
        <v>1</v>
      </c>
      <c r="AR846">
        <f>(Constants!$B$3*Constants!$B$8*I846*K846+AS845)/(Constants!$B$9*Constants!$B$4)</f>
        <v>2.51327433628319</v>
      </c>
      <c r="AS846">
        <f>(Constants!$B$3*Constants!$B$8*I846*K846+AS845)-(AR846*Constants!$B$9*Constants!$B$4)</f>
        <v>0</v>
      </c>
      <c r="AT846">
        <f t="shared" si="233"/>
        <v>2121.20353982297</v>
      </c>
      <c r="AU846">
        <f t="array" ref="AU846">IF(SUMPRODUCT(--(SIGN(AN813:AN845)=SIGN(K814:K846)))=0,2,IF(AV845&gt;0,1,0))</f>
        <v>0</v>
      </c>
      <c r="AV846">
        <f>IF(AU846=2,ROUND(5*1000/Constants!$B$11,0),IF(AV845&gt;0,AV845-1,0))</f>
        <v>0</v>
      </c>
      <c r="AW846">
        <f t="shared" si="234"/>
        <v>0</v>
      </c>
      <c r="AX846">
        <f ca="1" t="array" ref="AX846">IF(AW846&gt;Constants!$B$12,2,IF(SUMPRODUCT(--(AX827:AX846=2))=0,0,1))</f>
        <v>2</v>
      </c>
      <c r="AZ846">
        <f t="array" ref="AZ846">IF(ABS(AG846)&gt;Constants!$B$13,2,IF(SUMPRODUCT(--(AZ826:AZ845=2))=0,0,1))</f>
        <v>0</v>
      </c>
    </row>
    <row r="847" spans="1:52">
      <c r="A847" s="3">
        <v>845</v>
      </c>
      <c r="B847">
        <f>Signals!D846</f>
        <v>1</v>
      </c>
      <c r="C847">
        <f>Signals!E846</f>
        <v>1</v>
      </c>
      <c r="D847">
        <f>Signals!G846</f>
        <v>0</v>
      </c>
      <c r="E847">
        <f>Signals!J846</f>
        <v>0</v>
      </c>
      <c r="F847">
        <f>Signals!K846</f>
        <v>0</v>
      </c>
      <c r="G847">
        <f>IF(Constants!$B$2=2,-B847,B847)</f>
        <v>1</v>
      </c>
      <c r="H847">
        <f>IF(Constants!$C$2=2,-C847,C847)</f>
        <v>1</v>
      </c>
      <c r="I847">
        <f t="shared" si="218"/>
        <v>1</v>
      </c>
      <c r="J847">
        <f t="shared" si="219"/>
        <v>1</v>
      </c>
      <c r="K847">
        <f t="shared" si="220"/>
        <v>1</v>
      </c>
      <c r="L847">
        <f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400.5</v>
      </c>
      <c r="M847">
        <f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400.5</v>
      </c>
      <c r="N847">
        <f t="shared" si="221"/>
        <v>400.5</v>
      </c>
      <c r="O847">
        <f t="shared" si="222"/>
        <v>400.5</v>
      </c>
      <c r="P847">
        <f>IF(I847&lt;&gt;0,(ABS(L847*Constants!$B$10)+50)/100,MAX(P846-ABS(N847*Constants!$B$4),0))</f>
        <v>0.54005</v>
      </c>
      <c r="Q847">
        <f>IF(J847&lt;&gt;0,(ABS(M847*Constants!$B$10)+50)/100,MAX(Q846-ABS(O847*Constants!$B$4),0))</f>
        <v>0.54005</v>
      </c>
      <c r="R847">
        <f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400.5</v>
      </c>
      <c r="S847">
        <f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400.5</v>
      </c>
      <c r="T847">
        <f t="shared" si="223"/>
        <v>400.5</v>
      </c>
      <c r="U847">
        <f t="shared" si="224"/>
        <v>400.5</v>
      </c>
      <c r="V847">
        <f>IF(I847&lt;&gt;0,(ABS(R847*Constants!$B$4)+50)/100,IF(R847=0,MAX((0-ABS(T847*Constants!$B$4)),0),(ABS(R847*Constants!$B$4)+50)/100))</f>
        <v>501.125</v>
      </c>
      <c r="W847">
        <f>IF(J847&lt;&gt;0,(ABS(S847*Constants!$B$4)+50)/100,IF(S847=0,MAX((0-ABS(U847*Constants!$B$4)),0),(ABS(S847*Constants!$B$4)+50)/100))</f>
        <v>501.125</v>
      </c>
      <c r="X847">
        <f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400.5</v>
      </c>
      <c r="Y847">
        <f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400.5</v>
      </c>
      <c r="Z847">
        <f t="shared" si="225"/>
        <v>400.5</v>
      </c>
      <c r="AA847">
        <f t="shared" si="226"/>
        <v>400.5</v>
      </c>
      <c r="AB847">
        <f>IF(I847&lt;&gt;0,(ABS(X847*Constants!$B$10)+50)/100,IF(X847=0,MAX((AB846-ABS(Z847*Constants!$B$4)),0),(ABS(X847*Constants!$B$4)+50)/100))</f>
        <v>0.54005</v>
      </c>
      <c r="AC847">
        <f>IF(J847&lt;&gt;0,(ABS(Y847*Constants!$B$10)+50)/100,IF(Y847=0,MAX((AC846-ABS(AA847*Constants!$B$4)),0),(ABS(Y847*Constants!$B$4)+50)/100))</f>
        <v>0.54005</v>
      </c>
      <c r="AD847">
        <f t="shared" si="227"/>
        <v>401</v>
      </c>
      <c r="AE847">
        <f t="shared" si="228"/>
        <v>400.5</v>
      </c>
      <c r="AF847">
        <f t="shared" si="229"/>
        <v>400.5</v>
      </c>
      <c r="AG847">
        <f>((Constants!$B$5*AG846)+Constants!$B$4*AD847+AH846)/(Constants!$B$5+Constants!$B$4)</f>
        <v>401</v>
      </c>
      <c r="AH847">
        <f>((Constants!$B$5*AG846)+Constants!$B$4*AD847+AH846)-(Constants!$B$5+Constants!$B$4)*AG847</f>
        <v>0</v>
      </c>
      <c r="AI847">
        <f>((Constants!$B$5*AI846)+Constants!$B$4*AE847+AJ846)/(Constants!$B$5+Constants!$B$4)</f>
        <v>400.5</v>
      </c>
      <c r="AJ847">
        <f>((Constants!$B$5*AI846)+Constants!$B$4*AE847+AJ846)-(Constants!$B$4+Constants!$B$5)*AI847</f>
        <v>0</v>
      </c>
      <c r="AK847">
        <f>((Constants!$B$5*AK846)+Constants!$B$4*AF847+AL846)/(Constants!$B$5+Constants!$B$4)</f>
        <v>400.5</v>
      </c>
      <c r="AL847">
        <f>((Constants!$B$5*AK846)+Constants!$B$4*AF847+AL846)-(Constants!$B$5+Constants!$B$4)*AK847</f>
        <v>0</v>
      </c>
      <c r="AM847">
        <f t="shared" si="230"/>
        <v>1</v>
      </c>
      <c r="AN847">
        <f t="shared" si="231"/>
        <v>1</v>
      </c>
      <c r="AO847">
        <f>(200000*(ABS(N847)-ABS(N845))+Constants!$B$7)/(2*Constants!$B$7)</f>
        <v>0.5</v>
      </c>
      <c r="AP847">
        <f>(200000*(ABS(O847)-ABS(O845))+Constants!$B$7)/(2*Constants!$B$7)</f>
        <v>0.5</v>
      </c>
      <c r="AQ847">
        <f t="shared" si="232"/>
        <v>1</v>
      </c>
      <c r="AR847">
        <f>(Constants!$B$3*Constants!$B$8*I847*K847+AS846)/(Constants!$B$9*Constants!$B$4)</f>
        <v>2.51327433628319</v>
      </c>
      <c r="AS847">
        <f>(Constants!$B$3*Constants!$B$8*I847*K847+AS846)-(AR847*Constants!$B$9*Constants!$B$4)</f>
        <v>0</v>
      </c>
      <c r="AT847">
        <f t="shared" si="233"/>
        <v>2123.71681415925</v>
      </c>
      <c r="AU847">
        <f t="array" ref="AU847">IF(SUMPRODUCT(--(SIGN(AN814:AN846)=SIGN(K815:K847)))=0,2,IF(AV846&gt;0,1,0))</f>
        <v>0</v>
      </c>
      <c r="AV847">
        <f>IF(AU847=2,ROUND(5*1000/Constants!$B$11,0),IF(AV846&gt;0,AV846-1,0))</f>
        <v>0</v>
      </c>
      <c r="AW847">
        <f t="shared" si="234"/>
        <v>0</v>
      </c>
      <c r="AX847">
        <f ca="1" t="array" ref="AX847">IF(AW847&gt;Constants!$B$12,2,IF(SUMPRODUCT(--(AX828:AX847=2))=0,0,1))</f>
        <v>2</v>
      </c>
      <c r="AZ847">
        <f t="array" ref="AZ847">IF(ABS(AG847)&gt;Constants!$B$13,2,IF(SUMPRODUCT(--(AZ827:AZ846=2))=0,0,1))</f>
        <v>0</v>
      </c>
    </row>
    <row r="848" spans="1:52">
      <c r="A848" s="3">
        <v>846</v>
      </c>
      <c r="B848">
        <f>Signals!D847</f>
        <v>1</v>
      </c>
      <c r="C848">
        <f>Signals!E847</f>
        <v>1</v>
      </c>
      <c r="D848">
        <f>Signals!G847</f>
        <v>0</v>
      </c>
      <c r="E848">
        <f>Signals!J847</f>
        <v>0</v>
      </c>
      <c r="F848">
        <f>Signals!K847</f>
        <v>0</v>
      </c>
      <c r="G848">
        <f>IF(Constants!$B$2=2,-B848,B848)</f>
        <v>1</v>
      </c>
      <c r="H848">
        <f>IF(Constants!$C$2=2,-C848,C848)</f>
        <v>1</v>
      </c>
      <c r="I848">
        <f t="shared" si="218"/>
        <v>1</v>
      </c>
      <c r="J848">
        <f t="shared" si="219"/>
        <v>1</v>
      </c>
      <c r="K848">
        <f t="shared" si="220"/>
        <v>1</v>
      </c>
      <c r="L848">
        <f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400.5</v>
      </c>
      <c r="M848">
        <f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400.5</v>
      </c>
      <c r="N848">
        <f t="shared" si="221"/>
        <v>400.5</v>
      </c>
      <c r="O848">
        <f t="shared" si="222"/>
        <v>400.5</v>
      </c>
      <c r="P848">
        <f>IF(I848&lt;&gt;0,(ABS(L848*Constants!$B$10)+50)/100,MAX(P847-ABS(N848*Constants!$B$4),0))</f>
        <v>0.54005</v>
      </c>
      <c r="Q848">
        <f>IF(J848&lt;&gt;0,(ABS(M848*Constants!$B$10)+50)/100,MAX(Q847-ABS(O848*Constants!$B$4),0))</f>
        <v>0.54005</v>
      </c>
      <c r="R848">
        <f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400.5</v>
      </c>
      <c r="S848">
        <f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400.5</v>
      </c>
      <c r="T848">
        <f t="shared" si="223"/>
        <v>400.5</v>
      </c>
      <c r="U848">
        <f t="shared" si="224"/>
        <v>400.5</v>
      </c>
      <c r="V848">
        <f>IF(I848&lt;&gt;0,(ABS(R848*Constants!$B$4)+50)/100,IF(R848=0,MAX((0-ABS(T848*Constants!$B$4)),0),(ABS(R848*Constants!$B$4)+50)/100))</f>
        <v>501.125</v>
      </c>
      <c r="W848">
        <f>IF(J848&lt;&gt;0,(ABS(S848*Constants!$B$4)+50)/100,IF(S848=0,MAX((0-ABS(U848*Constants!$B$4)),0),(ABS(S848*Constants!$B$4)+50)/100))</f>
        <v>501.125</v>
      </c>
      <c r="X848">
        <f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400.5</v>
      </c>
      <c r="Y848">
        <f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400.5</v>
      </c>
      <c r="Z848">
        <f t="shared" si="225"/>
        <v>400.5</v>
      </c>
      <c r="AA848">
        <f t="shared" si="226"/>
        <v>400.5</v>
      </c>
      <c r="AB848">
        <f>IF(I848&lt;&gt;0,(ABS(X848*Constants!$B$10)+50)/100,IF(X848=0,MAX((AB847-ABS(Z848*Constants!$B$4)),0),(ABS(X848*Constants!$B$4)+50)/100))</f>
        <v>0.54005</v>
      </c>
      <c r="AC848">
        <f>IF(J848&lt;&gt;0,(ABS(Y848*Constants!$B$10)+50)/100,IF(Y848=0,MAX((AC847-ABS(AA848*Constants!$B$4)),0),(ABS(Y848*Constants!$B$4)+50)/100))</f>
        <v>0.54005</v>
      </c>
      <c r="AD848">
        <f t="shared" si="227"/>
        <v>401</v>
      </c>
      <c r="AE848">
        <f t="shared" si="228"/>
        <v>400.5</v>
      </c>
      <c r="AF848">
        <f t="shared" si="229"/>
        <v>400.5</v>
      </c>
      <c r="AG848">
        <f>((Constants!$B$5*AG847)+Constants!$B$4*AD848+AH847)/(Constants!$B$5+Constants!$B$4)</f>
        <v>401</v>
      </c>
      <c r="AH848">
        <f>((Constants!$B$5*AG847)+Constants!$B$4*AD848+AH847)-(Constants!$B$5+Constants!$B$4)*AG848</f>
        <v>0</v>
      </c>
      <c r="AI848">
        <f>((Constants!$B$5*AI847)+Constants!$B$4*AE848+AJ847)/(Constants!$B$5+Constants!$B$4)</f>
        <v>400.5</v>
      </c>
      <c r="AJ848">
        <f>((Constants!$B$5*AI847)+Constants!$B$4*AE848+AJ847)-(Constants!$B$4+Constants!$B$5)*AI848</f>
        <v>0</v>
      </c>
      <c r="AK848">
        <f>((Constants!$B$5*AK847)+Constants!$B$4*AF848+AL847)/(Constants!$B$5+Constants!$B$4)</f>
        <v>400.5</v>
      </c>
      <c r="AL848">
        <f>((Constants!$B$5*AK847)+Constants!$B$4*AF848+AL847)-(Constants!$B$5+Constants!$B$4)*AK848</f>
        <v>0</v>
      </c>
      <c r="AM848">
        <f t="shared" si="230"/>
        <v>1</v>
      </c>
      <c r="AN848">
        <f t="shared" si="231"/>
        <v>1</v>
      </c>
      <c r="AO848">
        <f>(200000*(ABS(N848)-ABS(N846))+Constants!$B$7)/(2*Constants!$B$7)</f>
        <v>0.5</v>
      </c>
      <c r="AP848">
        <f>(200000*(ABS(O848)-ABS(O846))+Constants!$B$7)/(2*Constants!$B$7)</f>
        <v>0.5</v>
      </c>
      <c r="AQ848">
        <f t="shared" si="232"/>
        <v>1</v>
      </c>
      <c r="AR848">
        <f>(Constants!$B$3*Constants!$B$8*I848*K848+AS847)/(Constants!$B$9*Constants!$B$4)</f>
        <v>2.51327433628319</v>
      </c>
      <c r="AS848">
        <f>(Constants!$B$3*Constants!$B$8*I848*K848+AS847)-(AR848*Constants!$B$9*Constants!$B$4)</f>
        <v>0</v>
      </c>
      <c r="AT848">
        <f t="shared" si="233"/>
        <v>2126.23008849553</v>
      </c>
      <c r="AU848">
        <f t="array" ref="AU848">IF(SUMPRODUCT(--(SIGN(AN815:AN847)=SIGN(K816:K848)))=0,2,IF(AV847&gt;0,1,0))</f>
        <v>0</v>
      </c>
      <c r="AV848">
        <f>IF(AU848=2,ROUND(5*1000/Constants!$B$11,0),IF(AV847&gt;0,AV847-1,0))</f>
        <v>0</v>
      </c>
      <c r="AW848">
        <f t="shared" si="234"/>
        <v>0</v>
      </c>
      <c r="AX848">
        <f ca="1" t="array" ref="AX848">IF(AW848&gt;Constants!$B$12,2,IF(SUMPRODUCT(--(AX829:AX848=2))=0,0,1))</f>
        <v>2</v>
      </c>
      <c r="AZ848">
        <f t="array" ref="AZ848">IF(ABS(AG848)&gt;Constants!$B$13,2,IF(SUMPRODUCT(--(AZ828:AZ847=2))=0,0,1))</f>
        <v>0</v>
      </c>
    </row>
    <row r="849" spans="1:52">
      <c r="A849" s="3">
        <v>847</v>
      </c>
      <c r="B849">
        <f>Signals!D848</f>
        <v>1</v>
      </c>
      <c r="C849">
        <f>Signals!E848</f>
        <v>1</v>
      </c>
      <c r="D849">
        <f>Signals!G848</f>
        <v>0</v>
      </c>
      <c r="E849">
        <f>Signals!J848</f>
        <v>0</v>
      </c>
      <c r="F849">
        <f>Signals!K848</f>
        <v>0</v>
      </c>
      <c r="G849">
        <f>IF(Constants!$B$2=2,-B849,B849)</f>
        <v>1</v>
      </c>
      <c r="H849">
        <f>IF(Constants!$C$2=2,-C849,C849)</f>
        <v>1</v>
      </c>
      <c r="I849">
        <f t="shared" si="218"/>
        <v>1</v>
      </c>
      <c r="J849">
        <f t="shared" si="219"/>
        <v>1</v>
      </c>
      <c r="K849">
        <f t="shared" si="220"/>
        <v>1</v>
      </c>
      <c r="L849">
        <f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400.5</v>
      </c>
      <c r="M849">
        <f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400.5</v>
      </c>
      <c r="N849">
        <f t="shared" si="221"/>
        <v>400.5</v>
      </c>
      <c r="O849">
        <f t="shared" si="222"/>
        <v>400.5</v>
      </c>
      <c r="P849">
        <f>IF(I849&lt;&gt;0,(ABS(L849*Constants!$B$10)+50)/100,MAX(P848-ABS(N849*Constants!$B$4),0))</f>
        <v>0.54005</v>
      </c>
      <c r="Q849">
        <f>IF(J849&lt;&gt;0,(ABS(M849*Constants!$B$10)+50)/100,MAX(Q848-ABS(O849*Constants!$B$4),0))</f>
        <v>0.54005</v>
      </c>
      <c r="R849">
        <f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400.5</v>
      </c>
      <c r="S849">
        <f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400.5</v>
      </c>
      <c r="T849">
        <f t="shared" si="223"/>
        <v>400.5</v>
      </c>
      <c r="U849">
        <f t="shared" si="224"/>
        <v>400.5</v>
      </c>
      <c r="V849">
        <f>IF(I849&lt;&gt;0,(ABS(R849*Constants!$B$4)+50)/100,IF(R849=0,MAX((0-ABS(T849*Constants!$B$4)),0),(ABS(R849*Constants!$B$4)+50)/100))</f>
        <v>501.125</v>
      </c>
      <c r="W849">
        <f>IF(J849&lt;&gt;0,(ABS(S849*Constants!$B$4)+50)/100,IF(S849=0,MAX((0-ABS(U849*Constants!$B$4)),0),(ABS(S849*Constants!$B$4)+50)/100))</f>
        <v>501.125</v>
      </c>
      <c r="X849">
        <f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400.5</v>
      </c>
      <c r="Y849">
        <f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400.5</v>
      </c>
      <c r="Z849">
        <f t="shared" si="225"/>
        <v>400.5</v>
      </c>
      <c r="AA849">
        <f t="shared" si="226"/>
        <v>400.5</v>
      </c>
      <c r="AB849">
        <f>IF(I849&lt;&gt;0,(ABS(X849*Constants!$B$10)+50)/100,IF(X849=0,MAX((AB848-ABS(Z849*Constants!$B$4)),0),(ABS(X849*Constants!$B$4)+50)/100))</f>
        <v>0.54005</v>
      </c>
      <c r="AC849">
        <f>IF(J849&lt;&gt;0,(ABS(Y849*Constants!$B$10)+50)/100,IF(Y849=0,MAX((AC848-ABS(AA849*Constants!$B$4)),0),(ABS(Y849*Constants!$B$4)+50)/100))</f>
        <v>0.54005</v>
      </c>
      <c r="AD849">
        <f t="shared" si="227"/>
        <v>401</v>
      </c>
      <c r="AE849">
        <f t="shared" si="228"/>
        <v>400.5</v>
      </c>
      <c r="AF849">
        <f t="shared" si="229"/>
        <v>400.5</v>
      </c>
      <c r="AG849">
        <f>((Constants!$B$5*AG848)+Constants!$B$4*AD849+AH848)/(Constants!$B$5+Constants!$B$4)</f>
        <v>401</v>
      </c>
      <c r="AH849">
        <f>((Constants!$B$5*AG848)+Constants!$B$4*AD849+AH848)-(Constants!$B$5+Constants!$B$4)*AG849</f>
        <v>0</v>
      </c>
      <c r="AI849">
        <f>((Constants!$B$5*AI848)+Constants!$B$4*AE849+AJ848)/(Constants!$B$5+Constants!$B$4)</f>
        <v>400.5</v>
      </c>
      <c r="AJ849">
        <f>((Constants!$B$5*AI848)+Constants!$B$4*AE849+AJ848)-(Constants!$B$4+Constants!$B$5)*AI849</f>
        <v>0</v>
      </c>
      <c r="AK849">
        <f>((Constants!$B$5*AK848)+Constants!$B$4*AF849+AL848)/(Constants!$B$5+Constants!$B$4)</f>
        <v>400.5</v>
      </c>
      <c r="AL849">
        <f>((Constants!$B$5*AK848)+Constants!$B$4*AF849+AL848)-(Constants!$B$5+Constants!$B$4)*AK849</f>
        <v>0</v>
      </c>
      <c r="AM849">
        <f t="shared" si="230"/>
        <v>1</v>
      </c>
      <c r="AN849">
        <f t="shared" si="231"/>
        <v>1</v>
      </c>
      <c r="AO849">
        <f>(200000*(ABS(N849)-ABS(N847))+Constants!$B$7)/(2*Constants!$B$7)</f>
        <v>0.5</v>
      </c>
      <c r="AP849">
        <f>(200000*(ABS(O849)-ABS(O847))+Constants!$B$7)/(2*Constants!$B$7)</f>
        <v>0.5</v>
      </c>
      <c r="AQ849">
        <f t="shared" si="232"/>
        <v>1</v>
      </c>
      <c r="AR849">
        <f>(Constants!$B$3*Constants!$B$8*I849*K849+AS848)/(Constants!$B$9*Constants!$B$4)</f>
        <v>2.51327433628319</v>
      </c>
      <c r="AS849">
        <f>(Constants!$B$3*Constants!$B$8*I849*K849+AS848)-(AR849*Constants!$B$9*Constants!$B$4)</f>
        <v>0</v>
      </c>
      <c r="AT849">
        <f t="shared" si="233"/>
        <v>2128.74336283182</v>
      </c>
      <c r="AU849">
        <f t="array" ref="AU849">IF(SUMPRODUCT(--(SIGN(AN816:AN848)=SIGN(K817:K849)))=0,2,IF(AV848&gt;0,1,0))</f>
        <v>0</v>
      </c>
      <c r="AV849">
        <f>IF(AU849=2,ROUND(5*1000/Constants!$B$11,0),IF(AV848&gt;0,AV848-1,0))</f>
        <v>0</v>
      </c>
      <c r="AW849">
        <f t="shared" si="234"/>
        <v>0</v>
      </c>
      <c r="AX849">
        <f ca="1" t="array" ref="AX849">IF(AW849&gt;Constants!$B$12,2,IF(SUMPRODUCT(--(AX830:AX849=2))=0,0,1))</f>
        <v>0</v>
      </c>
      <c r="AZ849">
        <f t="array" ref="AZ849">IF(ABS(AG849)&gt;Constants!$B$13,2,IF(SUMPRODUCT(--(AZ829:AZ848=2))=0,0,1))</f>
        <v>0</v>
      </c>
    </row>
    <row r="850" spans="1:52">
      <c r="A850" s="3">
        <v>848</v>
      </c>
      <c r="B850">
        <f>Signals!D849</f>
        <v>1</v>
      </c>
      <c r="C850">
        <f>Signals!E849</f>
        <v>1</v>
      </c>
      <c r="D850">
        <f>Signals!G849</f>
        <v>0</v>
      </c>
      <c r="E850">
        <f>Signals!J849</f>
        <v>0</v>
      </c>
      <c r="F850">
        <f>Signals!K849</f>
        <v>0</v>
      </c>
      <c r="G850">
        <f>IF(Constants!$B$2=2,-B850,B850)</f>
        <v>1</v>
      </c>
      <c r="H850">
        <f>IF(Constants!$C$2=2,-C850,C850)</f>
        <v>1</v>
      </c>
      <c r="I850">
        <f t="shared" si="218"/>
        <v>1</v>
      </c>
      <c r="J850">
        <f t="shared" si="219"/>
        <v>1</v>
      </c>
      <c r="K850">
        <f t="shared" si="220"/>
        <v>1</v>
      </c>
      <c r="L850">
        <f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400.5</v>
      </c>
      <c r="M850">
        <f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400.5</v>
      </c>
      <c r="N850">
        <f t="shared" si="221"/>
        <v>400.5</v>
      </c>
      <c r="O850">
        <f t="shared" si="222"/>
        <v>400.5</v>
      </c>
      <c r="P850">
        <f>IF(I850&lt;&gt;0,(ABS(L850*Constants!$B$10)+50)/100,MAX(P849-ABS(N850*Constants!$B$4),0))</f>
        <v>0.54005</v>
      </c>
      <c r="Q850">
        <f>IF(J850&lt;&gt;0,(ABS(M850*Constants!$B$10)+50)/100,MAX(Q849-ABS(O850*Constants!$B$4),0))</f>
        <v>0.54005</v>
      </c>
      <c r="R850">
        <f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400.5</v>
      </c>
      <c r="S850">
        <f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400.5</v>
      </c>
      <c r="T850">
        <f t="shared" si="223"/>
        <v>400.5</v>
      </c>
      <c r="U850">
        <f t="shared" si="224"/>
        <v>400.5</v>
      </c>
      <c r="V850">
        <f>IF(I850&lt;&gt;0,(ABS(R850*Constants!$B$4)+50)/100,IF(R850=0,MAX((0-ABS(T850*Constants!$B$4)),0),(ABS(R850*Constants!$B$4)+50)/100))</f>
        <v>501.125</v>
      </c>
      <c r="W850">
        <f>IF(J850&lt;&gt;0,(ABS(S850*Constants!$B$4)+50)/100,IF(S850=0,MAX((0-ABS(U850*Constants!$B$4)),0),(ABS(S850*Constants!$B$4)+50)/100))</f>
        <v>501.125</v>
      </c>
      <c r="X850">
        <f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400.5</v>
      </c>
      <c r="Y850">
        <f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400.5</v>
      </c>
      <c r="Z850">
        <f t="shared" si="225"/>
        <v>400.5</v>
      </c>
      <c r="AA850">
        <f t="shared" si="226"/>
        <v>400.5</v>
      </c>
      <c r="AB850">
        <f>IF(I850&lt;&gt;0,(ABS(X850*Constants!$B$10)+50)/100,IF(X850=0,MAX((AB849-ABS(Z850*Constants!$B$4)),0),(ABS(X850*Constants!$B$4)+50)/100))</f>
        <v>0.54005</v>
      </c>
      <c r="AC850">
        <f>IF(J850&lt;&gt;0,(ABS(Y850*Constants!$B$10)+50)/100,IF(Y850=0,MAX((AC849-ABS(AA850*Constants!$B$4)),0),(ABS(Y850*Constants!$B$4)+50)/100))</f>
        <v>0.54005</v>
      </c>
      <c r="AD850">
        <f t="shared" si="227"/>
        <v>401</v>
      </c>
      <c r="AE850">
        <f t="shared" si="228"/>
        <v>400.5</v>
      </c>
      <c r="AF850">
        <f t="shared" si="229"/>
        <v>400.5</v>
      </c>
      <c r="AG850">
        <f>((Constants!$B$5*AG849)+Constants!$B$4*AD850+AH849)/(Constants!$B$5+Constants!$B$4)</f>
        <v>401</v>
      </c>
      <c r="AH850">
        <f>((Constants!$B$5*AG849)+Constants!$B$4*AD850+AH849)-(Constants!$B$5+Constants!$B$4)*AG850</f>
        <v>0</v>
      </c>
      <c r="AI850">
        <f>((Constants!$B$5*AI849)+Constants!$B$4*AE850+AJ849)/(Constants!$B$5+Constants!$B$4)</f>
        <v>400.5</v>
      </c>
      <c r="AJ850">
        <f>((Constants!$B$5*AI849)+Constants!$B$4*AE850+AJ849)-(Constants!$B$4+Constants!$B$5)*AI850</f>
        <v>0</v>
      </c>
      <c r="AK850">
        <f>((Constants!$B$5*AK849)+Constants!$B$4*AF850+AL849)/(Constants!$B$5+Constants!$B$4)</f>
        <v>400.5</v>
      </c>
      <c r="AL850">
        <f>((Constants!$B$5*AK849)+Constants!$B$4*AF850+AL849)-(Constants!$B$5+Constants!$B$4)*AK850</f>
        <v>0</v>
      </c>
      <c r="AM850">
        <f t="shared" si="230"/>
        <v>1</v>
      </c>
      <c r="AN850">
        <f t="shared" si="231"/>
        <v>1</v>
      </c>
      <c r="AO850">
        <f>(200000*(ABS(N850)-ABS(N848))+Constants!$B$7)/(2*Constants!$B$7)</f>
        <v>0.5</v>
      </c>
      <c r="AP850">
        <f>(200000*(ABS(O850)-ABS(O848))+Constants!$B$7)/(2*Constants!$B$7)</f>
        <v>0.5</v>
      </c>
      <c r="AQ850">
        <f t="shared" si="232"/>
        <v>1</v>
      </c>
      <c r="AR850">
        <f>(Constants!$B$3*Constants!$B$8*I850*K850+AS849)/(Constants!$B$9*Constants!$B$4)</f>
        <v>2.51327433628319</v>
      </c>
      <c r="AS850">
        <f>(Constants!$B$3*Constants!$B$8*I850*K850+AS849)-(AR850*Constants!$B$9*Constants!$B$4)</f>
        <v>0</v>
      </c>
      <c r="AT850">
        <f t="shared" si="233"/>
        <v>2131.2566371681</v>
      </c>
      <c r="AU850">
        <f t="array" ref="AU850">IF(SUMPRODUCT(--(SIGN(AN817:AN849)=SIGN(K818:K850)))=0,2,IF(AV849&gt;0,1,0))</f>
        <v>0</v>
      </c>
      <c r="AV850">
        <f>IF(AU850=2,ROUND(5*1000/Constants!$B$11,0),IF(AV849&gt;0,AV849-1,0))</f>
        <v>0</v>
      </c>
      <c r="AW850">
        <f t="shared" si="234"/>
        <v>0</v>
      </c>
      <c r="AX850">
        <f ca="1" t="array" ref="AX850">IF(AW850&gt;Constants!$B$12,2,IF(SUMPRODUCT(--(AX831:AX850=2))=0,0,1))</f>
        <v>2</v>
      </c>
      <c r="AZ850">
        <f t="array" ref="AZ850">IF(ABS(AG850)&gt;Constants!$B$13,2,IF(SUMPRODUCT(--(AZ830:AZ849=2))=0,0,1))</f>
        <v>0</v>
      </c>
    </row>
    <row r="851" spans="1:52">
      <c r="A851" s="3">
        <v>849</v>
      </c>
      <c r="B851">
        <f>Signals!D850</f>
        <v>1</v>
      </c>
      <c r="C851">
        <f>Signals!E850</f>
        <v>1</v>
      </c>
      <c r="D851">
        <f>Signals!G850</f>
        <v>0</v>
      </c>
      <c r="E851">
        <f>Signals!J850</f>
        <v>0</v>
      </c>
      <c r="F851">
        <f>Signals!K850</f>
        <v>0</v>
      </c>
      <c r="G851">
        <f>IF(Constants!$B$2=2,-B851,B851)</f>
        <v>1</v>
      </c>
      <c r="H851">
        <f>IF(Constants!$C$2=2,-C851,C851)</f>
        <v>1</v>
      </c>
      <c r="I851">
        <f t="shared" si="218"/>
        <v>1</v>
      </c>
      <c r="J851">
        <f t="shared" si="219"/>
        <v>1</v>
      </c>
      <c r="K851">
        <f t="shared" si="220"/>
        <v>1</v>
      </c>
      <c r="L851">
        <f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400.5</v>
      </c>
      <c r="M851">
        <f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400.5</v>
      </c>
      <c r="N851">
        <f t="shared" si="221"/>
        <v>400.5</v>
      </c>
      <c r="O851">
        <f t="shared" si="222"/>
        <v>400.5</v>
      </c>
      <c r="P851">
        <f>IF(I851&lt;&gt;0,(ABS(L851*Constants!$B$10)+50)/100,MAX(P850-ABS(N851*Constants!$B$4),0))</f>
        <v>0.54005</v>
      </c>
      <c r="Q851">
        <f>IF(J851&lt;&gt;0,(ABS(M851*Constants!$B$10)+50)/100,MAX(Q850-ABS(O851*Constants!$B$4),0))</f>
        <v>0.54005</v>
      </c>
      <c r="R851">
        <f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400.5</v>
      </c>
      <c r="S851">
        <f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400.5</v>
      </c>
      <c r="T851">
        <f t="shared" si="223"/>
        <v>400.5</v>
      </c>
      <c r="U851">
        <f t="shared" si="224"/>
        <v>400.5</v>
      </c>
      <c r="V851">
        <f>IF(I851&lt;&gt;0,(ABS(R851*Constants!$B$4)+50)/100,IF(R851=0,MAX((0-ABS(T851*Constants!$B$4)),0),(ABS(R851*Constants!$B$4)+50)/100))</f>
        <v>501.125</v>
      </c>
      <c r="W851">
        <f>IF(J851&lt;&gt;0,(ABS(S851*Constants!$B$4)+50)/100,IF(S851=0,MAX((0-ABS(U851*Constants!$B$4)),0),(ABS(S851*Constants!$B$4)+50)/100))</f>
        <v>501.125</v>
      </c>
      <c r="X851">
        <f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400.5</v>
      </c>
      <c r="Y851">
        <f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400.5</v>
      </c>
      <c r="Z851">
        <f t="shared" si="225"/>
        <v>400.5</v>
      </c>
      <c r="AA851">
        <f t="shared" si="226"/>
        <v>400.5</v>
      </c>
      <c r="AB851">
        <f>IF(I851&lt;&gt;0,(ABS(X851*Constants!$B$10)+50)/100,IF(X851=0,MAX((AB850-ABS(Z851*Constants!$B$4)),0),(ABS(X851*Constants!$B$4)+50)/100))</f>
        <v>0.54005</v>
      </c>
      <c r="AC851">
        <f>IF(J851&lt;&gt;0,(ABS(Y851*Constants!$B$10)+50)/100,IF(Y851=0,MAX((AC850-ABS(AA851*Constants!$B$4)),0),(ABS(Y851*Constants!$B$4)+50)/100))</f>
        <v>0.54005</v>
      </c>
      <c r="AD851">
        <f t="shared" si="227"/>
        <v>401</v>
      </c>
      <c r="AE851">
        <f t="shared" si="228"/>
        <v>400.5</v>
      </c>
      <c r="AF851">
        <f t="shared" si="229"/>
        <v>400.5</v>
      </c>
      <c r="AG851">
        <f>((Constants!$B$5*AG850)+Constants!$B$4*AD851+AH850)/(Constants!$B$5+Constants!$B$4)</f>
        <v>401</v>
      </c>
      <c r="AH851">
        <f>((Constants!$B$5*AG850)+Constants!$B$4*AD851+AH850)-(Constants!$B$5+Constants!$B$4)*AG851</f>
        <v>0</v>
      </c>
      <c r="AI851">
        <f>((Constants!$B$5*AI850)+Constants!$B$4*AE851+AJ850)/(Constants!$B$5+Constants!$B$4)</f>
        <v>400.5</v>
      </c>
      <c r="AJ851">
        <f>((Constants!$B$5*AI850)+Constants!$B$4*AE851+AJ850)-(Constants!$B$4+Constants!$B$5)*AI851</f>
        <v>0</v>
      </c>
      <c r="AK851">
        <f>((Constants!$B$5*AK850)+Constants!$B$4*AF851+AL850)/(Constants!$B$5+Constants!$B$4)</f>
        <v>400.5</v>
      </c>
      <c r="AL851">
        <f>((Constants!$B$5*AK850)+Constants!$B$4*AF851+AL850)-(Constants!$B$5+Constants!$B$4)*AK851</f>
        <v>0</v>
      </c>
      <c r="AM851">
        <f t="shared" si="230"/>
        <v>1</v>
      </c>
      <c r="AN851">
        <f t="shared" si="231"/>
        <v>1</v>
      </c>
      <c r="AO851">
        <f>(200000*(ABS(N851)-ABS(N849))+Constants!$B$7)/(2*Constants!$B$7)</f>
        <v>0.5</v>
      </c>
      <c r="AP851">
        <f>(200000*(ABS(O851)-ABS(O849))+Constants!$B$7)/(2*Constants!$B$7)</f>
        <v>0.5</v>
      </c>
      <c r="AQ851">
        <f t="shared" si="232"/>
        <v>1</v>
      </c>
      <c r="AR851">
        <f>(Constants!$B$3*Constants!$B$8*I851*K851+AS850)/(Constants!$B$9*Constants!$B$4)</f>
        <v>2.51327433628319</v>
      </c>
      <c r="AS851">
        <f>(Constants!$B$3*Constants!$B$8*I851*K851+AS850)-(AR851*Constants!$B$9*Constants!$B$4)</f>
        <v>0</v>
      </c>
      <c r="AT851">
        <f t="shared" si="233"/>
        <v>2133.76991150438</v>
      </c>
      <c r="AU851">
        <f t="array" ref="AU851">IF(SUMPRODUCT(--(SIGN(AN818:AN850)=SIGN(K819:K851)))=0,2,IF(AV850&gt;0,1,0))</f>
        <v>0</v>
      </c>
      <c r="AV851">
        <f>IF(AU851=2,ROUND(5*1000/Constants!$B$11,0),IF(AV850&gt;0,AV850-1,0))</f>
        <v>0</v>
      </c>
      <c r="AW851">
        <f t="shared" si="234"/>
        <v>0</v>
      </c>
      <c r="AX851">
        <f ca="1" t="array" ref="AX851">IF(AW851&gt;Constants!$B$12,2,IF(SUMPRODUCT(--(AX832:AX851=2))=0,0,1))</f>
        <v>2</v>
      </c>
      <c r="AZ851">
        <f t="array" ref="AZ851">IF(ABS(AG851)&gt;Constants!$B$13,2,IF(SUMPRODUCT(--(AZ831:AZ850=2))=0,0,1))</f>
        <v>0</v>
      </c>
    </row>
    <row r="852" spans="1:52">
      <c r="A852" s="3">
        <v>850</v>
      </c>
      <c r="B852">
        <f>Signals!D851</f>
        <v>1</v>
      </c>
      <c r="C852">
        <f>Signals!E851</f>
        <v>1</v>
      </c>
      <c r="D852">
        <f>Signals!G851</f>
        <v>0</v>
      </c>
      <c r="E852">
        <f>Signals!J851</f>
        <v>0</v>
      </c>
      <c r="F852">
        <f>Signals!K851</f>
        <v>0</v>
      </c>
      <c r="G852">
        <f>IF(Constants!$B$2=2,-B852,B852)</f>
        <v>1</v>
      </c>
      <c r="H852">
        <f>IF(Constants!$C$2=2,-C852,C852)</f>
        <v>1</v>
      </c>
      <c r="I852">
        <f t="shared" si="218"/>
        <v>1</v>
      </c>
      <c r="J852">
        <f t="shared" si="219"/>
        <v>1</v>
      </c>
      <c r="K852">
        <f t="shared" si="220"/>
        <v>1</v>
      </c>
      <c r="L852">
        <f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400.5</v>
      </c>
      <c r="M852">
        <f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400.5</v>
      </c>
      <c r="N852">
        <f t="shared" si="221"/>
        <v>400.5</v>
      </c>
      <c r="O852">
        <f t="shared" si="222"/>
        <v>400.5</v>
      </c>
      <c r="P852">
        <f>IF(I852&lt;&gt;0,(ABS(L852*Constants!$B$10)+50)/100,MAX(P851-ABS(N852*Constants!$B$4),0))</f>
        <v>0.54005</v>
      </c>
      <c r="Q852">
        <f>IF(J852&lt;&gt;0,(ABS(M852*Constants!$B$10)+50)/100,MAX(Q851-ABS(O852*Constants!$B$4),0))</f>
        <v>0.54005</v>
      </c>
      <c r="R852">
        <f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400.5</v>
      </c>
      <c r="S852">
        <f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400.5</v>
      </c>
      <c r="T852">
        <f t="shared" si="223"/>
        <v>400.5</v>
      </c>
      <c r="U852">
        <f t="shared" si="224"/>
        <v>400.5</v>
      </c>
      <c r="V852">
        <f>IF(I852&lt;&gt;0,(ABS(R852*Constants!$B$4)+50)/100,IF(R852=0,MAX((0-ABS(T852*Constants!$B$4)),0),(ABS(R852*Constants!$B$4)+50)/100))</f>
        <v>501.125</v>
      </c>
      <c r="W852">
        <f>IF(J852&lt;&gt;0,(ABS(S852*Constants!$B$4)+50)/100,IF(S852=0,MAX((0-ABS(U852*Constants!$B$4)),0),(ABS(S852*Constants!$B$4)+50)/100))</f>
        <v>501.125</v>
      </c>
      <c r="X852">
        <f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400.5</v>
      </c>
      <c r="Y852">
        <f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400.5</v>
      </c>
      <c r="Z852">
        <f t="shared" si="225"/>
        <v>400.5</v>
      </c>
      <c r="AA852">
        <f t="shared" si="226"/>
        <v>400.5</v>
      </c>
      <c r="AB852">
        <f>IF(I852&lt;&gt;0,(ABS(X852*Constants!$B$10)+50)/100,IF(X852=0,MAX((AB851-ABS(Z852*Constants!$B$4)),0),(ABS(X852*Constants!$B$4)+50)/100))</f>
        <v>0.54005</v>
      </c>
      <c r="AC852">
        <f>IF(J852&lt;&gt;0,(ABS(Y852*Constants!$B$10)+50)/100,IF(Y852=0,MAX((AC851-ABS(AA852*Constants!$B$4)),0),(ABS(Y852*Constants!$B$4)+50)/100))</f>
        <v>0.54005</v>
      </c>
      <c r="AD852">
        <f t="shared" si="227"/>
        <v>401</v>
      </c>
      <c r="AE852">
        <f t="shared" si="228"/>
        <v>400.5</v>
      </c>
      <c r="AF852">
        <f t="shared" si="229"/>
        <v>400.5</v>
      </c>
      <c r="AG852">
        <f>((Constants!$B$5*AG851)+Constants!$B$4*AD852+AH851)/(Constants!$B$5+Constants!$B$4)</f>
        <v>401</v>
      </c>
      <c r="AH852">
        <f>((Constants!$B$5*AG851)+Constants!$B$4*AD852+AH851)-(Constants!$B$5+Constants!$B$4)*AG852</f>
        <v>0</v>
      </c>
      <c r="AI852">
        <f>((Constants!$B$5*AI851)+Constants!$B$4*AE852+AJ851)/(Constants!$B$5+Constants!$B$4)</f>
        <v>400.5</v>
      </c>
      <c r="AJ852">
        <f>((Constants!$B$5*AI851)+Constants!$B$4*AE852+AJ851)-(Constants!$B$4+Constants!$B$5)*AI852</f>
        <v>0</v>
      </c>
      <c r="AK852">
        <f>((Constants!$B$5*AK851)+Constants!$B$4*AF852+AL851)/(Constants!$B$5+Constants!$B$4)</f>
        <v>400.5</v>
      </c>
      <c r="AL852">
        <f>((Constants!$B$5*AK851)+Constants!$B$4*AF852+AL851)-(Constants!$B$5+Constants!$B$4)*AK852</f>
        <v>0</v>
      </c>
      <c r="AM852">
        <f t="shared" si="230"/>
        <v>1</v>
      </c>
      <c r="AN852">
        <f t="shared" si="231"/>
        <v>1</v>
      </c>
      <c r="AO852">
        <f>(200000*(ABS(N852)-ABS(N850))+Constants!$B$7)/(2*Constants!$B$7)</f>
        <v>0.5</v>
      </c>
      <c r="AP852">
        <f>(200000*(ABS(O852)-ABS(O850))+Constants!$B$7)/(2*Constants!$B$7)</f>
        <v>0.5</v>
      </c>
      <c r="AQ852">
        <f t="shared" si="232"/>
        <v>1</v>
      </c>
      <c r="AR852">
        <f>(Constants!$B$3*Constants!$B$8*I852*K852+AS851)/(Constants!$B$9*Constants!$B$4)</f>
        <v>2.51327433628319</v>
      </c>
      <c r="AS852">
        <f>(Constants!$B$3*Constants!$B$8*I852*K852+AS851)-(AR852*Constants!$B$9*Constants!$B$4)</f>
        <v>0</v>
      </c>
      <c r="AT852">
        <f t="shared" si="233"/>
        <v>2136.28318584067</v>
      </c>
      <c r="AU852">
        <f t="array" ref="AU852">IF(SUMPRODUCT(--(SIGN(AN819:AN851)=SIGN(K820:K852)))=0,2,IF(AV851&gt;0,1,0))</f>
        <v>0</v>
      </c>
      <c r="AV852">
        <f>IF(AU852=2,ROUND(5*1000/Constants!$B$11,0),IF(AV851&gt;0,AV851-1,0))</f>
        <v>0</v>
      </c>
      <c r="AW852">
        <f t="shared" si="234"/>
        <v>0</v>
      </c>
      <c r="AX852">
        <f ca="1" t="array" ref="AX852">IF(AW852&gt;Constants!$B$12,2,IF(SUMPRODUCT(--(AX833:AX852=2))=0,0,1))</f>
        <v>2</v>
      </c>
      <c r="AZ852">
        <f t="array" ref="AZ852">IF(ABS(AG852)&gt;Constants!$B$13,2,IF(SUMPRODUCT(--(AZ832:AZ851=2))=0,0,1))</f>
        <v>0</v>
      </c>
    </row>
    <row r="853" spans="1:52">
      <c r="A853" s="3">
        <v>851</v>
      </c>
      <c r="B853">
        <f>Signals!D852</f>
        <v>1</v>
      </c>
      <c r="C853">
        <f>Signals!E852</f>
        <v>1</v>
      </c>
      <c r="D853">
        <f>Signals!G852</f>
        <v>0</v>
      </c>
      <c r="E853">
        <f>Signals!J852</f>
        <v>0</v>
      </c>
      <c r="F853">
        <f>Signals!K852</f>
        <v>0</v>
      </c>
      <c r="G853">
        <f>IF(Constants!$B$2=2,-B853,B853)</f>
        <v>1</v>
      </c>
      <c r="H853">
        <f>IF(Constants!$C$2=2,-C853,C853)</f>
        <v>1</v>
      </c>
      <c r="I853">
        <f t="shared" si="218"/>
        <v>1</v>
      </c>
      <c r="J853">
        <f t="shared" si="219"/>
        <v>1</v>
      </c>
      <c r="K853">
        <f t="shared" si="220"/>
        <v>1</v>
      </c>
      <c r="L853">
        <f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400.5</v>
      </c>
      <c r="M853">
        <f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400.5</v>
      </c>
      <c r="N853">
        <f t="shared" si="221"/>
        <v>400.5</v>
      </c>
      <c r="O853">
        <f t="shared" si="222"/>
        <v>400.5</v>
      </c>
      <c r="P853">
        <f>IF(I853&lt;&gt;0,(ABS(L853*Constants!$B$10)+50)/100,MAX(P852-ABS(N853*Constants!$B$4),0))</f>
        <v>0.54005</v>
      </c>
      <c r="Q853">
        <f>IF(J853&lt;&gt;0,(ABS(M853*Constants!$B$10)+50)/100,MAX(Q852-ABS(O853*Constants!$B$4),0))</f>
        <v>0.54005</v>
      </c>
      <c r="R853">
        <f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400.5</v>
      </c>
      <c r="S853">
        <f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400.5</v>
      </c>
      <c r="T853">
        <f t="shared" si="223"/>
        <v>400.5</v>
      </c>
      <c r="U853">
        <f t="shared" si="224"/>
        <v>400.5</v>
      </c>
      <c r="V853">
        <f>IF(I853&lt;&gt;0,(ABS(R853*Constants!$B$4)+50)/100,IF(R853=0,MAX((0-ABS(T853*Constants!$B$4)),0),(ABS(R853*Constants!$B$4)+50)/100))</f>
        <v>501.125</v>
      </c>
      <c r="W853">
        <f>IF(J853&lt;&gt;0,(ABS(S853*Constants!$B$4)+50)/100,IF(S853=0,MAX((0-ABS(U853*Constants!$B$4)),0),(ABS(S853*Constants!$B$4)+50)/100))</f>
        <v>501.125</v>
      </c>
      <c r="X853">
        <f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400.5</v>
      </c>
      <c r="Y853">
        <f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400.5</v>
      </c>
      <c r="Z853">
        <f t="shared" si="225"/>
        <v>400.5</v>
      </c>
      <c r="AA853">
        <f t="shared" si="226"/>
        <v>400.5</v>
      </c>
      <c r="AB853">
        <f>IF(I853&lt;&gt;0,(ABS(X853*Constants!$B$10)+50)/100,IF(X853=0,MAX((AB852-ABS(Z853*Constants!$B$4)),0),(ABS(X853*Constants!$B$4)+50)/100))</f>
        <v>0.54005</v>
      </c>
      <c r="AC853">
        <f>IF(J853&lt;&gt;0,(ABS(Y853*Constants!$B$10)+50)/100,IF(Y853=0,MAX((AC852-ABS(AA853*Constants!$B$4)),0),(ABS(Y853*Constants!$B$4)+50)/100))</f>
        <v>0.54005</v>
      </c>
      <c r="AD853">
        <f t="shared" si="227"/>
        <v>401</v>
      </c>
      <c r="AE853">
        <f t="shared" si="228"/>
        <v>400.5</v>
      </c>
      <c r="AF853">
        <f t="shared" si="229"/>
        <v>400.5</v>
      </c>
      <c r="AG853">
        <f>((Constants!$B$5*AG852)+Constants!$B$4*AD853+AH852)/(Constants!$B$5+Constants!$B$4)</f>
        <v>401</v>
      </c>
      <c r="AH853">
        <f>((Constants!$B$5*AG852)+Constants!$B$4*AD853+AH852)-(Constants!$B$5+Constants!$B$4)*AG853</f>
        <v>0</v>
      </c>
      <c r="AI853">
        <f>((Constants!$B$5*AI852)+Constants!$B$4*AE853+AJ852)/(Constants!$B$5+Constants!$B$4)</f>
        <v>400.5</v>
      </c>
      <c r="AJ853">
        <f>((Constants!$B$5*AI852)+Constants!$B$4*AE853+AJ852)-(Constants!$B$4+Constants!$B$5)*AI853</f>
        <v>0</v>
      </c>
      <c r="AK853">
        <f>((Constants!$B$5*AK852)+Constants!$B$4*AF853+AL852)/(Constants!$B$5+Constants!$B$4)</f>
        <v>400.5</v>
      </c>
      <c r="AL853">
        <f>((Constants!$B$5*AK852)+Constants!$B$4*AF853+AL852)-(Constants!$B$5+Constants!$B$4)*AK853</f>
        <v>0</v>
      </c>
      <c r="AM853">
        <f t="shared" si="230"/>
        <v>1</v>
      </c>
      <c r="AN853">
        <f t="shared" si="231"/>
        <v>1</v>
      </c>
      <c r="AO853">
        <f>(200000*(ABS(N853)-ABS(N851))+Constants!$B$7)/(2*Constants!$B$7)</f>
        <v>0.5</v>
      </c>
      <c r="AP853">
        <f>(200000*(ABS(O853)-ABS(O851))+Constants!$B$7)/(2*Constants!$B$7)</f>
        <v>0.5</v>
      </c>
      <c r="AQ853">
        <f t="shared" si="232"/>
        <v>1</v>
      </c>
      <c r="AR853">
        <f>(Constants!$B$3*Constants!$B$8*I853*K853+AS852)/(Constants!$B$9*Constants!$B$4)</f>
        <v>2.51327433628319</v>
      </c>
      <c r="AS853">
        <f>(Constants!$B$3*Constants!$B$8*I853*K853+AS852)-(AR853*Constants!$B$9*Constants!$B$4)</f>
        <v>0</v>
      </c>
      <c r="AT853">
        <f t="shared" si="233"/>
        <v>2138.79646017695</v>
      </c>
      <c r="AU853">
        <f t="array" ref="AU853">IF(SUMPRODUCT(--(SIGN(AN820:AN852)=SIGN(K821:K853)))=0,2,IF(AV852&gt;0,1,0))</f>
        <v>0</v>
      </c>
      <c r="AV853">
        <f>IF(AU853=2,ROUND(5*1000/Constants!$B$11,0),IF(AV852&gt;0,AV852-1,0))</f>
        <v>0</v>
      </c>
      <c r="AW853">
        <f t="shared" si="234"/>
        <v>0</v>
      </c>
      <c r="AX853">
        <f ca="1" t="array" ref="AX853">IF(AW853&gt;Constants!$B$12,2,IF(SUMPRODUCT(--(AX834:AX853=2))=0,0,1))</f>
        <v>2</v>
      </c>
      <c r="AZ853">
        <f t="array" ref="AZ853">IF(ABS(AG853)&gt;Constants!$B$13,2,IF(SUMPRODUCT(--(AZ833:AZ852=2))=0,0,1))</f>
        <v>0</v>
      </c>
    </row>
    <row r="854" spans="1:52">
      <c r="A854" s="3">
        <v>852</v>
      </c>
      <c r="B854">
        <f>Signals!D853</f>
        <v>1</v>
      </c>
      <c r="C854">
        <f>Signals!E853</f>
        <v>1</v>
      </c>
      <c r="D854">
        <f>Signals!G853</f>
        <v>0</v>
      </c>
      <c r="E854">
        <f>Signals!J853</f>
        <v>0</v>
      </c>
      <c r="F854">
        <f>Signals!K853</f>
        <v>0</v>
      </c>
      <c r="G854">
        <f>IF(Constants!$B$2=2,-B854,B854)</f>
        <v>1</v>
      </c>
      <c r="H854">
        <f>IF(Constants!$C$2=2,-C854,C854)</f>
        <v>1</v>
      </c>
      <c r="I854">
        <f t="shared" si="218"/>
        <v>1</v>
      </c>
      <c r="J854">
        <f t="shared" si="219"/>
        <v>1</v>
      </c>
      <c r="K854">
        <f t="shared" si="220"/>
        <v>1</v>
      </c>
      <c r="L854">
        <f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400.5</v>
      </c>
      <c r="M854">
        <f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400.5</v>
      </c>
      <c r="N854">
        <f t="shared" si="221"/>
        <v>400.5</v>
      </c>
      <c r="O854">
        <f t="shared" si="222"/>
        <v>400.5</v>
      </c>
      <c r="P854">
        <f>IF(I854&lt;&gt;0,(ABS(L854*Constants!$B$10)+50)/100,MAX(P853-ABS(N854*Constants!$B$4),0))</f>
        <v>0.54005</v>
      </c>
      <c r="Q854">
        <f>IF(J854&lt;&gt;0,(ABS(M854*Constants!$B$10)+50)/100,MAX(Q853-ABS(O854*Constants!$B$4),0))</f>
        <v>0.54005</v>
      </c>
      <c r="R854">
        <f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400.5</v>
      </c>
      <c r="S854">
        <f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400.5</v>
      </c>
      <c r="T854">
        <f t="shared" si="223"/>
        <v>400.5</v>
      </c>
      <c r="U854">
        <f t="shared" si="224"/>
        <v>400.5</v>
      </c>
      <c r="V854">
        <f>IF(I854&lt;&gt;0,(ABS(R854*Constants!$B$4)+50)/100,IF(R854=0,MAX((0-ABS(T854*Constants!$B$4)),0),(ABS(R854*Constants!$B$4)+50)/100))</f>
        <v>501.125</v>
      </c>
      <c r="W854">
        <f>IF(J854&lt;&gt;0,(ABS(S854*Constants!$B$4)+50)/100,IF(S854=0,MAX((0-ABS(U854*Constants!$B$4)),0),(ABS(S854*Constants!$B$4)+50)/100))</f>
        <v>501.125</v>
      </c>
      <c r="X854">
        <f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400.5</v>
      </c>
      <c r="Y854">
        <f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400.5</v>
      </c>
      <c r="Z854">
        <f t="shared" si="225"/>
        <v>400.5</v>
      </c>
      <c r="AA854">
        <f t="shared" si="226"/>
        <v>400.5</v>
      </c>
      <c r="AB854">
        <f>IF(I854&lt;&gt;0,(ABS(X854*Constants!$B$10)+50)/100,IF(X854=0,MAX((AB853-ABS(Z854*Constants!$B$4)),0),(ABS(X854*Constants!$B$4)+50)/100))</f>
        <v>0.54005</v>
      </c>
      <c r="AC854">
        <f>IF(J854&lt;&gt;0,(ABS(Y854*Constants!$B$10)+50)/100,IF(Y854=0,MAX((AC853-ABS(AA854*Constants!$B$4)),0),(ABS(Y854*Constants!$B$4)+50)/100))</f>
        <v>0.54005</v>
      </c>
      <c r="AD854">
        <f t="shared" si="227"/>
        <v>401</v>
      </c>
      <c r="AE854">
        <f t="shared" si="228"/>
        <v>400.5</v>
      </c>
      <c r="AF854">
        <f t="shared" si="229"/>
        <v>400.5</v>
      </c>
      <c r="AG854">
        <f>((Constants!$B$5*AG853)+Constants!$B$4*AD854+AH853)/(Constants!$B$5+Constants!$B$4)</f>
        <v>401</v>
      </c>
      <c r="AH854">
        <f>((Constants!$B$5*AG853)+Constants!$B$4*AD854+AH853)-(Constants!$B$5+Constants!$B$4)*AG854</f>
        <v>0</v>
      </c>
      <c r="AI854">
        <f>((Constants!$B$5*AI853)+Constants!$B$4*AE854+AJ853)/(Constants!$B$5+Constants!$B$4)</f>
        <v>400.5</v>
      </c>
      <c r="AJ854">
        <f>((Constants!$B$5*AI853)+Constants!$B$4*AE854+AJ853)-(Constants!$B$4+Constants!$B$5)*AI854</f>
        <v>0</v>
      </c>
      <c r="AK854">
        <f>((Constants!$B$5*AK853)+Constants!$B$4*AF854+AL853)/(Constants!$B$5+Constants!$B$4)</f>
        <v>400.5</v>
      </c>
      <c r="AL854">
        <f>((Constants!$B$5*AK853)+Constants!$B$4*AF854+AL853)-(Constants!$B$5+Constants!$B$4)*AK854</f>
        <v>0</v>
      </c>
      <c r="AM854">
        <f t="shared" si="230"/>
        <v>1</v>
      </c>
      <c r="AN854">
        <f t="shared" si="231"/>
        <v>1</v>
      </c>
      <c r="AO854">
        <f>(200000*(ABS(N854)-ABS(N852))+Constants!$B$7)/(2*Constants!$B$7)</f>
        <v>0.5</v>
      </c>
      <c r="AP854">
        <f>(200000*(ABS(O854)-ABS(O852))+Constants!$B$7)/(2*Constants!$B$7)</f>
        <v>0.5</v>
      </c>
      <c r="AQ854">
        <f t="shared" si="232"/>
        <v>1</v>
      </c>
      <c r="AR854">
        <f>(Constants!$B$3*Constants!$B$8*I854*K854+AS853)/(Constants!$B$9*Constants!$B$4)</f>
        <v>2.51327433628319</v>
      </c>
      <c r="AS854">
        <f>(Constants!$B$3*Constants!$B$8*I854*K854+AS853)-(AR854*Constants!$B$9*Constants!$B$4)</f>
        <v>0</v>
      </c>
      <c r="AT854">
        <f t="shared" si="233"/>
        <v>2141.30973451323</v>
      </c>
      <c r="AU854">
        <f t="array" ref="AU854">IF(SUMPRODUCT(--(SIGN(AN821:AN853)=SIGN(K822:K854)))=0,2,IF(AV853&gt;0,1,0))</f>
        <v>0</v>
      </c>
      <c r="AV854">
        <f>IF(AU854=2,ROUND(5*1000/Constants!$B$11,0),IF(AV853&gt;0,AV853-1,0))</f>
        <v>0</v>
      </c>
      <c r="AW854">
        <f t="shared" si="234"/>
        <v>0</v>
      </c>
      <c r="AX854">
        <f ca="1" t="array" ref="AX854">IF(AW854&gt;Constants!$B$12,2,IF(SUMPRODUCT(--(AX835:AX854=2))=0,0,1))</f>
        <v>2</v>
      </c>
      <c r="AZ854">
        <f t="array" ref="AZ854">IF(ABS(AG854)&gt;Constants!$B$13,2,IF(SUMPRODUCT(--(AZ834:AZ853=2))=0,0,1))</f>
        <v>0</v>
      </c>
    </row>
    <row r="855" spans="1:52">
      <c r="A855" s="3">
        <v>853</v>
      </c>
      <c r="B855">
        <f>Signals!D854</f>
        <v>1</v>
      </c>
      <c r="C855">
        <f>Signals!E854</f>
        <v>1</v>
      </c>
      <c r="D855">
        <f>Signals!G854</f>
        <v>0</v>
      </c>
      <c r="E855">
        <f>Signals!J854</f>
        <v>0</v>
      </c>
      <c r="F855">
        <f>Signals!K854</f>
        <v>0</v>
      </c>
      <c r="G855">
        <f>IF(Constants!$B$2=2,-B855,B855)</f>
        <v>1</v>
      </c>
      <c r="H855">
        <f>IF(Constants!$C$2=2,-C855,C855)</f>
        <v>1</v>
      </c>
      <c r="I855">
        <f t="shared" si="218"/>
        <v>1</v>
      </c>
      <c r="J855">
        <f t="shared" si="219"/>
        <v>1</v>
      </c>
      <c r="K855">
        <f t="shared" si="220"/>
        <v>1</v>
      </c>
      <c r="L855">
        <f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400.5</v>
      </c>
      <c r="M855">
        <f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400.5</v>
      </c>
      <c r="N855">
        <f t="shared" si="221"/>
        <v>400.5</v>
      </c>
      <c r="O855">
        <f t="shared" si="222"/>
        <v>400.5</v>
      </c>
      <c r="P855">
        <f>IF(I855&lt;&gt;0,(ABS(L855*Constants!$B$10)+50)/100,MAX(P854-ABS(N855*Constants!$B$4),0))</f>
        <v>0.54005</v>
      </c>
      <c r="Q855">
        <f>IF(J855&lt;&gt;0,(ABS(M855*Constants!$B$10)+50)/100,MAX(Q854-ABS(O855*Constants!$B$4),0))</f>
        <v>0.54005</v>
      </c>
      <c r="R855">
        <f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400.5</v>
      </c>
      <c r="S855">
        <f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400.5</v>
      </c>
      <c r="T855">
        <f t="shared" si="223"/>
        <v>400.5</v>
      </c>
      <c r="U855">
        <f t="shared" si="224"/>
        <v>400.5</v>
      </c>
      <c r="V855">
        <f>IF(I855&lt;&gt;0,(ABS(R855*Constants!$B$4)+50)/100,IF(R855=0,MAX((0-ABS(T855*Constants!$B$4)),0),(ABS(R855*Constants!$B$4)+50)/100))</f>
        <v>501.125</v>
      </c>
      <c r="W855">
        <f>IF(J855&lt;&gt;0,(ABS(S855*Constants!$B$4)+50)/100,IF(S855=0,MAX((0-ABS(U855*Constants!$B$4)),0),(ABS(S855*Constants!$B$4)+50)/100))</f>
        <v>501.125</v>
      </c>
      <c r="X855">
        <f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400.5</v>
      </c>
      <c r="Y855">
        <f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400.5</v>
      </c>
      <c r="Z855">
        <f t="shared" si="225"/>
        <v>400.5</v>
      </c>
      <c r="AA855">
        <f t="shared" si="226"/>
        <v>400.5</v>
      </c>
      <c r="AB855">
        <f>IF(I855&lt;&gt;0,(ABS(X855*Constants!$B$10)+50)/100,IF(X855=0,MAX((AB854-ABS(Z855*Constants!$B$4)),0),(ABS(X855*Constants!$B$4)+50)/100))</f>
        <v>0.54005</v>
      </c>
      <c r="AC855">
        <f>IF(J855&lt;&gt;0,(ABS(Y855*Constants!$B$10)+50)/100,IF(Y855=0,MAX((AC854-ABS(AA855*Constants!$B$4)),0),(ABS(Y855*Constants!$B$4)+50)/100))</f>
        <v>0.54005</v>
      </c>
      <c r="AD855">
        <f t="shared" si="227"/>
        <v>401</v>
      </c>
      <c r="AE855">
        <f t="shared" si="228"/>
        <v>400.5</v>
      </c>
      <c r="AF855">
        <f t="shared" si="229"/>
        <v>400.5</v>
      </c>
      <c r="AG855">
        <f>((Constants!$B$5*AG854)+Constants!$B$4*AD855+AH854)/(Constants!$B$5+Constants!$B$4)</f>
        <v>401</v>
      </c>
      <c r="AH855">
        <f>((Constants!$B$5*AG854)+Constants!$B$4*AD855+AH854)-(Constants!$B$5+Constants!$B$4)*AG855</f>
        <v>0</v>
      </c>
      <c r="AI855">
        <f>((Constants!$B$5*AI854)+Constants!$B$4*AE855+AJ854)/(Constants!$B$5+Constants!$B$4)</f>
        <v>400.5</v>
      </c>
      <c r="AJ855">
        <f>((Constants!$B$5*AI854)+Constants!$B$4*AE855+AJ854)-(Constants!$B$4+Constants!$B$5)*AI855</f>
        <v>0</v>
      </c>
      <c r="AK855">
        <f>((Constants!$B$5*AK854)+Constants!$B$4*AF855+AL854)/(Constants!$B$5+Constants!$B$4)</f>
        <v>400.5</v>
      </c>
      <c r="AL855">
        <f>((Constants!$B$5*AK854)+Constants!$B$4*AF855+AL854)-(Constants!$B$5+Constants!$B$4)*AK855</f>
        <v>0</v>
      </c>
      <c r="AM855">
        <f t="shared" si="230"/>
        <v>1</v>
      </c>
      <c r="AN855">
        <f t="shared" si="231"/>
        <v>1</v>
      </c>
      <c r="AO855">
        <f>(200000*(ABS(N855)-ABS(N853))+Constants!$B$7)/(2*Constants!$B$7)</f>
        <v>0.5</v>
      </c>
      <c r="AP855">
        <f>(200000*(ABS(O855)-ABS(O853))+Constants!$B$7)/(2*Constants!$B$7)</f>
        <v>0.5</v>
      </c>
      <c r="AQ855">
        <f t="shared" si="232"/>
        <v>1</v>
      </c>
      <c r="AR855">
        <f>(Constants!$B$3*Constants!$B$8*I855*K855+AS854)/(Constants!$B$9*Constants!$B$4)</f>
        <v>2.51327433628319</v>
      </c>
      <c r="AS855">
        <f>(Constants!$B$3*Constants!$B$8*I855*K855+AS854)-(AR855*Constants!$B$9*Constants!$B$4)</f>
        <v>0</v>
      </c>
      <c r="AT855">
        <f t="shared" si="233"/>
        <v>2143.82300884952</v>
      </c>
      <c r="AU855">
        <f t="array" ref="AU855">IF(SUMPRODUCT(--(SIGN(AN822:AN854)=SIGN(K823:K855)))=0,2,IF(AV854&gt;0,1,0))</f>
        <v>0</v>
      </c>
      <c r="AV855">
        <f>IF(AU855=2,ROUND(5*1000/Constants!$B$11,0),IF(AV854&gt;0,AV854-1,0))</f>
        <v>0</v>
      </c>
      <c r="AW855">
        <f t="shared" si="234"/>
        <v>0</v>
      </c>
      <c r="AX855">
        <f ca="1" t="array" ref="AX855">IF(AW855&gt;Constants!$B$12,2,IF(SUMPRODUCT(--(AX836:AX855=2))=0,0,1))</f>
        <v>2</v>
      </c>
      <c r="AZ855">
        <f t="array" ref="AZ855">IF(ABS(AG855)&gt;Constants!$B$13,2,IF(SUMPRODUCT(--(AZ835:AZ854=2))=0,0,1))</f>
        <v>0</v>
      </c>
    </row>
    <row r="856" spans="1:52">
      <c r="A856" s="3">
        <v>854</v>
      </c>
      <c r="B856">
        <f>Signals!D855</f>
        <v>1</v>
      </c>
      <c r="C856">
        <f>Signals!E855</f>
        <v>1</v>
      </c>
      <c r="D856">
        <f>Signals!G855</f>
        <v>0</v>
      </c>
      <c r="E856">
        <f>Signals!J855</f>
        <v>0</v>
      </c>
      <c r="F856">
        <f>Signals!K855</f>
        <v>0</v>
      </c>
      <c r="G856">
        <f>IF(Constants!$B$2=2,-B856,B856)</f>
        <v>1</v>
      </c>
      <c r="H856">
        <f>IF(Constants!$C$2=2,-C856,C856)</f>
        <v>1</v>
      </c>
      <c r="I856">
        <f t="shared" si="218"/>
        <v>1</v>
      </c>
      <c r="J856">
        <f t="shared" si="219"/>
        <v>1</v>
      </c>
      <c r="K856">
        <f t="shared" si="220"/>
        <v>1</v>
      </c>
      <c r="L856">
        <f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400.5</v>
      </c>
      <c r="M856">
        <f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400.5</v>
      </c>
      <c r="N856">
        <f t="shared" si="221"/>
        <v>400.5</v>
      </c>
      <c r="O856">
        <f t="shared" si="222"/>
        <v>400.5</v>
      </c>
      <c r="P856">
        <f>IF(I856&lt;&gt;0,(ABS(L856*Constants!$B$10)+50)/100,MAX(P855-ABS(N856*Constants!$B$4),0))</f>
        <v>0.54005</v>
      </c>
      <c r="Q856">
        <f>IF(J856&lt;&gt;0,(ABS(M856*Constants!$B$10)+50)/100,MAX(Q855-ABS(O856*Constants!$B$4),0))</f>
        <v>0.54005</v>
      </c>
      <c r="R856">
        <f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400.5</v>
      </c>
      <c r="S856">
        <f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400.5</v>
      </c>
      <c r="T856">
        <f t="shared" si="223"/>
        <v>400.5</v>
      </c>
      <c r="U856">
        <f t="shared" si="224"/>
        <v>400.5</v>
      </c>
      <c r="V856">
        <f>IF(I856&lt;&gt;0,(ABS(R856*Constants!$B$4)+50)/100,IF(R856=0,MAX((0-ABS(T856*Constants!$B$4)),0),(ABS(R856*Constants!$B$4)+50)/100))</f>
        <v>501.125</v>
      </c>
      <c r="W856">
        <f>IF(J856&lt;&gt;0,(ABS(S856*Constants!$B$4)+50)/100,IF(S856=0,MAX((0-ABS(U856*Constants!$B$4)),0),(ABS(S856*Constants!$B$4)+50)/100))</f>
        <v>501.125</v>
      </c>
      <c r="X856">
        <f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400.5</v>
      </c>
      <c r="Y856">
        <f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400.5</v>
      </c>
      <c r="Z856">
        <f t="shared" si="225"/>
        <v>400.5</v>
      </c>
      <c r="AA856">
        <f t="shared" si="226"/>
        <v>400.5</v>
      </c>
      <c r="AB856">
        <f>IF(I856&lt;&gt;0,(ABS(X856*Constants!$B$10)+50)/100,IF(X856=0,MAX((AB855-ABS(Z856*Constants!$B$4)),0),(ABS(X856*Constants!$B$4)+50)/100))</f>
        <v>0.54005</v>
      </c>
      <c r="AC856">
        <f>IF(J856&lt;&gt;0,(ABS(Y856*Constants!$B$10)+50)/100,IF(Y856=0,MAX((AC855-ABS(AA856*Constants!$B$4)),0),(ABS(Y856*Constants!$B$4)+50)/100))</f>
        <v>0.54005</v>
      </c>
      <c r="AD856">
        <f t="shared" si="227"/>
        <v>401</v>
      </c>
      <c r="AE856">
        <f t="shared" si="228"/>
        <v>400.5</v>
      </c>
      <c r="AF856">
        <f t="shared" si="229"/>
        <v>400.5</v>
      </c>
      <c r="AG856">
        <f>((Constants!$B$5*AG855)+Constants!$B$4*AD856+AH855)/(Constants!$B$5+Constants!$B$4)</f>
        <v>401</v>
      </c>
      <c r="AH856">
        <f>((Constants!$B$5*AG855)+Constants!$B$4*AD856+AH855)-(Constants!$B$5+Constants!$B$4)*AG856</f>
        <v>0</v>
      </c>
      <c r="AI856">
        <f>((Constants!$B$5*AI855)+Constants!$B$4*AE856+AJ855)/(Constants!$B$5+Constants!$B$4)</f>
        <v>400.5</v>
      </c>
      <c r="AJ856">
        <f>((Constants!$B$5*AI855)+Constants!$B$4*AE856+AJ855)-(Constants!$B$4+Constants!$B$5)*AI856</f>
        <v>0</v>
      </c>
      <c r="AK856">
        <f>((Constants!$B$5*AK855)+Constants!$B$4*AF856+AL855)/(Constants!$B$5+Constants!$B$4)</f>
        <v>400.5</v>
      </c>
      <c r="AL856">
        <f>((Constants!$B$5*AK855)+Constants!$B$4*AF856+AL855)-(Constants!$B$5+Constants!$B$4)*AK856</f>
        <v>0</v>
      </c>
      <c r="AM856">
        <f t="shared" si="230"/>
        <v>1</v>
      </c>
      <c r="AN856">
        <f t="shared" si="231"/>
        <v>1</v>
      </c>
      <c r="AO856">
        <f>(200000*(ABS(N856)-ABS(N854))+Constants!$B$7)/(2*Constants!$B$7)</f>
        <v>0.5</v>
      </c>
      <c r="AP856">
        <f>(200000*(ABS(O856)-ABS(O854))+Constants!$B$7)/(2*Constants!$B$7)</f>
        <v>0.5</v>
      </c>
      <c r="AQ856">
        <f t="shared" si="232"/>
        <v>1</v>
      </c>
      <c r="AR856">
        <f>(Constants!$B$3*Constants!$B$8*I856*K856+AS855)/(Constants!$B$9*Constants!$B$4)</f>
        <v>2.51327433628319</v>
      </c>
      <c r="AS856">
        <f>(Constants!$B$3*Constants!$B$8*I856*K856+AS855)-(AR856*Constants!$B$9*Constants!$B$4)</f>
        <v>0</v>
      </c>
      <c r="AT856">
        <f t="shared" si="233"/>
        <v>2146.3362831858</v>
      </c>
      <c r="AU856">
        <f t="array" ref="AU856">IF(SUMPRODUCT(--(SIGN(AN823:AN855)=SIGN(K824:K856)))=0,2,IF(AV855&gt;0,1,0))</f>
        <v>0</v>
      </c>
      <c r="AV856">
        <f>IF(AU856=2,ROUND(5*1000/Constants!$B$11,0),IF(AV855&gt;0,AV855-1,0))</f>
        <v>0</v>
      </c>
      <c r="AW856">
        <f t="shared" si="234"/>
        <v>0</v>
      </c>
      <c r="AX856">
        <f ca="1" t="array" ref="AX856">IF(AW856&gt;Constants!$B$12,2,IF(SUMPRODUCT(--(AX837:AX856=2))=0,0,1))</f>
        <v>2</v>
      </c>
      <c r="AZ856">
        <f t="array" ref="AZ856">IF(ABS(AG856)&gt;Constants!$B$13,2,IF(SUMPRODUCT(--(AZ836:AZ855=2))=0,0,1))</f>
        <v>0</v>
      </c>
    </row>
    <row r="857" spans="1:52">
      <c r="A857" s="3">
        <v>855</v>
      </c>
      <c r="B857">
        <f>Signals!D856</f>
        <v>1</v>
      </c>
      <c r="C857">
        <f>Signals!E856</f>
        <v>1</v>
      </c>
      <c r="D857">
        <f>Signals!G856</f>
        <v>0</v>
      </c>
      <c r="E857">
        <f>Signals!J856</f>
        <v>0</v>
      </c>
      <c r="F857">
        <f>Signals!K856</f>
        <v>0</v>
      </c>
      <c r="G857">
        <f>IF(Constants!$B$2=2,-B857,B857)</f>
        <v>1</v>
      </c>
      <c r="H857">
        <f>IF(Constants!$C$2=2,-C857,C857)</f>
        <v>1</v>
      </c>
      <c r="I857">
        <f t="shared" si="218"/>
        <v>1</v>
      </c>
      <c r="J857">
        <f t="shared" si="219"/>
        <v>1</v>
      </c>
      <c r="K857">
        <f t="shared" si="220"/>
        <v>1</v>
      </c>
      <c r="L857">
        <f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400.5</v>
      </c>
      <c r="M857">
        <f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400.5</v>
      </c>
      <c r="N857">
        <f t="shared" si="221"/>
        <v>400.5</v>
      </c>
      <c r="O857">
        <f t="shared" si="222"/>
        <v>400.5</v>
      </c>
      <c r="P857">
        <f>IF(I857&lt;&gt;0,(ABS(L857*Constants!$B$10)+50)/100,MAX(P856-ABS(N857*Constants!$B$4),0))</f>
        <v>0.54005</v>
      </c>
      <c r="Q857">
        <f>IF(J857&lt;&gt;0,(ABS(M857*Constants!$B$10)+50)/100,MAX(Q856-ABS(O857*Constants!$B$4),0))</f>
        <v>0.54005</v>
      </c>
      <c r="R857">
        <f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400.5</v>
      </c>
      <c r="S857">
        <f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400.5</v>
      </c>
      <c r="T857">
        <f t="shared" si="223"/>
        <v>400.5</v>
      </c>
      <c r="U857">
        <f t="shared" si="224"/>
        <v>400.5</v>
      </c>
      <c r="V857">
        <f>IF(I857&lt;&gt;0,(ABS(R857*Constants!$B$4)+50)/100,IF(R857=0,MAX((0-ABS(T857*Constants!$B$4)),0),(ABS(R857*Constants!$B$4)+50)/100))</f>
        <v>501.125</v>
      </c>
      <c r="W857">
        <f>IF(J857&lt;&gt;0,(ABS(S857*Constants!$B$4)+50)/100,IF(S857=0,MAX((0-ABS(U857*Constants!$B$4)),0),(ABS(S857*Constants!$B$4)+50)/100))</f>
        <v>501.125</v>
      </c>
      <c r="X857">
        <f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400.5</v>
      </c>
      <c r="Y857">
        <f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400.5</v>
      </c>
      <c r="Z857">
        <f t="shared" si="225"/>
        <v>400.5</v>
      </c>
      <c r="AA857">
        <f t="shared" si="226"/>
        <v>400.5</v>
      </c>
      <c r="AB857">
        <f>IF(I857&lt;&gt;0,(ABS(X857*Constants!$B$10)+50)/100,IF(X857=0,MAX((AB856-ABS(Z857*Constants!$B$4)),0),(ABS(X857*Constants!$B$4)+50)/100))</f>
        <v>0.54005</v>
      </c>
      <c r="AC857">
        <f>IF(J857&lt;&gt;0,(ABS(Y857*Constants!$B$10)+50)/100,IF(Y857=0,MAX((AC856-ABS(AA857*Constants!$B$4)),0),(ABS(Y857*Constants!$B$4)+50)/100))</f>
        <v>0.54005</v>
      </c>
      <c r="AD857">
        <f t="shared" si="227"/>
        <v>401</v>
      </c>
      <c r="AE857">
        <f t="shared" si="228"/>
        <v>400.5</v>
      </c>
      <c r="AF857">
        <f t="shared" si="229"/>
        <v>400.5</v>
      </c>
      <c r="AG857">
        <f>((Constants!$B$5*AG856)+Constants!$B$4*AD857+AH856)/(Constants!$B$5+Constants!$B$4)</f>
        <v>401</v>
      </c>
      <c r="AH857">
        <f>((Constants!$B$5*AG856)+Constants!$B$4*AD857+AH856)-(Constants!$B$5+Constants!$B$4)*AG857</f>
        <v>0</v>
      </c>
      <c r="AI857">
        <f>((Constants!$B$5*AI856)+Constants!$B$4*AE857+AJ856)/(Constants!$B$5+Constants!$B$4)</f>
        <v>400.5</v>
      </c>
      <c r="AJ857">
        <f>((Constants!$B$5*AI856)+Constants!$B$4*AE857+AJ856)-(Constants!$B$4+Constants!$B$5)*AI857</f>
        <v>0</v>
      </c>
      <c r="AK857">
        <f>((Constants!$B$5*AK856)+Constants!$B$4*AF857+AL856)/(Constants!$B$5+Constants!$B$4)</f>
        <v>400.5</v>
      </c>
      <c r="AL857">
        <f>((Constants!$B$5*AK856)+Constants!$B$4*AF857+AL856)-(Constants!$B$5+Constants!$B$4)*AK857</f>
        <v>0</v>
      </c>
      <c r="AM857">
        <f t="shared" si="230"/>
        <v>1</v>
      </c>
      <c r="AN857">
        <f t="shared" si="231"/>
        <v>1</v>
      </c>
      <c r="AO857">
        <f>(200000*(ABS(N857)-ABS(N855))+Constants!$B$7)/(2*Constants!$B$7)</f>
        <v>0.5</v>
      </c>
      <c r="AP857">
        <f>(200000*(ABS(O857)-ABS(O855))+Constants!$B$7)/(2*Constants!$B$7)</f>
        <v>0.5</v>
      </c>
      <c r="AQ857">
        <f t="shared" si="232"/>
        <v>1</v>
      </c>
      <c r="AR857">
        <f>(Constants!$B$3*Constants!$B$8*I857*K857+AS856)/(Constants!$B$9*Constants!$B$4)</f>
        <v>2.51327433628319</v>
      </c>
      <c r="AS857">
        <f>(Constants!$B$3*Constants!$B$8*I857*K857+AS856)-(AR857*Constants!$B$9*Constants!$B$4)</f>
        <v>0</v>
      </c>
      <c r="AT857">
        <f t="shared" si="233"/>
        <v>2148.84955752208</v>
      </c>
      <c r="AU857">
        <f t="array" ref="AU857">IF(SUMPRODUCT(--(SIGN(AN824:AN856)=SIGN(K825:K857)))=0,2,IF(AV856&gt;0,1,0))</f>
        <v>0</v>
      </c>
      <c r="AV857">
        <f>IF(AU857=2,ROUND(5*1000/Constants!$B$11,0),IF(AV856&gt;0,AV856-1,0))</f>
        <v>0</v>
      </c>
      <c r="AW857">
        <f t="shared" si="234"/>
        <v>0</v>
      </c>
      <c r="AX857">
        <f ca="1" t="array" ref="AX857">IF(AW857&gt;Constants!$B$12,2,IF(SUMPRODUCT(--(AX838:AX857=2))=0,0,1))</f>
        <v>2</v>
      </c>
      <c r="AZ857">
        <f t="array" ref="AZ857">IF(ABS(AG857)&gt;Constants!$B$13,2,IF(SUMPRODUCT(--(AZ837:AZ856=2))=0,0,1))</f>
        <v>0</v>
      </c>
    </row>
    <row r="858" spans="1:52">
      <c r="A858" s="3">
        <v>856</v>
      </c>
      <c r="B858">
        <f>Signals!D857</f>
        <v>1</v>
      </c>
      <c r="C858">
        <f>Signals!E857</f>
        <v>1</v>
      </c>
      <c r="D858">
        <f>Signals!G857</f>
        <v>0</v>
      </c>
      <c r="E858">
        <f>Signals!J857</f>
        <v>0</v>
      </c>
      <c r="F858">
        <f>Signals!K857</f>
        <v>0</v>
      </c>
      <c r="G858">
        <f>IF(Constants!$B$2=2,-B858,B858)</f>
        <v>1</v>
      </c>
      <c r="H858">
        <f>IF(Constants!$C$2=2,-C858,C858)</f>
        <v>1</v>
      </c>
      <c r="I858">
        <f t="shared" si="218"/>
        <v>1</v>
      </c>
      <c r="J858">
        <f t="shared" si="219"/>
        <v>1</v>
      </c>
      <c r="K858">
        <f t="shared" si="220"/>
        <v>1</v>
      </c>
      <c r="L858">
        <f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400.5</v>
      </c>
      <c r="M858">
        <f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400.5</v>
      </c>
      <c r="N858">
        <f t="shared" si="221"/>
        <v>400.5</v>
      </c>
      <c r="O858">
        <f t="shared" si="222"/>
        <v>400.5</v>
      </c>
      <c r="P858">
        <f>IF(I858&lt;&gt;0,(ABS(L858*Constants!$B$10)+50)/100,MAX(P857-ABS(N858*Constants!$B$4),0))</f>
        <v>0.54005</v>
      </c>
      <c r="Q858">
        <f>IF(J858&lt;&gt;0,(ABS(M858*Constants!$B$10)+50)/100,MAX(Q857-ABS(O858*Constants!$B$4),0))</f>
        <v>0.54005</v>
      </c>
      <c r="R858">
        <f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400.5</v>
      </c>
      <c r="S858">
        <f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400.5</v>
      </c>
      <c r="T858">
        <f t="shared" si="223"/>
        <v>400.5</v>
      </c>
      <c r="U858">
        <f t="shared" si="224"/>
        <v>400.5</v>
      </c>
      <c r="V858">
        <f>IF(I858&lt;&gt;0,(ABS(R858*Constants!$B$4)+50)/100,IF(R858=0,MAX((0-ABS(T858*Constants!$B$4)),0),(ABS(R858*Constants!$B$4)+50)/100))</f>
        <v>501.125</v>
      </c>
      <c r="W858">
        <f>IF(J858&lt;&gt;0,(ABS(S858*Constants!$B$4)+50)/100,IF(S858=0,MAX((0-ABS(U858*Constants!$B$4)),0),(ABS(S858*Constants!$B$4)+50)/100))</f>
        <v>501.125</v>
      </c>
      <c r="X858">
        <f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400.5</v>
      </c>
      <c r="Y858">
        <f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400.5</v>
      </c>
      <c r="Z858">
        <f t="shared" si="225"/>
        <v>400.5</v>
      </c>
      <c r="AA858">
        <f t="shared" si="226"/>
        <v>400.5</v>
      </c>
      <c r="AB858">
        <f>IF(I858&lt;&gt;0,(ABS(X858*Constants!$B$10)+50)/100,IF(X858=0,MAX((AB857-ABS(Z858*Constants!$B$4)),0),(ABS(X858*Constants!$B$4)+50)/100))</f>
        <v>0.54005</v>
      </c>
      <c r="AC858">
        <f>IF(J858&lt;&gt;0,(ABS(Y858*Constants!$B$10)+50)/100,IF(Y858=0,MAX((AC857-ABS(AA858*Constants!$B$4)),0),(ABS(Y858*Constants!$B$4)+50)/100))</f>
        <v>0.54005</v>
      </c>
      <c r="AD858">
        <f t="shared" si="227"/>
        <v>401</v>
      </c>
      <c r="AE858">
        <f t="shared" si="228"/>
        <v>400.5</v>
      </c>
      <c r="AF858">
        <f t="shared" si="229"/>
        <v>400.5</v>
      </c>
      <c r="AG858">
        <f>((Constants!$B$5*AG857)+Constants!$B$4*AD858+AH857)/(Constants!$B$5+Constants!$B$4)</f>
        <v>401</v>
      </c>
      <c r="AH858">
        <f>((Constants!$B$5*AG857)+Constants!$B$4*AD858+AH857)-(Constants!$B$5+Constants!$B$4)*AG858</f>
        <v>0</v>
      </c>
      <c r="AI858">
        <f>((Constants!$B$5*AI857)+Constants!$B$4*AE858+AJ857)/(Constants!$B$5+Constants!$B$4)</f>
        <v>400.5</v>
      </c>
      <c r="AJ858">
        <f>((Constants!$B$5*AI857)+Constants!$B$4*AE858+AJ857)-(Constants!$B$4+Constants!$B$5)*AI858</f>
        <v>0</v>
      </c>
      <c r="AK858">
        <f>((Constants!$B$5*AK857)+Constants!$B$4*AF858+AL857)/(Constants!$B$5+Constants!$B$4)</f>
        <v>400.5</v>
      </c>
      <c r="AL858">
        <f>((Constants!$B$5*AK857)+Constants!$B$4*AF858+AL857)-(Constants!$B$5+Constants!$B$4)*AK858</f>
        <v>0</v>
      </c>
      <c r="AM858">
        <f t="shared" si="230"/>
        <v>1</v>
      </c>
      <c r="AN858">
        <f t="shared" si="231"/>
        <v>1</v>
      </c>
      <c r="AO858">
        <f>(200000*(ABS(N858)-ABS(N856))+Constants!$B$7)/(2*Constants!$B$7)</f>
        <v>0.5</v>
      </c>
      <c r="AP858">
        <f>(200000*(ABS(O858)-ABS(O856))+Constants!$B$7)/(2*Constants!$B$7)</f>
        <v>0.5</v>
      </c>
      <c r="AQ858">
        <f t="shared" si="232"/>
        <v>1</v>
      </c>
      <c r="AR858">
        <f>(Constants!$B$3*Constants!$B$8*I858*K858+AS857)/(Constants!$B$9*Constants!$B$4)</f>
        <v>2.51327433628319</v>
      </c>
      <c r="AS858">
        <f>(Constants!$B$3*Constants!$B$8*I858*K858+AS857)-(AR858*Constants!$B$9*Constants!$B$4)</f>
        <v>0</v>
      </c>
      <c r="AT858">
        <f t="shared" si="233"/>
        <v>2151.36283185837</v>
      </c>
      <c r="AU858">
        <f t="array" ref="AU858">IF(SUMPRODUCT(--(SIGN(AN825:AN857)=SIGN(K826:K858)))=0,2,IF(AV857&gt;0,1,0))</f>
        <v>0</v>
      </c>
      <c r="AV858">
        <f>IF(AU858=2,ROUND(5*1000/Constants!$B$11,0),IF(AV857&gt;0,AV857-1,0))</f>
        <v>0</v>
      </c>
      <c r="AW858">
        <f t="shared" si="234"/>
        <v>0</v>
      </c>
      <c r="AX858">
        <f ca="1" t="array" ref="AX858">IF(AW858&gt;Constants!$B$12,2,IF(SUMPRODUCT(--(AX839:AX858=2))=0,0,1))</f>
        <v>2</v>
      </c>
      <c r="AZ858">
        <f t="array" ref="AZ858">IF(ABS(AG858)&gt;Constants!$B$13,2,IF(SUMPRODUCT(--(AZ838:AZ857=2))=0,0,1))</f>
        <v>0</v>
      </c>
    </row>
    <row r="859" spans="1:52">
      <c r="A859" s="3">
        <v>857</v>
      </c>
      <c r="B859">
        <f>Signals!D858</f>
        <v>1</v>
      </c>
      <c r="C859">
        <f>Signals!E858</f>
        <v>1</v>
      </c>
      <c r="D859">
        <f>Signals!G858</f>
        <v>0</v>
      </c>
      <c r="E859">
        <f>Signals!J858</f>
        <v>0</v>
      </c>
      <c r="F859">
        <f>Signals!K858</f>
        <v>0</v>
      </c>
      <c r="G859">
        <f>IF(Constants!$B$2=2,-B859,B859)</f>
        <v>1</v>
      </c>
      <c r="H859">
        <f>IF(Constants!$C$2=2,-C859,C859)</f>
        <v>1</v>
      </c>
      <c r="I859">
        <f t="shared" si="218"/>
        <v>1</v>
      </c>
      <c r="J859">
        <f t="shared" si="219"/>
        <v>1</v>
      </c>
      <c r="K859">
        <f t="shared" si="220"/>
        <v>1</v>
      </c>
      <c r="L859">
        <f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400.5</v>
      </c>
      <c r="M859">
        <f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400.5</v>
      </c>
      <c r="N859">
        <f t="shared" si="221"/>
        <v>400.5</v>
      </c>
      <c r="O859">
        <f t="shared" si="222"/>
        <v>400.5</v>
      </c>
      <c r="P859">
        <f>IF(I859&lt;&gt;0,(ABS(L859*Constants!$B$10)+50)/100,MAX(P858-ABS(N859*Constants!$B$4),0))</f>
        <v>0.54005</v>
      </c>
      <c r="Q859">
        <f>IF(J859&lt;&gt;0,(ABS(M859*Constants!$B$10)+50)/100,MAX(Q858-ABS(O859*Constants!$B$4),0))</f>
        <v>0.54005</v>
      </c>
      <c r="R859">
        <f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400.5</v>
      </c>
      <c r="S859">
        <f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400.5</v>
      </c>
      <c r="T859">
        <f t="shared" si="223"/>
        <v>400.5</v>
      </c>
      <c r="U859">
        <f t="shared" si="224"/>
        <v>400.5</v>
      </c>
      <c r="V859">
        <f>IF(I859&lt;&gt;0,(ABS(R859*Constants!$B$4)+50)/100,IF(R859=0,MAX((0-ABS(T859*Constants!$B$4)),0),(ABS(R859*Constants!$B$4)+50)/100))</f>
        <v>501.125</v>
      </c>
      <c r="W859">
        <f>IF(J859&lt;&gt;0,(ABS(S859*Constants!$B$4)+50)/100,IF(S859=0,MAX((0-ABS(U859*Constants!$B$4)),0),(ABS(S859*Constants!$B$4)+50)/100))</f>
        <v>501.125</v>
      </c>
      <c r="X859">
        <f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400.5</v>
      </c>
      <c r="Y859">
        <f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400.5</v>
      </c>
      <c r="Z859">
        <f t="shared" si="225"/>
        <v>400.5</v>
      </c>
      <c r="AA859">
        <f t="shared" si="226"/>
        <v>400.5</v>
      </c>
      <c r="AB859">
        <f>IF(I859&lt;&gt;0,(ABS(X859*Constants!$B$10)+50)/100,IF(X859=0,MAX((AB858-ABS(Z859*Constants!$B$4)),0),(ABS(X859*Constants!$B$4)+50)/100))</f>
        <v>0.54005</v>
      </c>
      <c r="AC859">
        <f>IF(J859&lt;&gt;0,(ABS(Y859*Constants!$B$10)+50)/100,IF(Y859=0,MAX((AC858-ABS(AA859*Constants!$B$4)),0),(ABS(Y859*Constants!$B$4)+50)/100))</f>
        <v>0.54005</v>
      </c>
      <c r="AD859">
        <f t="shared" si="227"/>
        <v>401</v>
      </c>
      <c r="AE859">
        <f t="shared" si="228"/>
        <v>400.5</v>
      </c>
      <c r="AF859">
        <f t="shared" si="229"/>
        <v>400.5</v>
      </c>
      <c r="AG859">
        <f>((Constants!$B$5*AG858)+Constants!$B$4*AD859+AH858)/(Constants!$B$5+Constants!$B$4)</f>
        <v>401</v>
      </c>
      <c r="AH859">
        <f>((Constants!$B$5*AG858)+Constants!$B$4*AD859+AH858)-(Constants!$B$5+Constants!$B$4)*AG859</f>
        <v>0</v>
      </c>
      <c r="AI859">
        <f>((Constants!$B$5*AI858)+Constants!$B$4*AE859+AJ858)/(Constants!$B$5+Constants!$B$4)</f>
        <v>400.5</v>
      </c>
      <c r="AJ859">
        <f>((Constants!$B$5*AI858)+Constants!$B$4*AE859+AJ858)-(Constants!$B$4+Constants!$B$5)*AI859</f>
        <v>0</v>
      </c>
      <c r="AK859">
        <f>((Constants!$B$5*AK858)+Constants!$B$4*AF859+AL858)/(Constants!$B$5+Constants!$B$4)</f>
        <v>400.5</v>
      </c>
      <c r="AL859">
        <f>((Constants!$B$5*AK858)+Constants!$B$4*AF859+AL858)-(Constants!$B$5+Constants!$B$4)*AK859</f>
        <v>0</v>
      </c>
      <c r="AM859">
        <f t="shared" si="230"/>
        <v>1</v>
      </c>
      <c r="AN859">
        <f t="shared" si="231"/>
        <v>1</v>
      </c>
      <c r="AO859">
        <f>(200000*(ABS(N859)-ABS(N857))+Constants!$B$7)/(2*Constants!$B$7)</f>
        <v>0.5</v>
      </c>
      <c r="AP859">
        <f>(200000*(ABS(O859)-ABS(O857))+Constants!$B$7)/(2*Constants!$B$7)</f>
        <v>0.5</v>
      </c>
      <c r="AQ859">
        <f t="shared" si="232"/>
        <v>1</v>
      </c>
      <c r="AR859">
        <f>(Constants!$B$3*Constants!$B$8*I859*K859+AS858)/(Constants!$B$9*Constants!$B$4)</f>
        <v>2.51327433628319</v>
      </c>
      <c r="AS859">
        <f>(Constants!$B$3*Constants!$B$8*I859*K859+AS858)-(AR859*Constants!$B$9*Constants!$B$4)</f>
        <v>0</v>
      </c>
      <c r="AT859">
        <f t="shared" si="233"/>
        <v>2153.87610619465</v>
      </c>
      <c r="AU859">
        <f t="array" ref="AU859">IF(SUMPRODUCT(--(SIGN(AN826:AN858)=SIGN(K827:K859)))=0,2,IF(AV858&gt;0,1,0))</f>
        <v>0</v>
      </c>
      <c r="AV859">
        <f>IF(AU859=2,ROUND(5*1000/Constants!$B$11,0),IF(AV858&gt;0,AV858-1,0))</f>
        <v>0</v>
      </c>
      <c r="AW859">
        <f t="shared" si="234"/>
        <v>0</v>
      </c>
      <c r="AX859">
        <f ca="1" t="array" ref="AX859">IF(AW859&gt;Constants!$B$12,2,IF(SUMPRODUCT(--(AX840:AX859=2))=0,0,1))</f>
        <v>2</v>
      </c>
      <c r="AZ859">
        <f t="array" ref="AZ859">IF(ABS(AG859)&gt;Constants!$B$13,2,IF(SUMPRODUCT(--(AZ839:AZ858=2))=0,0,1))</f>
        <v>0</v>
      </c>
    </row>
    <row r="860" spans="1:52">
      <c r="A860" s="3">
        <v>858</v>
      </c>
      <c r="B860">
        <f>Signals!D859</f>
        <v>1</v>
      </c>
      <c r="C860">
        <f>Signals!E859</f>
        <v>1</v>
      </c>
      <c r="D860">
        <f>Signals!G859</f>
        <v>0</v>
      </c>
      <c r="E860">
        <f>Signals!J859</f>
        <v>0</v>
      </c>
      <c r="F860">
        <f>Signals!K859</f>
        <v>0</v>
      </c>
      <c r="G860">
        <f>IF(Constants!$B$2=2,-B860,B860)</f>
        <v>1</v>
      </c>
      <c r="H860">
        <f>IF(Constants!$C$2=2,-C860,C860)</f>
        <v>1</v>
      </c>
      <c r="I860">
        <f t="shared" si="218"/>
        <v>1</v>
      </c>
      <c r="J860">
        <f t="shared" si="219"/>
        <v>1</v>
      </c>
      <c r="K860">
        <f t="shared" si="220"/>
        <v>1</v>
      </c>
      <c r="L860">
        <f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400.5</v>
      </c>
      <c r="M860">
        <f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400.5</v>
      </c>
      <c r="N860">
        <f t="shared" si="221"/>
        <v>400.5</v>
      </c>
      <c r="O860">
        <f t="shared" si="222"/>
        <v>400.5</v>
      </c>
      <c r="P860">
        <f>IF(I860&lt;&gt;0,(ABS(L860*Constants!$B$10)+50)/100,MAX(P859-ABS(N860*Constants!$B$4),0))</f>
        <v>0.54005</v>
      </c>
      <c r="Q860">
        <f>IF(J860&lt;&gt;0,(ABS(M860*Constants!$B$10)+50)/100,MAX(Q859-ABS(O860*Constants!$B$4),0))</f>
        <v>0.54005</v>
      </c>
      <c r="R860">
        <f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400.5</v>
      </c>
      <c r="S860">
        <f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400.5</v>
      </c>
      <c r="T860">
        <f t="shared" si="223"/>
        <v>400.5</v>
      </c>
      <c r="U860">
        <f t="shared" si="224"/>
        <v>400.5</v>
      </c>
      <c r="V860">
        <f>IF(I860&lt;&gt;0,(ABS(R860*Constants!$B$4)+50)/100,IF(R860=0,MAX((0-ABS(T860*Constants!$B$4)),0),(ABS(R860*Constants!$B$4)+50)/100))</f>
        <v>501.125</v>
      </c>
      <c r="W860">
        <f>IF(J860&lt;&gt;0,(ABS(S860*Constants!$B$4)+50)/100,IF(S860=0,MAX((0-ABS(U860*Constants!$B$4)),0),(ABS(S860*Constants!$B$4)+50)/100))</f>
        <v>501.125</v>
      </c>
      <c r="X860">
        <f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400.5</v>
      </c>
      <c r="Y860">
        <f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400.5</v>
      </c>
      <c r="Z860">
        <f t="shared" si="225"/>
        <v>400.5</v>
      </c>
      <c r="AA860">
        <f t="shared" si="226"/>
        <v>400.5</v>
      </c>
      <c r="AB860">
        <f>IF(I860&lt;&gt;0,(ABS(X860*Constants!$B$10)+50)/100,IF(X860=0,MAX((AB859-ABS(Z860*Constants!$B$4)),0),(ABS(X860*Constants!$B$4)+50)/100))</f>
        <v>0.54005</v>
      </c>
      <c r="AC860">
        <f>IF(J860&lt;&gt;0,(ABS(Y860*Constants!$B$10)+50)/100,IF(Y860=0,MAX((AC859-ABS(AA860*Constants!$B$4)),0),(ABS(Y860*Constants!$B$4)+50)/100))</f>
        <v>0.54005</v>
      </c>
      <c r="AD860">
        <f t="shared" si="227"/>
        <v>401</v>
      </c>
      <c r="AE860">
        <f t="shared" si="228"/>
        <v>400.5</v>
      </c>
      <c r="AF860">
        <f t="shared" si="229"/>
        <v>400.5</v>
      </c>
      <c r="AG860">
        <f>((Constants!$B$5*AG859)+Constants!$B$4*AD860+AH859)/(Constants!$B$5+Constants!$B$4)</f>
        <v>401</v>
      </c>
      <c r="AH860">
        <f>((Constants!$B$5*AG859)+Constants!$B$4*AD860+AH859)-(Constants!$B$5+Constants!$B$4)*AG860</f>
        <v>0</v>
      </c>
      <c r="AI860">
        <f>((Constants!$B$5*AI859)+Constants!$B$4*AE860+AJ859)/(Constants!$B$5+Constants!$B$4)</f>
        <v>400.5</v>
      </c>
      <c r="AJ860">
        <f>((Constants!$B$5*AI859)+Constants!$B$4*AE860+AJ859)-(Constants!$B$4+Constants!$B$5)*AI860</f>
        <v>0</v>
      </c>
      <c r="AK860">
        <f>((Constants!$B$5*AK859)+Constants!$B$4*AF860+AL859)/(Constants!$B$5+Constants!$B$4)</f>
        <v>400.5</v>
      </c>
      <c r="AL860">
        <f>((Constants!$B$5*AK859)+Constants!$B$4*AF860+AL859)-(Constants!$B$5+Constants!$B$4)*AK860</f>
        <v>0</v>
      </c>
      <c r="AM860">
        <f t="shared" si="230"/>
        <v>1</v>
      </c>
      <c r="AN860">
        <f t="shared" si="231"/>
        <v>1</v>
      </c>
      <c r="AO860">
        <f>(200000*(ABS(N860)-ABS(N858))+Constants!$B$7)/(2*Constants!$B$7)</f>
        <v>0.5</v>
      </c>
      <c r="AP860">
        <f>(200000*(ABS(O860)-ABS(O858))+Constants!$B$7)/(2*Constants!$B$7)</f>
        <v>0.5</v>
      </c>
      <c r="AQ860">
        <f t="shared" si="232"/>
        <v>1</v>
      </c>
      <c r="AR860">
        <f>(Constants!$B$3*Constants!$B$8*I860*K860+AS859)/(Constants!$B$9*Constants!$B$4)</f>
        <v>2.51327433628319</v>
      </c>
      <c r="AS860">
        <f>(Constants!$B$3*Constants!$B$8*I860*K860+AS859)-(AR860*Constants!$B$9*Constants!$B$4)</f>
        <v>0</v>
      </c>
      <c r="AT860">
        <f t="shared" si="233"/>
        <v>2156.38938053093</v>
      </c>
      <c r="AU860">
        <f t="array" ref="AU860">IF(SUMPRODUCT(--(SIGN(AN827:AN859)=SIGN(K828:K860)))=0,2,IF(AV859&gt;0,1,0))</f>
        <v>0</v>
      </c>
      <c r="AV860">
        <f>IF(AU860=2,ROUND(5*1000/Constants!$B$11,0),IF(AV859&gt;0,AV859-1,0))</f>
        <v>0</v>
      </c>
      <c r="AW860">
        <f t="shared" si="234"/>
        <v>0</v>
      </c>
      <c r="AX860">
        <f ca="1" t="array" ref="AX860">IF(AW860&gt;Constants!$B$12,2,IF(SUMPRODUCT(--(AX841:AX860=2))=0,0,1))</f>
        <v>2</v>
      </c>
      <c r="AZ860">
        <f t="array" ref="AZ860">IF(ABS(AG860)&gt;Constants!$B$13,2,IF(SUMPRODUCT(--(AZ840:AZ859=2))=0,0,1))</f>
        <v>0</v>
      </c>
    </row>
    <row r="861" spans="1:52">
      <c r="A861" s="3">
        <v>859</v>
      </c>
      <c r="B861">
        <f>Signals!D860</f>
        <v>1</v>
      </c>
      <c r="C861">
        <f>Signals!E860</f>
        <v>1</v>
      </c>
      <c r="D861">
        <f>Signals!G860</f>
        <v>0</v>
      </c>
      <c r="E861">
        <f>Signals!J860</f>
        <v>0</v>
      </c>
      <c r="F861">
        <f>Signals!K860</f>
        <v>0</v>
      </c>
      <c r="G861">
        <f>IF(Constants!$B$2=2,-B861,B861)</f>
        <v>1</v>
      </c>
      <c r="H861">
        <f>IF(Constants!$C$2=2,-C861,C861)</f>
        <v>1</v>
      </c>
      <c r="I861">
        <f t="shared" si="218"/>
        <v>1</v>
      </c>
      <c r="J861">
        <f t="shared" si="219"/>
        <v>1</v>
      </c>
      <c r="K861">
        <f t="shared" si="220"/>
        <v>1</v>
      </c>
      <c r="L861">
        <f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400.5</v>
      </c>
      <c r="M861">
        <f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400.5</v>
      </c>
      <c r="N861">
        <f t="shared" si="221"/>
        <v>400.5</v>
      </c>
      <c r="O861">
        <f t="shared" si="222"/>
        <v>400.5</v>
      </c>
      <c r="P861">
        <f>IF(I861&lt;&gt;0,(ABS(L861*Constants!$B$10)+50)/100,MAX(P860-ABS(N861*Constants!$B$4),0))</f>
        <v>0.54005</v>
      </c>
      <c r="Q861">
        <f>IF(J861&lt;&gt;0,(ABS(M861*Constants!$B$10)+50)/100,MAX(Q860-ABS(O861*Constants!$B$4),0))</f>
        <v>0.54005</v>
      </c>
      <c r="R861">
        <f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400.5</v>
      </c>
      <c r="S861">
        <f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400.5</v>
      </c>
      <c r="T861">
        <f t="shared" si="223"/>
        <v>400.5</v>
      </c>
      <c r="U861">
        <f t="shared" si="224"/>
        <v>400.5</v>
      </c>
      <c r="V861">
        <f>IF(I861&lt;&gt;0,(ABS(R861*Constants!$B$4)+50)/100,IF(R861=0,MAX((0-ABS(T861*Constants!$B$4)),0),(ABS(R861*Constants!$B$4)+50)/100))</f>
        <v>501.125</v>
      </c>
      <c r="W861">
        <f>IF(J861&lt;&gt;0,(ABS(S861*Constants!$B$4)+50)/100,IF(S861=0,MAX((0-ABS(U861*Constants!$B$4)),0),(ABS(S861*Constants!$B$4)+50)/100))</f>
        <v>501.125</v>
      </c>
      <c r="X861">
        <f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400.5</v>
      </c>
      <c r="Y861">
        <f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400.5</v>
      </c>
      <c r="Z861">
        <f t="shared" si="225"/>
        <v>400.5</v>
      </c>
      <c r="AA861">
        <f t="shared" si="226"/>
        <v>400.5</v>
      </c>
      <c r="AB861">
        <f>IF(I861&lt;&gt;0,(ABS(X861*Constants!$B$10)+50)/100,IF(X861=0,MAX((AB860-ABS(Z861*Constants!$B$4)),0),(ABS(X861*Constants!$B$4)+50)/100))</f>
        <v>0.54005</v>
      </c>
      <c r="AC861">
        <f>IF(J861&lt;&gt;0,(ABS(Y861*Constants!$B$10)+50)/100,IF(Y861=0,MAX((AC860-ABS(AA861*Constants!$B$4)),0),(ABS(Y861*Constants!$B$4)+50)/100))</f>
        <v>0.54005</v>
      </c>
      <c r="AD861">
        <f t="shared" si="227"/>
        <v>401</v>
      </c>
      <c r="AE861">
        <f t="shared" si="228"/>
        <v>400.5</v>
      </c>
      <c r="AF861">
        <f t="shared" si="229"/>
        <v>400.5</v>
      </c>
      <c r="AG861">
        <f>((Constants!$B$5*AG860)+Constants!$B$4*AD861+AH860)/(Constants!$B$5+Constants!$B$4)</f>
        <v>401</v>
      </c>
      <c r="AH861">
        <f>((Constants!$B$5*AG860)+Constants!$B$4*AD861+AH860)-(Constants!$B$5+Constants!$B$4)*AG861</f>
        <v>0</v>
      </c>
      <c r="AI861">
        <f>((Constants!$B$5*AI860)+Constants!$B$4*AE861+AJ860)/(Constants!$B$5+Constants!$B$4)</f>
        <v>400.5</v>
      </c>
      <c r="AJ861">
        <f>((Constants!$B$5*AI860)+Constants!$B$4*AE861+AJ860)-(Constants!$B$4+Constants!$B$5)*AI861</f>
        <v>0</v>
      </c>
      <c r="AK861">
        <f>((Constants!$B$5*AK860)+Constants!$B$4*AF861+AL860)/(Constants!$B$5+Constants!$B$4)</f>
        <v>400.5</v>
      </c>
      <c r="AL861">
        <f>((Constants!$B$5*AK860)+Constants!$B$4*AF861+AL860)-(Constants!$B$5+Constants!$B$4)*AK861</f>
        <v>0</v>
      </c>
      <c r="AM861">
        <f t="shared" si="230"/>
        <v>1</v>
      </c>
      <c r="AN861">
        <f t="shared" si="231"/>
        <v>1</v>
      </c>
      <c r="AO861">
        <f>(200000*(ABS(N861)-ABS(N859))+Constants!$B$7)/(2*Constants!$B$7)</f>
        <v>0.5</v>
      </c>
      <c r="AP861">
        <f>(200000*(ABS(O861)-ABS(O859))+Constants!$B$7)/(2*Constants!$B$7)</f>
        <v>0.5</v>
      </c>
      <c r="AQ861">
        <f t="shared" si="232"/>
        <v>1</v>
      </c>
      <c r="AR861">
        <f>(Constants!$B$3*Constants!$B$8*I861*K861+AS860)/(Constants!$B$9*Constants!$B$4)</f>
        <v>2.51327433628319</v>
      </c>
      <c r="AS861">
        <f>(Constants!$B$3*Constants!$B$8*I861*K861+AS860)-(AR861*Constants!$B$9*Constants!$B$4)</f>
        <v>0</v>
      </c>
      <c r="AT861">
        <f t="shared" si="233"/>
        <v>2158.90265486722</v>
      </c>
      <c r="AU861">
        <f t="array" ref="AU861">IF(SUMPRODUCT(--(SIGN(AN828:AN860)=SIGN(K829:K861)))=0,2,IF(AV860&gt;0,1,0))</f>
        <v>0</v>
      </c>
      <c r="AV861">
        <f>IF(AU861=2,ROUND(5*1000/Constants!$B$11,0),IF(AV860&gt;0,AV860-1,0))</f>
        <v>0</v>
      </c>
      <c r="AW861">
        <f t="shared" si="234"/>
        <v>0</v>
      </c>
      <c r="AX861">
        <f ca="1" t="array" ref="AX861">IF(AW861&gt;Constants!$B$12,2,IF(SUMPRODUCT(--(AX842:AX861=2))=0,0,1))</f>
        <v>2</v>
      </c>
      <c r="AZ861">
        <f t="array" ref="AZ861">IF(ABS(AG861)&gt;Constants!$B$13,2,IF(SUMPRODUCT(--(AZ841:AZ860=2))=0,0,1))</f>
        <v>0</v>
      </c>
    </row>
    <row r="862" spans="1:52">
      <c r="A862" s="3">
        <v>860</v>
      </c>
      <c r="B862">
        <f>Signals!D861</f>
        <v>1</v>
      </c>
      <c r="C862">
        <f>Signals!E861</f>
        <v>1</v>
      </c>
      <c r="D862">
        <f>Signals!G861</f>
        <v>0</v>
      </c>
      <c r="E862">
        <f>Signals!J861</f>
        <v>0</v>
      </c>
      <c r="F862">
        <f>Signals!K861</f>
        <v>0</v>
      </c>
      <c r="G862">
        <f>IF(Constants!$B$2=2,-B862,B862)</f>
        <v>1</v>
      </c>
      <c r="H862">
        <f>IF(Constants!$C$2=2,-C862,C862)</f>
        <v>1</v>
      </c>
      <c r="I862">
        <f t="shared" si="218"/>
        <v>1</v>
      </c>
      <c r="J862">
        <f t="shared" si="219"/>
        <v>1</v>
      </c>
      <c r="K862">
        <f t="shared" si="220"/>
        <v>1</v>
      </c>
      <c r="L862">
        <f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400.5</v>
      </c>
      <c r="M862">
        <f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400.5</v>
      </c>
      <c r="N862">
        <f t="shared" si="221"/>
        <v>400.5</v>
      </c>
      <c r="O862">
        <f t="shared" si="222"/>
        <v>400.5</v>
      </c>
      <c r="P862">
        <f>IF(I862&lt;&gt;0,(ABS(L862*Constants!$B$10)+50)/100,MAX(P861-ABS(N862*Constants!$B$4),0))</f>
        <v>0.54005</v>
      </c>
      <c r="Q862">
        <f>IF(J862&lt;&gt;0,(ABS(M862*Constants!$B$10)+50)/100,MAX(Q861-ABS(O862*Constants!$B$4),0))</f>
        <v>0.54005</v>
      </c>
      <c r="R862">
        <f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400.5</v>
      </c>
      <c r="S862">
        <f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400.5</v>
      </c>
      <c r="T862">
        <f t="shared" si="223"/>
        <v>400.5</v>
      </c>
      <c r="U862">
        <f t="shared" si="224"/>
        <v>400.5</v>
      </c>
      <c r="V862">
        <f>IF(I862&lt;&gt;0,(ABS(R862*Constants!$B$4)+50)/100,IF(R862=0,MAX((0-ABS(T862*Constants!$B$4)),0),(ABS(R862*Constants!$B$4)+50)/100))</f>
        <v>501.125</v>
      </c>
      <c r="W862">
        <f>IF(J862&lt;&gt;0,(ABS(S862*Constants!$B$4)+50)/100,IF(S862=0,MAX((0-ABS(U862*Constants!$B$4)),0),(ABS(S862*Constants!$B$4)+50)/100))</f>
        <v>501.125</v>
      </c>
      <c r="X862">
        <f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400.5</v>
      </c>
      <c r="Y862">
        <f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400.5</v>
      </c>
      <c r="Z862">
        <f t="shared" si="225"/>
        <v>400.5</v>
      </c>
      <c r="AA862">
        <f t="shared" si="226"/>
        <v>400.5</v>
      </c>
      <c r="AB862">
        <f>IF(I862&lt;&gt;0,(ABS(X862*Constants!$B$10)+50)/100,IF(X862=0,MAX((AB861-ABS(Z862*Constants!$B$4)),0),(ABS(X862*Constants!$B$4)+50)/100))</f>
        <v>0.54005</v>
      </c>
      <c r="AC862">
        <f>IF(J862&lt;&gt;0,(ABS(Y862*Constants!$B$10)+50)/100,IF(Y862=0,MAX((AC861-ABS(AA862*Constants!$B$4)),0),(ABS(Y862*Constants!$B$4)+50)/100))</f>
        <v>0.54005</v>
      </c>
      <c r="AD862">
        <f t="shared" si="227"/>
        <v>401</v>
      </c>
      <c r="AE862">
        <f t="shared" si="228"/>
        <v>400.5</v>
      </c>
      <c r="AF862">
        <f t="shared" si="229"/>
        <v>400.5</v>
      </c>
      <c r="AG862">
        <f>((Constants!$B$5*AG861)+Constants!$B$4*AD862+AH861)/(Constants!$B$5+Constants!$B$4)</f>
        <v>401</v>
      </c>
      <c r="AH862">
        <f>((Constants!$B$5*AG861)+Constants!$B$4*AD862+AH861)-(Constants!$B$5+Constants!$B$4)*AG862</f>
        <v>0</v>
      </c>
      <c r="AI862">
        <f>((Constants!$B$5*AI861)+Constants!$B$4*AE862+AJ861)/(Constants!$B$5+Constants!$B$4)</f>
        <v>400.5</v>
      </c>
      <c r="AJ862">
        <f>((Constants!$B$5*AI861)+Constants!$B$4*AE862+AJ861)-(Constants!$B$4+Constants!$B$5)*AI862</f>
        <v>0</v>
      </c>
      <c r="AK862">
        <f>((Constants!$B$5*AK861)+Constants!$B$4*AF862+AL861)/(Constants!$B$5+Constants!$B$4)</f>
        <v>400.5</v>
      </c>
      <c r="AL862">
        <f>((Constants!$B$5*AK861)+Constants!$B$4*AF862+AL861)-(Constants!$B$5+Constants!$B$4)*AK862</f>
        <v>0</v>
      </c>
      <c r="AM862">
        <f t="shared" si="230"/>
        <v>1</v>
      </c>
      <c r="AN862">
        <f t="shared" si="231"/>
        <v>1</v>
      </c>
      <c r="AO862">
        <f>(200000*(ABS(N862)-ABS(N860))+Constants!$B$7)/(2*Constants!$B$7)</f>
        <v>0.5</v>
      </c>
      <c r="AP862">
        <f>(200000*(ABS(O862)-ABS(O860))+Constants!$B$7)/(2*Constants!$B$7)</f>
        <v>0.5</v>
      </c>
      <c r="AQ862">
        <f t="shared" si="232"/>
        <v>1</v>
      </c>
      <c r="AR862">
        <f>(Constants!$B$3*Constants!$B$8*I862*K862+AS861)/(Constants!$B$9*Constants!$B$4)</f>
        <v>2.51327433628319</v>
      </c>
      <c r="AS862">
        <f>(Constants!$B$3*Constants!$B$8*I862*K862+AS861)-(AR862*Constants!$B$9*Constants!$B$4)</f>
        <v>0</v>
      </c>
      <c r="AT862">
        <f t="shared" si="233"/>
        <v>2161.4159292035</v>
      </c>
      <c r="AU862">
        <f t="array" ref="AU862">IF(SUMPRODUCT(--(SIGN(AN829:AN861)=SIGN(K830:K862)))=0,2,IF(AV861&gt;0,1,0))</f>
        <v>0</v>
      </c>
      <c r="AV862">
        <f>IF(AU862=2,ROUND(5*1000/Constants!$B$11,0),IF(AV861&gt;0,AV861-1,0))</f>
        <v>0</v>
      </c>
      <c r="AW862">
        <f t="shared" si="234"/>
        <v>0</v>
      </c>
      <c r="AX862">
        <f ca="1" t="array" ref="AX862">IF(AW862&gt;Constants!$B$12,2,IF(SUMPRODUCT(--(AX843:AX862=2))=0,0,1))</f>
        <v>2</v>
      </c>
      <c r="AZ862">
        <f t="array" ref="AZ862">IF(ABS(AG862)&gt;Constants!$B$13,2,IF(SUMPRODUCT(--(AZ842:AZ861=2))=0,0,1))</f>
        <v>0</v>
      </c>
    </row>
    <row r="863" spans="1:52">
      <c r="A863" s="3">
        <v>861</v>
      </c>
      <c r="B863">
        <f>Signals!D862</f>
        <v>1</v>
      </c>
      <c r="C863">
        <f>Signals!E862</f>
        <v>1</v>
      </c>
      <c r="D863">
        <f>Signals!G862</f>
        <v>0</v>
      </c>
      <c r="E863">
        <f>Signals!J862</f>
        <v>0</v>
      </c>
      <c r="F863">
        <f>Signals!K862</f>
        <v>0</v>
      </c>
      <c r="G863">
        <f>IF(Constants!$B$2=2,-B863,B863)</f>
        <v>1</v>
      </c>
      <c r="H863">
        <f>IF(Constants!$C$2=2,-C863,C863)</f>
        <v>1</v>
      </c>
      <c r="I863">
        <f t="shared" si="218"/>
        <v>1</v>
      </c>
      <c r="J863">
        <f t="shared" si="219"/>
        <v>1</v>
      </c>
      <c r="K863">
        <f t="shared" si="220"/>
        <v>1</v>
      </c>
      <c r="L863">
        <f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400.5</v>
      </c>
      <c r="M863">
        <f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400.5</v>
      </c>
      <c r="N863">
        <f t="shared" si="221"/>
        <v>400.5</v>
      </c>
      <c r="O863">
        <f t="shared" si="222"/>
        <v>400.5</v>
      </c>
      <c r="P863">
        <f>IF(I863&lt;&gt;0,(ABS(L863*Constants!$B$10)+50)/100,MAX(P862-ABS(N863*Constants!$B$4),0))</f>
        <v>0.54005</v>
      </c>
      <c r="Q863">
        <f>IF(J863&lt;&gt;0,(ABS(M863*Constants!$B$10)+50)/100,MAX(Q862-ABS(O863*Constants!$B$4),0))</f>
        <v>0.54005</v>
      </c>
      <c r="R863">
        <f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400.5</v>
      </c>
      <c r="S863">
        <f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400.5</v>
      </c>
      <c r="T863">
        <f t="shared" si="223"/>
        <v>400.5</v>
      </c>
      <c r="U863">
        <f t="shared" si="224"/>
        <v>400.5</v>
      </c>
      <c r="V863">
        <f>IF(I863&lt;&gt;0,(ABS(R863*Constants!$B$4)+50)/100,IF(R863=0,MAX((0-ABS(T863*Constants!$B$4)),0),(ABS(R863*Constants!$B$4)+50)/100))</f>
        <v>501.125</v>
      </c>
      <c r="W863">
        <f>IF(J863&lt;&gt;0,(ABS(S863*Constants!$B$4)+50)/100,IF(S863=0,MAX((0-ABS(U863*Constants!$B$4)),0),(ABS(S863*Constants!$B$4)+50)/100))</f>
        <v>501.125</v>
      </c>
      <c r="X863">
        <f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400.5</v>
      </c>
      <c r="Y863">
        <f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400.5</v>
      </c>
      <c r="Z863">
        <f t="shared" si="225"/>
        <v>400.5</v>
      </c>
      <c r="AA863">
        <f t="shared" si="226"/>
        <v>400.5</v>
      </c>
      <c r="AB863">
        <f>IF(I863&lt;&gt;0,(ABS(X863*Constants!$B$10)+50)/100,IF(X863=0,MAX((AB862-ABS(Z863*Constants!$B$4)),0),(ABS(X863*Constants!$B$4)+50)/100))</f>
        <v>0.54005</v>
      </c>
      <c r="AC863">
        <f>IF(J863&lt;&gt;0,(ABS(Y863*Constants!$B$10)+50)/100,IF(Y863=0,MAX((AC862-ABS(AA863*Constants!$B$4)),0),(ABS(Y863*Constants!$B$4)+50)/100))</f>
        <v>0.54005</v>
      </c>
      <c r="AD863">
        <f t="shared" si="227"/>
        <v>401</v>
      </c>
      <c r="AE863">
        <f t="shared" si="228"/>
        <v>400.5</v>
      </c>
      <c r="AF863">
        <f t="shared" si="229"/>
        <v>400.5</v>
      </c>
      <c r="AG863">
        <f>((Constants!$B$5*AG862)+Constants!$B$4*AD863+AH862)/(Constants!$B$5+Constants!$B$4)</f>
        <v>401</v>
      </c>
      <c r="AH863">
        <f>((Constants!$B$5*AG862)+Constants!$B$4*AD863+AH862)-(Constants!$B$5+Constants!$B$4)*AG863</f>
        <v>0</v>
      </c>
      <c r="AI863">
        <f>((Constants!$B$5*AI862)+Constants!$B$4*AE863+AJ862)/(Constants!$B$5+Constants!$B$4)</f>
        <v>400.5</v>
      </c>
      <c r="AJ863">
        <f>((Constants!$B$5*AI862)+Constants!$B$4*AE863+AJ862)-(Constants!$B$4+Constants!$B$5)*AI863</f>
        <v>0</v>
      </c>
      <c r="AK863">
        <f>((Constants!$B$5*AK862)+Constants!$B$4*AF863+AL862)/(Constants!$B$5+Constants!$B$4)</f>
        <v>400.5</v>
      </c>
      <c r="AL863">
        <f>((Constants!$B$5*AK862)+Constants!$B$4*AF863+AL862)-(Constants!$B$5+Constants!$B$4)*AK863</f>
        <v>0</v>
      </c>
      <c r="AM863">
        <f t="shared" si="230"/>
        <v>1</v>
      </c>
      <c r="AN863">
        <f t="shared" si="231"/>
        <v>1</v>
      </c>
      <c r="AO863">
        <f>(200000*(ABS(N863)-ABS(N861))+Constants!$B$7)/(2*Constants!$B$7)</f>
        <v>0.5</v>
      </c>
      <c r="AP863">
        <f>(200000*(ABS(O863)-ABS(O861))+Constants!$B$7)/(2*Constants!$B$7)</f>
        <v>0.5</v>
      </c>
      <c r="AQ863">
        <f t="shared" si="232"/>
        <v>1</v>
      </c>
      <c r="AR863">
        <f>(Constants!$B$3*Constants!$B$8*I863*K863+AS862)/(Constants!$B$9*Constants!$B$4)</f>
        <v>2.51327433628319</v>
      </c>
      <c r="AS863">
        <f>(Constants!$B$3*Constants!$B$8*I863*K863+AS862)-(AR863*Constants!$B$9*Constants!$B$4)</f>
        <v>0</v>
      </c>
      <c r="AT863">
        <f t="shared" si="233"/>
        <v>2163.92920353978</v>
      </c>
      <c r="AU863">
        <f t="array" ref="AU863">IF(SUMPRODUCT(--(SIGN(AN830:AN862)=SIGN(K831:K863)))=0,2,IF(AV862&gt;0,1,0))</f>
        <v>0</v>
      </c>
      <c r="AV863">
        <f>IF(AU863=2,ROUND(5*1000/Constants!$B$11,0),IF(AV862&gt;0,AV862-1,0))</f>
        <v>0</v>
      </c>
      <c r="AW863">
        <f t="shared" si="234"/>
        <v>0</v>
      </c>
      <c r="AX863">
        <f ca="1" t="array" ref="AX863">IF(AW863&gt;Constants!$B$12,2,IF(SUMPRODUCT(--(AX844:AX863=2))=0,0,1))</f>
        <v>2</v>
      </c>
      <c r="AZ863">
        <f t="array" ref="AZ863">IF(ABS(AG863)&gt;Constants!$B$13,2,IF(SUMPRODUCT(--(AZ843:AZ862=2))=0,0,1))</f>
        <v>0</v>
      </c>
    </row>
    <row r="864" spans="1:52">
      <c r="A864" s="3">
        <v>862</v>
      </c>
      <c r="B864">
        <f>Signals!D863</f>
        <v>1</v>
      </c>
      <c r="C864">
        <f>Signals!E863</f>
        <v>1</v>
      </c>
      <c r="D864">
        <f>Signals!G863</f>
        <v>0</v>
      </c>
      <c r="E864">
        <f>Signals!J863</f>
        <v>0</v>
      </c>
      <c r="F864">
        <f>Signals!K863</f>
        <v>0</v>
      </c>
      <c r="G864">
        <f>IF(Constants!$B$2=2,-B864,B864)</f>
        <v>1</v>
      </c>
      <c r="H864">
        <f>IF(Constants!$C$2=2,-C864,C864)</f>
        <v>1</v>
      </c>
      <c r="I864">
        <f t="shared" si="218"/>
        <v>1</v>
      </c>
      <c r="J864">
        <f t="shared" si="219"/>
        <v>1</v>
      </c>
      <c r="K864">
        <f t="shared" si="220"/>
        <v>1</v>
      </c>
      <c r="L864">
        <f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400.5</v>
      </c>
      <c r="M864">
        <f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400.5</v>
      </c>
      <c r="N864">
        <f t="shared" si="221"/>
        <v>400.5</v>
      </c>
      <c r="O864">
        <f t="shared" si="222"/>
        <v>400.5</v>
      </c>
      <c r="P864">
        <f>IF(I864&lt;&gt;0,(ABS(L864*Constants!$B$10)+50)/100,MAX(P863-ABS(N864*Constants!$B$4),0))</f>
        <v>0.54005</v>
      </c>
      <c r="Q864">
        <f>IF(J864&lt;&gt;0,(ABS(M864*Constants!$B$10)+50)/100,MAX(Q863-ABS(O864*Constants!$B$4),0))</f>
        <v>0.54005</v>
      </c>
      <c r="R864">
        <f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400.5</v>
      </c>
      <c r="S864">
        <f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400.5</v>
      </c>
      <c r="T864">
        <f t="shared" si="223"/>
        <v>400.5</v>
      </c>
      <c r="U864">
        <f t="shared" si="224"/>
        <v>400.5</v>
      </c>
      <c r="V864">
        <f>IF(I864&lt;&gt;0,(ABS(R864*Constants!$B$4)+50)/100,IF(R864=0,MAX((0-ABS(T864*Constants!$B$4)),0),(ABS(R864*Constants!$B$4)+50)/100))</f>
        <v>501.125</v>
      </c>
      <c r="W864">
        <f>IF(J864&lt;&gt;0,(ABS(S864*Constants!$B$4)+50)/100,IF(S864=0,MAX((0-ABS(U864*Constants!$B$4)),0),(ABS(S864*Constants!$B$4)+50)/100))</f>
        <v>501.125</v>
      </c>
      <c r="X864">
        <f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400.5</v>
      </c>
      <c r="Y864">
        <f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400.5</v>
      </c>
      <c r="Z864">
        <f t="shared" si="225"/>
        <v>400.5</v>
      </c>
      <c r="AA864">
        <f t="shared" si="226"/>
        <v>400.5</v>
      </c>
      <c r="AB864">
        <f>IF(I864&lt;&gt;0,(ABS(X864*Constants!$B$10)+50)/100,IF(X864=0,MAX((AB863-ABS(Z864*Constants!$B$4)),0),(ABS(X864*Constants!$B$4)+50)/100))</f>
        <v>0.54005</v>
      </c>
      <c r="AC864">
        <f>IF(J864&lt;&gt;0,(ABS(Y864*Constants!$B$10)+50)/100,IF(Y864=0,MAX((AC863-ABS(AA864*Constants!$B$4)),0),(ABS(Y864*Constants!$B$4)+50)/100))</f>
        <v>0.54005</v>
      </c>
      <c r="AD864">
        <f t="shared" si="227"/>
        <v>401</v>
      </c>
      <c r="AE864">
        <f t="shared" si="228"/>
        <v>400.5</v>
      </c>
      <c r="AF864">
        <f t="shared" si="229"/>
        <v>400.5</v>
      </c>
      <c r="AG864">
        <f>((Constants!$B$5*AG863)+Constants!$B$4*AD864+AH863)/(Constants!$B$5+Constants!$B$4)</f>
        <v>401</v>
      </c>
      <c r="AH864">
        <f>((Constants!$B$5*AG863)+Constants!$B$4*AD864+AH863)-(Constants!$B$5+Constants!$B$4)*AG864</f>
        <v>0</v>
      </c>
      <c r="AI864">
        <f>((Constants!$B$5*AI863)+Constants!$B$4*AE864+AJ863)/(Constants!$B$5+Constants!$B$4)</f>
        <v>400.5</v>
      </c>
      <c r="AJ864">
        <f>((Constants!$B$5*AI863)+Constants!$B$4*AE864+AJ863)-(Constants!$B$4+Constants!$B$5)*AI864</f>
        <v>0</v>
      </c>
      <c r="AK864">
        <f>((Constants!$B$5*AK863)+Constants!$B$4*AF864+AL863)/(Constants!$B$5+Constants!$B$4)</f>
        <v>400.5</v>
      </c>
      <c r="AL864">
        <f>((Constants!$B$5*AK863)+Constants!$B$4*AF864+AL863)-(Constants!$B$5+Constants!$B$4)*AK864</f>
        <v>0</v>
      </c>
      <c r="AM864">
        <f t="shared" si="230"/>
        <v>1</v>
      </c>
      <c r="AN864">
        <f t="shared" si="231"/>
        <v>1</v>
      </c>
      <c r="AO864">
        <f>(200000*(ABS(N864)-ABS(N862))+Constants!$B$7)/(2*Constants!$B$7)</f>
        <v>0.5</v>
      </c>
      <c r="AP864">
        <f>(200000*(ABS(O864)-ABS(O862))+Constants!$B$7)/(2*Constants!$B$7)</f>
        <v>0.5</v>
      </c>
      <c r="AQ864">
        <f t="shared" si="232"/>
        <v>1</v>
      </c>
      <c r="AR864">
        <f>(Constants!$B$3*Constants!$B$8*I864*K864+AS863)/(Constants!$B$9*Constants!$B$4)</f>
        <v>2.51327433628319</v>
      </c>
      <c r="AS864">
        <f>(Constants!$B$3*Constants!$B$8*I864*K864+AS863)-(AR864*Constants!$B$9*Constants!$B$4)</f>
        <v>0</v>
      </c>
      <c r="AT864">
        <f t="shared" si="233"/>
        <v>2166.44247787607</v>
      </c>
      <c r="AU864">
        <f t="array" ref="AU864">IF(SUMPRODUCT(--(SIGN(AN831:AN863)=SIGN(K832:K864)))=0,2,IF(AV863&gt;0,1,0))</f>
        <v>0</v>
      </c>
      <c r="AV864">
        <f>IF(AU864=2,ROUND(5*1000/Constants!$B$11,0),IF(AV863&gt;0,AV863-1,0))</f>
        <v>0</v>
      </c>
      <c r="AW864">
        <f t="shared" si="234"/>
        <v>0</v>
      </c>
      <c r="AX864">
        <f ca="1" t="array" ref="AX864">IF(AW864&gt;Constants!$B$12,2,IF(SUMPRODUCT(--(AX845:AX864=2))=0,0,1))</f>
        <v>2</v>
      </c>
      <c r="AZ864">
        <f t="array" ref="AZ864">IF(ABS(AG864)&gt;Constants!$B$13,2,IF(SUMPRODUCT(--(AZ844:AZ863=2))=0,0,1))</f>
        <v>0</v>
      </c>
    </row>
    <row r="865" spans="1:52">
      <c r="A865" s="3">
        <v>863</v>
      </c>
      <c r="B865">
        <f>Signals!D864</f>
        <v>1</v>
      </c>
      <c r="C865">
        <f>Signals!E864</f>
        <v>1</v>
      </c>
      <c r="D865">
        <f>Signals!G864</f>
        <v>0</v>
      </c>
      <c r="E865">
        <f>Signals!J864</f>
        <v>0</v>
      </c>
      <c r="F865">
        <f>Signals!K864</f>
        <v>0</v>
      </c>
      <c r="G865">
        <f>IF(Constants!$B$2=2,-B865,B865)</f>
        <v>1</v>
      </c>
      <c r="H865">
        <f>IF(Constants!$C$2=2,-C865,C865)</f>
        <v>1</v>
      </c>
      <c r="I865">
        <f t="shared" si="218"/>
        <v>1</v>
      </c>
      <c r="J865">
        <f t="shared" si="219"/>
        <v>1</v>
      </c>
      <c r="K865">
        <f t="shared" si="220"/>
        <v>1</v>
      </c>
      <c r="L865">
        <f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400.5</v>
      </c>
      <c r="M865">
        <f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400.5</v>
      </c>
      <c r="N865">
        <f t="shared" si="221"/>
        <v>400.5</v>
      </c>
      <c r="O865">
        <f t="shared" si="222"/>
        <v>400.5</v>
      </c>
      <c r="P865">
        <f>IF(I865&lt;&gt;0,(ABS(L865*Constants!$B$10)+50)/100,MAX(P864-ABS(N865*Constants!$B$4),0))</f>
        <v>0.54005</v>
      </c>
      <c r="Q865">
        <f>IF(J865&lt;&gt;0,(ABS(M865*Constants!$B$10)+50)/100,MAX(Q864-ABS(O865*Constants!$B$4),0))</f>
        <v>0.54005</v>
      </c>
      <c r="R865">
        <f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400.5</v>
      </c>
      <c r="S865">
        <f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400.5</v>
      </c>
      <c r="T865">
        <f t="shared" si="223"/>
        <v>400.5</v>
      </c>
      <c r="U865">
        <f t="shared" si="224"/>
        <v>400.5</v>
      </c>
      <c r="V865">
        <f>IF(I865&lt;&gt;0,(ABS(R865*Constants!$B$4)+50)/100,IF(R865=0,MAX((0-ABS(T865*Constants!$B$4)),0),(ABS(R865*Constants!$B$4)+50)/100))</f>
        <v>501.125</v>
      </c>
      <c r="W865">
        <f>IF(J865&lt;&gt;0,(ABS(S865*Constants!$B$4)+50)/100,IF(S865=0,MAX((0-ABS(U865*Constants!$B$4)),0),(ABS(S865*Constants!$B$4)+50)/100))</f>
        <v>501.125</v>
      </c>
      <c r="X865">
        <f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400.5</v>
      </c>
      <c r="Y865">
        <f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400.5</v>
      </c>
      <c r="Z865">
        <f t="shared" si="225"/>
        <v>400.5</v>
      </c>
      <c r="AA865">
        <f t="shared" si="226"/>
        <v>400.5</v>
      </c>
      <c r="AB865">
        <f>IF(I865&lt;&gt;0,(ABS(X865*Constants!$B$10)+50)/100,IF(X865=0,MAX((AB864-ABS(Z865*Constants!$B$4)),0),(ABS(X865*Constants!$B$4)+50)/100))</f>
        <v>0.54005</v>
      </c>
      <c r="AC865">
        <f>IF(J865&lt;&gt;0,(ABS(Y865*Constants!$B$10)+50)/100,IF(Y865=0,MAX((AC864-ABS(AA865*Constants!$B$4)),0),(ABS(Y865*Constants!$B$4)+50)/100))</f>
        <v>0.54005</v>
      </c>
      <c r="AD865">
        <f t="shared" si="227"/>
        <v>401</v>
      </c>
      <c r="AE865">
        <f t="shared" si="228"/>
        <v>400.5</v>
      </c>
      <c r="AF865">
        <f t="shared" si="229"/>
        <v>400.5</v>
      </c>
      <c r="AG865">
        <f>((Constants!$B$5*AG864)+Constants!$B$4*AD865+AH864)/(Constants!$B$5+Constants!$B$4)</f>
        <v>401</v>
      </c>
      <c r="AH865">
        <f>((Constants!$B$5*AG864)+Constants!$B$4*AD865+AH864)-(Constants!$B$5+Constants!$B$4)*AG865</f>
        <v>0</v>
      </c>
      <c r="AI865">
        <f>((Constants!$B$5*AI864)+Constants!$B$4*AE865+AJ864)/(Constants!$B$5+Constants!$B$4)</f>
        <v>400.5</v>
      </c>
      <c r="AJ865">
        <f>((Constants!$B$5*AI864)+Constants!$B$4*AE865+AJ864)-(Constants!$B$4+Constants!$B$5)*AI865</f>
        <v>0</v>
      </c>
      <c r="AK865">
        <f>((Constants!$B$5*AK864)+Constants!$B$4*AF865+AL864)/(Constants!$B$5+Constants!$B$4)</f>
        <v>400.5</v>
      </c>
      <c r="AL865">
        <f>((Constants!$B$5*AK864)+Constants!$B$4*AF865+AL864)-(Constants!$B$5+Constants!$B$4)*AK865</f>
        <v>0</v>
      </c>
      <c r="AM865">
        <f t="shared" si="230"/>
        <v>1</v>
      </c>
      <c r="AN865">
        <f t="shared" si="231"/>
        <v>1</v>
      </c>
      <c r="AO865">
        <f>(200000*(ABS(N865)-ABS(N863))+Constants!$B$7)/(2*Constants!$B$7)</f>
        <v>0.5</v>
      </c>
      <c r="AP865">
        <f>(200000*(ABS(O865)-ABS(O863))+Constants!$B$7)/(2*Constants!$B$7)</f>
        <v>0.5</v>
      </c>
      <c r="AQ865">
        <f t="shared" si="232"/>
        <v>1</v>
      </c>
      <c r="AR865">
        <f>(Constants!$B$3*Constants!$B$8*I865*K865+AS864)/(Constants!$B$9*Constants!$B$4)</f>
        <v>2.51327433628319</v>
      </c>
      <c r="AS865">
        <f>(Constants!$B$3*Constants!$B$8*I865*K865+AS864)-(AR865*Constants!$B$9*Constants!$B$4)</f>
        <v>0</v>
      </c>
      <c r="AT865">
        <f t="shared" si="233"/>
        <v>2168.95575221235</v>
      </c>
      <c r="AU865">
        <f t="array" ref="AU865">IF(SUMPRODUCT(--(SIGN(AN832:AN864)=SIGN(K833:K865)))=0,2,IF(AV864&gt;0,1,0))</f>
        <v>0</v>
      </c>
      <c r="AV865">
        <f>IF(AU865=2,ROUND(5*1000/Constants!$B$11,0),IF(AV864&gt;0,AV864-1,0))</f>
        <v>0</v>
      </c>
      <c r="AW865">
        <f t="shared" si="234"/>
        <v>0</v>
      </c>
      <c r="AX865">
        <f ca="1" t="array" ref="AX865">IF(AW865&gt;Constants!$B$12,2,IF(SUMPRODUCT(--(AX846:AX865=2))=0,0,1))</f>
        <v>2</v>
      </c>
      <c r="AZ865">
        <f t="array" ref="AZ865">IF(ABS(AG865)&gt;Constants!$B$13,2,IF(SUMPRODUCT(--(AZ845:AZ864=2))=0,0,1))</f>
        <v>0</v>
      </c>
    </row>
    <row r="866" spans="1:52">
      <c r="A866" s="3">
        <v>864</v>
      </c>
      <c r="B866">
        <f>Signals!D865</f>
        <v>1</v>
      </c>
      <c r="C866">
        <f>Signals!E865</f>
        <v>1</v>
      </c>
      <c r="D866">
        <f>Signals!G865</f>
        <v>0</v>
      </c>
      <c r="E866">
        <f>Signals!J865</f>
        <v>0</v>
      </c>
      <c r="F866">
        <f>Signals!K865</f>
        <v>0</v>
      </c>
      <c r="G866">
        <f>IF(Constants!$B$2=2,-B866,B866)</f>
        <v>1</v>
      </c>
      <c r="H866">
        <f>IF(Constants!$C$2=2,-C866,C866)</f>
        <v>1</v>
      </c>
      <c r="I866">
        <f t="shared" si="218"/>
        <v>1</v>
      </c>
      <c r="J866">
        <f t="shared" si="219"/>
        <v>1</v>
      </c>
      <c r="K866">
        <f t="shared" si="220"/>
        <v>1</v>
      </c>
      <c r="L866">
        <f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400.5</v>
      </c>
      <c r="M866">
        <f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400.5</v>
      </c>
      <c r="N866">
        <f t="shared" si="221"/>
        <v>400.5</v>
      </c>
      <c r="O866">
        <f t="shared" si="222"/>
        <v>400.5</v>
      </c>
      <c r="P866">
        <f>IF(I866&lt;&gt;0,(ABS(L866*Constants!$B$10)+50)/100,MAX(P865-ABS(N866*Constants!$B$4),0))</f>
        <v>0.54005</v>
      </c>
      <c r="Q866">
        <f>IF(J866&lt;&gt;0,(ABS(M866*Constants!$B$10)+50)/100,MAX(Q865-ABS(O866*Constants!$B$4),0))</f>
        <v>0.54005</v>
      </c>
      <c r="R866">
        <f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400.5</v>
      </c>
      <c r="S866">
        <f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400.5</v>
      </c>
      <c r="T866">
        <f t="shared" si="223"/>
        <v>400.5</v>
      </c>
      <c r="U866">
        <f t="shared" si="224"/>
        <v>400.5</v>
      </c>
      <c r="V866">
        <f>IF(I866&lt;&gt;0,(ABS(R866*Constants!$B$4)+50)/100,IF(R866=0,MAX((0-ABS(T866*Constants!$B$4)),0),(ABS(R866*Constants!$B$4)+50)/100))</f>
        <v>501.125</v>
      </c>
      <c r="W866">
        <f>IF(J866&lt;&gt;0,(ABS(S866*Constants!$B$4)+50)/100,IF(S866=0,MAX((0-ABS(U866*Constants!$B$4)),0),(ABS(S866*Constants!$B$4)+50)/100))</f>
        <v>501.125</v>
      </c>
      <c r="X866">
        <f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400.5</v>
      </c>
      <c r="Y866">
        <f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400.5</v>
      </c>
      <c r="Z866">
        <f t="shared" si="225"/>
        <v>400.5</v>
      </c>
      <c r="AA866">
        <f t="shared" si="226"/>
        <v>400.5</v>
      </c>
      <c r="AB866">
        <f>IF(I866&lt;&gt;0,(ABS(X866*Constants!$B$10)+50)/100,IF(X866=0,MAX((AB865-ABS(Z866*Constants!$B$4)),0),(ABS(X866*Constants!$B$4)+50)/100))</f>
        <v>0.54005</v>
      </c>
      <c r="AC866">
        <f>IF(J866&lt;&gt;0,(ABS(Y866*Constants!$B$10)+50)/100,IF(Y866=0,MAX((AC865-ABS(AA866*Constants!$B$4)),0),(ABS(Y866*Constants!$B$4)+50)/100))</f>
        <v>0.54005</v>
      </c>
      <c r="AD866">
        <f t="shared" si="227"/>
        <v>401</v>
      </c>
      <c r="AE866">
        <f t="shared" si="228"/>
        <v>400.5</v>
      </c>
      <c r="AF866">
        <f t="shared" si="229"/>
        <v>400.5</v>
      </c>
      <c r="AG866">
        <f>((Constants!$B$5*AG865)+Constants!$B$4*AD866+AH865)/(Constants!$B$5+Constants!$B$4)</f>
        <v>401</v>
      </c>
      <c r="AH866">
        <f>((Constants!$B$5*AG865)+Constants!$B$4*AD866+AH865)-(Constants!$B$5+Constants!$B$4)*AG866</f>
        <v>0</v>
      </c>
      <c r="AI866">
        <f>((Constants!$B$5*AI865)+Constants!$B$4*AE866+AJ865)/(Constants!$B$5+Constants!$B$4)</f>
        <v>400.5</v>
      </c>
      <c r="AJ866">
        <f>((Constants!$B$5*AI865)+Constants!$B$4*AE866+AJ865)-(Constants!$B$4+Constants!$B$5)*AI866</f>
        <v>0</v>
      </c>
      <c r="AK866">
        <f>((Constants!$B$5*AK865)+Constants!$B$4*AF866+AL865)/(Constants!$B$5+Constants!$B$4)</f>
        <v>400.5</v>
      </c>
      <c r="AL866">
        <f>((Constants!$B$5*AK865)+Constants!$B$4*AF866+AL865)-(Constants!$B$5+Constants!$B$4)*AK866</f>
        <v>0</v>
      </c>
      <c r="AM866">
        <f t="shared" si="230"/>
        <v>1</v>
      </c>
      <c r="AN866">
        <f t="shared" si="231"/>
        <v>1</v>
      </c>
      <c r="AO866">
        <f>(200000*(ABS(N866)-ABS(N864))+Constants!$B$7)/(2*Constants!$B$7)</f>
        <v>0.5</v>
      </c>
      <c r="AP866">
        <f>(200000*(ABS(O866)-ABS(O864))+Constants!$B$7)/(2*Constants!$B$7)</f>
        <v>0.5</v>
      </c>
      <c r="AQ866">
        <f t="shared" si="232"/>
        <v>1</v>
      </c>
      <c r="AR866">
        <f>(Constants!$B$3*Constants!$B$8*I866*K866+AS865)/(Constants!$B$9*Constants!$B$4)</f>
        <v>2.51327433628319</v>
      </c>
      <c r="AS866">
        <f>(Constants!$B$3*Constants!$B$8*I866*K866+AS865)-(AR866*Constants!$B$9*Constants!$B$4)</f>
        <v>0</v>
      </c>
      <c r="AT866">
        <f t="shared" si="233"/>
        <v>2171.46902654863</v>
      </c>
      <c r="AU866">
        <f t="array" ref="AU866">IF(SUMPRODUCT(--(SIGN(AN833:AN865)=SIGN(K834:K866)))=0,2,IF(AV865&gt;0,1,0))</f>
        <v>0</v>
      </c>
      <c r="AV866">
        <f>IF(AU866=2,ROUND(5*1000/Constants!$B$11,0),IF(AV865&gt;0,AV865-1,0))</f>
        <v>0</v>
      </c>
      <c r="AW866">
        <f t="shared" si="234"/>
        <v>0</v>
      </c>
      <c r="AX866">
        <f ca="1" t="array" ref="AX866">IF(AW866&gt;Constants!$B$12,2,IF(SUMPRODUCT(--(AX847:AX866=2))=0,0,1))</f>
        <v>2</v>
      </c>
      <c r="AZ866">
        <f t="array" ref="AZ866">IF(ABS(AG866)&gt;Constants!$B$13,2,IF(SUMPRODUCT(--(AZ846:AZ865=2))=0,0,1))</f>
        <v>0</v>
      </c>
    </row>
    <row r="867" spans="1:52">
      <c r="A867" s="3">
        <v>865</v>
      </c>
      <c r="B867">
        <f>Signals!D866</f>
        <v>1</v>
      </c>
      <c r="C867">
        <f>Signals!E866</f>
        <v>1</v>
      </c>
      <c r="D867">
        <f>Signals!G866</f>
        <v>0</v>
      </c>
      <c r="E867">
        <f>Signals!J866</f>
        <v>0</v>
      </c>
      <c r="F867">
        <f>Signals!K866</f>
        <v>0</v>
      </c>
      <c r="G867">
        <f>IF(Constants!$B$2=2,-B867,B867)</f>
        <v>1</v>
      </c>
      <c r="H867">
        <f>IF(Constants!$C$2=2,-C867,C867)</f>
        <v>1</v>
      </c>
      <c r="I867">
        <f t="shared" si="218"/>
        <v>1</v>
      </c>
      <c r="J867">
        <f t="shared" si="219"/>
        <v>1</v>
      </c>
      <c r="K867">
        <f t="shared" si="220"/>
        <v>1</v>
      </c>
      <c r="L867">
        <f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400.5</v>
      </c>
      <c r="M867">
        <f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400.5</v>
      </c>
      <c r="N867">
        <f t="shared" si="221"/>
        <v>400.5</v>
      </c>
      <c r="O867">
        <f t="shared" si="222"/>
        <v>400.5</v>
      </c>
      <c r="P867">
        <f>IF(I867&lt;&gt;0,(ABS(L867*Constants!$B$10)+50)/100,MAX(P866-ABS(N867*Constants!$B$4),0))</f>
        <v>0.54005</v>
      </c>
      <c r="Q867">
        <f>IF(J867&lt;&gt;0,(ABS(M867*Constants!$B$10)+50)/100,MAX(Q866-ABS(O867*Constants!$B$4),0))</f>
        <v>0.54005</v>
      </c>
      <c r="R867">
        <f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400.5</v>
      </c>
      <c r="S867">
        <f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400.5</v>
      </c>
      <c r="T867">
        <f t="shared" si="223"/>
        <v>400.5</v>
      </c>
      <c r="U867">
        <f t="shared" si="224"/>
        <v>400.5</v>
      </c>
      <c r="V867">
        <f>IF(I867&lt;&gt;0,(ABS(R867*Constants!$B$4)+50)/100,IF(R867=0,MAX((0-ABS(T867*Constants!$B$4)),0),(ABS(R867*Constants!$B$4)+50)/100))</f>
        <v>501.125</v>
      </c>
      <c r="W867">
        <f>IF(J867&lt;&gt;0,(ABS(S867*Constants!$B$4)+50)/100,IF(S867=0,MAX((0-ABS(U867*Constants!$B$4)),0),(ABS(S867*Constants!$B$4)+50)/100))</f>
        <v>501.125</v>
      </c>
      <c r="X867">
        <f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400.5</v>
      </c>
      <c r="Y867">
        <f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400.5</v>
      </c>
      <c r="Z867">
        <f t="shared" si="225"/>
        <v>400.5</v>
      </c>
      <c r="AA867">
        <f t="shared" si="226"/>
        <v>400.5</v>
      </c>
      <c r="AB867">
        <f>IF(I867&lt;&gt;0,(ABS(X867*Constants!$B$10)+50)/100,IF(X867=0,MAX((AB866-ABS(Z867*Constants!$B$4)),0),(ABS(X867*Constants!$B$4)+50)/100))</f>
        <v>0.54005</v>
      </c>
      <c r="AC867">
        <f>IF(J867&lt;&gt;0,(ABS(Y867*Constants!$B$10)+50)/100,IF(Y867=0,MAX((AC866-ABS(AA867*Constants!$B$4)),0),(ABS(Y867*Constants!$B$4)+50)/100))</f>
        <v>0.54005</v>
      </c>
      <c r="AD867">
        <f t="shared" si="227"/>
        <v>401</v>
      </c>
      <c r="AE867">
        <f t="shared" si="228"/>
        <v>400.5</v>
      </c>
      <c r="AF867">
        <f t="shared" si="229"/>
        <v>400.5</v>
      </c>
      <c r="AG867">
        <f>((Constants!$B$5*AG866)+Constants!$B$4*AD867+AH866)/(Constants!$B$5+Constants!$B$4)</f>
        <v>401</v>
      </c>
      <c r="AH867">
        <f>((Constants!$B$5*AG866)+Constants!$B$4*AD867+AH866)-(Constants!$B$5+Constants!$B$4)*AG867</f>
        <v>0</v>
      </c>
      <c r="AI867">
        <f>((Constants!$B$5*AI866)+Constants!$B$4*AE867+AJ866)/(Constants!$B$5+Constants!$B$4)</f>
        <v>400.5</v>
      </c>
      <c r="AJ867">
        <f>((Constants!$B$5*AI866)+Constants!$B$4*AE867+AJ866)-(Constants!$B$4+Constants!$B$5)*AI867</f>
        <v>0</v>
      </c>
      <c r="AK867">
        <f>((Constants!$B$5*AK866)+Constants!$B$4*AF867+AL866)/(Constants!$B$5+Constants!$B$4)</f>
        <v>400.5</v>
      </c>
      <c r="AL867">
        <f>((Constants!$B$5*AK866)+Constants!$B$4*AF867+AL866)-(Constants!$B$5+Constants!$B$4)*AK867</f>
        <v>0</v>
      </c>
      <c r="AM867">
        <f t="shared" si="230"/>
        <v>1</v>
      </c>
      <c r="AN867">
        <f t="shared" si="231"/>
        <v>1</v>
      </c>
      <c r="AO867">
        <f>(200000*(ABS(N867)-ABS(N865))+Constants!$B$7)/(2*Constants!$B$7)</f>
        <v>0.5</v>
      </c>
      <c r="AP867">
        <f>(200000*(ABS(O867)-ABS(O865))+Constants!$B$7)/(2*Constants!$B$7)</f>
        <v>0.5</v>
      </c>
      <c r="AQ867">
        <f t="shared" si="232"/>
        <v>1</v>
      </c>
      <c r="AR867">
        <f>(Constants!$B$3*Constants!$B$8*I867*K867+AS866)/(Constants!$B$9*Constants!$B$4)</f>
        <v>2.51327433628319</v>
      </c>
      <c r="AS867">
        <f>(Constants!$B$3*Constants!$B$8*I867*K867+AS866)-(AR867*Constants!$B$9*Constants!$B$4)</f>
        <v>0</v>
      </c>
      <c r="AT867">
        <f t="shared" si="233"/>
        <v>2173.98230088492</v>
      </c>
      <c r="AU867">
        <f t="array" ref="AU867">IF(SUMPRODUCT(--(SIGN(AN834:AN866)=SIGN(K835:K867)))=0,2,IF(AV866&gt;0,1,0))</f>
        <v>0</v>
      </c>
      <c r="AV867">
        <f>IF(AU867=2,ROUND(5*1000/Constants!$B$11,0),IF(AV866&gt;0,AV866-1,0))</f>
        <v>0</v>
      </c>
      <c r="AW867">
        <f t="shared" si="234"/>
        <v>0</v>
      </c>
      <c r="AX867">
        <f ca="1" t="array" ref="AX867">IF(AW867&gt;Constants!$B$12,2,IF(SUMPRODUCT(--(AX848:AX867=2))=0,0,1))</f>
        <v>2</v>
      </c>
      <c r="AZ867">
        <f t="array" ref="AZ867">IF(ABS(AG867)&gt;Constants!$B$13,2,IF(SUMPRODUCT(--(AZ847:AZ866=2))=0,0,1))</f>
        <v>0</v>
      </c>
    </row>
    <row r="868" spans="1:52">
      <c r="A868" s="3">
        <v>866</v>
      </c>
      <c r="B868">
        <f>Signals!D867</f>
        <v>1</v>
      </c>
      <c r="C868">
        <f>Signals!E867</f>
        <v>1</v>
      </c>
      <c r="D868">
        <f>Signals!G867</f>
        <v>0</v>
      </c>
      <c r="E868">
        <f>Signals!J867</f>
        <v>0</v>
      </c>
      <c r="F868">
        <f>Signals!K867</f>
        <v>0</v>
      </c>
      <c r="G868">
        <f>IF(Constants!$B$2=2,-B868,B868)</f>
        <v>1</v>
      </c>
      <c r="H868">
        <f>IF(Constants!$C$2=2,-C868,C868)</f>
        <v>1</v>
      </c>
      <c r="I868">
        <f t="shared" si="218"/>
        <v>1</v>
      </c>
      <c r="J868">
        <f t="shared" si="219"/>
        <v>1</v>
      </c>
      <c r="K868">
        <f t="shared" si="220"/>
        <v>1</v>
      </c>
      <c r="L868">
        <f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400.5</v>
      </c>
      <c r="M868">
        <f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400.5</v>
      </c>
      <c r="N868">
        <f t="shared" si="221"/>
        <v>400.5</v>
      </c>
      <c r="O868">
        <f t="shared" si="222"/>
        <v>400.5</v>
      </c>
      <c r="P868">
        <f>IF(I868&lt;&gt;0,(ABS(L868*Constants!$B$10)+50)/100,MAX(P867-ABS(N868*Constants!$B$4),0))</f>
        <v>0.54005</v>
      </c>
      <c r="Q868">
        <f>IF(J868&lt;&gt;0,(ABS(M868*Constants!$B$10)+50)/100,MAX(Q867-ABS(O868*Constants!$B$4),0))</f>
        <v>0.54005</v>
      </c>
      <c r="R868">
        <f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400.5</v>
      </c>
      <c r="S868">
        <f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400.5</v>
      </c>
      <c r="T868">
        <f t="shared" si="223"/>
        <v>400.5</v>
      </c>
      <c r="U868">
        <f t="shared" si="224"/>
        <v>400.5</v>
      </c>
      <c r="V868">
        <f>IF(I868&lt;&gt;0,(ABS(R868*Constants!$B$4)+50)/100,IF(R868=0,MAX((0-ABS(T868*Constants!$B$4)),0),(ABS(R868*Constants!$B$4)+50)/100))</f>
        <v>501.125</v>
      </c>
      <c r="W868">
        <f>IF(J868&lt;&gt;0,(ABS(S868*Constants!$B$4)+50)/100,IF(S868=0,MAX((0-ABS(U868*Constants!$B$4)),0),(ABS(S868*Constants!$B$4)+50)/100))</f>
        <v>501.125</v>
      </c>
      <c r="X868">
        <f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400.5</v>
      </c>
      <c r="Y868">
        <f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400.5</v>
      </c>
      <c r="Z868">
        <f t="shared" si="225"/>
        <v>400.5</v>
      </c>
      <c r="AA868">
        <f t="shared" si="226"/>
        <v>400.5</v>
      </c>
      <c r="AB868">
        <f>IF(I868&lt;&gt;0,(ABS(X868*Constants!$B$10)+50)/100,IF(X868=0,MAX((AB867-ABS(Z868*Constants!$B$4)),0),(ABS(X868*Constants!$B$4)+50)/100))</f>
        <v>0.54005</v>
      </c>
      <c r="AC868">
        <f>IF(J868&lt;&gt;0,(ABS(Y868*Constants!$B$10)+50)/100,IF(Y868=0,MAX((AC867-ABS(AA868*Constants!$B$4)),0),(ABS(Y868*Constants!$B$4)+50)/100))</f>
        <v>0.54005</v>
      </c>
      <c r="AD868">
        <f t="shared" si="227"/>
        <v>401</v>
      </c>
      <c r="AE868">
        <f t="shared" si="228"/>
        <v>400.5</v>
      </c>
      <c r="AF868">
        <f t="shared" si="229"/>
        <v>400.5</v>
      </c>
      <c r="AG868">
        <f>((Constants!$B$5*AG867)+Constants!$B$4*AD868+AH867)/(Constants!$B$5+Constants!$B$4)</f>
        <v>401</v>
      </c>
      <c r="AH868">
        <f>((Constants!$B$5*AG867)+Constants!$B$4*AD868+AH867)-(Constants!$B$5+Constants!$B$4)*AG868</f>
        <v>0</v>
      </c>
      <c r="AI868">
        <f>((Constants!$B$5*AI867)+Constants!$B$4*AE868+AJ867)/(Constants!$B$5+Constants!$B$4)</f>
        <v>400.5</v>
      </c>
      <c r="AJ868">
        <f>((Constants!$B$5*AI867)+Constants!$B$4*AE868+AJ867)-(Constants!$B$4+Constants!$B$5)*AI868</f>
        <v>0</v>
      </c>
      <c r="AK868">
        <f>((Constants!$B$5*AK867)+Constants!$B$4*AF868+AL867)/(Constants!$B$5+Constants!$B$4)</f>
        <v>400.5</v>
      </c>
      <c r="AL868">
        <f>((Constants!$B$5*AK867)+Constants!$B$4*AF868+AL867)-(Constants!$B$5+Constants!$B$4)*AK868</f>
        <v>0</v>
      </c>
      <c r="AM868">
        <f t="shared" si="230"/>
        <v>1</v>
      </c>
      <c r="AN868">
        <f t="shared" si="231"/>
        <v>1</v>
      </c>
      <c r="AO868">
        <f>(200000*(ABS(N868)-ABS(N866))+Constants!$B$7)/(2*Constants!$B$7)</f>
        <v>0.5</v>
      </c>
      <c r="AP868">
        <f>(200000*(ABS(O868)-ABS(O866))+Constants!$B$7)/(2*Constants!$B$7)</f>
        <v>0.5</v>
      </c>
      <c r="AQ868">
        <f t="shared" si="232"/>
        <v>1</v>
      </c>
      <c r="AR868">
        <f>(Constants!$B$3*Constants!$B$8*I868*K868+AS867)/(Constants!$B$9*Constants!$B$4)</f>
        <v>2.51327433628319</v>
      </c>
      <c r="AS868">
        <f>(Constants!$B$3*Constants!$B$8*I868*K868+AS867)-(AR868*Constants!$B$9*Constants!$B$4)</f>
        <v>0</v>
      </c>
      <c r="AT868">
        <f t="shared" si="233"/>
        <v>2176.4955752212</v>
      </c>
      <c r="AU868">
        <f t="array" ref="AU868">IF(SUMPRODUCT(--(SIGN(AN835:AN867)=SIGN(K836:K868)))=0,2,IF(AV867&gt;0,1,0))</f>
        <v>0</v>
      </c>
      <c r="AV868">
        <f>IF(AU868=2,ROUND(5*1000/Constants!$B$11,0),IF(AV867&gt;0,AV867-1,0))</f>
        <v>0</v>
      </c>
      <c r="AW868">
        <f t="shared" si="234"/>
        <v>0</v>
      </c>
      <c r="AX868">
        <f ca="1" t="array" ref="AX868">IF(AW868&gt;Constants!$B$12,2,IF(SUMPRODUCT(--(AX849:AX868=2))=0,0,1))</f>
        <v>2</v>
      </c>
      <c r="AZ868">
        <f t="array" ref="AZ868">IF(ABS(AG868)&gt;Constants!$B$13,2,IF(SUMPRODUCT(--(AZ848:AZ867=2))=0,0,1))</f>
        <v>0</v>
      </c>
    </row>
    <row r="869" spans="1:52">
      <c r="A869" s="3">
        <v>867</v>
      </c>
      <c r="B869">
        <f>Signals!D868</f>
        <v>1</v>
      </c>
      <c r="C869">
        <f>Signals!E868</f>
        <v>1</v>
      </c>
      <c r="D869">
        <f>Signals!G868</f>
        <v>0</v>
      </c>
      <c r="E869">
        <f>Signals!J868</f>
        <v>0</v>
      </c>
      <c r="F869">
        <f>Signals!K868</f>
        <v>0</v>
      </c>
      <c r="G869">
        <f>IF(Constants!$B$2=2,-B869,B869)</f>
        <v>1</v>
      </c>
      <c r="H869">
        <f>IF(Constants!$C$2=2,-C869,C869)</f>
        <v>1</v>
      </c>
      <c r="I869">
        <f t="shared" si="218"/>
        <v>1</v>
      </c>
      <c r="J869">
        <f t="shared" si="219"/>
        <v>1</v>
      </c>
      <c r="K869">
        <f t="shared" si="220"/>
        <v>1</v>
      </c>
      <c r="L869">
        <f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400.5</v>
      </c>
      <c r="M869">
        <f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400.5</v>
      </c>
      <c r="N869">
        <f t="shared" si="221"/>
        <v>400.5</v>
      </c>
      <c r="O869">
        <f t="shared" si="222"/>
        <v>400.5</v>
      </c>
      <c r="P869">
        <f>IF(I869&lt;&gt;0,(ABS(L869*Constants!$B$10)+50)/100,MAX(P868-ABS(N869*Constants!$B$4),0))</f>
        <v>0.54005</v>
      </c>
      <c r="Q869">
        <f>IF(J869&lt;&gt;0,(ABS(M869*Constants!$B$10)+50)/100,MAX(Q868-ABS(O869*Constants!$B$4),0))</f>
        <v>0.54005</v>
      </c>
      <c r="R869">
        <f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400.5</v>
      </c>
      <c r="S869">
        <f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400.5</v>
      </c>
      <c r="T869">
        <f t="shared" si="223"/>
        <v>400.5</v>
      </c>
      <c r="U869">
        <f t="shared" si="224"/>
        <v>400.5</v>
      </c>
      <c r="V869">
        <f>IF(I869&lt;&gt;0,(ABS(R869*Constants!$B$4)+50)/100,IF(R869=0,MAX((0-ABS(T869*Constants!$B$4)),0),(ABS(R869*Constants!$B$4)+50)/100))</f>
        <v>501.125</v>
      </c>
      <c r="W869">
        <f>IF(J869&lt;&gt;0,(ABS(S869*Constants!$B$4)+50)/100,IF(S869=0,MAX((0-ABS(U869*Constants!$B$4)),0),(ABS(S869*Constants!$B$4)+50)/100))</f>
        <v>501.125</v>
      </c>
      <c r="X869">
        <f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400.5</v>
      </c>
      <c r="Y869">
        <f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400.5</v>
      </c>
      <c r="Z869">
        <f t="shared" si="225"/>
        <v>400.5</v>
      </c>
      <c r="AA869">
        <f t="shared" si="226"/>
        <v>400.5</v>
      </c>
      <c r="AB869">
        <f>IF(I869&lt;&gt;0,(ABS(X869*Constants!$B$10)+50)/100,IF(X869=0,MAX((AB868-ABS(Z869*Constants!$B$4)),0),(ABS(X869*Constants!$B$4)+50)/100))</f>
        <v>0.54005</v>
      </c>
      <c r="AC869">
        <f>IF(J869&lt;&gt;0,(ABS(Y869*Constants!$B$10)+50)/100,IF(Y869=0,MAX((AC868-ABS(AA869*Constants!$B$4)),0),(ABS(Y869*Constants!$B$4)+50)/100))</f>
        <v>0.54005</v>
      </c>
      <c r="AD869">
        <f t="shared" si="227"/>
        <v>401</v>
      </c>
      <c r="AE869">
        <f t="shared" si="228"/>
        <v>400.5</v>
      </c>
      <c r="AF869">
        <f t="shared" si="229"/>
        <v>400.5</v>
      </c>
      <c r="AG869">
        <f>((Constants!$B$5*AG868)+Constants!$B$4*AD869+AH868)/(Constants!$B$5+Constants!$B$4)</f>
        <v>401</v>
      </c>
      <c r="AH869">
        <f>((Constants!$B$5*AG868)+Constants!$B$4*AD869+AH868)-(Constants!$B$5+Constants!$B$4)*AG869</f>
        <v>0</v>
      </c>
      <c r="AI869">
        <f>((Constants!$B$5*AI868)+Constants!$B$4*AE869+AJ868)/(Constants!$B$5+Constants!$B$4)</f>
        <v>400.5</v>
      </c>
      <c r="AJ869">
        <f>((Constants!$B$5*AI868)+Constants!$B$4*AE869+AJ868)-(Constants!$B$4+Constants!$B$5)*AI869</f>
        <v>0</v>
      </c>
      <c r="AK869">
        <f>((Constants!$B$5*AK868)+Constants!$B$4*AF869+AL868)/(Constants!$B$5+Constants!$B$4)</f>
        <v>400.5</v>
      </c>
      <c r="AL869">
        <f>((Constants!$B$5*AK868)+Constants!$B$4*AF869+AL868)-(Constants!$B$5+Constants!$B$4)*AK869</f>
        <v>0</v>
      </c>
      <c r="AM869">
        <f t="shared" si="230"/>
        <v>1</v>
      </c>
      <c r="AN869">
        <f t="shared" si="231"/>
        <v>1</v>
      </c>
      <c r="AO869">
        <f>(200000*(ABS(N869)-ABS(N867))+Constants!$B$7)/(2*Constants!$B$7)</f>
        <v>0.5</v>
      </c>
      <c r="AP869">
        <f>(200000*(ABS(O869)-ABS(O867))+Constants!$B$7)/(2*Constants!$B$7)</f>
        <v>0.5</v>
      </c>
      <c r="AQ869">
        <f t="shared" si="232"/>
        <v>1</v>
      </c>
      <c r="AR869">
        <f>(Constants!$B$3*Constants!$B$8*I869*K869+AS868)/(Constants!$B$9*Constants!$B$4)</f>
        <v>2.51327433628319</v>
      </c>
      <c r="AS869">
        <f>(Constants!$B$3*Constants!$B$8*I869*K869+AS868)-(AR869*Constants!$B$9*Constants!$B$4)</f>
        <v>0</v>
      </c>
      <c r="AT869">
        <f t="shared" si="233"/>
        <v>2179.00884955748</v>
      </c>
      <c r="AU869">
        <f t="array" ref="AU869">IF(SUMPRODUCT(--(SIGN(AN836:AN868)=SIGN(K837:K869)))=0,2,IF(AV868&gt;0,1,0))</f>
        <v>0</v>
      </c>
      <c r="AV869">
        <f>IF(AU869=2,ROUND(5*1000/Constants!$B$11,0),IF(AV868&gt;0,AV868-1,0))</f>
        <v>0</v>
      </c>
      <c r="AW869">
        <f t="shared" si="234"/>
        <v>0</v>
      </c>
      <c r="AX869">
        <f ca="1" t="array" ref="AX869">IF(AW869&gt;Constants!$B$12,2,IF(SUMPRODUCT(--(AX850:AX869=2))=0,0,1))</f>
        <v>2</v>
      </c>
      <c r="AZ869">
        <f t="array" ref="AZ869">IF(ABS(AG869)&gt;Constants!$B$13,2,IF(SUMPRODUCT(--(AZ849:AZ868=2))=0,0,1))</f>
        <v>0</v>
      </c>
    </row>
    <row r="870" spans="1:52">
      <c r="A870" s="3">
        <v>868</v>
      </c>
      <c r="B870">
        <f>Signals!D869</f>
        <v>1</v>
      </c>
      <c r="C870">
        <f>Signals!E869</f>
        <v>1</v>
      </c>
      <c r="D870">
        <f>Signals!G869</f>
        <v>0</v>
      </c>
      <c r="E870">
        <f>Signals!J869</f>
        <v>0</v>
      </c>
      <c r="F870">
        <f>Signals!K869</f>
        <v>0</v>
      </c>
      <c r="G870">
        <f>IF(Constants!$B$2=2,-B870,B870)</f>
        <v>1</v>
      </c>
      <c r="H870">
        <f>IF(Constants!$C$2=2,-C870,C870)</f>
        <v>1</v>
      </c>
      <c r="I870">
        <f t="shared" si="218"/>
        <v>1</v>
      </c>
      <c r="J870">
        <f t="shared" si="219"/>
        <v>1</v>
      </c>
      <c r="K870">
        <f t="shared" si="220"/>
        <v>1</v>
      </c>
      <c r="L870">
        <f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400.5</v>
      </c>
      <c r="M870">
        <f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400.5</v>
      </c>
      <c r="N870">
        <f t="shared" si="221"/>
        <v>400.5</v>
      </c>
      <c r="O870">
        <f t="shared" si="222"/>
        <v>400.5</v>
      </c>
      <c r="P870">
        <f>IF(I870&lt;&gt;0,(ABS(L870*Constants!$B$10)+50)/100,MAX(P869-ABS(N870*Constants!$B$4),0))</f>
        <v>0.54005</v>
      </c>
      <c r="Q870">
        <f>IF(J870&lt;&gt;0,(ABS(M870*Constants!$B$10)+50)/100,MAX(Q869-ABS(O870*Constants!$B$4),0))</f>
        <v>0.54005</v>
      </c>
      <c r="R870">
        <f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400.5</v>
      </c>
      <c r="S870">
        <f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400.5</v>
      </c>
      <c r="T870">
        <f t="shared" si="223"/>
        <v>400.5</v>
      </c>
      <c r="U870">
        <f t="shared" si="224"/>
        <v>400.5</v>
      </c>
      <c r="V870">
        <f>IF(I870&lt;&gt;0,(ABS(R870*Constants!$B$4)+50)/100,IF(R870=0,MAX((0-ABS(T870*Constants!$B$4)),0),(ABS(R870*Constants!$B$4)+50)/100))</f>
        <v>501.125</v>
      </c>
      <c r="W870">
        <f>IF(J870&lt;&gt;0,(ABS(S870*Constants!$B$4)+50)/100,IF(S870=0,MAX((0-ABS(U870*Constants!$B$4)),0),(ABS(S870*Constants!$B$4)+50)/100))</f>
        <v>501.125</v>
      </c>
      <c r="X870">
        <f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400.5</v>
      </c>
      <c r="Y870">
        <f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400.5</v>
      </c>
      <c r="Z870">
        <f t="shared" si="225"/>
        <v>400.5</v>
      </c>
      <c r="AA870">
        <f t="shared" si="226"/>
        <v>400.5</v>
      </c>
      <c r="AB870">
        <f>IF(I870&lt;&gt;0,(ABS(X870*Constants!$B$10)+50)/100,IF(X870=0,MAX((AB869-ABS(Z870*Constants!$B$4)),0),(ABS(X870*Constants!$B$4)+50)/100))</f>
        <v>0.54005</v>
      </c>
      <c r="AC870">
        <f>IF(J870&lt;&gt;0,(ABS(Y870*Constants!$B$10)+50)/100,IF(Y870=0,MAX((AC869-ABS(AA870*Constants!$B$4)),0),(ABS(Y870*Constants!$B$4)+50)/100))</f>
        <v>0.54005</v>
      </c>
      <c r="AD870">
        <f t="shared" si="227"/>
        <v>401</v>
      </c>
      <c r="AE870">
        <f t="shared" si="228"/>
        <v>400.5</v>
      </c>
      <c r="AF870">
        <f t="shared" si="229"/>
        <v>400.5</v>
      </c>
      <c r="AG870">
        <f>((Constants!$B$5*AG869)+Constants!$B$4*AD870+AH869)/(Constants!$B$5+Constants!$B$4)</f>
        <v>401</v>
      </c>
      <c r="AH870">
        <f>((Constants!$B$5*AG869)+Constants!$B$4*AD870+AH869)-(Constants!$B$5+Constants!$B$4)*AG870</f>
        <v>0</v>
      </c>
      <c r="AI870">
        <f>((Constants!$B$5*AI869)+Constants!$B$4*AE870+AJ869)/(Constants!$B$5+Constants!$B$4)</f>
        <v>400.5</v>
      </c>
      <c r="AJ870">
        <f>((Constants!$B$5*AI869)+Constants!$B$4*AE870+AJ869)-(Constants!$B$4+Constants!$B$5)*AI870</f>
        <v>0</v>
      </c>
      <c r="AK870">
        <f>((Constants!$B$5*AK869)+Constants!$B$4*AF870+AL869)/(Constants!$B$5+Constants!$B$4)</f>
        <v>400.5</v>
      </c>
      <c r="AL870">
        <f>((Constants!$B$5*AK869)+Constants!$B$4*AF870+AL869)-(Constants!$B$5+Constants!$B$4)*AK870</f>
        <v>0</v>
      </c>
      <c r="AM870">
        <f t="shared" si="230"/>
        <v>1</v>
      </c>
      <c r="AN870">
        <f t="shared" si="231"/>
        <v>1</v>
      </c>
      <c r="AO870">
        <f>(200000*(ABS(N870)-ABS(N868))+Constants!$B$7)/(2*Constants!$B$7)</f>
        <v>0.5</v>
      </c>
      <c r="AP870">
        <f>(200000*(ABS(O870)-ABS(O868))+Constants!$B$7)/(2*Constants!$B$7)</f>
        <v>0.5</v>
      </c>
      <c r="AQ870">
        <f t="shared" si="232"/>
        <v>1</v>
      </c>
      <c r="AR870">
        <f>(Constants!$B$3*Constants!$B$8*I870*K870+AS869)/(Constants!$B$9*Constants!$B$4)</f>
        <v>2.51327433628319</v>
      </c>
      <c r="AS870">
        <f>(Constants!$B$3*Constants!$B$8*I870*K870+AS869)-(AR870*Constants!$B$9*Constants!$B$4)</f>
        <v>0</v>
      </c>
      <c r="AT870">
        <f t="shared" si="233"/>
        <v>2181.52212389377</v>
      </c>
      <c r="AU870">
        <f t="array" ref="AU870">IF(SUMPRODUCT(--(SIGN(AN837:AN869)=SIGN(K838:K870)))=0,2,IF(AV869&gt;0,1,0))</f>
        <v>0</v>
      </c>
      <c r="AV870">
        <f>IF(AU870=2,ROUND(5*1000/Constants!$B$11,0),IF(AV869&gt;0,AV869-1,0))</f>
        <v>0</v>
      </c>
      <c r="AW870">
        <f t="shared" si="234"/>
        <v>0</v>
      </c>
      <c r="AX870">
        <f ca="1" t="array" ref="AX870">IF(AW870&gt;Constants!$B$12,2,IF(SUMPRODUCT(--(AX851:AX870=2))=0,0,1))</f>
        <v>2</v>
      </c>
      <c r="AZ870">
        <f t="array" ref="AZ870">IF(ABS(AG870)&gt;Constants!$B$13,2,IF(SUMPRODUCT(--(AZ850:AZ869=2))=0,0,1))</f>
        <v>0</v>
      </c>
    </row>
    <row r="871" spans="1:52">
      <c r="A871" s="3">
        <v>869</v>
      </c>
      <c r="B871">
        <f>Signals!D870</f>
        <v>1</v>
      </c>
      <c r="C871">
        <f>Signals!E870</f>
        <v>1</v>
      </c>
      <c r="D871">
        <f>Signals!G870</f>
        <v>0</v>
      </c>
      <c r="E871">
        <f>Signals!J870</f>
        <v>0</v>
      </c>
      <c r="F871">
        <f>Signals!K870</f>
        <v>0</v>
      </c>
      <c r="G871">
        <f>IF(Constants!$B$2=2,-B871,B871)</f>
        <v>1</v>
      </c>
      <c r="H871">
        <f>IF(Constants!$C$2=2,-C871,C871)</f>
        <v>1</v>
      </c>
      <c r="I871">
        <f t="shared" si="218"/>
        <v>1</v>
      </c>
      <c r="J871">
        <f t="shared" si="219"/>
        <v>1</v>
      </c>
      <c r="K871">
        <f t="shared" si="220"/>
        <v>1</v>
      </c>
      <c r="L871">
        <f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400.5</v>
      </c>
      <c r="M871">
        <f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400.5</v>
      </c>
      <c r="N871">
        <f t="shared" si="221"/>
        <v>400.5</v>
      </c>
      <c r="O871">
        <f t="shared" si="222"/>
        <v>400.5</v>
      </c>
      <c r="P871">
        <f>IF(I871&lt;&gt;0,(ABS(L871*Constants!$B$10)+50)/100,MAX(P870-ABS(N871*Constants!$B$4),0))</f>
        <v>0.54005</v>
      </c>
      <c r="Q871">
        <f>IF(J871&lt;&gt;0,(ABS(M871*Constants!$B$10)+50)/100,MAX(Q870-ABS(O871*Constants!$B$4),0))</f>
        <v>0.54005</v>
      </c>
      <c r="R871">
        <f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400.5</v>
      </c>
      <c r="S871">
        <f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400.5</v>
      </c>
      <c r="T871">
        <f t="shared" si="223"/>
        <v>400.5</v>
      </c>
      <c r="U871">
        <f t="shared" si="224"/>
        <v>400.5</v>
      </c>
      <c r="V871">
        <f>IF(I871&lt;&gt;0,(ABS(R871*Constants!$B$4)+50)/100,IF(R871=0,MAX((0-ABS(T871*Constants!$B$4)),0),(ABS(R871*Constants!$B$4)+50)/100))</f>
        <v>501.125</v>
      </c>
      <c r="W871">
        <f>IF(J871&lt;&gt;0,(ABS(S871*Constants!$B$4)+50)/100,IF(S871=0,MAX((0-ABS(U871*Constants!$B$4)),0),(ABS(S871*Constants!$B$4)+50)/100))</f>
        <v>501.125</v>
      </c>
      <c r="X871">
        <f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400.5</v>
      </c>
      <c r="Y871">
        <f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400.5</v>
      </c>
      <c r="Z871">
        <f t="shared" si="225"/>
        <v>400.5</v>
      </c>
      <c r="AA871">
        <f t="shared" si="226"/>
        <v>400.5</v>
      </c>
      <c r="AB871">
        <f>IF(I871&lt;&gt;0,(ABS(X871*Constants!$B$10)+50)/100,IF(X871=0,MAX((AB870-ABS(Z871*Constants!$B$4)),0),(ABS(X871*Constants!$B$4)+50)/100))</f>
        <v>0.54005</v>
      </c>
      <c r="AC871">
        <f>IF(J871&lt;&gt;0,(ABS(Y871*Constants!$B$10)+50)/100,IF(Y871=0,MAX((AC870-ABS(AA871*Constants!$B$4)),0),(ABS(Y871*Constants!$B$4)+50)/100))</f>
        <v>0.54005</v>
      </c>
      <c r="AD871">
        <f t="shared" si="227"/>
        <v>401</v>
      </c>
      <c r="AE871">
        <f t="shared" si="228"/>
        <v>400.5</v>
      </c>
      <c r="AF871">
        <f t="shared" si="229"/>
        <v>400.5</v>
      </c>
      <c r="AG871">
        <f>((Constants!$B$5*AG870)+Constants!$B$4*AD871+AH870)/(Constants!$B$5+Constants!$B$4)</f>
        <v>401</v>
      </c>
      <c r="AH871">
        <f>((Constants!$B$5*AG870)+Constants!$B$4*AD871+AH870)-(Constants!$B$5+Constants!$B$4)*AG871</f>
        <v>0</v>
      </c>
      <c r="AI871">
        <f>((Constants!$B$5*AI870)+Constants!$B$4*AE871+AJ870)/(Constants!$B$5+Constants!$B$4)</f>
        <v>400.5</v>
      </c>
      <c r="AJ871">
        <f>((Constants!$B$5*AI870)+Constants!$B$4*AE871+AJ870)-(Constants!$B$4+Constants!$B$5)*AI871</f>
        <v>0</v>
      </c>
      <c r="AK871">
        <f>((Constants!$B$5*AK870)+Constants!$B$4*AF871+AL870)/(Constants!$B$5+Constants!$B$4)</f>
        <v>400.5</v>
      </c>
      <c r="AL871">
        <f>((Constants!$B$5*AK870)+Constants!$B$4*AF871+AL870)-(Constants!$B$5+Constants!$B$4)*AK871</f>
        <v>0</v>
      </c>
      <c r="AM871">
        <f t="shared" si="230"/>
        <v>1</v>
      </c>
      <c r="AN871">
        <f t="shared" si="231"/>
        <v>1</v>
      </c>
      <c r="AO871">
        <f>(200000*(ABS(N871)-ABS(N869))+Constants!$B$7)/(2*Constants!$B$7)</f>
        <v>0.5</v>
      </c>
      <c r="AP871">
        <f>(200000*(ABS(O871)-ABS(O869))+Constants!$B$7)/(2*Constants!$B$7)</f>
        <v>0.5</v>
      </c>
      <c r="AQ871">
        <f t="shared" si="232"/>
        <v>1</v>
      </c>
      <c r="AR871">
        <f>(Constants!$B$3*Constants!$B$8*I871*K871+AS870)/(Constants!$B$9*Constants!$B$4)</f>
        <v>2.51327433628319</v>
      </c>
      <c r="AS871">
        <f>(Constants!$B$3*Constants!$B$8*I871*K871+AS870)-(AR871*Constants!$B$9*Constants!$B$4)</f>
        <v>0</v>
      </c>
      <c r="AT871">
        <f t="shared" si="233"/>
        <v>2184.03539823005</v>
      </c>
      <c r="AU871">
        <f t="array" ref="AU871">IF(SUMPRODUCT(--(SIGN(AN838:AN870)=SIGN(K839:K871)))=0,2,IF(AV870&gt;0,1,0))</f>
        <v>0</v>
      </c>
      <c r="AV871">
        <f>IF(AU871=2,ROUND(5*1000/Constants!$B$11,0),IF(AV870&gt;0,AV870-1,0))</f>
        <v>0</v>
      </c>
      <c r="AW871">
        <f t="shared" si="234"/>
        <v>0</v>
      </c>
      <c r="AX871">
        <f ca="1" t="array" ref="AX871">IF(AW871&gt;Constants!$B$12,2,IF(SUMPRODUCT(--(AX852:AX871=2))=0,0,1))</f>
        <v>2</v>
      </c>
      <c r="AZ871">
        <f t="array" ref="AZ871">IF(ABS(AG871)&gt;Constants!$B$13,2,IF(SUMPRODUCT(--(AZ851:AZ870=2))=0,0,1))</f>
        <v>0</v>
      </c>
    </row>
    <row r="872" spans="1:52">
      <c r="A872" s="3">
        <v>870</v>
      </c>
      <c r="B872">
        <f>Signals!D871</f>
        <v>1</v>
      </c>
      <c r="C872">
        <f>Signals!E871</f>
        <v>1</v>
      </c>
      <c r="D872">
        <f>Signals!G871</f>
        <v>0</v>
      </c>
      <c r="E872">
        <f>Signals!J871</f>
        <v>0</v>
      </c>
      <c r="F872">
        <f>Signals!K871</f>
        <v>0</v>
      </c>
      <c r="G872">
        <f>IF(Constants!$B$2=2,-B872,B872)</f>
        <v>1</v>
      </c>
      <c r="H872">
        <f>IF(Constants!$C$2=2,-C872,C872)</f>
        <v>1</v>
      </c>
      <c r="I872">
        <f t="shared" si="218"/>
        <v>1</v>
      </c>
      <c r="J872">
        <f t="shared" si="219"/>
        <v>1</v>
      </c>
      <c r="K872">
        <f t="shared" si="220"/>
        <v>1</v>
      </c>
      <c r="L872">
        <f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400.5</v>
      </c>
      <c r="M872">
        <f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400.5</v>
      </c>
      <c r="N872">
        <f t="shared" si="221"/>
        <v>400.5</v>
      </c>
      <c r="O872">
        <f t="shared" si="222"/>
        <v>400.5</v>
      </c>
      <c r="P872">
        <f>IF(I872&lt;&gt;0,(ABS(L872*Constants!$B$10)+50)/100,MAX(P871-ABS(N872*Constants!$B$4),0))</f>
        <v>0.54005</v>
      </c>
      <c r="Q872">
        <f>IF(J872&lt;&gt;0,(ABS(M872*Constants!$B$10)+50)/100,MAX(Q871-ABS(O872*Constants!$B$4),0))</f>
        <v>0.54005</v>
      </c>
      <c r="R872">
        <f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400.5</v>
      </c>
      <c r="S872">
        <f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400.5</v>
      </c>
      <c r="T872">
        <f t="shared" si="223"/>
        <v>400.5</v>
      </c>
      <c r="U872">
        <f t="shared" si="224"/>
        <v>400.5</v>
      </c>
      <c r="V872">
        <f>IF(I872&lt;&gt;0,(ABS(R872*Constants!$B$4)+50)/100,IF(R872=0,MAX((0-ABS(T872*Constants!$B$4)),0),(ABS(R872*Constants!$B$4)+50)/100))</f>
        <v>501.125</v>
      </c>
      <c r="W872">
        <f>IF(J872&lt;&gt;0,(ABS(S872*Constants!$B$4)+50)/100,IF(S872=0,MAX((0-ABS(U872*Constants!$B$4)),0),(ABS(S872*Constants!$B$4)+50)/100))</f>
        <v>501.125</v>
      </c>
      <c r="X872">
        <f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400.5</v>
      </c>
      <c r="Y872">
        <f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400.5</v>
      </c>
      <c r="Z872">
        <f t="shared" si="225"/>
        <v>400.5</v>
      </c>
      <c r="AA872">
        <f t="shared" si="226"/>
        <v>400.5</v>
      </c>
      <c r="AB872">
        <f>IF(I872&lt;&gt;0,(ABS(X872*Constants!$B$10)+50)/100,IF(X872=0,MAX((AB871-ABS(Z872*Constants!$B$4)),0),(ABS(X872*Constants!$B$4)+50)/100))</f>
        <v>0.54005</v>
      </c>
      <c r="AC872">
        <f>IF(J872&lt;&gt;0,(ABS(Y872*Constants!$B$10)+50)/100,IF(Y872=0,MAX((AC871-ABS(AA872*Constants!$B$4)),0),(ABS(Y872*Constants!$B$4)+50)/100))</f>
        <v>0.54005</v>
      </c>
      <c r="AD872">
        <f t="shared" si="227"/>
        <v>401</v>
      </c>
      <c r="AE872">
        <f t="shared" si="228"/>
        <v>400.5</v>
      </c>
      <c r="AF872">
        <f t="shared" si="229"/>
        <v>400.5</v>
      </c>
      <c r="AG872">
        <f>((Constants!$B$5*AG871)+Constants!$B$4*AD872+AH871)/(Constants!$B$5+Constants!$B$4)</f>
        <v>401</v>
      </c>
      <c r="AH872">
        <f>((Constants!$B$5*AG871)+Constants!$B$4*AD872+AH871)-(Constants!$B$5+Constants!$B$4)*AG872</f>
        <v>0</v>
      </c>
      <c r="AI872">
        <f>((Constants!$B$5*AI871)+Constants!$B$4*AE872+AJ871)/(Constants!$B$5+Constants!$B$4)</f>
        <v>400.5</v>
      </c>
      <c r="AJ872">
        <f>((Constants!$B$5*AI871)+Constants!$B$4*AE872+AJ871)-(Constants!$B$4+Constants!$B$5)*AI872</f>
        <v>0</v>
      </c>
      <c r="AK872">
        <f>((Constants!$B$5*AK871)+Constants!$B$4*AF872+AL871)/(Constants!$B$5+Constants!$B$4)</f>
        <v>400.5</v>
      </c>
      <c r="AL872">
        <f>((Constants!$B$5*AK871)+Constants!$B$4*AF872+AL871)-(Constants!$B$5+Constants!$B$4)*AK872</f>
        <v>0</v>
      </c>
      <c r="AM872">
        <f t="shared" si="230"/>
        <v>1</v>
      </c>
      <c r="AN872">
        <f t="shared" si="231"/>
        <v>1</v>
      </c>
      <c r="AO872">
        <f>(200000*(ABS(N872)-ABS(N870))+Constants!$B$7)/(2*Constants!$B$7)</f>
        <v>0.5</v>
      </c>
      <c r="AP872">
        <f>(200000*(ABS(O872)-ABS(O870))+Constants!$B$7)/(2*Constants!$B$7)</f>
        <v>0.5</v>
      </c>
      <c r="AQ872">
        <f t="shared" si="232"/>
        <v>1</v>
      </c>
      <c r="AR872">
        <f>(Constants!$B$3*Constants!$B$8*I872*K872+AS871)/(Constants!$B$9*Constants!$B$4)</f>
        <v>2.51327433628319</v>
      </c>
      <c r="AS872">
        <f>(Constants!$B$3*Constants!$B$8*I872*K872+AS871)-(AR872*Constants!$B$9*Constants!$B$4)</f>
        <v>0</v>
      </c>
      <c r="AT872">
        <f t="shared" si="233"/>
        <v>2186.54867256633</v>
      </c>
      <c r="AU872">
        <f t="array" ref="AU872">IF(SUMPRODUCT(--(SIGN(AN839:AN871)=SIGN(K840:K872)))=0,2,IF(AV871&gt;0,1,0))</f>
        <v>0</v>
      </c>
      <c r="AV872">
        <f>IF(AU872=2,ROUND(5*1000/Constants!$B$11,0),IF(AV871&gt;0,AV871-1,0))</f>
        <v>0</v>
      </c>
      <c r="AW872">
        <f t="shared" si="234"/>
        <v>0</v>
      </c>
      <c r="AX872">
        <f ca="1" t="array" ref="AX872">IF(AW872&gt;Constants!$B$12,2,IF(SUMPRODUCT(--(AX853:AX872=2))=0,0,1))</f>
        <v>2</v>
      </c>
      <c r="AZ872">
        <f t="array" ref="AZ872">IF(ABS(AG872)&gt;Constants!$B$13,2,IF(SUMPRODUCT(--(AZ852:AZ871=2))=0,0,1))</f>
        <v>0</v>
      </c>
    </row>
    <row r="873" spans="1:52">
      <c r="A873" s="3">
        <v>871</v>
      </c>
      <c r="B873">
        <f>Signals!D872</f>
        <v>1</v>
      </c>
      <c r="C873">
        <f>Signals!E872</f>
        <v>1</v>
      </c>
      <c r="D873">
        <f>Signals!G872</f>
        <v>0</v>
      </c>
      <c r="E873">
        <f>Signals!J872</f>
        <v>0</v>
      </c>
      <c r="F873">
        <f>Signals!K872</f>
        <v>0</v>
      </c>
      <c r="G873">
        <f>IF(Constants!$B$2=2,-B873,B873)</f>
        <v>1</v>
      </c>
      <c r="H873">
        <f>IF(Constants!$C$2=2,-C873,C873)</f>
        <v>1</v>
      </c>
      <c r="I873">
        <f t="shared" ref="I873:I936" si="235">IF(SIGN(G873+H873)=SIGN(AN872),G873,-G873)</f>
        <v>1</v>
      </c>
      <c r="J873">
        <f t="shared" ref="J873:J936" si="236">IF(SIGN(G873+H873)=SIGN(AN872),H873,-H873)</f>
        <v>1</v>
      </c>
      <c r="K873">
        <f t="shared" ref="K873:K936" si="237">IF(SIGN(G873+H873)=SIGN(AN872),1,-1)</f>
        <v>1</v>
      </c>
      <c r="L873">
        <f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400.5</v>
      </c>
      <c r="M873">
        <f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400.5</v>
      </c>
      <c r="N873">
        <f t="shared" ref="N873:N936" si="238">IF(I873&lt;&gt;0,L873,IF(P872&gt;0,N872,0))</f>
        <v>400.5</v>
      </c>
      <c r="O873">
        <f t="shared" ref="O873:O936" si="239">IF(J873&lt;&gt;0,M873,IF(Q872&gt;0,O872,0))</f>
        <v>400.5</v>
      </c>
      <c r="P873">
        <f>IF(I873&lt;&gt;0,(ABS(L873*Constants!$B$10)+50)/100,MAX(P872-ABS(N873*Constants!$B$4),0))</f>
        <v>0.54005</v>
      </c>
      <c r="Q873">
        <f>IF(J873&lt;&gt;0,(ABS(M873*Constants!$B$10)+50)/100,MAX(Q872-ABS(O873*Constants!$B$4),0))</f>
        <v>0.54005</v>
      </c>
      <c r="R873">
        <f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400.5</v>
      </c>
      <c r="S873">
        <f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400.5</v>
      </c>
      <c r="T873">
        <f t="shared" ref="T873:T936" si="240">IF(I873&lt;&gt;0,R873,IF(V872&gt;0,MAX(T872,R873),R873))</f>
        <v>400.5</v>
      </c>
      <c r="U873">
        <f t="shared" ref="U873:U936" si="241">IF(J873&lt;&gt;0,S873,IF(W872&gt;0,MAX(U872,S873),S873))</f>
        <v>400.5</v>
      </c>
      <c r="V873">
        <f>IF(I873&lt;&gt;0,(ABS(R873*Constants!$B$4)+50)/100,IF(R873=0,MAX((0-ABS(T873*Constants!$B$4)),0),(ABS(R873*Constants!$B$4)+50)/100))</f>
        <v>501.125</v>
      </c>
      <c r="W873">
        <f>IF(J873&lt;&gt;0,(ABS(S873*Constants!$B$4)+50)/100,IF(S873=0,MAX((0-ABS(U873*Constants!$B$4)),0),(ABS(S873*Constants!$B$4)+50)/100))</f>
        <v>501.125</v>
      </c>
      <c r="X873">
        <f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400.5</v>
      </c>
      <c r="Y873">
        <f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400.5</v>
      </c>
      <c r="Z873">
        <f t="shared" ref="Z873:Z936" si="242">IF(I873&lt;&gt;0,X873,IF(AB872&gt;0,MIN(Z872,X873),X873))</f>
        <v>400.5</v>
      </c>
      <c r="AA873">
        <f t="shared" ref="AA873:AA936" si="243">IF(J873&lt;&gt;0,Y873,IF(AC872&gt;0,MIN(AA872,Y873),Y873))</f>
        <v>400.5</v>
      </c>
      <c r="AB873">
        <f>IF(I873&lt;&gt;0,(ABS(X873*Constants!$B$10)+50)/100,IF(X873=0,MAX((AB872-ABS(Z873*Constants!$B$4)),0),(ABS(X873*Constants!$B$4)+50)/100))</f>
        <v>0.54005</v>
      </c>
      <c r="AC873">
        <f>IF(J873&lt;&gt;0,(ABS(Y873*Constants!$B$10)+50)/100,IF(Y873=0,MAX((AC872-ABS(AA873*Constants!$B$4)),0),(ABS(Y873*Constants!$B$4)+50)/100))</f>
        <v>0.54005</v>
      </c>
      <c r="AD873">
        <f t="shared" ref="AD873:AD936" si="244">IF(N873+O873&gt;=0,(1+N873+O873)/2,(N873+O873-1)/2)</f>
        <v>401</v>
      </c>
      <c r="AE873">
        <f t="shared" ref="AE873:AE936" si="245">MAX(T873,U873)</f>
        <v>400.5</v>
      </c>
      <c r="AF873">
        <f t="shared" ref="AF873:AF936" si="246">MIN(Z873,AA873)</f>
        <v>400.5</v>
      </c>
      <c r="AG873">
        <f>((Constants!$B$5*AG872)+Constants!$B$4*AD873+AH872)/(Constants!$B$5+Constants!$B$4)</f>
        <v>401</v>
      </c>
      <c r="AH873">
        <f>((Constants!$B$5*AG872)+Constants!$B$4*AD873+AH872)-(Constants!$B$5+Constants!$B$4)*AG873</f>
        <v>0</v>
      </c>
      <c r="AI873">
        <f>((Constants!$B$5*AI872)+Constants!$B$4*AE873+AJ872)/(Constants!$B$5+Constants!$B$4)</f>
        <v>400.5</v>
      </c>
      <c r="AJ873">
        <f>((Constants!$B$5*AI872)+Constants!$B$4*AE873+AJ872)-(Constants!$B$4+Constants!$B$5)*AI873</f>
        <v>0</v>
      </c>
      <c r="AK873">
        <f>((Constants!$B$5*AK872)+Constants!$B$4*AF873+AL872)/(Constants!$B$5+Constants!$B$4)</f>
        <v>400.5</v>
      </c>
      <c r="AL873">
        <f>((Constants!$B$5*AK872)+Constants!$B$4*AF873+AL872)-(Constants!$B$5+Constants!$B$4)*AK873</f>
        <v>0</v>
      </c>
      <c r="AM873">
        <f t="shared" ref="AM873:AM936" si="247">IF(AG873*K873&gt;0,1,IF(AG873*K873&lt;0,-1,0))</f>
        <v>1</v>
      </c>
      <c r="AN873">
        <f t="shared" ref="AN873:AN936" si="248">IF(SIGN(AI873)=SIGN(AK873),AM873,0)</f>
        <v>1</v>
      </c>
      <c r="AO873">
        <f>(200000*(ABS(N873)-ABS(N871))+Constants!$B$7)/(2*Constants!$B$7)</f>
        <v>0.5</v>
      </c>
      <c r="AP873">
        <f>(200000*(ABS(O873)-ABS(O871))+Constants!$B$7)/(2*Constants!$B$7)</f>
        <v>0.5</v>
      </c>
      <c r="AQ873">
        <f t="shared" ref="AQ873:AQ936" si="249">(1+AO873+AP873)/2</f>
        <v>1</v>
      </c>
      <c r="AR873">
        <f>(Constants!$B$3*Constants!$B$8*I873*K873+AS872)/(Constants!$B$9*Constants!$B$4)</f>
        <v>2.51327433628319</v>
      </c>
      <c r="AS873">
        <f>(Constants!$B$3*Constants!$B$8*I873*K873+AS872)-(AR873*Constants!$B$9*Constants!$B$4)</f>
        <v>0</v>
      </c>
      <c r="AT873">
        <f t="shared" ref="AT873:AT936" si="250">AR873+AT872</f>
        <v>2189.06194690262</v>
      </c>
      <c r="AU873">
        <f t="array" ref="AU873">IF(SUMPRODUCT(--(SIGN(AN840:AN872)=SIGN(K841:K873)))=0,2,IF(AV872&gt;0,1,0))</f>
        <v>0</v>
      </c>
      <c r="AV873">
        <f>IF(AU873=2,ROUND(5*1000/Constants!$B$11,0),IF(AV872&gt;0,AV872-1,0))</f>
        <v>0</v>
      </c>
      <c r="AW873">
        <f t="shared" ref="AW873:AW936" si="251">IF(I873&lt;&gt;J873,AW872+ABS(I873-J873),0)</f>
        <v>0</v>
      </c>
      <c r="AX873">
        <f ca="1" t="array" ref="AX873">IF(AW873&gt;Constants!$B$12,2,IF(SUMPRODUCT(--(AX854:AX873=2))=0,0,1))</f>
        <v>2</v>
      </c>
      <c r="AZ873">
        <f t="array" ref="AZ873">IF(ABS(AG873)&gt;Constants!$B$13,2,IF(SUMPRODUCT(--(AZ853:AZ872=2))=0,0,1))</f>
        <v>0</v>
      </c>
    </row>
    <row r="874" spans="1:52">
      <c r="A874" s="3">
        <v>872</v>
      </c>
      <c r="B874">
        <f>Signals!D873</f>
        <v>1</v>
      </c>
      <c r="C874">
        <f>Signals!E873</f>
        <v>1</v>
      </c>
      <c r="D874">
        <f>Signals!G873</f>
        <v>0</v>
      </c>
      <c r="E874">
        <f>Signals!J873</f>
        <v>0</v>
      </c>
      <c r="F874">
        <f>Signals!K873</f>
        <v>0</v>
      </c>
      <c r="G874">
        <f>IF(Constants!$B$2=2,-B874,B874)</f>
        <v>1</v>
      </c>
      <c r="H874">
        <f>IF(Constants!$C$2=2,-C874,C874)</f>
        <v>1</v>
      </c>
      <c r="I874">
        <f t="shared" si="235"/>
        <v>1</v>
      </c>
      <c r="J874">
        <f t="shared" si="236"/>
        <v>1</v>
      </c>
      <c r="K874">
        <f t="shared" si="237"/>
        <v>1</v>
      </c>
      <c r="L874">
        <f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400.5</v>
      </c>
      <c r="M874">
        <f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400.5</v>
      </c>
      <c r="N874">
        <f t="shared" si="238"/>
        <v>400.5</v>
      </c>
      <c r="O874">
        <f t="shared" si="239"/>
        <v>400.5</v>
      </c>
      <c r="P874">
        <f>IF(I874&lt;&gt;0,(ABS(L874*Constants!$B$10)+50)/100,MAX(P873-ABS(N874*Constants!$B$4),0))</f>
        <v>0.54005</v>
      </c>
      <c r="Q874">
        <f>IF(J874&lt;&gt;0,(ABS(M874*Constants!$B$10)+50)/100,MAX(Q873-ABS(O874*Constants!$B$4),0))</f>
        <v>0.54005</v>
      </c>
      <c r="R874">
        <f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400.5</v>
      </c>
      <c r="S874">
        <f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400.5</v>
      </c>
      <c r="T874">
        <f t="shared" si="240"/>
        <v>400.5</v>
      </c>
      <c r="U874">
        <f t="shared" si="241"/>
        <v>400.5</v>
      </c>
      <c r="V874">
        <f>IF(I874&lt;&gt;0,(ABS(R874*Constants!$B$4)+50)/100,IF(R874=0,MAX((0-ABS(T874*Constants!$B$4)),0),(ABS(R874*Constants!$B$4)+50)/100))</f>
        <v>501.125</v>
      </c>
      <c r="W874">
        <f>IF(J874&lt;&gt;0,(ABS(S874*Constants!$B$4)+50)/100,IF(S874=0,MAX((0-ABS(U874*Constants!$B$4)),0),(ABS(S874*Constants!$B$4)+50)/100))</f>
        <v>501.125</v>
      </c>
      <c r="X874">
        <f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400.5</v>
      </c>
      <c r="Y874">
        <f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400.5</v>
      </c>
      <c r="Z874">
        <f t="shared" si="242"/>
        <v>400.5</v>
      </c>
      <c r="AA874">
        <f t="shared" si="243"/>
        <v>400.5</v>
      </c>
      <c r="AB874">
        <f>IF(I874&lt;&gt;0,(ABS(X874*Constants!$B$10)+50)/100,IF(X874=0,MAX((AB873-ABS(Z874*Constants!$B$4)),0),(ABS(X874*Constants!$B$4)+50)/100))</f>
        <v>0.54005</v>
      </c>
      <c r="AC874">
        <f>IF(J874&lt;&gt;0,(ABS(Y874*Constants!$B$10)+50)/100,IF(Y874=0,MAX((AC873-ABS(AA874*Constants!$B$4)),0),(ABS(Y874*Constants!$B$4)+50)/100))</f>
        <v>0.54005</v>
      </c>
      <c r="AD874">
        <f t="shared" si="244"/>
        <v>401</v>
      </c>
      <c r="AE874">
        <f t="shared" si="245"/>
        <v>400.5</v>
      </c>
      <c r="AF874">
        <f t="shared" si="246"/>
        <v>400.5</v>
      </c>
      <c r="AG874">
        <f>((Constants!$B$5*AG873)+Constants!$B$4*AD874+AH873)/(Constants!$B$5+Constants!$B$4)</f>
        <v>401</v>
      </c>
      <c r="AH874">
        <f>((Constants!$B$5*AG873)+Constants!$B$4*AD874+AH873)-(Constants!$B$5+Constants!$B$4)*AG874</f>
        <v>0</v>
      </c>
      <c r="AI874">
        <f>((Constants!$B$5*AI873)+Constants!$B$4*AE874+AJ873)/(Constants!$B$5+Constants!$B$4)</f>
        <v>400.5</v>
      </c>
      <c r="AJ874">
        <f>((Constants!$B$5*AI873)+Constants!$B$4*AE874+AJ873)-(Constants!$B$4+Constants!$B$5)*AI874</f>
        <v>0</v>
      </c>
      <c r="AK874">
        <f>((Constants!$B$5*AK873)+Constants!$B$4*AF874+AL873)/(Constants!$B$5+Constants!$B$4)</f>
        <v>400.5</v>
      </c>
      <c r="AL874">
        <f>((Constants!$B$5*AK873)+Constants!$B$4*AF874+AL873)-(Constants!$B$5+Constants!$B$4)*AK874</f>
        <v>0</v>
      </c>
      <c r="AM874">
        <f t="shared" si="247"/>
        <v>1</v>
      </c>
      <c r="AN874">
        <f t="shared" si="248"/>
        <v>1</v>
      </c>
      <c r="AO874">
        <f>(200000*(ABS(N874)-ABS(N872))+Constants!$B$7)/(2*Constants!$B$7)</f>
        <v>0.5</v>
      </c>
      <c r="AP874">
        <f>(200000*(ABS(O874)-ABS(O872))+Constants!$B$7)/(2*Constants!$B$7)</f>
        <v>0.5</v>
      </c>
      <c r="AQ874">
        <f t="shared" si="249"/>
        <v>1</v>
      </c>
      <c r="AR874">
        <f>(Constants!$B$3*Constants!$B$8*I874*K874+AS873)/(Constants!$B$9*Constants!$B$4)</f>
        <v>2.51327433628319</v>
      </c>
      <c r="AS874">
        <f>(Constants!$B$3*Constants!$B$8*I874*K874+AS873)-(AR874*Constants!$B$9*Constants!$B$4)</f>
        <v>0</v>
      </c>
      <c r="AT874">
        <f t="shared" si="250"/>
        <v>2191.5752212389</v>
      </c>
      <c r="AU874">
        <f t="array" ref="AU874">IF(SUMPRODUCT(--(SIGN(AN841:AN873)=SIGN(K842:K874)))=0,2,IF(AV873&gt;0,1,0))</f>
        <v>0</v>
      </c>
      <c r="AV874">
        <f>IF(AU874=2,ROUND(5*1000/Constants!$B$11,0),IF(AV873&gt;0,AV873-1,0))</f>
        <v>0</v>
      </c>
      <c r="AW874">
        <f t="shared" si="251"/>
        <v>0</v>
      </c>
      <c r="AX874">
        <f ca="1" t="array" ref="AX874">IF(AW874&gt;Constants!$B$12,2,IF(SUMPRODUCT(--(AX855:AX874=2))=0,0,1))</f>
        <v>2</v>
      </c>
      <c r="AZ874">
        <f t="array" ref="AZ874">IF(ABS(AG874)&gt;Constants!$B$13,2,IF(SUMPRODUCT(--(AZ854:AZ873=2))=0,0,1))</f>
        <v>0</v>
      </c>
    </row>
    <row r="875" spans="1:52">
      <c r="A875" s="3">
        <v>873</v>
      </c>
      <c r="B875">
        <f>Signals!D874</f>
        <v>1</v>
      </c>
      <c r="C875">
        <f>Signals!E874</f>
        <v>1</v>
      </c>
      <c r="D875">
        <f>Signals!G874</f>
        <v>0</v>
      </c>
      <c r="E875">
        <f>Signals!J874</f>
        <v>0</v>
      </c>
      <c r="F875">
        <f>Signals!K874</f>
        <v>0</v>
      </c>
      <c r="G875">
        <f>IF(Constants!$B$2=2,-B875,B875)</f>
        <v>1</v>
      </c>
      <c r="H875">
        <f>IF(Constants!$C$2=2,-C875,C875)</f>
        <v>1</v>
      </c>
      <c r="I875">
        <f t="shared" si="235"/>
        <v>1</v>
      </c>
      <c r="J875">
        <f t="shared" si="236"/>
        <v>1</v>
      </c>
      <c r="K875">
        <f t="shared" si="237"/>
        <v>1</v>
      </c>
      <c r="L875">
        <f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400.5</v>
      </c>
      <c r="M875">
        <f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400.5</v>
      </c>
      <c r="N875">
        <f t="shared" si="238"/>
        <v>400.5</v>
      </c>
      <c r="O875">
        <f t="shared" si="239"/>
        <v>400.5</v>
      </c>
      <c r="P875">
        <f>IF(I875&lt;&gt;0,(ABS(L875*Constants!$B$10)+50)/100,MAX(P874-ABS(N875*Constants!$B$4),0))</f>
        <v>0.54005</v>
      </c>
      <c r="Q875">
        <f>IF(J875&lt;&gt;0,(ABS(M875*Constants!$B$10)+50)/100,MAX(Q874-ABS(O875*Constants!$B$4),0))</f>
        <v>0.54005</v>
      </c>
      <c r="R875">
        <f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400.5</v>
      </c>
      <c r="S875">
        <f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400.5</v>
      </c>
      <c r="T875">
        <f t="shared" si="240"/>
        <v>400.5</v>
      </c>
      <c r="U875">
        <f t="shared" si="241"/>
        <v>400.5</v>
      </c>
      <c r="V875">
        <f>IF(I875&lt;&gt;0,(ABS(R875*Constants!$B$4)+50)/100,IF(R875=0,MAX((0-ABS(T875*Constants!$B$4)),0),(ABS(R875*Constants!$B$4)+50)/100))</f>
        <v>501.125</v>
      </c>
      <c r="W875">
        <f>IF(J875&lt;&gt;0,(ABS(S875*Constants!$B$4)+50)/100,IF(S875=0,MAX((0-ABS(U875*Constants!$B$4)),0),(ABS(S875*Constants!$B$4)+50)/100))</f>
        <v>501.125</v>
      </c>
      <c r="X875">
        <f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400.5</v>
      </c>
      <c r="Y875">
        <f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400.5</v>
      </c>
      <c r="Z875">
        <f t="shared" si="242"/>
        <v>400.5</v>
      </c>
      <c r="AA875">
        <f t="shared" si="243"/>
        <v>400.5</v>
      </c>
      <c r="AB875">
        <f>IF(I875&lt;&gt;0,(ABS(X875*Constants!$B$10)+50)/100,IF(X875=0,MAX((AB874-ABS(Z875*Constants!$B$4)),0),(ABS(X875*Constants!$B$4)+50)/100))</f>
        <v>0.54005</v>
      </c>
      <c r="AC875">
        <f>IF(J875&lt;&gt;0,(ABS(Y875*Constants!$B$10)+50)/100,IF(Y875=0,MAX((AC874-ABS(AA875*Constants!$B$4)),0),(ABS(Y875*Constants!$B$4)+50)/100))</f>
        <v>0.54005</v>
      </c>
      <c r="AD875">
        <f t="shared" si="244"/>
        <v>401</v>
      </c>
      <c r="AE875">
        <f t="shared" si="245"/>
        <v>400.5</v>
      </c>
      <c r="AF875">
        <f t="shared" si="246"/>
        <v>400.5</v>
      </c>
      <c r="AG875">
        <f>((Constants!$B$5*AG874)+Constants!$B$4*AD875+AH874)/(Constants!$B$5+Constants!$B$4)</f>
        <v>401</v>
      </c>
      <c r="AH875">
        <f>((Constants!$B$5*AG874)+Constants!$B$4*AD875+AH874)-(Constants!$B$5+Constants!$B$4)*AG875</f>
        <v>0</v>
      </c>
      <c r="AI875">
        <f>((Constants!$B$5*AI874)+Constants!$B$4*AE875+AJ874)/(Constants!$B$5+Constants!$B$4)</f>
        <v>400.5</v>
      </c>
      <c r="AJ875">
        <f>((Constants!$B$5*AI874)+Constants!$B$4*AE875+AJ874)-(Constants!$B$4+Constants!$B$5)*AI875</f>
        <v>0</v>
      </c>
      <c r="AK875">
        <f>((Constants!$B$5*AK874)+Constants!$B$4*AF875+AL874)/(Constants!$B$5+Constants!$B$4)</f>
        <v>400.5</v>
      </c>
      <c r="AL875">
        <f>((Constants!$B$5*AK874)+Constants!$B$4*AF875+AL874)-(Constants!$B$5+Constants!$B$4)*AK875</f>
        <v>0</v>
      </c>
      <c r="AM875">
        <f t="shared" si="247"/>
        <v>1</v>
      </c>
      <c r="AN875">
        <f t="shared" si="248"/>
        <v>1</v>
      </c>
      <c r="AO875">
        <f>(200000*(ABS(N875)-ABS(N873))+Constants!$B$7)/(2*Constants!$B$7)</f>
        <v>0.5</v>
      </c>
      <c r="AP875">
        <f>(200000*(ABS(O875)-ABS(O873))+Constants!$B$7)/(2*Constants!$B$7)</f>
        <v>0.5</v>
      </c>
      <c r="AQ875">
        <f t="shared" si="249"/>
        <v>1</v>
      </c>
      <c r="AR875">
        <f>(Constants!$B$3*Constants!$B$8*I875*K875+AS874)/(Constants!$B$9*Constants!$B$4)</f>
        <v>2.51327433628319</v>
      </c>
      <c r="AS875">
        <f>(Constants!$B$3*Constants!$B$8*I875*K875+AS874)-(AR875*Constants!$B$9*Constants!$B$4)</f>
        <v>0</v>
      </c>
      <c r="AT875">
        <f t="shared" si="250"/>
        <v>2194.08849557518</v>
      </c>
      <c r="AU875">
        <f t="array" ref="AU875">IF(SUMPRODUCT(--(SIGN(AN842:AN874)=SIGN(K843:K875)))=0,2,IF(AV874&gt;0,1,0))</f>
        <v>0</v>
      </c>
      <c r="AV875">
        <f>IF(AU875=2,ROUND(5*1000/Constants!$B$11,0),IF(AV874&gt;0,AV874-1,0))</f>
        <v>0</v>
      </c>
      <c r="AW875">
        <f t="shared" si="251"/>
        <v>0</v>
      </c>
      <c r="AX875">
        <f ca="1" t="array" ref="AX875">IF(AW875&gt;Constants!$B$12,2,IF(SUMPRODUCT(--(AX856:AX875=2))=0,0,1))</f>
        <v>2</v>
      </c>
      <c r="AZ875">
        <f t="array" ref="AZ875">IF(ABS(AG875)&gt;Constants!$B$13,2,IF(SUMPRODUCT(--(AZ855:AZ874=2))=0,0,1))</f>
        <v>0</v>
      </c>
    </row>
    <row r="876" spans="1:52">
      <c r="A876" s="3">
        <v>874</v>
      </c>
      <c r="B876">
        <f>Signals!D875</f>
        <v>1</v>
      </c>
      <c r="C876">
        <f>Signals!E875</f>
        <v>1</v>
      </c>
      <c r="D876">
        <f>Signals!G875</f>
        <v>0</v>
      </c>
      <c r="E876">
        <f>Signals!J875</f>
        <v>0</v>
      </c>
      <c r="F876">
        <f>Signals!K875</f>
        <v>0</v>
      </c>
      <c r="G876">
        <f>IF(Constants!$B$2=2,-B876,B876)</f>
        <v>1</v>
      </c>
      <c r="H876">
        <f>IF(Constants!$C$2=2,-C876,C876)</f>
        <v>1</v>
      </c>
      <c r="I876">
        <f t="shared" si="235"/>
        <v>1</v>
      </c>
      <c r="J876">
        <f t="shared" si="236"/>
        <v>1</v>
      </c>
      <c r="K876">
        <f t="shared" si="237"/>
        <v>1</v>
      </c>
      <c r="L876">
        <f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400.5</v>
      </c>
      <c r="M876">
        <f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400.5</v>
      </c>
      <c r="N876">
        <f t="shared" si="238"/>
        <v>400.5</v>
      </c>
      <c r="O876">
        <f t="shared" si="239"/>
        <v>400.5</v>
      </c>
      <c r="P876">
        <f>IF(I876&lt;&gt;0,(ABS(L876*Constants!$B$10)+50)/100,MAX(P875-ABS(N876*Constants!$B$4),0))</f>
        <v>0.54005</v>
      </c>
      <c r="Q876">
        <f>IF(J876&lt;&gt;0,(ABS(M876*Constants!$B$10)+50)/100,MAX(Q875-ABS(O876*Constants!$B$4),0))</f>
        <v>0.54005</v>
      </c>
      <c r="R876">
        <f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400.5</v>
      </c>
      <c r="S876">
        <f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400.5</v>
      </c>
      <c r="T876">
        <f t="shared" si="240"/>
        <v>400.5</v>
      </c>
      <c r="U876">
        <f t="shared" si="241"/>
        <v>400.5</v>
      </c>
      <c r="V876">
        <f>IF(I876&lt;&gt;0,(ABS(R876*Constants!$B$4)+50)/100,IF(R876=0,MAX((0-ABS(T876*Constants!$B$4)),0),(ABS(R876*Constants!$B$4)+50)/100))</f>
        <v>501.125</v>
      </c>
      <c r="W876">
        <f>IF(J876&lt;&gt;0,(ABS(S876*Constants!$B$4)+50)/100,IF(S876=0,MAX((0-ABS(U876*Constants!$B$4)),0),(ABS(S876*Constants!$B$4)+50)/100))</f>
        <v>501.125</v>
      </c>
      <c r="X876">
        <f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400.5</v>
      </c>
      <c r="Y876">
        <f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400.5</v>
      </c>
      <c r="Z876">
        <f t="shared" si="242"/>
        <v>400.5</v>
      </c>
      <c r="AA876">
        <f t="shared" si="243"/>
        <v>400.5</v>
      </c>
      <c r="AB876">
        <f>IF(I876&lt;&gt;0,(ABS(X876*Constants!$B$10)+50)/100,IF(X876=0,MAX((AB875-ABS(Z876*Constants!$B$4)),0),(ABS(X876*Constants!$B$4)+50)/100))</f>
        <v>0.54005</v>
      </c>
      <c r="AC876">
        <f>IF(J876&lt;&gt;0,(ABS(Y876*Constants!$B$10)+50)/100,IF(Y876=0,MAX((AC875-ABS(AA876*Constants!$B$4)),0),(ABS(Y876*Constants!$B$4)+50)/100))</f>
        <v>0.54005</v>
      </c>
      <c r="AD876">
        <f t="shared" si="244"/>
        <v>401</v>
      </c>
      <c r="AE876">
        <f t="shared" si="245"/>
        <v>400.5</v>
      </c>
      <c r="AF876">
        <f t="shared" si="246"/>
        <v>400.5</v>
      </c>
      <c r="AG876">
        <f>((Constants!$B$5*AG875)+Constants!$B$4*AD876+AH875)/(Constants!$B$5+Constants!$B$4)</f>
        <v>401</v>
      </c>
      <c r="AH876">
        <f>((Constants!$B$5*AG875)+Constants!$B$4*AD876+AH875)-(Constants!$B$5+Constants!$B$4)*AG876</f>
        <v>0</v>
      </c>
      <c r="AI876">
        <f>((Constants!$B$5*AI875)+Constants!$B$4*AE876+AJ875)/(Constants!$B$5+Constants!$B$4)</f>
        <v>400.5</v>
      </c>
      <c r="AJ876">
        <f>((Constants!$B$5*AI875)+Constants!$B$4*AE876+AJ875)-(Constants!$B$4+Constants!$B$5)*AI876</f>
        <v>0</v>
      </c>
      <c r="AK876">
        <f>((Constants!$B$5*AK875)+Constants!$B$4*AF876+AL875)/(Constants!$B$5+Constants!$B$4)</f>
        <v>400.5</v>
      </c>
      <c r="AL876">
        <f>((Constants!$B$5*AK875)+Constants!$B$4*AF876+AL875)-(Constants!$B$5+Constants!$B$4)*AK876</f>
        <v>0</v>
      </c>
      <c r="AM876">
        <f t="shared" si="247"/>
        <v>1</v>
      </c>
      <c r="AN876">
        <f t="shared" si="248"/>
        <v>1</v>
      </c>
      <c r="AO876">
        <f>(200000*(ABS(N876)-ABS(N874))+Constants!$B$7)/(2*Constants!$B$7)</f>
        <v>0.5</v>
      </c>
      <c r="AP876">
        <f>(200000*(ABS(O876)-ABS(O874))+Constants!$B$7)/(2*Constants!$B$7)</f>
        <v>0.5</v>
      </c>
      <c r="AQ876">
        <f t="shared" si="249"/>
        <v>1</v>
      </c>
      <c r="AR876">
        <f>(Constants!$B$3*Constants!$B$8*I876*K876+AS875)/(Constants!$B$9*Constants!$B$4)</f>
        <v>2.51327433628319</v>
      </c>
      <c r="AS876">
        <f>(Constants!$B$3*Constants!$B$8*I876*K876+AS875)-(AR876*Constants!$B$9*Constants!$B$4)</f>
        <v>0</v>
      </c>
      <c r="AT876">
        <f t="shared" si="250"/>
        <v>2196.60176991147</v>
      </c>
      <c r="AU876">
        <f t="array" ref="AU876">IF(SUMPRODUCT(--(SIGN(AN843:AN875)=SIGN(K844:K876)))=0,2,IF(AV875&gt;0,1,0))</f>
        <v>0</v>
      </c>
      <c r="AV876">
        <f>IF(AU876=2,ROUND(5*1000/Constants!$B$11,0),IF(AV875&gt;0,AV875-1,0))</f>
        <v>0</v>
      </c>
      <c r="AW876">
        <f t="shared" si="251"/>
        <v>0</v>
      </c>
      <c r="AX876">
        <f ca="1" t="array" ref="AX876">IF(AW876&gt;Constants!$B$12,2,IF(SUMPRODUCT(--(AX857:AX876=2))=0,0,1))</f>
        <v>2</v>
      </c>
      <c r="AZ876">
        <f t="array" ref="AZ876">IF(ABS(AG876)&gt;Constants!$B$13,2,IF(SUMPRODUCT(--(AZ856:AZ875=2))=0,0,1))</f>
        <v>0</v>
      </c>
    </row>
    <row r="877" spans="1:52">
      <c r="A877" s="3">
        <v>875</v>
      </c>
      <c r="B877">
        <f>Signals!D876</f>
        <v>1</v>
      </c>
      <c r="C877">
        <f>Signals!E876</f>
        <v>1</v>
      </c>
      <c r="D877">
        <f>Signals!G876</f>
        <v>0</v>
      </c>
      <c r="E877">
        <f>Signals!J876</f>
        <v>0</v>
      </c>
      <c r="F877">
        <f>Signals!K876</f>
        <v>0</v>
      </c>
      <c r="G877">
        <f>IF(Constants!$B$2=2,-B877,B877)</f>
        <v>1</v>
      </c>
      <c r="H877">
        <f>IF(Constants!$C$2=2,-C877,C877)</f>
        <v>1</v>
      </c>
      <c r="I877">
        <f t="shared" si="235"/>
        <v>1</v>
      </c>
      <c r="J877">
        <f t="shared" si="236"/>
        <v>1</v>
      </c>
      <c r="K877">
        <f t="shared" si="237"/>
        <v>1</v>
      </c>
      <c r="L877">
        <f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400.5</v>
      </c>
      <c r="M877">
        <f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400.5</v>
      </c>
      <c r="N877">
        <f t="shared" si="238"/>
        <v>400.5</v>
      </c>
      <c r="O877">
        <f t="shared" si="239"/>
        <v>400.5</v>
      </c>
      <c r="P877">
        <f>IF(I877&lt;&gt;0,(ABS(L877*Constants!$B$10)+50)/100,MAX(P876-ABS(N877*Constants!$B$4),0))</f>
        <v>0.54005</v>
      </c>
      <c r="Q877">
        <f>IF(J877&lt;&gt;0,(ABS(M877*Constants!$B$10)+50)/100,MAX(Q876-ABS(O877*Constants!$B$4),0))</f>
        <v>0.54005</v>
      </c>
      <c r="R877">
        <f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400.5</v>
      </c>
      <c r="S877">
        <f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400.5</v>
      </c>
      <c r="T877">
        <f t="shared" si="240"/>
        <v>400.5</v>
      </c>
      <c r="U877">
        <f t="shared" si="241"/>
        <v>400.5</v>
      </c>
      <c r="V877">
        <f>IF(I877&lt;&gt;0,(ABS(R877*Constants!$B$4)+50)/100,IF(R877=0,MAX((0-ABS(T877*Constants!$B$4)),0),(ABS(R877*Constants!$B$4)+50)/100))</f>
        <v>501.125</v>
      </c>
      <c r="W877">
        <f>IF(J877&lt;&gt;0,(ABS(S877*Constants!$B$4)+50)/100,IF(S877=0,MAX((0-ABS(U877*Constants!$B$4)),0),(ABS(S877*Constants!$B$4)+50)/100))</f>
        <v>501.125</v>
      </c>
      <c r="X877">
        <f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400.5</v>
      </c>
      <c r="Y877">
        <f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400.5</v>
      </c>
      <c r="Z877">
        <f t="shared" si="242"/>
        <v>400.5</v>
      </c>
      <c r="AA877">
        <f t="shared" si="243"/>
        <v>400.5</v>
      </c>
      <c r="AB877">
        <f>IF(I877&lt;&gt;0,(ABS(X877*Constants!$B$10)+50)/100,IF(X877=0,MAX((AB876-ABS(Z877*Constants!$B$4)),0),(ABS(X877*Constants!$B$4)+50)/100))</f>
        <v>0.54005</v>
      </c>
      <c r="AC877">
        <f>IF(J877&lt;&gt;0,(ABS(Y877*Constants!$B$10)+50)/100,IF(Y877=0,MAX((AC876-ABS(AA877*Constants!$B$4)),0),(ABS(Y877*Constants!$B$4)+50)/100))</f>
        <v>0.54005</v>
      </c>
      <c r="AD877">
        <f t="shared" si="244"/>
        <v>401</v>
      </c>
      <c r="AE877">
        <f t="shared" si="245"/>
        <v>400.5</v>
      </c>
      <c r="AF877">
        <f t="shared" si="246"/>
        <v>400.5</v>
      </c>
      <c r="AG877">
        <f>((Constants!$B$5*AG876)+Constants!$B$4*AD877+AH876)/(Constants!$B$5+Constants!$B$4)</f>
        <v>401</v>
      </c>
      <c r="AH877">
        <f>((Constants!$B$5*AG876)+Constants!$B$4*AD877+AH876)-(Constants!$B$5+Constants!$B$4)*AG877</f>
        <v>0</v>
      </c>
      <c r="AI877">
        <f>((Constants!$B$5*AI876)+Constants!$B$4*AE877+AJ876)/(Constants!$B$5+Constants!$B$4)</f>
        <v>400.5</v>
      </c>
      <c r="AJ877">
        <f>((Constants!$B$5*AI876)+Constants!$B$4*AE877+AJ876)-(Constants!$B$4+Constants!$B$5)*AI877</f>
        <v>0</v>
      </c>
      <c r="AK877">
        <f>((Constants!$B$5*AK876)+Constants!$B$4*AF877+AL876)/(Constants!$B$5+Constants!$B$4)</f>
        <v>400.5</v>
      </c>
      <c r="AL877">
        <f>((Constants!$B$5*AK876)+Constants!$B$4*AF877+AL876)-(Constants!$B$5+Constants!$B$4)*AK877</f>
        <v>0</v>
      </c>
      <c r="AM877">
        <f t="shared" si="247"/>
        <v>1</v>
      </c>
      <c r="AN877">
        <f t="shared" si="248"/>
        <v>1</v>
      </c>
      <c r="AO877">
        <f>(200000*(ABS(N877)-ABS(N875))+Constants!$B$7)/(2*Constants!$B$7)</f>
        <v>0.5</v>
      </c>
      <c r="AP877">
        <f>(200000*(ABS(O877)-ABS(O875))+Constants!$B$7)/(2*Constants!$B$7)</f>
        <v>0.5</v>
      </c>
      <c r="AQ877">
        <f t="shared" si="249"/>
        <v>1</v>
      </c>
      <c r="AR877">
        <f>(Constants!$B$3*Constants!$B$8*I877*K877+AS876)/(Constants!$B$9*Constants!$B$4)</f>
        <v>2.51327433628319</v>
      </c>
      <c r="AS877">
        <f>(Constants!$B$3*Constants!$B$8*I877*K877+AS876)-(AR877*Constants!$B$9*Constants!$B$4)</f>
        <v>0</v>
      </c>
      <c r="AT877">
        <f t="shared" si="250"/>
        <v>2199.11504424775</v>
      </c>
      <c r="AU877">
        <f t="array" ref="AU877">IF(SUMPRODUCT(--(SIGN(AN844:AN876)=SIGN(K845:K877)))=0,2,IF(AV876&gt;0,1,0))</f>
        <v>0</v>
      </c>
      <c r="AV877">
        <f>IF(AU877=2,ROUND(5*1000/Constants!$B$11,0),IF(AV876&gt;0,AV876-1,0))</f>
        <v>0</v>
      </c>
      <c r="AW877">
        <f t="shared" si="251"/>
        <v>0</v>
      </c>
      <c r="AX877">
        <f ca="1" t="array" ref="AX877">IF(AW877&gt;Constants!$B$12,2,IF(SUMPRODUCT(--(AX858:AX877=2))=0,0,1))</f>
        <v>2</v>
      </c>
      <c r="AZ877">
        <f t="array" ref="AZ877">IF(ABS(AG877)&gt;Constants!$B$13,2,IF(SUMPRODUCT(--(AZ857:AZ876=2))=0,0,1))</f>
        <v>0</v>
      </c>
    </row>
    <row r="878" spans="1:52">
      <c r="A878" s="3">
        <v>876</v>
      </c>
      <c r="B878">
        <f>Signals!D877</f>
        <v>1</v>
      </c>
      <c r="C878">
        <f>Signals!E877</f>
        <v>1</v>
      </c>
      <c r="D878">
        <f>Signals!G877</f>
        <v>0</v>
      </c>
      <c r="E878">
        <f>Signals!J877</f>
        <v>0</v>
      </c>
      <c r="F878">
        <f>Signals!K877</f>
        <v>0</v>
      </c>
      <c r="G878">
        <f>IF(Constants!$B$2=2,-B878,B878)</f>
        <v>1</v>
      </c>
      <c r="H878">
        <f>IF(Constants!$C$2=2,-C878,C878)</f>
        <v>1</v>
      </c>
      <c r="I878">
        <f t="shared" si="235"/>
        <v>1</v>
      </c>
      <c r="J878">
        <f t="shared" si="236"/>
        <v>1</v>
      </c>
      <c r="K878">
        <f t="shared" si="237"/>
        <v>1</v>
      </c>
      <c r="L878">
        <f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400.5</v>
      </c>
      <c r="M878">
        <f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400.5</v>
      </c>
      <c r="N878">
        <f t="shared" si="238"/>
        <v>400.5</v>
      </c>
      <c r="O878">
        <f t="shared" si="239"/>
        <v>400.5</v>
      </c>
      <c r="P878">
        <f>IF(I878&lt;&gt;0,(ABS(L878*Constants!$B$10)+50)/100,MAX(P877-ABS(N878*Constants!$B$4),0))</f>
        <v>0.54005</v>
      </c>
      <c r="Q878">
        <f>IF(J878&lt;&gt;0,(ABS(M878*Constants!$B$10)+50)/100,MAX(Q877-ABS(O878*Constants!$B$4),0))</f>
        <v>0.54005</v>
      </c>
      <c r="R878">
        <f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400.5</v>
      </c>
      <c r="S878">
        <f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400.5</v>
      </c>
      <c r="T878">
        <f t="shared" si="240"/>
        <v>400.5</v>
      </c>
      <c r="U878">
        <f t="shared" si="241"/>
        <v>400.5</v>
      </c>
      <c r="V878">
        <f>IF(I878&lt;&gt;0,(ABS(R878*Constants!$B$4)+50)/100,IF(R878=0,MAX((0-ABS(T878*Constants!$B$4)),0),(ABS(R878*Constants!$B$4)+50)/100))</f>
        <v>501.125</v>
      </c>
      <c r="W878">
        <f>IF(J878&lt;&gt;0,(ABS(S878*Constants!$B$4)+50)/100,IF(S878=0,MAX((0-ABS(U878*Constants!$B$4)),0),(ABS(S878*Constants!$B$4)+50)/100))</f>
        <v>501.125</v>
      </c>
      <c r="X878">
        <f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400.5</v>
      </c>
      <c r="Y878">
        <f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400.5</v>
      </c>
      <c r="Z878">
        <f t="shared" si="242"/>
        <v>400.5</v>
      </c>
      <c r="AA878">
        <f t="shared" si="243"/>
        <v>400.5</v>
      </c>
      <c r="AB878">
        <f>IF(I878&lt;&gt;0,(ABS(X878*Constants!$B$10)+50)/100,IF(X878=0,MAX((AB877-ABS(Z878*Constants!$B$4)),0),(ABS(X878*Constants!$B$4)+50)/100))</f>
        <v>0.54005</v>
      </c>
      <c r="AC878">
        <f>IF(J878&lt;&gt;0,(ABS(Y878*Constants!$B$10)+50)/100,IF(Y878=0,MAX((AC877-ABS(AA878*Constants!$B$4)),0),(ABS(Y878*Constants!$B$4)+50)/100))</f>
        <v>0.54005</v>
      </c>
      <c r="AD878">
        <f t="shared" si="244"/>
        <v>401</v>
      </c>
      <c r="AE878">
        <f t="shared" si="245"/>
        <v>400.5</v>
      </c>
      <c r="AF878">
        <f t="shared" si="246"/>
        <v>400.5</v>
      </c>
      <c r="AG878">
        <f>((Constants!$B$5*AG877)+Constants!$B$4*AD878+AH877)/(Constants!$B$5+Constants!$B$4)</f>
        <v>401</v>
      </c>
      <c r="AH878">
        <f>((Constants!$B$5*AG877)+Constants!$B$4*AD878+AH877)-(Constants!$B$5+Constants!$B$4)*AG878</f>
        <v>0</v>
      </c>
      <c r="AI878">
        <f>((Constants!$B$5*AI877)+Constants!$B$4*AE878+AJ877)/(Constants!$B$5+Constants!$B$4)</f>
        <v>400.5</v>
      </c>
      <c r="AJ878">
        <f>((Constants!$B$5*AI877)+Constants!$B$4*AE878+AJ877)-(Constants!$B$4+Constants!$B$5)*AI878</f>
        <v>0</v>
      </c>
      <c r="AK878">
        <f>((Constants!$B$5*AK877)+Constants!$B$4*AF878+AL877)/(Constants!$B$5+Constants!$B$4)</f>
        <v>400.5</v>
      </c>
      <c r="AL878">
        <f>((Constants!$B$5*AK877)+Constants!$B$4*AF878+AL877)-(Constants!$B$5+Constants!$B$4)*AK878</f>
        <v>0</v>
      </c>
      <c r="AM878">
        <f t="shared" si="247"/>
        <v>1</v>
      </c>
      <c r="AN878">
        <f t="shared" si="248"/>
        <v>1</v>
      </c>
      <c r="AO878">
        <f>(200000*(ABS(N878)-ABS(N876))+Constants!$B$7)/(2*Constants!$B$7)</f>
        <v>0.5</v>
      </c>
      <c r="AP878">
        <f>(200000*(ABS(O878)-ABS(O876))+Constants!$B$7)/(2*Constants!$B$7)</f>
        <v>0.5</v>
      </c>
      <c r="AQ878">
        <f t="shared" si="249"/>
        <v>1</v>
      </c>
      <c r="AR878">
        <f>(Constants!$B$3*Constants!$B$8*I878*K878+AS877)/(Constants!$B$9*Constants!$B$4)</f>
        <v>2.51327433628319</v>
      </c>
      <c r="AS878">
        <f>(Constants!$B$3*Constants!$B$8*I878*K878+AS877)-(AR878*Constants!$B$9*Constants!$B$4)</f>
        <v>0</v>
      </c>
      <c r="AT878">
        <f t="shared" si="250"/>
        <v>2201.62831858403</v>
      </c>
      <c r="AU878">
        <f t="array" ref="AU878">IF(SUMPRODUCT(--(SIGN(AN845:AN877)=SIGN(K846:K878)))=0,2,IF(AV877&gt;0,1,0))</f>
        <v>0</v>
      </c>
      <c r="AV878">
        <f>IF(AU878=2,ROUND(5*1000/Constants!$B$11,0),IF(AV877&gt;0,AV877-1,0))</f>
        <v>0</v>
      </c>
      <c r="AW878">
        <f t="shared" si="251"/>
        <v>0</v>
      </c>
      <c r="AX878">
        <f ca="1" t="array" ref="AX878">IF(AW878&gt;Constants!$B$12,2,IF(SUMPRODUCT(--(AX859:AX878=2))=0,0,1))</f>
        <v>2</v>
      </c>
      <c r="AZ878">
        <f t="array" ref="AZ878">IF(ABS(AG878)&gt;Constants!$B$13,2,IF(SUMPRODUCT(--(AZ858:AZ877=2))=0,0,1))</f>
        <v>0</v>
      </c>
    </row>
    <row r="879" spans="1:52">
      <c r="A879" s="3">
        <v>877</v>
      </c>
      <c r="B879">
        <f>Signals!D878</f>
        <v>1</v>
      </c>
      <c r="C879">
        <f>Signals!E878</f>
        <v>1</v>
      </c>
      <c r="D879">
        <f>Signals!G878</f>
        <v>0</v>
      </c>
      <c r="E879">
        <f>Signals!J878</f>
        <v>0</v>
      </c>
      <c r="F879">
        <f>Signals!K878</f>
        <v>0</v>
      </c>
      <c r="G879">
        <f>IF(Constants!$B$2=2,-B879,B879)</f>
        <v>1</v>
      </c>
      <c r="H879">
        <f>IF(Constants!$C$2=2,-C879,C879)</f>
        <v>1</v>
      </c>
      <c r="I879">
        <f t="shared" si="235"/>
        <v>1</v>
      </c>
      <c r="J879">
        <f t="shared" si="236"/>
        <v>1</v>
      </c>
      <c r="K879">
        <f t="shared" si="237"/>
        <v>1</v>
      </c>
      <c r="L879">
        <f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400.5</v>
      </c>
      <c r="M879">
        <f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400.5</v>
      </c>
      <c r="N879">
        <f t="shared" si="238"/>
        <v>400.5</v>
      </c>
      <c r="O879">
        <f t="shared" si="239"/>
        <v>400.5</v>
      </c>
      <c r="P879">
        <f>IF(I879&lt;&gt;0,(ABS(L879*Constants!$B$10)+50)/100,MAX(P878-ABS(N879*Constants!$B$4),0))</f>
        <v>0.54005</v>
      </c>
      <c r="Q879">
        <f>IF(J879&lt;&gt;0,(ABS(M879*Constants!$B$10)+50)/100,MAX(Q878-ABS(O879*Constants!$B$4),0))</f>
        <v>0.54005</v>
      </c>
      <c r="R879">
        <f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400.5</v>
      </c>
      <c r="S879">
        <f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400.5</v>
      </c>
      <c r="T879">
        <f t="shared" si="240"/>
        <v>400.5</v>
      </c>
      <c r="U879">
        <f t="shared" si="241"/>
        <v>400.5</v>
      </c>
      <c r="V879">
        <f>IF(I879&lt;&gt;0,(ABS(R879*Constants!$B$4)+50)/100,IF(R879=0,MAX((0-ABS(T879*Constants!$B$4)),0),(ABS(R879*Constants!$B$4)+50)/100))</f>
        <v>501.125</v>
      </c>
      <c r="W879">
        <f>IF(J879&lt;&gt;0,(ABS(S879*Constants!$B$4)+50)/100,IF(S879=0,MAX((0-ABS(U879*Constants!$B$4)),0),(ABS(S879*Constants!$B$4)+50)/100))</f>
        <v>501.125</v>
      </c>
      <c r="X879">
        <f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400.5</v>
      </c>
      <c r="Y879">
        <f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400.5</v>
      </c>
      <c r="Z879">
        <f t="shared" si="242"/>
        <v>400.5</v>
      </c>
      <c r="AA879">
        <f t="shared" si="243"/>
        <v>400.5</v>
      </c>
      <c r="AB879">
        <f>IF(I879&lt;&gt;0,(ABS(X879*Constants!$B$10)+50)/100,IF(X879=0,MAX((AB878-ABS(Z879*Constants!$B$4)),0),(ABS(X879*Constants!$B$4)+50)/100))</f>
        <v>0.54005</v>
      </c>
      <c r="AC879">
        <f>IF(J879&lt;&gt;0,(ABS(Y879*Constants!$B$10)+50)/100,IF(Y879=0,MAX((AC878-ABS(AA879*Constants!$B$4)),0),(ABS(Y879*Constants!$B$4)+50)/100))</f>
        <v>0.54005</v>
      </c>
      <c r="AD879">
        <f t="shared" si="244"/>
        <v>401</v>
      </c>
      <c r="AE879">
        <f t="shared" si="245"/>
        <v>400.5</v>
      </c>
      <c r="AF879">
        <f t="shared" si="246"/>
        <v>400.5</v>
      </c>
      <c r="AG879">
        <f>((Constants!$B$5*AG878)+Constants!$B$4*AD879+AH878)/(Constants!$B$5+Constants!$B$4)</f>
        <v>401</v>
      </c>
      <c r="AH879">
        <f>((Constants!$B$5*AG878)+Constants!$B$4*AD879+AH878)-(Constants!$B$5+Constants!$B$4)*AG879</f>
        <v>0</v>
      </c>
      <c r="AI879">
        <f>((Constants!$B$5*AI878)+Constants!$B$4*AE879+AJ878)/(Constants!$B$5+Constants!$B$4)</f>
        <v>400.5</v>
      </c>
      <c r="AJ879">
        <f>((Constants!$B$5*AI878)+Constants!$B$4*AE879+AJ878)-(Constants!$B$4+Constants!$B$5)*AI879</f>
        <v>0</v>
      </c>
      <c r="AK879">
        <f>((Constants!$B$5*AK878)+Constants!$B$4*AF879+AL878)/(Constants!$B$5+Constants!$B$4)</f>
        <v>400.5</v>
      </c>
      <c r="AL879">
        <f>((Constants!$B$5*AK878)+Constants!$B$4*AF879+AL878)-(Constants!$B$5+Constants!$B$4)*AK879</f>
        <v>0</v>
      </c>
      <c r="AM879">
        <f t="shared" si="247"/>
        <v>1</v>
      </c>
      <c r="AN879">
        <f t="shared" si="248"/>
        <v>1</v>
      </c>
      <c r="AO879">
        <f>(200000*(ABS(N879)-ABS(N877))+Constants!$B$7)/(2*Constants!$B$7)</f>
        <v>0.5</v>
      </c>
      <c r="AP879">
        <f>(200000*(ABS(O879)-ABS(O877))+Constants!$B$7)/(2*Constants!$B$7)</f>
        <v>0.5</v>
      </c>
      <c r="AQ879">
        <f t="shared" si="249"/>
        <v>1</v>
      </c>
      <c r="AR879">
        <f>(Constants!$B$3*Constants!$B$8*I879*K879+AS878)/(Constants!$B$9*Constants!$B$4)</f>
        <v>2.51327433628319</v>
      </c>
      <c r="AS879">
        <f>(Constants!$B$3*Constants!$B$8*I879*K879+AS878)-(AR879*Constants!$B$9*Constants!$B$4)</f>
        <v>0</v>
      </c>
      <c r="AT879">
        <f t="shared" si="250"/>
        <v>2204.14159292032</v>
      </c>
      <c r="AU879">
        <f t="array" ref="AU879">IF(SUMPRODUCT(--(SIGN(AN846:AN878)=SIGN(K847:K879)))=0,2,IF(AV878&gt;0,1,0))</f>
        <v>0</v>
      </c>
      <c r="AV879">
        <f>IF(AU879=2,ROUND(5*1000/Constants!$B$11,0),IF(AV878&gt;0,AV878-1,0))</f>
        <v>0</v>
      </c>
      <c r="AW879">
        <f t="shared" si="251"/>
        <v>0</v>
      </c>
      <c r="AX879">
        <f ca="1" t="array" ref="AX879">IF(AW879&gt;Constants!$B$12,2,IF(SUMPRODUCT(--(AX860:AX879=2))=0,0,1))</f>
        <v>2</v>
      </c>
      <c r="AZ879">
        <f t="array" ref="AZ879">IF(ABS(AG879)&gt;Constants!$B$13,2,IF(SUMPRODUCT(--(AZ859:AZ878=2))=0,0,1))</f>
        <v>0</v>
      </c>
    </row>
    <row r="880" spans="1:52">
      <c r="A880" s="3">
        <v>878</v>
      </c>
      <c r="B880">
        <f>Signals!D879</f>
        <v>1</v>
      </c>
      <c r="C880">
        <f>Signals!E879</f>
        <v>1</v>
      </c>
      <c r="D880">
        <f>Signals!G879</f>
        <v>0</v>
      </c>
      <c r="E880">
        <f>Signals!J879</f>
        <v>0</v>
      </c>
      <c r="F880">
        <f>Signals!K879</f>
        <v>0</v>
      </c>
      <c r="G880">
        <f>IF(Constants!$B$2=2,-B880,B880)</f>
        <v>1</v>
      </c>
      <c r="H880">
        <f>IF(Constants!$C$2=2,-C880,C880)</f>
        <v>1</v>
      </c>
      <c r="I880">
        <f t="shared" si="235"/>
        <v>1</v>
      </c>
      <c r="J880">
        <f t="shared" si="236"/>
        <v>1</v>
      </c>
      <c r="K880">
        <f t="shared" si="237"/>
        <v>1</v>
      </c>
      <c r="L880">
        <f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400.5</v>
      </c>
      <c r="M880">
        <f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400.5</v>
      </c>
      <c r="N880">
        <f t="shared" si="238"/>
        <v>400.5</v>
      </c>
      <c r="O880">
        <f t="shared" si="239"/>
        <v>400.5</v>
      </c>
      <c r="P880">
        <f>IF(I880&lt;&gt;0,(ABS(L880*Constants!$B$10)+50)/100,MAX(P879-ABS(N880*Constants!$B$4),0))</f>
        <v>0.54005</v>
      </c>
      <c r="Q880">
        <f>IF(J880&lt;&gt;0,(ABS(M880*Constants!$B$10)+50)/100,MAX(Q879-ABS(O880*Constants!$B$4),0))</f>
        <v>0.54005</v>
      </c>
      <c r="R880">
        <f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400.5</v>
      </c>
      <c r="S880">
        <f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400.5</v>
      </c>
      <c r="T880">
        <f t="shared" si="240"/>
        <v>400.5</v>
      </c>
      <c r="U880">
        <f t="shared" si="241"/>
        <v>400.5</v>
      </c>
      <c r="V880">
        <f>IF(I880&lt;&gt;0,(ABS(R880*Constants!$B$4)+50)/100,IF(R880=0,MAX((0-ABS(T880*Constants!$B$4)),0),(ABS(R880*Constants!$B$4)+50)/100))</f>
        <v>501.125</v>
      </c>
      <c r="W880">
        <f>IF(J880&lt;&gt;0,(ABS(S880*Constants!$B$4)+50)/100,IF(S880=0,MAX((0-ABS(U880*Constants!$B$4)),0),(ABS(S880*Constants!$B$4)+50)/100))</f>
        <v>501.125</v>
      </c>
      <c r="X880">
        <f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400.5</v>
      </c>
      <c r="Y880">
        <f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400.5</v>
      </c>
      <c r="Z880">
        <f t="shared" si="242"/>
        <v>400.5</v>
      </c>
      <c r="AA880">
        <f t="shared" si="243"/>
        <v>400.5</v>
      </c>
      <c r="AB880">
        <f>IF(I880&lt;&gt;0,(ABS(X880*Constants!$B$10)+50)/100,IF(X880=0,MAX((AB879-ABS(Z880*Constants!$B$4)),0),(ABS(X880*Constants!$B$4)+50)/100))</f>
        <v>0.54005</v>
      </c>
      <c r="AC880">
        <f>IF(J880&lt;&gt;0,(ABS(Y880*Constants!$B$10)+50)/100,IF(Y880=0,MAX((AC879-ABS(AA880*Constants!$B$4)),0),(ABS(Y880*Constants!$B$4)+50)/100))</f>
        <v>0.54005</v>
      </c>
      <c r="AD880">
        <f t="shared" si="244"/>
        <v>401</v>
      </c>
      <c r="AE880">
        <f t="shared" si="245"/>
        <v>400.5</v>
      </c>
      <c r="AF880">
        <f t="shared" si="246"/>
        <v>400.5</v>
      </c>
      <c r="AG880">
        <f>((Constants!$B$5*AG879)+Constants!$B$4*AD880+AH879)/(Constants!$B$5+Constants!$B$4)</f>
        <v>401</v>
      </c>
      <c r="AH880">
        <f>((Constants!$B$5*AG879)+Constants!$B$4*AD880+AH879)-(Constants!$B$5+Constants!$B$4)*AG880</f>
        <v>0</v>
      </c>
      <c r="AI880">
        <f>((Constants!$B$5*AI879)+Constants!$B$4*AE880+AJ879)/(Constants!$B$5+Constants!$B$4)</f>
        <v>400.5</v>
      </c>
      <c r="AJ880">
        <f>((Constants!$B$5*AI879)+Constants!$B$4*AE880+AJ879)-(Constants!$B$4+Constants!$B$5)*AI880</f>
        <v>0</v>
      </c>
      <c r="AK880">
        <f>((Constants!$B$5*AK879)+Constants!$B$4*AF880+AL879)/(Constants!$B$5+Constants!$B$4)</f>
        <v>400.5</v>
      </c>
      <c r="AL880">
        <f>((Constants!$B$5*AK879)+Constants!$B$4*AF880+AL879)-(Constants!$B$5+Constants!$B$4)*AK880</f>
        <v>0</v>
      </c>
      <c r="AM880">
        <f t="shared" si="247"/>
        <v>1</v>
      </c>
      <c r="AN880">
        <f t="shared" si="248"/>
        <v>1</v>
      </c>
      <c r="AO880">
        <f>(200000*(ABS(N880)-ABS(N878))+Constants!$B$7)/(2*Constants!$B$7)</f>
        <v>0.5</v>
      </c>
      <c r="AP880">
        <f>(200000*(ABS(O880)-ABS(O878))+Constants!$B$7)/(2*Constants!$B$7)</f>
        <v>0.5</v>
      </c>
      <c r="AQ880">
        <f t="shared" si="249"/>
        <v>1</v>
      </c>
      <c r="AR880">
        <f>(Constants!$B$3*Constants!$B$8*I880*K880+AS879)/(Constants!$B$9*Constants!$B$4)</f>
        <v>2.51327433628319</v>
      </c>
      <c r="AS880">
        <f>(Constants!$B$3*Constants!$B$8*I880*K880+AS879)-(AR880*Constants!$B$9*Constants!$B$4)</f>
        <v>0</v>
      </c>
      <c r="AT880">
        <f t="shared" si="250"/>
        <v>2206.6548672566</v>
      </c>
      <c r="AU880">
        <f t="array" ref="AU880">IF(SUMPRODUCT(--(SIGN(AN847:AN879)=SIGN(K848:K880)))=0,2,IF(AV879&gt;0,1,0))</f>
        <v>0</v>
      </c>
      <c r="AV880">
        <f>IF(AU880=2,ROUND(5*1000/Constants!$B$11,0),IF(AV879&gt;0,AV879-1,0))</f>
        <v>0</v>
      </c>
      <c r="AW880">
        <f t="shared" si="251"/>
        <v>0</v>
      </c>
      <c r="AX880">
        <f ca="1" t="array" ref="AX880">IF(AW880&gt;Constants!$B$12,2,IF(SUMPRODUCT(--(AX861:AX880=2))=0,0,1))</f>
        <v>2</v>
      </c>
      <c r="AZ880">
        <f t="array" ref="AZ880">IF(ABS(AG880)&gt;Constants!$B$13,2,IF(SUMPRODUCT(--(AZ860:AZ879=2))=0,0,1))</f>
        <v>0</v>
      </c>
    </row>
    <row r="881" spans="1:52">
      <c r="A881" s="3">
        <v>879</v>
      </c>
      <c r="B881">
        <f>Signals!D880</f>
        <v>1</v>
      </c>
      <c r="C881">
        <f>Signals!E880</f>
        <v>1</v>
      </c>
      <c r="D881">
        <f>Signals!G880</f>
        <v>0</v>
      </c>
      <c r="E881">
        <f>Signals!J880</f>
        <v>0</v>
      </c>
      <c r="F881">
        <f>Signals!K880</f>
        <v>0</v>
      </c>
      <c r="G881">
        <f>IF(Constants!$B$2=2,-B881,B881)</f>
        <v>1</v>
      </c>
      <c r="H881">
        <f>IF(Constants!$C$2=2,-C881,C881)</f>
        <v>1</v>
      </c>
      <c r="I881">
        <f t="shared" si="235"/>
        <v>1</v>
      </c>
      <c r="J881">
        <f t="shared" si="236"/>
        <v>1</v>
      </c>
      <c r="K881">
        <f t="shared" si="237"/>
        <v>1</v>
      </c>
      <c r="L881">
        <f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400.5</v>
      </c>
      <c r="M881">
        <f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400.5</v>
      </c>
      <c r="N881">
        <f t="shared" si="238"/>
        <v>400.5</v>
      </c>
      <c r="O881">
        <f t="shared" si="239"/>
        <v>400.5</v>
      </c>
      <c r="P881">
        <f>IF(I881&lt;&gt;0,(ABS(L881*Constants!$B$10)+50)/100,MAX(P880-ABS(N881*Constants!$B$4),0))</f>
        <v>0.54005</v>
      </c>
      <c r="Q881">
        <f>IF(J881&lt;&gt;0,(ABS(M881*Constants!$B$10)+50)/100,MAX(Q880-ABS(O881*Constants!$B$4),0))</f>
        <v>0.54005</v>
      </c>
      <c r="R881">
        <f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400.5</v>
      </c>
      <c r="S881">
        <f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400.5</v>
      </c>
      <c r="T881">
        <f t="shared" si="240"/>
        <v>400.5</v>
      </c>
      <c r="U881">
        <f t="shared" si="241"/>
        <v>400.5</v>
      </c>
      <c r="V881">
        <f>IF(I881&lt;&gt;0,(ABS(R881*Constants!$B$4)+50)/100,IF(R881=0,MAX((0-ABS(T881*Constants!$B$4)),0),(ABS(R881*Constants!$B$4)+50)/100))</f>
        <v>501.125</v>
      </c>
      <c r="W881">
        <f>IF(J881&lt;&gt;0,(ABS(S881*Constants!$B$4)+50)/100,IF(S881=0,MAX((0-ABS(U881*Constants!$B$4)),0),(ABS(S881*Constants!$B$4)+50)/100))</f>
        <v>501.125</v>
      </c>
      <c r="X881">
        <f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400.5</v>
      </c>
      <c r="Y881">
        <f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400.5</v>
      </c>
      <c r="Z881">
        <f t="shared" si="242"/>
        <v>400.5</v>
      </c>
      <c r="AA881">
        <f t="shared" si="243"/>
        <v>400.5</v>
      </c>
      <c r="AB881">
        <f>IF(I881&lt;&gt;0,(ABS(X881*Constants!$B$10)+50)/100,IF(X881=0,MAX((AB880-ABS(Z881*Constants!$B$4)),0),(ABS(X881*Constants!$B$4)+50)/100))</f>
        <v>0.54005</v>
      </c>
      <c r="AC881">
        <f>IF(J881&lt;&gt;0,(ABS(Y881*Constants!$B$10)+50)/100,IF(Y881=0,MAX((AC880-ABS(AA881*Constants!$B$4)),0),(ABS(Y881*Constants!$B$4)+50)/100))</f>
        <v>0.54005</v>
      </c>
      <c r="AD881">
        <f t="shared" si="244"/>
        <v>401</v>
      </c>
      <c r="AE881">
        <f t="shared" si="245"/>
        <v>400.5</v>
      </c>
      <c r="AF881">
        <f t="shared" si="246"/>
        <v>400.5</v>
      </c>
      <c r="AG881">
        <f>((Constants!$B$5*AG880)+Constants!$B$4*AD881+AH880)/(Constants!$B$5+Constants!$B$4)</f>
        <v>401</v>
      </c>
      <c r="AH881">
        <f>((Constants!$B$5*AG880)+Constants!$B$4*AD881+AH880)-(Constants!$B$5+Constants!$B$4)*AG881</f>
        <v>0</v>
      </c>
      <c r="AI881">
        <f>((Constants!$B$5*AI880)+Constants!$B$4*AE881+AJ880)/(Constants!$B$5+Constants!$B$4)</f>
        <v>400.5</v>
      </c>
      <c r="AJ881">
        <f>((Constants!$B$5*AI880)+Constants!$B$4*AE881+AJ880)-(Constants!$B$4+Constants!$B$5)*AI881</f>
        <v>0</v>
      </c>
      <c r="AK881">
        <f>((Constants!$B$5*AK880)+Constants!$B$4*AF881+AL880)/(Constants!$B$5+Constants!$B$4)</f>
        <v>400.5</v>
      </c>
      <c r="AL881">
        <f>((Constants!$B$5*AK880)+Constants!$B$4*AF881+AL880)-(Constants!$B$5+Constants!$B$4)*AK881</f>
        <v>0</v>
      </c>
      <c r="AM881">
        <f t="shared" si="247"/>
        <v>1</v>
      </c>
      <c r="AN881">
        <f t="shared" si="248"/>
        <v>1</v>
      </c>
      <c r="AO881">
        <f>(200000*(ABS(N881)-ABS(N879))+Constants!$B$7)/(2*Constants!$B$7)</f>
        <v>0.5</v>
      </c>
      <c r="AP881">
        <f>(200000*(ABS(O881)-ABS(O879))+Constants!$B$7)/(2*Constants!$B$7)</f>
        <v>0.5</v>
      </c>
      <c r="AQ881">
        <f t="shared" si="249"/>
        <v>1</v>
      </c>
      <c r="AR881">
        <f>(Constants!$B$3*Constants!$B$8*I881*K881+AS880)/(Constants!$B$9*Constants!$B$4)</f>
        <v>2.51327433628319</v>
      </c>
      <c r="AS881">
        <f>(Constants!$B$3*Constants!$B$8*I881*K881+AS880)-(AR881*Constants!$B$9*Constants!$B$4)</f>
        <v>0</v>
      </c>
      <c r="AT881">
        <f t="shared" si="250"/>
        <v>2209.16814159288</v>
      </c>
      <c r="AU881">
        <f t="array" ref="AU881">IF(SUMPRODUCT(--(SIGN(AN848:AN880)=SIGN(K849:K881)))=0,2,IF(AV880&gt;0,1,0))</f>
        <v>0</v>
      </c>
      <c r="AV881">
        <f>IF(AU881=2,ROUND(5*1000/Constants!$B$11,0),IF(AV880&gt;0,AV880-1,0))</f>
        <v>0</v>
      </c>
      <c r="AW881">
        <f t="shared" si="251"/>
        <v>0</v>
      </c>
      <c r="AX881">
        <f ca="1" t="array" ref="AX881">IF(AW881&gt;Constants!$B$12,2,IF(SUMPRODUCT(--(AX862:AX881=2))=0,0,1))</f>
        <v>2</v>
      </c>
      <c r="AZ881">
        <f t="array" ref="AZ881">IF(ABS(AG881)&gt;Constants!$B$13,2,IF(SUMPRODUCT(--(AZ861:AZ880=2))=0,0,1))</f>
        <v>0</v>
      </c>
    </row>
    <row r="882" spans="1:52">
      <c r="A882" s="3">
        <v>880</v>
      </c>
      <c r="B882">
        <f>Signals!D881</f>
        <v>1</v>
      </c>
      <c r="C882">
        <f>Signals!E881</f>
        <v>1</v>
      </c>
      <c r="D882">
        <f>Signals!G881</f>
        <v>0</v>
      </c>
      <c r="E882">
        <f>Signals!J881</f>
        <v>0</v>
      </c>
      <c r="F882">
        <f>Signals!K881</f>
        <v>0</v>
      </c>
      <c r="G882">
        <f>IF(Constants!$B$2=2,-B882,B882)</f>
        <v>1</v>
      </c>
      <c r="H882">
        <f>IF(Constants!$C$2=2,-C882,C882)</f>
        <v>1</v>
      </c>
      <c r="I882">
        <f t="shared" si="235"/>
        <v>1</v>
      </c>
      <c r="J882">
        <f t="shared" si="236"/>
        <v>1</v>
      </c>
      <c r="K882">
        <f t="shared" si="237"/>
        <v>1</v>
      </c>
      <c r="L882">
        <f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400.5</v>
      </c>
      <c r="M882">
        <f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400.5</v>
      </c>
      <c r="N882">
        <f t="shared" si="238"/>
        <v>400.5</v>
      </c>
      <c r="O882">
        <f t="shared" si="239"/>
        <v>400.5</v>
      </c>
      <c r="P882">
        <f>IF(I882&lt;&gt;0,(ABS(L882*Constants!$B$10)+50)/100,MAX(P881-ABS(N882*Constants!$B$4),0))</f>
        <v>0.54005</v>
      </c>
      <c r="Q882">
        <f>IF(J882&lt;&gt;0,(ABS(M882*Constants!$B$10)+50)/100,MAX(Q881-ABS(O882*Constants!$B$4),0))</f>
        <v>0.54005</v>
      </c>
      <c r="R882">
        <f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400.5</v>
      </c>
      <c r="S882">
        <f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400.5</v>
      </c>
      <c r="T882">
        <f t="shared" si="240"/>
        <v>400.5</v>
      </c>
      <c r="U882">
        <f t="shared" si="241"/>
        <v>400.5</v>
      </c>
      <c r="V882">
        <f>IF(I882&lt;&gt;0,(ABS(R882*Constants!$B$4)+50)/100,IF(R882=0,MAX((0-ABS(T882*Constants!$B$4)),0),(ABS(R882*Constants!$B$4)+50)/100))</f>
        <v>501.125</v>
      </c>
      <c r="W882">
        <f>IF(J882&lt;&gt;0,(ABS(S882*Constants!$B$4)+50)/100,IF(S882=0,MAX((0-ABS(U882*Constants!$B$4)),0),(ABS(S882*Constants!$B$4)+50)/100))</f>
        <v>501.125</v>
      </c>
      <c r="X882">
        <f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400.5</v>
      </c>
      <c r="Y882">
        <f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400.5</v>
      </c>
      <c r="Z882">
        <f t="shared" si="242"/>
        <v>400.5</v>
      </c>
      <c r="AA882">
        <f t="shared" si="243"/>
        <v>400.5</v>
      </c>
      <c r="AB882">
        <f>IF(I882&lt;&gt;0,(ABS(X882*Constants!$B$10)+50)/100,IF(X882=0,MAX((AB881-ABS(Z882*Constants!$B$4)),0),(ABS(X882*Constants!$B$4)+50)/100))</f>
        <v>0.54005</v>
      </c>
      <c r="AC882">
        <f>IF(J882&lt;&gt;0,(ABS(Y882*Constants!$B$10)+50)/100,IF(Y882=0,MAX((AC881-ABS(AA882*Constants!$B$4)),0),(ABS(Y882*Constants!$B$4)+50)/100))</f>
        <v>0.54005</v>
      </c>
      <c r="AD882">
        <f t="shared" si="244"/>
        <v>401</v>
      </c>
      <c r="AE882">
        <f t="shared" si="245"/>
        <v>400.5</v>
      </c>
      <c r="AF882">
        <f t="shared" si="246"/>
        <v>400.5</v>
      </c>
      <c r="AG882">
        <f>((Constants!$B$5*AG881)+Constants!$B$4*AD882+AH881)/(Constants!$B$5+Constants!$B$4)</f>
        <v>401</v>
      </c>
      <c r="AH882">
        <f>((Constants!$B$5*AG881)+Constants!$B$4*AD882+AH881)-(Constants!$B$5+Constants!$B$4)*AG882</f>
        <v>0</v>
      </c>
      <c r="AI882">
        <f>((Constants!$B$5*AI881)+Constants!$B$4*AE882+AJ881)/(Constants!$B$5+Constants!$B$4)</f>
        <v>400.5</v>
      </c>
      <c r="AJ882">
        <f>((Constants!$B$5*AI881)+Constants!$B$4*AE882+AJ881)-(Constants!$B$4+Constants!$B$5)*AI882</f>
        <v>0</v>
      </c>
      <c r="AK882">
        <f>((Constants!$B$5*AK881)+Constants!$B$4*AF882+AL881)/(Constants!$B$5+Constants!$B$4)</f>
        <v>400.5</v>
      </c>
      <c r="AL882">
        <f>((Constants!$B$5*AK881)+Constants!$B$4*AF882+AL881)-(Constants!$B$5+Constants!$B$4)*AK882</f>
        <v>0</v>
      </c>
      <c r="AM882">
        <f t="shared" si="247"/>
        <v>1</v>
      </c>
      <c r="AN882">
        <f t="shared" si="248"/>
        <v>1</v>
      </c>
      <c r="AO882">
        <f>(200000*(ABS(N882)-ABS(N880))+Constants!$B$7)/(2*Constants!$B$7)</f>
        <v>0.5</v>
      </c>
      <c r="AP882">
        <f>(200000*(ABS(O882)-ABS(O880))+Constants!$B$7)/(2*Constants!$B$7)</f>
        <v>0.5</v>
      </c>
      <c r="AQ882">
        <f t="shared" si="249"/>
        <v>1</v>
      </c>
      <c r="AR882">
        <f>(Constants!$B$3*Constants!$B$8*I882*K882+AS881)/(Constants!$B$9*Constants!$B$4)</f>
        <v>2.51327433628319</v>
      </c>
      <c r="AS882">
        <f>(Constants!$B$3*Constants!$B$8*I882*K882+AS881)-(AR882*Constants!$B$9*Constants!$B$4)</f>
        <v>0</v>
      </c>
      <c r="AT882">
        <f t="shared" si="250"/>
        <v>2211.68141592917</v>
      </c>
      <c r="AU882">
        <f t="array" ref="AU882">IF(SUMPRODUCT(--(SIGN(AN849:AN881)=SIGN(K850:K882)))=0,2,IF(AV881&gt;0,1,0))</f>
        <v>0</v>
      </c>
      <c r="AV882">
        <f>IF(AU882=2,ROUND(5*1000/Constants!$B$11,0),IF(AV881&gt;0,AV881-1,0))</f>
        <v>0</v>
      </c>
      <c r="AW882">
        <f t="shared" si="251"/>
        <v>0</v>
      </c>
      <c r="AX882">
        <f ca="1" t="array" ref="AX882">IF(AW882&gt;Constants!$B$12,2,IF(SUMPRODUCT(--(AX863:AX882=2))=0,0,1))</f>
        <v>2</v>
      </c>
      <c r="AZ882">
        <f t="array" ref="AZ882">IF(ABS(AG882)&gt;Constants!$B$13,2,IF(SUMPRODUCT(--(AZ862:AZ881=2))=0,0,1))</f>
        <v>0</v>
      </c>
    </row>
    <row r="883" spans="1:52">
      <c r="A883" s="3">
        <v>881</v>
      </c>
      <c r="B883">
        <f>Signals!D882</f>
        <v>1</v>
      </c>
      <c r="C883">
        <f>Signals!E882</f>
        <v>1</v>
      </c>
      <c r="D883">
        <f>Signals!G882</f>
        <v>0</v>
      </c>
      <c r="E883">
        <f>Signals!J882</f>
        <v>0</v>
      </c>
      <c r="F883">
        <f>Signals!K882</f>
        <v>0</v>
      </c>
      <c r="G883">
        <f>IF(Constants!$B$2=2,-B883,B883)</f>
        <v>1</v>
      </c>
      <c r="H883">
        <f>IF(Constants!$C$2=2,-C883,C883)</f>
        <v>1</v>
      </c>
      <c r="I883">
        <f t="shared" si="235"/>
        <v>1</v>
      </c>
      <c r="J883">
        <f t="shared" si="236"/>
        <v>1</v>
      </c>
      <c r="K883">
        <f t="shared" si="237"/>
        <v>1</v>
      </c>
      <c r="L883">
        <f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400.5</v>
      </c>
      <c r="M883">
        <f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400.5</v>
      </c>
      <c r="N883">
        <f t="shared" si="238"/>
        <v>400.5</v>
      </c>
      <c r="O883">
        <f t="shared" si="239"/>
        <v>400.5</v>
      </c>
      <c r="P883">
        <f>IF(I883&lt;&gt;0,(ABS(L883*Constants!$B$10)+50)/100,MAX(P882-ABS(N883*Constants!$B$4),0))</f>
        <v>0.54005</v>
      </c>
      <c r="Q883">
        <f>IF(J883&lt;&gt;0,(ABS(M883*Constants!$B$10)+50)/100,MAX(Q882-ABS(O883*Constants!$B$4),0))</f>
        <v>0.54005</v>
      </c>
      <c r="R883">
        <f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400.5</v>
      </c>
      <c r="S883">
        <f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400.5</v>
      </c>
      <c r="T883">
        <f t="shared" si="240"/>
        <v>400.5</v>
      </c>
      <c r="U883">
        <f t="shared" si="241"/>
        <v>400.5</v>
      </c>
      <c r="V883">
        <f>IF(I883&lt;&gt;0,(ABS(R883*Constants!$B$4)+50)/100,IF(R883=0,MAX((0-ABS(T883*Constants!$B$4)),0),(ABS(R883*Constants!$B$4)+50)/100))</f>
        <v>501.125</v>
      </c>
      <c r="W883">
        <f>IF(J883&lt;&gt;0,(ABS(S883*Constants!$B$4)+50)/100,IF(S883=0,MAX((0-ABS(U883*Constants!$B$4)),0),(ABS(S883*Constants!$B$4)+50)/100))</f>
        <v>501.125</v>
      </c>
      <c r="X883">
        <f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400.5</v>
      </c>
      <c r="Y883">
        <f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400.5</v>
      </c>
      <c r="Z883">
        <f t="shared" si="242"/>
        <v>400.5</v>
      </c>
      <c r="AA883">
        <f t="shared" si="243"/>
        <v>400.5</v>
      </c>
      <c r="AB883">
        <f>IF(I883&lt;&gt;0,(ABS(X883*Constants!$B$10)+50)/100,IF(X883=0,MAX((AB882-ABS(Z883*Constants!$B$4)),0),(ABS(X883*Constants!$B$4)+50)/100))</f>
        <v>0.54005</v>
      </c>
      <c r="AC883">
        <f>IF(J883&lt;&gt;0,(ABS(Y883*Constants!$B$10)+50)/100,IF(Y883=0,MAX((AC882-ABS(AA883*Constants!$B$4)),0),(ABS(Y883*Constants!$B$4)+50)/100))</f>
        <v>0.54005</v>
      </c>
      <c r="AD883">
        <f t="shared" si="244"/>
        <v>401</v>
      </c>
      <c r="AE883">
        <f t="shared" si="245"/>
        <v>400.5</v>
      </c>
      <c r="AF883">
        <f t="shared" si="246"/>
        <v>400.5</v>
      </c>
      <c r="AG883">
        <f>((Constants!$B$5*AG882)+Constants!$B$4*AD883+AH882)/(Constants!$B$5+Constants!$B$4)</f>
        <v>401</v>
      </c>
      <c r="AH883">
        <f>((Constants!$B$5*AG882)+Constants!$B$4*AD883+AH882)-(Constants!$B$5+Constants!$B$4)*AG883</f>
        <v>0</v>
      </c>
      <c r="AI883">
        <f>((Constants!$B$5*AI882)+Constants!$B$4*AE883+AJ882)/(Constants!$B$5+Constants!$B$4)</f>
        <v>400.5</v>
      </c>
      <c r="AJ883">
        <f>((Constants!$B$5*AI882)+Constants!$B$4*AE883+AJ882)-(Constants!$B$4+Constants!$B$5)*AI883</f>
        <v>0</v>
      </c>
      <c r="AK883">
        <f>((Constants!$B$5*AK882)+Constants!$B$4*AF883+AL882)/(Constants!$B$5+Constants!$B$4)</f>
        <v>400.5</v>
      </c>
      <c r="AL883">
        <f>((Constants!$B$5*AK882)+Constants!$B$4*AF883+AL882)-(Constants!$B$5+Constants!$B$4)*AK883</f>
        <v>0</v>
      </c>
      <c r="AM883">
        <f t="shared" si="247"/>
        <v>1</v>
      </c>
      <c r="AN883">
        <f t="shared" si="248"/>
        <v>1</v>
      </c>
      <c r="AO883">
        <f>(200000*(ABS(N883)-ABS(N881))+Constants!$B$7)/(2*Constants!$B$7)</f>
        <v>0.5</v>
      </c>
      <c r="AP883">
        <f>(200000*(ABS(O883)-ABS(O881))+Constants!$B$7)/(2*Constants!$B$7)</f>
        <v>0.5</v>
      </c>
      <c r="AQ883">
        <f t="shared" si="249"/>
        <v>1</v>
      </c>
      <c r="AR883">
        <f>(Constants!$B$3*Constants!$B$8*I883*K883+AS882)/(Constants!$B$9*Constants!$B$4)</f>
        <v>2.51327433628319</v>
      </c>
      <c r="AS883">
        <f>(Constants!$B$3*Constants!$B$8*I883*K883+AS882)-(AR883*Constants!$B$9*Constants!$B$4)</f>
        <v>0</v>
      </c>
      <c r="AT883">
        <f t="shared" si="250"/>
        <v>2214.19469026545</v>
      </c>
      <c r="AU883">
        <f t="array" ref="AU883">IF(SUMPRODUCT(--(SIGN(AN850:AN882)=SIGN(K851:K883)))=0,2,IF(AV882&gt;0,1,0))</f>
        <v>0</v>
      </c>
      <c r="AV883">
        <f>IF(AU883=2,ROUND(5*1000/Constants!$B$11,0),IF(AV882&gt;0,AV882-1,0))</f>
        <v>0</v>
      </c>
      <c r="AW883">
        <f t="shared" si="251"/>
        <v>0</v>
      </c>
      <c r="AX883">
        <f ca="1" t="array" ref="AX883">IF(AW883&gt;Constants!$B$12,2,IF(SUMPRODUCT(--(AX864:AX883=2))=0,0,1))</f>
        <v>2</v>
      </c>
      <c r="AZ883">
        <f t="array" ref="AZ883">IF(ABS(AG883)&gt;Constants!$B$13,2,IF(SUMPRODUCT(--(AZ863:AZ882=2))=0,0,1))</f>
        <v>0</v>
      </c>
    </row>
    <row r="884" spans="1:52">
      <c r="A884" s="3">
        <v>882</v>
      </c>
      <c r="B884">
        <f>Signals!D883</f>
        <v>1</v>
      </c>
      <c r="C884">
        <f>Signals!E883</f>
        <v>1</v>
      </c>
      <c r="D884">
        <f>Signals!G883</f>
        <v>0</v>
      </c>
      <c r="E884">
        <f>Signals!J883</f>
        <v>0</v>
      </c>
      <c r="F884">
        <f>Signals!K883</f>
        <v>0</v>
      </c>
      <c r="G884">
        <f>IF(Constants!$B$2=2,-B884,B884)</f>
        <v>1</v>
      </c>
      <c r="H884">
        <f>IF(Constants!$C$2=2,-C884,C884)</f>
        <v>1</v>
      </c>
      <c r="I884">
        <f t="shared" si="235"/>
        <v>1</v>
      </c>
      <c r="J884">
        <f t="shared" si="236"/>
        <v>1</v>
      </c>
      <c r="K884">
        <f t="shared" si="237"/>
        <v>1</v>
      </c>
      <c r="L884">
        <f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400.5</v>
      </c>
      <c r="M884">
        <f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400.5</v>
      </c>
      <c r="N884">
        <f t="shared" si="238"/>
        <v>400.5</v>
      </c>
      <c r="O884">
        <f t="shared" si="239"/>
        <v>400.5</v>
      </c>
      <c r="P884">
        <f>IF(I884&lt;&gt;0,(ABS(L884*Constants!$B$10)+50)/100,MAX(P883-ABS(N884*Constants!$B$4),0))</f>
        <v>0.54005</v>
      </c>
      <c r="Q884">
        <f>IF(J884&lt;&gt;0,(ABS(M884*Constants!$B$10)+50)/100,MAX(Q883-ABS(O884*Constants!$B$4),0))</f>
        <v>0.54005</v>
      </c>
      <c r="R884">
        <f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400.5</v>
      </c>
      <c r="S884">
        <f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400.5</v>
      </c>
      <c r="T884">
        <f t="shared" si="240"/>
        <v>400.5</v>
      </c>
      <c r="U884">
        <f t="shared" si="241"/>
        <v>400.5</v>
      </c>
      <c r="V884">
        <f>IF(I884&lt;&gt;0,(ABS(R884*Constants!$B$4)+50)/100,IF(R884=0,MAX((0-ABS(T884*Constants!$B$4)),0),(ABS(R884*Constants!$B$4)+50)/100))</f>
        <v>501.125</v>
      </c>
      <c r="W884">
        <f>IF(J884&lt;&gt;0,(ABS(S884*Constants!$B$4)+50)/100,IF(S884=0,MAX((0-ABS(U884*Constants!$B$4)),0),(ABS(S884*Constants!$B$4)+50)/100))</f>
        <v>501.125</v>
      </c>
      <c r="X884">
        <f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400.5</v>
      </c>
      <c r="Y884">
        <f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400.5</v>
      </c>
      <c r="Z884">
        <f t="shared" si="242"/>
        <v>400.5</v>
      </c>
      <c r="AA884">
        <f t="shared" si="243"/>
        <v>400.5</v>
      </c>
      <c r="AB884">
        <f>IF(I884&lt;&gt;0,(ABS(X884*Constants!$B$10)+50)/100,IF(X884=0,MAX((AB883-ABS(Z884*Constants!$B$4)),0),(ABS(X884*Constants!$B$4)+50)/100))</f>
        <v>0.54005</v>
      </c>
      <c r="AC884">
        <f>IF(J884&lt;&gt;0,(ABS(Y884*Constants!$B$10)+50)/100,IF(Y884=0,MAX((AC883-ABS(AA884*Constants!$B$4)),0),(ABS(Y884*Constants!$B$4)+50)/100))</f>
        <v>0.54005</v>
      </c>
      <c r="AD884">
        <f t="shared" si="244"/>
        <v>401</v>
      </c>
      <c r="AE884">
        <f t="shared" si="245"/>
        <v>400.5</v>
      </c>
      <c r="AF884">
        <f t="shared" si="246"/>
        <v>400.5</v>
      </c>
      <c r="AG884">
        <f>((Constants!$B$5*AG883)+Constants!$B$4*AD884+AH883)/(Constants!$B$5+Constants!$B$4)</f>
        <v>401</v>
      </c>
      <c r="AH884">
        <f>((Constants!$B$5*AG883)+Constants!$B$4*AD884+AH883)-(Constants!$B$5+Constants!$B$4)*AG884</f>
        <v>0</v>
      </c>
      <c r="AI884">
        <f>((Constants!$B$5*AI883)+Constants!$B$4*AE884+AJ883)/(Constants!$B$5+Constants!$B$4)</f>
        <v>400.5</v>
      </c>
      <c r="AJ884">
        <f>((Constants!$B$5*AI883)+Constants!$B$4*AE884+AJ883)-(Constants!$B$4+Constants!$B$5)*AI884</f>
        <v>0</v>
      </c>
      <c r="AK884">
        <f>((Constants!$B$5*AK883)+Constants!$B$4*AF884+AL883)/(Constants!$B$5+Constants!$B$4)</f>
        <v>400.5</v>
      </c>
      <c r="AL884">
        <f>((Constants!$B$5*AK883)+Constants!$B$4*AF884+AL883)-(Constants!$B$5+Constants!$B$4)*AK884</f>
        <v>0</v>
      </c>
      <c r="AM884">
        <f t="shared" si="247"/>
        <v>1</v>
      </c>
      <c r="AN884">
        <f t="shared" si="248"/>
        <v>1</v>
      </c>
      <c r="AO884">
        <f>(200000*(ABS(N884)-ABS(N882))+Constants!$B$7)/(2*Constants!$B$7)</f>
        <v>0.5</v>
      </c>
      <c r="AP884">
        <f>(200000*(ABS(O884)-ABS(O882))+Constants!$B$7)/(2*Constants!$B$7)</f>
        <v>0.5</v>
      </c>
      <c r="AQ884">
        <f t="shared" si="249"/>
        <v>1</v>
      </c>
      <c r="AR884">
        <f>(Constants!$B$3*Constants!$B$8*I884*K884+AS883)/(Constants!$B$9*Constants!$B$4)</f>
        <v>2.51327433628319</v>
      </c>
      <c r="AS884">
        <f>(Constants!$B$3*Constants!$B$8*I884*K884+AS883)-(AR884*Constants!$B$9*Constants!$B$4)</f>
        <v>0</v>
      </c>
      <c r="AT884">
        <f t="shared" si="250"/>
        <v>2216.70796460173</v>
      </c>
      <c r="AU884">
        <f t="array" ref="AU884">IF(SUMPRODUCT(--(SIGN(AN851:AN883)=SIGN(K852:K884)))=0,2,IF(AV883&gt;0,1,0))</f>
        <v>0</v>
      </c>
      <c r="AV884">
        <f>IF(AU884=2,ROUND(5*1000/Constants!$B$11,0),IF(AV883&gt;0,AV883-1,0))</f>
        <v>0</v>
      </c>
      <c r="AW884">
        <f t="shared" si="251"/>
        <v>0</v>
      </c>
      <c r="AX884">
        <f ca="1" t="array" ref="AX884">IF(AW884&gt;Constants!$B$12,2,IF(SUMPRODUCT(--(AX865:AX884=2))=0,0,1))</f>
        <v>2</v>
      </c>
      <c r="AZ884">
        <f t="array" ref="AZ884">IF(ABS(AG884)&gt;Constants!$B$13,2,IF(SUMPRODUCT(--(AZ864:AZ883=2))=0,0,1))</f>
        <v>0</v>
      </c>
    </row>
    <row r="885" spans="1:52">
      <c r="A885" s="3">
        <v>883</v>
      </c>
      <c r="B885">
        <f>Signals!D884</f>
        <v>1</v>
      </c>
      <c r="C885">
        <f>Signals!E884</f>
        <v>1</v>
      </c>
      <c r="D885">
        <f>Signals!G884</f>
        <v>0</v>
      </c>
      <c r="E885">
        <f>Signals!J884</f>
        <v>0</v>
      </c>
      <c r="F885">
        <f>Signals!K884</f>
        <v>0</v>
      </c>
      <c r="G885">
        <f>IF(Constants!$B$2=2,-B885,B885)</f>
        <v>1</v>
      </c>
      <c r="H885">
        <f>IF(Constants!$C$2=2,-C885,C885)</f>
        <v>1</v>
      </c>
      <c r="I885">
        <f t="shared" si="235"/>
        <v>1</v>
      </c>
      <c r="J885">
        <f t="shared" si="236"/>
        <v>1</v>
      </c>
      <c r="K885">
        <f t="shared" si="237"/>
        <v>1</v>
      </c>
      <c r="L885">
        <f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400.5</v>
      </c>
      <c r="M885">
        <f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400.5</v>
      </c>
      <c r="N885">
        <f t="shared" si="238"/>
        <v>400.5</v>
      </c>
      <c r="O885">
        <f t="shared" si="239"/>
        <v>400.5</v>
      </c>
      <c r="P885">
        <f>IF(I885&lt;&gt;0,(ABS(L885*Constants!$B$10)+50)/100,MAX(P884-ABS(N885*Constants!$B$4),0))</f>
        <v>0.54005</v>
      </c>
      <c r="Q885">
        <f>IF(J885&lt;&gt;0,(ABS(M885*Constants!$B$10)+50)/100,MAX(Q884-ABS(O885*Constants!$B$4),0))</f>
        <v>0.54005</v>
      </c>
      <c r="R885">
        <f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400.5</v>
      </c>
      <c r="S885">
        <f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400.5</v>
      </c>
      <c r="T885">
        <f t="shared" si="240"/>
        <v>400.5</v>
      </c>
      <c r="U885">
        <f t="shared" si="241"/>
        <v>400.5</v>
      </c>
      <c r="V885">
        <f>IF(I885&lt;&gt;0,(ABS(R885*Constants!$B$4)+50)/100,IF(R885=0,MAX((0-ABS(T885*Constants!$B$4)),0),(ABS(R885*Constants!$B$4)+50)/100))</f>
        <v>501.125</v>
      </c>
      <c r="W885">
        <f>IF(J885&lt;&gt;0,(ABS(S885*Constants!$B$4)+50)/100,IF(S885=0,MAX((0-ABS(U885*Constants!$B$4)),0),(ABS(S885*Constants!$B$4)+50)/100))</f>
        <v>501.125</v>
      </c>
      <c r="X885">
        <f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400.5</v>
      </c>
      <c r="Y885">
        <f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400.5</v>
      </c>
      <c r="Z885">
        <f t="shared" si="242"/>
        <v>400.5</v>
      </c>
      <c r="AA885">
        <f t="shared" si="243"/>
        <v>400.5</v>
      </c>
      <c r="AB885">
        <f>IF(I885&lt;&gt;0,(ABS(X885*Constants!$B$10)+50)/100,IF(X885=0,MAX((AB884-ABS(Z885*Constants!$B$4)),0),(ABS(X885*Constants!$B$4)+50)/100))</f>
        <v>0.54005</v>
      </c>
      <c r="AC885">
        <f>IF(J885&lt;&gt;0,(ABS(Y885*Constants!$B$10)+50)/100,IF(Y885=0,MAX((AC884-ABS(AA885*Constants!$B$4)),0),(ABS(Y885*Constants!$B$4)+50)/100))</f>
        <v>0.54005</v>
      </c>
      <c r="AD885">
        <f t="shared" si="244"/>
        <v>401</v>
      </c>
      <c r="AE885">
        <f t="shared" si="245"/>
        <v>400.5</v>
      </c>
      <c r="AF885">
        <f t="shared" si="246"/>
        <v>400.5</v>
      </c>
      <c r="AG885">
        <f>((Constants!$B$5*AG884)+Constants!$B$4*AD885+AH884)/(Constants!$B$5+Constants!$B$4)</f>
        <v>401</v>
      </c>
      <c r="AH885">
        <f>((Constants!$B$5*AG884)+Constants!$B$4*AD885+AH884)-(Constants!$B$5+Constants!$B$4)*AG885</f>
        <v>0</v>
      </c>
      <c r="AI885">
        <f>((Constants!$B$5*AI884)+Constants!$B$4*AE885+AJ884)/(Constants!$B$5+Constants!$B$4)</f>
        <v>400.5</v>
      </c>
      <c r="AJ885">
        <f>((Constants!$B$5*AI884)+Constants!$B$4*AE885+AJ884)-(Constants!$B$4+Constants!$B$5)*AI885</f>
        <v>0</v>
      </c>
      <c r="AK885">
        <f>((Constants!$B$5*AK884)+Constants!$B$4*AF885+AL884)/(Constants!$B$5+Constants!$B$4)</f>
        <v>400.5</v>
      </c>
      <c r="AL885">
        <f>((Constants!$B$5*AK884)+Constants!$B$4*AF885+AL884)-(Constants!$B$5+Constants!$B$4)*AK885</f>
        <v>0</v>
      </c>
      <c r="AM885">
        <f t="shared" si="247"/>
        <v>1</v>
      </c>
      <c r="AN885">
        <f t="shared" si="248"/>
        <v>1</v>
      </c>
      <c r="AO885">
        <f>(200000*(ABS(N885)-ABS(N883))+Constants!$B$7)/(2*Constants!$B$7)</f>
        <v>0.5</v>
      </c>
      <c r="AP885">
        <f>(200000*(ABS(O885)-ABS(O883))+Constants!$B$7)/(2*Constants!$B$7)</f>
        <v>0.5</v>
      </c>
      <c r="AQ885">
        <f t="shared" si="249"/>
        <v>1</v>
      </c>
      <c r="AR885">
        <f>(Constants!$B$3*Constants!$B$8*I885*K885+AS884)/(Constants!$B$9*Constants!$B$4)</f>
        <v>2.51327433628319</v>
      </c>
      <c r="AS885">
        <f>(Constants!$B$3*Constants!$B$8*I885*K885+AS884)-(AR885*Constants!$B$9*Constants!$B$4)</f>
        <v>0</v>
      </c>
      <c r="AT885">
        <f t="shared" si="250"/>
        <v>2219.22123893802</v>
      </c>
      <c r="AU885">
        <f t="array" ref="AU885">IF(SUMPRODUCT(--(SIGN(AN852:AN884)=SIGN(K853:K885)))=0,2,IF(AV884&gt;0,1,0))</f>
        <v>0</v>
      </c>
      <c r="AV885">
        <f>IF(AU885=2,ROUND(5*1000/Constants!$B$11,0),IF(AV884&gt;0,AV884-1,0))</f>
        <v>0</v>
      </c>
      <c r="AW885">
        <f t="shared" si="251"/>
        <v>0</v>
      </c>
      <c r="AX885">
        <f ca="1" t="array" ref="AX885">IF(AW885&gt;Constants!$B$12,2,IF(SUMPRODUCT(--(AX866:AX885=2))=0,0,1))</f>
        <v>2</v>
      </c>
      <c r="AZ885">
        <f t="array" ref="AZ885">IF(ABS(AG885)&gt;Constants!$B$13,2,IF(SUMPRODUCT(--(AZ865:AZ884=2))=0,0,1))</f>
        <v>0</v>
      </c>
    </row>
    <row r="886" spans="1:52">
      <c r="A886" s="3">
        <v>884</v>
      </c>
      <c r="B886">
        <f>Signals!D885</f>
        <v>1</v>
      </c>
      <c r="C886">
        <f>Signals!E885</f>
        <v>1</v>
      </c>
      <c r="D886">
        <f>Signals!G885</f>
        <v>0</v>
      </c>
      <c r="E886">
        <f>Signals!J885</f>
        <v>0</v>
      </c>
      <c r="F886">
        <f>Signals!K885</f>
        <v>0</v>
      </c>
      <c r="G886">
        <f>IF(Constants!$B$2=2,-B886,B886)</f>
        <v>1</v>
      </c>
      <c r="H886">
        <f>IF(Constants!$C$2=2,-C886,C886)</f>
        <v>1</v>
      </c>
      <c r="I886">
        <f t="shared" si="235"/>
        <v>1</v>
      </c>
      <c r="J886">
        <f t="shared" si="236"/>
        <v>1</v>
      </c>
      <c r="K886">
        <f t="shared" si="237"/>
        <v>1</v>
      </c>
      <c r="L886">
        <f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400.5</v>
      </c>
      <c r="M886">
        <f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400.5</v>
      </c>
      <c r="N886">
        <f t="shared" si="238"/>
        <v>400.5</v>
      </c>
      <c r="O886">
        <f t="shared" si="239"/>
        <v>400.5</v>
      </c>
      <c r="P886">
        <f>IF(I886&lt;&gt;0,(ABS(L886*Constants!$B$10)+50)/100,MAX(P885-ABS(N886*Constants!$B$4),0))</f>
        <v>0.54005</v>
      </c>
      <c r="Q886">
        <f>IF(J886&lt;&gt;0,(ABS(M886*Constants!$B$10)+50)/100,MAX(Q885-ABS(O886*Constants!$B$4),0))</f>
        <v>0.54005</v>
      </c>
      <c r="R886">
        <f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400.5</v>
      </c>
      <c r="S886">
        <f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400.5</v>
      </c>
      <c r="T886">
        <f t="shared" si="240"/>
        <v>400.5</v>
      </c>
      <c r="U886">
        <f t="shared" si="241"/>
        <v>400.5</v>
      </c>
      <c r="V886">
        <f>IF(I886&lt;&gt;0,(ABS(R886*Constants!$B$4)+50)/100,IF(R886=0,MAX((0-ABS(T886*Constants!$B$4)),0),(ABS(R886*Constants!$B$4)+50)/100))</f>
        <v>501.125</v>
      </c>
      <c r="W886">
        <f>IF(J886&lt;&gt;0,(ABS(S886*Constants!$B$4)+50)/100,IF(S886=0,MAX((0-ABS(U886*Constants!$B$4)),0),(ABS(S886*Constants!$B$4)+50)/100))</f>
        <v>501.125</v>
      </c>
      <c r="X886">
        <f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400.5</v>
      </c>
      <c r="Y886">
        <f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400.5</v>
      </c>
      <c r="Z886">
        <f t="shared" si="242"/>
        <v>400.5</v>
      </c>
      <c r="AA886">
        <f t="shared" si="243"/>
        <v>400.5</v>
      </c>
      <c r="AB886">
        <f>IF(I886&lt;&gt;0,(ABS(X886*Constants!$B$10)+50)/100,IF(X886=0,MAX((AB885-ABS(Z886*Constants!$B$4)),0),(ABS(X886*Constants!$B$4)+50)/100))</f>
        <v>0.54005</v>
      </c>
      <c r="AC886">
        <f>IF(J886&lt;&gt;0,(ABS(Y886*Constants!$B$10)+50)/100,IF(Y886=0,MAX((AC885-ABS(AA886*Constants!$B$4)),0),(ABS(Y886*Constants!$B$4)+50)/100))</f>
        <v>0.54005</v>
      </c>
      <c r="AD886">
        <f t="shared" si="244"/>
        <v>401</v>
      </c>
      <c r="AE886">
        <f t="shared" si="245"/>
        <v>400.5</v>
      </c>
      <c r="AF886">
        <f t="shared" si="246"/>
        <v>400.5</v>
      </c>
      <c r="AG886">
        <f>((Constants!$B$5*AG885)+Constants!$B$4*AD886+AH885)/(Constants!$B$5+Constants!$B$4)</f>
        <v>401</v>
      </c>
      <c r="AH886">
        <f>((Constants!$B$5*AG885)+Constants!$B$4*AD886+AH885)-(Constants!$B$5+Constants!$B$4)*AG886</f>
        <v>0</v>
      </c>
      <c r="AI886">
        <f>((Constants!$B$5*AI885)+Constants!$B$4*AE886+AJ885)/(Constants!$B$5+Constants!$B$4)</f>
        <v>400.5</v>
      </c>
      <c r="AJ886">
        <f>((Constants!$B$5*AI885)+Constants!$B$4*AE886+AJ885)-(Constants!$B$4+Constants!$B$5)*AI886</f>
        <v>0</v>
      </c>
      <c r="AK886">
        <f>((Constants!$B$5*AK885)+Constants!$B$4*AF886+AL885)/(Constants!$B$5+Constants!$B$4)</f>
        <v>400.5</v>
      </c>
      <c r="AL886">
        <f>((Constants!$B$5*AK885)+Constants!$B$4*AF886+AL885)-(Constants!$B$5+Constants!$B$4)*AK886</f>
        <v>0</v>
      </c>
      <c r="AM886">
        <f t="shared" si="247"/>
        <v>1</v>
      </c>
      <c r="AN886">
        <f t="shared" si="248"/>
        <v>1</v>
      </c>
      <c r="AO886">
        <f>(200000*(ABS(N886)-ABS(N884))+Constants!$B$7)/(2*Constants!$B$7)</f>
        <v>0.5</v>
      </c>
      <c r="AP886">
        <f>(200000*(ABS(O886)-ABS(O884))+Constants!$B$7)/(2*Constants!$B$7)</f>
        <v>0.5</v>
      </c>
      <c r="AQ886">
        <f t="shared" si="249"/>
        <v>1</v>
      </c>
      <c r="AR886">
        <f>(Constants!$B$3*Constants!$B$8*I886*K886+AS885)/(Constants!$B$9*Constants!$B$4)</f>
        <v>2.51327433628319</v>
      </c>
      <c r="AS886">
        <f>(Constants!$B$3*Constants!$B$8*I886*K886+AS885)-(AR886*Constants!$B$9*Constants!$B$4)</f>
        <v>0</v>
      </c>
      <c r="AT886">
        <f t="shared" si="250"/>
        <v>2221.7345132743</v>
      </c>
      <c r="AU886">
        <f t="array" ref="AU886">IF(SUMPRODUCT(--(SIGN(AN853:AN885)=SIGN(K854:K886)))=0,2,IF(AV885&gt;0,1,0))</f>
        <v>0</v>
      </c>
      <c r="AV886">
        <f>IF(AU886=2,ROUND(5*1000/Constants!$B$11,0),IF(AV885&gt;0,AV885-1,0))</f>
        <v>0</v>
      </c>
      <c r="AW886">
        <f t="shared" si="251"/>
        <v>0</v>
      </c>
      <c r="AX886">
        <f ca="1" t="array" ref="AX886">IF(AW886&gt;Constants!$B$12,2,IF(SUMPRODUCT(--(AX867:AX886=2))=0,0,1))</f>
        <v>2</v>
      </c>
      <c r="AZ886">
        <f t="array" ref="AZ886">IF(ABS(AG886)&gt;Constants!$B$13,2,IF(SUMPRODUCT(--(AZ866:AZ885=2))=0,0,1))</f>
        <v>0</v>
      </c>
    </row>
    <row r="887" spans="1:52">
      <c r="A887" s="3">
        <v>885</v>
      </c>
      <c r="B887">
        <f>Signals!D886</f>
        <v>1</v>
      </c>
      <c r="C887">
        <f>Signals!E886</f>
        <v>1</v>
      </c>
      <c r="D887">
        <f>Signals!G886</f>
        <v>0</v>
      </c>
      <c r="E887">
        <f>Signals!J886</f>
        <v>0</v>
      </c>
      <c r="F887">
        <f>Signals!K886</f>
        <v>0</v>
      </c>
      <c r="G887">
        <f>IF(Constants!$B$2=2,-B887,B887)</f>
        <v>1</v>
      </c>
      <c r="H887">
        <f>IF(Constants!$C$2=2,-C887,C887)</f>
        <v>1</v>
      </c>
      <c r="I887">
        <f t="shared" si="235"/>
        <v>1</v>
      </c>
      <c r="J887">
        <f t="shared" si="236"/>
        <v>1</v>
      </c>
      <c r="K887">
        <f t="shared" si="237"/>
        <v>1</v>
      </c>
      <c r="L887">
        <f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400.5</v>
      </c>
      <c r="M887">
        <f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400.5</v>
      </c>
      <c r="N887">
        <f t="shared" si="238"/>
        <v>400.5</v>
      </c>
      <c r="O887">
        <f t="shared" si="239"/>
        <v>400.5</v>
      </c>
      <c r="P887">
        <f>IF(I887&lt;&gt;0,(ABS(L887*Constants!$B$10)+50)/100,MAX(P886-ABS(N887*Constants!$B$4),0))</f>
        <v>0.54005</v>
      </c>
      <c r="Q887">
        <f>IF(J887&lt;&gt;0,(ABS(M887*Constants!$B$10)+50)/100,MAX(Q886-ABS(O887*Constants!$B$4),0))</f>
        <v>0.54005</v>
      </c>
      <c r="R887">
        <f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400.5</v>
      </c>
      <c r="S887">
        <f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400.5</v>
      </c>
      <c r="T887">
        <f t="shared" si="240"/>
        <v>400.5</v>
      </c>
      <c r="U887">
        <f t="shared" si="241"/>
        <v>400.5</v>
      </c>
      <c r="V887">
        <f>IF(I887&lt;&gt;0,(ABS(R887*Constants!$B$4)+50)/100,IF(R887=0,MAX((0-ABS(T887*Constants!$B$4)),0),(ABS(R887*Constants!$B$4)+50)/100))</f>
        <v>501.125</v>
      </c>
      <c r="W887">
        <f>IF(J887&lt;&gt;0,(ABS(S887*Constants!$B$4)+50)/100,IF(S887=0,MAX((0-ABS(U887*Constants!$B$4)),0),(ABS(S887*Constants!$B$4)+50)/100))</f>
        <v>501.125</v>
      </c>
      <c r="X887">
        <f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400.5</v>
      </c>
      <c r="Y887">
        <f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400.5</v>
      </c>
      <c r="Z887">
        <f t="shared" si="242"/>
        <v>400.5</v>
      </c>
      <c r="AA887">
        <f t="shared" si="243"/>
        <v>400.5</v>
      </c>
      <c r="AB887">
        <f>IF(I887&lt;&gt;0,(ABS(X887*Constants!$B$10)+50)/100,IF(X887=0,MAX((AB886-ABS(Z887*Constants!$B$4)),0),(ABS(X887*Constants!$B$4)+50)/100))</f>
        <v>0.54005</v>
      </c>
      <c r="AC887">
        <f>IF(J887&lt;&gt;0,(ABS(Y887*Constants!$B$10)+50)/100,IF(Y887=0,MAX((AC886-ABS(AA887*Constants!$B$4)),0),(ABS(Y887*Constants!$B$4)+50)/100))</f>
        <v>0.54005</v>
      </c>
      <c r="AD887">
        <f t="shared" si="244"/>
        <v>401</v>
      </c>
      <c r="AE887">
        <f t="shared" si="245"/>
        <v>400.5</v>
      </c>
      <c r="AF887">
        <f t="shared" si="246"/>
        <v>400.5</v>
      </c>
      <c r="AG887">
        <f>((Constants!$B$5*AG886)+Constants!$B$4*AD887+AH886)/(Constants!$B$5+Constants!$B$4)</f>
        <v>401</v>
      </c>
      <c r="AH887">
        <f>((Constants!$B$5*AG886)+Constants!$B$4*AD887+AH886)-(Constants!$B$5+Constants!$B$4)*AG887</f>
        <v>0</v>
      </c>
      <c r="AI887">
        <f>((Constants!$B$5*AI886)+Constants!$B$4*AE887+AJ886)/(Constants!$B$5+Constants!$B$4)</f>
        <v>400.5</v>
      </c>
      <c r="AJ887">
        <f>((Constants!$B$5*AI886)+Constants!$B$4*AE887+AJ886)-(Constants!$B$4+Constants!$B$5)*AI887</f>
        <v>0</v>
      </c>
      <c r="AK887">
        <f>((Constants!$B$5*AK886)+Constants!$B$4*AF887+AL886)/(Constants!$B$5+Constants!$B$4)</f>
        <v>400.5</v>
      </c>
      <c r="AL887">
        <f>((Constants!$B$5*AK886)+Constants!$B$4*AF887+AL886)-(Constants!$B$5+Constants!$B$4)*AK887</f>
        <v>0</v>
      </c>
      <c r="AM887">
        <f t="shared" si="247"/>
        <v>1</v>
      </c>
      <c r="AN887">
        <f t="shared" si="248"/>
        <v>1</v>
      </c>
      <c r="AO887">
        <f>(200000*(ABS(N887)-ABS(N885))+Constants!$B$7)/(2*Constants!$B$7)</f>
        <v>0.5</v>
      </c>
      <c r="AP887">
        <f>(200000*(ABS(O887)-ABS(O885))+Constants!$B$7)/(2*Constants!$B$7)</f>
        <v>0.5</v>
      </c>
      <c r="AQ887">
        <f t="shared" si="249"/>
        <v>1</v>
      </c>
      <c r="AR887">
        <f>(Constants!$B$3*Constants!$B$8*I887*K887+AS886)/(Constants!$B$9*Constants!$B$4)</f>
        <v>2.51327433628319</v>
      </c>
      <c r="AS887">
        <f>(Constants!$B$3*Constants!$B$8*I887*K887+AS886)-(AR887*Constants!$B$9*Constants!$B$4)</f>
        <v>0</v>
      </c>
      <c r="AT887">
        <f t="shared" si="250"/>
        <v>2224.24778761058</v>
      </c>
      <c r="AU887">
        <f t="array" ref="AU887">IF(SUMPRODUCT(--(SIGN(AN854:AN886)=SIGN(K855:K887)))=0,2,IF(AV886&gt;0,1,0))</f>
        <v>0</v>
      </c>
      <c r="AV887">
        <f>IF(AU887=2,ROUND(5*1000/Constants!$B$11,0),IF(AV886&gt;0,AV886-1,0))</f>
        <v>0</v>
      </c>
      <c r="AW887">
        <f t="shared" si="251"/>
        <v>0</v>
      </c>
      <c r="AX887">
        <f ca="1" t="array" ref="AX887">IF(AW887&gt;Constants!$B$12,2,IF(SUMPRODUCT(--(AX868:AX887=2))=0,0,1))</f>
        <v>2</v>
      </c>
      <c r="AZ887">
        <f t="array" ref="AZ887">IF(ABS(AG887)&gt;Constants!$B$13,2,IF(SUMPRODUCT(--(AZ867:AZ886=2))=0,0,1))</f>
        <v>0</v>
      </c>
    </row>
    <row r="888" spans="1:52">
      <c r="A888" s="3">
        <v>886</v>
      </c>
      <c r="B888">
        <f>Signals!D887</f>
        <v>1</v>
      </c>
      <c r="C888">
        <f>Signals!E887</f>
        <v>1</v>
      </c>
      <c r="D888">
        <f>Signals!G887</f>
        <v>0</v>
      </c>
      <c r="E888">
        <f>Signals!J887</f>
        <v>0</v>
      </c>
      <c r="F888">
        <f>Signals!K887</f>
        <v>0</v>
      </c>
      <c r="G888">
        <f>IF(Constants!$B$2=2,-B888,B888)</f>
        <v>1</v>
      </c>
      <c r="H888">
        <f>IF(Constants!$C$2=2,-C888,C888)</f>
        <v>1</v>
      </c>
      <c r="I888">
        <f t="shared" si="235"/>
        <v>1</v>
      </c>
      <c r="J888">
        <f t="shared" si="236"/>
        <v>1</v>
      </c>
      <c r="K888">
        <f t="shared" si="237"/>
        <v>1</v>
      </c>
      <c r="L888">
        <f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400.5</v>
      </c>
      <c r="M888">
        <f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400.5</v>
      </c>
      <c r="N888">
        <f t="shared" si="238"/>
        <v>400.5</v>
      </c>
      <c r="O888">
        <f t="shared" si="239"/>
        <v>400.5</v>
      </c>
      <c r="P888">
        <f>IF(I888&lt;&gt;0,(ABS(L888*Constants!$B$10)+50)/100,MAX(P887-ABS(N888*Constants!$B$4),0))</f>
        <v>0.54005</v>
      </c>
      <c r="Q888">
        <f>IF(J888&lt;&gt;0,(ABS(M888*Constants!$B$10)+50)/100,MAX(Q887-ABS(O888*Constants!$B$4),0))</f>
        <v>0.54005</v>
      </c>
      <c r="R888">
        <f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400.5</v>
      </c>
      <c r="S888">
        <f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400.5</v>
      </c>
      <c r="T888">
        <f t="shared" si="240"/>
        <v>400.5</v>
      </c>
      <c r="U888">
        <f t="shared" si="241"/>
        <v>400.5</v>
      </c>
      <c r="V888">
        <f>IF(I888&lt;&gt;0,(ABS(R888*Constants!$B$4)+50)/100,IF(R888=0,MAX((0-ABS(T888*Constants!$B$4)),0),(ABS(R888*Constants!$B$4)+50)/100))</f>
        <v>501.125</v>
      </c>
      <c r="W888">
        <f>IF(J888&lt;&gt;0,(ABS(S888*Constants!$B$4)+50)/100,IF(S888=0,MAX((0-ABS(U888*Constants!$B$4)),0),(ABS(S888*Constants!$B$4)+50)/100))</f>
        <v>501.125</v>
      </c>
      <c r="X888">
        <f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400.5</v>
      </c>
      <c r="Y888">
        <f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400.5</v>
      </c>
      <c r="Z888">
        <f t="shared" si="242"/>
        <v>400.5</v>
      </c>
      <c r="AA888">
        <f t="shared" si="243"/>
        <v>400.5</v>
      </c>
      <c r="AB888">
        <f>IF(I888&lt;&gt;0,(ABS(X888*Constants!$B$10)+50)/100,IF(X888=0,MAX((AB887-ABS(Z888*Constants!$B$4)),0),(ABS(X888*Constants!$B$4)+50)/100))</f>
        <v>0.54005</v>
      </c>
      <c r="AC888">
        <f>IF(J888&lt;&gt;0,(ABS(Y888*Constants!$B$10)+50)/100,IF(Y888=0,MAX((AC887-ABS(AA888*Constants!$B$4)),0),(ABS(Y888*Constants!$B$4)+50)/100))</f>
        <v>0.54005</v>
      </c>
      <c r="AD888">
        <f t="shared" si="244"/>
        <v>401</v>
      </c>
      <c r="AE888">
        <f t="shared" si="245"/>
        <v>400.5</v>
      </c>
      <c r="AF888">
        <f t="shared" si="246"/>
        <v>400.5</v>
      </c>
      <c r="AG888">
        <f>((Constants!$B$5*AG887)+Constants!$B$4*AD888+AH887)/(Constants!$B$5+Constants!$B$4)</f>
        <v>401</v>
      </c>
      <c r="AH888">
        <f>((Constants!$B$5*AG887)+Constants!$B$4*AD888+AH887)-(Constants!$B$5+Constants!$B$4)*AG888</f>
        <v>0</v>
      </c>
      <c r="AI888">
        <f>((Constants!$B$5*AI887)+Constants!$B$4*AE888+AJ887)/(Constants!$B$5+Constants!$B$4)</f>
        <v>400.5</v>
      </c>
      <c r="AJ888">
        <f>((Constants!$B$5*AI887)+Constants!$B$4*AE888+AJ887)-(Constants!$B$4+Constants!$B$5)*AI888</f>
        <v>0</v>
      </c>
      <c r="AK888">
        <f>((Constants!$B$5*AK887)+Constants!$B$4*AF888+AL887)/(Constants!$B$5+Constants!$B$4)</f>
        <v>400.5</v>
      </c>
      <c r="AL888">
        <f>((Constants!$B$5*AK887)+Constants!$B$4*AF888+AL887)-(Constants!$B$5+Constants!$B$4)*AK888</f>
        <v>0</v>
      </c>
      <c r="AM888">
        <f t="shared" si="247"/>
        <v>1</v>
      </c>
      <c r="AN888">
        <f t="shared" si="248"/>
        <v>1</v>
      </c>
      <c r="AO888">
        <f>(200000*(ABS(N888)-ABS(N886))+Constants!$B$7)/(2*Constants!$B$7)</f>
        <v>0.5</v>
      </c>
      <c r="AP888">
        <f>(200000*(ABS(O888)-ABS(O886))+Constants!$B$7)/(2*Constants!$B$7)</f>
        <v>0.5</v>
      </c>
      <c r="AQ888">
        <f t="shared" si="249"/>
        <v>1</v>
      </c>
      <c r="AR888">
        <f>(Constants!$B$3*Constants!$B$8*I888*K888+AS887)/(Constants!$B$9*Constants!$B$4)</f>
        <v>2.51327433628319</v>
      </c>
      <c r="AS888">
        <f>(Constants!$B$3*Constants!$B$8*I888*K888+AS887)-(AR888*Constants!$B$9*Constants!$B$4)</f>
        <v>0</v>
      </c>
      <c r="AT888">
        <f t="shared" si="250"/>
        <v>2226.76106194687</v>
      </c>
      <c r="AU888">
        <f t="array" ref="AU888">IF(SUMPRODUCT(--(SIGN(AN855:AN887)=SIGN(K856:K888)))=0,2,IF(AV887&gt;0,1,0))</f>
        <v>0</v>
      </c>
      <c r="AV888">
        <f>IF(AU888=2,ROUND(5*1000/Constants!$B$11,0),IF(AV887&gt;0,AV887-1,0))</f>
        <v>0</v>
      </c>
      <c r="AW888">
        <f t="shared" si="251"/>
        <v>0</v>
      </c>
      <c r="AX888">
        <f ca="1" t="array" ref="AX888">IF(AW888&gt;Constants!$B$12,2,IF(SUMPRODUCT(--(AX869:AX888=2))=0,0,1))</f>
        <v>2</v>
      </c>
      <c r="AZ888">
        <f t="array" ref="AZ888">IF(ABS(AG888)&gt;Constants!$B$13,2,IF(SUMPRODUCT(--(AZ868:AZ887=2))=0,0,1))</f>
        <v>0</v>
      </c>
    </row>
    <row r="889" spans="1:52">
      <c r="A889" s="3">
        <v>887</v>
      </c>
      <c r="B889">
        <f>Signals!D888</f>
        <v>1</v>
      </c>
      <c r="C889">
        <f>Signals!E888</f>
        <v>1</v>
      </c>
      <c r="D889">
        <f>Signals!G888</f>
        <v>0</v>
      </c>
      <c r="E889">
        <f>Signals!J888</f>
        <v>0</v>
      </c>
      <c r="F889">
        <f>Signals!K888</f>
        <v>0</v>
      </c>
      <c r="G889">
        <f>IF(Constants!$B$2=2,-B889,B889)</f>
        <v>1</v>
      </c>
      <c r="H889">
        <f>IF(Constants!$C$2=2,-C889,C889)</f>
        <v>1</v>
      </c>
      <c r="I889">
        <f t="shared" si="235"/>
        <v>1</v>
      </c>
      <c r="J889">
        <f t="shared" si="236"/>
        <v>1</v>
      </c>
      <c r="K889">
        <f t="shared" si="237"/>
        <v>1</v>
      </c>
      <c r="L889">
        <f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400.5</v>
      </c>
      <c r="M889">
        <f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400.5</v>
      </c>
      <c r="N889">
        <f t="shared" si="238"/>
        <v>400.5</v>
      </c>
      <c r="O889">
        <f t="shared" si="239"/>
        <v>400.5</v>
      </c>
      <c r="P889">
        <f>IF(I889&lt;&gt;0,(ABS(L889*Constants!$B$10)+50)/100,MAX(P888-ABS(N889*Constants!$B$4),0))</f>
        <v>0.54005</v>
      </c>
      <c r="Q889">
        <f>IF(J889&lt;&gt;0,(ABS(M889*Constants!$B$10)+50)/100,MAX(Q888-ABS(O889*Constants!$B$4),0))</f>
        <v>0.54005</v>
      </c>
      <c r="R889">
        <f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400.5</v>
      </c>
      <c r="S889">
        <f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400.5</v>
      </c>
      <c r="T889">
        <f t="shared" si="240"/>
        <v>400.5</v>
      </c>
      <c r="U889">
        <f t="shared" si="241"/>
        <v>400.5</v>
      </c>
      <c r="V889">
        <f>IF(I889&lt;&gt;0,(ABS(R889*Constants!$B$4)+50)/100,IF(R889=0,MAX((0-ABS(T889*Constants!$B$4)),0),(ABS(R889*Constants!$B$4)+50)/100))</f>
        <v>501.125</v>
      </c>
      <c r="W889">
        <f>IF(J889&lt;&gt;0,(ABS(S889*Constants!$B$4)+50)/100,IF(S889=0,MAX((0-ABS(U889*Constants!$B$4)),0),(ABS(S889*Constants!$B$4)+50)/100))</f>
        <v>501.125</v>
      </c>
      <c r="X889">
        <f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400.5</v>
      </c>
      <c r="Y889">
        <f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400.5</v>
      </c>
      <c r="Z889">
        <f t="shared" si="242"/>
        <v>400.5</v>
      </c>
      <c r="AA889">
        <f t="shared" si="243"/>
        <v>400.5</v>
      </c>
      <c r="AB889">
        <f>IF(I889&lt;&gt;0,(ABS(X889*Constants!$B$10)+50)/100,IF(X889=0,MAX((AB888-ABS(Z889*Constants!$B$4)),0),(ABS(X889*Constants!$B$4)+50)/100))</f>
        <v>0.54005</v>
      </c>
      <c r="AC889">
        <f>IF(J889&lt;&gt;0,(ABS(Y889*Constants!$B$10)+50)/100,IF(Y889=0,MAX((AC888-ABS(AA889*Constants!$B$4)),0),(ABS(Y889*Constants!$B$4)+50)/100))</f>
        <v>0.54005</v>
      </c>
      <c r="AD889">
        <f t="shared" si="244"/>
        <v>401</v>
      </c>
      <c r="AE889">
        <f t="shared" si="245"/>
        <v>400.5</v>
      </c>
      <c r="AF889">
        <f t="shared" si="246"/>
        <v>400.5</v>
      </c>
      <c r="AG889">
        <f>((Constants!$B$5*AG888)+Constants!$B$4*AD889+AH888)/(Constants!$B$5+Constants!$B$4)</f>
        <v>401</v>
      </c>
      <c r="AH889">
        <f>((Constants!$B$5*AG888)+Constants!$B$4*AD889+AH888)-(Constants!$B$5+Constants!$B$4)*AG889</f>
        <v>0</v>
      </c>
      <c r="AI889">
        <f>((Constants!$B$5*AI888)+Constants!$B$4*AE889+AJ888)/(Constants!$B$5+Constants!$B$4)</f>
        <v>400.5</v>
      </c>
      <c r="AJ889">
        <f>((Constants!$B$5*AI888)+Constants!$B$4*AE889+AJ888)-(Constants!$B$4+Constants!$B$5)*AI889</f>
        <v>0</v>
      </c>
      <c r="AK889">
        <f>((Constants!$B$5*AK888)+Constants!$B$4*AF889+AL888)/(Constants!$B$5+Constants!$B$4)</f>
        <v>400.5</v>
      </c>
      <c r="AL889">
        <f>((Constants!$B$5*AK888)+Constants!$B$4*AF889+AL888)-(Constants!$B$5+Constants!$B$4)*AK889</f>
        <v>0</v>
      </c>
      <c r="AM889">
        <f t="shared" si="247"/>
        <v>1</v>
      </c>
      <c r="AN889">
        <f t="shared" si="248"/>
        <v>1</v>
      </c>
      <c r="AO889">
        <f>(200000*(ABS(N889)-ABS(N887))+Constants!$B$7)/(2*Constants!$B$7)</f>
        <v>0.5</v>
      </c>
      <c r="AP889">
        <f>(200000*(ABS(O889)-ABS(O887))+Constants!$B$7)/(2*Constants!$B$7)</f>
        <v>0.5</v>
      </c>
      <c r="AQ889">
        <f t="shared" si="249"/>
        <v>1</v>
      </c>
      <c r="AR889">
        <f>(Constants!$B$3*Constants!$B$8*I889*K889+AS888)/(Constants!$B$9*Constants!$B$4)</f>
        <v>2.51327433628319</v>
      </c>
      <c r="AS889">
        <f>(Constants!$B$3*Constants!$B$8*I889*K889+AS888)-(AR889*Constants!$B$9*Constants!$B$4)</f>
        <v>0</v>
      </c>
      <c r="AT889">
        <f t="shared" si="250"/>
        <v>2229.27433628315</v>
      </c>
      <c r="AU889">
        <f t="array" ref="AU889">IF(SUMPRODUCT(--(SIGN(AN856:AN888)=SIGN(K857:K889)))=0,2,IF(AV888&gt;0,1,0))</f>
        <v>0</v>
      </c>
      <c r="AV889">
        <f>IF(AU889=2,ROUND(5*1000/Constants!$B$11,0),IF(AV888&gt;0,AV888-1,0))</f>
        <v>0</v>
      </c>
      <c r="AW889">
        <f t="shared" si="251"/>
        <v>0</v>
      </c>
      <c r="AX889">
        <f ca="1" t="array" ref="AX889">IF(AW889&gt;Constants!$B$12,2,IF(SUMPRODUCT(--(AX870:AX889=2))=0,0,1))</f>
        <v>2</v>
      </c>
      <c r="AZ889">
        <f t="array" ref="AZ889">IF(ABS(AG889)&gt;Constants!$B$13,2,IF(SUMPRODUCT(--(AZ869:AZ888=2))=0,0,1))</f>
        <v>0</v>
      </c>
    </row>
    <row r="890" spans="1:52">
      <c r="A890" s="3">
        <v>888</v>
      </c>
      <c r="B890">
        <f>Signals!D889</f>
        <v>1</v>
      </c>
      <c r="C890">
        <f>Signals!E889</f>
        <v>1</v>
      </c>
      <c r="D890">
        <f>Signals!G889</f>
        <v>0</v>
      </c>
      <c r="E890">
        <f>Signals!J889</f>
        <v>0</v>
      </c>
      <c r="F890">
        <f>Signals!K889</f>
        <v>0</v>
      </c>
      <c r="G890">
        <f>IF(Constants!$B$2=2,-B890,B890)</f>
        <v>1</v>
      </c>
      <c r="H890">
        <f>IF(Constants!$C$2=2,-C890,C890)</f>
        <v>1</v>
      </c>
      <c r="I890">
        <f t="shared" si="235"/>
        <v>1</v>
      </c>
      <c r="J890">
        <f t="shared" si="236"/>
        <v>1</v>
      </c>
      <c r="K890">
        <f t="shared" si="237"/>
        <v>1</v>
      </c>
      <c r="L890">
        <f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400.5</v>
      </c>
      <c r="M890">
        <f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400.5</v>
      </c>
      <c r="N890">
        <f t="shared" si="238"/>
        <v>400.5</v>
      </c>
      <c r="O890">
        <f t="shared" si="239"/>
        <v>400.5</v>
      </c>
      <c r="P890">
        <f>IF(I890&lt;&gt;0,(ABS(L890*Constants!$B$10)+50)/100,MAX(P889-ABS(N890*Constants!$B$4),0))</f>
        <v>0.54005</v>
      </c>
      <c r="Q890">
        <f>IF(J890&lt;&gt;0,(ABS(M890*Constants!$B$10)+50)/100,MAX(Q889-ABS(O890*Constants!$B$4),0))</f>
        <v>0.54005</v>
      </c>
      <c r="R890">
        <f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400.5</v>
      </c>
      <c r="S890">
        <f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400.5</v>
      </c>
      <c r="T890">
        <f t="shared" si="240"/>
        <v>400.5</v>
      </c>
      <c r="U890">
        <f t="shared" si="241"/>
        <v>400.5</v>
      </c>
      <c r="V890">
        <f>IF(I890&lt;&gt;0,(ABS(R890*Constants!$B$4)+50)/100,IF(R890=0,MAX((0-ABS(T890*Constants!$B$4)),0),(ABS(R890*Constants!$B$4)+50)/100))</f>
        <v>501.125</v>
      </c>
      <c r="W890">
        <f>IF(J890&lt;&gt;0,(ABS(S890*Constants!$B$4)+50)/100,IF(S890=0,MAX((0-ABS(U890*Constants!$B$4)),0),(ABS(S890*Constants!$B$4)+50)/100))</f>
        <v>501.125</v>
      </c>
      <c r="X890">
        <f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400.5</v>
      </c>
      <c r="Y890">
        <f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400.5</v>
      </c>
      <c r="Z890">
        <f t="shared" si="242"/>
        <v>400.5</v>
      </c>
      <c r="AA890">
        <f t="shared" si="243"/>
        <v>400.5</v>
      </c>
      <c r="AB890">
        <f>IF(I890&lt;&gt;0,(ABS(X890*Constants!$B$10)+50)/100,IF(X890=0,MAX((AB889-ABS(Z890*Constants!$B$4)),0),(ABS(X890*Constants!$B$4)+50)/100))</f>
        <v>0.54005</v>
      </c>
      <c r="AC890">
        <f>IF(J890&lt;&gt;0,(ABS(Y890*Constants!$B$10)+50)/100,IF(Y890=0,MAX((AC889-ABS(AA890*Constants!$B$4)),0),(ABS(Y890*Constants!$B$4)+50)/100))</f>
        <v>0.54005</v>
      </c>
      <c r="AD890">
        <f t="shared" si="244"/>
        <v>401</v>
      </c>
      <c r="AE890">
        <f t="shared" si="245"/>
        <v>400.5</v>
      </c>
      <c r="AF890">
        <f t="shared" si="246"/>
        <v>400.5</v>
      </c>
      <c r="AG890">
        <f>((Constants!$B$5*AG889)+Constants!$B$4*AD890+AH889)/(Constants!$B$5+Constants!$B$4)</f>
        <v>401</v>
      </c>
      <c r="AH890">
        <f>((Constants!$B$5*AG889)+Constants!$B$4*AD890+AH889)-(Constants!$B$5+Constants!$B$4)*AG890</f>
        <v>0</v>
      </c>
      <c r="AI890">
        <f>((Constants!$B$5*AI889)+Constants!$B$4*AE890+AJ889)/(Constants!$B$5+Constants!$B$4)</f>
        <v>400.5</v>
      </c>
      <c r="AJ890">
        <f>((Constants!$B$5*AI889)+Constants!$B$4*AE890+AJ889)-(Constants!$B$4+Constants!$B$5)*AI890</f>
        <v>0</v>
      </c>
      <c r="AK890">
        <f>((Constants!$B$5*AK889)+Constants!$B$4*AF890+AL889)/(Constants!$B$5+Constants!$B$4)</f>
        <v>400.5</v>
      </c>
      <c r="AL890">
        <f>((Constants!$B$5*AK889)+Constants!$B$4*AF890+AL889)-(Constants!$B$5+Constants!$B$4)*AK890</f>
        <v>0</v>
      </c>
      <c r="AM890">
        <f t="shared" si="247"/>
        <v>1</v>
      </c>
      <c r="AN890">
        <f t="shared" si="248"/>
        <v>1</v>
      </c>
      <c r="AO890">
        <f>(200000*(ABS(N890)-ABS(N888))+Constants!$B$7)/(2*Constants!$B$7)</f>
        <v>0.5</v>
      </c>
      <c r="AP890">
        <f>(200000*(ABS(O890)-ABS(O888))+Constants!$B$7)/(2*Constants!$B$7)</f>
        <v>0.5</v>
      </c>
      <c r="AQ890">
        <f t="shared" si="249"/>
        <v>1</v>
      </c>
      <c r="AR890">
        <f>(Constants!$B$3*Constants!$B$8*I890*K890+AS889)/(Constants!$B$9*Constants!$B$4)</f>
        <v>2.51327433628319</v>
      </c>
      <c r="AS890">
        <f>(Constants!$B$3*Constants!$B$8*I890*K890+AS889)-(AR890*Constants!$B$9*Constants!$B$4)</f>
        <v>0</v>
      </c>
      <c r="AT890">
        <f t="shared" si="250"/>
        <v>2231.78761061943</v>
      </c>
      <c r="AU890">
        <f t="array" ref="AU890">IF(SUMPRODUCT(--(SIGN(AN857:AN889)=SIGN(K858:K890)))=0,2,IF(AV889&gt;0,1,0))</f>
        <v>0</v>
      </c>
      <c r="AV890">
        <f>IF(AU890=2,ROUND(5*1000/Constants!$B$11,0),IF(AV889&gt;0,AV889-1,0))</f>
        <v>0</v>
      </c>
      <c r="AW890">
        <f t="shared" si="251"/>
        <v>0</v>
      </c>
      <c r="AX890">
        <f ca="1" t="array" ref="AX890">IF(AW890&gt;Constants!$B$12,2,IF(SUMPRODUCT(--(AX871:AX890=2))=0,0,1))</f>
        <v>2</v>
      </c>
      <c r="AZ890">
        <f t="array" ref="AZ890">IF(ABS(AG890)&gt;Constants!$B$13,2,IF(SUMPRODUCT(--(AZ870:AZ889=2))=0,0,1))</f>
        <v>0</v>
      </c>
    </row>
    <row r="891" spans="1:52">
      <c r="A891" s="3">
        <v>889</v>
      </c>
      <c r="B891">
        <f>Signals!D890</f>
        <v>1</v>
      </c>
      <c r="C891">
        <f>Signals!E890</f>
        <v>1</v>
      </c>
      <c r="D891">
        <f>Signals!G890</f>
        <v>0</v>
      </c>
      <c r="E891">
        <f>Signals!J890</f>
        <v>0</v>
      </c>
      <c r="F891">
        <f>Signals!K890</f>
        <v>0</v>
      </c>
      <c r="G891">
        <f>IF(Constants!$B$2=2,-B891,B891)</f>
        <v>1</v>
      </c>
      <c r="H891">
        <f>IF(Constants!$C$2=2,-C891,C891)</f>
        <v>1</v>
      </c>
      <c r="I891">
        <f t="shared" si="235"/>
        <v>1</v>
      </c>
      <c r="J891">
        <f t="shared" si="236"/>
        <v>1</v>
      </c>
      <c r="K891">
        <f t="shared" si="237"/>
        <v>1</v>
      </c>
      <c r="L891">
        <f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400.5</v>
      </c>
      <c r="M891">
        <f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400.5</v>
      </c>
      <c r="N891">
        <f t="shared" si="238"/>
        <v>400.5</v>
      </c>
      <c r="O891">
        <f t="shared" si="239"/>
        <v>400.5</v>
      </c>
      <c r="P891">
        <f>IF(I891&lt;&gt;0,(ABS(L891*Constants!$B$10)+50)/100,MAX(P890-ABS(N891*Constants!$B$4),0))</f>
        <v>0.54005</v>
      </c>
      <c r="Q891">
        <f>IF(J891&lt;&gt;0,(ABS(M891*Constants!$B$10)+50)/100,MAX(Q890-ABS(O891*Constants!$B$4),0))</f>
        <v>0.54005</v>
      </c>
      <c r="R891">
        <f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400.5</v>
      </c>
      <c r="S891">
        <f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400.5</v>
      </c>
      <c r="T891">
        <f t="shared" si="240"/>
        <v>400.5</v>
      </c>
      <c r="U891">
        <f t="shared" si="241"/>
        <v>400.5</v>
      </c>
      <c r="V891">
        <f>IF(I891&lt;&gt;0,(ABS(R891*Constants!$B$4)+50)/100,IF(R891=0,MAX((0-ABS(T891*Constants!$B$4)),0),(ABS(R891*Constants!$B$4)+50)/100))</f>
        <v>501.125</v>
      </c>
      <c r="W891">
        <f>IF(J891&lt;&gt;0,(ABS(S891*Constants!$B$4)+50)/100,IF(S891=0,MAX((0-ABS(U891*Constants!$B$4)),0),(ABS(S891*Constants!$B$4)+50)/100))</f>
        <v>501.125</v>
      </c>
      <c r="X891">
        <f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400.5</v>
      </c>
      <c r="Y891">
        <f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400.5</v>
      </c>
      <c r="Z891">
        <f t="shared" si="242"/>
        <v>400.5</v>
      </c>
      <c r="AA891">
        <f t="shared" si="243"/>
        <v>400.5</v>
      </c>
      <c r="AB891">
        <f>IF(I891&lt;&gt;0,(ABS(X891*Constants!$B$10)+50)/100,IF(X891=0,MAX((AB890-ABS(Z891*Constants!$B$4)),0),(ABS(X891*Constants!$B$4)+50)/100))</f>
        <v>0.54005</v>
      </c>
      <c r="AC891">
        <f>IF(J891&lt;&gt;0,(ABS(Y891*Constants!$B$10)+50)/100,IF(Y891=0,MAX((AC890-ABS(AA891*Constants!$B$4)),0),(ABS(Y891*Constants!$B$4)+50)/100))</f>
        <v>0.54005</v>
      </c>
      <c r="AD891">
        <f t="shared" si="244"/>
        <v>401</v>
      </c>
      <c r="AE891">
        <f t="shared" si="245"/>
        <v>400.5</v>
      </c>
      <c r="AF891">
        <f t="shared" si="246"/>
        <v>400.5</v>
      </c>
      <c r="AG891">
        <f>((Constants!$B$5*AG890)+Constants!$B$4*AD891+AH890)/(Constants!$B$5+Constants!$B$4)</f>
        <v>401</v>
      </c>
      <c r="AH891">
        <f>((Constants!$B$5*AG890)+Constants!$B$4*AD891+AH890)-(Constants!$B$5+Constants!$B$4)*AG891</f>
        <v>0</v>
      </c>
      <c r="AI891">
        <f>((Constants!$B$5*AI890)+Constants!$B$4*AE891+AJ890)/(Constants!$B$5+Constants!$B$4)</f>
        <v>400.5</v>
      </c>
      <c r="AJ891">
        <f>((Constants!$B$5*AI890)+Constants!$B$4*AE891+AJ890)-(Constants!$B$4+Constants!$B$5)*AI891</f>
        <v>0</v>
      </c>
      <c r="AK891">
        <f>((Constants!$B$5*AK890)+Constants!$B$4*AF891+AL890)/(Constants!$B$5+Constants!$B$4)</f>
        <v>400.5</v>
      </c>
      <c r="AL891">
        <f>((Constants!$B$5*AK890)+Constants!$B$4*AF891+AL890)-(Constants!$B$5+Constants!$B$4)*AK891</f>
        <v>0</v>
      </c>
      <c r="AM891">
        <f t="shared" si="247"/>
        <v>1</v>
      </c>
      <c r="AN891">
        <f t="shared" si="248"/>
        <v>1</v>
      </c>
      <c r="AO891">
        <f>(200000*(ABS(N891)-ABS(N889))+Constants!$B$7)/(2*Constants!$B$7)</f>
        <v>0.5</v>
      </c>
      <c r="AP891">
        <f>(200000*(ABS(O891)-ABS(O889))+Constants!$B$7)/(2*Constants!$B$7)</f>
        <v>0.5</v>
      </c>
      <c r="AQ891">
        <f t="shared" si="249"/>
        <v>1</v>
      </c>
      <c r="AR891">
        <f>(Constants!$B$3*Constants!$B$8*I891*K891+AS890)/(Constants!$B$9*Constants!$B$4)</f>
        <v>2.51327433628319</v>
      </c>
      <c r="AS891">
        <f>(Constants!$B$3*Constants!$B$8*I891*K891+AS890)-(AR891*Constants!$B$9*Constants!$B$4)</f>
        <v>0</v>
      </c>
      <c r="AT891">
        <f t="shared" si="250"/>
        <v>2234.30088495572</v>
      </c>
      <c r="AU891">
        <f t="array" ref="AU891">IF(SUMPRODUCT(--(SIGN(AN858:AN890)=SIGN(K859:K891)))=0,2,IF(AV890&gt;0,1,0))</f>
        <v>0</v>
      </c>
      <c r="AV891">
        <f>IF(AU891=2,ROUND(5*1000/Constants!$B$11,0),IF(AV890&gt;0,AV890-1,0))</f>
        <v>0</v>
      </c>
      <c r="AW891">
        <f t="shared" si="251"/>
        <v>0</v>
      </c>
      <c r="AX891">
        <f ca="1" t="array" ref="AX891">IF(AW891&gt;Constants!$B$12,2,IF(SUMPRODUCT(--(AX872:AX891=2))=0,0,1))</f>
        <v>2</v>
      </c>
      <c r="AZ891">
        <f t="array" ref="AZ891">IF(ABS(AG891)&gt;Constants!$B$13,2,IF(SUMPRODUCT(--(AZ871:AZ890=2))=0,0,1))</f>
        <v>0</v>
      </c>
    </row>
    <row r="892" spans="1:52">
      <c r="A892" s="3">
        <v>890</v>
      </c>
      <c r="B892">
        <f>Signals!D891</f>
        <v>1</v>
      </c>
      <c r="C892">
        <f>Signals!E891</f>
        <v>1</v>
      </c>
      <c r="D892">
        <f>Signals!G891</f>
        <v>0</v>
      </c>
      <c r="E892">
        <f>Signals!J891</f>
        <v>0</v>
      </c>
      <c r="F892">
        <f>Signals!K891</f>
        <v>0</v>
      </c>
      <c r="G892">
        <f>IF(Constants!$B$2=2,-B892,B892)</f>
        <v>1</v>
      </c>
      <c r="H892">
        <f>IF(Constants!$C$2=2,-C892,C892)</f>
        <v>1</v>
      </c>
      <c r="I892">
        <f t="shared" si="235"/>
        <v>1</v>
      </c>
      <c r="J892">
        <f t="shared" si="236"/>
        <v>1</v>
      </c>
      <c r="K892">
        <f t="shared" si="237"/>
        <v>1</v>
      </c>
      <c r="L892">
        <f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400.5</v>
      </c>
      <c r="M892">
        <f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400.5</v>
      </c>
      <c r="N892">
        <f t="shared" si="238"/>
        <v>400.5</v>
      </c>
      <c r="O892">
        <f t="shared" si="239"/>
        <v>400.5</v>
      </c>
      <c r="P892">
        <f>IF(I892&lt;&gt;0,(ABS(L892*Constants!$B$10)+50)/100,MAX(P891-ABS(N892*Constants!$B$4),0))</f>
        <v>0.54005</v>
      </c>
      <c r="Q892">
        <f>IF(J892&lt;&gt;0,(ABS(M892*Constants!$B$10)+50)/100,MAX(Q891-ABS(O892*Constants!$B$4),0))</f>
        <v>0.54005</v>
      </c>
      <c r="R892">
        <f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400.5</v>
      </c>
      <c r="S892">
        <f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400.5</v>
      </c>
      <c r="T892">
        <f t="shared" si="240"/>
        <v>400.5</v>
      </c>
      <c r="U892">
        <f t="shared" si="241"/>
        <v>400.5</v>
      </c>
      <c r="V892">
        <f>IF(I892&lt;&gt;0,(ABS(R892*Constants!$B$4)+50)/100,IF(R892=0,MAX((0-ABS(T892*Constants!$B$4)),0),(ABS(R892*Constants!$B$4)+50)/100))</f>
        <v>501.125</v>
      </c>
      <c r="W892">
        <f>IF(J892&lt;&gt;0,(ABS(S892*Constants!$B$4)+50)/100,IF(S892=0,MAX((0-ABS(U892*Constants!$B$4)),0),(ABS(S892*Constants!$B$4)+50)/100))</f>
        <v>501.125</v>
      </c>
      <c r="X892">
        <f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400.5</v>
      </c>
      <c r="Y892">
        <f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400.5</v>
      </c>
      <c r="Z892">
        <f t="shared" si="242"/>
        <v>400.5</v>
      </c>
      <c r="AA892">
        <f t="shared" si="243"/>
        <v>400.5</v>
      </c>
      <c r="AB892">
        <f>IF(I892&lt;&gt;0,(ABS(X892*Constants!$B$10)+50)/100,IF(X892=0,MAX((AB891-ABS(Z892*Constants!$B$4)),0),(ABS(X892*Constants!$B$4)+50)/100))</f>
        <v>0.54005</v>
      </c>
      <c r="AC892">
        <f>IF(J892&lt;&gt;0,(ABS(Y892*Constants!$B$10)+50)/100,IF(Y892=0,MAX((AC891-ABS(AA892*Constants!$B$4)),0),(ABS(Y892*Constants!$B$4)+50)/100))</f>
        <v>0.54005</v>
      </c>
      <c r="AD892">
        <f t="shared" si="244"/>
        <v>401</v>
      </c>
      <c r="AE892">
        <f t="shared" si="245"/>
        <v>400.5</v>
      </c>
      <c r="AF892">
        <f t="shared" si="246"/>
        <v>400.5</v>
      </c>
      <c r="AG892">
        <f>((Constants!$B$5*AG891)+Constants!$B$4*AD892+AH891)/(Constants!$B$5+Constants!$B$4)</f>
        <v>401</v>
      </c>
      <c r="AH892">
        <f>((Constants!$B$5*AG891)+Constants!$B$4*AD892+AH891)-(Constants!$B$5+Constants!$B$4)*AG892</f>
        <v>0</v>
      </c>
      <c r="AI892">
        <f>((Constants!$B$5*AI891)+Constants!$B$4*AE892+AJ891)/(Constants!$B$5+Constants!$B$4)</f>
        <v>400.5</v>
      </c>
      <c r="AJ892">
        <f>((Constants!$B$5*AI891)+Constants!$B$4*AE892+AJ891)-(Constants!$B$4+Constants!$B$5)*AI892</f>
        <v>0</v>
      </c>
      <c r="AK892">
        <f>((Constants!$B$5*AK891)+Constants!$B$4*AF892+AL891)/(Constants!$B$5+Constants!$B$4)</f>
        <v>400.5</v>
      </c>
      <c r="AL892">
        <f>((Constants!$B$5*AK891)+Constants!$B$4*AF892+AL891)-(Constants!$B$5+Constants!$B$4)*AK892</f>
        <v>0</v>
      </c>
      <c r="AM892">
        <f t="shared" si="247"/>
        <v>1</v>
      </c>
      <c r="AN892">
        <f t="shared" si="248"/>
        <v>1</v>
      </c>
      <c r="AO892">
        <f>(200000*(ABS(N892)-ABS(N890))+Constants!$B$7)/(2*Constants!$B$7)</f>
        <v>0.5</v>
      </c>
      <c r="AP892">
        <f>(200000*(ABS(O892)-ABS(O890))+Constants!$B$7)/(2*Constants!$B$7)</f>
        <v>0.5</v>
      </c>
      <c r="AQ892">
        <f t="shared" si="249"/>
        <v>1</v>
      </c>
      <c r="AR892">
        <f>(Constants!$B$3*Constants!$B$8*I892*K892+AS891)/(Constants!$B$9*Constants!$B$4)</f>
        <v>2.51327433628319</v>
      </c>
      <c r="AS892">
        <f>(Constants!$B$3*Constants!$B$8*I892*K892+AS891)-(AR892*Constants!$B$9*Constants!$B$4)</f>
        <v>0</v>
      </c>
      <c r="AT892">
        <f t="shared" si="250"/>
        <v>2236.814159292</v>
      </c>
      <c r="AU892">
        <f t="array" ref="AU892">IF(SUMPRODUCT(--(SIGN(AN859:AN891)=SIGN(K860:K892)))=0,2,IF(AV891&gt;0,1,0))</f>
        <v>0</v>
      </c>
      <c r="AV892">
        <f>IF(AU892=2,ROUND(5*1000/Constants!$B$11,0),IF(AV891&gt;0,AV891-1,0))</f>
        <v>0</v>
      </c>
      <c r="AW892">
        <f t="shared" si="251"/>
        <v>0</v>
      </c>
      <c r="AX892">
        <f ca="1" t="array" ref="AX892">IF(AW892&gt;Constants!$B$12,2,IF(SUMPRODUCT(--(AX873:AX892=2))=0,0,1))</f>
        <v>2</v>
      </c>
      <c r="AZ892">
        <f t="array" ref="AZ892">IF(ABS(AG892)&gt;Constants!$B$13,2,IF(SUMPRODUCT(--(AZ872:AZ891=2))=0,0,1))</f>
        <v>0</v>
      </c>
    </row>
    <row r="893" spans="1:52">
      <c r="A893" s="3">
        <v>891</v>
      </c>
      <c r="B893">
        <f>Signals!D892</f>
        <v>1</v>
      </c>
      <c r="C893">
        <f>Signals!E892</f>
        <v>1</v>
      </c>
      <c r="D893">
        <f>Signals!G892</f>
        <v>0</v>
      </c>
      <c r="E893">
        <f>Signals!J892</f>
        <v>0</v>
      </c>
      <c r="F893">
        <f>Signals!K892</f>
        <v>0</v>
      </c>
      <c r="G893">
        <f>IF(Constants!$B$2=2,-B893,B893)</f>
        <v>1</v>
      </c>
      <c r="H893">
        <f>IF(Constants!$C$2=2,-C893,C893)</f>
        <v>1</v>
      </c>
      <c r="I893">
        <f t="shared" si="235"/>
        <v>1</v>
      </c>
      <c r="J893">
        <f t="shared" si="236"/>
        <v>1</v>
      </c>
      <c r="K893">
        <f t="shared" si="237"/>
        <v>1</v>
      </c>
      <c r="L893">
        <f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400.5</v>
      </c>
      <c r="M893">
        <f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400.5</v>
      </c>
      <c r="N893">
        <f t="shared" si="238"/>
        <v>400.5</v>
      </c>
      <c r="O893">
        <f t="shared" si="239"/>
        <v>400.5</v>
      </c>
      <c r="P893">
        <f>IF(I893&lt;&gt;0,(ABS(L893*Constants!$B$10)+50)/100,MAX(P892-ABS(N893*Constants!$B$4),0))</f>
        <v>0.54005</v>
      </c>
      <c r="Q893">
        <f>IF(J893&lt;&gt;0,(ABS(M893*Constants!$B$10)+50)/100,MAX(Q892-ABS(O893*Constants!$B$4),0))</f>
        <v>0.54005</v>
      </c>
      <c r="R893">
        <f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400.5</v>
      </c>
      <c r="S893">
        <f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400.5</v>
      </c>
      <c r="T893">
        <f t="shared" si="240"/>
        <v>400.5</v>
      </c>
      <c r="U893">
        <f t="shared" si="241"/>
        <v>400.5</v>
      </c>
      <c r="V893">
        <f>IF(I893&lt;&gt;0,(ABS(R893*Constants!$B$4)+50)/100,IF(R893=0,MAX((0-ABS(T893*Constants!$B$4)),0),(ABS(R893*Constants!$B$4)+50)/100))</f>
        <v>501.125</v>
      </c>
      <c r="W893">
        <f>IF(J893&lt;&gt;0,(ABS(S893*Constants!$B$4)+50)/100,IF(S893=0,MAX((0-ABS(U893*Constants!$B$4)),0),(ABS(S893*Constants!$B$4)+50)/100))</f>
        <v>501.125</v>
      </c>
      <c r="X893">
        <f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400.5</v>
      </c>
      <c r="Y893">
        <f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400.5</v>
      </c>
      <c r="Z893">
        <f t="shared" si="242"/>
        <v>400.5</v>
      </c>
      <c r="AA893">
        <f t="shared" si="243"/>
        <v>400.5</v>
      </c>
      <c r="AB893">
        <f>IF(I893&lt;&gt;0,(ABS(X893*Constants!$B$10)+50)/100,IF(X893=0,MAX((AB892-ABS(Z893*Constants!$B$4)),0),(ABS(X893*Constants!$B$4)+50)/100))</f>
        <v>0.54005</v>
      </c>
      <c r="AC893">
        <f>IF(J893&lt;&gt;0,(ABS(Y893*Constants!$B$10)+50)/100,IF(Y893=0,MAX((AC892-ABS(AA893*Constants!$B$4)),0),(ABS(Y893*Constants!$B$4)+50)/100))</f>
        <v>0.54005</v>
      </c>
      <c r="AD893">
        <f t="shared" si="244"/>
        <v>401</v>
      </c>
      <c r="AE893">
        <f t="shared" si="245"/>
        <v>400.5</v>
      </c>
      <c r="AF893">
        <f t="shared" si="246"/>
        <v>400.5</v>
      </c>
      <c r="AG893">
        <f>((Constants!$B$5*AG892)+Constants!$B$4*AD893+AH892)/(Constants!$B$5+Constants!$B$4)</f>
        <v>401</v>
      </c>
      <c r="AH893">
        <f>((Constants!$B$5*AG892)+Constants!$B$4*AD893+AH892)-(Constants!$B$5+Constants!$B$4)*AG893</f>
        <v>0</v>
      </c>
      <c r="AI893">
        <f>((Constants!$B$5*AI892)+Constants!$B$4*AE893+AJ892)/(Constants!$B$5+Constants!$B$4)</f>
        <v>400.5</v>
      </c>
      <c r="AJ893">
        <f>((Constants!$B$5*AI892)+Constants!$B$4*AE893+AJ892)-(Constants!$B$4+Constants!$B$5)*AI893</f>
        <v>0</v>
      </c>
      <c r="AK893">
        <f>((Constants!$B$5*AK892)+Constants!$B$4*AF893+AL892)/(Constants!$B$5+Constants!$B$4)</f>
        <v>400.5</v>
      </c>
      <c r="AL893">
        <f>((Constants!$B$5*AK892)+Constants!$B$4*AF893+AL892)-(Constants!$B$5+Constants!$B$4)*AK893</f>
        <v>0</v>
      </c>
      <c r="AM893">
        <f t="shared" si="247"/>
        <v>1</v>
      </c>
      <c r="AN893">
        <f t="shared" si="248"/>
        <v>1</v>
      </c>
      <c r="AO893">
        <f>(200000*(ABS(N893)-ABS(N891))+Constants!$B$7)/(2*Constants!$B$7)</f>
        <v>0.5</v>
      </c>
      <c r="AP893">
        <f>(200000*(ABS(O893)-ABS(O891))+Constants!$B$7)/(2*Constants!$B$7)</f>
        <v>0.5</v>
      </c>
      <c r="AQ893">
        <f t="shared" si="249"/>
        <v>1</v>
      </c>
      <c r="AR893">
        <f>(Constants!$B$3*Constants!$B$8*I893*K893+AS892)/(Constants!$B$9*Constants!$B$4)</f>
        <v>2.51327433628319</v>
      </c>
      <c r="AS893">
        <f>(Constants!$B$3*Constants!$B$8*I893*K893+AS892)-(AR893*Constants!$B$9*Constants!$B$4)</f>
        <v>0</v>
      </c>
      <c r="AT893">
        <f t="shared" si="250"/>
        <v>2239.32743362828</v>
      </c>
      <c r="AU893">
        <f t="array" ref="AU893">IF(SUMPRODUCT(--(SIGN(AN860:AN892)=SIGN(K861:K893)))=0,2,IF(AV892&gt;0,1,0))</f>
        <v>0</v>
      </c>
      <c r="AV893">
        <f>IF(AU893=2,ROUND(5*1000/Constants!$B$11,0),IF(AV892&gt;0,AV892-1,0))</f>
        <v>0</v>
      </c>
      <c r="AW893">
        <f t="shared" si="251"/>
        <v>0</v>
      </c>
      <c r="AX893">
        <f ca="1" t="array" ref="AX893">IF(AW893&gt;Constants!$B$12,2,IF(SUMPRODUCT(--(AX874:AX893=2))=0,0,1))</f>
        <v>2</v>
      </c>
      <c r="AZ893">
        <f t="array" ref="AZ893">IF(ABS(AG893)&gt;Constants!$B$13,2,IF(SUMPRODUCT(--(AZ873:AZ892=2))=0,0,1))</f>
        <v>0</v>
      </c>
    </row>
    <row r="894" spans="1:52">
      <c r="A894" s="3">
        <v>892</v>
      </c>
      <c r="B894">
        <f>Signals!D893</f>
        <v>1</v>
      </c>
      <c r="C894">
        <f>Signals!E893</f>
        <v>1</v>
      </c>
      <c r="D894">
        <f>Signals!G893</f>
        <v>0</v>
      </c>
      <c r="E894">
        <f>Signals!J893</f>
        <v>0</v>
      </c>
      <c r="F894">
        <f>Signals!K893</f>
        <v>0</v>
      </c>
      <c r="G894">
        <f>IF(Constants!$B$2=2,-B894,B894)</f>
        <v>1</v>
      </c>
      <c r="H894">
        <f>IF(Constants!$C$2=2,-C894,C894)</f>
        <v>1</v>
      </c>
      <c r="I894">
        <f t="shared" si="235"/>
        <v>1</v>
      </c>
      <c r="J894">
        <f t="shared" si="236"/>
        <v>1</v>
      </c>
      <c r="K894">
        <f t="shared" si="237"/>
        <v>1</v>
      </c>
      <c r="L894">
        <f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400.5</v>
      </c>
      <c r="M894">
        <f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400.5</v>
      </c>
      <c r="N894">
        <f t="shared" si="238"/>
        <v>400.5</v>
      </c>
      <c r="O894">
        <f t="shared" si="239"/>
        <v>400.5</v>
      </c>
      <c r="P894">
        <f>IF(I894&lt;&gt;0,(ABS(L894*Constants!$B$10)+50)/100,MAX(P893-ABS(N894*Constants!$B$4),0))</f>
        <v>0.54005</v>
      </c>
      <c r="Q894">
        <f>IF(J894&lt;&gt;0,(ABS(M894*Constants!$B$10)+50)/100,MAX(Q893-ABS(O894*Constants!$B$4),0))</f>
        <v>0.54005</v>
      </c>
      <c r="R894">
        <f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400.5</v>
      </c>
      <c r="S894">
        <f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400.5</v>
      </c>
      <c r="T894">
        <f t="shared" si="240"/>
        <v>400.5</v>
      </c>
      <c r="U894">
        <f t="shared" si="241"/>
        <v>400.5</v>
      </c>
      <c r="V894">
        <f>IF(I894&lt;&gt;0,(ABS(R894*Constants!$B$4)+50)/100,IF(R894=0,MAX((0-ABS(T894*Constants!$B$4)),0),(ABS(R894*Constants!$B$4)+50)/100))</f>
        <v>501.125</v>
      </c>
      <c r="W894">
        <f>IF(J894&lt;&gt;0,(ABS(S894*Constants!$B$4)+50)/100,IF(S894=0,MAX((0-ABS(U894*Constants!$B$4)),0),(ABS(S894*Constants!$B$4)+50)/100))</f>
        <v>501.125</v>
      </c>
      <c r="X894">
        <f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400.5</v>
      </c>
      <c r="Y894">
        <f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400.5</v>
      </c>
      <c r="Z894">
        <f t="shared" si="242"/>
        <v>400.5</v>
      </c>
      <c r="AA894">
        <f t="shared" si="243"/>
        <v>400.5</v>
      </c>
      <c r="AB894">
        <f>IF(I894&lt;&gt;0,(ABS(X894*Constants!$B$10)+50)/100,IF(X894=0,MAX((AB893-ABS(Z894*Constants!$B$4)),0),(ABS(X894*Constants!$B$4)+50)/100))</f>
        <v>0.54005</v>
      </c>
      <c r="AC894">
        <f>IF(J894&lt;&gt;0,(ABS(Y894*Constants!$B$10)+50)/100,IF(Y894=0,MAX((AC893-ABS(AA894*Constants!$B$4)),0),(ABS(Y894*Constants!$B$4)+50)/100))</f>
        <v>0.54005</v>
      </c>
      <c r="AD894">
        <f t="shared" si="244"/>
        <v>401</v>
      </c>
      <c r="AE894">
        <f t="shared" si="245"/>
        <v>400.5</v>
      </c>
      <c r="AF894">
        <f t="shared" si="246"/>
        <v>400.5</v>
      </c>
      <c r="AG894">
        <f>((Constants!$B$5*AG893)+Constants!$B$4*AD894+AH893)/(Constants!$B$5+Constants!$B$4)</f>
        <v>401</v>
      </c>
      <c r="AH894">
        <f>((Constants!$B$5*AG893)+Constants!$B$4*AD894+AH893)-(Constants!$B$5+Constants!$B$4)*AG894</f>
        <v>0</v>
      </c>
      <c r="AI894">
        <f>((Constants!$B$5*AI893)+Constants!$B$4*AE894+AJ893)/(Constants!$B$5+Constants!$B$4)</f>
        <v>400.5</v>
      </c>
      <c r="AJ894">
        <f>((Constants!$B$5*AI893)+Constants!$B$4*AE894+AJ893)-(Constants!$B$4+Constants!$B$5)*AI894</f>
        <v>0</v>
      </c>
      <c r="AK894">
        <f>((Constants!$B$5*AK893)+Constants!$B$4*AF894+AL893)/(Constants!$B$5+Constants!$B$4)</f>
        <v>400.5</v>
      </c>
      <c r="AL894">
        <f>((Constants!$B$5*AK893)+Constants!$B$4*AF894+AL893)-(Constants!$B$5+Constants!$B$4)*AK894</f>
        <v>0</v>
      </c>
      <c r="AM894">
        <f t="shared" si="247"/>
        <v>1</v>
      </c>
      <c r="AN894">
        <f t="shared" si="248"/>
        <v>1</v>
      </c>
      <c r="AO894">
        <f>(200000*(ABS(N894)-ABS(N892))+Constants!$B$7)/(2*Constants!$B$7)</f>
        <v>0.5</v>
      </c>
      <c r="AP894">
        <f>(200000*(ABS(O894)-ABS(O892))+Constants!$B$7)/(2*Constants!$B$7)</f>
        <v>0.5</v>
      </c>
      <c r="AQ894">
        <f t="shared" si="249"/>
        <v>1</v>
      </c>
      <c r="AR894">
        <f>(Constants!$B$3*Constants!$B$8*I894*K894+AS893)/(Constants!$B$9*Constants!$B$4)</f>
        <v>2.51327433628319</v>
      </c>
      <c r="AS894">
        <f>(Constants!$B$3*Constants!$B$8*I894*K894+AS893)-(AR894*Constants!$B$9*Constants!$B$4)</f>
        <v>0</v>
      </c>
      <c r="AT894">
        <f t="shared" si="250"/>
        <v>2241.84070796457</v>
      </c>
      <c r="AU894">
        <f t="array" ref="AU894">IF(SUMPRODUCT(--(SIGN(AN861:AN893)=SIGN(K862:K894)))=0,2,IF(AV893&gt;0,1,0))</f>
        <v>0</v>
      </c>
      <c r="AV894">
        <f>IF(AU894=2,ROUND(5*1000/Constants!$B$11,0),IF(AV893&gt;0,AV893-1,0))</f>
        <v>0</v>
      </c>
      <c r="AW894">
        <f t="shared" si="251"/>
        <v>0</v>
      </c>
      <c r="AX894">
        <f ca="1" t="array" ref="AX894">IF(AW894&gt;Constants!$B$12,2,IF(SUMPRODUCT(--(AX875:AX894=2))=0,0,1))</f>
        <v>2</v>
      </c>
      <c r="AZ894">
        <f t="array" ref="AZ894">IF(ABS(AG894)&gt;Constants!$B$13,2,IF(SUMPRODUCT(--(AZ874:AZ893=2))=0,0,1))</f>
        <v>0</v>
      </c>
    </row>
    <row r="895" spans="1:52">
      <c r="A895" s="3">
        <v>893</v>
      </c>
      <c r="B895">
        <f>Signals!D894</f>
        <v>1</v>
      </c>
      <c r="C895">
        <f>Signals!E894</f>
        <v>1</v>
      </c>
      <c r="D895">
        <f>Signals!G894</f>
        <v>0</v>
      </c>
      <c r="E895">
        <f>Signals!J894</f>
        <v>0</v>
      </c>
      <c r="F895">
        <f>Signals!K894</f>
        <v>0</v>
      </c>
      <c r="G895">
        <f>IF(Constants!$B$2=2,-B895,B895)</f>
        <v>1</v>
      </c>
      <c r="H895">
        <f>IF(Constants!$C$2=2,-C895,C895)</f>
        <v>1</v>
      </c>
      <c r="I895">
        <f t="shared" si="235"/>
        <v>1</v>
      </c>
      <c r="J895">
        <f t="shared" si="236"/>
        <v>1</v>
      </c>
      <c r="K895">
        <f t="shared" si="237"/>
        <v>1</v>
      </c>
      <c r="L895">
        <f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400.5</v>
      </c>
      <c r="M895">
        <f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400.5</v>
      </c>
      <c r="N895">
        <f t="shared" si="238"/>
        <v>400.5</v>
      </c>
      <c r="O895">
        <f t="shared" si="239"/>
        <v>400.5</v>
      </c>
      <c r="P895">
        <f>IF(I895&lt;&gt;0,(ABS(L895*Constants!$B$10)+50)/100,MAX(P894-ABS(N895*Constants!$B$4),0))</f>
        <v>0.54005</v>
      </c>
      <c r="Q895">
        <f>IF(J895&lt;&gt;0,(ABS(M895*Constants!$B$10)+50)/100,MAX(Q894-ABS(O895*Constants!$B$4),0))</f>
        <v>0.54005</v>
      </c>
      <c r="R895">
        <f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400.5</v>
      </c>
      <c r="S895">
        <f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400.5</v>
      </c>
      <c r="T895">
        <f t="shared" si="240"/>
        <v>400.5</v>
      </c>
      <c r="U895">
        <f t="shared" si="241"/>
        <v>400.5</v>
      </c>
      <c r="V895">
        <f>IF(I895&lt;&gt;0,(ABS(R895*Constants!$B$4)+50)/100,IF(R895=0,MAX((0-ABS(T895*Constants!$B$4)),0),(ABS(R895*Constants!$B$4)+50)/100))</f>
        <v>501.125</v>
      </c>
      <c r="W895">
        <f>IF(J895&lt;&gt;0,(ABS(S895*Constants!$B$4)+50)/100,IF(S895=0,MAX((0-ABS(U895*Constants!$B$4)),0),(ABS(S895*Constants!$B$4)+50)/100))</f>
        <v>501.125</v>
      </c>
      <c r="X895">
        <f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400.5</v>
      </c>
      <c r="Y895">
        <f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400.5</v>
      </c>
      <c r="Z895">
        <f t="shared" si="242"/>
        <v>400.5</v>
      </c>
      <c r="AA895">
        <f t="shared" si="243"/>
        <v>400.5</v>
      </c>
      <c r="AB895">
        <f>IF(I895&lt;&gt;0,(ABS(X895*Constants!$B$10)+50)/100,IF(X895=0,MAX((AB894-ABS(Z895*Constants!$B$4)),0),(ABS(X895*Constants!$B$4)+50)/100))</f>
        <v>0.54005</v>
      </c>
      <c r="AC895">
        <f>IF(J895&lt;&gt;0,(ABS(Y895*Constants!$B$10)+50)/100,IF(Y895=0,MAX((AC894-ABS(AA895*Constants!$B$4)),0),(ABS(Y895*Constants!$B$4)+50)/100))</f>
        <v>0.54005</v>
      </c>
      <c r="AD895">
        <f t="shared" si="244"/>
        <v>401</v>
      </c>
      <c r="AE895">
        <f t="shared" si="245"/>
        <v>400.5</v>
      </c>
      <c r="AF895">
        <f t="shared" si="246"/>
        <v>400.5</v>
      </c>
      <c r="AG895">
        <f>((Constants!$B$5*AG894)+Constants!$B$4*AD895+AH894)/(Constants!$B$5+Constants!$B$4)</f>
        <v>401</v>
      </c>
      <c r="AH895">
        <f>((Constants!$B$5*AG894)+Constants!$B$4*AD895+AH894)-(Constants!$B$5+Constants!$B$4)*AG895</f>
        <v>0</v>
      </c>
      <c r="AI895">
        <f>((Constants!$B$5*AI894)+Constants!$B$4*AE895+AJ894)/(Constants!$B$5+Constants!$B$4)</f>
        <v>400.5</v>
      </c>
      <c r="AJ895">
        <f>((Constants!$B$5*AI894)+Constants!$B$4*AE895+AJ894)-(Constants!$B$4+Constants!$B$5)*AI895</f>
        <v>0</v>
      </c>
      <c r="AK895">
        <f>((Constants!$B$5*AK894)+Constants!$B$4*AF895+AL894)/(Constants!$B$5+Constants!$B$4)</f>
        <v>400.5</v>
      </c>
      <c r="AL895">
        <f>((Constants!$B$5*AK894)+Constants!$B$4*AF895+AL894)-(Constants!$B$5+Constants!$B$4)*AK895</f>
        <v>0</v>
      </c>
      <c r="AM895">
        <f t="shared" si="247"/>
        <v>1</v>
      </c>
      <c r="AN895">
        <f t="shared" si="248"/>
        <v>1</v>
      </c>
      <c r="AO895">
        <f>(200000*(ABS(N895)-ABS(N893))+Constants!$B$7)/(2*Constants!$B$7)</f>
        <v>0.5</v>
      </c>
      <c r="AP895">
        <f>(200000*(ABS(O895)-ABS(O893))+Constants!$B$7)/(2*Constants!$B$7)</f>
        <v>0.5</v>
      </c>
      <c r="AQ895">
        <f t="shared" si="249"/>
        <v>1</v>
      </c>
      <c r="AR895">
        <f>(Constants!$B$3*Constants!$B$8*I895*K895+AS894)/(Constants!$B$9*Constants!$B$4)</f>
        <v>2.51327433628319</v>
      </c>
      <c r="AS895">
        <f>(Constants!$B$3*Constants!$B$8*I895*K895+AS894)-(AR895*Constants!$B$9*Constants!$B$4)</f>
        <v>0</v>
      </c>
      <c r="AT895">
        <f t="shared" si="250"/>
        <v>2244.35398230085</v>
      </c>
      <c r="AU895">
        <f t="array" ref="AU895">IF(SUMPRODUCT(--(SIGN(AN862:AN894)=SIGN(K863:K895)))=0,2,IF(AV894&gt;0,1,0))</f>
        <v>0</v>
      </c>
      <c r="AV895">
        <f>IF(AU895=2,ROUND(5*1000/Constants!$B$11,0),IF(AV894&gt;0,AV894-1,0))</f>
        <v>0</v>
      </c>
      <c r="AW895">
        <f t="shared" si="251"/>
        <v>0</v>
      </c>
      <c r="AX895">
        <f ca="1" t="array" ref="AX895">IF(AW895&gt;Constants!$B$12,2,IF(SUMPRODUCT(--(AX876:AX895=2))=0,0,1))</f>
        <v>2</v>
      </c>
      <c r="AZ895">
        <f t="array" ref="AZ895">IF(ABS(AG895)&gt;Constants!$B$13,2,IF(SUMPRODUCT(--(AZ875:AZ894=2))=0,0,1))</f>
        <v>0</v>
      </c>
    </row>
    <row r="896" spans="1:52">
      <c r="A896" s="3">
        <v>894</v>
      </c>
      <c r="B896">
        <f>Signals!D895</f>
        <v>1</v>
      </c>
      <c r="C896">
        <f>Signals!E895</f>
        <v>1</v>
      </c>
      <c r="D896">
        <f>Signals!G895</f>
        <v>0</v>
      </c>
      <c r="E896">
        <f>Signals!J895</f>
        <v>0</v>
      </c>
      <c r="F896">
        <f>Signals!K895</f>
        <v>0</v>
      </c>
      <c r="G896">
        <f>IF(Constants!$B$2=2,-B896,B896)</f>
        <v>1</v>
      </c>
      <c r="H896">
        <f>IF(Constants!$C$2=2,-C896,C896)</f>
        <v>1</v>
      </c>
      <c r="I896">
        <f t="shared" si="235"/>
        <v>1</v>
      </c>
      <c r="J896">
        <f t="shared" si="236"/>
        <v>1</v>
      </c>
      <c r="K896">
        <f t="shared" si="237"/>
        <v>1</v>
      </c>
      <c r="L896">
        <f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400.5</v>
      </c>
      <c r="M896">
        <f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400.5</v>
      </c>
      <c r="N896">
        <f t="shared" si="238"/>
        <v>400.5</v>
      </c>
      <c r="O896">
        <f t="shared" si="239"/>
        <v>400.5</v>
      </c>
      <c r="P896">
        <f>IF(I896&lt;&gt;0,(ABS(L896*Constants!$B$10)+50)/100,MAX(P895-ABS(N896*Constants!$B$4),0))</f>
        <v>0.54005</v>
      </c>
      <c r="Q896">
        <f>IF(J896&lt;&gt;0,(ABS(M896*Constants!$B$10)+50)/100,MAX(Q895-ABS(O896*Constants!$B$4),0))</f>
        <v>0.54005</v>
      </c>
      <c r="R896">
        <f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400.5</v>
      </c>
      <c r="S896">
        <f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400.5</v>
      </c>
      <c r="T896">
        <f t="shared" si="240"/>
        <v>400.5</v>
      </c>
      <c r="U896">
        <f t="shared" si="241"/>
        <v>400.5</v>
      </c>
      <c r="V896">
        <f>IF(I896&lt;&gt;0,(ABS(R896*Constants!$B$4)+50)/100,IF(R896=0,MAX((0-ABS(T896*Constants!$B$4)),0),(ABS(R896*Constants!$B$4)+50)/100))</f>
        <v>501.125</v>
      </c>
      <c r="W896">
        <f>IF(J896&lt;&gt;0,(ABS(S896*Constants!$B$4)+50)/100,IF(S896=0,MAX((0-ABS(U896*Constants!$B$4)),0),(ABS(S896*Constants!$B$4)+50)/100))</f>
        <v>501.125</v>
      </c>
      <c r="X896">
        <f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400.5</v>
      </c>
      <c r="Y896">
        <f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400.5</v>
      </c>
      <c r="Z896">
        <f t="shared" si="242"/>
        <v>400.5</v>
      </c>
      <c r="AA896">
        <f t="shared" si="243"/>
        <v>400.5</v>
      </c>
      <c r="AB896">
        <f>IF(I896&lt;&gt;0,(ABS(X896*Constants!$B$10)+50)/100,IF(X896=0,MAX((AB895-ABS(Z896*Constants!$B$4)),0),(ABS(X896*Constants!$B$4)+50)/100))</f>
        <v>0.54005</v>
      </c>
      <c r="AC896">
        <f>IF(J896&lt;&gt;0,(ABS(Y896*Constants!$B$10)+50)/100,IF(Y896=0,MAX((AC895-ABS(AA896*Constants!$B$4)),0),(ABS(Y896*Constants!$B$4)+50)/100))</f>
        <v>0.54005</v>
      </c>
      <c r="AD896">
        <f t="shared" si="244"/>
        <v>401</v>
      </c>
      <c r="AE896">
        <f t="shared" si="245"/>
        <v>400.5</v>
      </c>
      <c r="AF896">
        <f t="shared" si="246"/>
        <v>400.5</v>
      </c>
      <c r="AG896">
        <f>((Constants!$B$5*AG895)+Constants!$B$4*AD896+AH895)/(Constants!$B$5+Constants!$B$4)</f>
        <v>401</v>
      </c>
      <c r="AH896">
        <f>((Constants!$B$5*AG895)+Constants!$B$4*AD896+AH895)-(Constants!$B$5+Constants!$B$4)*AG896</f>
        <v>0</v>
      </c>
      <c r="AI896">
        <f>((Constants!$B$5*AI895)+Constants!$B$4*AE896+AJ895)/(Constants!$B$5+Constants!$B$4)</f>
        <v>400.5</v>
      </c>
      <c r="AJ896">
        <f>((Constants!$B$5*AI895)+Constants!$B$4*AE896+AJ895)-(Constants!$B$4+Constants!$B$5)*AI896</f>
        <v>0</v>
      </c>
      <c r="AK896">
        <f>((Constants!$B$5*AK895)+Constants!$B$4*AF896+AL895)/(Constants!$B$5+Constants!$B$4)</f>
        <v>400.5</v>
      </c>
      <c r="AL896">
        <f>((Constants!$B$5*AK895)+Constants!$B$4*AF896+AL895)-(Constants!$B$5+Constants!$B$4)*AK896</f>
        <v>0</v>
      </c>
      <c r="AM896">
        <f t="shared" si="247"/>
        <v>1</v>
      </c>
      <c r="AN896">
        <f t="shared" si="248"/>
        <v>1</v>
      </c>
      <c r="AO896">
        <f>(200000*(ABS(N896)-ABS(N894))+Constants!$B$7)/(2*Constants!$B$7)</f>
        <v>0.5</v>
      </c>
      <c r="AP896">
        <f>(200000*(ABS(O896)-ABS(O894))+Constants!$B$7)/(2*Constants!$B$7)</f>
        <v>0.5</v>
      </c>
      <c r="AQ896">
        <f t="shared" si="249"/>
        <v>1</v>
      </c>
      <c r="AR896">
        <f>(Constants!$B$3*Constants!$B$8*I896*K896+AS895)/(Constants!$B$9*Constants!$B$4)</f>
        <v>2.51327433628319</v>
      </c>
      <c r="AS896">
        <f>(Constants!$B$3*Constants!$B$8*I896*K896+AS895)-(AR896*Constants!$B$9*Constants!$B$4)</f>
        <v>0</v>
      </c>
      <c r="AT896">
        <f t="shared" si="250"/>
        <v>2246.86725663713</v>
      </c>
      <c r="AU896">
        <f t="array" ref="AU896">IF(SUMPRODUCT(--(SIGN(AN863:AN895)=SIGN(K864:K896)))=0,2,IF(AV895&gt;0,1,0))</f>
        <v>0</v>
      </c>
      <c r="AV896">
        <f>IF(AU896=2,ROUND(5*1000/Constants!$B$11,0),IF(AV895&gt;0,AV895-1,0))</f>
        <v>0</v>
      </c>
      <c r="AW896">
        <f t="shared" si="251"/>
        <v>0</v>
      </c>
      <c r="AX896">
        <f ca="1" t="array" ref="AX896">IF(AW896&gt;Constants!$B$12,2,IF(SUMPRODUCT(--(AX877:AX896=2))=0,0,1))</f>
        <v>2</v>
      </c>
      <c r="AZ896">
        <f t="array" ref="AZ896">IF(ABS(AG896)&gt;Constants!$B$13,2,IF(SUMPRODUCT(--(AZ876:AZ895=2))=0,0,1))</f>
        <v>0</v>
      </c>
    </row>
    <row r="897" spans="1:52">
      <c r="A897" s="3">
        <v>895</v>
      </c>
      <c r="B897">
        <f>Signals!D896</f>
        <v>1</v>
      </c>
      <c r="C897">
        <f>Signals!E896</f>
        <v>1</v>
      </c>
      <c r="D897">
        <f>Signals!G896</f>
        <v>0</v>
      </c>
      <c r="E897">
        <f>Signals!J896</f>
        <v>0</v>
      </c>
      <c r="F897">
        <f>Signals!K896</f>
        <v>0</v>
      </c>
      <c r="G897">
        <f>IF(Constants!$B$2=2,-B897,B897)</f>
        <v>1</v>
      </c>
      <c r="H897">
        <f>IF(Constants!$C$2=2,-C897,C897)</f>
        <v>1</v>
      </c>
      <c r="I897">
        <f t="shared" si="235"/>
        <v>1</v>
      </c>
      <c r="J897">
        <f t="shared" si="236"/>
        <v>1</v>
      </c>
      <c r="K897">
        <f t="shared" si="237"/>
        <v>1</v>
      </c>
      <c r="L897">
        <f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400.5</v>
      </c>
      <c r="M897">
        <f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400.5</v>
      </c>
      <c r="N897">
        <f t="shared" si="238"/>
        <v>400.5</v>
      </c>
      <c r="O897">
        <f t="shared" si="239"/>
        <v>400.5</v>
      </c>
      <c r="P897">
        <f>IF(I897&lt;&gt;0,(ABS(L897*Constants!$B$10)+50)/100,MAX(P896-ABS(N897*Constants!$B$4),0))</f>
        <v>0.54005</v>
      </c>
      <c r="Q897">
        <f>IF(J897&lt;&gt;0,(ABS(M897*Constants!$B$10)+50)/100,MAX(Q896-ABS(O897*Constants!$B$4),0))</f>
        <v>0.54005</v>
      </c>
      <c r="R897">
        <f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400.5</v>
      </c>
      <c r="S897">
        <f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400.5</v>
      </c>
      <c r="T897">
        <f t="shared" si="240"/>
        <v>400.5</v>
      </c>
      <c r="U897">
        <f t="shared" si="241"/>
        <v>400.5</v>
      </c>
      <c r="V897">
        <f>IF(I897&lt;&gt;0,(ABS(R897*Constants!$B$4)+50)/100,IF(R897=0,MAX((0-ABS(T897*Constants!$B$4)),0),(ABS(R897*Constants!$B$4)+50)/100))</f>
        <v>501.125</v>
      </c>
      <c r="W897">
        <f>IF(J897&lt;&gt;0,(ABS(S897*Constants!$B$4)+50)/100,IF(S897=0,MAX((0-ABS(U897*Constants!$B$4)),0),(ABS(S897*Constants!$B$4)+50)/100))</f>
        <v>501.125</v>
      </c>
      <c r="X897">
        <f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400.5</v>
      </c>
      <c r="Y897">
        <f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400.5</v>
      </c>
      <c r="Z897">
        <f t="shared" si="242"/>
        <v>400.5</v>
      </c>
      <c r="AA897">
        <f t="shared" si="243"/>
        <v>400.5</v>
      </c>
      <c r="AB897">
        <f>IF(I897&lt;&gt;0,(ABS(X897*Constants!$B$10)+50)/100,IF(X897=0,MAX((AB896-ABS(Z897*Constants!$B$4)),0),(ABS(X897*Constants!$B$4)+50)/100))</f>
        <v>0.54005</v>
      </c>
      <c r="AC897">
        <f>IF(J897&lt;&gt;0,(ABS(Y897*Constants!$B$10)+50)/100,IF(Y897=0,MAX((AC896-ABS(AA897*Constants!$B$4)),0),(ABS(Y897*Constants!$B$4)+50)/100))</f>
        <v>0.54005</v>
      </c>
      <c r="AD897">
        <f t="shared" si="244"/>
        <v>401</v>
      </c>
      <c r="AE897">
        <f t="shared" si="245"/>
        <v>400.5</v>
      </c>
      <c r="AF897">
        <f t="shared" si="246"/>
        <v>400.5</v>
      </c>
      <c r="AG897">
        <f>((Constants!$B$5*AG896)+Constants!$B$4*AD897+AH896)/(Constants!$B$5+Constants!$B$4)</f>
        <v>401</v>
      </c>
      <c r="AH897">
        <f>((Constants!$B$5*AG896)+Constants!$B$4*AD897+AH896)-(Constants!$B$5+Constants!$B$4)*AG897</f>
        <v>0</v>
      </c>
      <c r="AI897">
        <f>((Constants!$B$5*AI896)+Constants!$B$4*AE897+AJ896)/(Constants!$B$5+Constants!$B$4)</f>
        <v>400.5</v>
      </c>
      <c r="AJ897">
        <f>((Constants!$B$5*AI896)+Constants!$B$4*AE897+AJ896)-(Constants!$B$4+Constants!$B$5)*AI897</f>
        <v>0</v>
      </c>
      <c r="AK897">
        <f>((Constants!$B$5*AK896)+Constants!$B$4*AF897+AL896)/(Constants!$B$5+Constants!$B$4)</f>
        <v>400.5</v>
      </c>
      <c r="AL897">
        <f>((Constants!$B$5*AK896)+Constants!$B$4*AF897+AL896)-(Constants!$B$5+Constants!$B$4)*AK897</f>
        <v>0</v>
      </c>
      <c r="AM897">
        <f t="shared" si="247"/>
        <v>1</v>
      </c>
      <c r="AN897">
        <f t="shared" si="248"/>
        <v>1</v>
      </c>
      <c r="AO897">
        <f>(200000*(ABS(N897)-ABS(N895))+Constants!$B$7)/(2*Constants!$B$7)</f>
        <v>0.5</v>
      </c>
      <c r="AP897">
        <f>(200000*(ABS(O897)-ABS(O895))+Constants!$B$7)/(2*Constants!$B$7)</f>
        <v>0.5</v>
      </c>
      <c r="AQ897">
        <f t="shared" si="249"/>
        <v>1</v>
      </c>
      <c r="AR897">
        <f>(Constants!$B$3*Constants!$B$8*I897*K897+AS896)/(Constants!$B$9*Constants!$B$4)</f>
        <v>2.51327433628319</v>
      </c>
      <c r="AS897">
        <f>(Constants!$B$3*Constants!$B$8*I897*K897+AS896)-(AR897*Constants!$B$9*Constants!$B$4)</f>
        <v>0</v>
      </c>
      <c r="AT897">
        <f t="shared" si="250"/>
        <v>2249.38053097342</v>
      </c>
      <c r="AU897">
        <f t="array" ref="AU897">IF(SUMPRODUCT(--(SIGN(AN864:AN896)=SIGN(K865:K897)))=0,2,IF(AV896&gt;0,1,0))</f>
        <v>0</v>
      </c>
      <c r="AV897">
        <f>IF(AU897=2,ROUND(5*1000/Constants!$B$11,0),IF(AV896&gt;0,AV896-1,0))</f>
        <v>0</v>
      </c>
      <c r="AW897">
        <f t="shared" si="251"/>
        <v>0</v>
      </c>
      <c r="AX897">
        <f ca="1" t="array" ref="AX897">IF(AW897&gt;Constants!$B$12,2,IF(SUMPRODUCT(--(AX878:AX897=2))=0,0,1))</f>
        <v>2</v>
      </c>
      <c r="AZ897">
        <f t="array" ref="AZ897">IF(ABS(AG897)&gt;Constants!$B$13,2,IF(SUMPRODUCT(--(AZ877:AZ896=2))=0,0,1))</f>
        <v>0</v>
      </c>
    </row>
    <row r="898" spans="1:52">
      <c r="A898" s="3">
        <v>896</v>
      </c>
      <c r="B898">
        <f>Signals!D897</f>
        <v>1</v>
      </c>
      <c r="C898">
        <f>Signals!E897</f>
        <v>1</v>
      </c>
      <c r="D898">
        <f>Signals!G897</f>
        <v>0</v>
      </c>
      <c r="E898">
        <f>Signals!J897</f>
        <v>0</v>
      </c>
      <c r="F898">
        <f>Signals!K897</f>
        <v>0</v>
      </c>
      <c r="G898">
        <f>IF(Constants!$B$2=2,-B898,B898)</f>
        <v>1</v>
      </c>
      <c r="H898">
        <f>IF(Constants!$C$2=2,-C898,C898)</f>
        <v>1</v>
      </c>
      <c r="I898">
        <f t="shared" si="235"/>
        <v>1</v>
      </c>
      <c r="J898">
        <f t="shared" si="236"/>
        <v>1</v>
      </c>
      <c r="K898">
        <f t="shared" si="237"/>
        <v>1</v>
      </c>
      <c r="L898">
        <f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400.5</v>
      </c>
      <c r="M898">
        <f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400.5</v>
      </c>
      <c r="N898">
        <f t="shared" si="238"/>
        <v>400.5</v>
      </c>
      <c r="O898">
        <f t="shared" si="239"/>
        <v>400.5</v>
      </c>
      <c r="P898">
        <f>IF(I898&lt;&gt;0,(ABS(L898*Constants!$B$10)+50)/100,MAX(P897-ABS(N898*Constants!$B$4),0))</f>
        <v>0.54005</v>
      </c>
      <c r="Q898">
        <f>IF(J898&lt;&gt;0,(ABS(M898*Constants!$B$10)+50)/100,MAX(Q897-ABS(O898*Constants!$B$4),0))</f>
        <v>0.54005</v>
      </c>
      <c r="R898">
        <f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400.5</v>
      </c>
      <c r="S898">
        <f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400.5</v>
      </c>
      <c r="T898">
        <f t="shared" si="240"/>
        <v>400.5</v>
      </c>
      <c r="U898">
        <f t="shared" si="241"/>
        <v>400.5</v>
      </c>
      <c r="V898">
        <f>IF(I898&lt;&gt;0,(ABS(R898*Constants!$B$4)+50)/100,IF(R898=0,MAX((0-ABS(T898*Constants!$B$4)),0),(ABS(R898*Constants!$B$4)+50)/100))</f>
        <v>501.125</v>
      </c>
      <c r="W898">
        <f>IF(J898&lt;&gt;0,(ABS(S898*Constants!$B$4)+50)/100,IF(S898=0,MAX((0-ABS(U898*Constants!$B$4)),0),(ABS(S898*Constants!$B$4)+50)/100))</f>
        <v>501.125</v>
      </c>
      <c r="X898">
        <f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400.5</v>
      </c>
      <c r="Y898">
        <f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400.5</v>
      </c>
      <c r="Z898">
        <f t="shared" si="242"/>
        <v>400.5</v>
      </c>
      <c r="AA898">
        <f t="shared" si="243"/>
        <v>400.5</v>
      </c>
      <c r="AB898">
        <f>IF(I898&lt;&gt;0,(ABS(X898*Constants!$B$10)+50)/100,IF(X898=0,MAX((AB897-ABS(Z898*Constants!$B$4)),0),(ABS(X898*Constants!$B$4)+50)/100))</f>
        <v>0.54005</v>
      </c>
      <c r="AC898">
        <f>IF(J898&lt;&gt;0,(ABS(Y898*Constants!$B$10)+50)/100,IF(Y898=0,MAX((AC897-ABS(AA898*Constants!$B$4)),0),(ABS(Y898*Constants!$B$4)+50)/100))</f>
        <v>0.54005</v>
      </c>
      <c r="AD898">
        <f t="shared" si="244"/>
        <v>401</v>
      </c>
      <c r="AE898">
        <f t="shared" si="245"/>
        <v>400.5</v>
      </c>
      <c r="AF898">
        <f t="shared" si="246"/>
        <v>400.5</v>
      </c>
      <c r="AG898">
        <f>((Constants!$B$5*AG897)+Constants!$B$4*AD898+AH897)/(Constants!$B$5+Constants!$B$4)</f>
        <v>401</v>
      </c>
      <c r="AH898">
        <f>((Constants!$B$5*AG897)+Constants!$B$4*AD898+AH897)-(Constants!$B$5+Constants!$B$4)*AG898</f>
        <v>0</v>
      </c>
      <c r="AI898">
        <f>((Constants!$B$5*AI897)+Constants!$B$4*AE898+AJ897)/(Constants!$B$5+Constants!$B$4)</f>
        <v>400.5</v>
      </c>
      <c r="AJ898">
        <f>((Constants!$B$5*AI897)+Constants!$B$4*AE898+AJ897)-(Constants!$B$4+Constants!$B$5)*AI898</f>
        <v>0</v>
      </c>
      <c r="AK898">
        <f>((Constants!$B$5*AK897)+Constants!$B$4*AF898+AL897)/(Constants!$B$5+Constants!$B$4)</f>
        <v>400.5</v>
      </c>
      <c r="AL898">
        <f>((Constants!$B$5*AK897)+Constants!$B$4*AF898+AL897)-(Constants!$B$5+Constants!$B$4)*AK898</f>
        <v>0</v>
      </c>
      <c r="AM898">
        <f t="shared" si="247"/>
        <v>1</v>
      </c>
      <c r="AN898">
        <f t="shared" si="248"/>
        <v>1</v>
      </c>
      <c r="AO898">
        <f>(200000*(ABS(N898)-ABS(N896))+Constants!$B$7)/(2*Constants!$B$7)</f>
        <v>0.5</v>
      </c>
      <c r="AP898">
        <f>(200000*(ABS(O898)-ABS(O896))+Constants!$B$7)/(2*Constants!$B$7)</f>
        <v>0.5</v>
      </c>
      <c r="AQ898">
        <f t="shared" si="249"/>
        <v>1</v>
      </c>
      <c r="AR898">
        <f>(Constants!$B$3*Constants!$B$8*I898*K898+AS897)/(Constants!$B$9*Constants!$B$4)</f>
        <v>2.51327433628319</v>
      </c>
      <c r="AS898">
        <f>(Constants!$B$3*Constants!$B$8*I898*K898+AS897)-(AR898*Constants!$B$9*Constants!$B$4)</f>
        <v>0</v>
      </c>
      <c r="AT898">
        <f t="shared" si="250"/>
        <v>2251.8938053097</v>
      </c>
      <c r="AU898">
        <f t="array" ref="AU898">IF(SUMPRODUCT(--(SIGN(AN865:AN897)=SIGN(K866:K898)))=0,2,IF(AV897&gt;0,1,0))</f>
        <v>0</v>
      </c>
      <c r="AV898">
        <f>IF(AU898=2,ROUND(5*1000/Constants!$B$11,0),IF(AV897&gt;0,AV897-1,0))</f>
        <v>0</v>
      </c>
      <c r="AW898">
        <f t="shared" si="251"/>
        <v>0</v>
      </c>
      <c r="AX898">
        <f ca="1" t="array" ref="AX898">IF(AW898&gt;Constants!$B$12,2,IF(SUMPRODUCT(--(AX879:AX898=2))=0,0,1))</f>
        <v>2</v>
      </c>
      <c r="AZ898">
        <f t="array" ref="AZ898">IF(ABS(AG898)&gt;Constants!$B$13,2,IF(SUMPRODUCT(--(AZ878:AZ897=2))=0,0,1))</f>
        <v>0</v>
      </c>
    </row>
    <row r="899" spans="1:52">
      <c r="A899" s="3">
        <v>897</v>
      </c>
      <c r="B899">
        <f>Signals!D898</f>
        <v>1</v>
      </c>
      <c r="C899">
        <f>Signals!E898</f>
        <v>1</v>
      </c>
      <c r="D899">
        <f>Signals!G898</f>
        <v>0</v>
      </c>
      <c r="E899">
        <f>Signals!J898</f>
        <v>0</v>
      </c>
      <c r="F899">
        <f>Signals!K898</f>
        <v>0</v>
      </c>
      <c r="G899">
        <f>IF(Constants!$B$2=2,-B899,B899)</f>
        <v>1</v>
      </c>
      <c r="H899">
        <f>IF(Constants!$C$2=2,-C899,C899)</f>
        <v>1</v>
      </c>
      <c r="I899">
        <f t="shared" si="235"/>
        <v>1</v>
      </c>
      <c r="J899">
        <f t="shared" si="236"/>
        <v>1</v>
      </c>
      <c r="K899">
        <f t="shared" si="237"/>
        <v>1</v>
      </c>
      <c r="L899">
        <f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400.5</v>
      </c>
      <c r="M899">
        <f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400.5</v>
      </c>
      <c r="N899">
        <f t="shared" si="238"/>
        <v>400.5</v>
      </c>
      <c r="O899">
        <f t="shared" si="239"/>
        <v>400.5</v>
      </c>
      <c r="P899">
        <f>IF(I899&lt;&gt;0,(ABS(L899*Constants!$B$10)+50)/100,MAX(P898-ABS(N899*Constants!$B$4),0))</f>
        <v>0.54005</v>
      </c>
      <c r="Q899">
        <f>IF(J899&lt;&gt;0,(ABS(M899*Constants!$B$10)+50)/100,MAX(Q898-ABS(O899*Constants!$B$4),0))</f>
        <v>0.54005</v>
      </c>
      <c r="R899">
        <f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400.5</v>
      </c>
      <c r="S899">
        <f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400.5</v>
      </c>
      <c r="T899">
        <f t="shared" si="240"/>
        <v>400.5</v>
      </c>
      <c r="U899">
        <f t="shared" si="241"/>
        <v>400.5</v>
      </c>
      <c r="V899">
        <f>IF(I899&lt;&gt;0,(ABS(R899*Constants!$B$4)+50)/100,IF(R899=0,MAX((0-ABS(T899*Constants!$B$4)),0),(ABS(R899*Constants!$B$4)+50)/100))</f>
        <v>501.125</v>
      </c>
      <c r="W899">
        <f>IF(J899&lt;&gt;0,(ABS(S899*Constants!$B$4)+50)/100,IF(S899=0,MAX((0-ABS(U899*Constants!$B$4)),0),(ABS(S899*Constants!$B$4)+50)/100))</f>
        <v>501.125</v>
      </c>
      <c r="X899">
        <f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400.5</v>
      </c>
      <c r="Y899">
        <f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400.5</v>
      </c>
      <c r="Z899">
        <f t="shared" si="242"/>
        <v>400.5</v>
      </c>
      <c r="AA899">
        <f t="shared" si="243"/>
        <v>400.5</v>
      </c>
      <c r="AB899">
        <f>IF(I899&lt;&gt;0,(ABS(X899*Constants!$B$10)+50)/100,IF(X899=0,MAX((AB898-ABS(Z899*Constants!$B$4)),0),(ABS(X899*Constants!$B$4)+50)/100))</f>
        <v>0.54005</v>
      </c>
      <c r="AC899">
        <f>IF(J899&lt;&gt;0,(ABS(Y899*Constants!$B$10)+50)/100,IF(Y899=0,MAX((AC898-ABS(AA899*Constants!$B$4)),0),(ABS(Y899*Constants!$B$4)+50)/100))</f>
        <v>0.54005</v>
      </c>
      <c r="AD899">
        <f t="shared" si="244"/>
        <v>401</v>
      </c>
      <c r="AE899">
        <f t="shared" si="245"/>
        <v>400.5</v>
      </c>
      <c r="AF899">
        <f t="shared" si="246"/>
        <v>400.5</v>
      </c>
      <c r="AG899">
        <f>((Constants!$B$5*AG898)+Constants!$B$4*AD899+AH898)/(Constants!$B$5+Constants!$B$4)</f>
        <v>401</v>
      </c>
      <c r="AH899">
        <f>((Constants!$B$5*AG898)+Constants!$B$4*AD899+AH898)-(Constants!$B$5+Constants!$B$4)*AG899</f>
        <v>0</v>
      </c>
      <c r="AI899">
        <f>((Constants!$B$5*AI898)+Constants!$B$4*AE899+AJ898)/(Constants!$B$5+Constants!$B$4)</f>
        <v>400.5</v>
      </c>
      <c r="AJ899">
        <f>((Constants!$B$5*AI898)+Constants!$B$4*AE899+AJ898)-(Constants!$B$4+Constants!$B$5)*AI899</f>
        <v>0</v>
      </c>
      <c r="AK899">
        <f>((Constants!$B$5*AK898)+Constants!$B$4*AF899+AL898)/(Constants!$B$5+Constants!$B$4)</f>
        <v>400.5</v>
      </c>
      <c r="AL899">
        <f>((Constants!$B$5*AK898)+Constants!$B$4*AF899+AL898)-(Constants!$B$5+Constants!$B$4)*AK899</f>
        <v>0</v>
      </c>
      <c r="AM899">
        <f t="shared" si="247"/>
        <v>1</v>
      </c>
      <c r="AN899">
        <f t="shared" si="248"/>
        <v>1</v>
      </c>
      <c r="AO899">
        <f>(200000*(ABS(N899)-ABS(N897))+Constants!$B$7)/(2*Constants!$B$7)</f>
        <v>0.5</v>
      </c>
      <c r="AP899">
        <f>(200000*(ABS(O899)-ABS(O897))+Constants!$B$7)/(2*Constants!$B$7)</f>
        <v>0.5</v>
      </c>
      <c r="AQ899">
        <f t="shared" si="249"/>
        <v>1</v>
      </c>
      <c r="AR899">
        <f>(Constants!$B$3*Constants!$B$8*I899*K899+AS898)/(Constants!$B$9*Constants!$B$4)</f>
        <v>2.51327433628319</v>
      </c>
      <c r="AS899">
        <f>(Constants!$B$3*Constants!$B$8*I899*K899+AS898)-(AR899*Constants!$B$9*Constants!$B$4)</f>
        <v>0</v>
      </c>
      <c r="AT899">
        <f t="shared" si="250"/>
        <v>2254.40707964598</v>
      </c>
      <c r="AU899">
        <f t="array" ref="AU899">IF(SUMPRODUCT(--(SIGN(AN866:AN898)=SIGN(K867:K899)))=0,2,IF(AV898&gt;0,1,0))</f>
        <v>0</v>
      </c>
      <c r="AV899">
        <f>IF(AU899=2,ROUND(5*1000/Constants!$B$11,0),IF(AV898&gt;0,AV898-1,0))</f>
        <v>0</v>
      </c>
      <c r="AW899">
        <f t="shared" si="251"/>
        <v>0</v>
      </c>
      <c r="AX899">
        <f ca="1" t="array" ref="AX899">IF(AW899&gt;Constants!$B$12,2,IF(SUMPRODUCT(--(AX880:AX899=2))=0,0,1))</f>
        <v>2</v>
      </c>
      <c r="AZ899">
        <f t="array" ref="AZ899">IF(ABS(AG899)&gt;Constants!$B$13,2,IF(SUMPRODUCT(--(AZ879:AZ898=2))=0,0,1))</f>
        <v>0</v>
      </c>
    </row>
    <row r="900" spans="1:52">
      <c r="A900" s="3">
        <v>898</v>
      </c>
      <c r="B900">
        <f>Signals!D899</f>
        <v>1</v>
      </c>
      <c r="C900">
        <f>Signals!E899</f>
        <v>1</v>
      </c>
      <c r="D900">
        <f>Signals!G899</f>
        <v>0</v>
      </c>
      <c r="E900">
        <f>Signals!J899</f>
        <v>0</v>
      </c>
      <c r="F900">
        <f>Signals!K899</f>
        <v>0</v>
      </c>
      <c r="G900">
        <f>IF(Constants!$B$2=2,-B900,B900)</f>
        <v>1</v>
      </c>
      <c r="H900">
        <f>IF(Constants!$C$2=2,-C900,C900)</f>
        <v>1</v>
      </c>
      <c r="I900">
        <f t="shared" si="235"/>
        <v>1</v>
      </c>
      <c r="J900">
        <f t="shared" si="236"/>
        <v>1</v>
      </c>
      <c r="K900">
        <f t="shared" si="237"/>
        <v>1</v>
      </c>
      <c r="L900">
        <f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400.5</v>
      </c>
      <c r="M900">
        <f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400.5</v>
      </c>
      <c r="N900">
        <f t="shared" si="238"/>
        <v>400.5</v>
      </c>
      <c r="O900">
        <f t="shared" si="239"/>
        <v>400.5</v>
      </c>
      <c r="P900">
        <f>IF(I900&lt;&gt;0,(ABS(L900*Constants!$B$10)+50)/100,MAX(P899-ABS(N900*Constants!$B$4),0))</f>
        <v>0.54005</v>
      </c>
      <c r="Q900">
        <f>IF(J900&lt;&gt;0,(ABS(M900*Constants!$B$10)+50)/100,MAX(Q899-ABS(O900*Constants!$B$4),0))</f>
        <v>0.54005</v>
      </c>
      <c r="R900">
        <f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400.5</v>
      </c>
      <c r="S900">
        <f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400.5</v>
      </c>
      <c r="T900">
        <f t="shared" si="240"/>
        <v>400.5</v>
      </c>
      <c r="U900">
        <f t="shared" si="241"/>
        <v>400.5</v>
      </c>
      <c r="V900">
        <f>IF(I900&lt;&gt;0,(ABS(R900*Constants!$B$4)+50)/100,IF(R900=0,MAX((0-ABS(T900*Constants!$B$4)),0),(ABS(R900*Constants!$B$4)+50)/100))</f>
        <v>501.125</v>
      </c>
      <c r="W900">
        <f>IF(J900&lt;&gt;0,(ABS(S900*Constants!$B$4)+50)/100,IF(S900=0,MAX((0-ABS(U900*Constants!$B$4)),0),(ABS(S900*Constants!$B$4)+50)/100))</f>
        <v>501.125</v>
      </c>
      <c r="X900">
        <f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400.5</v>
      </c>
      <c r="Y900">
        <f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400.5</v>
      </c>
      <c r="Z900">
        <f t="shared" si="242"/>
        <v>400.5</v>
      </c>
      <c r="AA900">
        <f t="shared" si="243"/>
        <v>400.5</v>
      </c>
      <c r="AB900">
        <f>IF(I900&lt;&gt;0,(ABS(X900*Constants!$B$10)+50)/100,IF(X900=0,MAX((AB899-ABS(Z900*Constants!$B$4)),0),(ABS(X900*Constants!$B$4)+50)/100))</f>
        <v>0.54005</v>
      </c>
      <c r="AC900">
        <f>IF(J900&lt;&gt;0,(ABS(Y900*Constants!$B$10)+50)/100,IF(Y900=0,MAX((AC899-ABS(AA900*Constants!$B$4)),0),(ABS(Y900*Constants!$B$4)+50)/100))</f>
        <v>0.54005</v>
      </c>
      <c r="AD900">
        <f t="shared" si="244"/>
        <v>401</v>
      </c>
      <c r="AE900">
        <f t="shared" si="245"/>
        <v>400.5</v>
      </c>
      <c r="AF900">
        <f t="shared" si="246"/>
        <v>400.5</v>
      </c>
      <c r="AG900">
        <f>((Constants!$B$5*AG899)+Constants!$B$4*AD900+AH899)/(Constants!$B$5+Constants!$B$4)</f>
        <v>401</v>
      </c>
      <c r="AH900">
        <f>((Constants!$B$5*AG899)+Constants!$B$4*AD900+AH899)-(Constants!$B$5+Constants!$B$4)*AG900</f>
        <v>0</v>
      </c>
      <c r="AI900">
        <f>((Constants!$B$5*AI899)+Constants!$B$4*AE900+AJ899)/(Constants!$B$5+Constants!$B$4)</f>
        <v>400.5</v>
      </c>
      <c r="AJ900">
        <f>((Constants!$B$5*AI899)+Constants!$B$4*AE900+AJ899)-(Constants!$B$4+Constants!$B$5)*AI900</f>
        <v>0</v>
      </c>
      <c r="AK900">
        <f>((Constants!$B$5*AK899)+Constants!$B$4*AF900+AL899)/(Constants!$B$5+Constants!$B$4)</f>
        <v>400.5</v>
      </c>
      <c r="AL900">
        <f>((Constants!$B$5*AK899)+Constants!$B$4*AF900+AL899)-(Constants!$B$5+Constants!$B$4)*AK900</f>
        <v>0</v>
      </c>
      <c r="AM900">
        <f t="shared" si="247"/>
        <v>1</v>
      </c>
      <c r="AN900">
        <f t="shared" si="248"/>
        <v>1</v>
      </c>
      <c r="AO900">
        <f>(200000*(ABS(N900)-ABS(N898))+Constants!$B$7)/(2*Constants!$B$7)</f>
        <v>0.5</v>
      </c>
      <c r="AP900">
        <f>(200000*(ABS(O900)-ABS(O898))+Constants!$B$7)/(2*Constants!$B$7)</f>
        <v>0.5</v>
      </c>
      <c r="AQ900">
        <f t="shared" si="249"/>
        <v>1</v>
      </c>
      <c r="AR900">
        <f>(Constants!$B$3*Constants!$B$8*I900*K900+AS899)/(Constants!$B$9*Constants!$B$4)</f>
        <v>2.51327433628319</v>
      </c>
      <c r="AS900">
        <f>(Constants!$B$3*Constants!$B$8*I900*K900+AS899)-(AR900*Constants!$B$9*Constants!$B$4)</f>
        <v>0</v>
      </c>
      <c r="AT900">
        <f t="shared" si="250"/>
        <v>2256.92035398227</v>
      </c>
      <c r="AU900">
        <f t="array" ref="AU900">IF(SUMPRODUCT(--(SIGN(AN867:AN899)=SIGN(K868:K900)))=0,2,IF(AV899&gt;0,1,0))</f>
        <v>0</v>
      </c>
      <c r="AV900">
        <f>IF(AU900=2,ROUND(5*1000/Constants!$B$11,0),IF(AV899&gt;0,AV899-1,0))</f>
        <v>0</v>
      </c>
      <c r="AW900">
        <f t="shared" si="251"/>
        <v>0</v>
      </c>
      <c r="AX900">
        <f ca="1" t="array" ref="AX900">IF(AW900&gt;Constants!$B$12,2,IF(SUMPRODUCT(--(AX881:AX900=2))=0,0,1))</f>
        <v>2</v>
      </c>
      <c r="AZ900">
        <f t="array" ref="AZ900">IF(ABS(AG900)&gt;Constants!$B$13,2,IF(SUMPRODUCT(--(AZ880:AZ899=2))=0,0,1))</f>
        <v>0</v>
      </c>
    </row>
    <row r="901" spans="1:52">
      <c r="A901" s="3">
        <v>899</v>
      </c>
      <c r="B901">
        <f>Signals!D900</f>
        <v>1</v>
      </c>
      <c r="C901">
        <f>Signals!E900</f>
        <v>1</v>
      </c>
      <c r="D901">
        <f>Signals!G900</f>
        <v>0</v>
      </c>
      <c r="E901">
        <f>Signals!J900</f>
        <v>0</v>
      </c>
      <c r="F901">
        <f>Signals!K900</f>
        <v>0</v>
      </c>
      <c r="G901">
        <f>IF(Constants!$B$2=2,-B901,B901)</f>
        <v>1</v>
      </c>
      <c r="H901">
        <f>IF(Constants!$C$2=2,-C901,C901)</f>
        <v>1</v>
      </c>
      <c r="I901">
        <f t="shared" si="235"/>
        <v>1</v>
      </c>
      <c r="J901">
        <f t="shared" si="236"/>
        <v>1</v>
      </c>
      <c r="K901">
        <f t="shared" si="237"/>
        <v>1</v>
      </c>
      <c r="L901">
        <f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400.5</v>
      </c>
      <c r="M901">
        <f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400.5</v>
      </c>
      <c r="N901">
        <f t="shared" si="238"/>
        <v>400.5</v>
      </c>
      <c r="O901">
        <f t="shared" si="239"/>
        <v>400.5</v>
      </c>
      <c r="P901">
        <f>IF(I901&lt;&gt;0,(ABS(L901*Constants!$B$10)+50)/100,MAX(P900-ABS(N901*Constants!$B$4),0))</f>
        <v>0.54005</v>
      </c>
      <c r="Q901">
        <f>IF(J901&lt;&gt;0,(ABS(M901*Constants!$B$10)+50)/100,MAX(Q900-ABS(O901*Constants!$B$4),0))</f>
        <v>0.54005</v>
      </c>
      <c r="R901">
        <f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400.5</v>
      </c>
      <c r="S901">
        <f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400.5</v>
      </c>
      <c r="T901">
        <f t="shared" si="240"/>
        <v>400.5</v>
      </c>
      <c r="U901">
        <f t="shared" si="241"/>
        <v>400.5</v>
      </c>
      <c r="V901">
        <f>IF(I901&lt;&gt;0,(ABS(R901*Constants!$B$4)+50)/100,IF(R901=0,MAX((0-ABS(T901*Constants!$B$4)),0),(ABS(R901*Constants!$B$4)+50)/100))</f>
        <v>501.125</v>
      </c>
      <c r="W901">
        <f>IF(J901&lt;&gt;0,(ABS(S901*Constants!$B$4)+50)/100,IF(S901=0,MAX((0-ABS(U901*Constants!$B$4)),0),(ABS(S901*Constants!$B$4)+50)/100))</f>
        <v>501.125</v>
      </c>
      <c r="X901">
        <f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400.5</v>
      </c>
      <c r="Y901">
        <f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400.5</v>
      </c>
      <c r="Z901">
        <f t="shared" si="242"/>
        <v>400.5</v>
      </c>
      <c r="AA901">
        <f t="shared" si="243"/>
        <v>400.5</v>
      </c>
      <c r="AB901">
        <f>IF(I901&lt;&gt;0,(ABS(X901*Constants!$B$10)+50)/100,IF(X901=0,MAX((AB900-ABS(Z901*Constants!$B$4)),0),(ABS(X901*Constants!$B$4)+50)/100))</f>
        <v>0.54005</v>
      </c>
      <c r="AC901">
        <f>IF(J901&lt;&gt;0,(ABS(Y901*Constants!$B$10)+50)/100,IF(Y901=0,MAX((AC900-ABS(AA901*Constants!$B$4)),0),(ABS(Y901*Constants!$B$4)+50)/100))</f>
        <v>0.54005</v>
      </c>
      <c r="AD901">
        <f t="shared" si="244"/>
        <v>401</v>
      </c>
      <c r="AE901">
        <f t="shared" si="245"/>
        <v>400.5</v>
      </c>
      <c r="AF901">
        <f t="shared" si="246"/>
        <v>400.5</v>
      </c>
      <c r="AG901">
        <f>((Constants!$B$5*AG900)+Constants!$B$4*AD901+AH900)/(Constants!$B$5+Constants!$B$4)</f>
        <v>401</v>
      </c>
      <c r="AH901">
        <f>((Constants!$B$5*AG900)+Constants!$B$4*AD901+AH900)-(Constants!$B$5+Constants!$B$4)*AG901</f>
        <v>0</v>
      </c>
      <c r="AI901">
        <f>((Constants!$B$5*AI900)+Constants!$B$4*AE901+AJ900)/(Constants!$B$5+Constants!$B$4)</f>
        <v>400.5</v>
      </c>
      <c r="AJ901">
        <f>((Constants!$B$5*AI900)+Constants!$B$4*AE901+AJ900)-(Constants!$B$4+Constants!$B$5)*AI901</f>
        <v>0</v>
      </c>
      <c r="AK901">
        <f>((Constants!$B$5*AK900)+Constants!$B$4*AF901+AL900)/(Constants!$B$5+Constants!$B$4)</f>
        <v>400.5</v>
      </c>
      <c r="AL901">
        <f>((Constants!$B$5*AK900)+Constants!$B$4*AF901+AL900)-(Constants!$B$5+Constants!$B$4)*AK901</f>
        <v>0</v>
      </c>
      <c r="AM901">
        <f t="shared" si="247"/>
        <v>1</v>
      </c>
      <c r="AN901">
        <f t="shared" si="248"/>
        <v>1</v>
      </c>
      <c r="AO901">
        <f>(200000*(ABS(N901)-ABS(N899))+Constants!$B$7)/(2*Constants!$B$7)</f>
        <v>0.5</v>
      </c>
      <c r="AP901">
        <f>(200000*(ABS(O901)-ABS(O899))+Constants!$B$7)/(2*Constants!$B$7)</f>
        <v>0.5</v>
      </c>
      <c r="AQ901">
        <f t="shared" si="249"/>
        <v>1</v>
      </c>
      <c r="AR901">
        <f>(Constants!$B$3*Constants!$B$8*I901*K901+AS900)/(Constants!$B$9*Constants!$B$4)</f>
        <v>2.51327433628319</v>
      </c>
      <c r="AS901">
        <f>(Constants!$B$3*Constants!$B$8*I901*K901+AS900)-(AR901*Constants!$B$9*Constants!$B$4)</f>
        <v>0</v>
      </c>
      <c r="AT901">
        <f t="shared" si="250"/>
        <v>2259.43362831855</v>
      </c>
      <c r="AU901">
        <f t="array" ref="AU901">IF(SUMPRODUCT(--(SIGN(AN868:AN900)=SIGN(K869:K901)))=0,2,IF(AV900&gt;0,1,0))</f>
        <v>0</v>
      </c>
      <c r="AV901">
        <f>IF(AU901=2,ROUND(5*1000/Constants!$B$11,0),IF(AV900&gt;0,AV900-1,0))</f>
        <v>0</v>
      </c>
      <c r="AW901">
        <f t="shared" si="251"/>
        <v>0</v>
      </c>
      <c r="AX901">
        <f ca="1" t="array" ref="AX901">IF(AW901&gt;Constants!$B$12,2,IF(SUMPRODUCT(--(AX882:AX901=2))=0,0,1))</f>
        <v>2</v>
      </c>
      <c r="AZ901">
        <f t="array" ref="AZ901">IF(ABS(AG901)&gt;Constants!$B$13,2,IF(SUMPRODUCT(--(AZ881:AZ900=2))=0,0,1))</f>
        <v>0</v>
      </c>
    </row>
    <row r="902" spans="1:52">
      <c r="A902" s="3">
        <v>900</v>
      </c>
      <c r="B902">
        <f>Signals!D901</f>
        <v>1</v>
      </c>
      <c r="C902">
        <f>Signals!E901</f>
        <v>1</v>
      </c>
      <c r="D902">
        <f>Signals!G901</f>
        <v>0</v>
      </c>
      <c r="E902">
        <f>Signals!J901</f>
        <v>0</v>
      </c>
      <c r="F902">
        <f>Signals!K901</f>
        <v>0</v>
      </c>
      <c r="G902">
        <f>IF(Constants!$B$2=2,-B902,B902)</f>
        <v>1</v>
      </c>
      <c r="H902">
        <f>IF(Constants!$C$2=2,-C902,C902)</f>
        <v>1</v>
      </c>
      <c r="I902">
        <f t="shared" si="235"/>
        <v>1</v>
      </c>
      <c r="J902">
        <f t="shared" si="236"/>
        <v>1</v>
      </c>
      <c r="K902">
        <f t="shared" si="237"/>
        <v>1</v>
      </c>
      <c r="L902">
        <f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400.5</v>
      </c>
      <c r="M902">
        <f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400.5</v>
      </c>
      <c r="N902">
        <f t="shared" si="238"/>
        <v>400.5</v>
      </c>
      <c r="O902">
        <f t="shared" si="239"/>
        <v>400.5</v>
      </c>
      <c r="P902">
        <f>IF(I902&lt;&gt;0,(ABS(L902*Constants!$B$10)+50)/100,MAX(P901-ABS(N902*Constants!$B$4),0))</f>
        <v>0.54005</v>
      </c>
      <c r="Q902">
        <f>IF(J902&lt;&gt;0,(ABS(M902*Constants!$B$10)+50)/100,MAX(Q901-ABS(O902*Constants!$B$4),0))</f>
        <v>0.54005</v>
      </c>
      <c r="R902">
        <f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400.5</v>
      </c>
      <c r="S902">
        <f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400.5</v>
      </c>
      <c r="T902">
        <f t="shared" si="240"/>
        <v>400.5</v>
      </c>
      <c r="U902">
        <f t="shared" si="241"/>
        <v>400.5</v>
      </c>
      <c r="V902">
        <f>IF(I902&lt;&gt;0,(ABS(R902*Constants!$B$4)+50)/100,IF(R902=0,MAX((0-ABS(T902*Constants!$B$4)),0),(ABS(R902*Constants!$B$4)+50)/100))</f>
        <v>501.125</v>
      </c>
      <c r="W902">
        <f>IF(J902&lt;&gt;0,(ABS(S902*Constants!$B$4)+50)/100,IF(S902=0,MAX((0-ABS(U902*Constants!$B$4)),0),(ABS(S902*Constants!$B$4)+50)/100))</f>
        <v>501.125</v>
      </c>
      <c r="X902">
        <f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400.5</v>
      </c>
      <c r="Y902">
        <f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400.5</v>
      </c>
      <c r="Z902">
        <f t="shared" si="242"/>
        <v>400.5</v>
      </c>
      <c r="AA902">
        <f t="shared" si="243"/>
        <v>400.5</v>
      </c>
      <c r="AB902">
        <f>IF(I902&lt;&gt;0,(ABS(X902*Constants!$B$10)+50)/100,IF(X902=0,MAX((AB901-ABS(Z902*Constants!$B$4)),0),(ABS(X902*Constants!$B$4)+50)/100))</f>
        <v>0.54005</v>
      </c>
      <c r="AC902">
        <f>IF(J902&lt;&gt;0,(ABS(Y902*Constants!$B$10)+50)/100,IF(Y902=0,MAX((AC901-ABS(AA902*Constants!$B$4)),0),(ABS(Y902*Constants!$B$4)+50)/100))</f>
        <v>0.54005</v>
      </c>
      <c r="AD902">
        <f t="shared" si="244"/>
        <v>401</v>
      </c>
      <c r="AE902">
        <f t="shared" si="245"/>
        <v>400.5</v>
      </c>
      <c r="AF902">
        <f t="shared" si="246"/>
        <v>400.5</v>
      </c>
      <c r="AG902">
        <f>((Constants!$B$5*AG901)+Constants!$B$4*AD902+AH901)/(Constants!$B$5+Constants!$B$4)</f>
        <v>401</v>
      </c>
      <c r="AH902">
        <f>((Constants!$B$5*AG901)+Constants!$B$4*AD902+AH901)-(Constants!$B$5+Constants!$B$4)*AG902</f>
        <v>0</v>
      </c>
      <c r="AI902">
        <f>((Constants!$B$5*AI901)+Constants!$B$4*AE902+AJ901)/(Constants!$B$5+Constants!$B$4)</f>
        <v>400.5</v>
      </c>
      <c r="AJ902">
        <f>((Constants!$B$5*AI901)+Constants!$B$4*AE902+AJ901)-(Constants!$B$4+Constants!$B$5)*AI902</f>
        <v>0</v>
      </c>
      <c r="AK902">
        <f>((Constants!$B$5*AK901)+Constants!$B$4*AF902+AL901)/(Constants!$B$5+Constants!$B$4)</f>
        <v>400.5</v>
      </c>
      <c r="AL902">
        <f>((Constants!$B$5*AK901)+Constants!$B$4*AF902+AL901)-(Constants!$B$5+Constants!$B$4)*AK902</f>
        <v>0</v>
      </c>
      <c r="AM902">
        <f t="shared" si="247"/>
        <v>1</v>
      </c>
      <c r="AN902">
        <f t="shared" si="248"/>
        <v>1</v>
      </c>
      <c r="AO902">
        <f>(200000*(ABS(N902)-ABS(N900))+Constants!$B$7)/(2*Constants!$B$7)</f>
        <v>0.5</v>
      </c>
      <c r="AP902">
        <f>(200000*(ABS(O902)-ABS(O900))+Constants!$B$7)/(2*Constants!$B$7)</f>
        <v>0.5</v>
      </c>
      <c r="AQ902">
        <f t="shared" si="249"/>
        <v>1</v>
      </c>
      <c r="AR902">
        <f>(Constants!$B$3*Constants!$B$8*I902*K902+AS901)/(Constants!$B$9*Constants!$B$4)</f>
        <v>2.51327433628319</v>
      </c>
      <c r="AS902">
        <f>(Constants!$B$3*Constants!$B$8*I902*K902+AS901)-(AR902*Constants!$B$9*Constants!$B$4)</f>
        <v>0</v>
      </c>
      <c r="AT902">
        <f t="shared" si="250"/>
        <v>2261.94690265483</v>
      </c>
      <c r="AU902">
        <f t="array" ref="AU902">IF(SUMPRODUCT(--(SIGN(AN869:AN901)=SIGN(K870:K902)))=0,2,IF(AV901&gt;0,1,0))</f>
        <v>0</v>
      </c>
      <c r="AV902">
        <f>IF(AU902=2,ROUND(5*1000/Constants!$B$11,0),IF(AV901&gt;0,AV901-1,0))</f>
        <v>0</v>
      </c>
      <c r="AW902">
        <f t="shared" si="251"/>
        <v>0</v>
      </c>
      <c r="AX902">
        <f ca="1" t="array" ref="AX902">IF(AW902&gt;Constants!$B$12,2,IF(SUMPRODUCT(--(AX883:AX902=2))=0,0,1))</f>
        <v>2</v>
      </c>
      <c r="AZ902">
        <f t="array" ref="AZ902">IF(ABS(AG902)&gt;Constants!$B$13,2,IF(SUMPRODUCT(--(AZ882:AZ901=2))=0,0,1))</f>
        <v>0</v>
      </c>
    </row>
    <row r="903" spans="1:52">
      <c r="A903" s="3">
        <v>901</v>
      </c>
      <c r="B903">
        <f>Signals!D902</f>
        <v>1</v>
      </c>
      <c r="C903">
        <f>Signals!E902</f>
        <v>1</v>
      </c>
      <c r="D903">
        <f>Signals!G902</f>
        <v>0</v>
      </c>
      <c r="E903">
        <f>Signals!J902</f>
        <v>0</v>
      </c>
      <c r="F903">
        <f>Signals!K902</f>
        <v>0</v>
      </c>
      <c r="G903">
        <f>IF(Constants!$B$2=2,-B903,B903)</f>
        <v>1</v>
      </c>
      <c r="H903">
        <f>IF(Constants!$C$2=2,-C903,C903)</f>
        <v>1</v>
      </c>
      <c r="I903">
        <f t="shared" si="235"/>
        <v>1</v>
      </c>
      <c r="J903">
        <f t="shared" si="236"/>
        <v>1</v>
      </c>
      <c r="K903">
        <f t="shared" si="237"/>
        <v>1</v>
      </c>
      <c r="L903">
        <f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400.5</v>
      </c>
      <c r="M903">
        <f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400.5</v>
      </c>
      <c r="N903">
        <f t="shared" si="238"/>
        <v>400.5</v>
      </c>
      <c r="O903">
        <f t="shared" si="239"/>
        <v>400.5</v>
      </c>
      <c r="P903">
        <f>IF(I903&lt;&gt;0,(ABS(L903*Constants!$B$10)+50)/100,MAX(P902-ABS(N903*Constants!$B$4),0))</f>
        <v>0.54005</v>
      </c>
      <c r="Q903">
        <f>IF(J903&lt;&gt;0,(ABS(M903*Constants!$B$10)+50)/100,MAX(Q902-ABS(O903*Constants!$B$4),0))</f>
        <v>0.54005</v>
      </c>
      <c r="R903">
        <f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400.5</v>
      </c>
      <c r="S903">
        <f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400.5</v>
      </c>
      <c r="T903">
        <f t="shared" si="240"/>
        <v>400.5</v>
      </c>
      <c r="U903">
        <f t="shared" si="241"/>
        <v>400.5</v>
      </c>
      <c r="V903">
        <f>IF(I903&lt;&gt;0,(ABS(R903*Constants!$B$4)+50)/100,IF(R903=0,MAX((0-ABS(T903*Constants!$B$4)),0),(ABS(R903*Constants!$B$4)+50)/100))</f>
        <v>501.125</v>
      </c>
      <c r="W903">
        <f>IF(J903&lt;&gt;0,(ABS(S903*Constants!$B$4)+50)/100,IF(S903=0,MAX((0-ABS(U903*Constants!$B$4)),0),(ABS(S903*Constants!$B$4)+50)/100))</f>
        <v>501.125</v>
      </c>
      <c r="X903">
        <f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400.5</v>
      </c>
      <c r="Y903">
        <f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400.5</v>
      </c>
      <c r="Z903">
        <f t="shared" si="242"/>
        <v>400.5</v>
      </c>
      <c r="AA903">
        <f t="shared" si="243"/>
        <v>400.5</v>
      </c>
      <c r="AB903">
        <f>IF(I903&lt;&gt;0,(ABS(X903*Constants!$B$10)+50)/100,IF(X903=0,MAX((AB902-ABS(Z903*Constants!$B$4)),0),(ABS(X903*Constants!$B$4)+50)/100))</f>
        <v>0.54005</v>
      </c>
      <c r="AC903">
        <f>IF(J903&lt;&gt;0,(ABS(Y903*Constants!$B$10)+50)/100,IF(Y903=0,MAX((AC902-ABS(AA903*Constants!$B$4)),0),(ABS(Y903*Constants!$B$4)+50)/100))</f>
        <v>0.54005</v>
      </c>
      <c r="AD903">
        <f t="shared" si="244"/>
        <v>401</v>
      </c>
      <c r="AE903">
        <f t="shared" si="245"/>
        <v>400.5</v>
      </c>
      <c r="AF903">
        <f t="shared" si="246"/>
        <v>400.5</v>
      </c>
      <c r="AG903">
        <f>((Constants!$B$5*AG902)+Constants!$B$4*AD903+AH902)/(Constants!$B$5+Constants!$B$4)</f>
        <v>401</v>
      </c>
      <c r="AH903">
        <f>((Constants!$B$5*AG902)+Constants!$B$4*AD903+AH902)-(Constants!$B$5+Constants!$B$4)*AG903</f>
        <v>0</v>
      </c>
      <c r="AI903">
        <f>((Constants!$B$5*AI902)+Constants!$B$4*AE903+AJ902)/(Constants!$B$5+Constants!$B$4)</f>
        <v>400.5</v>
      </c>
      <c r="AJ903">
        <f>((Constants!$B$5*AI902)+Constants!$B$4*AE903+AJ902)-(Constants!$B$4+Constants!$B$5)*AI903</f>
        <v>0</v>
      </c>
      <c r="AK903">
        <f>((Constants!$B$5*AK902)+Constants!$B$4*AF903+AL902)/(Constants!$B$5+Constants!$B$4)</f>
        <v>400.5</v>
      </c>
      <c r="AL903">
        <f>((Constants!$B$5*AK902)+Constants!$B$4*AF903+AL902)-(Constants!$B$5+Constants!$B$4)*AK903</f>
        <v>0</v>
      </c>
      <c r="AM903">
        <f t="shared" si="247"/>
        <v>1</v>
      </c>
      <c r="AN903">
        <f t="shared" si="248"/>
        <v>1</v>
      </c>
      <c r="AO903">
        <f>(200000*(ABS(N903)-ABS(N901))+Constants!$B$7)/(2*Constants!$B$7)</f>
        <v>0.5</v>
      </c>
      <c r="AP903">
        <f>(200000*(ABS(O903)-ABS(O901))+Constants!$B$7)/(2*Constants!$B$7)</f>
        <v>0.5</v>
      </c>
      <c r="AQ903">
        <f t="shared" si="249"/>
        <v>1</v>
      </c>
      <c r="AR903">
        <f>(Constants!$B$3*Constants!$B$8*I903*K903+AS902)/(Constants!$B$9*Constants!$B$4)</f>
        <v>2.51327433628319</v>
      </c>
      <c r="AS903">
        <f>(Constants!$B$3*Constants!$B$8*I903*K903+AS902)-(AR903*Constants!$B$9*Constants!$B$4)</f>
        <v>0</v>
      </c>
      <c r="AT903">
        <f t="shared" si="250"/>
        <v>2264.46017699112</v>
      </c>
      <c r="AU903">
        <f t="array" ref="AU903">IF(SUMPRODUCT(--(SIGN(AN870:AN902)=SIGN(K871:K903)))=0,2,IF(AV902&gt;0,1,0))</f>
        <v>0</v>
      </c>
      <c r="AV903">
        <f>IF(AU903=2,ROUND(5*1000/Constants!$B$11,0),IF(AV902&gt;0,AV902-1,0))</f>
        <v>0</v>
      </c>
      <c r="AW903">
        <f t="shared" si="251"/>
        <v>0</v>
      </c>
      <c r="AX903">
        <f ca="1" t="array" ref="AX903">IF(AW903&gt;Constants!$B$12,2,IF(SUMPRODUCT(--(AX884:AX903=2))=0,0,1))</f>
        <v>2</v>
      </c>
      <c r="AZ903">
        <f t="array" ref="AZ903">IF(ABS(AG903)&gt;Constants!$B$13,2,IF(SUMPRODUCT(--(AZ883:AZ902=2))=0,0,1))</f>
        <v>0</v>
      </c>
    </row>
    <row r="904" spans="1:52">
      <c r="A904" s="3">
        <v>902</v>
      </c>
      <c r="B904">
        <f>Signals!D903</f>
        <v>1</v>
      </c>
      <c r="C904">
        <f>Signals!E903</f>
        <v>1</v>
      </c>
      <c r="D904">
        <f>Signals!G903</f>
        <v>0</v>
      </c>
      <c r="E904">
        <f>Signals!J903</f>
        <v>0</v>
      </c>
      <c r="F904">
        <f>Signals!K903</f>
        <v>0</v>
      </c>
      <c r="G904">
        <f>IF(Constants!$B$2=2,-B904,B904)</f>
        <v>1</v>
      </c>
      <c r="H904">
        <f>IF(Constants!$C$2=2,-C904,C904)</f>
        <v>1</v>
      </c>
      <c r="I904">
        <f t="shared" si="235"/>
        <v>1</v>
      </c>
      <c r="J904">
        <f t="shared" si="236"/>
        <v>1</v>
      </c>
      <c r="K904">
        <f t="shared" si="237"/>
        <v>1</v>
      </c>
      <c r="L904">
        <f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400.5</v>
      </c>
      <c r="M904">
        <f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400.5</v>
      </c>
      <c r="N904">
        <f t="shared" si="238"/>
        <v>400.5</v>
      </c>
      <c r="O904">
        <f t="shared" si="239"/>
        <v>400.5</v>
      </c>
      <c r="P904">
        <f>IF(I904&lt;&gt;0,(ABS(L904*Constants!$B$10)+50)/100,MAX(P903-ABS(N904*Constants!$B$4),0))</f>
        <v>0.54005</v>
      </c>
      <c r="Q904">
        <f>IF(J904&lt;&gt;0,(ABS(M904*Constants!$B$10)+50)/100,MAX(Q903-ABS(O904*Constants!$B$4),0))</f>
        <v>0.54005</v>
      </c>
      <c r="R904">
        <f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400.5</v>
      </c>
      <c r="S904">
        <f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400.5</v>
      </c>
      <c r="T904">
        <f t="shared" si="240"/>
        <v>400.5</v>
      </c>
      <c r="U904">
        <f t="shared" si="241"/>
        <v>400.5</v>
      </c>
      <c r="V904">
        <f>IF(I904&lt;&gt;0,(ABS(R904*Constants!$B$4)+50)/100,IF(R904=0,MAX((0-ABS(T904*Constants!$B$4)),0),(ABS(R904*Constants!$B$4)+50)/100))</f>
        <v>501.125</v>
      </c>
      <c r="W904">
        <f>IF(J904&lt;&gt;0,(ABS(S904*Constants!$B$4)+50)/100,IF(S904=0,MAX((0-ABS(U904*Constants!$B$4)),0),(ABS(S904*Constants!$B$4)+50)/100))</f>
        <v>501.125</v>
      </c>
      <c r="X904">
        <f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400.5</v>
      </c>
      <c r="Y904">
        <f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400.5</v>
      </c>
      <c r="Z904">
        <f t="shared" si="242"/>
        <v>400.5</v>
      </c>
      <c r="AA904">
        <f t="shared" si="243"/>
        <v>400.5</v>
      </c>
      <c r="AB904">
        <f>IF(I904&lt;&gt;0,(ABS(X904*Constants!$B$10)+50)/100,IF(X904=0,MAX((AB903-ABS(Z904*Constants!$B$4)),0),(ABS(X904*Constants!$B$4)+50)/100))</f>
        <v>0.54005</v>
      </c>
      <c r="AC904">
        <f>IF(J904&lt;&gt;0,(ABS(Y904*Constants!$B$10)+50)/100,IF(Y904=0,MAX((AC903-ABS(AA904*Constants!$B$4)),0),(ABS(Y904*Constants!$B$4)+50)/100))</f>
        <v>0.54005</v>
      </c>
      <c r="AD904">
        <f t="shared" si="244"/>
        <v>401</v>
      </c>
      <c r="AE904">
        <f t="shared" si="245"/>
        <v>400.5</v>
      </c>
      <c r="AF904">
        <f t="shared" si="246"/>
        <v>400.5</v>
      </c>
      <c r="AG904">
        <f>((Constants!$B$5*AG903)+Constants!$B$4*AD904+AH903)/(Constants!$B$5+Constants!$B$4)</f>
        <v>401</v>
      </c>
      <c r="AH904">
        <f>((Constants!$B$5*AG903)+Constants!$B$4*AD904+AH903)-(Constants!$B$5+Constants!$B$4)*AG904</f>
        <v>0</v>
      </c>
      <c r="AI904">
        <f>((Constants!$B$5*AI903)+Constants!$B$4*AE904+AJ903)/(Constants!$B$5+Constants!$B$4)</f>
        <v>400.5</v>
      </c>
      <c r="AJ904">
        <f>((Constants!$B$5*AI903)+Constants!$B$4*AE904+AJ903)-(Constants!$B$4+Constants!$B$5)*AI904</f>
        <v>0</v>
      </c>
      <c r="AK904">
        <f>((Constants!$B$5*AK903)+Constants!$B$4*AF904+AL903)/(Constants!$B$5+Constants!$B$4)</f>
        <v>400.5</v>
      </c>
      <c r="AL904">
        <f>((Constants!$B$5*AK903)+Constants!$B$4*AF904+AL903)-(Constants!$B$5+Constants!$B$4)*AK904</f>
        <v>0</v>
      </c>
      <c r="AM904">
        <f t="shared" si="247"/>
        <v>1</v>
      </c>
      <c r="AN904">
        <f t="shared" si="248"/>
        <v>1</v>
      </c>
      <c r="AO904">
        <f>(200000*(ABS(N904)-ABS(N902))+Constants!$B$7)/(2*Constants!$B$7)</f>
        <v>0.5</v>
      </c>
      <c r="AP904">
        <f>(200000*(ABS(O904)-ABS(O902))+Constants!$B$7)/(2*Constants!$B$7)</f>
        <v>0.5</v>
      </c>
      <c r="AQ904">
        <f t="shared" si="249"/>
        <v>1</v>
      </c>
      <c r="AR904">
        <f>(Constants!$B$3*Constants!$B$8*I904*K904+AS903)/(Constants!$B$9*Constants!$B$4)</f>
        <v>2.51327433628319</v>
      </c>
      <c r="AS904">
        <f>(Constants!$B$3*Constants!$B$8*I904*K904+AS903)-(AR904*Constants!$B$9*Constants!$B$4)</f>
        <v>0</v>
      </c>
      <c r="AT904">
        <f t="shared" si="250"/>
        <v>2266.9734513274</v>
      </c>
      <c r="AU904">
        <f t="array" ref="AU904">IF(SUMPRODUCT(--(SIGN(AN871:AN903)=SIGN(K872:K904)))=0,2,IF(AV903&gt;0,1,0))</f>
        <v>0</v>
      </c>
      <c r="AV904">
        <f>IF(AU904=2,ROUND(5*1000/Constants!$B$11,0),IF(AV903&gt;0,AV903-1,0))</f>
        <v>0</v>
      </c>
      <c r="AW904">
        <f t="shared" si="251"/>
        <v>0</v>
      </c>
      <c r="AX904">
        <f ca="1" t="array" ref="AX904">IF(AW904&gt;Constants!$B$12,2,IF(SUMPRODUCT(--(AX885:AX904=2))=0,0,1))</f>
        <v>2</v>
      </c>
      <c r="AZ904">
        <f t="array" ref="AZ904">IF(ABS(AG904)&gt;Constants!$B$13,2,IF(SUMPRODUCT(--(AZ884:AZ903=2))=0,0,1))</f>
        <v>0</v>
      </c>
    </row>
    <row r="905" spans="1:52">
      <c r="A905" s="3">
        <v>903</v>
      </c>
      <c r="B905">
        <f>Signals!D904</f>
        <v>1</v>
      </c>
      <c r="C905">
        <f>Signals!E904</f>
        <v>1</v>
      </c>
      <c r="D905">
        <f>Signals!G904</f>
        <v>0</v>
      </c>
      <c r="E905">
        <f>Signals!J904</f>
        <v>0</v>
      </c>
      <c r="F905">
        <f>Signals!K904</f>
        <v>0</v>
      </c>
      <c r="G905">
        <f>IF(Constants!$B$2=2,-B905,B905)</f>
        <v>1</v>
      </c>
      <c r="H905">
        <f>IF(Constants!$C$2=2,-C905,C905)</f>
        <v>1</v>
      </c>
      <c r="I905">
        <f t="shared" si="235"/>
        <v>1</v>
      </c>
      <c r="J905">
        <f t="shared" si="236"/>
        <v>1</v>
      </c>
      <c r="K905">
        <f t="shared" si="237"/>
        <v>1</v>
      </c>
      <c r="L905">
        <f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400.5</v>
      </c>
      <c r="M905">
        <f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400.5</v>
      </c>
      <c r="N905">
        <f t="shared" si="238"/>
        <v>400.5</v>
      </c>
      <c r="O905">
        <f t="shared" si="239"/>
        <v>400.5</v>
      </c>
      <c r="P905">
        <f>IF(I905&lt;&gt;0,(ABS(L905*Constants!$B$10)+50)/100,MAX(P904-ABS(N905*Constants!$B$4),0))</f>
        <v>0.54005</v>
      </c>
      <c r="Q905">
        <f>IF(J905&lt;&gt;0,(ABS(M905*Constants!$B$10)+50)/100,MAX(Q904-ABS(O905*Constants!$B$4),0))</f>
        <v>0.54005</v>
      </c>
      <c r="R905">
        <f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400.5</v>
      </c>
      <c r="S905">
        <f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400.5</v>
      </c>
      <c r="T905">
        <f t="shared" si="240"/>
        <v>400.5</v>
      </c>
      <c r="U905">
        <f t="shared" si="241"/>
        <v>400.5</v>
      </c>
      <c r="V905">
        <f>IF(I905&lt;&gt;0,(ABS(R905*Constants!$B$4)+50)/100,IF(R905=0,MAX((0-ABS(T905*Constants!$B$4)),0),(ABS(R905*Constants!$B$4)+50)/100))</f>
        <v>501.125</v>
      </c>
      <c r="W905">
        <f>IF(J905&lt;&gt;0,(ABS(S905*Constants!$B$4)+50)/100,IF(S905=0,MAX((0-ABS(U905*Constants!$B$4)),0),(ABS(S905*Constants!$B$4)+50)/100))</f>
        <v>501.125</v>
      </c>
      <c r="X905">
        <f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400.5</v>
      </c>
      <c r="Y905">
        <f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400.5</v>
      </c>
      <c r="Z905">
        <f t="shared" si="242"/>
        <v>400.5</v>
      </c>
      <c r="AA905">
        <f t="shared" si="243"/>
        <v>400.5</v>
      </c>
      <c r="AB905">
        <f>IF(I905&lt;&gt;0,(ABS(X905*Constants!$B$10)+50)/100,IF(X905=0,MAX((AB904-ABS(Z905*Constants!$B$4)),0),(ABS(X905*Constants!$B$4)+50)/100))</f>
        <v>0.54005</v>
      </c>
      <c r="AC905">
        <f>IF(J905&lt;&gt;0,(ABS(Y905*Constants!$B$10)+50)/100,IF(Y905=0,MAX((AC904-ABS(AA905*Constants!$B$4)),0),(ABS(Y905*Constants!$B$4)+50)/100))</f>
        <v>0.54005</v>
      </c>
      <c r="AD905">
        <f t="shared" si="244"/>
        <v>401</v>
      </c>
      <c r="AE905">
        <f t="shared" si="245"/>
        <v>400.5</v>
      </c>
      <c r="AF905">
        <f t="shared" si="246"/>
        <v>400.5</v>
      </c>
      <c r="AG905">
        <f>((Constants!$B$5*AG904)+Constants!$B$4*AD905+AH904)/(Constants!$B$5+Constants!$B$4)</f>
        <v>401</v>
      </c>
      <c r="AH905">
        <f>((Constants!$B$5*AG904)+Constants!$B$4*AD905+AH904)-(Constants!$B$5+Constants!$B$4)*AG905</f>
        <v>0</v>
      </c>
      <c r="AI905">
        <f>((Constants!$B$5*AI904)+Constants!$B$4*AE905+AJ904)/(Constants!$B$5+Constants!$B$4)</f>
        <v>400.5</v>
      </c>
      <c r="AJ905">
        <f>((Constants!$B$5*AI904)+Constants!$B$4*AE905+AJ904)-(Constants!$B$4+Constants!$B$5)*AI905</f>
        <v>0</v>
      </c>
      <c r="AK905">
        <f>((Constants!$B$5*AK904)+Constants!$B$4*AF905+AL904)/(Constants!$B$5+Constants!$B$4)</f>
        <v>400.5</v>
      </c>
      <c r="AL905">
        <f>((Constants!$B$5*AK904)+Constants!$B$4*AF905+AL904)-(Constants!$B$5+Constants!$B$4)*AK905</f>
        <v>0</v>
      </c>
      <c r="AM905">
        <f t="shared" si="247"/>
        <v>1</v>
      </c>
      <c r="AN905">
        <f t="shared" si="248"/>
        <v>1</v>
      </c>
      <c r="AO905">
        <f>(200000*(ABS(N905)-ABS(N903))+Constants!$B$7)/(2*Constants!$B$7)</f>
        <v>0.5</v>
      </c>
      <c r="AP905">
        <f>(200000*(ABS(O905)-ABS(O903))+Constants!$B$7)/(2*Constants!$B$7)</f>
        <v>0.5</v>
      </c>
      <c r="AQ905">
        <f t="shared" si="249"/>
        <v>1</v>
      </c>
      <c r="AR905">
        <f>(Constants!$B$3*Constants!$B$8*I905*K905+AS904)/(Constants!$B$9*Constants!$B$4)</f>
        <v>2.51327433628319</v>
      </c>
      <c r="AS905">
        <f>(Constants!$B$3*Constants!$B$8*I905*K905+AS904)-(AR905*Constants!$B$9*Constants!$B$4)</f>
        <v>0</v>
      </c>
      <c r="AT905">
        <f t="shared" si="250"/>
        <v>2269.48672566368</v>
      </c>
      <c r="AU905">
        <f t="array" ref="AU905">IF(SUMPRODUCT(--(SIGN(AN872:AN904)=SIGN(K873:K905)))=0,2,IF(AV904&gt;0,1,0))</f>
        <v>0</v>
      </c>
      <c r="AV905">
        <f>IF(AU905=2,ROUND(5*1000/Constants!$B$11,0),IF(AV904&gt;0,AV904-1,0))</f>
        <v>0</v>
      </c>
      <c r="AW905">
        <f t="shared" si="251"/>
        <v>0</v>
      </c>
      <c r="AX905">
        <f ca="1" t="array" ref="AX905">IF(AW905&gt;Constants!$B$12,2,IF(SUMPRODUCT(--(AX886:AX905=2))=0,0,1))</f>
        <v>2</v>
      </c>
      <c r="AZ905">
        <f t="array" ref="AZ905">IF(ABS(AG905)&gt;Constants!$B$13,2,IF(SUMPRODUCT(--(AZ885:AZ904=2))=0,0,1))</f>
        <v>0</v>
      </c>
    </row>
    <row r="906" spans="1:52">
      <c r="A906" s="3">
        <v>904</v>
      </c>
      <c r="B906">
        <f>Signals!D905</f>
        <v>1</v>
      </c>
      <c r="C906">
        <f>Signals!E905</f>
        <v>1</v>
      </c>
      <c r="D906">
        <f>Signals!G905</f>
        <v>0</v>
      </c>
      <c r="E906">
        <f>Signals!J905</f>
        <v>0</v>
      </c>
      <c r="F906">
        <f>Signals!K905</f>
        <v>0</v>
      </c>
      <c r="G906">
        <f>IF(Constants!$B$2=2,-B906,B906)</f>
        <v>1</v>
      </c>
      <c r="H906">
        <f>IF(Constants!$C$2=2,-C906,C906)</f>
        <v>1</v>
      </c>
      <c r="I906">
        <f t="shared" si="235"/>
        <v>1</v>
      </c>
      <c r="J906">
        <f t="shared" si="236"/>
        <v>1</v>
      </c>
      <c r="K906">
        <f t="shared" si="237"/>
        <v>1</v>
      </c>
      <c r="L906">
        <f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400.5</v>
      </c>
      <c r="M906">
        <f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400.5</v>
      </c>
      <c r="N906">
        <f t="shared" si="238"/>
        <v>400.5</v>
      </c>
      <c r="O906">
        <f t="shared" si="239"/>
        <v>400.5</v>
      </c>
      <c r="P906">
        <f>IF(I906&lt;&gt;0,(ABS(L906*Constants!$B$10)+50)/100,MAX(P905-ABS(N906*Constants!$B$4),0))</f>
        <v>0.54005</v>
      </c>
      <c r="Q906">
        <f>IF(J906&lt;&gt;0,(ABS(M906*Constants!$B$10)+50)/100,MAX(Q905-ABS(O906*Constants!$B$4),0))</f>
        <v>0.54005</v>
      </c>
      <c r="R906">
        <f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400.5</v>
      </c>
      <c r="S906">
        <f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400.5</v>
      </c>
      <c r="T906">
        <f t="shared" si="240"/>
        <v>400.5</v>
      </c>
      <c r="U906">
        <f t="shared" si="241"/>
        <v>400.5</v>
      </c>
      <c r="V906">
        <f>IF(I906&lt;&gt;0,(ABS(R906*Constants!$B$4)+50)/100,IF(R906=0,MAX((0-ABS(T906*Constants!$B$4)),0),(ABS(R906*Constants!$B$4)+50)/100))</f>
        <v>501.125</v>
      </c>
      <c r="W906">
        <f>IF(J906&lt;&gt;0,(ABS(S906*Constants!$B$4)+50)/100,IF(S906=0,MAX((0-ABS(U906*Constants!$B$4)),0),(ABS(S906*Constants!$B$4)+50)/100))</f>
        <v>501.125</v>
      </c>
      <c r="X906">
        <f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400.5</v>
      </c>
      <c r="Y906">
        <f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400.5</v>
      </c>
      <c r="Z906">
        <f t="shared" si="242"/>
        <v>400.5</v>
      </c>
      <c r="AA906">
        <f t="shared" si="243"/>
        <v>400.5</v>
      </c>
      <c r="AB906">
        <f>IF(I906&lt;&gt;0,(ABS(X906*Constants!$B$10)+50)/100,IF(X906=0,MAX((AB905-ABS(Z906*Constants!$B$4)),0),(ABS(X906*Constants!$B$4)+50)/100))</f>
        <v>0.54005</v>
      </c>
      <c r="AC906">
        <f>IF(J906&lt;&gt;0,(ABS(Y906*Constants!$B$10)+50)/100,IF(Y906=0,MAX((AC905-ABS(AA906*Constants!$B$4)),0),(ABS(Y906*Constants!$B$4)+50)/100))</f>
        <v>0.54005</v>
      </c>
      <c r="AD906">
        <f t="shared" si="244"/>
        <v>401</v>
      </c>
      <c r="AE906">
        <f t="shared" si="245"/>
        <v>400.5</v>
      </c>
      <c r="AF906">
        <f t="shared" si="246"/>
        <v>400.5</v>
      </c>
      <c r="AG906">
        <f>((Constants!$B$5*AG905)+Constants!$B$4*AD906+AH905)/(Constants!$B$5+Constants!$B$4)</f>
        <v>401</v>
      </c>
      <c r="AH906">
        <f>((Constants!$B$5*AG905)+Constants!$B$4*AD906+AH905)-(Constants!$B$5+Constants!$B$4)*AG906</f>
        <v>0</v>
      </c>
      <c r="AI906">
        <f>((Constants!$B$5*AI905)+Constants!$B$4*AE906+AJ905)/(Constants!$B$5+Constants!$B$4)</f>
        <v>400.5</v>
      </c>
      <c r="AJ906">
        <f>((Constants!$B$5*AI905)+Constants!$B$4*AE906+AJ905)-(Constants!$B$4+Constants!$B$5)*AI906</f>
        <v>0</v>
      </c>
      <c r="AK906">
        <f>((Constants!$B$5*AK905)+Constants!$B$4*AF906+AL905)/(Constants!$B$5+Constants!$B$4)</f>
        <v>400.5</v>
      </c>
      <c r="AL906">
        <f>((Constants!$B$5*AK905)+Constants!$B$4*AF906+AL905)-(Constants!$B$5+Constants!$B$4)*AK906</f>
        <v>0</v>
      </c>
      <c r="AM906">
        <f t="shared" si="247"/>
        <v>1</v>
      </c>
      <c r="AN906">
        <f t="shared" si="248"/>
        <v>1</v>
      </c>
      <c r="AO906">
        <f>(200000*(ABS(N906)-ABS(N904))+Constants!$B$7)/(2*Constants!$B$7)</f>
        <v>0.5</v>
      </c>
      <c r="AP906">
        <f>(200000*(ABS(O906)-ABS(O904))+Constants!$B$7)/(2*Constants!$B$7)</f>
        <v>0.5</v>
      </c>
      <c r="AQ906">
        <f t="shared" si="249"/>
        <v>1</v>
      </c>
      <c r="AR906">
        <f>(Constants!$B$3*Constants!$B$8*I906*K906+AS905)/(Constants!$B$9*Constants!$B$4)</f>
        <v>2.51327433628319</v>
      </c>
      <c r="AS906">
        <f>(Constants!$B$3*Constants!$B$8*I906*K906+AS905)-(AR906*Constants!$B$9*Constants!$B$4)</f>
        <v>0</v>
      </c>
      <c r="AT906">
        <f t="shared" si="250"/>
        <v>2271.99999999997</v>
      </c>
      <c r="AU906">
        <f t="array" ref="AU906">IF(SUMPRODUCT(--(SIGN(AN873:AN905)=SIGN(K874:K906)))=0,2,IF(AV905&gt;0,1,0))</f>
        <v>0</v>
      </c>
      <c r="AV906">
        <f>IF(AU906=2,ROUND(5*1000/Constants!$B$11,0),IF(AV905&gt;0,AV905-1,0))</f>
        <v>0</v>
      </c>
      <c r="AW906">
        <f t="shared" si="251"/>
        <v>0</v>
      </c>
      <c r="AX906">
        <f ca="1" t="array" ref="AX906">IF(AW906&gt;Constants!$B$12,2,IF(SUMPRODUCT(--(AX887:AX906=2))=0,0,1))</f>
        <v>2</v>
      </c>
      <c r="AZ906">
        <f t="array" ref="AZ906">IF(ABS(AG906)&gt;Constants!$B$13,2,IF(SUMPRODUCT(--(AZ886:AZ905=2))=0,0,1))</f>
        <v>0</v>
      </c>
    </row>
    <row r="907" spans="1:52">
      <c r="A907" s="3">
        <v>905</v>
      </c>
      <c r="B907">
        <f>Signals!D906</f>
        <v>1</v>
      </c>
      <c r="C907">
        <f>Signals!E906</f>
        <v>1</v>
      </c>
      <c r="D907">
        <f>Signals!G906</f>
        <v>0</v>
      </c>
      <c r="E907">
        <f>Signals!J906</f>
        <v>0</v>
      </c>
      <c r="F907">
        <f>Signals!K906</f>
        <v>0</v>
      </c>
      <c r="G907">
        <f>IF(Constants!$B$2=2,-B907,B907)</f>
        <v>1</v>
      </c>
      <c r="H907">
        <f>IF(Constants!$C$2=2,-C907,C907)</f>
        <v>1</v>
      </c>
      <c r="I907">
        <f t="shared" si="235"/>
        <v>1</v>
      </c>
      <c r="J907">
        <f t="shared" si="236"/>
        <v>1</v>
      </c>
      <c r="K907">
        <f t="shared" si="237"/>
        <v>1</v>
      </c>
      <c r="L907">
        <f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400.5</v>
      </c>
      <c r="M907">
        <f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400.5</v>
      </c>
      <c r="N907">
        <f t="shared" si="238"/>
        <v>400.5</v>
      </c>
      <c r="O907">
        <f t="shared" si="239"/>
        <v>400.5</v>
      </c>
      <c r="P907">
        <f>IF(I907&lt;&gt;0,(ABS(L907*Constants!$B$10)+50)/100,MAX(P906-ABS(N907*Constants!$B$4),0))</f>
        <v>0.54005</v>
      </c>
      <c r="Q907">
        <f>IF(J907&lt;&gt;0,(ABS(M907*Constants!$B$10)+50)/100,MAX(Q906-ABS(O907*Constants!$B$4),0))</f>
        <v>0.54005</v>
      </c>
      <c r="R907">
        <f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400.5</v>
      </c>
      <c r="S907">
        <f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400.5</v>
      </c>
      <c r="T907">
        <f t="shared" si="240"/>
        <v>400.5</v>
      </c>
      <c r="U907">
        <f t="shared" si="241"/>
        <v>400.5</v>
      </c>
      <c r="V907">
        <f>IF(I907&lt;&gt;0,(ABS(R907*Constants!$B$4)+50)/100,IF(R907=0,MAX((0-ABS(T907*Constants!$B$4)),0),(ABS(R907*Constants!$B$4)+50)/100))</f>
        <v>501.125</v>
      </c>
      <c r="W907">
        <f>IF(J907&lt;&gt;0,(ABS(S907*Constants!$B$4)+50)/100,IF(S907=0,MAX((0-ABS(U907*Constants!$B$4)),0),(ABS(S907*Constants!$B$4)+50)/100))</f>
        <v>501.125</v>
      </c>
      <c r="X907">
        <f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400.5</v>
      </c>
      <c r="Y907">
        <f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400.5</v>
      </c>
      <c r="Z907">
        <f t="shared" si="242"/>
        <v>400.5</v>
      </c>
      <c r="AA907">
        <f t="shared" si="243"/>
        <v>400.5</v>
      </c>
      <c r="AB907">
        <f>IF(I907&lt;&gt;0,(ABS(X907*Constants!$B$10)+50)/100,IF(X907=0,MAX((AB906-ABS(Z907*Constants!$B$4)),0),(ABS(X907*Constants!$B$4)+50)/100))</f>
        <v>0.54005</v>
      </c>
      <c r="AC907">
        <f>IF(J907&lt;&gt;0,(ABS(Y907*Constants!$B$10)+50)/100,IF(Y907=0,MAX((AC906-ABS(AA907*Constants!$B$4)),0),(ABS(Y907*Constants!$B$4)+50)/100))</f>
        <v>0.54005</v>
      </c>
      <c r="AD907">
        <f t="shared" si="244"/>
        <v>401</v>
      </c>
      <c r="AE907">
        <f t="shared" si="245"/>
        <v>400.5</v>
      </c>
      <c r="AF907">
        <f t="shared" si="246"/>
        <v>400.5</v>
      </c>
      <c r="AG907">
        <f>((Constants!$B$5*AG906)+Constants!$B$4*AD907+AH906)/(Constants!$B$5+Constants!$B$4)</f>
        <v>401</v>
      </c>
      <c r="AH907">
        <f>((Constants!$B$5*AG906)+Constants!$B$4*AD907+AH906)-(Constants!$B$5+Constants!$B$4)*AG907</f>
        <v>0</v>
      </c>
      <c r="AI907">
        <f>((Constants!$B$5*AI906)+Constants!$B$4*AE907+AJ906)/(Constants!$B$5+Constants!$B$4)</f>
        <v>400.5</v>
      </c>
      <c r="AJ907">
        <f>((Constants!$B$5*AI906)+Constants!$B$4*AE907+AJ906)-(Constants!$B$4+Constants!$B$5)*AI907</f>
        <v>0</v>
      </c>
      <c r="AK907">
        <f>((Constants!$B$5*AK906)+Constants!$B$4*AF907+AL906)/(Constants!$B$5+Constants!$B$4)</f>
        <v>400.5</v>
      </c>
      <c r="AL907">
        <f>((Constants!$B$5*AK906)+Constants!$B$4*AF907+AL906)-(Constants!$B$5+Constants!$B$4)*AK907</f>
        <v>0</v>
      </c>
      <c r="AM907">
        <f t="shared" si="247"/>
        <v>1</v>
      </c>
      <c r="AN907">
        <f t="shared" si="248"/>
        <v>1</v>
      </c>
      <c r="AO907">
        <f>(200000*(ABS(N907)-ABS(N905))+Constants!$B$7)/(2*Constants!$B$7)</f>
        <v>0.5</v>
      </c>
      <c r="AP907">
        <f>(200000*(ABS(O907)-ABS(O905))+Constants!$B$7)/(2*Constants!$B$7)</f>
        <v>0.5</v>
      </c>
      <c r="AQ907">
        <f t="shared" si="249"/>
        <v>1</v>
      </c>
      <c r="AR907">
        <f>(Constants!$B$3*Constants!$B$8*I907*K907+AS906)/(Constants!$B$9*Constants!$B$4)</f>
        <v>2.51327433628319</v>
      </c>
      <c r="AS907">
        <f>(Constants!$B$3*Constants!$B$8*I907*K907+AS906)-(AR907*Constants!$B$9*Constants!$B$4)</f>
        <v>0</v>
      </c>
      <c r="AT907">
        <f t="shared" si="250"/>
        <v>2274.51327433625</v>
      </c>
      <c r="AU907">
        <f t="array" ref="AU907">IF(SUMPRODUCT(--(SIGN(AN874:AN906)=SIGN(K875:K907)))=0,2,IF(AV906&gt;0,1,0))</f>
        <v>0</v>
      </c>
      <c r="AV907">
        <f>IF(AU907=2,ROUND(5*1000/Constants!$B$11,0),IF(AV906&gt;0,AV906-1,0))</f>
        <v>0</v>
      </c>
      <c r="AW907">
        <f t="shared" si="251"/>
        <v>0</v>
      </c>
      <c r="AX907">
        <f ca="1" t="array" ref="AX907">IF(AW907&gt;Constants!$B$12,2,IF(SUMPRODUCT(--(AX888:AX907=2))=0,0,1))</f>
        <v>2</v>
      </c>
      <c r="AZ907">
        <f t="array" ref="AZ907">IF(ABS(AG907)&gt;Constants!$B$13,2,IF(SUMPRODUCT(--(AZ887:AZ906=2))=0,0,1))</f>
        <v>0</v>
      </c>
    </row>
    <row r="908" spans="1:52">
      <c r="A908" s="3">
        <v>906</v>
      </c>
      <c r="B908">
        <f>Signals!D907</f>
        <v>1</v>
      </c>
      <c r="C908">
        <f>Signals!E907</f>
        <v>1</v>
      </c>
      <c r="D908">
        <f>Signals!G907</f>
        <v>0</v>
      </c>
      <c r="E908">
        <f>Signals!J907</f>
        <v>0</v>
      </c>
      <c r="F908">
        <f>Signals!K907</f>
        <v>0</v>
      </c>
      <c r="G908">
        <f>IF(Constants!$B$2=2,-B908,B908)</f>
        <v>1</v>
      </c>
      <c r="H908">
        <f>IF(Constants!$C$2=2,-C908,C908)</f>
        <v>1</v>
      </c>
      <c r="I908">
        <f t="shared" si="235"/>
        <v>1</v>
      </c>
      <c r="J908">
        <f t="shared" si="236"/>
        <v>1</v>
      </c>
      <c r="K908">
        <f t="shared" si="237"/>
        <v>1</v>
      </c>
      <c r="L908">
        <f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400.5</v>
      </c>
      <c r="M908">
        <f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400.5</v>
      </c>
      <c r="N908">
        <f t="shared" si="238"/>
        <v>400.5</v>
      </c>
      <c r="O908">
        <f t="shared" si="239"/>
        <v>400.5</v>
      </c>
      <c r="P908">
        <f>IF(I908&lt;&gt;0,(ABS(L908*Constants!$B$10)+50)/100,MAX(P907-ABS(N908*Constants!$B$4),0))</f>
        <v>0.54005</v>
      </c>
      <c r="Q908">
        <f>IF(J908&lt;&gt;0,(ABS(M908*Constants!$B$10)+50)/100,MAX(Q907-ABS(O908*Constants!$B$4),0))</f>
        <v>0.54005</v>
      </c>
      <c r="R908">
        <f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400.5</v>
      </c>
      <c r="S908">
        <f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400.5</v>
      </c>
      <c r="T908">
        <f t="shared" si="240"/>
        <v>400.5</v>
      </c>
      <c r="U908">
        <f t="shared" si="241"/>
        <v>400.5</v>
      </c>
      <c r="V908">
        <f>IF(I908&lt;&gt;0,(ABS(R908*Constants!$B$4)+50)/100,IF(R908=0,MAX((0-ABS(T908*Constants!$B$4)),0),(ABS(R908*Constants!$B$4)+50)/100))</f>
        <v>501.125</v>
      </c>
      <c r="W908">
        <f>IF(J908&lt;&gt;0,(ABS(S908*Constants!$B$4)+50)/100,IF(S908=0,MAX((0-ABS(U908*Constants!$B$4)),0),(ABS(S908*Constants!$B$4)+50)/100))</f>
        <v>501.125</v>
      </c>
      <c r="X908">
        <f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400.5</v>
      </c>
      <c r="Y908">
        <f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400.5</v>
      </c>
      <c r="Z908">
        <f t="shared" si="242"/>
        <v>400.5</v>
      </c>
      <c r="AA908">
        <f t="shared" si="243"/>
        <v>400.5</v>
      </c>
      <c r="AB908">
        <f>IF(I908&lt;&gt;0,(ABS(X908*Constants!$B$10)+50)/100,IF(X908=0,MAX((AB907-ABS(Z908*Constants!$B$4)),0),(ABS(X908*Constants!$B$4)+50)/100))</f>
        <v>0.54005</v>
      </c>
      <c r="AC908">
        <f>IF(J908&lt;&gt;0,(ABS(Y908*Constants!$B$10)+50)/100,IF(Y908=0,MAX((AC907-ABS(AA908*Constants!$B$4)),0),(ABS(Y908*Constants!$B$4)+50)/100))</f>
        <v>0.54005</v>
      </c>
      <c r="AD908">
        <f t="shared" si="244"/>
        <v>401</v>
      </c>
      <c r="AE908">
        <f t="shared" si="245"/>
        <v>400.5</v>
      </c>
      <c r="AF908">
        <f t="shared" si="246"/>
        <v>400.5</v>
      </c>
      <c r="AG908">
        <f>((Constants!$B$5*AG907)+Constants!$B$4*AD908+AH907)/(Constants!$B$5+Constants!$B$4)</f>
        <v>401</v>
      </c>
      <c r="AH908">
        <f>((Constants!$B$5*AG907)+Constants!$B$4*AD908+AH907)-(Constants!$B$5+Constants!$B$4)*AG908</f>
        <v>0</v>
      </c>
      <c r="AI908">
        <f>((Constants!$B$5*AI907)+Constants!$B$4*AE908+AJ907)/(Constants!$B$5+Constants!$B$4)</f>
        <v>400.5</v>
      </c>
      <c r="AJ908">
        <f>((Constants!$B$5*AI907)+Constants!$B$4*AE908+AJ907)-(Constants!$B$4+Constants!$B$5)*AI908</f>
        <v>0</v>
      </c>
      <c r="AK908">
        <f>((Constants!$B$5*AK907)+Constants!$B$4*AF908+AL907)/(Constants!$B$5+Constants!$B$4)</f>
        <v>400.5</v>
      </c>
      <c r="AL908">
        <f>((Constants!$B$5*AK907)+Constants!$B$4*AF908+AL907)-(Constants!$B$5+Constants!$B$4)*AK908</f>
        <v>0</v>
      </c>
      <c r="AM908">
        <f t="shared" si="247"/>
        <v>1</v>
      </c>
      <c r="AN908">
        <f t="shared" si="248"/>
        <v>1</v>
      </c>
      <c r="AO908">
        <f>(200000*(ABS(N908)-ABS(N906))+Constants!$B$7)/(2*Constants!$B$7)</f>
        <v>0.5</v>
      </c>
      <c r="AP908">
        <f>(200000*(ABS(O908)-ABS(O906))+Constants!$B$7)/(2*Constants!$B$7)</f>
        <v>0.5</v>
      </c>
      <c r="AQ908">
        <f t="shared" si="249"/>
        <v>1</v>
      </c>
      <c r="AR908">
        <f>(Constants!$B$3*Constants!$B$8*I908*K908+AS907)/(Constants!$B$9*Constants!$B$4)</f>
        <v>2.51327433628319</v>
      </c>
      <c r="AS908">
        <f>(Constants!$B$3*Constants!$B$8*I908*K908+AS907)-(AR908*Constants!$B$9*Constants!$B$4)</f>
        <v>0</v>
      </c>
      <c r="AT908">
        <f t="shared" si="250"/>
        <v>2277.02654867253</v>
      </c>
      <c r="AU908">
        <f t="array" ref="AU908">IF(SUMPRODUCT(--(SIGN(AN875:AN907)=SIGN(K876:K908)))=0,2,IF(AV907&gt;0,1,0))</f>
        <v>0</v>
      </c>
      <c r="AV908">
        <f>IF(AU908=2,ROUND(5*1000/Constants!$B$11,0),IF(AV907&gt;0,AV907-1,0))</f>
        <v>0</v>
      </c>
      <c r="AW908">
        <f t="shared" si="251"/>
        <v>0</v>
      </c>
      <c r="AX908">
        <f ca="1" t="array" ref="AX908">IF(AW908&gt;Constants!$B$12,2,IF(SUMPRODUCT(--(AX889:AX908=2))=0,0,1))</f>
        <v>2</v>
      </c>
      <c r="AZ908">
        <f t="array" ref="AZ908">IF(ABS(AG908)&gt;Constants!$B$13,2,IF(SUMPRODUCT(--(AZ888:AZ907=2))=0,0,1))</f>
        <v>0</v>
      </c>
    </row>
    <row r="909" spans="1:52">
      <c r="A909" s="3">
        <v>907</v>
      </c>
      <c r="B909">
        <f>Signals!D908</f>
        <v>1</v>
      </c>
      <c r="C909">
        <f>Signals!E908</f>
        <v>1</v>
      </c>
      <c r="D909">
        <f>Signals!G908</f>
        <v>0</v>
      </c>
      <c r="E909">
        <f>Signals!J908</f>
        <v>0</v>
      </c>
      <c r="F909">
        <f>Signals!K908</f>
        <v>0</v>
      </c>
      <c r="G909">
        <f>IF(Constants!$B$2=2,-B909,B909)</f>
        <v>1</v>
      </c>
      <c r="H909">
        <f>IF(Constants!$C$2=2,-C909,C909)</f>
        <v>1</v>
      </c>
      <c r="I909">
        <f t="shared" si="235"/>
        <v>1</v>
      </c>
      <c r="J909">
        <f t="shared" si="236"/>
        <v>1</v>
      </c>
      <c r="K909">
        <f t="shared" si="237"/>
        <v>1</v>
      </c>
      <c r="L909">
        <f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400.5</v>
      </c>
      <c r="M909">
        <f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400.5</v>
      </c>
      <c r="N909">
        <f t="shared" si="238"/>
        <v>400.5</v>
      </c>
      <c r="O909">
        <f t="shared" si="239"/>
        <v>400.5</v>
      </c>
      <c r="P909">
        <f>IF(I909&lt;&gt;0,(ABS(L909*Constants!$B$10)+50)/100,MAX(P908-ABS(N909*Constants!$B$4),0))</f>
        <v>0.54005</v>
      </c>
      <c r="Q909">
        <f>IF(J909&lt;&gt;0,(ABS(M909*Constants!$B$10)+50)/100,MAX(Q908-ABS(O909*Constants!$B$4),0))</f>
        <v>0.54005</v>
      </c>
      <c r="R909">
        <f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400.5</v>
      </c>
      <c r="S909">
        <f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400.5</v>
      </c>
      <c r="T909">
        <f t="shared" si="240"/>
        <v>400.5</v>
      </c>
      <c r="U909">
        <f t="shared" si="241"/>
        <v>400.5</v>
      </c>
      <c r="V909">
        <f>IF(I909&lt;&gt;0,(ABS(R909*Constants!$B$4)+50)/100,IF(R909=0,MAX((0-ABS(T909*Constants!$B$4)),0),(ABS(R909*Constants!$B$4)+50)/100))</f>
        <v>501.125</v>
      </c>
      <c r="W909">
        <f>IF(J909&lt;&gt;0,(ABS(S909*Constants!$B$4)+50)/100,IF(S909=0,MAX((0-ABS(U909*Constants!$B$4)),0),(ABS(S909*Constants!$B$4)+50)/100))</f>
        <v>501.125</v>
      </c>
      <c r="X909">
        <f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400.5</v>
      </c>
      <c r="Y909">
        <f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400.5</v>
      </c>
      <c r="Z909">
        <f t="shared" si="242"/>
        <v>400.5</v>
      </c>
      <c r="AA909">
        <f t="shared" si="243"/>
        <v>400.5</v>
      </c>
      <c r="AB909">
        <f>IF(I909&lt;&gt;0,(ABS(X909*Constants!$B$10)+50)/100,IF(X909=0,MAX((AB908-ABS(Z909*Constants!$B$4)),0),(ABS(X909*Constants!$B$4)+50)/100))</f>
        <v>0.54005</v>
      </c>
      <c r="AC909">
        <f>IF(J909&lt;&gt;0,(ABS(Y909*Constants!$B$10)+50)/100,IF(Y909=0,MAX((AC908-ABS(AA909*Constants!$B$4)),0),(ABS(Y909*Constants!$B$4)+50)/100))</f>
        <v>0.54005</v>
      </c>
      <c r="AD909">
        <f t="shared" si="244"/>
        <v>401</v>
      </c>
      <c r="AE909">
        <f t="shared" si="245"/>
        <v>400.5</v>
      </c>
      <c r="AF909">
        <f t="shared" si="246"/>
        <v>400.5</v>
      </c>
      <c r="AG909">
        <f>((Constants!$B$5*AG908)+Constants!$B$4*AD909+AH908)/(Constants!$B$5+Constants!$B$4)</f>
        <v>401</v>
      </c>
      <c r="AH909">
        <f>((Constants!$B$5*AG908)+Constants!$B$4*AD909+AH908)-(Constants!$B$5+Constants!$B$4)*AG909</f>
        <v>0</v>
      </c>
      <c r="AI909">
        <f>((Constants!$B$5*AI908)+Constants!$B$4*AE909+AJ908)/(Constants!$B$5+Constants!$B$4)</f>
        <v>400.5</v>
      </c>
      <c r="AJ909">
        <f>((Constants!$B$5*AI908)+Constants!$B$4*AE909+AJ908)-(Constants!$B$4+Constants!$B$5)*AI909</f>
        <v>0</v>
      </c>
      <c r="AK909">
        <f>((Constants!$B$5*AK908)+Constants!$B$4*AF909+AL908)/(Constants!$B$5+Constants!$B$4)</f>
        <v>400.5</v>
      </c>
      <c r="AL909">
        <f>((Constants!$B$5*AK908)+Constants!$B$4*AF909+AL908)-(Constants!$B$5+Constants!$B$4)*AK909</f>
        <v>0</v>
      </c>
      <c r="AM909">
        <f t="shared" si="247"/>
        <v>1</v>
      </c>
      <c r="AN909">
        <f t="shared" si="248"/>
        <v>1</v>
      </c>
      <c r="AO909">
        <f>(200000*(ABS(N909)-ABS(N907))+Constants!$B$7)/(2*Constants!$B$7)</f>
        <v>0.5</v>
      </c>
      <c r="AP909">
        <f>(200000*(ABS(O909)-ABS(O907))+Constants!$B$7)/(2*Constants!$B$7)</f>
        <v>0.5</v>
      </c>
      <c r="AQ909">
        <f t="shared" si="249"/>
        <v>1</v>
      </c>
      <c r="AR909">
        <f>(Constants!$B$3*Constants!$B$8*I909*K909+AS908)/(Constants!$B$9*Constants!$B$4)</f>
        <v>2.51327433628319</v>
      </c>
      <c r="AS909">
        <f>(Constants!$B$3*Constants!$B$8*I909*K909+AS908)-(AR909*Constants!$B$9*Constants!$B$4)</f>
        <v>0</v>
      </c>
      <c r="AT909">
        <f t="shared" si="250"/>
        <v>2279.53982300882</v>
      </c>
      <c r="AU909">
        <f t="array" ref="AU909">IF(SUMPRODUCT(--(SIGN(AN876:AN908)=SIGN(K877:K909)))=0,2,IF(AV908&gt;0,1,0))</f>
        <v>0</v>
      </c>
      <c r="AV909">
        <f>IF(AU909=2,ROUND(5*1000/Constants!$B$11,0),IF(AV908&gt;0,AV908-1,0))</f>
        <v>0</v>
      </c>
      <c r="AW909">
        <f t="shared" si="251"/>
        <v>0</v>
      </c>
      <c r="AX909">
        <f ca="1" t="array" ref="AX909">IF(AW909&gt;Constants!$B$12,2,IF(SUMPRODUCT(--(AX890:AX909=2))=0,0,1))</f>
        <v>2</v>
      </c>
      <c r="AZ909">
        <f t="array" ref="AZ909">IF(ABS(AG909)&gt;Constants!$B$13,2,IF(SUMPRODUCT(--(AZ889:AZ908=2))=0,0,1))</f>
        <v>0</v>
      </c>
    </row>
    <row r="910" spans="1:52">
      <c r="A910" s="3">
        <v>908</v>
      </c>
      <c r="B910">
        <f>Signals!D909</f>
        <v>1</v>
      </c>
      <c r="C910">
        <f>Signals!E909</f>
        <v>1</v>
      </c>
      <c r="D910">
        <f>Signals!G909</f>
        <v>0</v>
      </c>
      <c r="E910">
        <f>Signals!J909</f>
        <v>0</v>
      </c>
      <c r="F910">
        <f>Signals!K909</f>
        <v>0</v>
      </c>
      <c r="G910">
        <f>IF(Constants!$B$2=2,-B910,B910)</f>
        <v>1</v>
      </c>
      <c r="H910">
        <f>IF(Constants!$C$2=2,-C910,C910)</f>
        <v>1</v>
      </c>
      <c r="I910">
        <f t="shared" si="235"/>
        <v>1</v>
      </c>
      <c r="J910">
        <f t="shared" si="236"/>
        <v>1</v>
      </c>
      <c r="K910">
        <f t="shared" si="237"/>
        <v>1</v>
      </c>
      <c r="L910">
        <f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400.5</v>
      </c>
      <c r="M910">
        <f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400.5</v>
      </c>
      <c r="N910">
        <f t="shared" si="238"/>
        <v>400.5</v>
      </c>
      <c r="O910">
        <f t="shared" si="239"/>
        <v>400.5</v>
      </c>
      <c r="P910">
        <f>IF(I910&lt;&gt;0,(ABS(L910*Constants!$B$10)+50)/100,MAX(P909-ABS(N910*Constants!$B$4),0))</f>
        <v>0.54005</v>
      </c>
      <c r="Q910">
        <f>IF(J910&lt;&gt;0,(ABS(M910*Constants!$B$10)+50)/100,MAX(Q909-ABS(O910*Constants!$B$4),0))</f>
        <v>0.54005</v>
      </c>
      <c r="R910">
        <f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400.5</v>
      </c>
      <c r="S910">
        <f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400.5</v>
      </c>
      <c r="T910">
        <f t="shared" si="240"/>
        <v>400.5</v>
      </c>
      <c r="U910">
        <f t="shared" si="241"/>
        <v>400.5</v>
      </c>
      <c r="V910">
        <f>IF(I910&lt;&gt;0,(ABS(R910*Constants!$B$4)+50)/100,IF(R910=0,MAX((0-ABS(T910*Constants!$B$4)),0),(ABS(R910*Constants!$B$4)+50)/100))</f>
        <v>501.125</v>
      </c>
      <c r="W910">
        <f>IF(J910&lt;&gt;0,(ABS(S910*Constants!$B$4)+50)/100,IF(S910=0,MAX((0-ABS(U910*Constants!$B$4)),0),(ABS(S910*Constants!$B$4)+50)/100))</f>
        <v>501.125</v>
      </c>
      <c r="X910">
        <f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400.5</v>
      </c>
      <c r="Y910">
        <f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400.5</v>
      </c>
      <c r="Z910">
        <f t="shared" si="242"/>
        <v>400.5</v>
      </c>
      <c r="AA910">
        <f t="shared" si="243"/>
        <v>400.5</v>
      </c>
      <c r="AB910">
        <f>IF(I910&lt;&gt;0,(ABS(X910*Constants!$B$10)+50)/100,IF(X910=0,MAX((AB909-ABS(Z910*Constants!$B$4)),0),(ABS(X910*Constants!$B$4)+50)/100))</f>
        <v>0.54005</v>
      </c>
      <c r="AC910">
        <f>IF(J910&lt;&gt;0,(ABS(Y910*Constants!$B$10)+50)/100,IF(Y910=0,MAX((AC909-ABS(AA910*Constants!$B$4)),0),(ABS(Y910*Constants!$B$4)+50)/100))</f>
        <v>0.54005</v>
      </c>
      <c r="AD910">
        <f t="shared" si="244"/>
        <v>401</v>
      </c>
      <c r="AE910">
        <f t="shared" si="245"/>
        <v>400.5</v>
      </c>
      <c r="AF910">
        <f t="shared" si="246"/>
        <v>400.5</v>
      </c>
      <c r="AG910">
        <f>((Constants!$B$5*AG909)+Constants!$B$4*AD910+AH909)/(Constants!$B$5+Constants!$B$4)</f>
        <v>401</v>
      </c>
      <c r="AH910">
        <f>((Constants!$B$5*AG909)+Constants!$B$4*AD910+AH909)-(Constants!$B$5+Constants!$B$4)*AG910</f>
        <v>0</v>
      </c>
      <c r="AI910">
        <f>((Constants!$B$5*AI909)+Constants!$B$4*AE910+AJ909)/(Constants!$B$5+Constants!$B$4)</f>
        <v>400.5</v>
      </c>
      <c r="AJ910">
        <f>((Constants!$B$5*AI909)+Constants!$B$4*AE910+AJ909)-(Constants!$B$4+Constants!$B$5)*AI910</f>
        <v>0</v>
      </c>
      <c r="AK910">
        <f>((Constants!$B$5*AK909)+Constants!$B$4*AF910+AL909)/(Constants!$B$5+Constants!$B$4)</f>
        <v>400.5</v>
      </c>
      <c r="AL910">
        <f>((Constants!$B$5*AK909)+Constants!$B$4*AF910+AL909)-(Constants!$B$5+Constants!$B$4)*AK910</f>
        <v>0</v>
      </c>
      <c r="AM910">
        <f t="shared" si="247"/>
        <v>1</v>
      </c>
      <c r="AN910">
        <f t="shared" si="248"/>
        <v>1</v>
      </c>
      <c r="AO910">
        <f>(200000*(ABS(N910)-ABS(N908))+Constants!$B$7)/(2*Constants!$B$7)</f>
        <v>0.5</v>
      </c>
      <c r="AP910">
        <f>(200000*(ABS(O910)-ABS(O908))+Constants!$B$7)/(2*Constants!$B$7)</f>
        <v>0.5</v>
      </c>
      <c r="AQ910">
        <f t="shared" si="249"/>
        <v>1</v>
      </c>
      <c r="AR910">
        <f>(Constants!$B$3*Constants!$B$8*I910*K910+AS909)/(Constants!$B$9*Constants!$B$4)</f>
        <v>2.51327433628319</v>
      </c>
      <c r="AS910">
        <f>(Constants!$B$3*Constants!$B$8*I910*K910+AS909)-(AR910*Constants!$B$9*Constants!$B$4)</f>
        <v>0</v>
      </c>
      <c r="AT910">
        <f t="shared" si="250"/>
        <v>2282.0530973451</v>
      </c>
      <c r="AU910">
        <f t="array" ref="AU910">IF(SUMPRODUCT(--(SIGN(AN877:AN909)=SIGN(K878:K910)))=0,2,IF(AV909&gt;0,1,0))</f>
        <v>0</v>
      </c>
      <c r="AV910">
        <f>IF(AU910=2,ROUND(5*1000/Constants!$B$11,0),IF(AV909&gt;0,AV909-1,0))</f>
        <v>0</v>
      </c>
      <c r="AW910">
        <f t="shared" si="251"/>
        <v>0</v>
      </c>
      <c r="AX910">
        <f ca="1" t="array" ref="AX910">IF(AW910&gt;Constants!$B$12,2,IF(SUMPRODUCT(--(AX891:AX910=2))=0,0,1))</f>
        <v>2</v>
      </c>
      <c r="AZ910">
        <f t="array" ref="AZ910">IF(ABS(AG910)&gt;Constants!$B$13,2,IF(SUMPRODUCT(--(AZ890:AZ909=2))=0,0,1))</f>
        <v>0</v>
      </c>
    </row>
    <row r="911" spans="1:52">
      <c r="A911" s="3">
        <v>909</v>
      </c>
      <c r="B911">
        <f>Signals!D910</f>
        <v>1</v>
      </c>
      <c r="C911">
        <f>Signals!E910</f>
        <v>1</v>
      </c>
      <c r="D911">
        <f>Signals!G910</f>
        <v>0</v>
      </c>
      <c r="E911">
        <f>Signals!J910</f>
        <v>0</v>
      </c>
      <c r="F911">
        <f>Signals!K910</f>
        <v>0</v>
      </c>
      <c r="G911">
        <f>IF(Constants!$B$2=2,-B911,B911)</f>
        <v>1</v>
      </c>
      <c r="H911">
        <f>IF(Constants!$C$2=2,-C911,C911)</f>
        <v>1</v>
      </c>
      <c r="I911">
        <f t="shared" si="235"/>
        <v>1</v>
      </c>
      <c r="J911">
        <f t="shared" si="236"/>
        <v>1</v>
      </c>
      <c r="K911">
        <f t="shared" si="237"/>
        <v>1</v>
      </c>
      <c r="L911">
        <f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400.5</v>
      </c>
      <c r="M911">
        <f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400.5</v>
      </c>
      <c r="N911">
        <f t="shared" si="238"/>
        <v>400.5</v>
      </c>
      <c r="O911">
        <f t="shared" si="239"/>
        <v>400.5</v>
      </c>
      <c r="P911">
        <f>IF(I911&lt;&gt;0,(ABS(L911*Constants!$B$10)+50)/100,MAX(P910-ABS(N911*Constants!$B$4),0))</f>
        <v>0.54005</v>
      </c>
      <c r="Q911">
        <f>IF(J911&lt;&gt;0,(ABS(M911*Constants!$B$10)+50)/100,MAX(Q910-ABS(O911*Constants!$B$4),0))</f>
        <v>0.54005</v>
      </c>
      <c r="R911">
        <f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400.5</v>
      </c>
      <c r="S911">
        <f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400.5</v>
      </c>
      <c r="T911">
        <f t="shared" si="240"/>
        <v>400.5</v>
      </c>
      <c r="U911">
        <f t="shared" si="241"/>
        <v>400.5</v>
      </c>
      <c r="V911">
        <f>IF(I911&lt;&gt;0,(ABS(R911*Constants!$B$4)+50)/100,IF(R911=0,MAX((0-ABS(T911*Constants!$B$4)),0),(ABS(R911*Constants!$B$4)+50)/100))</f>
        <v>501.125</v>
      </c>
      <c r="W911">
        <f>IF(J911&lt;&gt;0,(ABS(S911*Constants!$B$4)+50)/100,IF(S911=0,MAX((0-ABS(U911*Constants!$B$4)),0),(ABS(S911*Constants!$B$4)+50)/100))</f>
        <v>501.125</v>
      </c>
      <c r="X911">
        <f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400.5</v>
      </c>
      <c r="Y911">
        <f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400.5</v>
      </c>
      <c r="Z911">
        <f t="shared" si="242"/>
        <v>400.5</v>
      </c>
      <c r="AA911">
        <f t="shared" si="243"/>
        <v>400.5</v>
      </c>
      <c r="AB911">
        <f>IF(I911&lt;&gt;0,(ABS(X911*Constants!$B$10)+50)/100,IF(X911=0,MAX((AB910-ABS(Z911*Constants!$B$4)),0),(ABS(X911*Constants!$B$4)+50)/100))</f>
        <v>0.54005</v>
      </c>
      <c r="AC911">
        <f>IF(J911&lt;&gt;0,(ABS(Y911*Constants!$B$10)+50)/100,IF(Y911=0,MAX((AC910-ABS(AA911*Constants!$B$4)),0),(ABS(Y911*Constants!$B$4)+50)/100))</f>
        <v>0.54005</v>
      </c>
      <c r="AD911">
        <f t="shared" si="244"/>
        <v>401</v>
      </c>
      <c r="AE911">
        <f t="shared" si="245"/>
        <v>400.5</v>
      </c>
      <c r="AF911">
        <f t="shared" si="246"/>
        <v>400.5</v>
      </c>
      <c r="AG911">
        <f>((Constants!$B$5*AG910)+Constants!$B$4*AD911+AH910)/(Constants!$B$5+Constants!$B$4)</f>
        <v>401</v>
      </c>
      <c r="AH911">
        <f>((Constants!$B$5*AG910)+Constants!$B$4*AD911+AH910)-(Constants!$B$5+Constants!$B$4)*AG911</f>
        <v>0</v>
      </c>
      <c r="AI911">
        <f>((Constants!$B$5*AI910)+Constants!$B$4*AE911+AJ910)/(Constants!$B$5+Constants!$B$4)</f>
        <v>400.5</v>
      </c>
      <c r="AJ911">
        <f>((Constants!$B$5*AI910)+Constants!$B$4*AE911+AJ910)-(Constants!$B$4+Constants!$B$5)*AI911</f>
        <v>0</v>
      </c>
      <c r="AK911">
        <f>((Constants!$B$5*AK910)+Constants!$B$4*AF911+AL910)/(Constants!$B$5+Constants!$B$4)</f>
        <v>400.5</v>
      </c>
      <c r="AL911">
        <f>((Constants!$B$5*AK910)+Constants!$B$4*AF911+AL910)-(Constants!$B$5+Constants!$B$4)*AK911</f>
        <v>0</v>
      </c>
      <c r="AM911">
        <f t="shared" si="247"/>
        <v>1</v>
      </c>
      <c r="AN911">
        <f t="shared" si="248"/>
        <v>1</v>
      </c>
      <c r="AO911">
        <f>(200000*(ABS(N911)-ABS(N909))+Constants!$B$7)/(2*Constants!$B$7)</f>
        <v>0.5</v>
      </c>
      <c r="AP911">
        <f>(200000*(ABS(O911)-ABS(O909))+Constants!$B$7)/(2*Constants!$B$7)</f>
        <v>0.5</v>
      </c>
      <c r="AQ911">
        <f t="shared" si="249"/>
        <v>1</v>
      </c>
      <c r="AR911">
        <f>(Constants!$B$3*Constants!$B$8*I911*K911+AS910)/(Constants!$B$9*Constants!$B$4)</f>
        <v>2.51327433628319</v>
      </c>
      <c r="AS911">
        <f>(Constants!$B$3*Constants!$B$8*I911*K911+AS910)-(AR911*Constants!$B$9*Constants!$B$4)</f>
        <v>0</v>
      </c>
      <c r="AT911">
        <f t="shared" si="250"/>
        <v>2284.56637168138</v>
      </c>
      <c r="AU911">
        <f t="array" ref="AU911">IF(SUMPRODUCT(--(SIGN(AN878:AN910)=SIGN(K879:K911)))=0,2,IF(AV910&gt;0,1,0))</f>
        <v>0</v>
      </c>
      <c r="AV911">
        <f>IF(AU911=2,ROUND(5*1000/Constants!$B$11,0),IF(AV910&gt;0,AV910-1,0))</f>
        <v>0</v>
      </c>
      <c r="AW911">
        <f t="shared" si="251"/>
        <v>0</v>
      </c>
      <c r="AX911">
        <f ca="1" t="array" ref="AX911">IF(AW911&gt;Constants!$B$12,2,IF(SUMPRODUCT(--(AX892:AX911=2))=0,0,1))</f>
        <v>2</v>
      </c>
      <c r="AZ911">
        <f t="array" ref="AZ911">IF(ABS(AG911)&gt;Constants!$B$13,2,IF(SUMPRODUCT(--(AZ891:AZ910=2))=0,0,1))</f>
        <v>0</v>
      </c>
    </row>
    <row r="912" spans="1:52">
      <c r="A912" s="3">
        <v>910</v>
      </c>
      <c r="B912">
        <f>Signals!D911</f>
        <v>1</v>
      </c>
      <c r="C912">
        <f>Signals!E911</f>
        <v>1</v>
      </c>
      <c r="D912">
        <f>Signals!G911</f>
        <v>0</v>
      </c>
      <c r="E912">
        <f>Signals!J911</f>
        <v>0</v>
      </c>
      <c r="F912">
        <f>Signals!K911</f>
        <v>0</v>
      </c>
      <c r="G912">
        <f>IF(Constants!$B$2=2,-B912,B912)</f>
        <v>1</v>
      </c>
      <c r="H912">
        <f>IF(Constants!$C$2=2,-C912,C912)</f>
        <v>1</v>
      </c>
      <c r="I912">
        <f t="shared" si="235"/>
        <v>1</v>
      </c>
      <c r="J912">
        <f t="shared" si="236"/>
        <v>1</v>
      </c>
      <c r="K912">
        <f t="shared" si="237"/>
        <v>1</v>
      </c>
      <c r="L912">
        <f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400.5</v>
      </c>
      <c r="M912">
        <f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400.5</v>
      </c>
      <c r="N912">
        <f t="shared" si="238"/>
        <v>400.5</v>
      </c>
      <c r="O912">
        <f t="shared" si="239"/>
        <v>400.5</v>
      </c>
      <c r="P912">
        <f>IF(I912&lt;&gt;0,(ABS(L912*Constants!$B$10)+50)/100,MAX(P911-ABS(N912*Constants!$B$4),0))</f>
        <v>0.54005</v>
      </c>
      <c r="Q912">
        <f>IF(J912&lt;&gt;0,(ABS(M912*Constants!$B$10)+50)/100,MAX(Q911-ABS(O912*Constants!$B$4),0))</f>
        <v>0.54005</v>
      </c>
      <c r="R912">
        <f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400.5</v>
      </c>
      <c r="S912">
        <f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400.5</v>
      </c>
      <c r="T912">
        <f t="shared" si="240"/>
        <v>400.5</v>
      </c>
      <c r="U912">
        <f t="shared" si="241"/>
        <v>400.5</v>
      </c>
      <c r="V912">
        <f>IF(I912&lt;&gt;0,(ABS(R912*Constants!$B$4)+50)/100,IF(R912=0,MAX((0-ABS(T912*Constants!$B$4)),0),(ABS(R912*Constants!$B$4)+50)/100))</f>
        <v>501.125</v>
      </c>
      <c r="W912">
        <f>IF(J912&lt;&gt;0,(ABS(S912*Constants!$B$4)+50)/100,IF(S912=0,MAX((0-ABS(U912*Constants!$B$4)),0),(ABS(S912*Constants!$B$4)+50)/100))</f>
        <v>501.125</v>
      </c>
      <c r="X912">
        <f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400.5</v>
      </c>
      <c r="Y912">
        <f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400.5</v>
      </c>
      <c r="Z912">
        <f t="shared" si="242"/>
        <v>400.5</v>
      </c>
      <c r="AA912">
        <f t="shared" si="243"/>
        <v>400.5</v>
      </c>
      <c r="AB912">
        <f>IF(I912&lt;&gt;0,(ABS(X912*Constants!$B$10)+50)/100,IF(X912=0,MAX((AB911-ABS(Z912*Constants!$B$4)),0),(ABS(X912*Constants!$B$4)+50)/100))</f>
        <v>0.54005</v>
      </c>
      <c r="AC912">
        <f>IF(J912&lt;&gt;0,(ABS(Y912*Constants!$B$10)+50)/100,IF(Y912=0,MAX((AC911-ABS(AA912*Constants!$B$4)),0),(ABS(Y912*Constants!$B$4)+50)/100))</f>
        <v>0.54005</v>
      </c>
      <c r="AD912">
        <f t="shared" si="244"/>
        <v>401</v>
      </c>
      <c r="AE912">
        <f t="shared" si="245"/>
        <v>400.5</v>
      </c>
      <c r="AF912">
        <f t="shared" si="246"/>
        <v>400.5</v>
      </c>
      <c r="AG912">
        <f>((Constants!$B$5*AG911)+Constants!$B$4*AD912+AH911)/(Constants!$B$5+Constants!$B$4)</f>
        <v>401</v>
      </c>
      <c r="AH912">
        <f>((Constants!$B$5*AG911)+Constants!$B$4*AD912+AH911)-(Constants!$B$5+Constants!$B$4)*AG912</f>
        <v>0</v>
      </c>
      <c r="AI912">
        <f>((Constants!$B$5*AI911)+Constants!$B$4*AE912+AJ911)/(Constants!$B$5+Constants!$B$4)</f>
        <v>400.5</v>
      </c>
      <c r="AJ912">
        <f>((Constants!$B$5*AI911)+Constants!$B$4*AE912+AJ911)-(Constants!$B$4+Constants!$B$5)*AI912</f>
        <v>0</v>
      </c>
      <c r="AK912">
        <f>((Constants!$B$5*AK911)+Constants!$B$4*AF912+AL911)/(Constants!$B$5+Constants!$B$4)</f>
        <v>400.5</v>
      </c>
      <c r="AL912">
        <f>((Constants!$B$5*AK911)+Constants!$B$4*AF912+AL911)-(Constants!$B$5+Constants!$B$4)*AK912</f>
        <v>0</v>
      </c>
      <c r="AM912">
        <f t="shared" si="247"/>
        <v>1</v>
      </c>
      <c r="AN912">
        <f t="shared" si="248"/>
        <v>1</v>
      </c>
      <c r="AO912">
        <f>(200000*(ABS(N912)-ABS(N910))+Constants!$B$7)/(2*Constants!$B$7)</f>
        <v>0.5</v>
      </c>
      <c r="AP912">
        <f>(200000*(ABS(O912)-ABS(O910))+Constants!$B$7)/(2*Constants!$B$7)</f>
        <v>0.5</v>
      </c>
      <c r="AQ912">
        <f t="shared" si="249"/>
        <v>1</v>
      </c>
      <c r="AR912">
        <f>(Constants!$B$3*Constants!$B$8*I912*K912+AS911)/(Constants!$B$9*Constants!$B$4)</f>
        <v>2.51327433628319</v>
      </c>
      <c r="AS912">
        <f>(Constants!$B$3*Constants!$B$8*I912*K912+AS911)-(AR912*Constants!$B$9*Constants!$B$4)</f>
        <v>0</v>
      </c>
      <c r="AT912">
        <f t="shared" si="250"/>
        <v>2287.07964601767</v>
      </c>
      <c r="AU912">
        <f t="array" ref="AU912">IF(SUMPRODUCT(--(SIGN(AN879:AN911)=SIGN(K880:K912)))=0,2,IF(AV911&gt;0,1,0))</f>
        <v>0</v>
      </c>
      <c r="AV912">
        <f>IF(AU912=2,ROUND(5*1000/Constants!$B$11,0),IF(AV911&gt;0,AV911-1,0))</f>
        <v>0</v>
      </c>
      <c r="AW912">
        <f t="shared" si="251"/>
        <v>0</v>
      </c>
      <c r="AX912">
        <f ca="1" t="array" ref="AX912">IF(AW912&gt;Constants!$B$12,2,IF(SUMPRODUCT(--(AX893:AX912=2))=0,0,1))</f>
        <v>2</v>
      </c>
      <c r="AZ912">
        <f t="array" ref="AZ912">IF(ABS(AG912)&gt;Constants!$B$13,2,IF(SUMPRODUCT(--(AZ892:AZ911=2))=0,0,1))</f>
        <v>0</v>
      </c>
    </row>
    <row r="913" spans="1:52">
      <c r="A913" s="3">
        <v>911</v>
      </c>
      <c r="B913">
        <f>Signals!D912</f>
        <v>1</v>
      </c>
      <c r="C913">
        <f>Signals!E912</f>
        <v>1</v>
      </c>
      <c r="D913">
        <f>Signals!G912</f>
        <v>0</v>
      </c>
      <c r="E913">
        <f>Signals!J912</f>
        <v>0</v>
      </c>
      <c r="F913">
        <f>Signals!K912</f>
        <v>0</v>
      </c>
      <c r="G913">
        <f>IF(Constants!$B$2=2,-B913,B913)</f>
        <v>1</v>
      </c>
      <c r="H913">
        <f>IF(Constants!$C$2=2,-C913,C913)</f>
        <v>1</v>
      </c>
      <c r="I913">
        <f t="shared" si="235"/>
        <v>1</v>
      </c>
      <c r="J913">
        <f t="shared" si="236"/>
        <v>1</v>
      </c>
      <c r="K913">
        <f t="shared" si="237"/>
        <v>1</v>
      </c>
      <c r="L913">
        <f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400.5</v>
      </c>
      <c r="M913">
        <f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400.5</v>
      </c>
      <c r="N913">
        <f t="shared" si="238"/>
        <v>400.5</v>
      </c>
      <c r="O913">
        <f t="shared" si="239"/>
        <v>400.5</v>
      </c>
      <c r="P913">
        <f>IF(I913&lt;&gt;0,(ABS(L913*Constants!$B$10)+50)/100,MAX(P912-ABS(N913*Constants!$B$4),0))</f>
        <v>0.54005</v>
      </c>
      <c r="Q913">
        <f>IF(J913&lt;&gt;0,(ABS(M913*Constants!$B$10)+50)/100,MAX(Q912-ABS(O913*Constants!$B$4),0))</f>
        <v>0.54005</v>
      </c>
      <c r="R913">
        <f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400.5</v>
      </c>
      <c r="S913">
        <f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400.5</v>
      </c>
      <c r="T913">
        <f t="shared" si="240"/>
        <v>400.5</v>
      </c>
      <c r="U913">
        <f t="shared" si="241"/>
        <v>400.5</v>
      </c>
      <c r="V913">
        <f>IF(I913&lt;&gt;0,(ABS(R913*Constants!$B$4)+50)/100,IF(R913=0,MAX((0-ABS(T913*Constants!$B$4)),0),(ABS(R913*Constants!$B$4)+50)/100))</f>
        <v>501.125</v>
      </c>
      <c r="W913">
        <f>IF(J913&lt;&gt;0,(ABS(S913*Constants!$B$4)+50)/100,IF(S913=0,MAX((0-ABS(U913*Constants!$B$4)),0),(ABS(S913*Constants!$B$4)+50)/100))</f>
        <v>501.125</v>
      </c>
      <c r="X913">
        <f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400.5</v>
      </c>
      <c r="Y913">
        <f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400.5</v>
      </c>
      <c r="Z913">
        <f t="shared" si="242"/>
        <v>400.5</v>
      </c>
      <c r="AA913">
        <f t="shared" si="243"/>
        <v>400.5</v>
      </c>
      <c r="AB913">
        <f>IF(I913&lt;&gt;0,(ABS(X913*Constants!$B$10)+50)/100,IF(X913=0,MAX((AB912-ABS(Z913*Constants!$B$4)),0),(ABS(X913*Constants!$B$4)+50)/100))</f>
        <v>0.54005</v>
      </c>
      <c r="AC913">
        <f>IF(J913&lt;&gt;0,(ABS(Y913*Constants!$B$10)+50)/100,IF(Y913=0,MAX((AC912-ABS(AA913*Constants!$B$4)),0),(ABS(Y913*Constants!$B$4)+50)/100))</f>
        <v>0.54005</v>
      </c>
      <c r="AD913">
        <f t="shared" si="244"/>
        <v>401</v>
      </c>
      <c r="AE913">
        <f t="shared" si="245"/>
        <v>400.5</v>
      </c>
      <c r="AF913">
        <f t="shared" si="246"/>
        <v>400.5</v>
      </c>
      <c r="AG913">
        <f>((Constants!$B$5*AG912)+Constants!$B$4*AD913+AH912)/(Constants!$B$5+Constants!$B$4)</f>
        <v>401</v>
      </c>
      <c r="AH913">
        <f>((Constants!$B$5*AG912)+Constants!$B$4*AD913+AH912)-(Constants!$B$5+Constants!$B$4)*AG913</f>
        <v>0</v>
      </c>
      <c r="AI913">
        <f>((Constants!$B$5*AI912)+Constants!$B$4*AE913+AJ912)/(Constants!$B$5+Constants!$B$4)</f>
        <v>400.5</v>
      </c>
      <c r="AJ913">
        <f>((Constants!$B$5*AI912)+Constants!$B$4*AE913+AJ912)-(Constants!$B$4+Constants!$B$5)*AI913</f>
        <v>0</v>
      </c>
      <c r="AK913">
        <f>((Constants!$B$5*AK912)+Constants!$B$4*AF913+AL912)/(Constants!$B$5+Constants!$B$4)</f>
        <v>400.5</v>
      </c>
      <c r="AL913">
        <f>((Constants!$B$5*AK912)+Constants!$B$4*AF913+AL912)-(Constants!$B$5+Constants!$B$4)*AK913</f>
        <v>0</v>
      </c>
      <c r="AM913">
        <f t="shared" si="247"/>
        <v>1</v>
      </c>
      <c r="AN913">
        <f t="shared" si="248"/>
        <v>1</v>
      </c>
      <c r="AO913">
        <f>(200000*(ABS(N913)-ABS(N911))+Constants!$B$7)/(2*Constants!$B$7)</f>
        <v>0.5</v>
      </c>
      <c r="AP913">
        <f>(200000*(ABS(O913)-ABS(O911))+Constants!$B$7)/(2*Constants!$B$7)</f>
        <v>0.5</v>
      </c>
      <c r="AQ913">
        <f t="shared" si="249"/>
        <v>1</v>
      </c>
      <c r="AR913">
        <f>(Constants!$B$3*Constants!$B$8*I913*K913+AS912)/(Constants!$B$9*Constants!$B$4)</f>
        <v>2.51327433628319</v>
      </c>
      <c r="AS913">
        <f>(Constants!$B$3*Constants!$B$8*I913*K913+AS912)-(AR913*Constants!$B$9*Constants!$B$4)</f>
        <v>0</v>
      </c>
      <c r="AT913">
        <f t="shared" si="250"/>
        <v>2289.59292035395</v>
      </c>
      <c r="AU913">
        <f t="array" ref="AU913">IF(SUMPRODUCT(--(SIGN(AN880:AN912)=SIGN(K881:K913)))=0,2,IF(AV912&gt;0,1,0))</f>
        <v>0</v>
      </c>
      <c r="AV913">
        <f>IF(AU913=2,ROUND(5*1000/Constants!$B$11,0),IF(AV912&gt;0,AV912-1,0))</f>
        <v>0</v>
      </c>
      <c r="AW913">
        <f t="shared" si="251"/>
        <v>0</v>
      </c>
      <c r="AX913">
        <f ca="1" t="array" ref="AX913">IF(AW913&gt;Constants!$B$12,2,IF(SUMPRODUCT(--(AX894:AX913=2))=0,0,1))</f>
        <v>2</v>
      </c>
      <c r="AZ913">
        <f t="array" ref="AZ913">IF(ABS(AG913)&gt;Constants!$B$13,2,IF(SUMPRODUCT(--(AZ893:AZ912=2))=0,0,1))</f>
        <v>0</v>
      </c>
    </row>
    <row r="914" spans="1:52">
      <c r="A914" s="3">
        <v>912</v>
      </c>
      <c r="B914">
        <f>Signals!D913</f>
        <v>1</v>
      </c>
      <c r="C914">
        <f>Signals!E913</f>
        <v>1</v>
      </c>
      <c r="D914">
        <f>Signals!G913</f>
        <v>0</v>
      </c>
      <c r="E914">
        <f>Signals!J913</f>
        <v>0</v>
      </c>
      <c r="F914">
        <f>Signals!K913</f>
        <v>0</v>
      </c>
      <c r="G914">
        <f>IF(Constants!$B$2=2,-B914,B914)</f>
        <v>1</v>
      </c>
      <c r="H914">
        <f>IF(Constants!$C$2=2,-C914,C914)</f>
        <v>1</v>
      </c>
      <c r="I914">
        <f t="shared" si="235"/>
        <v>1</v>
      </c>
      <c r="J914">
        <f t="shared" si="236"/>
        <v>1</v>
      </c>
      <c r="K914">
        <f t="shared" si="237"/>
        <v>1</v>
      </c>
      <c r="L914">
        <f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400.5</v>
      </c>
      <c r="M914">
        <f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400.5</v>
      </c>
      <c r="N914">
        <f t="shared" si="238"/>
        <v>400.5</v>
      </c>
      <c r="O914">
        <f t="shared" si="239"/>
        <v>400.5</v>
      </c>
      <c r="P914">
        <f>IF(I914&lt;&gt;0,(ABS(L914*Constants!$B$10)+50)/100,MAX(P913-ABS(N914*Constants!$B$4),0))</f>
        <v>0.54005</v>
      </c>
      <c r="Q914">
        <f>IF(J914&lt;&gt;0,(ABS(M914*Constants!$B$10)+50)/100,MAX(Q913-ABS(O914*Constants!$B$4),0))</f>
        <v>0.54005</v>
      </c>
      <c r="R914">
        <f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400.5</v>
      </c>
      <c r="S914">
        <f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400.5</v>
      </c>
      <c r="T914">
        <f t="shared" si="240"/>
        <v>400.5</v>
      </c>
      <c r="U914">
        <f t="shared" si="241"/>
        <v>400.5</v>
      </c>
      <c r="V914">
        <f>IF(I914&lt;&gt;0,(ABS(R914*Constants!$B$4)+50)/100,IF(R914=0,MAX((0-ABS(T914*Constants!$B$4)),0),(ABS(R914*Constants!$B$4)+50)/100))</f>
        <v>501.125</v>
      </c>
      <c r="W914">
        <f>IF(J914&lt;&gt;0,(ABS(S914*Constants!$B$4)+50)/100,IF(S914=0,MAX((0-ABS(U914*Constants!$B$4)),0),(ABS(S914*Constants!$B$4)+50)/100))</f>
        <v>501.125</v>
      </c>
      <c r="X914">
        <f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400.5</v>
      </c>
      <c r="Y914">
        <f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400.5</v>
      </c>
      <c r="Z914">
        <f t="shared" si="242"/>
        <v>400.5</v>
      </c>
      <c r="AA914">
        <f t="shared" si="243"/>
        <v>400.5</v>
      </c>
      <c r="AB914">
        <f>IF(I914&lt;&gt;0,(ABS(X914*Constants!$B$10)+50)/100,IF(X914=0,MAX((AB913-ABS(Z914*Constants!$B$4)),0),(ABS(X914*Constants!$B$4)+50)/100))</f>
        <v>0.54005</v>
      </c>
      <c r="AC914">
        <f>IF(J914&lt;&gt;0,(ABS(Y914*Constants!$B$10)+50)/100,IF(Y914=0,MAX((AC913-ABS(AA914*Constants!$B$4)),0),(ABS(Y914*Constants!$B$4)+50)/100))</f>
        <v>0.54005</v>
      </c>
      <c r="AD914">
        <f t="shared" si="244"/>
        <v>401</v>
      </c>
      <c r="AE914">
        <f t="shared" si="245"/>
        <v>400.5</v>
      </c>
      <c r="AF914">
        <f t="shared" si="246"/>
        <v>400.5</v>
      </c>
      <c r="AG914">
        <f>((Constants!$B$5*AG913)+Constants!$B$4*AD914+AH913)/(Constants!$B$5+Constants!$B$4)</f>
        <v>401</v>
      </c>
      <c r="AH914">
        <f>((Constants!$B$5*AG913)+Constants!$B$4*AD914+AH913)-(Constants!$B$5+Constants!$B$4)*AG914</f>
        <v>0</v>
      </c>
      <c r="AI914">
        <f>((Constants!$B$5*AI913)+Constants!$B$4*AE914+AJ913)/(Constants!$B$5+Constants!$B$4)</f>
        <v>400.5</v>
      </c>
      <c r="AJ914">
        <f>((Constants!$B$5*AI913)+Constants!$B$4*AE914+AJ913)-(Constants!$B$4+Constants!$B$5)*AI914</f>
        <v>0</v>
      </c>
      <c r="AK914">
        <f>((Constants!$B$5*AK913)+Constants!$B$4*AF914+AL913)/(Constants!$B$5+Constants!$B$4)</f>
        <v>400.5</v>
      </c>
      <c r="AL914">
        <f>((Constants!$B$5*AK913)+Constants!$B$4*AF914+AL913)-(Constants!$B$5+Constants!$B$4)*AK914</f>
        <v>0</v>
      </c>
      <c r="AM914">
        <f t="shared" si="247"/>
        <v>1</v>
      </c>
      <c r="AN914">
        <f t="shared" si="248"/>
        <v>1</v>
      </c>
      <c r="AO914">
        <f>(200000*(ABS(N914)-ABS(N912))+Constants!$B$7)/(2*Constants!$B$7)</f>
        <v>0.5</v>
      </c>
      <c r="AP914">
        <f>(200000*(ABS(O914)-ABS(O912))+Constants!$B$7)/(2*Constants!$B$7)</f>
        <v>0.5</v>
      </c>
      <c r="AQ914">
        <f t="shared" si="249"/>
        <v>1</v>
      </c>
      <c r="AR914">
        <f>(Constants!$B$3*Constants!$B$8*I914*K914+AS913)/(Constants!$B$9*Constants!$B$4)</f>
        <v>2.51327433628319</v>
      </c>
      <c r="AS914">
        <f>(Constants!$B$3*Constants!$B$8*I914*K914+AS913)-(AR914*Constants!$B$9*Constants!$B$4)</f>
        <v>0</v>
      </c>
      <c r="AT914">
        <f t="shared" si="250"/>
        <v>2292.10619469023</v>
      </c>
      <c r="AU914">
        <f t="array" ref="AU914">IF(SUMPRODUCT(--(SIGN(AN881:AN913)=SIGN(K882:K914)))=0,2,IF(AV913&gt;0,1,0))</f>
        <v>0</v>
      </c>
      <c r="AV914">
        <f>IF(AU914=2,ROUND(5*1000/Constants!$B$11,0),IF(AV913&gt;0,AV913-1,0))</f>
        <v>0</v>
      </c>
      <c r="AW914">
        <f t="shared" si="251"/>
        <v>0</v>
      </c>
      <c r="AX914">
        <f ca="1" t="array" ref="AX914">IF(AW914&gt;Constants!$B$12,2,IF(SUMPRODUCT(--(AX895:AX914=2))=0,0,1))</f>
        <v>2</v>
      </c>
      <c r="AZ914">
        <f t="array" ref="AZ914">IF(ABS(AG914)&gt;Constants!$B$13,2,IF(SUMPRODUCT(--(AZ894:AZ913=2))=0,0,1))</f>
        <v>0</v>
      </c>
    </row>
    <row r="915" spans="1:52">
      <c r="A915" s="3">
        <v>913</v>
      </c>
      <c r="B915">
        <f>Signals!D914</f>
        <v>1</v>
      </c>
      <c r="C915">
        <f>Signals!E914</f>
        <v>1</v>
      </c>
      <c r="D915">
        <f>Signals!G914</f>
        <v>0</v>
      </c>
      <c r="E915">
        <f>Signals!J914</f>
        <v>0</v>
      </c>
      <c r="F915">
        <f>Signals!K914</f>
        <v>0</v>
      </c>
      <c r="G915">
        <f>IF(Constants!$B$2=2,-B915,B915)</f>
        <v>1</v>
      </c>
      <c r="H915">
        <f>IF(Constants!$C$2=2,-C915,C915)</f>
        <v>1</v>
      </c>
      <c r="I915">
        <f t="shared" si="235"/>
        <v>1</v>
      </c>
      <c r="J915">
        <f t="shared" si="236"/>
        <v>1</v>
      </c>
      <c r="K915">
        <f t="shared" si="237"/>
        <v>1</v>
      </c>
      <c r="L915">
        <f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400.5</v>
      </c>
      <c r="M915">
        <f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400.5</v>
      </c>
      <c r="N915">
        <f t="shared" si="238"/>
        <v>400.5</v>
      </c>
      <c r="O915">
        <f t="shared" si="239"/>
        <v>400.5</v>
      </c>
      <c r="P915">
        <f>IF(I915&lt;&gt;0,(ABS(L915*Constants!$B$10)+50)/100,MAX(P914-ABS(N915*Constants!$B$4),0))</f>
        <v>0.54005</v>
      </c>
      <c r="Q915">
        <f>IF(J915&lt;&gt;0,(ABS(M915*Constants!$B$10)+50)/100,MAX(Q914-ABS(O915*Constants!$B$4),0))</f>
        <v>0.54005</v>
      </c>
      <c r="R915">
        <f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400.5</v>
      </c>
      <c r="S915">
        <f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400.5</v>
      </c>
      <c r="T915">
        <f t="shared" si="240"/>
        <v>400.5</v>
      </c>
      <c r="U915">
        <f t="shared" si="241"/>
        <v>400.5</v>
      </c>
      <c r="V915">
        <f>IF(I915&lt;&gt;0,(ABS(R915*Constants!$B$4)+50)/100,IF(R915=0,MAX((0-ABS(T915*Constants!$B$4)),0),(ABS(R915*Constants!$B$4)+50)/100))</f>
        <v>501.125</v>
      </c>
      <c r="W915">
        <f>IF(J915&lt;&gt;0,(ABS(S915*Constants!$B$4)+50)/100,IF(S915=0,MAX((0-ABS(U915*Constants!$B$4)),0),(ABS(S915*Constants!$B$4)+50)/100))</f>
        <v>501.125</v>
      </c>
      <c r="X915">
        <f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400.5</v>
      </c>
      <c r="Y915">
        <f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400.5</v>
      </c>
      <c r="Z915">
        <f t="shared" si="242"/>
        <v>400.5</v>
      </c>
      <c r="AA915">
        <f t="shared" si="243"/>
        <v>400.5</v>
      </c>
      <c r="AB915">
        <f>IF(I915&lt;&gt;0,(ABS(X915*Constants!$B$10)+50)/100,IF(X915=0,MAX((AB914-ABS(Z915*Constants!$B$4)),0),(ABS(X915*Constants!$B$4)+50)/100))</f>
        <v>0.54005</v>
      </c>
      <c r="AC915">
        <f>IF(J915&lt;&gt;0,(ABS(Y915*Constants!$B$10)+50)/100,IF(Y915=0,MAX((AC914-ABS(AA915*Constants!$B$4)),0),(ABS(Y915*Constants!$B$4)+50)/100))</f>
        <v>0.54005</v>
      </c>
      <c r="AD915">
        <f t="shared" si="244"/>
        <v>401</v>
      </c>
      <c r="AE915">
        <f t="shared" si="245"/>
        <v>400.5</v>
      </c>
      <c r="AF915">
        <f t="shared" si="246"/>
        <v>400.5</v>
      </c>
      <c r="AG915">
        <f>((Constants!$B$5*AG914)+Constants!$B$4*AD915+AH914)/(Constants!$B$5+Constants!$B$4)</f>
        <v>401</v>
      </c>
      <c r="AH915">
        <f>((Constants!$B$5*AG914)+Constants!$B$4*AD915+AH914)-(Constants!$B$5+Constants!$B$4)*AG915</f>
        <v>0</v>
      </c>
      <c r="AI915">
        <f>((Constants!$B$5*AI914)+Constants!$B$4*AE915+AJ914)/(Constants!$B$5+Constants!$B$4)</f>
        <v>400.5</v>
      </c>
      <c r="AJ915">
        <f>((Constants!$B$5*AI914)+Constants!$B$4*AE915+AJ914)-(Constants!$B$4+Constants!$B$5)*AI915</f>
        <v>0</v>
      </c>
      <c r="AK915">
        <f>((Constants!$B$5*AK914)+Constants!$B$4*AF915+AL914)/(Constants!$B$5+Constants!$B$4)</f>
        <v>400.5</v>
      </c>
      <c r="AL915">
        <f>((Constants!$B$5*AK914)+Constants!$B$4*AF915+AL914)-(Constants!$B$5+Constants!$B$4)*AK915</f>
        <v>0</v>
      </c>
      <c r="AM915">
        <f t="shared" si="247"/>
        <v>1</v>
      </c>
      <c r="AN915">
        <f t="shared" si="248"/>
        <v>1</v>
      </c>
      <c r="AO915">
        <f>(200000*(ABS(N915)-ABS(N913))+Constants!$B$7)/(2*Constants!$B$7)</f>
        <v>0.5</v>
      </c>
      <c r="AP915">
        <f>(200000*(ABS(O915)-ABS(O913))+Constants!$B$7)/(2*Constants!$B$7)</f>
        <v>0.5</v>
      </c>
      <c r="AQ915">
        <f t="shared" si="249"/>
        <v>1</v>
      </c>
      <c r="AR915">
        <f>(Constants!$B$3*Constants!$B$8*I915*K915+AS914)/(Constants!$B$9*Constants!$B$4)</f>
        <v>2.51327433628319</v>
      </c>
      <c r="AS915">
        <f>(Constants!$B$3*Constants!$B$8*I915*K915+AS914)-(AR915*Constants!$B$9*Constants!$B$4)</f>
        <v>0</v>
      </c>
      <c r="AT915">
        <f t="shared" si="250"/>
        <v>2294.61946902652</v>
      </c>
      <c r="AU915">
        <f t="array" ref="AU915">IF(SUMPRODUCT(--(SIGN(AN882:AN914)=SIGN(K883:K915)))=0,2,IF(AV914&gt;0,1,0))</f>
        <v>0</v>
      </c>
      <c r="AV915">
        <f>IF(AU915=2,ROUND(5*1000/Constants!$B$11,0),IF(AV914&gt;0,AV914-1,0))</f>
        <v>0</v>
      </c>
      <c r="AW915">
        <f t="shared" si="251"/>
        <v>0</v>
      </c>
      <c r="AX915">
        <f ca="1" t="array" ref="AX915">IF(AW915&gt;Constants!$B$12,2,IF(SUMPRODUCT(--(AX896:AX915=2))=0,0,1))</f>
        <v>2</v>
      </c>
      <c r="AZ915">
        <f t="array" ref="AZ915">IF(ABS(AG915)&gt;Constants!$B$13,2,IF(SUMPRODUCT(--(AZ895:AZ914=2))=0,0,1))</f>
        <v>0</v>
      </c>
    </row>
    <row r="916" spans="1:52">
      <c r="A916" s="3">
        <v>914</v>
      </c>
      <c r="B916">
        <f>Signals!D915</f>
        <v>1</v>
      </c>
      <c r="C916">
        <f>Signals!E915</f>
        <v>1</v>
      </c>
      <c r="D916">
        <f>Signals!G915</f>
        <v>0</v>
      </c>
      <c r="E916">
        <f>Signals!J915</f>
        <v>0</v>
      </c>
      <c r="F916">
        <f>Signals!K915</f>
        <v>0</v>
      </c>
      <c r="G916">
        <f>IF(Constants!$B$2=2,-B916,B916)</f>
        <v>1</v>
      </c>
      <c r="H916">
        <f>IF(Constants!$C$2=2,-C916,C916)</f>
        <v>1</v>
      </c>
      <c r="I916">
        <f t="shared" si="235"/>
        <v>1</v>
      </c>
      <c r="J916">
        <f t="shared" si="236"/>
        <v>1</v>
      </c>
      <c r="K916">
        <f t="shared" si="237"/>
        <v>1</v>
      </c>
      <c r="L916">
        <f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400.5</v>
      </c>
      <c r="M916">
        <f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400.5</v>
      </c>
      <c r="N916">
        <f t="shared" si="238"/>
        <v>400.5</v>
      </c>
      <c r="O916">
        <f t="shared" si="239"/>
        <v>400.5</v>
      </c>
      <c r="P916">
        <f>IF(I916&lt;&gt;0,(ABS(L916*Constants!$B$10)+50)/100,MAX(P915-ABS(N916*Constants!$B$4),0))</f>
        <v>0.54005</v>
      </c>
      <c r="Q916">
        <f>IF(J916&lt;&gt;0,(ABS(M916*Constants!$B$10)+50)/100,MAX(Q915-ABS(O916*Constants!$B$4),0))</f>
        <v>0.54005</v>
      </c>
      <c r="R916">
        <f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400.5</v>
      </c>
      <c r="S916">
        <f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400.5</v>
      </c>
      <c r="T916">
        <f t="shared" si="240"/>
        <v>400.5</v>
      </c>
      <c r="U916">
        <f t="shared" si="241"/>
        <v>400.5</v>
      </c>
      <c r="V916">
        <f>IF(I916&lt;&gt;0,(ABS(R916*Constants!$B$4)+50)/100,IF(R916=0,MAX((0-ABS(T916*Constants!$B$4)),0),(ABS(R916*Constants!$B$4)+50)/100))</f>
        <v>501.125</v>
      </c>
      <c r="W916">
        <f>IF(J916&lt;&gt;0,(ABS(S916*Constants!$B$4)+50)/100,IF(S916=0,MAX((0-ABS(U916*Constants!$B$4)),0),(ABS(S916*Constants!$B$4)+50)/100))</f>
        <v>501.125</v>
      </c>
      <c r="X916">
        <f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400.5</v>
      </c>
      <c r="Y916">
        <f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400.5</v>
      </c>
      <c r="Z916">
        <f t="shared" si="242"/>
        <v>400.5</v>
      </c>
      <c r="AA916">
        <f t="shared" si="243"/>
        <v>400.5</v>
      </c>
      <c r="AB916">
        <f>IF(I916&lt;&gt;0,(ABS(X916*Constants!$B$10)+50)/100,IF(X916=0,MAX((AB915-ABS(Z916*Constants!$B$4)),0),(ABS(X916*Constants!$B$4)+50)/100))</f>
        <v>0.54005</v>
      </c>
      <c r="AC916">
        <f>IF(J916&lt;&gt;0,(ABS(Y916*Constants!$B$10)+50)/100,IF(Y916=0,MAX((AC915-ABS(AA916*Constants!$B$4)),0),(ABS(Y916*Constants!$B$4)+50)/100))</f>
        <v>0.54005</v>
      </c>
      <c r="AD916">
        <f t="shared" si="244"/>
        <v>401</v>
      </c>
      <c r="AE916">
        <f t="shared" si="245"/>
        <v>400.5</v>
      </c>
      <c r="AF916">
        <f t="shared" si="246"/>
        <v>400.5</v>
      </c>
      <c r="AG916">
        <f>((Constants!$B$5*AG915)+Constants!$B$4*AD916+AH915)/(Constants!$B$5+Constants!$B$4)</f>
        <v>401</v>
      </c>
      <c r="AH916">
        <f>((Constants!$B$5*AG915)+Constants!$B$4*AD916+AH915)-(Constants!$B$5+Constants!$B$4)*AG916</f>
        <v>0</v>
      </c>
      <c r="AI916">
        <f>((Constants!$B$5*AI915)+Constants!$B$4*AE916+AJ915)/(Constants!$B$5+Constants!$B$4)</f>
        <v>400.5</v>
      </c>
      <c r="AJ916">
        <f>((Constants!$B$5*AI915)+Constants!$B$4*AE916+AJ915)-(Constants!$B$4+Constants!$B$5)*AI916</f>
        <v>0</v>
      </c>
      <c r="AK916">
        <f>((Constants!$B$5*AK915)+Constants!$B$4*AF916+AL915)/(Constants!$B$5+Constants!$B$4)</f>
        <v>400.5</v>
      </c>
      <c r="AL916">
        <f>((Constants!$B$5*AK915)+Constants!$B$4*AF916+AL915)-(Constants!$B$5+Constants!$B$4)*AK916</f>
        <v>0</v>
      </c>
      <c r="AM916">
        <f t="shared" si="247"/>
        <v>1</v>
      </c>
      <c r="AN916">
        <f t="shared" si="248"/>
        <v>1</v>
      </c>
      <c r="AO916">
        <f>(200000*(ABS(N916)-ABS(N914))+Constants!$B$7)/(2*Constants!$B$7)</f>
        <v>0.5</v>
      </c>
      <c r="AP916">
        <f>(200000*(ABS(O916)-ABS(O914))+Constants!$B$7)/(2*Constants!$B$7)</f>
        <v>0.5</v>
      </c>
      <c r="AQ916">
        <f t="shared" si="249"/>
        <v>1</v>
      </c>
      <c r="AR916">
        <f>(Constants!$B$3*Constants!$B$8*I916*K916+AS915)/(Constants!$B$9*Constants!$B$4)</f>
        <v>2.51327433628319</v>
      </c>
      <c r="AS916">
        <f>(Constants!$B$3*Constants!$B$8*I916*K916+AS915)-(AR916*Constants!$B$9*Constants!$B$4)</f>
        <v>0</v>
      </c>
      <c r="AT916">
        <f t="shared" si="250"/>
        <v>2297.1327433628</v>
      </c>
      <c r="AU916">
        <f t="array" ref="AU916">IF(SUMPRODUCT(--(SIGN(AN883:AN915)=SIGN(K884:K916)))=0,2,IF(AV915&gt;0,1,0))</f>
        <v>0</v>
      </c>
      <c r="AV916">
        <f>IF(AU916=2,ROUND(5*1000/Constants!$B$11,0),IF(AV915&gt;0,AV915-1,0))</f>
        <v>0</v>
      </c>
      <c r="AW916">
        <f t="shared" si="251"/>
        <v>0</v>
      </c>
      <c r="AX916">
        <f ca="1" t="array" ref="AX916">IF(AW916&gt;Constants!$B$12,2,IF(SUMPRODUCT(--(AX897:AX916=2))=0,0,1))</f>
        <v>2</v>
      </c>
      <c r="AZ916">
        <f t="array" ref="AZ916">IF(ABS(AG916)&gt;Constants!$B$13,2,IF(SUMPRODUCT(--(AZ896:AZ915=2))=0,0,1))</f>
        <v>0</v>
      </c>
    </row>
    <row r="917" spans="1:52">
      <c r="A917" s="3">
        <v>915</v>
      </c>
      <c r="B917">
        <f>Signals!D916</f>
        <v>1</v>
      </c>
      <c r="C917">
        <f>Signals!E916</f>
        <v>1</v>
      </c>
      <c r="D917">
        <f>Signals!G916</f>
        <v>0</v>
      </c>
      <c r="E917">
        <f>Signals!J916</f>
        <v>0</v>
      </c>
      <c r="F917">
        <f>Signals!K916</f>
        <v>0</v>
      </c>
      <c r="G917">
        <f>IF(Constants!$B$2=2,-B917,B917)</f>
        <v>1</v>
      </c>
      <c r="H917">
        <f>IF(Constants!$C$2=2,-C917,C917)</f>
        <v>1</v>
      </c>
      <c r="I917">
        <f t="shared" si="235"/>
        <v>1</v>
      </c>
      <c r="J917">
        <f t="shared" si="236"/>
        <v>1</v>
      </c>
      <c r="K917">
        <f t="shared" si="237"/>
        <v>1</v>
      </c>
      <c r="L917">
        <f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400.5</v>
      </c>
      <c r="M917">
        <f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400.5</v>
      </c>
      <c r="N917">
        <f t="shared" si="238"/>
        <v>400.5</v>
      </c>
      <c r="O917">
        <f t="shared" si="239"/>
        <v>400.5</v>
      </c>
      <c r="P917">
        <f>IF(I917&lt;&gt;0,(ABS(L917*Constants!$B$10)+50)/100,MAX(P916-ABS(N917*Constants!$B$4),0))</f>
        <v>0.54005</v>
      </c>
      <c r="Q917">
        <f>IF(J917&lt;&gt;0,(ABS(M917*Constants!$B$10)+50)/100,MAX(Q916-ABS(O917*Constants!$B$4),0))</f>
        <v>0.54005</v>
      </c>
      <c r="R917">
        <f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400.5</v>
      </c>
      <c r="S917">
        <f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400.5</v>
      </c>
      <c r="T917">
        <f t="shared" si="240"/>
        <v>400.5</v>
      </c>
      <c r="U917">
        <f t="shared" si="241"/>
        <v>400.5</v>
      </c>
      <c r="V917">
        <f>IF(I917&lt;&gt;0,(ABS(R917*Constants!$B$4)+50)/100,IF(R917=0,MAX((0-ABS(T917*Constants!$B$4)),0),(ABS(R917*Constants!$B$4)+50)/100))</f>
        <v>501.125</v>
      </c>
      <c r="W917">
        <f>IF(J917&lt;&gt;0,(ABS(S917*Constants!$B$4)+50)/100,IF(S917=0,MAX((0-ABS(U917*Constants!$B$4)),0),(ABS(S917*Constants!$B$4)+50)/100))</f>
        <v>501.125</v>
      </c>
      <c r="X917">
        <f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400.5</v>
      </c>
      <c r="Y917">
        <f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400.5</v>
      </c>
      <c r="Z917">
        <f t="shared" si="242"/>
        <v>400.5</v>
      </c>
      <c r="AA917">
        <f t="shared" si="243"/>
        <v>400.5</v>
      </c>
      <c r="AB917">
        <f>IF(I917&lt;&gt;0,(ABS(X917*Constants!$B$10)+50)/100,IF(X917=0,MAX((AB916-ABS(Z917*Constants!$B$4)),0),(ABS(X917*Constants!$B$4)+50)/100))</f>
        <v>0.54005</v>
      </c>
      <c r="AC917">
        <f>IF(J917&lt;&gt;0,(ABS(Y917*Constants!$B$10)+50)/100,IF(Y917=0,MAX((AC916-ABS(AA917*Constants!$B$4)),0),(ABS(Y917*Constants!$B$4)+50)/100))</f>
        <v>0.54005</v>
      </c>
      <c r="AD917">
        <f t="shared" si="244"/>
        <v>401</v>
      </c>
      <c r="AE917">
        <f t="shared" si="245"/>
        <v>400.5</v>
      </c>
      <c r="AF917">
        <f t="shared" si="246"/>
        <v>400.5</v>
      </c>
      <c r="AG917">
        <f>((Constants!$B$5*AG916)+Constants!$B$4*AD917+AH916)/(Constants!$B$5+Constants!$B$4)</f>
        <v>401</v>
      </c>
      <c r="AH917">
        <f>((Constants!$B$5*AG916)+Constants!$B$4*AD917+AH916)-(Constants!$B$5+Constants!$B$4)*AG917</f>
        <v>0</v>
      </c>
      <c r="AI917">
        <f>((Constants!$B$5*AI916)+Constants!$B$4*AE917+AJ916)/(Constants!$B$5+Constants!$B$4)</f>
        <v>400.5</v>
      </c>
      <c r="AJ917">
        <f>((Constants!$B$5*AI916)+Constants!$B$4*AE917+AJ916)-(Constants!$B$4+Constants!$B$5)*AI917</f>
        <v>0</v>
      </c>
      <c r="AK917">
        <f>((Constants!$B$5*AK916)+Constants!$B$4*AF917+AL916)/(Constants!$B$5+Constants!$B$4)</f>
        <v>400.5</v>
      </c>
      <c r="AL917">
        <f>((Constants!$B$5*AK916)+Constants!$B$4*AF917+AL916)-(Constants!$B$5+Constants!$B$4)*AK917</f>
        <v>0</v>
      </c>
      <c r="AM917">
        <f t="shared" si="247"/>
        <v>1</v>
      </c>
      <c r="AN917">
        <f t="shared" si="248"/>
        <v>1</v>
      </c>
      <c r="AO917">
        <f>(200000*(ABS(N917)-ABS(N915))+Constants!$B$7)/(2*Constants!$B$7)</f>
        <v>0.5</v>
      </c>
      <c r="AP917">
        <f>(200000*(ABS(O917)-ABS(O915))+Constants!$B$7)/(2*Constants!$B$7)</f>
        <v>0.5</v>
      </c>
      <c r="AQ917">
        <f t="shared" si="249"/>
        <v>1</v>
      </c>
      <c r="AR917">
        <f>(Constants!$B$3*Constants!$B$8*I917*K917+AS916)/(Constants!$B$9*Constants!$B$4)</f>
        <v>2.51327433628319</v>
      </c>
      <c r="AS917">
        <f>(Constants!$B$3*Constants!$B$8*I917*K917+AS916)-(AR917*Constants!$B$9*Constants!$B$4)</f>
        <v>0</v>
      </c>
      <c r="AT917">
        <f t="shared" si="250"/>
        <v>2299.64601769908</v>
      </c>
      <c r="AU917">
        <f t="array" ref="AU917">IF(SUMPRODUCT(--(SIGN(AN884:AN916)=SIGN(K885:K917)))=0,2,IF(AV916&gt;0,1,0))</f>
        <v>0</v>
      </c>
      <c r="AV917">
        <f>IF(AU917=2,ROUND(5*1000/Constants!$B$11,0),IF(AV916&gt;0,AV916-1,0))</f>
        <v>0</v>
      </c>
      <c r="AW917">
        <f t="shared" si="251"/>
        <v>0</v>
      </c>
      <c r="AX917">
        <f ca="1" t="array" ref="AX917">IF(AW917&gt;Constants!$B$12,2,IF(SUMPRODUCT(--(AX898:AX917=2))=0,0,1))</f>
        <v>2</v>
      </c>
      <c r="AZ917">
        <f t="array" ref="AZ917">IF(ABS(AG917)&gt;Constants!$B$13,2,IF(SUMPRODUCT(--(AZ897:AZ916=2))=0,0,1))</f>
        <v>0</v>
      </c>
    </row>
    <row r="918" spans="1:52">
      <c r="A918" s="3">
        <v>916</v>
      </c>
      <c r="B918">
        <f>Signals!D917</f>
        <v>1</v>
      </c>
      <c r="C918">
        <f>Signals!E917</f>
        <v>1</v>
      </c>
      <c r="D918">
        <f>Signals!G917</f>
        <v>0</v>
      </c>
      <c r="E918">
        <f>Signals!J917</f>
        <v>0</v>
      </c>
      <c r="F918">
        <f>Signals!K917</f>
        <v>0</v>
      </c>
      <c r="G918">
        <f>IF(Constants!$B$2=2,-B918,B918)</f>
        <v>1</v>
      </c>
      <c r="H918">
        <f>IF(Constants!$C$2=2,-C918,C918)</f>
        <v>1</v>
      </c>
      <c r="I918">
        <f t="shared" si="235"/>
        <v>1</v>
      </c>
      <c r="J918">
        <f t="shared" si="236"/>
        <v>1</v>
      </c>
      <c r="K918">
        <f t="shared" si="237"/>
        <v>1</v>
      </c>
      <c r="L918">
        <f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400.5</v>
      </c>
      <c r="M918">
        <f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400.5</v>
      </c>
      <c r="N918">
        <f t="shared" si="238"/>
        <v>400.5</v>
      </c>
      <c r="O918">
        <f t="shared" si="239"/>
        <v>400.5</v>
      </c>
      <c r="P918">
        <f>IF(I918&lt;&gt;0,(ABS(L918*Constants!$B$10)+50)/100,MAX(P917-ABS(N918*Constants!$B$4),0))</f>
        <v>0.54005</v>
      </c>
      <c r="Q918">
        <f>IF(J918&lt;&gt;0,(ABS(M918*Constants!$B$10)+50)/100,MAX(Q917-ABS(O918*Constants!$B$4),0))</f>
        <v>0.54005</v>
      </c>
      <c r="R918">
        <f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400.5</v>
      </c>
      <c r="S918">
        <f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400.5</v>
      </c>
      <c r="T918">
        <f t="shared" si="240"/>
        <v>400.5</v>
      </c>
      <c r="U918">
        <f t="shared" si="241"/>
        <v>400.5</v>
      </c>
      <c r="V918">
        <f>IF(I918&lt;&gt;0,(ABS(R918*Constants!$B$4)+50)/100,IF(R918=0,MAX((0-ABS(T918*Constants!$B$4)),0),(ABS(R918*Constants!$B$4)+50)/100))</f>
        <v>501.125</v>
      </c>
      <c r="W918">
        <f>IF(J918&lt;&gt;0,(ABS(S918*Constants!$B$4)+50)/100,IF(S918=0,MAX((0-ABS(U918*Constants!$B$4)),0),(ABS(S918*Constants!$B$4)+50)/100))</f>
        <v>501.125</v>
      </c>
      <c r="X918">
        <f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400.5</v>
      </c>
      <c r="Y918">
        <f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400.5</v>
      </c>
      <c r="Z918">
        <f t="shared" si="242"/>
        <v>400.5</v>
      </c>
      <c r="AA918">
        <f t="shared" si="243"/>
        <v>400.5</v>
      </c>
      <c r="AB918">
        <f>IF(I918&lt;&gt;0,(ABS(X918*Constants!$B$10)+50)/100,IF(X918=0,MAX((AB917-ABS(Z918*Constants!$B$4)),0),(ABS(X918*Constants!$B$4)+50)/100))</f>
        <v>0.54005</v>
      </c>
      <c r="AC918">
        <f>IF(J918&lt;&gt;0,(ABS(Y918*Constants!$B$10)+50)/100,IF(Y918=0,MAX((AC917-ABS(AA918*Constants!$B$4)),0),(ABS(Y918*Constants!$B$4)+50)/100))</f>
        <v>0.54005</v>
      </c>
      <c r="AD918">
        <f t="shared" si="244"/>
        <v>401</v>
      </c>
      <c r="AE918">
        <f t="shared" si="245"/>
        <v>400.5</v>
      </c>
      <c r="AF918">
        <f t="shared" si="246"/>
        <v>400.5</v>
      </c>
      <c r="AG918">
        <f>((Constants!$B$5*AG917)+Constants!$B$4*AD918+AH917)/(Constants!$B$5+Constants!$B$4)</f>
        <v>401</v>
      </c>
      <c r="AH918">
        <f>((Constants!$B$5*AG917)+Constants!$B$4*AD918+AH917)-(Constants!$B$5+Constants!$B$4)*AG918</f>
        <v>0</v>
      </c>
      <c r="AI918">
        <f>((Constants!$B$5*AI917)+Constants!$B$4*AE918+AJ917)/(Constants!$B$5+Constants!$B$4)</f>
        <v>400.5</v>
      </c>
      <c r="AJ918">
        <f>((Constants!$B$5*AI917)+Constants!$B$4*AE918+AJ917)-(Constants!$B$4+Constants!$B$5)*AI918</f>
        <v>0</v>
      </c>
      <c r="AK918">
        <f>((Constants!$B$5*AK917)+Constants!$B$4*AF918+AL917)/(Constants!$B$5+Constants!$B$4)</f>
        <v>400.5</v>
      </c>
      <c r="AL918">
        <f>((Constants!$B$5*AK917)+Constants!$B$4*AF918+AL917)-(Constants!$B$5+Constants!$B$4)*AK918</f>
        <v>0</v>
      </c>
      <c r="AM918">
        <f t="shared" si="247"/>
        <v>1</v>
      </c>
      <c r="AN918">
        <f t="shared" si="248"/>
        <v>1</v>
      </c>
      <c r="AO918">
        <f>(200000*(ABS(N918)-ABS(N916))+Constants!$B$7)/(2*Constants!$B$7)</f>
        <v>0.5</v>
      </c>
      <c r="AP918">
        <f>(200000*(ABS(O918)-ABS(O916))+Constants!$B$7)/(2*Constants!$B$7)</f>
        <v>0.5</v>
      </c>
      <c r="AQ918">
        <f t="shared" si="249"/>
        <v>1</v>
      </c>
      <c r="AR918">
        <f>(Constants!$B$3*Constants!$B$8*I918*K918+AS917)/(Constants!$B$9*Constants!$B$4)</f>
        <v>2.51327433628319</v>
      </c>
      <c r="AS918">
        <f>(Constants!$B$3*Constants!$B$8*I918*K918+AS917)-(AR918*Constants!$B$9*Constants!$B$4)</f>
        <v>0</v>
      </c>
      <c r="AT918">
        <f t="shared" si="250"/>
        <v>2302.15929203537</v>
      </c>
      <c r="AU918">
        <f t="array" ref="AU918">IF(SUMPRODUCT(--(SIGN(AN885:AN917)=SIGN(K886:K918)))=0,2,IF(AV917&gt;0,1,0))</f>
        <v>0</v>
      </c>
      <c r="AV918">
        <f>IF(AU918=2,ROUND(5*1000/Constants!$B$11,0),IF(AV917&gt;0,AV917-1,0))</f>
        <v>0</v>
      </c>
      <c r="AW918">
        <f t="shared" si="251"/>
        <v>0</v>
      </c>
      <c r="AX918">
        <f ca="1" t="array" ref="AX918">IF(AW918&gt;Constants!$B$12,2,IF(SUMPRODUCT(--(AX899:AX918=2))=0,0,1))</f>
        <v>2</v>
      </c>
      <c r="AZ918">
        <f t="array" ref="AZ918">IF(ABS(AG918)&gt;Constants!$B$13,2,IF(SUMPRODUCT(--(AZ898:AZ917=2))=0,0,1))</f>
        <v>0</v>
      </c>
    </row>
    <row r="919" spans="1:52">
      <c r="A919" s="3">
        <v>917</v>
      </c>
      <c r="B919">
        <f>Signals!D918</f>
        <v>1</v>
      </c>
      <c r="C919">
        <f>Signals!E918</f>
        <v>1</v>
      </c>
      <c r="D919">
        <f>Signals!G918</f>
        <v>0</v>
      </c>
      <c r="E919">
        <f>Signals!J918</f>
        <v>0</v>
      </c>
      <c r="F919">
        <f>Signals!K918</f>
        <v>0</v>
      </c>
      <c r="G919">
        <f>IF(Constants!$B$2=2,-B919,B919)</f>
        <v>1</v>
      </c>
      <c r="H919">
        <f>IF(Constants!$C$2=2,-C919,C919)</f>
        <v>1</v>
      </c>
      <c r="I919">
        <f t="shared" si="235"/>
        <v>1</v>
      </c>
      <c r="J919">
        <f t="shared" si="236"/>
        <v>1</v>
      </c>
      <c r="K919">
        <f t="shared" si="237"/>
        <v>1</v>
      </c>
      <c r="L919">
        <f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400.5</v>
      </c>
      <c r="M919">
        <f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400.5</v>
      </c>
      <c r="N919">
        <f t="shared" si="238"/>
        <v>400.5</v>
      </c>
      <c r="O919">
        <f t="shared" si="239"/>
        <v>400.5</v>
      </c>
      <c r="P919">
        <f>IF(I919&lt;&gt;0,(ABS(L919*Constants!$B$10)+50)/100,MAX(P918-ABS(N919*Constants!$B$4),0))</f>
        <v>0.54005</v>
      </c>
      <c r="Q919">
        <f>IF(J919&lt;&gt;0,(ABS(M919*Constants!$B$10)+50)/100,MAX(Q918-ABS(O919*Constants!$B$4),0))</f>
        <v>0.54005</v>
      </c>
      <c r="R919">
        <f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400.5</v>
      </c>
      <c r="S919">
        <f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400.5</v>
      </c>
      <c r="T919">
        <f t="shared" si="240"/>
        <v>400.5</v>
      </c>
      <c r="U919">
        <f t="shared" si="241"/>
        <v>400.5</v>
      </c>
      <c r="V919">
        <f>IF(I919&lt;&gt;0,(ABS(R919*Constants!$B$4)+50)/100,IF(R919=0,MAX((0-ABS(T919*Constants!$B$4)),0),(ABS(R919*Constants!$B$4)+50)/100))</f>
        <v>501.125</v>
      </c>
      <c r="W919">
        <f>IF(J919&lt;&gt;0,(ABS(S919*Constants!$B$4)+50)/100,IF(S919=0,MAX((0-ABS(U919*Constants!$B$4)),0),(ABS(S919*Constants!$B$4)+50)/100))</f>
        <v>501.125</v>
      </c>
      <c r="X919">
        <f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400.5</v>
      </c>
      <c r="Y919">
        <f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400.5</v>
      </c>
      <c r="Z919">
        <f t="shared" si="242"/>
        <v>400.5</v>
      </c>
      <c r="AA919">
        <f t="shared" si="243"/>
        <v>400.5</v>
      </c>
      <c r="AB919">
        <f>IF(I919&lt;&gt;0,(ABS(X919*Constants!$B$10)+50)/100,IF(X919=0,MAX((AB918-ABS(Z919*Constants!$B$4)),0),(ABS(X919*Constants!$B$4)+50)/100))</f>
        <v>0.54005</v>
      </c>
      <c r="AC919">
        <f>IF(J919&lt;&gt;0,(ABS(Y919*Constants!$B$10)+50)/100,IF(Y919=0,MAX((AC918-ABS(AA919*Constants!$B$4)),0),(ABS(Y919*Constants!$B$4)+50)/100))</f>
        <v>0.54005</v>
      </c>
      <c r="AD919">
        <f t="shared" si="244"/>
        <v>401</v>
      </c>
      <c r="AE919">
        <f t="shared" si="245"/>
        <v>400.5</v>
      </c>
      <c r="AF919">
        <f t="shared" si="246"/>
        <v>400.5</v>
      </c>
      <c r="AG919">
        <f>((Constants!$B$5*AG918)+Constants!$B$4*AD919+AH918)/(Constants!$B$5+Constants!$B$4)</f>
        <v>401</v>
      </c>
      <c r="AH919">
        <f>((Constants!$B$5*AG918)+Constants!$B$4*AD919+AH918)-(Constants!$B$5+Constants!$B$4)*AG919</f>
        <v>0</v>
      </c>
      <c r="AI919">
        <f>((Constants!$B$5*AI918)+Constants!$B$4*AE919+AJ918)/(Constants!$B$5+Constants!$B$4)</f>
        <v>400.5</v>
      </c>
      <c r="AJ919">
        <f>((Constants!$B$5*AI918)+Constants!$B$4*AE919+AJ918)-(Constants!$B$4+Constants!$B$5)*AI919</f>
        <v>0</v>
      </c>
      <c r="AK919">
        <f>((Constants!$B$5*AK918)+Constants!$B$4*AF919+AL918)/(Constants!$B$5+Constants!$B$4)</f>
        <v>400.5</v>
      </c>
      <c r="AL919">
        <f>((Constants!$B$5*AK918)+Constants!$B$4*AF919+AL918)-(Constants!$B$5+Constants!$B$4)*AK919</f>
        <v>0</v>
      </c>
      <c r="AM919">
        <f t="shared" si="247"/>
        <v>1</v>
      </c>
      <c r="AN919">
        <f t="shared" si="248"/>
        <v>1</v>
      </c>
      <c r="AO919">
        <f>(200000*(ABS(N919)-ABS(N917))+Constants!$B$7)/(2*Constants!$B$7)</f>
        <v>0.5</v>
      </c>
      <c r="AP919">
        <f>(200000*(ABS(O919)-ABS(O917))+Constants!$B$7)/(2*Constants!$B$7)</f>
        <v>0.5</v>
      </c>
      <c r="AQ919">
        <f t="shared" si="249"/>
        <v>1</v>
      </c>
      <c r="AR919">
        <f>(Constants!$B$3*Constants!$B$8*I919*K919+AS918)/(Constants!$B$9*Constants!$B$4)</f>
        <v>2.51327433628319</v>
      </c>
      <c r="AS919">
        <f>(Constants!$B$3*Constants!$B$8*I919*K919+AS918)-(AR919*Constants!$B$9*Constants!$B$4)</f>
        <v>0</v>
      </c>
      <c r="AT919">
        <f t="shared" si="250"/>
        <v>2304.67256637165</v>
      </c>
      <c r="AU919">
        <f t="array" ref="AU919">IF(SUMPRODUCT(--(SIGN(AN886:AN918)=SIGN(K887:K919)))=0,2,IF(AV918&gt;0,1,0))</f>
        <v>0</v>
      </c>
      <c r="AV919">
        <f>IF(AU919=2,ROUND(5*1000/Constants!$B$11,0),IF(AV918&gt;0,AV918-1,0))</f>
        <v>0</v>
      </c>
      <c r="AW919">
        <f t="shared" si="251"/>
        <v>0</v>
      </c>
      <c r="AX919">
        <f ca="1" t="array" ref="AX919">IF(AW919&gt;Constants!$B$12,2,IF(SUMPRODUCT(--(AX900:AX919=2))=0,0,1))</f>
        <v>2</v>
      </c>
      <c r="AZ919">
        <f t="array" ref="AZ919">IF(ABS(AG919)&gt;Constants!$B$13,2,IF(SUMPRODUCT(--(AZ899:AZ918=2))=0,0,1))</f>
        <v>0</v>
      </c>
    </row>
    <row r="920" spans="1:52">
      <c r="A920" s="3">
        <v>918</v>
      </c>
      <c r="B920">
        <f>Signals!D919</f>
        <v>1</v>
      </c>
      <c r="C920">
        <f>Signals!E919</f>
        <v>1</v>
      </c>
      <c r="D920">
        <f>Signals!G919</f>
        <v>0</v>
      </c>
      <c r="E920">
        <f>Signals!J919</f>
        <v>0</v>
      </c>
      <c r="F920">
        <f>Signals!K919</f>
        <v>0</v>
      </c>
      <c r="G920">
        <f>IF(Constants!$B$2=2,-B920,B920)</f>
        <v>1</v>
      </c>
      <c r="H920">
        <f>IF(Constants!$C$2=2,-C920,C920)</f>
        <v>1</v>
      </c>
      <c r="I920">
        <f t="shared" si="235"/>
        <v>1</v>
      </c>
      <c r="J920">
        <f t="shared" si="236"/>
        <v>1</v>
      </c>
      <c r="K920">
        <f t="shared" si="237"/>
        <v>1</v>
      </c>
      <c r="L920">
        <f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400.5</v>
      </c>
      <c r="M920">
        <f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400.5</v>
      </c>
      <c r="N920">
        <f t="shared" si="238"/>
        <v>400.5</v>
      </c>
      <c r="O920">
        <f t="shared" si="239"/>
        <v>400.5</v>
      </c>
      <c r="P920">
        <f>IF(I920&lt;&gt;0,(ABS(L920*Constants!$B$10)+50)/100,MAX(P919-ABS(N920*Constants!$B$4),0))</f>
        <v>0.54005</v>
      </c>
      <c r="Q920">
        <f>IF(J920&lt;&gt;0,(ABS(M920*Constants!$B$10)+50)/100,MAX(Q919-ABS(O920*Constants!$B$4),0))</f>
        <v>0.54005</v>
      </c>
      <c r="R920">
        <f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400.5</v>
      </c>
      <c r="S920">
        <f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400.5</v>
      </c>
      <c r="T920">
        <f t="shared" si="240"/>
        <v>400.5</v>
      </c>
      <c r="U920">
        <f t="shared" si="241"/>
        <v>400.5</v>
      </c>
      <c r="V920">
        <f>IF(I920&lt;&gt;0,(ABS(R920*Constants!$B$4)+50)/100,IF(R920=0,MAX((0-ABS(T920*Constants!$B$4)),0),(ABS(R920*Constants!$B$4)+50)/100))</f>
        <v>501.125</v>
      </c>
      <c r="W920">
        <f>IF(J920&lt;&gt;0,(ABS(S920*Constants!$B$4)+50)/100,IF(S920=0,MAX((0-ABS(U920*Constants!$B$4)),0),(ABS(S920*Constants!$B$4)+50)/100))</f>
        <v>501.125</v>
      </c>
      <c r="X920">
        <f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400.5</v>
      </c>
      <c r="Y920">
        <f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400.5</v>
      </c>
      <c r="Z920">
        <f t="shared" si="242"/>
        <v>400.5</v>
      </c>
      <c r="AA920">
        <f t="shared" si="243"/>
        <v>400.5</v>
      </c>
      <c r="AB920">
        <f>IF(I920&lt;&gt;0,(ABS(X920*Constants!$B$10)+50)/100,IF(X920=0,MAX((AB919-ABS(Z920*Constants!$B$4)),0),(ABS(X920*Constants!$B$4)+50)/100))</f>
        <v>0.54005</v>
      </c>
      <c r="AC920">
        <f>IF(J920&lt;&gt;0,(ABS(Y920*Constants!$B$10)+50)/100,IF(Y920=0,MAX((AC919-ABS(AA920*Constants!$B$4)),0),(ABS(Y920*Constants!$B$4)+50)/100))</f>
        <v>0.54005</v>
      </c>
      <c r="AD920">
        <f t="shared" si="244"/>
        <v>401</v>
      </c>
      <c r="AE920">
        <f t="shared" si="245"/>
        <v>400.5</v>
      </c>
      <c r="AF920">
        <f t="shared" si="246"/>
        <v>400.5</v>
      </c>
      <c r="AG920">
        <f>((Constants!$B$5*AG919)+Constants!$B$4*AD920+AH919)/(Constants!$B$5+Constants!$B$4)</f>
        <v>401</v>
      </c>
      <c r="AH920">
        <f>((Constants!$B$5*AG919)+Constants!$B$4*AD920+AH919)-(Constants!$B$5+Constants!$B$4)*AG920</f>
        <v>0</v>
      </c>
      <c r="AI920">
        <f>((Constants!$B$5*AI919)+Constants!$B$4*AE920+AJ919)/(Constants!$B$5+Constants!$B$4)</f>
        <v>400.5</v>
      </c>
      <c r="AJ920">
        <f>((Constants!$B$5*AI919)+Constants!$B$4*AE920+AJ919)-(Constants!$B$4+Constants!$B$5)*AI920</f>
        <v>0</v>
      </c>
      <c r="AK920">
        <f>((Constants!$B$5*AK919)+Constants!$B$4*AF920+AL919)/(Constants!$B$5+Constants!$B$4)</f>
        <v>400.5</v>
      </c>
      <c r="AL920">
        <f>((Constants!$B$5*AK919)+Constants!$B$4*AF920+AL919)-(Constants!$B$5+Constants!$B$4)*AK920</f>
        <v>0</v>
      </c>
      <c r="AM920">
        <f t="shared" si="247"/>
        <v>1</v>
      </c>
      <c r="AN920">
        <f t="shared" si="248"/>
        <v>1</v>
      </c>
      <c r="AO920">
        <f>(200000*(ABS(N920)-ABS(N918))+Constants!$B$7)/(2*Constants!$B$7)</f>
        <v>0.5</v>
      </c>
      <c r="AP920">
        <f>(200000*(ABS(O920)-ABS(O918))+Constants!$B$7)/(2*Constants!$B$7)</f>
        <v>0.5</v>
      </c>
      <c r="AQ920">
        <f t="shared" si="249"/>
        <v>1</v>
      </c>
      <c r="AR920">
        <f>(Constants!$B$3*Constants!$B$8*I920*K920+AS919)/(Constants!$B$9*Constants!$B$4)</f>
        <v>2.51327433628319</v>
      </c>
      <c r="AS920">
        <f>(Constants!$B$3*Constants!$B$8*I920*K920+AS919)-(AR920*Constants!$B$9*Constants!$B$4)</f>
        <v>0</v>
      </c>
      <c r="AT920">
        <f t="shared" si="250"/>
        <v>2307.18584070793</v>
      </c>
      <c r="AU920">
        <f t="array" ref="AU920">IF(SUMPRODUCT(--(SIGN(AN887:AN919)=SIGN(K888:K920)))=0,2,IF(AV919&gt;0,1,0))</f>
        <v>0</v>
      </c>
      <c r="AV920">
        <f>IF(AU920=2,ROUND(5*1000/Constants!$B$11,0),IF(AV919&gt;0,AV919-1,0))</f>
        <v>0</v>
      </c>
      <c r="AW920">
        <f t="shared" si="251"/>
        <v>0</v>
      </c>
      <c r="AX920">
        <f ca="1" t="array" ref="AX920">IF(AW920&gt;Constants!$B$12,2,IF(SUMPRODUCT(--(AX901:AX920=2))=0,0,1))</f>
        <v>2</v>
      </c>
      <c r="AZ920">
        <f t="array" ref="AZ920">IF(ABS(AG920)&gt;Constants!$B$13,2,IF(SUMPRODUCT(--(AZ900:AZ919=2))=0,0,1))</f>
        <v>0</v>
      </c>
    </row>
    <row r="921" spans="1:52">
      <c r="A921" s="3">
        <v>919</v>
      </c>
      <c r="B921">
        <f>Signals!D920</f>
        <v>1</v>
      </c>
      <c r="C921">
        <f>Signals!E920</f>
        <v>1</v>
      </c>
      <c r="D921">
        <f>Signals!G920</f>
        <v>0</v>
      </c>
      <c r="E921">
        <f>Signals!J920</f>
        <v>0</v>
      </c>
      <c r="F921">
        <f>Signals!K920</f>
        <v>0</v>
      </c>
      <c r="G921">
        <f>IF(Constants!$B$2=2,-B921,B921)</f>
        <v>1</v>
      </c>
      <c r="H921">
        <f>IF(Constants!$C$2=2,-C921,C921)</f>
        <v>1</v>
      </c>
      <c r="I921">
        <f t="shared" si="235"/>
        <v>1</v>
      </c>
      <c r="J921">
        <f t="shared" si="236"/>
        <v>1</v>
      </c>
      <c r="K921">
        <f t="shared" si="237"/>
        <v>1</v>
      </c>
      <c r="L921">
        <f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400.5</v>
      </c>
      <c r="M921">
        <f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400.5</v>
      </c>
      <c r="N921">
        <f t="shared" si="238"/>
        <v>400.5</v>
      </c>
      <c r="O921">
        <f t="shared" si="239"/>
        <v>400.5</v>
      </c>
      <c r="P921">
        <f>IF(I921&lt;&gt;0,(ABS(L921*Constants!$B$10)+50)/100,MAX(P920-ABS(N921*Constants!$B$4),0))</f>
        <v>0.54005</v>
      </c>
      <c r="Q921">
        <f>IF(J921&lt;&gt;0,(ABS(M921*Constants!$B$10)+50)/100,MAX(Q920-ABS(O921*Constants!$B$4),0))</f>
        <v>0.54005</v>
      </c>
      <c r="R921">
        <f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400.5</v>
      </c>
      <c r="S921">
        <f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400.5</v>
      </c>
      <c r="T921">
        <f t="shared" si="240"/>
        <v>400.5</v>
      </c>
      <c r="U921">
        <f t="shared" si="241"/>
        <v>400.5</v>
      </c>
      <c r="V921">
        <f>IF(I921&lt;&gt;0,(ABS(R921*Constants!$B$4)+50)/100,IF(R921=0,MAX((0-ABS(T921*Constants!$B$4)),0),(ABS(R921*Constants!$B$4)+50)/100))</f>
        <v>501.125</v>
      </c>
      <c r="W921">
        <f>IF(J921&lt;&gt;0,(ABS(S921*Constants!$B$4)+50)/100,IF(S921=0,MAX((0-ABS(U921*Constants!$B$4)),0),(ABS(S921*Constants!$B$4)+50)/100))</f>
        <v>501.125</v>
      </c>
      <c r="X921">
        <f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400.5</v>
      </c>
      <c r="Y921">
        <f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400.5</v>
      </c>
      <c r="Z921">
        <f t="shared" si="242"/>
        <v>400.5</v>
      </c>
      <c r="AA921">
        <f t="shared" si="243"/>
        <v>400.5</v>
      </c>
      <c r="AB921">
        <f>IF(I921&lt;&gt;0,(ABS(X921*Constants!$B$10)+50)/100,IF(X921=0,MAX((AB920-ABS(Z921*Constants!$B$4)),0),(ABS(X921*Constants!$B$4)+50)/100))</f>
        <v>0.54005</v>
      </c>
      <c r="AC921">
        <f>IF(J921&lt;&gt;0,(ABS(Y921*Constants!$B$10)+50)/100,IF(Y921=0,MAX((AC920-ABS(AA921*Constants!$B$4)),0),(ABS(Y921*Constants!$B$4)+50)/100))</f>
        <v>0.54005</v>
      </c>
      <c r="AD921">
        <f t="shared" si="244"/>
        <v>401</v>
      </c>
      <c r="AE921">
        <f t="shared" si="245"/>
        <v>400.5</v>
      </c>
      <c r="AF921">
        <f t="shared" si="246"/>
        <v>400.5</v>
      </c>
      <c r="AG921">
        <f>((Constants!$B$5*AG920)+Constants!$B$4*AD921+AH920)/(Constants!$B$5+Constants!$B$4)</f>
        <v>401</v>
      </c>
      <c r="AH921">
        <f>((Constants!$B$5*AG920)+Constants!$B$4*AD921+AH920)-(Constants!$B$5+Constants!$B$4)*AG921</f>
        <v>0</v>
      </c>
      <c r="AI921">
        <f>((Constants!$B$5*AI920)+Constants!$B$4*AE921+AJ920)/(Constants!$B$5+Constants!$B$4)</f>
        <v>400.5</v>
      </c>
      <c r="AJ921">
        <f>((Constants!$B$5*AI920)+Constants!$B$4*AE921+AJ920)-(Constants!$B$4+Constants!$B$5)*AI921</f>
        <v>0</v>
      </c>
      <c r="AK921">
        <f>((Constants!$B$5*AK920)+Constants!$B$4*AF921+AL920)/(Constants!$B$5+Constants!$B$4)</f>
        <v>400.5</v>
      </c>
      <c r="AL921">
        <f>((Constants!$B$5*AK920)+Constants!$B$4*AF921+AL920)-(Constants!$B$5+Constants!$B$4)*AK921</f>
        <v>0</v>
      </c>
      <c r="AM921">
        <f t="shared" si="247"/>
        <v>1</v>
      </c>
      <c r="AN921">
        <f t="shared" si="248"/>
        <v>1</v>
      </c>
      <c r="AO921">
        <f>(200000*(ABS(N921)-ABS(N919))+Constants!$B$7)/(2*Constants!$B$7)</f>
        <v>0.5</v>
      </c>
      <c r="AP921">
        <f>(200000*(ABS(O921)-ABS(O919))+Constants!$B$7)/(2*Constants!$B$7)</f>
        <v>0.5</v>
      </c>
      <c r="AQ921">
        <f t="shared" si="249"/>
        <v>1</v>
      </c>
      <c r="AR921">
        <f>(Constants!$B$3*Constants!$B$8*I921*K921+AS920)/(Constants!$B$9*Constants!$B$4)</f>
        <v>2.51327433628319</v>
      </c>
      <c r="AS921">
        <f>(Constants!$B$3*Constants!$B$8*I921*K921+AS920)-(AR921*Constants!$B$9*Constants!$B$4)</f>
        <v>0</v>
      </c>
      <c r="AT921">
        <f t="shared" si="250"/>
        <v>2309.69911504422</v>
      </c>
      <c r="AU921">
        <f t="array" ref="AU921">IF(SUMPRODUCT(--(SIGN(AN888:AN920)=SIGN(K889:K921)))=0,2,IF(AV920&gt;0,1,0))</f>
        <v>0</v>
      </c>
      <c r="AV921">
        <f>IF(AU921=2,ROUND(5*1000/Constants!$B$11,0),IF(AV920&gt;0,AV920-1,0))</f>
        <v>0</v>
      </c>
      <c r="AW921">
        <f t="shared" si="251"/>
        <v>0</v>
      </c>
      <c r="AX921">
        <f ca="1" t="array" ref="AX921">IF(AW921&gt;Constants!$B$12,2,IF(SUMPRODUCT(--(AX902:AX921=2))=0,0,1))</f>
        <v>2</v>
      </c>
      <c r="AZ921">
        <f t="array" ref="AZ921">IF(ABS(AG921)&gt;Constants!$B$13,2,IF(SUMPRODUCT(--(AZ901:AZ920=2))=0,0,1))</f>
        <v>0</v>
      </c>
    </row>
    <row r="922" spans="1:52">
      <c r="A922" s="3">
        <v>920</v>
      </c>
      <c r="B922">
        <f>Signals!D921</f>
        <v>1</v>
      </c>
      <c r="C922">
        <f>Signals!E921</f>
        <v>1</v>
      </c>
      <c r="D922">
        <f>Signals!G921</f>
        <v>0</v>
      </c>
      <c r="E922">
        <f>Signals!J921</f>
        <v>0</v>
      </c>
      <c r="F922">
        <f>Signals!K921</f>
        <v>0</v>
      </c>
      <c r="G922">
        <f>IF(Constants!$B$2=2,-B922,B922)</f>
        <v>1</v>
      </c>
      <c r="H922">
        <f>IF(Constants!$C$2=2,-C922,C922)</f>
        <v>1</v>
      </c>
      <c r="I922">
        <f t="shared" si="235"/>
        <v>1</v>
      </c>
      <c r="J922">
        <f t="shared" si="236"/>
        <v>1</v>
      </c>
      <c r="K922">
        <f t="shared" si="237"/>
        <v>1</v>
      </c>
      <c r="L922">
        <f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400.5</v>
      </c>
      <c r="M922">
        <f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400.5</v>
      </c>
      <c r="N922">
        <f t="shared" si="238"/>
        <v>400.5</v>
      </c>
      <c r="O922">
        <f t="shared" si="239"/>
        <v>400.5</v>
      </c>
      <c r="P922">
        <f>IF(I922&lt;&gt;0,(ABS(L922*Constants!$B$10)+50)/100,MAX(P921-ABS(N922*Constants!$B$4),0))</f>
        <v>0.54005</v>
      </c>
      <c r="Q922">
        <f>IF(J922&lt;&gt;0,(ABS(M922*Constants!$B$10)+50)/100,MAX(Q921-ABS(O922*Constants!$B$4),0))</f>
        <v>0.54005</v>
      </c>
      <c r="R922">
        <f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400.5</v>
      </c>
      <c r="S922">
        <f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400.5</v>
      </c>
      <c r="T922">
        <f t="shared" si="240"/>
        <v>400.5</v>
      </c>
      <c r="U922">
        <f t="shared" si="241"/>
        <v>400.5</v>
      </c>
      <c r="V922">
        <f>IF(I922&lt;&gt;0,(ABS(R922*Constants!$B$4)+50)/100,IF(R922=0,MAX((0-ABS(T922*Constants!$B$4)),0),(ABS(R922*Constants!$B$4)+50)/100))</f>
        <v>501.125</v>
      </c>
      <c r="W922">
        <f>IF(J922&lt;&gt;0,(ABS(S922*Constants!$B$4)+50)/100,IF(S922=0,MAX((0-ABS(U922*Constants!$B$4)),0),(ABS(S922*Constants!$B$4)+50)/100))</f>
        <v>501.125</v>
      </c>
      <c r="X922">
        <f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400.5</v>
      </c>
      <c r="Y922">
        <f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400.5</v>
      </c>
      <c r="Z922">
        <f t="shared" si="242"/>
        <v>400.5</v>
      </c>
      <c r="AA922">
        <f t="shared" si="243"/>
        <v>400.5</v>
      </c>
      <c r="AB922">
        <f>IF(I922&lt;&gt;0,(ABS(X922*Constants!$B$10)+50)/100,IF(X922=0,MAX((AB921-ABS(Z922*Constants!$B$4)),0),(ABS(X922*Constants!$B$4)+50)/100))</f>
        <v>0.54005</v>
      </c>
      <c r="AC922">
        <f>IF(J922&lt;&gt;0,(ABS(Y922*Constants!$B$10)+50)/100,IF(Y922=0,MAX((AC921-ABS(AA922*Constants!$B$4)),0),(ABS(Y922*Constants!$B$4)+50)/100))</f>
        <v>0.54005</v>
      </c>
      <c r="AD922">
        <f t="shared" si="244"/>
        <v>401</v>
      </c>
      <c r="AE922">
        <f t="shared" si="245"/>
        <v>400.5</v>
      </c>
      <c r="AF922">
        <f t="shared" si="246"/>
        <v>400.5</v>
      </c>
      <c r="AG922">
        <f>((Constants!$B$5*AG921)+Constants!$B$4*AD922+AH921)/(Constants!$B$5+Constants!$B$4)</f>
        <v>401</v>
      </c>
      <c r="AH922">
        <f>((Constants!$B$5*AG921)+Constants!$B$4*AD922+AH921)-(Constants!$B$5+Constants!$B$4)*AG922</f>
        <v>0</v>
      </c>
      <c r="AI922">
        <f>((Constants!$B$5*AI921)+Constants!$B$4*AE922+AJ921)/(Constants!$B$5+Constants!$B$4)</f>
        <v>400.5</v>
      </c>
      <c r="AJ922">
        <f>((Constants!$B$5*AI921)+Constants!$B$4*AE922+AJ921)-(Constants!$B$4+Constants!$B$5)*AI922</f>
        <v>0</v>
      </c>
      <c r="AK922">
        <f>((Constants!$B$5*AK921)+Constants!$B$4*AF922+AL921)/(Constants!$B$5+Constants!$B$4)</f>
        <v>400.5</v>
      </c>
      <c r="AL922">
        <f>((Constants!$B$5*AK921)+Constants!$B$4*AF922+AL921)-(Constants!$B$5+Constants!$B$4)*AK922</f>
        <v>0</v>
      </c>
      <c r="AM922">
        <f t="shared" si="247"/>
        <v>1</v>
      </c>
      <c r="AN922">
        <f t="shared" si="248"/>
        <v>1</v>
      </c>
      <c r="AO922">
        <f>(200000*(ABS(N922)-ABS(N920))+Constants!$B$7)/(2*Constants!$B$7)</f>
        <v>0.5</v>
      </c>
      <c r="AP922">
        <f>(200000*(ABS(O922)-ABS(O920))+Constants!$B$7)/(2*Constants!$B$7)</f>
        <v>0.5</v>
      </c>
      <c r="AQ922">
        <f t="shared" si="249"/>
        <v>1</v>
      </c>
      <c r="AR922">
        <f>(Constants!$B$3*Constants!$B$8*I922*K922+AS921)/(Constants!$B$9*Constants!$B$4)</f>
        <v>2.51327433628319</v>
      </c>
      <c r="AS922">
        <f>(Constants!$B$3*Constants!$B$8*I922*K922+AS921)-(AR922*Constants!$B$9*Constants!$B$4)</f>
        <v>0</v>
      </c>
      <c r="AT922">
        <f t="shared" si="250"/>
        <v>2312.2123893805</v>
      </c>
      <c r="AU922">
        <f t="array" ref="AU922">IF(SUMPRODUCT(--(SIGN(AN889:AN921)=SIGN(K890:K922)))=0,2,IF(AV921&gt;0,1,0))</f>
        <v>0</v>
      </c>
      <c r="AV922">
        <f>IF(AU922=2,ROUND(5*1000/Constants!$B$11,0),IF(AV921&gt;0,AV921-1,0))</f>
        <v>0</v>
      </c>
      <c r="AW922">
        <f t="shared" si="251"/>
        <v>0</v>
      </c>
      <c r="AX922">
        <f ca="1" t="array" ref="AX922">IF(AW922&gt;Constants!$B$12,2,IF(SUMPRODUCT(--(AX903:AX922=2))=0,0,1))</f>
        <v>2</v>
      </c>
      <c r="AZ922">
        <f t="array" ref="AZ922">IF(ABS(AG922)&gt;Constants!$B$13,2,IF(SUMPRODUCT(--(AZ902:AZ921=2))=0,0,1))</f>
        <v>0</v>
      </c>
    </row>
    <row r="923" spans="1:52">
      <c r="A923" s="3">
        <v>921</v>
      </c>
      <c r="B923">
        <f>Signals!D922</f>
        <v>1</v>
      </c>
      <c r="C923">
        <f>Signals!E922</f>
        <v>1</v>
      </c>
      <c r="D923">
        <f>Signals!G922</f>
        <v>0</v>
      </c>
      <c r="E923">
        <f>Signals!J922</f>
        <v>0</v>
      </c>
      <c r="F923">
        <f>Signals!K922</f>
        <v>0</v>
      </c>
      <c r="G923">
        <f>IF(Constants!$B$2=2,-B923,B923)</f>
        <v>1</v>
      </c>
      <c r="H923">
        <f>IF(Constants!$C$2=2,-C923,C923)</f>
        <v>1</v>
      </c>
      <c r="I923">
        <f t="shared" si="235"/>
        <v>1</v>
      </c>
      <c r="J923">
        <f t="shared" si="236"/>
        <v>1</v>
      </c>
      <c r="K923">
        <f t="shared" si="237"/>
        <v>1</v>
      </c>
      <c r="L923">
        <f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400.5</v>
      </c>
      <c r="M923">
        <f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400.5</v>
      </c>
      <c r="N923">
        <f t="shared" si="238"/>
        <v>400.5</v>
      </c>
      <c r="O923">
        <f t="shared" si="239"/>
        <v>400.5</v>
      </c>
      <c r="P923">
        <f>IF(I923&lt;&gt;0,(ABS(L923*Constants!$B$10)+50)/100,MAX(P922-ABS(N923*Constants!$B$4),0))</f>
        <v>0.54005</v>
      </c>
      <c r="Q923">
        <f>IF(J923&lt;&gt;0,(ABS(M923*Constants!$B$10)+50)/100,MAX(Q922-ABS(O923*Constants!$B$4),0))</f>
        <v>0.54005</v>
      </c>
      <c r="R923">
        <f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400.5</v>
      </c>
      <c r="S923">
        <f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400.5</v>
      </c>
      <c r="T923">
        <f t="shared" si="240"/>
        <v>400.5</v>
      </c>
      <c r="U923">
        <f t="shared" si="241"/>
        <v>400.5</v>
      </c>
      <c r="V923">
        <f>IF(I923&lt;&gt;0,(ABS(R923*Constants!$B$4)+50)/100,IF(R923=0,MAX((0-ABS(T923*Constants!$B$4)),0),(ABS(R923*Constants!$B$4)+50)/100))</f>
        <v>501.125</v>
      </c>
      <c r="W923">
        <f>IF(J923&lt;&gt;0,(ABS(S923*Constants!$B$4)+50)/100,IF(S923=0,MAX((0-ABS(U923*Constants!$B$4)),0),(ABS(S923*Constants!$B$4)+50)/100))</f>
        <v>501.125</v>
      </c>
      <c r="X923">
        <f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400.5</v>
      </c>
      <c r="Y923">
        <f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400.5</v>
      </c>
      <c r="Z923">
        <f t="shared" si="242"/>
        <v>400.5</v>
      </c>
      <c r="AA923">
        <f t="shared" si="243"/>
        <v>400.5</v>
      </c>
      <c r="AB923">
        <f>IF(I923&lt;&gt;0,(ABS(X923*Constants!$B$10)+50)/100,IF(X923=0,MAX((AB922-ABS(Z923*Constants!$B$4)),0),(ABS(X923*Constants!$B$4)+50)/100))</f>
        <v>0.54005</v>
      </c>
      <c r="AC923">
        <f>IF(J923&lt;&gt;0,(ABS(Y923*Constants!$B$10)+50)/100,IF(Y923=0,MAX((AC922-ABS(AA923*Constants!$B$4)),0),(ABS(Y923*Constants!$B$4)+50)/100))</f>
        <v>0.54005</v>
      </c>
      <c r="AD923">
        <f t="shared" si="244"/>
        <v>401</v>
      </c>
      <c r="AE923">
        <f t="shared" si="245"/>
        <v>400.5</v>
      </c>
      <c r="AF923">
        <f t="shared" si="246"/>
        <v>400.5</v>
      </c>
      <c r="AG923">
        <f>((Constants!$B$5*AG922)+Constants!$B$4*AD923+AH922)/(Constants!$B$5+Constants!$B$4)</f>
        <v>401</v>
      </c>
      <c r="AH923">
        <f>((Constants!$B$5*AG922)+Constants!$B$4*AD923+AH922)-(Constants!$B$5+Constants!$B$4)*AG923</f>
        <v>0</v>
      </c>
      <c r="AI923">
        <f>((Constants!$B$5*AI922)+Constants!$B$4*AE923+AJ922)/(Constants!$B$5+Constants!$B$4)</f>
        <v>400.5</v>
      </c>
      <c r="AJ923">
        <f>((Constants!$B$5*AI922)+Constants!$B$4*AE923+AJ922)-(Constants!$B$4+Constants!$B$5)*AI923</f>
        <v>0</v>
      </c>
      <c r="AK923">
        <f>((Constants!$B$5*AK922)+Constants!$B$4*AF923+AL922)/(Constants!$B$5+Constants!$B$4)</f>
        <v>400.5</v>
      </c>
      <c r="AL923">
        <f>((Constants!$B$5*AK922)+Constants!$B$4*AF923+AL922)-(Constants!$B$5+Constants!$B$4)*AK923</f>
        <v>0</v>
      </c>
      <c r="AM923">
        <f t="shared" si="247"/>
        <v>1</v>
      </c>
      <c r="AN923">
        <f t="shared" si="248"/>
        <v>1</v>
      </c>
      <c r="AO923">
        <f>(200000*(ABS(N923)-ABS(N921))+Constants!$B$7)/(2*Constants!$B$7)</f>
        <v>0.5</v>
      </c>
      <c r="AP923">
        <f>(200000*(ABS(O923)-ABS(O921))+Constants!$B$7)/(2*Constants!$B$7)</f>
        <v>0.5</v>
      </c>
      <c r="AQ923">
        <f t="shared" si="249"/>
        <v>1</v>
      </c>
      <c r="AR923">
        <f>(Constants!$B$3*Constants!$B$8*I923*K923+AS922)/(Constants!$B$9*Constants!$B$4)</f>
        <v>2.51327433628319</v>
      </c>
      <c r="AS923">
        <f>(Constants!$B$3*Constants!$B$8*I923*K923+AS922)-(AR923*Constants!$B$9*Constants!$B$4)</f>
        <v>0</v>
      </c>
      <c r="AT923">
        <f t="shared" si="250"/>
        <v>2314.72566371678</v>
      </c>
      <c r="AU923">
        <f t="array" ref="AU923">IF(SUMPRODUCT(--(SIGN(AN890:AN922)=SIGN(K891:K923)))=0,2,IF(AV922&gt;0,1,0))</f>
        <v>0</v>
      </c>
      <c r="AV923">
        <f>IF(AU923=2,ROUND(5*1000/Constants!$B$11,0),IF(AV922&gt;0,AV922-1,0))</f>
        <v>0</v>
      </c>
      <c r="AW923">
        <f t="shared" si="251"/>
        <v>0</v>
      </c>
      <c r="AX923">
        <f ca="1" t="array" ref="AX923">IF(AW923&gt;Constants!$B$12,2,IF(SUMPRODUCT(--(AX904:AX923=2))=0,0,1))</f>
        <v>2</v>
      </c>
      <c r="AZ923">
        <f t="array" ref="AZ923">IF(ABS(AG923)&gt;Constants!$B$13,2,IF(SUMPRODUCT(--(AZ903:AZ922=2))=0,0,1))</f>
        <v>0</v>
      </c>
    </row>
    <row r="924" spans="1:52">
      <c r="A924" s="3">
        <v>922</v>
      </c>
      <c r="B924">
        <f>Signals!D923</f>
        <v>1</v>
      </c>
      <c r="C924">
        <f>Signals!E923</f>
        <v>1</v>
      </c>
      <c r="D924">
        <f>Signals!G923</f>
        <v>0</v>
      </c>
      <c r="E924">
        <f>Signals!J923</f>
        <v>0</v>
      </c>
      <c r="F924">
        <f>Signals!K923</f>
        <v>0</v>
      </c>
      <c r="G924">
        <f>IF(Constants!$B$2=2,-B924,B924)</f>
        <v>1</v>
      </c>
      <c r="H924">
        <f>IF(Constants!$C$2=2,-C924,C924)</f>
        <v>1</v>
      </c>
      <c r="I924">
        <f t="shared" si="235"/>
        <v>1</v>
      </c>
      <c r="J924">
        <f t="shared" si="236"/>
        <v>1</v>
      </c>
      <c r="K924">
        <f t="shared" si="237"/>
        <v>1</v>
      </c>
      <c r="L924">
        <f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400.5</v>
      </c>
      <c r="M924">
        <f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400.5</v>
      </c>
      <c r="N924">
        <f t="shared" si="238"/>
        <v>400.5</v>
      </c>
      <c r="O924">
        <f t="shared" si="239"/>
        <v>400.5</v>
      </c>
      <c r="P924">
        <f>IF(I924&lt;&gt;0,(ABS(L924*Constants!$B$10)+50)/100,MAX(P923-ABS(N924*Constants!$B$4),0))</f>
        <v>0.54005</v>
      </c>
      <c r="Q924">
        <f>IF(J924&lt;&gt;0,(ABS(M924*Constants!$B$10)+50)/100,MAX(Q923-ABS(O924*Constants!$B$4),0))</f>
        <v>0.54005</v>
      </c>
      <c r="R924">
        <f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400.5</v>
      </c>
      <c r="S924">
        <f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400.5</v>
      </c>
      <c r="T924">
        <f t="shared" si="240"/>
        <v>400.5</v>
      </c>
      <c r="U924">
        <f t="shared" si="241"/>
        <v>400.5</v>
      </c>
      <c r="V924">
        <f>IF(I924&lt;&gt;0,(ABS(R924*Constants!$B$4)+50)/100,IF(R924=0,MAX((0-ABS(T924*Constants!$B$4)),0),(ABS(R924*Constants!$B$4)+50)/100))</f>
        <v>501.125</v>
      </c>
      <c r="W924">
        <f>IF(J924&lt;&gt;0,(ABS(S924*Constants!$B$4)+50)/100,IF(S924=0,MAX((0-ABS(U924*Constants!$B$4)),0),(ABS(S924*Constants!$B$4)+50)/100))</f>
        <v>501.125</v>
      </c>
      <c r="X924">
        <f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400.5</v>
      </c>
      <c r="Y924">
        <f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400.5</v>
      </c>
      <c r="Z924">
        <f t="shared" si="242"/>
        <v>400.5</v>
      </c>
      <c r="AA924">
        <f t="shared" si="243"/>
        <v>400.5</v>
      </c>
      <c r="AB924">
        <f>IF(I924&lt;&gt;0,(ABS(X924*Constants!$B$10)+50)/100,IF(X924=0,MAX((AB923-ABS(Z924*Constants!$B$4)),0),(ABS(X924*Constants!$B$4)+50)/100))</f>
        <v>0.54005</v>
      </c>
      <c r="AC924">
        <f>IF(J924&lt;&gt;0,(ABS(Y924*Constants!$B$10)+50)/100,IF(Y924=0,MAX((AC923-ABS(AA924*Constants!$B$4)),0),(ABS(Y924*Constants!$B$4)+50)/100))</f>
        <v>0.54005</v>
      </c>
      <c r="AD924">
        <f t="shared" si="244"/>
        <v>401</v>
      </c>
      <c r="AE924">
        <f t="shared" si="245"/>
        <v>400.5</v>
      </c>
      <c r="AF924">
        <f t="shared" si="246"/>
        <v>400.5</v>
      </c>
      <c r="AG924">
        <f>((Constants!$B$5*AG923)+Constants!$B$4*AD924+AH923)/(Constants!$B$5+Constants!$B$4)</f>
        <v>401</v>
      </c>
      <c r="AH924">
        <f>((Constants!$B$5*AG923)+Constants!$B$4*AD924+AH923)-(Constants!$B$5+Constants!$B$4)*AG924</f>
        <v>0</v>
      </c>
      <c r="AI924">
        <f>((Constants!$B$5*AI923)+Constants!$B$4*AE924+AJ923)/(Constants!$B$5+Constants!$B$4)</f>
        <v>400.5</v>
      </c>
      <c r="AJ924">
        <f>((Constants!$B$5*AI923)+Constants!$B$4*AE924+AJ923)-(Constants!$B$4+Constants!$B$5)*AI924</f>
        <v>0</v>
      </c>
      <c r="AK924">
        <f>((Constants!$B$5*AK923)+Constants!$B$4*AF924+AL923)/(Constants!$B$5+Constants!$B$4)</f>
        <v>400.5</v>
      </c>
      <c r="AL924">
        <f>((Constants!$B$5*AK923)+Constants!$B$4*AF924+AL923)-(Constants!$B$5+Constants!$B$4)*AK924</f>
        <v>0</v>
      </c>
      <c r="AM924">
        <f t="shared" si="247"/>
        <v>1</v>
      </c>
      <c r="AN924">
        <f t="shared" si="248"/>
        <v>1</v>
      </c>
      <c r="AO924">
        <f>(200000*(ABS(N924)-ABS(N922))+Constants!$B$7)/(2*Constants!$B$7)</f>
        <v>0.5</v>
      </c>
      <c r="AP924">
        <f>(200000*(ABS(O924)-ABS(O922))+Constants!$B$7)/(2*Constants!$B$7)</f>
        <v>0.5</v>
      </c>
      <c r="AQ924">
        <f t="shared" si="249"/>
        <v>1</v>
      </c>
      <c r="AR924">
        <f>(Constants!$B$3*Constants!$B$8*I924*K924+AS923)/(Constants!$B$9*Constants!$B$4)</f>
        <v>2.51327433628319</v>
      </c>
      <c r="AS924">
        <f>(Constants!$B$3*Constants!$B$8*I924*K924+AS923)-(AR924*Constants!$B$9*Constants!$B$4)</f>
        <v>0</v>
      </c>
      <c r="AT924">
        <f t="shared" si="250"/>
        <v>2317.23893805307</v>
      </c>
      <c r="AU924">
        <f t="array" ref="AU924">IF(SUMPRODUCT(--(SIGN(AN891:AN923)=SIGN(K892:K924)))=0,2,IF(AV923&gt;0,1,0))</f>
        <v>0</v>
      </c>
      <c r="AV924">
        <f>IF(AU924=2,ROUND(5*1000/Constants!$B$11,0),IF(AV923&gt;0,AV923-1,0))</f>
        <v>0</v>
      </c>
      <c r="AW924">
        <f t="shared" si="251"/>
        <v>0</v>
      </c>
      <c r="AX924">
        <f ca="1" t="array" ref="AX924">IF(AW924&gt;Constants!$B$12,2,IF(SUMPRODUCT(--(AX905:AX924=2))=0,0,1))</f>
        <v>2</v>
      </c>
      <c r="AZ924">
        <f t="array" ref="AZ924">IF(ABS(AG924)&gt;Constants!$B$13,2,IF(SUMPRODUCT(--(AZ904:AZ923=2))=0,0,1))</f>
        <v>0</v>
      </c>
    </row>
    <row r="925" spans="1:52">
      <c r="A925" s="3">
        <v>923</v>
      </c>
      <c r="B925">
        <f>Signals!D924</f>
        <v>1</v>
      </c>
      <c r="C925">
        <f>Signals!E924</f>
        <v>1</v>
      </c>
      <c r="D925">
        <f>Signals!G924</f>
        <v>0</v>
      </c>
      <c r="E925">
        <f>Signals!J924</f>
        <v>0</v>
      </c>
      <c r="F925">
        <f>Signals!K924</f>
        <v>0</v>
      </c>
      <c r="G925">
        <f>IF(Constants!$B$2=2,-B925,B925)</f>
        <v>1</v>
      </c>
      <c r="H925">
        <f>IF(Constants!$C$2=2,-C925,C925)</f>
        <v>1</v>
      </c>
      <c r="I925">
        <f t="shared" si="235"/>
        <v>1</v>
      </c>
      <c r="J925">
        <f t="shared" si="236"/>
        <v>1</v>
      </c>
      <c r="K925">
        <f t="shared" si="237"/>
        <v>1</v>
      </c>
      <c r="L925">
        <f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400.5</v>
      </c>
      <c r="M925">
        <f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400.5</v>
      </c>
      <c r="N925">
        <f t="shared" si="238"/>
        <v>400.5</v>
      </c>
      <c r="O925">
        <f t="shared" si="239"/>
        <v>400.5</v>
      </c>
      <c r="P925">
        <f>IF(I925&lt;&gt;0,(ABS(L925*Constants!$B$10)+50)/100,MAX(P924-ABS(N925*Constants!$B$4),0))</f>
        <v>0.54005</v>
      </c>
      <c r="Q925">
        <f>IF(J925&lt;&gt;0,(ABS(M925*Constants!$B$10)+50)/100,MAX(Q924-ABS(O925*Constants!$B$4),0))</f>
        <v>0.54005</v>
      </c>
      <c r="R925">
        <f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400.5</v>
      </c>
      <c r="S925">
        <f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400.5</v>
      </c>
      <c r="T925">
        <f t="shared" si="240"/>
        <v>400.5</v>
      </c>
      <c r="U925">
        <f t="shared" si="241"/>
        <v>400.5</v>
      </c>
      <c r="V925">
        <f>IF(I925&lt;&gt;0,(ABS(R925*Constants!$B$4)+50)/100,IF(R925=0,MAX((0-ABS(T925*Constants!$B$4)),0),(ABS(R925*Constants!$B$4)+50)/100))</f>
        <v>501.125</v>
      </c>
      <c r="W925">
        <f>IF(J925&lt;&gt;0,(ABS(S925*Constants!$B$4)+50)/100,IF(S925=0,MAX((0-ABS(U925*Constants!$B$4)),0),(ABS(S925*Constants!$B$4)+50)/100))</f>
        <v>501.125</v>
      </c>
      <c r="X925">
        <f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400.5</v>
      </c>
      <c r="Y925">
        <f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400.5</v>
      </c>
      <c r="Z925">
        <f t="shared" si="242"/>
        <v>400.5</v>
      </c>
      <c r="AA925">
        <f t="shared" si="243"/>
        <v>400.5</v>
      </c>
      <c r="AB925">
        <f>IF(I925&lt;&gt;0,(ABS(X925*Constants!$B$10)+50)/100,IF(X925=0,MAX((AB924-ABS(Z925*Constants!$B$4)),0),(ABS(X925*Constants!$B$4)+50)/100))</f>
        <v>0.54005</v>
      </c>
      <c r="AC925">
        <f>IF(J925&lt;&gt;0,(ABS(Y925*Constants!$B$10)+50)/100,IF(Y925=0,MAX((AC924-ABS(AA925*Constants!$B$4)),0),(ABS(Y925*Constants!$B$4)+50)/100))</f>
        <v>0.54005</v>
      </c>
      <c r="AD925">
        <f t="shared" si="244"/>
        <v>401</v>
      </c>
      <c r="AE925">
        <f t="shared" si="245"/>
        <v>400.5</v>
      </c>
      <c r="AF925">
        <f t="shared" si="246"/>
        <v>400.5</v>
      </c>
      <c r="AG925">
        <f>((Constants!$B$5*AG924)+Constants!$B$4*AD925+AH924)/(Constants!$B$5+Constants!$B$4)</f>
        <v>401</v>
      </c>
      <c r="AH925">
        <f>((Constants!$B$5*AG924)+Constants!$B$4*AD925+AH924)-(Constants!$B$5+Constants!$B$4)*AG925</f>
        <v>0</v>
      </c>
      <c r="AI925">
        <f>((Constants!$B$5*AI924)+Constants!$B$4*AE925+AJ924)/(Constants!$B$5+Constants!$B$4)</f>
        <v>400.5</v>
      </c>
      <c r="AJ925">
        <f>((Constants!$B$5*AI924)+Constants!$B$4*AE925+AJ924)-(Constants!$B$4+Constants!$B$5)*AI925</f>
        <v>0</v>
      </c>
      <c r="AK925">
        <f>((Constants!$B$5*AK924)+Constants!$B$4*AF925+AL924)/(Constants!$B$5+Constants!$B$4)</f>
        <v>400.5</v>
      </c>
      <c r="AL925">
        <f>((Constants!$B$5*AK924)+Constants!$B$4*AF925+AL924)-(Constants!$B$5+Constants!$B$4)*AK925</f>
        <v>0</v>
      </c>
      <c r="AM925">
        <f t="shared" si="247"/>
        <v>1</v>
      </c>
      <c r="AN925">
        <f t="shared" si="248"/>
        <v>1</v>
      </c>
      <c r="AO925">
        <f>(200000*(ABS(N925)-ABS(N923))+Constants!$B$7)/(2*Constants!$B$7)</f>
        <v>0.5</v>
      </c>
      <c r="AP925">
        <f>(200000*(ABS(O925)-ABS(O923))+Constants!$B$7)/(2*Constants!$B$7)</f>
        <v>0.5</v>
      </c>
      <c r="AQ925">
        <f t="shared" si="249"/>
        <v>1</v>
      </c>
      <c r="AR925">
        <f>(Constants!$B$3*Constants!$B$8*I925*K925+AS924)/(Constants!$B$9*Constants!$B$4)</f>
        <v>2.51327433628319</v>
      </c>
      <c r="AS925">
        <f>(Constants!$B$3*Constants!$B$8*I925*K925+AS924)-(AR925*Constants!$B$9*Constants!$B$4)</f>
        <v>0</v>
      </c>
      <c r="AT925">
        <f t="shared" si="250"/>
        <v>2319.75221238935</v>
      </c>
      <c r="AU925">
        <f t="array" ref="AU925">IF(SUMPRODUCT(--(SIGN(AN892:AN924)=SIGN(K893:K925)))=0,2,IF(AV924&gt;0,1,0))</f>
        <v>0</v>
      </c>
      <c r="AV925">
        <f>IF(AU925=2,ROUND(5*1000/Constants!$B$11,0),IF(AV924&gt;0,AV924-1,0))</f>
        <v>0</v>
      </c>
      <c r="AW925">
        <f t="shared" si="251"/>
        <v>0</v>
      </c>
      <c r="AX925">
        <f ca="1" t="array" ref="AX925">IF(AW925&gt;Constants!$B$12,2,IF(SUMPRODUCT(--(AX906:AX925=2))=0,0,1))</f>
        <v>2</v>
      </c>
      <c r="AZ925">
        <f t="array" ref="AZ925">IF(ABS(AG925)&gt;Constants!$B$13,2,IF(SUMPRODUCT(--(AZ905:AZ924=2))=0,0,1))</f>
        <v>0</v>
      </c>
    </row>
    <row r="926" spans="1:52">
      <c r="A926" s="3">
        <v>924</v>
      </c>
      <c r="B926">
        <f>Signals!D925</f>
        <v>1</v>
      </c>
      <c r="C926">
        <f>Signals!E925</f>
        <v>1</v>
      </c>
      <c r="D926">
        <f>Signals!G925</f>
        <v>0</v>
      </c>
      <c r="E926">
        <f>Signals!J925</f>
        <v>0</v>
      </c>
      <c r="F926">
        <f>Signals!K925</f>
        <v>0</v>
      </c>
      <c r="G926">
        <f>IF(Constants!$B$2=2,-B926,B926)</f>
        <v>1</v>
      </c>
      <c r="H926">
        <f>IF(Constants!$C$2=2,-C926,C926)</f>
        <v>1</v>
      </c>
      <c r="I926">
        <f t="shared" si="235"/>
        <v>1</v>
      </c>
      <c r="J926">
        <f t="shared" si="236"/>
        <v>1</v>
      </c>
      <c r="K926">
        <f t="shared" si="237"/>
        <v>1</v>
      </c>
      <c r="L926">
        <f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400.5</v>
      </c>
      <c r="M926">
        <f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400.5</v>
      </c>
      <c r="N926">
        <f t="shared" si="238"/>
        <v>400.5</v>
      </c>
      <c r="O926">
        <f t="shared" si="239"/>
        <v>400.5</v>
      </c>
      <c r="P926">
        <f>IF(I926&lt;&gt;0,(ABS(L926*Constants!$B$10)+50)/100,MAX(P925-ABS(N926*Constants!$B$4),0))</f>
        <v>0.54005</v>
      </c>
      <c r="Q926">
        <f>IF(J926&lt;&gt;0,(ABS(M926*Constants!$B$10)+50)/100,MAX(Q925-ABS(O926*Constants!$B$4),0))</f>
        <v>0.54005</v>
      </c>
      <c r="R926">
        <f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400.5</v>
      </c>
      <c r="S926">
        <f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400.5</v>
      </c>
      <c r="T926">
        <f t="shared" si="240"/>
        <v>400.5</v>
      </c>
      <c r="U926">
        <f t="shared" si="241"/>
        <v>400.5</v>
      </c>
      <c r="V926">
        <f>IF(I926&lt;&gt;0,(ABS(R926*Constants!$B$4)+50)/100,IF(R926=0,MAX((0-ABS(T926*Constants!$B$4)),0),(ABS(R926*Constants!$B$4)+50)/100))</f>
        <v>501.125</v>
      </c>
      <c r="W926">
        <f>IF(J926&lt;&gt;0,(ABS(S926*Constants!$B$4)+50)/100,IF(S926=0,MAX((0-ABS(U926*Constants!$B$4)),0),(ABS(S926*Constants!$B$4)+50)/100))</f>
        <v>501.125</v>
      </c>
      <c r="X926">
        <f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400.5</v>
      </c>
      <c r="Y926">
        <f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400.5</v>
      </c>
      <c r="Z926">
        <f t="shared" si="242"/>
        <v>400.5</v>
      </c>
      <c r="AA926">
        <f t="shared" si="243"/>
        <v>400.5</v>
      </c>
      <c r="AB926">
        <f>IF(I926&lt;&gt;0,(ABS(X926*Constants!$B$10)+50)/100,IF(X926=0,MAX((AB925-ABS(Z926*Constants!$B$4)),0),(ABS(X926*Constants!$B$4)+50)/100))</f>
        <v>0.54005</v>
      </c>
      <c r="AC926">
        <f>IF(J926&lt;&gt;0,(ABS(Y926*Constants!$B$10)+50)/100,IF(Y926=0,MAX((AC925-ABS(AA926*Constants!$B$4)),0),(ABS(Y926*Constants!$B$4)+50)/100))</f>
        <v>0.54005</v>
      </c>
      <c r="AD926">
        <f t="shared" si="244"/>
        <v>401</v>
      </c>
      <c r="AE926">
        <f t="shared" si="245"/>
        <v>400.5</v>
      </c>
      <c r="AF926">
        <f t="shared" si="246"/>
        <v>400.5</v>
      </c>
      <c r="AG926">
        <f>((Constants!$B$5*AG925)+Constants!$B$4*AD926+AH925)/(Constants!$B$5+Constants!$B$4)</f>
        <v>401</v>
      </c>
      <c r="AH926">
        <f>((Constants!$B$5*AG925)+Constants!$B$4*AD926+AH925)-(Constants!$B$5+Constants!$B$4)*AG926</f>
        <v>0</v>
      </c>
      <c r="AI926">
        <f>((Constants!$B$5*AI925)+Constants!$B$4*AE926+AJ925)/(Constants!$B$5+Constants!$B$4)</f>
        <v>400.5</v>
      </c>
      <c r="AJ926">
        <f>((Constants!$B$5*AI925)+Constants!$B$4*AE926+AJ925)-(Constants!$B$4+Constants!$B$5)*AI926</f>
        <v>0</v>
      </c>
      <c r="AK926">
        <f>((Constants!$B$5*AK925)+Constants!$B$4*AF926+AL925)/(Constants!$B$5+Constants!$B$4)</f>
        <v>400.5</v>
      </c>
      <c r="AL926">
        <f>((Constants!$B$5*AK925)+Constants!$B$4*AF926+AL925)-(Constants!$B$5+Constants!$B$4)*AK926</f>
        <v>0</v>
      </c>
      <c r="AM926">
        <f t="shared" si="247"/>
        <v>1</v>
      </c>
      <c r="AN926">
        <f t="shared" si="248"/>
        <v>1</v>
      </c>
      <c r="AO926">
        <f>(200000*(ABS(N926)-ABS(N924))+Constants!$B$7)/(2*Constants!$B$7)</f>
        <v>0.5</v>
      </c>
      <c r="AP926">
        <f>(200000*(ABS(O926)-ABS(O924))+Constants!$B$7)/(2*Constants!$B$7)</f>
        <v>0.5</v>
      </c>
      <c r="AQ926">
        <f t="shared" si="249"/>
        <v>1</v>
      </c>
      <c r="AR926">
        <f>(Constants!$B$3*Constants!$B$8*I926*K926+AS925)/(Constants!$B$9*Constants!$B$4)</f>
        <v>2.51327433628319</v>
      </c>
      <c r="AS926">
        <f>(Constants!$B$3*Constants!$B$8*I926*K926+AS925)-(AR926*Constants!$B$9*Constants!$B$4)</f>
        <v>0</v>
      </c>
      <c r="AT926">
        <f t="shared" si="250"/>
        <v>2322.26548672563</v>
      </c>
      <c r="AU926">
        <f t="array" ref="AU926">IF(SUMPRODUCT(--(SIGN(AN893:AN925)=SIGN(K894:K926)))=0,2,IF(AV925&gt;0,1,0))</f>
        <v>0</v>
      </c>
      <c r="AV926">
        <f>IF(AU926=2,ROUND(5*1000/Constants!$B$11,0),IF(AV925&gt;0,AV925-1,0))</f>
        <v>0</v>
      </c>
      <c r="AW926">
        <f t="shared" si="251"/>
        <v>0</v>
      </c>
      <c r="AX926">
        <f ca="1" t="array" ref="AX926">IF(AW926&gt;Constants!$B$12,2,IF(SUMPRODUCT(--(AX907:AX926=2))=0,0,1))</f>
        <v>2</v>
      </c>
      <c r="AZ926">
        <f t="array" ref="AZ926">IF(ABS(AG926)&gt;Constants!$B$13,2,IF(SUMPRODUCT(--(AZ906:AZ925=2))=0,0,1))</f>
        <v>0</v>
      </c>
    </row>
    <row r="927" spans="1:52">
      <c r="A927" s="3">
        <v>925</v>
      </c>
      <c r="B927">
        <f>Signals!D926</f>
        <v>1</v>
      </c>
      <c r="C927">
        <f>Signals!E926</f>
        <v>1</v>
      </c>
      <c r="D927">
        <f>Signals!G926</f>
        <v>0</v>
      </c>
      <c r="E927">
        <f>Signals!J926</f>
        <v>0</v>
      </c>
      <c r="F927">
        <f>Signals!K926</f>
        <v>0</v>
      </c>
      <c r="G927">
        <f>IF(Constants!$B$2=2,-B927,B927)</f>
        <v>1</v>
      </c>
      <c r="H927">
        <f>IF(Constants!$C$2=2,-C927,C927)</f>
        <v>1</v>
      </c>
      <c r="I927">
        <f t="shared" si="235"/>
        <v>1</v>
      </c>
      <c r="J927">
        <f t="shared" si="236"/>
        <v>1</v>
      </c>
      <c r="K927">
        <f t="shared" si="237"/>
        <v>1</v>
      </c>
      <c r="L927">
        <f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400.5</v>
      </c>
      <c r="M927">
        <f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400.5</v>
      </c>
      <c r="N927">
        <f t="shared" si="238"/>
        <v>400.5</v>
      </c>
      <c r="O927">
        <f t="shared" si="239"/>
        <v>400.5</v>
      </c>
      <c r="P927">
        <f>IF(I927&lt;&gt;0,(ABS(L927*Constants!$B$10)+50)/100,MAX(P926-ABS(N927*Constants!$B$4),0))</f>
        <v>0.54005</v>
      </c>
      <c r="Q927">
        <f>IF(J927&lt;&gt;0,(ABS(M927*Constants!$B$10)+50)/100,MAX(Q926-ABS(O927*Constants!$B$4),0))</f>
        <v>0.54005</v>
      </c>
      <c r="R927">
        <f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400.5</v>
      </c>
      <c r="S927">
        <f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400.5</v>
      </c>
      <c r="T927">
        <f t="shared" si="240"/>
        <v>400.5</v>
      </c>
      <c r="U927">
        <f t="shared" si="241"/>
        <v>400.5</v>
      </c>
      <c r="V927">
        <f>IF(I927&lt;&gt;0,(ABS(R927*Constants!$B$4)+50)/100,IF(R927=0,MAX((0-ABS(T927*Constants!$B$4)),0),(ABS(R927*Constants!$B$4)+50)/100))</f>
        <v>501.125</v>
      </c>
      <c r="W927">
        <f>IF(J927&lt;&gt;0,(ABS(S927*Constants!$B$4)+50)/100,IF(S927=0,MAX((0-ABS(U927*Constants!$B$4)),0),(ABS(S927*Constants!$B$4)+50)/100))</f>
        <v>501.125</v>
      </c>
      <c r="X927">
        <f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400.5</v>
      </c>
      <c r="Y927">
        <f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400.5</v>
      </c>
      <c r="Z927">
        <f t="shared" si="242"/>
        <v>400.5</v>
      </c>
      <c r="AA927">
        <f t="shared" si="243"/>
        <v>400.5</v>
      </c>
      <c r="AB927">
        <f>IF(I927&lt;&gt;0,(ABS(X927*Constants!$B$10)+50)/100,IF(X927=0,MAX((AB926-ABS(Z927*Constants!$B$4)),0),(ABS(X927*Constants!$B$4)+50)/100))</f>
        <v>0.54005</v>
      </c>
      <c r="AC927">
        <f>IF(J927&lt;&gt;0,(ABS(Y927*Constants!$B$10)+50)/100,IF(Y927=0,MAX((AC926-ABS(AA927*Constants!$B$4)),0),(ABS(Y927*Constants!$B$4)+50)/100))</f>
        <v>0.54005</v>
      </c>
      <c r="AD927">
        <f t="shared" si="244"/>
        <v>401</v>
      </c>
      <c r="AE927">
        <f t="shared" si="245"/>
        <v>400.5</v>
      </c>
      <c r="AF927">
        <f t="shared" si="246"/>
        <v>400.5</v>
      </c>
      <c r="AG927">
        <f>((Constants!$B$5*AG926)+Constants!$B$4*AD927+AH926)/(Constants!$B$5+Constants!$B$4)</f>
        <v>401</v>
      </c>
      <c r="AH927">
        <f>((Constants!$B$5*AG926)+Constants!$B$4*AD927+AH926)-(Constants!$B$5+Constants!$B$4)*AG927</f>
        <v>0</v>
      </c>
      <c r="AI927">
        <f>((Constants!$B$5*AI926)+Constants!$B$4*AE927+AJ926)/(Constants!$B$5+Constants!$B$4)</f>
        <v>400.5</v>
      </c>
      <c r="AJ927">
        <f>((Constants!$B$5*AI926)+Constants!$B$4*AE927+AJ926)-(Constants!$B$4+Constants!$B$5)*AI927</f>
        <v>0</v>
      </c>
      <c r="AK927">
        <f>((Constants!$B$5*AK926)+Constants!$B$4*AF927+AL926)/(Constants!$B$5+Constants!$B$4)</f>
        <v>400.5</v>
      </c>
      <c r="AL927">
        <f>((Constants!$B$5*AK926)+Constants!$B$4*AF927+AL926)-(Constants!$B$5+Constants!$B$4)*AK927</f>
        <v>0</v>
      </c>
      <c r="AM927">
        <f t="shared" si="247"/>
        <v>1</v>
      </c>
      <c r="AN927">
        <f t="shared" si="248"/>
        <v>1</v>
      </c>
      <c r="AO927">
        <f>(200000*(ABS(N927)-ABS(N925))+Constants!$B$7)/(2*Constants!$B$7)</f>
        <v>0.5</v>
      </c>
      <c r="AP927">
        <f>(200000*(ABS(O927)-ABS(O925))+Constants!$B$7)/(2*Constants!$B$7)</f>
        <v>0.5</v>
      </c>
      <c r="AQ927">
        <f t="shared" si="249"/>
        <v>1</v>
      </c>
      <c r="AR927">
        <f>(Constants!$B$3*Constants!$B$8*I927*K927+AS926)/(Constants!$B$9*Constants!$B$4)</f>
        <v>2.51327433628319</v>
      </c>
      <c r="AS927">
        <f>(Constants!$B$3*Constants!$B$8*I927*K927+AS926)-(AR927*Constants!$B$9*Constants!$B$4)</f>
        <v>0</v>
      </c>
      <c r="AT927">
        <f t="shared" si="250"/>
        <v>2324.77876106192</v>
      </c>
      <c r="AU927">
        <f t="array" ref="AU927">IF(SUMPRODUCT(--(SIGN(AN894:AN926)=SIGN(K895:K927)))=0,2,IF(AV926&gt;0,1,0))</f>
        <v>0</v>
      </c>
      <c r="AV927">
        <f>IF(AU927=2,ROUND(5*1000/Constants!$B$11,0),IF(AV926&gt;0,AV926-1,0))</f>
        <v>0</v>
      </c>
      <c r="AW927">
        <f t="shared" si="251"/>
        <v>0</v>
      </c>
      <c r="AX927">
        <f ca="1" t="array" ref="AX927">IF(AW927&gt;Constants!$B$12,2,IF(SUMPRODUCT(--(AX908:AX927=2))=0,0,1))</f>
        <v>2</v>
      </c>
      <c r="AZ927">
        <f t="array" ref="AZ927">IF(ABS(AG927)&gt;Constants!$B$13,2,IF(SUMPRODUCT(--(AZ907:AZ926=2))=0,0,1))</f>
        <v>0</v>
      </c>
    </row>
    <row r="928" spans="1:52">
      <c r="A928" s="3">
        <v>926</v>
      </c>
      <c r="B928">
        <f>Signals!D927</f>
        <v>1</v>
      </c>
      <c r="C928">
        <f>Signals!E927</f>
        <v>1</v>
      </c>
      <c r="D928">
        <f>Signals!G927</f>
        <v>0</v>
      </c>
      <c r="E928">
        <f>Signals!J927</f>
        <v>0</v>
      </c>
      <c r="F928">
        <f>Signals!K927</f>
        <v>0</v>
      </c>
      <c r="G928">
        <f>IF(Constants!$B$2=2,-B928,B928)</f>
        <v>1</v>
      </c>
      <c r="H928">
        <f>IF(Constants!$C$2=2,-C928,C928)</f>
        <v>1</v>
      </c>
      <c r="I928">
        <f t="shared" si="235"/>
        <v>1</v>
      </c>
      <c r="J928">
        <f t="shared" si="236"/>
        <v>1</v>
      </c>
      <c r="K928">
        <f t="shared" si="237"/>
        <v>1</v>
      </c>
      <c r="L928">
        <f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400.5</v>
      </c>
      <c r="M928">
        <f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400.5</v>
      </c>
      <c r="N928">
        <f t="shared" si="238"/>
        <v>400.5</v>
      </c>
      <c r="O928">
        <f t="shared" si="239"/>
        <v>400.5</v>
      </c>
      <c r="P928">
        <f>IF(I928&lt;&gt;0,(ABS(L928*Constants!$B$10)+50)/100,MAX(P927-ABS(N928*Constants!$B$4),0))</f>
        <v>0.54005</v>
      </c>
      <c r="Q928">
        <f>IF(J928&lt;&gt;0,(ABS(M928*Constants!$B$10)+50)/100,MAX(Q927-ABS(O928*Constants!$B$4),0))</f>
        <v>0.54005</v>
      </c>
      <c r="R928">
        <f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400.5</v>
      </c>
      <c r="S928">
        <f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400.5</v>
      </c>
      <c r="T928">
        <f t="shared" si="240"/>
        <v>400.5</v>
      </c>
      <c r="U928">
        <f t="shared" si="241"/>
        <v>400.5</v>
      </c>
      <c r="V928">
        <f>IF(I928&lt;&gt;0,(ABS(R928*Constants!$B$4)+50)/100,IF(R928=0,MAX((0-ABS(T928*Constants!$B$4)),0),(ABS(R928*Constants!$B$4)+50)/100))</f>
        <v>501.125</v>
      </c>
      <c r="W928">
        <f>IF(J928&lt;&gt;0,(ABS(S928*Constants!$B$4)+50)/100,IF(S928=0,MAX((0-ABS(U928*Constants!$B$4)),0),(ABS(S928*Constants!$B$4)+50)/100))</f>
        <v>501.125</v>
      </c>
      <c r="X928">
        <f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400.5</v>
      </c>
      <c r="Y928">
        <f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400.5</v>
      </c>
      <c r="Z928">
        <f t="shared" si="242"/>
        <v>400.5</v>
      </c>
      <c r="AA928">
        <f t="shared" si="243"/>
        <v>400.5</v>
      </c>
      <c r="AB928">
        <f>IF(I928&lt;&gt;0,(ABS(X928*Constants!$B$10)+50)/100,IF(X928=0,MAX((AB927-ABS(Z928*Constants!$B$4)),0),(ABS(X928*Constants!$B$4)+50)/100))</f>
        <v>0.54005</v>
      </c>
      <c r="AC928">
        <f>IF(J928&lt;&gt;0,(ABS(Y928*Constants!$B$10)+50)/100,IF(Y928=0,MAX((AC927-ABS(AA928*Constants!$B$4)),0),(ABS(Y928*Constants!$B$4)+50)/100))</f>
        <v>0.54005</v>
      </c>
      <c r="AD928">
        <f t="shared" si="244"/>
        <v>401</v>
      </c>
      <c r="AE928">
        <f t="shared" si="245"/>
        <v>400.5</v>
      </c>
      <c r="AF928">
        <f t="shared" si="246"/>
        <v>400.5</v>
      </c>
      <c r="AG928">
        <f>((Constants!$B$5*AG927)+Constants!$B$4*AD928+AH927)/(Constants!$B$5+Constants!$B$4)</f>
        <v>401</v>
      </c>
      <c r="AH928">
        <f>((Constants!$B$5*AG927)+Constants!$B$4*AD928+AH927)-(Constants!$B$5+Constants!$B$4)*AG928</f>
        <v>0</v>
      </c>
      <c r="AI928">
        <f>((Constants!$B$5*AI927)+Constants!$B$4*AE928+AJ927)/(Constants!$B$5+Constants!$B$4)</f>
        <v>400.5</v>
      </c>
      <c r="AJ928">
        <f>((Constants!$B$5*AI927)+Constants!$B$4*AE928+AJ927)-(Constants!$B$4+Constants!$B$5)*AI928</f>
        <v>0</v>
      </c>
      <c r="AK928">
        <f>((Constants!$B$5*AK927)+Constants!$B$4*AF928+AL927)/(Constants!$B$5+Constants!$B$4)</f>
        <v>400.5</v>
      </c>
      <c r="AL928">
        <f>((Constants!$B$5*AK927)+Constants!$B$4*AF928+AL927)-(Constants!$B$5+Constants!$B$4)*AK928</f>
        <v>0</v>
      </c>
      <c r="AM928">
        <f t="shared" si="247"/>
        <v>1</v>
      </c>
      <c r="AN928">
        <f t="shared" si="248"/>
        <v>1</v>
      </c>
      <c r="AO928">
        <f>(200000*(ABS(N928)-ABS(N926))+Constants!$B$7)/(2*Constants!$B$7)</f>
        <v>0.5</v>
      </c>
      <c r="AP928">
        <f>(200000*(ABS(O928)-ABS(O926))+Constants!$B$7)/(2*Constants!$B$7)</f>
        <v>0.5</v>
      </c>
      <c r="AQ928">
        <f t="shared" si="249"/>
        <v>1</v>
      </c>
      <c r="AR928">
        <f>(Constants!$B$3*Constants!$B$8*I928*K928+AS927)/(Constants!$B$9*Constants!$B$4)</f>
        <v>2.51327433628319</v>
      </c>
      <c r="AS928">
        <f>(Constants!$B$3*Constants!$B$8*I928*K928+AS927)-(AR928*Constants!$B$9*Constants!$B$4)</f>
        <v>0</v>
      </c>
      <c r="AT928">
        <f t="shared" si="250"/>
        <v>2327.2920353982</v>
      </c>
      <c r="AU928">
        <f t="array" ref="AU928">IF(SUMPRODUCT(--(SIGN(AN895:AN927)=SIGN(K896:K928)))=0,2,IF(AV927&gt;0,1,0))</f>
        <v>0</v>
      </c>
      <c r="AV928">
        <f>IF(AU928=2,ROUND(5*1000/Constants!$B$11,0),IF(AV927&gt;0,AV927-1,0))</f>
        <v>0</v>
      </c>
      <c r="AW928">
        <f t="shared" si="251"/>
        <v>0</v>
      </c>
      <c r="AX928">
        <f ca="1" t="array" ref="AX928">IF(AW928&gt;Constants!$B$12,2,IF(SUMPRODUCT(--(AX909:AX928=2))=0,0,1))</f>
        <v>2</v>
      </c>
      <c r="AZ928">
        <f t="array" ref="AZ928">IF(ABS(AG928)&gt;Constants!$B$13,2,IF(SUMPRODUCT(--(AZ908:AZ927=2))=0,0,1))</f>
        <v>0</v>
      </c>
    </row>
    <row r="929" spans="1:52">
      <c r="A929" s="3">
        <v>927</v>
      </c>
      <c r="B929">
        <f>Signals!D928</f>
        <v>1</v>
      </c>
      <c r="C929">
        <f>Signals!E928</f>
        <v>1</v>
      </c>
      <c r="D929">
        <f>Signals!G928</f>
        <v>0</v>
      </c>
      <c r="E929">
        <f>Signals!J928</f>
        <v>0</v>
      </c>
      <c r="F929">
        <f>Signals!K928</f>
        <v>0</v>
      </c>
      <c r="G929">
        <f>IF(Constants!$B$2=2,-B929,B929)</f>
        <v>1</v>
      </c>
      <c r="H929">
        <f>IF(Constants!$C$2=2,-C929,C929)</f>
        <v>1</v>
      </c>
      <c r="I929">
        <f t="shared" si="235"/>
        <v>1</v>
      </c>
      <c r="J929">
        <f t="shared" si="236"/>
        <v>1</v>
      </c>
      <c r="K929">
        <f t="shared" si="237"/>
        <v>1</v>
      </c>
      <c r="L929">
        <f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400.5</v>
      </c>
      <c r="M929">
        <f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400.5</v>
      </c>
      <c r="N929">
        <f t="shared" si="238"/>
        <v>400.5</v>
      </c>
      <c r="O929">
        <f t="shared" si="239"/>
        <v>400.5</v>
      </c>
      <c r="P929">
        <f>IF(I929&lt;&gt;0,(ABS(L929*Constants!$B$10)+50)/100,MAX(P928-ABS(N929*Constants!$B$4),0))</f>
        <v>0.54005</v>
      </c>
      <c r="Q929">
        <f>IF(J929&lt;&gt;0,(ABS(M929*Constants!$B$10)+50)/100,MAX(Q928-ABS(O929*Constants!$B$4),0))</f>
        <v>0.54005</v>
      </c>
      <c r="R929">
        <f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400.5</v>
      </c>
      <c r="S929">
        <f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400.5</v>
      </c>
      <c r="T929">
        <f t="shared" si="240"/>
        <v>400.5</v>
      </c>
      <c r="U929">
        <f t="shared" si="241"/>
        <v>400.5</v>
      </c>
      <c r="V929">
        <f>IF(I929&lt;&gt;0,(ABS(R929*Constants!$B$4)+50)/100,IF(R929=0,MAX((0-ABS(T929*Constants!$B$4)),0),(ABS(R929*Constants!$B$4)+50)/100))</f>
        <v>501.125</v>
      </c>
      <c r="W929">
        <f>IF(J929&lt;&gt;0,(ABS(S929*Constants!$B$4)+50)/100,IF(S929=0,MAX((0-ABS(U929*Constants!$B$4)),0),(ABS(S929*Constants!$B$4)+50)/100))</f>
        <v>501.125</v>
      </c>
      <c r="X929">
        <f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400.5</v>
      </c>
      <c r="Y929">
        <f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400.5</v>
      </c>
      <c r="Z929">
        <f t="shared" si="242"/>
        <v>400.5</v>
      </c>
      <c r="AA929">
        <f t="shared" si="243"/>
        <v>400.5</v>
      </c>
      <c r="AB929">
        <f>IF(I929&lt;&gt;0,(ABS(X929*Constants!$B$10)+50)/100,IF(X929=0,MAX((AB928-ABS(Z929*Constants!$B$4)),0),(ABS(X929*Constants!$B$4)+50)/100))</f>
        <v>0.54005</v>
      </c>
      <c r="AC929">
        <f>IF(J929&lt;&gt;0,(ABS(Y929*Constants!$B$10)+50)/100,IF(Y929=0,MAX((AC928-ABS(AA929*Constants!$B$4)),0),(ABS(Y929*Constants!$B$4)+50)/100))</f>
        <v>0.54005</v>
      </c>
      <c r="AD929">
        <f t="shared" si="244"/>
        <v>401</v>
      </c>
      <c r="AE929">
        <f t="shared" si="245"/>
        <v>400.5</v>
      </c>
      <c r="AF929">
        <f t="shared" si="246"/>
        <v>400.5</v>
      </c>
      <c r="AG929">
        <f>((Constants!$B$5*AG928)+Constants!$B$4*AD929+AH928)/(Constants!$B$5+Constants!$B$4)</f>
        <v>401</v>
      </c>
      <c r="AH929">
        <f>((Constants!$B$5*AG928)+Constants!$B$4*AD929+AH928)-(Constants!$B$5+Constants!$B$4)*AG929</f>
        <v>0</v>
      </c>
      <c r="AI929">
        <f>((Constants!$B$5*AI928)+Constants!$B$4*AE929+AJ928)/(Constants!$B$5+Constants!$B$4)</f>
        <v>400.5</v>
      </c>
      <c r="AJ929">
        <f>((Constants!$B$5*AI928)+Constants!$B$4*AE929+AJ928)-(Constants!$B$4+Constants!$B$5)*AI929</f>
        <v>0</v>
      </c>
      <c r="AK929">
        <f>((Constants!$B$5*AK928)+Constants!$B$4*AF929+AL928)/(Constants!$B$5+Constants!$B$4)</f>
        <v>400.5</v>
      </c>
      <c r="AL929">
        <f>((Constants!$B$5*AK928)+Constants!$B$4*AF929+AL928)-(Constants!$B$5+Constants!$B$4)*AK929</f>
        <v>0</v>
      </c>
      <c r="AM929">
        <f t="shared" si="247"/>
        <v>1</v>
      </c>
      <c r="AN929">
        <f t="shared" si="248"/>
        <v>1</v>
      </c>
      <c r="AO929">
        <f>(200000*(ABS(N929)-ABS(N927))+Constants!$B$7)/(2*Constants!$B$7)</f>
        <v>0.5</v>
      </c>
      <c r="AP929">
        <f>(200000*(ABS(O929)-ABS(O927))+Constants!$B$7)/(2*Constants!$B$7)</f>
        <v>0.5</v>
      </c>
      <c r="AQ929">
        <f t="shared" si="249"/>
        <v>1</v>
      </c>
      <c r="AR929">
        <f>(Constants!$B$3*Constants!$B$8*I929*K929+AS928)/(Constants!$B$9*Constants!$B$4)</f>
        <v>2.51327433628319</v>
      </c>
      <c r="AS929">
        <f>(Constants!$B$3*Constants!$B$8*I929*K929+AS928)-(AR929*Constants!$B$9*Constants!$B$4)</f>
        <v>0</v>
      </c>
      <c r="AT929">
        <f t="shared" si="250"/>
        <v>2329.80530973448</v>
      </c>
      <c r="AU929">
        <f t="array" ref="AU929">IF(SUMPRODUCT(--(SIGN(AN896:AN928)=SIGN(K897:K929)))=0,2,IF(AV928&gt;0,1,0))</f>
        <v>0</v>
      </c>
      <c r="AV929">
        <f>IF(AU929=2,ROUND(5*1000/Constants!$B$11,0),IF(AV928&gt;0,AV928-1,0))</f>
        <v>0</v>
      </c>
      <c r="AW929">
        <f t="shared" si="251"/>
        <v>0</v>
      </c>
      <c r="AX929">
        <f ca="1" t="array" ref="AX929">IF(AW929&gt;Constants!$B$12,2,IF(SUMPRODUCT(--(AX910:AX929=2))=0,0,1))</f>
        <v>2</v>
      </c>
      <c r="AZ929">
        <f t="array" ref="AZ929">IF(ABS(AG929)&gt;Constants!$B$13,2,IF(SUMPRODUCT(--(AZ909:AZ928=2))=0,0,1))</f>
        <v>0</v>
      </c>
    </row>
    <row r="930" spans="1:52">
      <c r="A930" s="3">
        <v>928</v>
      </c>
      <c r="B930">
        <f>Signals!D929</f>
        <v>1</v>
      </c>
      <c r="C930">
        <f>Signals!E929</f>
        <v>1</v>
      </c>
      <c r="D930">
        <f>Signals!G929</f>
        <v>0</v>
      </c>
      <c r="E930">
        <f>Signals!J929</f>
        <v>0</v>
      </c>
      <c r="F930">
        <f>Signals!K929</f>
        <v>0</v>
      </c>
      <c r="G930">
        <f>IF(Constants!$B$2=2,-B930,B930)</f>
        <v>1</v>
      </c>
      <c r="H930">
        <f>IF(Constants!$C$2=2,-C930,C930)</f>
        <v>1</v>
      </c>
      <c r="I930">
        <f t="shared" si="235"/>
        <v>1</v>
      </c>
      <c r="J930">
        <f t="shared" si="236"/>
        <v>1</v>
      </c>
      <c r="K930">
        <f t="shared" si="237"/>
        <v>1</v>
      </c>
      <c r="L930">
        <f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400.5</v>
      </c>
      <c r="M930">
        <f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400.5</v>
      </c>
      <c r="N930">
        <f t="shared" si="238"/>
        <v>400.5</v>
      </c>
      <c r="O930">
        <f t="shared" si="239"/>
        <v>400.5</v>
      </c>
      <c r="P930">
        <f>IF(I930&lt;&gt;0,(ABS(L930*Constants!$B$10)+50)/100,MAX(P929-ABS(N930*Constants!$B$4),0))</f>
        <v>0.54005</v>
      </c>
      <c r="Q930">
        <f>IF(J930&lt;&gt;0,(ABS(M930*Constants!$B$10)+50)/100,MAX(Q929-ABS(O930*Constants!$B$4),0))</f>
        <v>0.54005</v>
      </c>
      <c r="R930">
        <f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400.5</v>
      </c>
      <c r="S930">
        <f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400.5</v>
      </c>
      <c r="T930">
        <f t="shared" si="240"/>
        <v>400.5</v>
      </c>
      <c r="U930">
        <f t="shared" si="241"/>
        <v>400.5</v>
      </c>
      <c r="V930">
        <f>IF(I930&lt;&gt;0,(ABS(R930*Constants!$B$4)+50)/100,IF(R930=0,MAX((0-ABS(T930*Constants!$B$4)),0),(ABS(R930*Constants!$B$4)+50)/100))</f>
        <v>501.125</v>
      </c>
      <c r="W930">
        <f>IF(J930&lt;&gt;0,(ABS(S930*Constants!$B$4)+50)/100,IF(S930=0,MAX((0-ABS(U930*Constants!$B$4)),0),(ABS(S930*Constants!$B$4)+50)/100))</f>
        <v>501.125</v>
      </c>
      <c r="X930">
        <f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400.5</v>
      </c>
      <c r="Y930">
        <f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400.5</v>
      </c>
      <c r="Z930">
        <f t="shared" si="242"/>
        <v>400.5</v>
      </c>
      <c r="AA930">
        <f t="shared" si="243"/>
        <v>400.5</v>
      </c>
      <c r="AB930">
        <f>IF(I930&lt;&gt;0,(ABS(X930*Constants!$B$10)+50)/100,IF(X930=0,MAX((AB929-ABS(Z930*Constants!$B$4)),0),(ABS(X930*Constants!$B$4)+50)/100))</f>
        <v>0.54005</v>
      </c>
      <c r="AC930">
        <f>IF(J930&lt;&gt;0,(ABS(Y930*Constants!$B$10)+50)/100,IF(Y930=0,MAX((AC929-ABS(AA930*Constants!$B$4)),0),(ABS(Y930*Constants!$B$4)+50)/100))</f>
        <v>0.54005</v>
      </c>
      <c r="AD930">
        <f t="shared" si="244"/>
        <v>401</v>
      </c>
      <c r="AE930">
        <f t="shared" si="245"/>
        <v>400.5</v>
      </c>
      <c r="AF930">
        <f t="shared" si="246"/>
        <v>400.5</v>
      </c>
      <c r="AG930">
        <f>((Constants!$B$5*AG929)+Constants!$B$4*AD930+AH929)/(Constants!$B$5+Constants!$B$4)</f>
        <v>401</v>
      </c>
      <c r="AH930">
        <f>((Constants!$B$5*AG929)+Constants!$B$4*AD930+AH929)-(Constants!$B$5+Constants!$B$4)*AG930</f>
        <v>0</v>
      </c>
      <c r="AI930">
        <f>((Constants!$B$5*AI929)+Constants!$B$4*AE930+AJ929)/(Constants!$B$5+Constants!$B$4)</f>
        <v>400.5</v>
      </c>
      <c r="AJ930">
        <f>((Constants!$B$5*AI929)+Constants!$B$4*AE930+AJ929)-(Constants!$B$4+Constants!$B$5)*AI930</f>
        <v>0</v>
      </c>
      <c r="AK930">
        <f>((Constants!$B$5*AK929)+Constants!$B$4*AF930+AL929)/(Constants!$B$5+Constants!$B$4)</f>
        <v>400.5</v>
      </c>
      <c r="AL930">
        <f>((Constants!$B$5*AK929)+Constants!$B$4*AF930+AL929)-(Constants!$B$5+Constants!$B$4)*AK930</f>
        <v>0</v>
      </c>
      <c r="AM930">
        <f t="shared" si="247"/>
        <v>1</v>
      </c>
      <c r="AN930">
        <f t="shared" si="248"/>
        <v>1</v>
      </c>
      <c r="AO930">
        <f>(200000*(ABS(N930)-ABS(N928))+Constants!$B$7)/(2*Constants!$B$7)</f>
        <v>0.5</v>
      </c>
      <c r="AP930">
        <f>(200000*(ABS(O930)-ABS(O928))+Constants!$B$7)/(2*Constants!$B$7)</f>
        <v>0.5</v>
      </c>
      <c r="AQ930">
        <f t="shared" si="249"/>
        <v>1</v>
      </c>
      <c r="AR930">
        <f>(Constants!$B$3*Constants!$B$8*I930*K930+AS929)/(Constants!$B$9*Constants!$B$4)</f>
        <v>2.51327433628319</v>
      </c>
      <c r="AS930">
        <f>(Constants!$B$3*Constants!$B$8*I930*K930+AS929)-(AR930*Constants!$B$9*Constants!$B$4)</f>
        <v>0</v>
      </c>
      <c r="AT930">
        <f t="shared" si="250"/>
        <v>2332.31858407077</v>
      </c>
      <c r="AU930">
        <f t="array" ref="AU930">IF(SUMPRODUCT(--(SIGN(AN897:AN929)=SIGN(K898:K930)))=0,2,IF(AV929&gt;0,1,0))</f>
        <v>0</v>
      </c>
      <c r="AV930">
        <f>IF(AU930=2,ROUND(5*1000/Constants!$B$11,0),IF(AV929&gt;0,AV929-1,0))</f>
        <v>0</v>
      </c>
      <c r="AW930">
        <f t="shared" si="251"/>
        <v>0</v>
      </c>
      <c r="AX930">
        <f ca="1" t="array" ref="AX930">IF(AW930&gt;Constants!$B$12,2,IF(SUMPRODUCT(--(AX911:AX930=2))=0,0,1))</f>
        <v>2</v>
      </c>
      <c r="AZ930">
        <f t="array" ref="AZ930">IF(ABS(AG930)&gt;Constants!$B$13,2,IF(SUMPRODUCT(--(AZ910:AZ929=2))=0,0,1))</f>
        <v>0</v>
      </c>
    </row>
    <row r="931" spans="1:52">
      <c r="A931" s="3">
        <v>929</v>
      </c>
      <c r="B931">
        <f>Signals!D930</f>
        <v>1</v>
      </c>
      <c r="C931">
        <f>Signals!E930</f>
        <v>1</v>
      </c>
      <c r="D931">
        <f>Signals!G930</f>
        <v>0</v>
      </c>
      <c r="E931">
        <f>Signals!J930</f>
        <v>0</v>
      </c>
      <c r="F931">
        <f>Signals!K930</f>
        <v>0</v>
      </c>
      <c r="G931">
        <f>IF(Constants!$B$2=2,-B931,B931)</f>
        <v>1</v>
      </c>
      <c r="H931">
        <f>IF(Constants!$C$2=2,-C931,C931)</f>
        <v>1</v>
      </c>
      <c r="I931">
        <f t="shared" si="235"/>
        <v>1</v>
      </c>
      <c r="J931">
        <f t="shared" si="236"/>
        <v>1</v>
      </c>
      <c r="K931">
        <f t="shared" si="237"/>
        <v>1</v>
      </c>
      <c r="L931">
        <f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400.5</v>
      </c>
      <c r="M931">
        <f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400.5</v>
      </c>
      <c r="N931">
        <f t="shared" si="238"/>
        <v>400.5</v>
      </c>
      <c r="O931">
        <f t="shared" si="239"/>
        <v>400.5</v>
      </c>
      <c r="P931">
        <f>IF(I931&lt;&gt;0,(ABS(L931*Constants!$B$10)+50)/100,MAX(P930-ABS(N931*Constants!$B$4),0))</f>
        <v>0.54005</v>
      </c>
      <c r="Q931">
        <f>IF(J931&lt;&gt;0,(ABS(M931*Constants!$B$10)+50)/100,MAX(Q930-ABS(O931*Constants!$B$4),0))</f>
        <v>0.54005</v>
      </c>
      <c r="R931">
        <f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400.5</v>
      </c>
      <c r="S931">
        <f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400.5</v>
      </c>
      <c r="T931">
        <f t="shared" si="240"/>
        <v>400.5</v>
      </c>
      <c r="U931">
        <f t="shared" si="241"/>
        <v>400.5</v>
      </c>
      <c r="V931">
        <f>IF(I931&lt;&gt;0,(ABS(R931*Constants!$B$4)+50)/100,IF(R931=0,MAX((0-ABS(T931*Constants!$B$4)),0),(ABS(R931*Constants!$B$4)+50)/100))</f>
        <v>501.125</v>
      </c>
      <c r="W931">
        <f>IF(J931&lt;&gt;0,(ABS(S931*Constants!$B$4)+50)/100,IF(S931=0,MAX((0-ABS(U931*Constants!$B$4)),0),(ABS(S931*Constants!$B$4)+50)/100))</f>
        <v>501.125</v>
      </c>
      <c r="X931">
        <f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400.5</v>
      </c>
      <c r="Y931">
        <f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400.5</v>
      </c>
      <c r="Z931">
        <f t="shared" si="242"/>
        <v>400.5</v>
      </c>
      <c r="AA931">
        <f t="shared" si="243"/>
        <v>400.5</v>
      </c>
      <c r="AB931">
        <f>IF(I931&lt;&gt;0,(ABS(X931*Constants!$B$10)+50)/100,IF(X931=0,MAX((AB930-ABS(Z931*Constants!$B$4)),0),(ABS(X931*Constants!$B$4)+50)/100))</f>
        <v>0.54005</v>
      </c>
      <c r="AC931">
        <f>IF(J931&lt;&gt;0,(ABS(Y931*Constants!$B$10)+50)/100,IF(Y931=0,MAX((AC930-ABS(AA931*Constants!$B$4)),0),(ABS(Y931*Constants!$B$4)+50)/100))</f>
        <v>0.54005</v>
      </c>
      <c r="AD931">
        <f t="shared" si="244"/>
        <v>401</v>
      </c>
      <c r="AE931">
        <f t="shared" si="245"/>
        <v>400.5</v>
      </c>
      <c r="AF931">
        <f t="shared" si="246"/>
        <v>400.5</v>
      </c>
      <c r="AG931">
        <f>((Constants!$B$5*AG930)+Constants!$B$4*AD931+AH930)/(Constants!$B$5+Constants!$B$4)</f>
        <v>401</v>
      </c>
      <c r="AH931">
        <f>((Constants!$B$5*AG930)+Constants!$B$4*AD931+AH930)-(Constants!$B$5+Constants!$B$4)*AG931</f>
        <v>0</v>
      </c>
      <c r="AI931">
        <f>((Constants!$B$5*AI930)+Constants!$B$4*AE931+AJ930)/(Constants!$B$5+Constants!$B$4)</f>
        <v>400.5</v>
      </c>
      <c r="AJ931">
        <f>((Constants!$B$5*AI930)+Constants!$B$4*AE931+AJ930)-(Constants!$B$4+Constants!$B$5)*AI931</f>
        <v>0</v>
      </c>
      <c r="AK931">
        <f>((Constants!$B$5*AK930)+Constants!$B$4*AF931+AL930)/(Constants!$B$5+Constants!$B$4)</f>
        <v>400.5</v>
      </c>
      <c r="AL931">
        <f>((Constants!$B$5*AK930)+Constants!$B$4*AF931+AL930)-(Constants!$B$5+Constants!$B$4)*AK931</f>
        <v>0</v>
      </c>
      <c r="AM931">
        <f t="shared" si="247"/>
        <v>1</v>
      </c>
      <c r="AN931">
        <f t="shared" si="248"/>
        <v>1</v>
      </c>
      <c r="AO931">
        <f>(200000*(ABS(N931)-ABS(N929))+Constants!$B$7)/(2*Constants!$B$7)</f>
        <v>0.5</v>
      </c>
      <c r="AP931">
        <f>(200000*(ABS(O931)-ABS(O929))+Constants!$B$7)/(2*Constants!$B$7)</f>
        <v>0.5</v>
      </c>
      <c r="AQ931">
        <f t="shared" si="249"/>
        <v>1</v>
      </c>
      <c r="AR931">
        <f>(Constants!$B$3*Constants!$B$8*I931*K931+AS930)/(Constants!$B$9*Constants!$B$4)</f>
        <v>2.51327433628319</v>
      </c>
      <c r="AS931">
        <f>(Constants!$B$3*Constants!$B$8*I931*K931+AS930)-(AR931*Constants!$B$9*Constants!$B$4)</f>
        <v>0</v>
      </c>
      <c r="AT931">
        <f t="shared" si="250"/>
        <v>2334.83185840705</v>
      </c>
      <c r="AU931">
        <f t="array" ref="AU931">IF(SUMPRODUCT(--(SIGN(AN898:AN930)=SIGN(K899:K931)))=0,2,IF(AV930&gt;0,1,0))</f>
        <v>0</v>
      </c>
      <c r="AV931">
        <f>IF(AU931=2,ROUND(5*1000/Constants!$B$11,0),IF(AV930&gt;0,AV930-1,0))</f>
        <v>0</v>
      </c>
      <c r="AW931">
        <f t="shared" si="251"/>
        <v>0</v>
      </c>
      <c r="AX931">
        <f ca="1" t="array" ref="AX931">IF(AW931&gt;Constants!$B$12,2,IF(SUMPRODUCT(--(AX912:AX931=2))=0,0,1))</f>
        <v>2</v>
      </c>
      <c r="AZ931">
        <f t="array" ref="AZ931">IF(ABS(AG931)&gt;Constants!$B$13,2,IF(SUMPRODUCT(--(AZ911:AZ930=2))=0,0,1))</f>
        <v>0</v>
      </c>
    </row>
    <row r="932" spans="1:52">
      <c r="A932" s="3">
        <v>930</v>
      </c>
      <c r="B932">
        <f>Signals!D931</f>
        <v>1</v>
      </c>
      <c r="C932">
        <f>Signals!E931</f>
        <v>1</v>
      </c>
      <c r="D932">
        <f>Signals!G931</f>
        <v>0</v>
      </c>
      <c r="E932">
        <f>Signals!J931</f>
        <v>0</v>
      </c>
      <c r="F932">
        <f>Signals!K931</f>
        <v>0</v>
      </c>
      <c r="G932">
        <f>IF(Constants!$B$2=2,-B932,B932)</f>
        <v>1</v>
      </c>
      <c r="H932">
        <f>IF(Constants!$C$2=2,-C932,C932)</f>
        <v>1</v>
      </c>
      <c r="I932">
        <f t="shared" si="235"/>
        <v>1</v>
      </c>
      <c r="J932">
        <f t="shared" si="236"/>
        <v>1</v>
      </c>
      <c r="K932">
        <f t="shared" si="237"/>
        <v>1</v>
      </c>
      <c r="L932">
        <f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400.5</v>
      </c>
      <c r="M932">
        <f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400.5</v>
      </c>
      <c r="N932">
        <f t="shared" si="238"/>
        <v>400.5</v>
      </c>
      <c r="O932">
        <f t="shared" si="239"/>
        <v>400.5</v>
      </c>
      <c r="P932">
        <f>IF(I932&lt;&gt;0,(ABS(L932*Constants!$B$10)+50)/100,MAX(P931-ABS(N932*Constants!$B$4),0))</f>
        <v>0.54005</v>
      </c>
      <c r="Q932">
        <f>IF(J932&lt;&gt;0,(ABS(M932*Constants!$B$10)+50)/100,MAX(Q931-ABS(O932*Constants!$B$4),0))</f>
        <v>0.54005</v>
      </c>
      <c r="R932">
        <f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400.5</v>
      </c>
      <c r="S932">
        <f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400.5</v>
      </c>
      <c r="T932">
        <f t="shared" si="240"/>
        <v>400.5</v>
      </c>
      <c r="U932">
        <f t="shared" si="241"/>
        <v>400.5</v>
      </c>
      <c r="V932">
        <f>IF(I932&lt;&gt;0,(ABS(R932*Constants!$B$4)+50)/100,IF(R932=0,MAX((0-ABS(T932*Constants!$B$4)),0),(ABS(R932*Constants!$B$4)+50)/100))</f>
        <v>501.125</v>
      </c>
      <c r="W932">
        <f>IF(J932&lt;&gt;0,(ABS(S932*Constants!$B$4)+50)/100,IF(S932=0,MAX((0-ABS(U932*Constants!$B$4)),0),(ABS(S932*Constants!$B$4)+50)/100))</f>
        <v>501.125</v>
      </c>
      <c r="X932">
        <f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400.5</v>
      </c>
      <c r="Y932">
        <f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400.5</v>
      </c>
      <c r="Z932">
        <f t="shared" si="242"/>
        <v>400.5</v>
      </c>
      <c r="AA932">
        <f t="shared" si="243"/>
        <v>400.5</v>
      </c>
      <c r="AB932">
        <f>IF(I932&lt;&gt;0,(ABS(X932*Constants!$B$10)+50)/100,IF(X932=0,MAX((AB931-ABS(Z932*Constants!$B$4)),0),(ABS(X932*Constants!$B$4)+50)/100))</f>
        <v>0.54005</v>
      </c>
      <c r="AC932">
        <f>IF(J932&lt;&gt;0,(ABS(Y932*Constants!$B$10)+50)/100,IF(Y932=0,MAX((AC931-ABS(AA932*Constants!$B$4)),0),(ABS(Y932*Constants!$B$4)+50)/100))</f>
        <v>0.54005</v>
      </c>
      <c r="AD932">
        <f t="shared" si="244"/>
        <v>401</v>
      </c>
      <c r="AE932">
        <f t="shared" si="245"/>
        <v>400.5</v>
      </c>
      <c r="AF932">
        <f t="shared" si="246"/>
        <v>400.5</v>
      </c>
      <c r="AG932">
        <f>((Constants!$B$5*AG931)+Constants!$B$4*AD932+AH931)/(Constants!$B$5+Constants!$B$4)</f>
        <v>401</v>
      </c>
      <c r="AH932">
        <f>((Constants!$B$5*AG931)+Constants!$B$4*AD932+AH931)-(Constants!$B$5+Constants!$B$4)*AG932</f>
        <v>0</v>
      </c>
      <c r="AI932">
        <f>((Constants!$B$5*AI931)+Constants!$B$4*AE932+AJ931)/(Constants!$B$5+Constants!$B$4)</f>
        <v>400.5</v>
      </c>
      <c r="AJ932">
        <f>((Constants!$B$5*AI931)+Constants!$B$4*AE932+AJ931)-(Constants!$B$4+Constants!$B$5)*AI932</f>
        <v>0</v>
      </c>
      <c r="AK932">
        <f>((Constants!$B$5*AK931)+Constants!$B$4*AF932+AL931)/(Constants!$B$5+Constants!$B$4)</f>
        <v>400.5</v>
      </c>
      <c r="AL932">
        <f>((Constants!$B$5*AK931)+Constants!$B$4*AF932+AL931)-(Constants!$B$5+Constants!$B$4)*AK932</f>
        <v>0</v>
      </c>
      <c r="AM932">
        <f t="shared" si="247"/>
        <v>1</v>
      </c>
      <c r="AN932">
        <f t="shared" si="248"/>
        <v>1</v>
      </c>
      <c r="AO932">
        <f>(200000*(ABS(N932)-ABS(N930))+Constants!$B$7)/(2*Constants!$B$7)</f>
        <v>0.5</v>
      </c>
      <c r="AP932">
        <f>(200000*(ABS(O932)-ABS(O930))+Constants!$B$7)/(2*Constants!$B$7)</f>
        <v>0.5</v>
      </c>
      <c r="AQ932">
        <f t="shared" si="249"/>
        <v>1</v>
      </c>
      <c r="AR932">
        <f>(Constants!$B$3*Constants!$B$8*I932*K932+AS931)/(Constants!$B$9*Constants!$B$4)</f>
        <v>2.51327433628319</v>
      </c>
      <c r="AS932">
        <f>(Constants!$B$3*Constants!$B$8*I932*K932+AS931)-(AR932*Constants!$B$9*Constants!$B$4)</f>
        <v>0</v>
      </c>
      <c r="AT932">
        <f t="shared" si="250"/>
        <v>2337.34513274333</v>
      </c>
      <c r="AU932">
        <f t="array" ref="AU932">IF(SUMPRODUCT(--(SIGN(AN899:AN931)=SIGN(K900:K932)))=0,2,IF(AV931&gt;0,1,0))</f>
        <v>0</v>
      </c>
      <c r="AV932">
        <f>IF(AU932=2,ROUND(5*1000/Constants!$B$11,0),IF(AV931&gt;0,AV931-1,0))</f>
        <v>0</v>
      </c>
      <c r="AW932">
        <f t="shared" si="251"/>
        <v>0</v>
      </c>
      <c r="AX932">
        <f ca="1" t="array" ref="AX932">IF(AW932&gt;Constants!$B$12,2,IF(SUMPRODUCT(--(AX913:AX932=2))=0,0,1))</f>
        <v>2</v>
      </c>
      <c r="AZ932">
        <f t="array" ref="AZ932">IF(ABS(AG932)&gt;Constants!$B$13,2,IF(SUMPRODUCT(--(AZ912:AZ931=2))=0,0,1))</f>
        <v>0</v>
      </c>
    </row>
    <row r="933" spans="1:52">
      <c r="A933" s="3">
        <v>931</v>
      </c>
      <c r="B933">
        <f>Signals!D932</f>
        <v>1</v>
      </c>
      <c r="C933">
        <f>Signals!E932</f>
        <v>1</v>
      </c>
      <c r="D933">
        <f>Signals!G932</f>
        <v>0</v>
      </c>
      <c r="E933">
        <f>Signals!J932</f>
        <v>0</v>
      </c>
      <c r="F933">
        <f>Signals!K932</f>
        <v>0</v>
      </c>
      <c r="G933">
        <f>IF(Constants!$B$2=2,-B933,B933)</f>
        <v>1</v>
      </c>
      <c r="H933">
        <f>IF(Constants!$C$2=2,-C933,C933)</f>
        <v>1</v>
      </c>
      <c r="I933">
        <f t="shared" si="235"/>
        <v>1</v>
      </c>
      <c r="J933">
        <f t="shared" si="236"/>
        <v>1</v>
      </c>
      <c r="K933">
        <f t="shared" si="237"/>
        <v>1</v>
      </c>
      <c r="L933">
        <f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400.5</v>
      </c>
      <c r="M933">
        <f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400.5</v>
      </c>
      <c r="N933">
        <f t="shared" si="238"/>
        <v>400.5</v>
      </c>
      <c r="O933">
        <f t="shared" si="239"/>
        <v>400.5</v>
      </c>
      <c r="P933">
        <f>IF(I933&lt;&gt;0,(ABS(L933*Constants!$B$10)+50)/100,MAX(P932-ABS(N933*Constants!$B$4),0))</f>
        <v>0.54005</v>
      </c>
      <c r="Q933">
        <f>IF(J933&lt;&gt;0,(ABS(M933*Constants!$B$10)+50)/100,MAX(Q932-ABS(O933*Constants!$B$4),0))</f>
        <v>0.54005</v>
      </c>
      <c r="R933">
        <f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400.5</v>
      </c>
      <c r="S933">
        <f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400.5</v>
      </c>
      <c r="T933">
        <f t="shared" si="240"/>
        <v>400.5</v>
      </c>
      <c r="U933">
        <f t="shared" si="241"/>
        <v>400.5</v>
      </c>
      <c r="V933">
        <f>IF(I933&lt;&gt;0,(ABS(R933*Constants!$B$4)+50)/100,IF(R933=0,MAX((0-ABS(T933*Constants!$B$4)),0),(ABS(R933*Constants!$B$4)+50)/100))</f>
        <v>501.125</v>
      </c>
      <c r="W933">
        <f>IF(J933&lt;&gt;0,(ABS(S933*Constants!$B$4)+50)/100,IF(S933=0,MAX((0-ABS(U933*Constants!$B$4)),0),(ABS(S933*Constants!$B$4)+50)/100))</f>
        <v>501.125</v>
      </c>
      <c r="X933">
        <f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400.5</v>
      </c>
      <c r="Y933">
        <f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400.5</v>
      </c>
      <c r="Z933">
        <f t="shared" si="242"/>
        <v>400.5</v>
      </c>
      <c r="AA933">
        <f t="shared" si="243"/>
        <v>400.5</v>
      </c>
      <c r="AB933">
        <f>IF(I933&lt;&gt;0,(ABS(X933*Constants!$B$10)+50)/100,IF(X933=0,MAX((AB932-ABS(Z933*Constants!$B$4)),0),(ABS(X933*Constants!$B$4)+50)/100))</f>
        <v>0.54005</v>
      </c>
      <c r="AC933">
        <f>IF(J933&lt;&gt;0,(ABS(Y933*Constants!$B$10)+50)/100,IF(Y933=0,MAX((AC932-ABS(AA933*Constants!$B$4)),0),(ABS(Y933*Constants!$B$4)+50)/100))</f>
        <v>0.54005</v>
      </c>
      <c r="AD933">
        <f t="shared" si="244"/>
        <v>401</v>
      </c>
      <c r="AE933">
        <f t="shared" si="245"/>
        <v>400.5</v>
      </c>
      <c r="AF933">
        <f t="shared" si="246"/>
        <v>400.5</v>
      </c>
      <c r="AG933">
        <f>((Constants!$B$5*AG932)+Constants!$B$4*AD933+AH932)/(Constants!$B$5+Constants!$B$4)</f>
        <v>401</v>
      </c>
      <c r="AH933">
        <f>((Constants!$B$5*AG932)+Constants!$B$4*AD933+AH932)-(Constants!$B$5+Constants!$B$4)*AG933</f>
        <v>0</v>
      </c>
      <c r="AI933">
        <f>((Constants!$B$5*AI932)+Constants!$B$4*AE933+AJ932)/(Constants!$B$5+Constants!$B$4)</f>
        <v>400.5</v>
      </c>
      <c r="AJ933">
        <f>((Constants!$B$5*AI932)+Constants!$B$4*AE933+AJ932)-(Constants!$B$4+Constants!$B$5)*AI933</f>
        <v>0</v>
      </c>
      <c r="AK933">
        <f>((Constants!$B$5*AK932)+Constants!$B$4*AF933+AL932)/(Constants!$B$5+Constants!$B$4)</f>
        <v>400.5</v>
      </c>
      <c r="AL933">
        <f>((Constants!$B$5*AK932)+Constants!$B$4*AF933+AL932)-(Constants!$B$5+Constants!$B$4)*AK933</f>
        <v>0</v>
      </c>
      <c r="AM933">
        <f t="shared" si="247"/>
        <v>1</v>
      </c>
      <c r="AN933">
        <f t="shared" si="248"/>
        <v>1</v>
      </c>
      <c r="AO933">
        <f>(200000*(ABS(N933)-ABS(N931))+Constants!$B$7)/(2*Constants!$B$7)</f>
        <v>0.5</v>
      </c>
      <c r="AP933">
        <f>(200000*(ABS(O933)-ABS(O931))+Constants!$B$7)/(2*Constants!$B$7)</f>
        <v>0.5</v>
      </c>
      <c r="AQ933">
        <f t="shared" si="249"/>
        <v>1</v>
      </c>
      <c r="AR933">
        <f>(Constants!$B$3*Constants!$B$8*I933*K933+AS932)/(Constants!$B$9*Constants!$B$4)</f>
        <v>2.51327433628319</v>
      </c>
      <c r="AS933">
        <f>(Constants!$B$3*Constants!$B$8*I933*K933+AS932)-(AR933*Constants!$B$9*Constants!$B$4)</f>
        <v>0</v>
      </c>
      <c r="AT933">
        <f t="shared" si="250"/>
        <v>2339.85840707962</v>
      </c>
      <c r="AU933">
        <f t="array" ref="AU933">IF(SUMPRODUCT(--(SIGN(AN900:AN932)=SIGN(K901:K933)))=0,2,IF(AV932&gt;0,1,0))</f>
        <v>0</v>
      </c>
      <c r="AV933">
        <f>IF(AU933=2,ROUND(5*1000/Constants!$B$11,0),IF(AV932&gt;0,AV932-1,0))</f>
        <v>0</v>
      </c>
      <c r="AW933">
        <f t="shared" si="251"/>
        <v>0</v>
      </c>
      <c r="AX933">
        <f ca="1" t="array" ref="AX933">IF(AW933&gt;Constants!$B$12,2,IF(SUMPRODUCT(--(AX914:AX933=2))=0,0,1))</f>
        <v>2</v>
      </c>
      <c r="AZ933">
        <f t="array" ref="AZ933">IF(ABS(AG933)&gt;Constants!$B$13,2,IF(SUMPRODUCT(--(AZ913:AZ932=2))=0,0,1))</f>
        <v>0</v>
      </c>
    </row>
    <row r="934" spans="1:52">
      <c r="A934" s="3">
        <v>932</v>
      </c>
      <c r="B934">
        <f>Signals!D933</f>
        <v>1</v>
      </c>
      <c r="C934">
        <f>Signals!E933</f>
        <v>1</v>
      </c>
      <c r="D934">
        <f>Signals!G933</f>
        <v>0</v>
      </c>
      <c r="E934">
        <f>Signals!J933</f>
        <v>0</v>
      </c>
      <c r="F934">
        <f>Signals!K933</f>
        <v>0</v>
      </c>
      <c r="G934">
        <f>IF(Constants!$B$2=2,-B934,B934)</f>
        <v>1</v>
      </c>
      <c r="H934">
        <f>IF(Constants!$C$2=2,-C934,C934)</f>
        <v>1</v>
      </c>
      <c r="I934">
        <f t="shared" si="235"/>
        <v>1</v>
      </c>
      <c r="J934">
        <f t="shared" si="236"/>
        <v>1</v>
      </c>
      <c r="K934">
        <f t="shared" si="237"/>
        <v>1</v>
      </c>
      <c r="L934">
        <f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400.5</v>
      </c>
      <c r="M934">
        <f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400.5</v>
      </c>
      <c r="N934">
        <f t="shared" si="238"/>
        <v>400.5</v>
      </c>
      <c r="O934">
        <f t="shared" si="239"/>
        <v>400.5</v>
      </c>
      <c r="P934">
        <f>IF(I934&lt;&gt;0,(ABS(L934*Constants!$B$10)+50)/100,MAX(P933-ABS(N934*Constants!$B$4),0))</f>
        <v>0.54005</v>
      </c>
      <c r="Q934">
        <f>IF(J934&lt;&gt;0,(ABS(M934*Constants!$B$10)+50)/100,MAX(Q933-ABS(O934*Constants!$B$4),0))</f>
        <v>0.54005</v>
      </c>
      <c r="R934">
        <f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400.5</v>
      </c>
      <c r="S934">
        <f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400.5</v>
      </c>
      <c r="T934">
        <f t="shared" si="240"/>
        <v>400.5</v>
      </c>
      <c r="U934">
        <f t="shared" si="241"/>
        <v>400.5</v>
      </c>
      <c r="V934">
        <f>IF(I934&lt;&gt;0,(ABS(R934*Constants!$B$4)+50)/100,IF(R934=0,MAX((0-ABS(T934*Constants!$B$4)),0),(ABS(R934*Constants!$B$4)+50)/100))</f>
        <v>501.125</v>
      </c>
      <c r="W934">
        <f>IF(J934&lt;&gt;0,(ABS(S934*Constants!$B$4)+50)/100,IF(S934=0,MAX((0-ABS(U934*Constants!$B$4)),0),(ABS(S934*Constants!$B$4)+50)/100))</f>
        <v>501.125</v>
      </c>
      <c r="X934">
        <f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400.5</v>
      </c>
      <c r="Y934">
        <f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400.5</v>
      </c>
      <c r="Z934">
        <f t="shared" si="242"/>
        <v>400.5</v>
      </c>
      <c r="AA934">
        <f t="shared" si="243"/>
        <v>400.5</v>
      </c>
      <c r="AB934">
        <f>IF(I934&lt;&gt;0,(ABS(X934*Constants!$B$10)+50)/100,IF(X934=0,MAX((AB933-ABS(Z934*Constants!$B$4)),0),(ABS(X934*Constants!$B$4)+50)/100))</f>
        <v>0.54005</v>
      </c>
      <c r="AC934">
        <f>IF(J934&lt;&gt;0,(ABS(Y934*Constants!$B$10)+50)/100,IF(Y934=0,MAX((AC933-ABS(AA934*Constants!$B$4)),0),(ABS(Y934*Constants!$B$4)+50)/100))</f>
        <v>0.54005</v>
      </c>
      <c r="AD934">
        <f t="shared" si="244"/>
        <v>401</v>
      </c>
      <c r="AE934">
        <f t="shared" si="245"/>
        <v>400.5</v>
      </c>
      <c r="AF934">
        <f t="shared" si="246"/>
        <v>400.5</v>
      </c>
      <c r="AG934">
        <f>((Constants!$B$5*AG933)+Constants!$B$4*AD934+AH933)/(Constants!$B$5+Constants!$B$4)</f>
        <v>401</v>
      </c>
      <c r="AH934">
        <f>((Constants!$B$5*AG933)+Constants!$B$4*AD934+AH933)-(Constants!$B$5+Constants!$B$4)*AG934</f>
        <v>0</v>
      </c>
      <c r="AI934">
        <f>((Constants!$B$5*AI933)+Constants!$B$4*AE934+AJ933)/(Constants!$B$5+Constants!$B$4)</f>
        <v>400.5</v>
      </c>
      <c r="AJ934">
        <f>((Constants!$B$5*AI933)+Constants!$B$4*AE934+AJ933)-(Constants!$B$4+Constants!$B$5)*AI934</f>
        <v>0</v>
      </c>
      <c r="AK934">
        <f>((Constants!$B$5*AK933)+Constants!$B$4*AF934+AL933)/(Constants!$B$5+Constants!$B$4)</f>
        <v>400.5</v>
      </c>
      <c r="AL934">
        <f>((Constants!$B$5*AK933)+Constants!$B$4*AF934+AL933)-(Constants!$B$5+Constants!$B$4)*AK934</f>
        <v>0</v>
      </c>
      <c r="AM934">
        <f t="shared" si="247"/>
        <v>1</v>
      </c>
      <c r="AN934">
        <f t="shared" si="248"/>
        <v>1</v>
      </c>
      <c r="AO934">
        <f>(200000*(ABS(N934)-ABS(N932))+Constants!$B$7)/(2*Constants!$B$7)</f>
        <v>0.5</v>
      </c>
      <c r="AP934">
        <f>(200000*(ABS(O934)-ABS(O932))+Constants!$B$7)/(2*Constants!$B$7)</f>
        <v>0.5</v>
      </c>
      <c r="AQ934">
        <f t="shared" si="249"/>
        <v>1</v>
      </c>
      <c r="AR934">
        <f>(Constants!$B$3*Constants!$B$8*I934*K934+AS933)/(Constants!$B$9*Constants!$B$4)</f>
        <v>2.51327433628319</v>
      </c>
      <c r="AS934">
        <f>(Constants!$B$3*Constants!$B$8*I934*K934+AS933)-(AR934*Constants!$B$9*Constants!$B$4)</f>
        <v>0</v>
      </c>
      <c r="AT934">
        <f t="shared" si="250"/>
        <v>2342.3716814159</v>
      </c>
      <c r="AU934">
        <f t="array" ref="AU934">IF(SUMPRODUCT(--(SIGN(AN901:AN933)=SIGN(K902:K934)))=0,2,IF(AV933&gt;0,1,0))</f>
        <v>0</v>
      </c>
      <c r="AV934">
        <f>IF(AU934=2,ROUND(5*1000/Constants!$B$11,0),IF(AV933&gt;0,AV933-1,0))</f>
        <v>0</v>
      </c>
      <c r="AW934">
        <f t="shared" si="251"/>
        <v>0</v>
      </c>
      <c r="AX934">
        <f ca="1" t="array" ref="AX934">IF(AW934&gt;Constants!$B$12,2,IF(SUMPRODUCT(--(AX915:AX934=2))=0,0,1))</f>
        <v>2</v>
      </c>
      <c r="AZ934">
        <f t="array" ref="AZ934">IF(ABS(AG934)&gt;Constants!$B$13,2,IF(SUMPRODUCT(--(AZ914:AZ933=2))=0,0,1))</f>
        <v>0</v>
      </c>
    </row>
    <row r="935" spans="1:52">
      <c r="A935" s="3">
        <v>933</v>
      </c>
      <c r="B935">
        <f>Signals!D934</f>
        <v>1</v>
      </c>
      <c r="C935">
        <f>Signals!E934</f>
        <v>1</v>
      </c>
      <c r="D935">
        <f>Signals!G934</f>
        <v>0</v>
      </c>
      <c r="E935">
        <f>Signals!J934</f>
        <v>0</v>
      </c>
      <c r="F935">
        <f>Signals!K934</f>
        <v>0</v>
      </c>
      <c r="G935">
        <f>IF(Constants!$B$2=2,-B935,B935)</f>
        <v>1</v>
      </c>
      <c r="H935">
        <f>IF(Constants!$C$2=2,-C935,C935)</f>
        <v>1</v>
      </c>
      <c r="I935">
        <f t="shared" si="235"/>
        <v>1</v>
      </c>
      <c r="J935">
        <f t="shared" si="236"/>
        <v>1</v>
      </c>
      <c r="K935">
        <f t="shared" si="237"/>
        <v>1</v>
      </c>
      <c r="L935">
        <f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400.5</v>
      </c>
      <c r="M935">
        <f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400.5</v>
      </c>
      <c r="N935">
        <f t="shared" si="238"/>
        <v>400.5</v>
      </c>
      <c r="O935">
        <f t="shared" si="239"/>
        <v>400.5</v>
      </c>
      <c r="P935">
        <f>IF(I935&lt;&gt;0,(ABS(L935*Constants!$B$10)+50)/100,MAX(P934-ABS(N935*Constants!$B$4),0))</f>
        <v>0.54005</v>
      </c>
      <c r="Q935">
        <f>IF(J935&lt;&gt;0,(ABS(M935*Constants!$B$10)+50)/100,MAX(Q934-ABS(O935*Constants!$B$4),0))</f>
        <v>0.54005</v>
      </c>
      <c r="R935">
        <f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400.5</v>
      </c>
      <c r="S935">
        <f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400.5</v>
      </c>
      <c r="T935">
        <f t="shared" si="240"/>
        <v>400.5</v>
      </c>
      <c r="U935">
        <f t="shared" si="241"/>
        <v>400.5</v>
      </c>
      <c r="V935">
        <f>IF(I935&lt;&gt;0,(ABS(R935*Constants!$B$4)+50)/100,IF(R935=0,MAX((0-ABS(T935*Constants!$B$4)),0),(ABS(R935*Constants!$B$4)+50)/100))</f>
        <v>501.125</v>
      </c>
      <c r="W935">
        <f>IF(J935&lt;&gt;0,(ABS(S935*Constants!$B$4)+50)/100,IF(S935=0,MAX((0-ABS(U935*Constants!$B$4)),0),(ABS(S935*Constants!$B$4)+50)/100))</f>
        <v>501.125</v>
      </c>
      <c r="X935">
        <f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400.5</v>
      </c>
      <c r="Y935">
        <f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400.5</v>
      </c>
      <c r="Z935">
        <f t="shared" si="242"/>
        <v>400.5</v>
      </c>
      <c r="AA935">
        <f t="shared" si="243"/>
        <v>400.5</v>
      </c>
      <c r="AB935">
        <f>IF(I935&lt;&gt;0,(ABS(X935*Constants!$B$10)+50)/100,IF(X935=0,MAX((AB934-ABS(Z935*Constants!$B$4)),0),(ABS(X935*Constants!$B$4)+50)/100))</f>
        <v>0.54005</v>
      </c>
      <c r="AC935">
        <f>IF(J935&lt;&gt;0,(ABS(Y935*Constants!$B$10)+50)/100,IF(Y935=0,MAX((AC934-ABS(AA935*Constants!$B$4)),0),(ABS(Y935*Constants!$B$4)+50)/100))</f>
        <v>0.54005</v>
      </c>
      <c r="AD935">
        <f t="shared" si="244"/>
        <v>401</v>
      </c>
      <c r="AE935">
        <f t="shared" si="245"/>
        <v>400.5</v>
      </c>
      <c r="AF935">
        <f t="shared" si="246"/>
        <v>400.5</v>
      </c>
      <c r="AG935">
        <f>((Constants!$B$5*AG934)+Constants!$B$4*AD935+AH934)/(Constants!$B$5+Constants!$B$4)</f>
        <v>401</v>
      </c>
      <c r="AH935">
        <f>((Constants!$B$5*AG934)+Constants!$B$4*AD935+AH934)-(Constants!$B$5+Constants!$B$4)*AG935</f>
        <v>0</v>
      </c>
      <c r="AI935">
        <f>((Constants!$B$5*AI934)+Constants!$B$4*AE935+AJ934)/(Constants!$B$5+Constants!$B$4)</f>
        <v>400.5</v>
      </c>
      <c r="AJ935">
        <f>((Constants!$B$5*AI934)+Constants!$B$4*AE935+AJ934)-(Constants!$B$4+Constants!$B$5)*AI935</f>
        <v>0</v>
      </c>
      <c r="AK935">
        <f>((Constants!$B$5*AK934)+Constants!$B$4*AF935+AL934)/(Constants!$B$5+Constants!$B$4)</f>
        <v>400.5</v>
      </c>
      <c r="AL935">
        <f>((Constants!$B$5*AK934)+Constants!$B$4*AF935+AL934)-(Constants!$B$5+Constants!$B$4)*AK935</f>
        <v>0</v>
      </c>
      <c r="AM935">
        <f t="shared" si="247"/>
        <v>1</v>
      </c>
      <c r="AN935">
        <f t="shared" si="248"/>
        <v>1</v>
      </c>
      <c r="AO935">
        <f>(200000*(ABS(N935)-ABS(N933))+Constants!$B$7)/(2*Constants!$B$7)</f>
        <v>0.5</v>
      </c>
      <c r="AP935">
        <f>(200000*(ABS(O935)-ABS(O933))+Constants!$B$7)/(2*Constants!$B$7)</f>
        <v>0.5</v>
      </c>
      <c r="AQ935">
        <f t="shared" si="249"/>
        <v>1</v>
      </c>
      <c r="AR935">
        <f>(Constants!$B$3*Constants!$B$8*I935*K935+AS934)/(Constants!$B$9*Constants!$B$4)</f>
        <v>2.51327433628319</v>
      </c>
      <c r="AS935">
        <f>(Constants!$B$3*Constants!$B$8*I935*K935+AS934)-(AR935*Constants!$B$9*Constants!$B$4)</f>
        <v>0</v>
      </c>
      <c r="AT935">
        <f t="shared" si="250"/>
        <v>2344.88495575218</v>
      </c>
      <c r="AU935">
        <f t="array" ref="AU935">IF(SUMPRODUCT(--(SIGN(AN902:AN934)=SIGN(K903:K935)))=0,2,IF(AV934&gt;0,1,0))</f>
        <v>0</v>
      </c>
      <c r="AV935">
        <f>IF(AU935=2,ROUND(5*1000/Constants!$B$11,0),IF(AV934&gt;0,AV934-1,0))</f>
        <v>0</v>
      </c>
      <c r="AW935">
        <f t="shared" si="251"/>
        <v>0</v>
      </c>
      <c r="AX935">
        <f ca="1" t="array" ref="AX935">IF(AW935&gt;Constants!$B$12,2,IF(SUMPRODUCT(--(AX916:AX935=2))=0,0,1))</f>
        <v>2</v>
      </c>
      <c r="AZ935">
        <f t="array" ref="AZ935">IF(ABS(AG935)&gt;Constants!$B$13,2,IF(SUMPRODUCT(--(AZ915:AZ934=2))=0,0,1))</f>
        <v>0</v>
      </c>
    </row>
    <row r="936" spans="1:52">
      <c r="A936" s="3">
        <v>934</v>
      </c>
      <c r="B936">
        <f>Signals!D935</f>
        <v>1</v>
      </c>
      <c r="C936">
        <f>Signals!E935</f>
        <v>1</v>
      </c>
      <c r="D936">
        <f>Signals!G935</f>
        <v>0</v>
      </c>
      <c r="E936">
        <f>Signals!J935</f>
        <v>0</v>
      </c>
      <c r="F936">
        <f>Signals!K935</f>
        <v>0</v>
      </c>
      <c r="G936">
        <f>IF(Constants!$B$2=2,-B936,B936)</f>
        <v>1</v>
      </c>
      <c r="H936">
        <f>IF(Constants!$C$2=2,-C936,C936)</f>
        <v>1</v>
      </c>
      <c r="I936">
        <f t="shared" si="235"/>
        <v>1</v>
      </c>
      <c r="J936">
        <f t="shared" si="236"/>
        <v>1</v>
      </c>
      <c r="K936">
        <f t="shared" si="237"/>
        <v>1</v>
      </c>
      <c r="L936">
        <f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400.5</v>
      </c>
      <c r="M936">
        <f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400.5</v>
      </c>
      <c r="N936">
        <f t="shared" si="238"/>
        <v>400.5</v>
      </c>
      <c r="O936">
        <f t="shared" si="239"/>
        <v>400.5</v>
      </c>
      <c r="P936">
        <f>IF(I936&lt;&gt;0,(ABS(L936*Constants!$B$10)+50)/100,MAX(P935-ABS(N936*Constants!$B$4),0))</f>
        <v>0.54005</v>
      </c>
      <c r="Q936">
        <f>IF(J936&lt;&gt;0,(ABS(M936*Constants!$B$10)+50)/100,MAX(Q935-ABS(O936*Constants!$B$4),0))</f>
        <v>0.54005</v>
      </c>
      <c r="R936">
        <f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400.5</v>
      </c>
      <c r="S936">
        <f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400.5</v>
      </c>
      <c r="T936">
        <f t="shared" si="240"/>
        <v>400.5</v>
      </c>
      <c r="U936">
        <f t="shared" si="241"/>
        <v>400.5</v>
      </c>
      <c r="V936">
        <f>IF(I936&lt;&gt;0,(ABS(R936*Constants!$B$4)+50)/100,IF(R936=0,MAX((0-ABS(T936*Constants!$B$4)),0),(ABS(R936*Constants!$B$4)+50)/100))</f>
        <v>501.125</v>
      </c>
      <c r="W936">
        <f>IF(J936&lt;&gt;0,(ABS(S936*Constants!$B$4)+50)/100,IF(S936=0,MAX((0-ABS(U936*Constants!$B$4)),0),(ABS(S936*Constants!$B$4)+50)/100))</f>
        <v>501.125</v>
      </c>
      <c r="X936">
        <f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400.5</v>
      </c>
      <c r="Y936">
        <f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400.5</v>
      </c>
      <c r="Z936">
        <f t="shared" si="242"/>
        <v>400.5</v>
      </c>
      <c r="AA936">
        <f t="shared" si="243"/>
        <v>400.5</v>
      </c>
      <c r="AB936">
        <f>IF(I936&lt;&gt;0,(ABS(X936*Constants!$B$10)+50)/100,IF(X936=0,MAX((AB935-ABS(Z936*Constants!$B$4)),0),(ABS(X936*Constants!$B$4)+50)/100))</f>
        <v>0.54005</v>
      </c>
      <c r="AC936">
        <f>IF(J936&lt;&gt;0,(ABS(Y936*Constants!$B$10)+50)/100,IF(Y936=0,MAX((AC935-ABS(AA936*Constants!$B$4)),0),(ABS(Y936*Constants!$B$4)+50)/100))</f>
        <v>0.54005</v>
      </c>
      <c r="AD936">
        <f t="shared" si="244"/>
        <v>401</v>
      </c>
      <c r="AE936">
        <f t="shared" si="245"/>
        <v>400.5</v>
      </c>
      <c r="AF936">
        <f t="shared" si="246"/>
        <v>400.5</v>
      </c>
      <c r="AG936">
        <f>((Constants!$B$5*AG935)+Constants!$B$4*AD936+AH935)/(Constants!$B$5+Constants!$B$4)</f>
        <v>401</v>
      </c>
      <c r="AH936">
        <f>((Constants!$B$5*AG935)+Constants!$B$4*AD936+AH935)-(Constants!$B$5+Constants!$B$4)*AG936</f>
        <v>0</v>
      </c>
      <c r="AI936">
        <f>((Constants!$B$5*AI935)+Constants!$B$4*AE936+AJ935)/(Constants!$B$5+Constants!$B$4)</f>
        <v>400.5</v>
      </c>
      <c r="AJ936">
        <f>((Constants!$B$5*AI935)+Constants!$B$4*AE936+AJ935)-(Constants!$B$4+Constants!$B$5)*AI936</f>
        <v>0</v>
      </c>
      <c r="AK936">
        <f>((Constants!$B$5*AK935)+Constants!$B$4*AF936+AL935)/(Constants!$B$5+Constants!$B$4)</f>
        <v>400.5</v>
      </c>
      <c r="AL936">
        <f>((Constants!$B$5*AK935)+Constants!$B$4*AF936+AL935)-(Constants!$B$5+Constants!$B$4)*AK936</f>
        <v>0</v>
      </c>
      <c r="AM936">
        <f t="shared" si="247"/>
        <v>1</v>
      </c>
      <c r="AN936">
        <f t="shared" si="248"/>
        <v>1</v>
      </c>
      <c r="AO936">
        <f>(200000*(ABS(N936)-ABS(N934))+Constants!$B$7)/(2*Constants!$B$7)</f>
        <v>0.5</v>
      </c>
      <c r="AP936">
        <f>(200000*(ABS(O936)-ABS(O934))+Constants!$B$7)/(2*Constants!$B$7)</f>
        <v>0.5</v>
      </c>
      <c r="AQ936">
        <f t="shared" si="249"/>
        <v>1</v>
      </c>
      <c r="AR936">
        <f>(Constants!$B$3*Constants!$B$8*I936*K936+AS935)/(Constants!$B$9*Constants!$B$4)</f>
        <v>2.51327433628319</v>
      </c>
      <c r="AS936">
        <f>(Constants!$B$3*Constants!$B$8*I936*K936+AS935)-(AR936*Constants!$B$9*Constants!$B$4)</f>
        <v>0</v>
      </c>
      <c r="AT936">
        <f t="shared" si="250"/>
        <v>2347.39823008847</v>
      </c>
      <c r="AU936">
        <f t="array" ref="AU936">IF(SUMPRODUCT(--(SIGN(AN903:AN935)=SIGN(K904:K936)))=0,2,IF(AV935&gt;0,1,0))</f>
        <v>0</v>
      </c>
      <c r="AV936">
        <f>IF(AU936=2,ROUND(5*1000/Constants!$B$11,0),IF(AV935&gt;0,AV935-1,0))</f>
        <v>0</v>
      </c>
      <c r="AW936">
        <f t="shared" si="251"/>
        <v>0</v>
      </c>
      <c r="AX936">
        <f ca="1" t="array" ref="AX936">IF(AW936&gt;Constants!$B$12,2,IF(SUMPRODUCT(--(AX917:AX936=2))=0,0,1))</f>
        <v>2</v>
      </c>
      <c r="AZ936">
        <f t="array" ref="AZ936">IF(ABS(AG936)&gt;Constants!$B$13,2,IF(SUMPRODUCT(--(AZ916:AZ935=2))=0,0,1))</f>
        <v>0</v>
      </c>
    </row>
    <row r="937" spans="1:52">
      <c r="A937" s="3">
        <v>935</v>
      </c>
      <c r="B937">
        <f>Signals!D936</f>
        <v>1</v>
      </c>
      <c r="C937">
        <f>Signals!E936</f>
        <v>1</v>
      </c>
      <c r="D937">
        <f>Signals!G936</f>
        <v>0</v>
      </c>
      <c r="E937">
        <f>Signals!J936</f>
        <v>0</v>
      </c>
      <c r="F937">
        <f>Signals!K936</f>
        <v>0</v>
      </c>
      <c r="G937">
        <f>IF(Constants!$B$2=2,-B937,B937)</f>
        <v>1</v>
      </c>
      <c r="H937">
        <f>IF(Constants!$C$2=2,-C937,C937)</f>
        <v>1</v>
      </c>
      <c r="I937">
        <f t="shared" ref="I937:I1000" si="252">IF(SIGN(G937+H937)=SIGN(AN936),G937,-G937)</f>
        <v>1</v>
      </c>
      <c r="J937">
        <f t="shared" ref="J937:J1000" si="253">IF(SIGN(G937+H937)=SIGN(AN936),H937,-H937)</f>
        <v>1</v>
      </c>
      <c r="K937">
        <f t="shared" ref="K937:K1000" si="254">IF(SIGN(G937+H937)=SIGN(AN936),1,-1)</f>
        <v>1</v>
      </c>
      <c r="L937">
        <f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400.5</v>
      </c>
      <c r="M937">
        <f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400.5</v>
      </c>
      <c r="N937">
        <f t="shared" ref="N937:N1000" si="255">IF(I937&lt;&gt;0,L937,IF(P936&gt;0,N936,0))</f>
        <v>400.5</v>
      </c>
      <c r="O937">
        <f t="shared" ref="O937:O1000" si="256">IF(J937&lt;&gt;0,M937,IF(Q936&gt;0,O936,0))</f>
        <v>400.5</v>
      </c>
      <c r="P937">
        <f>IF(I937&lt;&gt;0,(ABS(L937*Constants!$B$10)+50)/100,MAX(P936-ABS(N937*Constants!$B$4),0))</f>
        <v>0.54005</v>
      </c>
      <c r="Q937">
        <f>IF(J937&lt;&gt;0,(ABS(M937*Constants!$B$10)+50)/100,MAX(Q936-ABS(O937*Constants!$B$4),0))</f>
        <v>0.54005</v>
      </c>
      <c r="R937">
        <f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400.5</v>
      </c>
      <c r="S937">
        <f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400.5</v>
      </c>
      <c r="T937">
        <f t="shared" ref="T937:T1000" si="257">IF(I937&lt;&gt;0,R937,IF(V936&gt;0,MAX(T936,R937),R937))</f>
        <v>400.5</v>
      </c>
      <c r="U937">
        <f t="shared" ref="U937:U1000" si="258">IF(J937&lt;&gt;0,S937,IF(W936&gt;0,MAX(U936,S937),S937))</f>
        <v>400.5</v>
      </c>
      <c r="V937">
        <f>IF(I937&lt;&gt;0,(ABS(R937*Constants!$B$4)+50)/100,IF(R937=0,MAX((0-ABS(T937*Constants!$B$4)),0),(ABS(R937*Constants!$B$4)+50)/100))</f>
        <v>501.125</v>
      </c>
      <c r="W937">
        <f>IF(J937&lt;&gt;0,(ABS(S937*Constants!$B$4)+50)/100,IF(S937=0,MAX((0-ABS(U937*Constants!$B$4)),0),(ABS(S937*Constants!$B$4)+50)/100))</f>
        <v>501.125</v>
      </c>
      <c r="X937">
        <f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400.5</v>
      </c>
      <c r="Y937">
        <f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400.5</v>
      </c>
      <c r="Z937">
        <f t="shared" ref="Z937:Z1000" si="259">IF(I937&lt;&gt;0,X937,IF(AB936&gt;0,MIN(Z936,X937),X937))</f>
        <v>400.5</v>
      </c>
      <c r="AA937">
        <f t="shared" ref="AA937:AA1000" si="260">IF(J937&lt;&gt;0,Y937,IF(AC936&gt;0,MIN(AA936,Y937),Y937))</f>
        <v>400.5</v>
      </c>
      <c r="AB937">
        <f>IF(I937&lt;&gt;0,(ABS(X937*Constants!$B$10)+50)/100,IF(X937=0,MAX((AB936-ABS(Z937*Constants!$B$4)),0),(ABS(X937*Constants!$B$4)+50)/100))</f>
        <v>0.54005</v>
      </c>
      <c r="AC937">
        <f>IF(J937&lt;&gt;0,(ABS(Y937*Constants!$B$10)+50)/100,IF(Y937=0,MAX((AC936-ABS(AA937*Constants!$B$4)),0),(ABS(Y937*Constants!$B$4)+50)/100))</f>
        <v>0.54005</v>
      </c>
      <c r="AD937">
        <f t="shared" ref="AD937:AD1000" si="261">IF(N937+O937&gt;=0,(1+N937+O937)/2,(N937+O937-1)/2)</f>
        <v>401</v>
      </c>
      <c r="AE937">
        <f t="shared" ref="AE937:AE1000" si="262">MAX(T937,U937)</f>
        <v>400.5</v>
      </c>
      <c r="AF937">
        <f t="shared" ref="AF937:AF1000" si="263">MIN(Z937,AA937)</f>
        <v>400.5</v>
      </c>
      <c r="AG937">
        <f>((Constants!$B$5*AG936)+Constants!$B$4*AD937+AH936)/(Constants!$B$5+Constants!$B$4)</f>
        <v>401</v>
      </c>
      <c r="AH937">
        <f>((Constants!$B$5*AG936)+Constants!$B$4*AD937+AH936)-(Constants!$B$5+Constants!$B$4)*AG937</f>
        <v>0</v>
      </c>
      <c r="AI937">
        <f>((Constants!$B$5*AI936)+Constants!$B$4*AE937+AJ936)/(Constants!$B$5+Constants!$B$4)</f>
        <v>400.5</v>
      </c>
      <c r="AJ937">
        <f>((Constants!$B$5*AI936)+Constants!$B$4*AE937+AJ936)-(Constants!$B$4+Constants!$B$5)*AI937</f>
        <v>0</v>
      </c>
      <c r="AK937">
        <f>((Constants!$B$5*AK936)+Constants!$B$4*AF937+AL936)/(Constants!$B$5+Constants!$B$4)</f>
        <v>400.5</v>
      </c>
      <c r="AL937">
        <f>((Constants!$B$5*AK936)+Constants!$B$4*AF937+AL936)-(Constants!$B$5+Constants!$B$4)*AK937</f>
        <v>0</v>
      </c>
      <c r="AM937">
        <f t="shared" ref="AM937:AM1000" si="264">IF(AG937*K937&gt;0,1,IF(AG937*K937&lt;0,-1,0))</f>
        <v>1</v>
      </c>
      <c r="AN937">
        <f t="shared" ref="AN937:AN1000" si="265">IF(SIGN(AI937)=SIGN(AK937),AM937,0)</f>
        <v>1</v>
      </c>
      <c r="AO937">
        <f>(200000*(ABS(N937)-ABS(N935))+Constants!$B$7)/(2*Constants!$B$7)</f>
        <v>0.5</v>
      </c>
      <c r="AP937">
        <f>(200000*(ABS(O937)-ABS(O935))+Constants!$B$7)/(2*Constants!$B$7)</f>
        <v>0.5</v>
      </c>
      <c r="AQ937">
        <f t="shared" ref="AQ937:AQ1000" si="266">(1+AO937+AP937)/2</f>
        <v>1</v>
      </c>
      <c r="AR937">
        <f>(Constants!$B$3*Constants!$B$8*I937*K937+AS936)/(Constants!$B$9*Constants!$B$4)</f>
        <v>2.51327433628319</v>
      </c>
      <c r="AS937">
        <f>(Constants!$B$3*Constants!$B$8*I937*K937+AS936)-(AR937*Constants!$B$9*Constants!$B$4)</f>
        <v>0</v>
      </c>
      <c r="AT937">
        <f t="shared" ref="AT937:AT1000" si="267">AR937+AT936</f>
        <v>2349.91150442475</v>
      </c>
      <c r="AU937">
        <f t="array" ref="AU937">IF(SUMPRODUCT(--(SIGN(AN904:AN936)=SIGN(K905:K937)))=0,2,IF(AV936&gt;0,1,0))</f>
        <v>0</v>
      </c>
      <c r="AV937">
        <f>IF(AU937=2,ROUND(5*1000/Constants!$B$11,0),IF(AV936&gt;0,AV936-1,0))</f>
        <v>0</v>
      </c>
      <c r="AW937">
        <f t="shared" ref="AW937:AW1000" si="268">IF(I937&lt;&gt;J937,AW936+ABS(I937-J937),0)</f>
        <v>0</v>
      </c>
      <c r="AX937">
        <f ca="1" t="array" ref="AX937">IF(AW937&gt;Constants!$B$12,2,IF(SUMPRODUCT(--(AX918:AX937=2))=0,0,1))</f>
        <v>2</v>
      </c>
      <c r="AZ937">
        <f t="array" ref="AZ937">IF(ABS(AG937)&gt;Constants!$B$13,2,IF(SUMPRODUCT(--(AZ917:AZ936=2))=0,0,1))</f>
        <v>0</v>
      </c>
    </row>
    <row r="938" spans="1:52">
      <c r="A938" s="3">
        <v>936</v>
      </c>
      <c r="B938">
        <f>Signals!D937</f>
        <v>1</v>
      </c>
      <c r="C938">
        <f>Signals!E937</f>
        <v>1</v>
      </c>
      <c r="D938">
        <f>Signals!G937</f>
        <v>0</v>
      </c>
      <c r="E938">
        <f>Signals!J937</f>
        <v>0</v>
      </c>
      <c r="F938">
        <f>Signals!K937</f>
        <v>0</v>
      </c>
      <c r="G938">
        <f>IF(Constants!$B$2=2,-B938,B938)</f>
        <v>1</v>
      </c>
      <c r="H938">
        <f>IF(Constants!$C$2=2,-C938,C938)</f>
        <v>1</v>
      </c>
      <c r="I938">
        <f t="shared" si="252"/>
        <v>1</v>
      </c>
      <c r="J938">
        <f t="shared" si="253"/>
        <v>1</v>
      </c>
      <c r="K938">
        <f t="shared" si="254"/>
        <v>1</v>
      </c>
      <c r="L938">
        <f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400.5</v>
      </c>
      <c r="M938">
        <f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400.5</v>
      </c>
      <c r="N938">
        <f t="shared" si="255"/>
        <v>400.5</v>
      </c>
      <c r="O938">
        <f t="shared" si="256"/>
        <v>400.5</v>
      </c>
      <c r="P938">
        <f>IF(I938&lt;&gt;0,(ABS(L938*Constants!$B$10)+50)/100,MAX(P937-ABS(N938*Constants!$B$4),0))</f>
        <v>0.54005</v>
      </c>
      <c r="Q938">
        <f>IF(J938&lt;&gt;0,(ABS(M938*Constants!$B$10)+50)/100,MAX(Q937-ABS(O938*Constants!$B$4),0))</f>
        <v>0.54005</v>
      </c>
      <c r="R938">
        <f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400.5</v>
      </c>
      <c r="S938">
        <f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400.5</v>
      </c>
      <c r="T938">
        <f t="shared" si="257"/>
        <v>400.5</v>
      </c>
      <c r="U938">
        <f t="shared" si="258"/>
        <v>400.5</v>
      </c>
      <c r="V938">
        <f>IF(I938&lt;&gt;0,(ABS(R938*Constants!$B$4)+50)/100,IF(R938=0,MAX((0-ABS(T938*Constants!$B$4)),0),(ABS(R938*Constants!$B$4)+50)/100))</f>
        <v>501.125</v>
      </c>
      <c r="W938">
        <f>IF(J938&lt;&gt;0,(ABS(S938*Constants!$B$4)+50)/100,IF(S938=0,MAX((0-ABS(U938*Constants!$B$4)),0),(ABS(S938*Constants!$B$4)+50)/100))</f>
        <v>501.125</v>
      </c>
      <c r="X938">
        <f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400.5</v>
      </c>
      <c r="Y938">
        <f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400.5</v>
      </c>
      <c r="Z938">
        <f t="shared" si="259"/>
        <v>400.5</v>
      </c>
      <c r="AA938">
        <f t="shared" si="260"/>
        <v>400.5</v>
      </c>
      <c r="AB938">
        <f>IF(I938&lt;&gt;0,(ABS(X938*Constants!$B$10)+50)/100,IF(X938=0,MAX((AB937-ABS(Z938*Constants!$B$4)),0),(ABS(X938*Constants!$B$4)+50)/100))</f>
        <v>0.54005</v>
      </c>
      <c r="AC938">
        <f>IF(J938&lt;&gt;0,(ABS(Y938*Constants!$B$10)+50)/100,IF(Y938=0,MAX((AC937-ABS(AA938*Constants!$B$4)),0),(ABS(Y938*Constants!$B$4)+50)/100))</f>
        <v>0.54005</v>
      </c>
      <c r="AD938">
        <f t="shared" si="261"/>
        <v>401</v>
      </c>
      <c r="AE938">
        <f t="shared" si="262"/>
        <v>400.5</v>
      </c>
      <c r="AF938">
        <f t="shared" si="263"/>
        <v>400.5</v>
      </c>
      <c r="AG938">
        <f>((Constants!$B$5*AG937)+Constants!$B$4*AD938+AH937)/(Constants!$B$5+Constants!$B$4)</f>
        <v>401</v>
      </c>
      <c r="AH938">
        <f>((Constants!$B$5*AG937)+Constants!$B$4*AD938+AH937)-(Constants!$B$5+Constants!$B$4)*AG938</f>
        <v>0</v>
      </c>
      <c r="AI938">
        <f>((Constants!$B$5*AI937)+Constants!$B$4*AE938+AJ937)/(Constants!$B$5+Constants!$B$4)</f>
        <v>400.5</v>
      </c>
      <c r="AJ938">
        <f>((Constants!$B$5*AI937)+Constants!$B$4*AE938+AJ937)-(Constants!$B$4+Constants!$B$5)*AI938</f>
        <v>0</v>
      </c>
      <c r="AK938">
        <f>((Constants!$B$5*AK937)+Constants!$B$4*AF938+AL937)/(Constants!$B$5+Constants!$B$4)</f>
        <v>400.5</v>
      </c>
      <c r="AL938">
        <f>((Constants!$B$5*AK937)+Constants!$B$4*AF938+AL937)-(Constants!$B$5+Constants!$B$4)*AK938</f>
        <v>0</v>
      </c>
      <c r="AM938">
        <f t="shared" si="264"/>
        <v>1</v>
      </c>
      <c r="AN938">
        <f t="shared" si="265"/>
        <v>1</v>
      </c>
      <c r="AO938">
        <f>(200000*(ABS(N938)-ABS(N936))+Constants!$B$7)/(2*Constants!$B$7)</f>
        <v>0.5</v>
      </c>
      <c r="AP938">
        <f>(200000*(ABS(O938)-ABS(O936))+Constants!$B$7)/(2*Constants!$B$7)</f>
        <v>0.5</v>
      </c>
      <c r="AQ938">
        <f t="shared" si="266"/>
        <v>1</v>
      </c>
      <c r="AR938">
        <f>(Constants!$B$3*Constants!$B$8*I938*K938+AS937)/(Constants!$B$9*Constants!$B$4)</f>
        <v>2.51327433628319</v>
      </c>
      <c r="AS938">
        <f>(Constants!$B$3*Constants!$B$8*I938*K938+AS937)-(AR938*Constants!$B$9*Constants!$B$4)</f>
        <v>0</v>
      </c>
      <c r="AT938">
        <f t="shared" si="267"/>
        <v>2352.42477876103</v>
      </c>
      <c r="AU938">
        <f t="array" ref="AU938">IF(SUMPRODUCT(--(SIGN(AN905:AN937)=SIGN(K906:K938)))=0,2,IF(AV937&gt;0,1,0))</f>
        <v>0</v>
      </c>
      <c r="AV938">
        <f>IF(AU938=2,ROUND(5*1000/Constants!$B$11,0),IF(AV937&gt;0,AV937-1,0))</f>
        <v>0</v>
      </c>
      <c r="AW938">
        <f t="shared" si="268"/>
        <v>0</v>
      </c>
      <c r="AX938">
        <f ca="1" t="array" ref="AX938">IF(AW938&gt;Constants!$B$12,2,IF(SUMPRODUCT(--(AX919:AX938=2))=0,0,1))</f>
        <v>2</v>
      </c>
      <c r="AZ938">
        <f t="array" ref="AZ938">IF(ABS(AG938)&gt;Constants!$B$13,2,IF(SUMPRODUCT(--(AZ918:AZ937=2))=0,0,1))</f>
        <v>0</v>
      </c>
    </row>
    <row r="939" spans="1:52">
      <c r="A939" s="3">
        <v>937</v>
      </c>
      <c r="B939">
        <f>Signals!D938</f>
        <v>1</v>
      </c>
      <c r="C939">
        <f>Signals!E938</f>
        <v>1</v>
      </c>
      <c r="D939">
        <f>Signals!G938</f>
        <v>0</v>
      </c>
      <c r="E939">
        <f>Signals!J938</f>
        <v>0</v>
      </c>
      <c r="F939">
        <f>Signals!K938</f>
        <v>0</v>
      </c>
      <c r="G939">
        <f>IF(Constants!$B$2=2,-B939,B939)</f>
        <v>1</v>
      </c>
      <c r="H939">
        <f>IF(Constants!$C$2=2,-C939,C939)</f>
        <v>1</v>
      </c>
      <c r="I939">
        <f t="shared" si="252"/>
        <v>1</v>
      </c>
      <c r="J939">
        <f t="shared" si="253"/>
        <v>1</v>
      </c>
      <c r="K939">
        <f t="shared" si="254"/>
        <v>1</v>
      </c>
      <c r="L939">
        <f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400.5</v>
      </c>
      <c r="M939">
        <f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400.5</v>
      </c>
      <c r="N939">
        <f t="shared" si="255"/>
        <v>400.5</v>
      </c>
      <c r="O939">
        <f t="shared" si="256"/>
        <v>400.5</v>
      </c>
      <c r="P939">
        <f>IF(I939&lt;&gt;0,(ABS(L939*Constants!$B$10)+50)/100,MAX(P938-ABS(N939*Constants!$B$4),0))</f>
        <v>0.54005</v>
      </c>
      <c r="Q939">
        <f>IF(J939&lt;&gt;0,(ABS(M939*Constants!$B$10)+50)/100,MAX(Q938-ABS(O939*Constants!$B$4),0))</f>
        <v>0.54005</v>
      </c>
      <c r="R939">
        <f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400.5</v>
      </c>
      <c r="S939">
        <f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400.5</v>
      </c>
      <c r="T939">
        <f t="shared" si="257"/>
        <v>400.5</v>
      </c>
      <c r="U939">
        <f t="shared" si="258"/>
        <v>400.5</v>
      </c>
      <c r="V939">
        <f>IF(I939&lt;&gt;0,(ABS(R939*Constants!$B$4)+50)/100,IF(R939=0,MAX((0-ABS(T939*Constants!$B$4)),0),(ABS(R939*Constants!$B$4)+50)/100))</f>
        <v>501.125</v>
      </c>
      <c r="W939">
        <f>IF(J939&lt;&gt;0,(ABS(S939*Constants!$B$4)+50)/100,IF(S939=0,MAX((0-ABS(U939*Constants!$B$4)),0),(ABS(S939*Constants!$B$4)+50)/100))</f>
        <v>501.125</v>
      </c>
      <c r="X939">
        <f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400.5</v>
      </c>
      <c r="Y939">
        <f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400.5</v>
      </c>
      <c r="Z939">
        <f t="shared" si="259"/>
        <v>400.5</v>
      </c>
      <c r="AA939">
        <f t="shared" si="260"/>
        <v>400.5</v>
      </c>
      <c r="AB939">
        <f>IF(I939&lt;&gt;0,(ABS(X939*Constants!$B$10)+50)/100,IF(X939=0,MAX((AB938-ABS(Z939*Constants!$B$4)),0),(ABS(X939*Constants!$B$4)+50)/100))</f>
        <v>0.54005</v>
      </c>
      <c r="AC939">
        <f>IF(J939&lt;&gt;0,(ABS(Y939*Constants!$B$10)+50)/100,IF(Y939=0,MAX((AC938-ABS(AA939*Constants!$B$4)),0),(ABS(Y939*Constants!$B$4)+50)/100))</f>
        <v>0.54005</v>
      </c>
      <c r="AD939">
        <f t="shared" si="261"/>
        <v>401</v>
      </c>
      <c r="AE939">
        <f t="shared" si="262"/>
        <v>400.5</v>
      </c>
      <c r="AF939">
        <f t="shared" si="263"/>
        <v>400.5</v>
      </c>
      <c r="AG939">
        <f>((Constants!$B$5*AG938)+Constants!$B$4*AD939+AH938)/(Constants!$B$5+Constants!$B$4)</f>
        <v>401</v>
      </c>
      <c r="AH939">
        <f>((Constants!$B$5*AG938)+Constants!$B$4*AD939+AH938)-(Constants!$B$5+Constants!$B$4)*AG939</f>
        <v>0</v>
      </c>
      <c r="AI939">
        <f>((Constants!$B$5*AI938)+Constants!$B$4*AE939+AJ938)/(Constants!$B$5+Constants!$B$4)</f>
        <v>400.5</v>
      </c>
      <c r="AJ939">
        <f>((Constants!$B$5*AI938)+Constants!$B$4*AE939+AJ938)-(Constants!$B$4+Constants!$B$5)*AI939</f>
        <v>0</v>
      </c>
      <c r="AK939">
        <f>((Constants!$B$5*AK938)+Constants!$B$4*AF939+AL938)/(Constants!$B$5+Constants!$B$4)</f>
        <v>400.5</v>
      </c>
      <c r="AL939">
        <f>((Constants!$B$5*AK938)+Constants!$B$4*AF939+AL938)-(Constants!$B$5+Constants!$B$4)*AK939</f>
        <v>0</v>
      </c>
      <c r="AM939">
        <f t="shared" si="264"/>
        <v>1</v>
      </c>
      <c r="AN939">
        <f t="shared" si="265"/>
        <v>1</v>
      </c>
      <c r="AO939">
        <f>(200000*(ABS(N939)-ABS(N937))+Constants!$B$7)/(2*Constants!$B$7)</f>
        <v>0.5</v>
      </c>
      <c r="AP939">
        <f>(200000*(ABS(O939)-ABS(O937))+Constants!$B$7)/(2*Constants!$B$7)</f>
        <v>0.5</v>
      </c>
      <c r="AQ939">
        <f t="shared" si="266"/>
        <v>1</v>
      </c>
      <c r="AR939">
        <f>(Constants!$B$3*Constants!$B$8*I939*K939+AS938)/(Constants!$B$9*Constants!$B$4)</f>
        <v>2.51327433628319</v>
      </c>
      <c r="AS939">
        <f>(Constants!$B$3*Constants!$B$8*I939*K939+AS938)-(AR939*Constants!$B$9*Constants!$B$4)</f>
        <v>0</v>
      </c>
      <c r="AT939">
        <f t="shared" si="267"/>
        <v>2354.93805309732</v>
      </c>
      <c r="AU939">
        <f t="array" ref="AU939">IF(SUMPRODUCT(--(SIGN(AN906:AN938)=SIGN(K907:K939)))=0,2,IF(AV938&gt;0,1,0))</f>
        <v>0</v>
      </c>
      <c r="AV939">
        <f>IF(AU939=2,ROUND(5*1000/Constants!$B$11,0),IF(AV938&gt;0,AV938-1,0))</f>
        <v>0</v>
      </c>
      <c r="AW939">
        <f t="shared" si="268"/>
        <v>0</v>
      </c>
      <c r="AX939">
        <f ca="1" t="array" ref="AX939">IF(AW939&gt;Constants!$B$12,2,IF(SUMPRODUCT(--(AX920:AX939=2))=0,0,1))</f>
        <v>2</v>
      </c>
      <c r="AZ939">
        <f t="array" ref="AZ939">IF(ABS(AG939)&gt;Constants!$B$13,2,IF(SUMPRODUCT(--(AZ919:AZ938=2))=0,0,1))</f>
        <v>0</v>
      </c>
    </row>
    <row r="940" spans="1:52">
      <c r="A940" s="3">
        <v>938</v>
      </c>
      <c r="B940">
        <f>Signals!D939</f>
        <v>1</v>
      </c>
      <c r="C940">
        <f>Signals!E939</f>
        <v>1</v>
      </c>
      <c r="D940">
        <f>Signals!G939</f>
        <v>0</v>
      </c>
      <c r="E940">
        <f>Signals!J939</f>
        <v>0</v>
      </c>
      <c r="F940">
        <f>Signals!K939</f>
        <v>0</v>
      </c>
      <c r="G940">
        <f>IF(Constants!$B$2=2,-B940,B940)</f>
        <v>1</v>
      </c>
      <c r="H940">
        <f>IF(Constants!$C$2=2,-C940,C940)</f>
        <v>1</v>
      </c>
      <c r="I940">
        <f t="shared" si="252"/>
        <v>1</v>
      </c>
      <c r="J940">
        <f t="shared" si="253"/>
        <v>1</v>
      </c>
      <c r="K940">
        <f t="shared" si="254"/>
        <v>1</v>
      </c>
      <c r="L940">
        <f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400.5</v>
      </c>
      <c r="M940">
        <f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400.5</v>
      </c>
      <c r="N940">
        <f t="shared" si="255"/>
        <v>400.5</v>
      </c>
      <c r="O940">
        <f t="shared" si="256"/>
        <v>400.5</v>
      </c>
      <c r="P940">
        <f>IF(I940&lt;&gt;0,(ABS(L940*Constants!$B$10)+50)/100,MAX(P939-ABS(N940*Constants!$B$4),0))</f>
        <v>0.54005</v>
      </c>
      <c r="Q940">
        <f>IF(J940&lt;&gt;0,(ABS(M940*Constants!$B$10)+50)/100,MAX(Q939-ABS(O940*Constants!$B$4),0))</f>
        <v>0.54005</v>
      </c>
      <c r="R940">
        <f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400.5</v>
      </c>
      <c r="S940">
        <f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400.5</v>
      </c>
      <c r="T940">
        <f t="shared" si="257"/>
        <v>400.5</v>
      </c>
      <c r="U940">
        <f t="shared" si="258"/>
        <v>400.5</v>
      </c>
      <c r="V940">
        <f>IF(I940&lt;&gt;0,(ABS(R940*Constants!$B$4)+50)/100,IF(R940=0,MAX((0-ABS(T940*Constants!$B$4)),0),(ABS(R940*Constants!$B$4)+50)/100))</f>
        <v>501.125</v>
      </c>
      <c r="W940">
        <f>IF(J940&lt;&gt;0,(ABS(S940*Constants!$B$4)+50)/100,IF(S940=0,MAX((0-ABS(U940*Constants!$B$4)),0),(ABS(S940*Constants!$B$4)+50)/100))</f>
        <v>501.125</v>
      </c>
      <c r="X940">
        <f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400.5</v>
      </c>
      <c r="Y940">
        <f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400.5</v>
      </c>
      <c r="Z940">
        <f t="shared" si="259"/>
        <v>400.5</v>
      </c>
      <c r="AA940">
        <f t="shared" si="260"/>
        <v>400.5</v>
      </c>
      <c r="AB940">
        <f>IF(I940&lt;&gt;0,(ABS(X940*Constants!$B$10)+50)/100,IF(X940=0,MAX((AB939-ABS(Z940*Constants!$B$4)),0),(ABS(X940*Constants!$B$4)+50)/100))</f>
        <v>0.54005</v>
      </c>
      <c r="AC940">
        <f>IF(J940&lt;&gt;0,(ABS(Y940*Constants!$B$10)+50)/100,IF(Y940=0,MAX((AC939-ABS(AA940*Constants!$B$4)),0),(ABS(Y940*Constants!$B$4)+50)/100))</f>
        <v>0.54005</v>
      </c>
      <c r="AD940">
        <f t="shared" si="261"/>
        <v>401</v>
      </c>
      <c r="AE940">
        <f t="shared" si="262"/>
        <v>400.5</v>
      </c>
      <c r="AF940">
        <f t="shared" si="263"/>
        <v>400.5</v>
      </c>
      <c r="AG940">
        <f>((Constants!$B$5*AG939)+Constants!$B$4*AD940+AH939)/(Constants!$B$5+Constants!$B$4)</f>
        <v>401</v>
      </c>
      <c r="AH940">
        <f>((Constants!$B$5*AG939)+Constants!$B$4*AD940+AH939)-(Constants!$B$5+Constants!$B$4)*AG940</f>
        <v>0</v>
      </c>
      <c r="AI940">
        <f>((Constants!$B$5*AI939)+Constants!$B$4*AE940+AJ939)/(Constants!$B$5+Constants!$B$4)</f>
        <v>400.5</v>
      </c>
      <c r="AJ940">
        <f>((Constants!$B$5*AI939)+Constants!$B$4*AE940+AJ939)-(Constants!$B$4+Constants!$B$5)*AI940</f>
        <v>0</v>
      </c>
      <c r="AK940">
        <f>((Constants!$B$5*AK939)+Constants!$B$4*AF940+AL939)/(Constants!$B$5+Constants!$B$4)</f>
        <v>400.5</v>
      </c>
      <c r="AL940">
        <f>((Constants!$B$5*AK939)+Constants!$B$4*AF940+AL939)-(Constants!$B$5+Constants!$B$4)*AK940</f>
        <v>0</v>
      </c>
      <c r="AM940">
        <f t="shared" si="264"/>
        <v>1</v>
      </c>
      <c r="AN940">
        <f t="shared" si="265"/>
        <v>1</v>
      </c>
      <c r="AO940">
        <f>(200000*(ABS(N940)-ABS(N938))+Constants!$B$7)/(2*Constants!$B$7)</f>
        <v>0.5</v>
      </c>
      <c r="AP940">
        <f>(200000*(ABS(O940)-ABS(O938))+Constants!$B$7)/(2*Constants!$B$7)</f>
        <v>0.5</v>
      </c>
      <c r="AQ940">
        <f t="shared" si="266"/>
        <v>1</v>
      </c>
      <c r="AR940">
        <f>(Constants!$B$3*Constants!$B$8*I940*K940+AS939)/(Constants!$B$9*Constants!$B$4)</f>
        <v>2.51327433628319</v>
      </c>
      <c r="AS940">
        <f>(Constants!$B$3*Constants!$B$8*I940*K940+AS939)-(AR940*Constants!$B$9*Constants!$B$4)</f>
        <v>0</v>
      </c>
      <c r="AT940">
        <f t="shared" si="267"/>
        <v>2357.4513274336</v>
      </c>
      <c r="AU940">
        <f t="array" ref="AU940">IF(SUMPRODUCT(--(SIGN(AN907:AN939)=SIGN(K908:K940)))=0,2,IF(AV939&gt;0,1,0))</f>
        <v>0</v>
      </c>
      <c r="AV940">
        <f>IF(AU940=2,ROUND(5*1000/Constants!$B$11,0),IF(AV939&gt;0,AV939-1,0))</f>
        <v>0</v>
      </c>
      <c r="AW940">
        <f t="shared" si="268"/>
        <v>0</v>
      </c>
      <c r="AX940">
        <f ca="1" t="array" ref="AX940">IF(AW940&gt;Constants!$B$12,2,IF(SUMPRODUCT(--(AX921:AX940=2))=0,0,1))</f>
        <v>2</v>
      </c>
      <c r="AZ940">
        <f t="array" ref="AZ940">IF(ABS(AG940)&gt;Constants!$B$13,2,IF(SUMPRODUCT(--(AZ920:AZ939=2))=0,0,1))</f>
        <v>0</v>
      </c>
    </row>
    <row r="941" spans="1:52">
      <c r="A941" s="3">
        <v>939</v>
      </c>
      <c r="B941">
        <f>Signals!D940</f>
        <v>1</v>
      </c>
      <c r="C941">
        <f>Signals!E940</f>
        <v>1</v>
      </c>
      <c r="D941">
        <f>Signals!G940</f>
        <v>0</v>
      </c>
      <c r="E941">
        <f>Signals!J940</f>
        <v>0</v>
      </c>
      <c r="F941">
        <f>Signals!K940</f>
        <v>0</v>
      </c>
      <c r="G941">
        <f>IF(Constants!$B$2=2,-B941,B941)</f>
        <v>1</v>
      </c>
      <c r="H941">
        <f>IF(Constants!$C$2=2,-C941,C941)</f>
        <v>1</v>
      </c>
      <c r="I941">
        <f t="shared" si="252"/>
        <v>1</v>
      </c>
      <c r="J941">
        <f t="shared" si="253"/>
        <v>1</v>
      </c>
      <c r="K941">
        <f t="shared" si="254"/>
        <v>1</v>
      </c>
      <c r="L941">
        <f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400.5</v>
      </c>
      <c r="M941">
        <f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400.5</v>
      </c>
      <c r="N941">
        <f t="shared" si="255"/>
        <v>400.5</v>
      </c>
      <c r="O941">
        <f t="shared" si="256"/>
        <v>400.5</v>
      </c>
      <c r="P941">
        <f>IF(I941&lt;&gt;0,(ABS(L941*Constants!$B$10)+50)/100,MAX(P940-ABS(N941*Constants!$B$4),0))</f>
        <v>0.54005</v>
      </c>
      <c r="Q941">
        <f>IF(J941&lt;&gt;0,(ABS(M941*Constants!$B$10)+50)/100,MAX(Q940-ABS(O941*Constants!$B$4),0))</f>
        <v>0.54005</v>
      </c>
      <c r="R941">
        <f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400.5</v>
      </c>
      <c r="S941">
        <f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400.5</v>
      </c>
      <c r="T941">
        <f t="shared" si="257"/>
        <v>400.5</v>
      </c>
      <c r="U941">
        <f t="shared" si="258"/>
        <v>400.5</v>
      </c>
      <c r="V941">
        <f>IF(I941&lt;&gt;0,(ABS(R941*Constants!$B$4)+50)/100,IF(R941=0,MAX((0-ABS(T941*Constants!$B$4)),0),(ABS(R941*Constants!$B$4)+50)/100))</f>
        <v>501.125</v>
      </c>
      <c r="W941">
        <f>IF(J941&lt;&gt;0,(ABS(S941*Constants!$B$4)+50)/100,IF(S941=0,MAX((0-ABS(U941*Constants!$B$4)),0),(ABS(S941*Constants!$B$4)+50)/100))</f>
        <v>501.125</v>
      </c>
      <c r="X941">
        <f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400.5</v>
      </c>
      <c r="Y941">
        <f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400.5</v>
      </c>
      <c r="Z941">
        <f t="shared" si="259"/>
        <v>400.5</v>
      </c>
      <c r="AA941">
        <f t="shared" si="260"/>
        <v>400.5</v>
      </c>
      <c r="AB941">
        <f>IF(I941&lt;&gt;0,(ABS(X941*Constants!$B$10)+50)/100,IF(X941=0,MAX((AB940-ABS(Z941*Constants!$B$4)),0),(ABS(X941*Constants!$B$4)+50)/100))</f>
        <v>0.54005</v>
      </c>
      <c r="AC941">
        <f>IF(J941&lt;&gt;0,(ABS(Y941*Constants!$B$10)+50)/100,IF(Y941=0,MAX((AC940-ABS(AA941*Constants!$B$4)),0),(ABS(Y941*Constants!$B$4)+50)/100))</f>
        <v>0.54005</v>
      </c>
      <c r="AD941">
        <f t="shared" si="261"/>
        <v>401</v>
      </c>
      <c r="AE941">
        <f t="shared" si="262"/>
        <v>400.5</v>
      </c>
      <c r="AF941">
        <f t="shared" si="263"/>
        <v>400.5</v>
      </c>
      <c r="AG941">
        <f>((Constants!$B$5*AG940)+Constants!$B$4*AD941+AH940)/(Constants!$B$5+Constants!$B$4)</f>
        <v>401</v>
      </c>
      <c r="AH941">
        <f>((Constants!$B$5*AG940)+Constants!$B$4*AD941+AH940)-(Constants!$B$5+Constants!$B$4)*AG941</f>
        <v>0</v>
      </c>
      <c r="AI941">
        <f>((Constants!$B$5*AI940)+Constants!$B$4*AE941+AJ940)/(Constants!$B$5+Constants!$B$4)</f>
        <v>400.5</v>
      </c>
      <c r="AJ941">
        <f>((Constants!$B$5*AI940)+Constants!$B$4*AE941+AJ940)-(Constants!$B$4+Constants!$B$5)*AI941</f>
        <v>0</v>
      </c>
      <c r="AK941">
        <f>((Constants!$B$5*AK940)+Constants!$B$4*AF941+AL940)/(Constants!$B$5+Constants!$B$4)</f>
        <v>400.5</v>
      </c>
      <c r="AL941">
        <f>((Constants!$B$5*AK940)+Constants!$B$4*AF941+AL940)-(Constants!$B$5+Constants!$B$4)*AK941</f>
        <v>0</v>
      </c>
      <c r="AM941">
        <f t="shared" si="264"/>
        <v>1</v>
      </c>
      <c r="AN941">
        <f t="shared" si="265"/>
        <v>1</v>
      </c>
      <c r="AO941">
        <f>(200000*(ABS(N941)-ABS(N939))+Constants!$B$7)/(2*Constants!$B$7)</f>
        <v>0.5</v>
      </c>
      <c r="AP941">
        <f>(200000*(ABS(O941)-ABS(O939))+Constants!$B$7)/(2*Constants!$B$7)</f>
        <v>0.5</v>
      </c>
      <c r="AQ941">
        <f t="shared" si="266"/>
        <v>1</v>
      </c>
      <c r="AR941">
        <f>(Constants!$B$3*Constants!$B$8*I941*K941+AS940)/(Constants!$B$9*Constants!$B$4)</f>
        <v>2.51327433628319</v>
      </c>
      <c r="AS941">
        <f>(Constants!$B$3*Constants!$B$8*I941*K941+AS940)-(AR941*Constants!$B$9*Constants!$B$4)</f>
        <v>0</v>
      </c>
      <c r="AT941">
        <f t="shared" si="267"/>
        <v>2359.96460176988</v>
      </c>
      <c r="AU941">
        <f t="array" ref="AU941">IF(SUMPRODUCT(--(SIGN(AN908:AN940)=SIGN(K909:K941)))=0,2,IF(AV940&gt;0,1,0))</f>
        <v>0</v>
      </c>
      <c r="AV941">
        <f>IF(AU941=2,ROUND(5*1000/Constants!$B$11,0),IF(AV940&gt;0,AV940-1,0))</f>
        <v>0</v>
      </c>
      <c r="AW941">
        <f t="shared" si="268"/>
        <v>0</v>
      </c>
      <c r="AX941">
        <f ca="1" t="array" ref="AX941">IF(AW941&gt;Constants!$B$12,2,IF(SUMPRODUCT(--(AX922:AX941=2))=0,0,1))</f>
        <v>2</v>
      </c>
      <c r="AZ941">
        <f t="array" ref="AZ941">IF(ABS(AG941)&gt;Constants!$B$13,2,IF(SUMPRODUCT(--(AZ921:AZ940=2))=0,0,1))</f>
        <v>0</v>
      </c>
    </row>
    <row r="942" spans="1:52">
      <c r="A942" s="3">
        <v>940</v>
      </c>
      <c r="B942">
        <f>Signals!D941</f>
        <v>1</v>
      </c>
      <c r="C942">
        <f>Signals!E941</f>
        <v>1</v>
      </c>
      <c r="D942">
        <f>Signals!G941</f>
        <v>0</v>
      </c>
      <c r="E942">
        <f>Signals!J941</f>
        <v>0</v>
      </c>
      <c r="F942">
        <f>Signals!K941</f>
        <v>0</v>
      </c>
      <c r="G942">
        <f>IF(Constants!$B$2=2,-B942,B942)</f>
        <v>1</v>
      </c>
      <c r="H942">
        <f>IF(Constants!$C$2=2,-C942,C942)</f>
        <v>1</v>
      </c>
      <c r="I942">
        <f t="shared" si="252"/>
        <v>1</v>
      </c>
      <c r="J942">
        <f t="shared" si="253"/>
        <v>1</v>
      </c>
      <c r="K942">
        <f t="shared" si="254"/>
        <v>1</v>
      </c>
      <c r="L942">
        <f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400.5</v>
      </c>
      <c r="M942">
        <f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400.5</v>
      </c>
      <c r="N942">
        <f t="shared" si="255"/>
        <v>400.5</v>
      </c>
      <c r="O942">
        <f t="shared" si="256"/>
        <v>400.5</v>
      </c>
      <c r="P942">
        <f>IF(I942&lt;&gt;0,(ABS(L942*Constants!$B$10)+50)/100,MAX(P941-ABS(N942*Constants!$B$4),0))</f>
        <v>0.54005</v>
      </c>
      <c r="Q942">
        <f>IF(J942&lt;&gt;0,(ABS(M942*Constants!$B$10)+50)/100,MAX(Q941-ABS(O942*Constants!$B$4),0))</f>
        <v>0.54005</v>
      </c>
      <c r="R942">
        <f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400.5</v>
      </c>
      <c r="S942">
        <f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400.5</v>
      </c>
      <c r="T942">
        <f t="shared" si="257"/>
        <v>400.5</v>
      </c>
      <c r="U942">
        <f t="shared" si="258"/>
        <v>400.5</v>
      </c>
      <c r="V942">
        <f>IF(I942&lt;&gt;0,(ABS(R942*Constants!$B$4)+50)/100,IF(R942=0,MAX((0-ABS(T942*Constants!$B$4)),0),(ABS(R942*Constants!$B$4)+50)/100))</f>
        <v>501.125</v>
      </c>
      <c r="W942">
        <f>IF(J942&lt;&gt;0,(ABS(S942*Constants!$B$4)+50)/100,IF(S942=0,MAX((0-ABS(U942*Constants!$B$4)),0),(ABS(S942*Constants!$B$4)+50)/100))</f>
        <v>501.125</v>
      </c>
      <c r="X942">
        <f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400.5</v>
      </c>
      <c r="Y942">
        <f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400.5</v>
      </c>
      <c r="Z942">
        <f t="shared" si="259"/>
        <v>400.5</v>
      </c>
      <c r="AA942">
        <f t="shared" si="260"/>
        <v>400.5</v>
      </c>
      <c r="AB942">
        <f>IF(I942&lt;&gt;0,(ABS(X942*Constants!$B$10)+50)/100,IF(X942=0,MAX((AB941-ABS(Z942*Constants!$B$4)),0),(ABS(X942*Constants!$B$4)+50)/100))</f>
        <v>0.54005</v>
      </c>
      <c r="AC942">
        <f>IF(J942&lt;&gt;0,(ABS(Y942*Constants!$B$10)+50)/100,IF(Y942=0,MAX((AC941-ABS(AA942*Constants!$B$4)),0),(ABS(Y942*Constants!$B$4)+50)/100))</f>
        <v>0.54005</v>
      </c>
      <c r="AD942">
        <f t="shared" si="261"/>
        <v>401</v>
      </c>
      <c r="AE942">
        <f t="shared" si="262"/>
        <v>400.5</v>
      </c>
      <c r="AF942">
        <f t="shared" si="263"/>
        <v>400.5</v>
      </c>
      <c r="AG942">
        <f>((Constants!$B$5*AG941)+Constants!$B$4*AD942+AH941)/(Constants!$B$5+Constants!$B$4)</f>
        <v>401</v>
      </c>
      <c r="AH942">
        <f>((Constants!$B$5*AG941)+Constants!$B$4*AD942+AH941)-(Constants!$B$5+Constants!$B$4)*AG942</f>
        <v>0</v>
      </c>
      <c r="AI942">
        <f>((Constants!$B$5*AI941)+Constants!$B$4*AE942+AJ941)/(Constants!$B$5+Constants!$B$4)</f>
        <v>400.5</v>
      </c>
      <c r="AJ942">
        <f>((Constants!$B$5*AI941)+Constants!$B$4*AE942+AJ941)-(Constants!$B$4+Constants!$B$5)*AI942</f>
        <v>0</v>
      </c>
      <c r="AK942">
        <f>((Constants!$B$5*AK941)+Constants!$B$4*AF942+AL941)/(Constants!$B$5+Constants!$B$4)</f>
        <v>400.5</v>
      </c>
      <c r="AL942">
        <f>((Constants!$B$5*AK941)+Constants!$B$4*AF942+AL941)-(Constants!$B$5+Constants!$B$4)*AK942</f>
        <v>0</v>
      </c>
      <c r="AM942">
        <f t="shared" si="264"/>
        <v>1</v>
      </c>
      <c r="AN942">
        <f t="shared" si="265"/>
        <v>1</v>
      </c>
      <c r="AO942">
        <f>(200000*(ABS(N942)-ABS(N940))+Constants!$B$7)/(2*Constants!$B$7)</f>
        <v>0.5</v>
      </c>
      <c r="AP942">
        <f>(200000*(ABS(O942)-ABS(O940))+Constants!$B$7)/(2*Constants!$B$7)</f>
        <v>0.5</v>
      </c>
      <c r="AQ942">
        <f t="shared" si="266"/>
        <v>1</v>
      </c>
      <c r="AR942">
        <f>(Constants!$B$3*Constants!$B$8*I942*K942+AS941)/(Constants!$B$9*Constants!$B$4)</f>
        <v>2.51327433628319</v>
      </c>
      <c r="AS942">
        <f>(Constants!$B$3*Constants!$B$8*I942*K942+AS941)-(AR942*Constants!$B$9*Constants!$B$4)</f>
        <v>0</v>
      </c>
      <c r="AT942">
        <f t="shared" si="267"/>
        <v>2362.47787610617</v>
      </c>
      <c r="AU942">
        <f t="array" ref="AU942">IF(SUMPRODUCT(--(SIGN(AN909:AN941)=SIGN(K910:K942)))=0,2,IF(AV941&gt;0,1,0))</f>
        <v>0</v>
      </c>
      <c r="AV942">
        <f>IF(AU942=2,ROUND(5*1000/Constants!$B$11,0),IF(AV941&gt;0,AV941-1,0))</f>
        <v>0</v>
      </c>
      <c r="AW942">
        <f t="shared" si="268"/>
        <v>0</v>
      </c>
      <c r="AX942">
        <f ca="1" t="array" ref="AX942">IF(AW942&gt;Constants!$B$12,2,IF(SUMPRODUCT(--(AX923:AX942=2))=0,0,1))</f>
        <v>2</v>
      </c>
      <c r="AZ942">
        <f t="array" ref="AZ942">IF(ABS(AG942)&gt;Constants!$B$13,2,IF(SUMPRODUCT(--(AZ922:AZ941=2))=0,0,1))</f>
        <v>0</v>
      </c>
    </row>
    <row r="943" spans="1:52">
      <c r="A943" s="3">
        <v>941</v>
      </c>
      <c r="B943">
        <f>Signals!D942</f>
        <v>1</v>
      </c>
      <c r="C943">
        <f>Signals!E942</f>
        <v>1</v>
      </c>
      <c r="D943">
        <f>Signals!G942</f>
        <v>0</v>
      </c>
      <c r="E943">
        <f>Signals!J942</f>
        <v>0</v>
      </c>
      <c r="F943">
        <f>Signals!K942</f>
        <v>0</v>
      </c>
      <c r="G943">
        <f>IF(Constants!$B$2=2,-B943,B943)</f>
        <v>1</v>
      </c>
      <c r="H943">
        <f>IF(Constants!$C$2=2,-C943,C943)</f>
        <v>1</v>
      </c>
      <c r="I943">
        <f t="shared" si="252"/>
        <v>1</v>
      </c>
      <c r="J943">
        <f t="shared" si="253"/>
        <v>1</v>
      </c>
      <c r="K943">
        <f t="shared" si="254"/>
        <v>1</v>
      </c>
      <c r="L943">
        <f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400.5</v>
      </c>
      <c r="M943">
        <f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400.5</v>
      </c>
      <c r="N943">
        <f t="shared" si="255"/>
        <v>400.5</v>
      </c>
      <c r="O943">
        <f t="shared" si="256"/>
        <v>400.5</v>
      </c>
      <c r="P943">
        <f>IF(I943&lt;&gt;0,(ABS(L943*Constants!$B$10)+50)/100,MAX(P942-ABS(N943*Constants!$B$4),0))</f>
        <v>0.54005</v>
      </c>
      <c r="Q943">
        <f>IF(J943&lt;&gt;0,(ABS(M943*Constants!$B$10)+50)/100,MAX(Q942-ABS(O943*Constants!$B$4),0))</f>
        <v>0.54005</v>
      </c>
      <c r="R943">
        <f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400.5</v>
      </c>
      <c r="S943">
        <f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400.5</v>
      </c>
      <c r="T943">
        <f t="shared" si="257"/>
        <v>400.5</v>
      </c>
      <c r="U943">
        <f t="shared" si="258"/>
        <v>400.5</v>
      </c>
      <c r="V943">
        <f>IF(I943&lt;&gt;0,(ABS(R943*Constants!$B$4)+50)/100,IF(R943=0,MAX((0-ABS(T943*Constants!$B$4)),0),(ABS(R943*Constants!$B$4)+50)/100))</f>
        <v>501.125</v>
      </c>
      <c r="W943">
        <f>IF(J943&lt;&gt;0,(ABS(S943*Constants!$B$4)+50)/100,IF(S943=0,MAX((0-ABS(U943*Constants!$B$4)),0),(ABS(S943*Constants!$B$4)+50)/100))</f>
        <v>501.125</v>
      </c>
      <c r="X943">
        <f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400.5</v>
      </c>
      <c r="Y943">
        <f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400.5</v>
      </c>
      <c r="Z943">
        <f t="shared" si="259"/>
        <v>400.5</v>
      </c>
      <c r="AA943">
        <f t="shared" si="260"/>
        <v>400.5</v>
      </c>
      <c r="AB943">
        <f>IF(I943&lt;&gt;0,(ABS(X943*Constants!$B$10)+50)/100,IF(X943=0,MAX((AB942-ABS(Z943*Constants!$B$4)),0),(ABS(X943*Constants!$B$4)+50)/100))</f>
        <v>0.54005</v>
      </c>
      <c r="AC943">
        <f>IF(J943&lt;&gt;0,(ABS(Y943*Constants!$B$10)+50)/100,IF(Y943=0,MAX((AC942-ABS(AA943*Constants!$B$4)),0),(ABS(Y943*Constants!$B$4)+50)/100))</f>
        <v>0.54005</v>
      </c>
      <c r="AD943">
        <f t="shared" si="261"/>
        <v>401</v>
      </c>
      <c r="AE943">
        <f t="shared" si="262"/>
        <v>400.5</v>
      </c>
      <c r="AF943">
        <f t="shared" si="263"/>
        <v>400.5</v>
      </c>
      <c r="AG943">
        <f>((Constants!$B$5*AG942)+Constants!$B$4*AD943+AH942)/(Constants!$B$5+Constants!$B$4)</f>
        <v>401</v>
      </c>
      <c r="AH943">
        <f>((Constants!$B$5*AG942)+Constants!$B$4*AD943+AH942)-(Constants!$B$5+Constants!$B$4)*AG943</f>
        <v>0</v>
      </c>
      <c r="AI943">
        <f>((Constants!$B$5*AI942)+Constants!$B$4*AE943+AJ942)/(Constants!$B$5+Constants!$B$4)</f>
        <v>400.5</v>
      </c>
      <c r="AJ943">
        <f>((Constants!$B$5*AI942)+Constants!$B$4*AE943+AJ942)-(Constants!$B$4+Constants!$B$5)*AI943</f>
        <v>0</v>
      </c>
      <c r="AK943">
        <f>((Constants!$B$5*AK942)+Constants!$B$4*AF943+AL942)/(Constants!$B$5+Constants!$B$4)</f>
        <v>400.5</v>
      </c>
      <c r="AL943">
        <f>((Constants!$B$5*AK942)+Constants!$B$4*AF943+AL942)-(Constants!$B$5+Constants!$B$4)*AK943</f>
        <v>0</v>
      </c>
      <c r="AM943">
        <f t="shared" si="264"/>
        <v>1</v>
      </c>
      <c r="AN943">
        <f t="shared" si="265"/>
        <v>1</v>
      </c>
      <c r="AO943">
        <f>(200000*(ABS(N943)-ABS(N941))+Constants!$B$7)/(2*Constants!$B$7)</f>
        <v>0.5</v>
      </c>
      <c r="AP943">
        <f>(200000*(ABS(O943)-ABS(O941))+Constants!$B$7)/(2*Constants!$B$7)</f>
        <v>0.5</v>
      </c>
      <c r="AQ943">
        <f t="shared" si="266"/>
        <v>1</v>
      </c>
      <c r="AR943">
        <f>(Constants!$B$3*Constants!$B$8*I943*K943+AS942)/(Constants!$B$9*Constants!$B$4)</f>
        <v>2.51327433628319</v>
      </c>
      <c r="AS943">
        <f>(Constants!$B$3*Constants!$B$8*I943*K943+AS942)-(AR943*Constants!$B$9*Constants!$B$4)</f>
        <v>0</v>
      </c>
      <c r="AT943">
        <f t="shared" si="267"/>
        <v>2364.99115044245</v>
      </c>
      <c r="AU943">
        <f t="array" ref="AU943">IF(SUMPRODUCT(--(SIGN(AN910:AN942)=SIGN(K911:K943)))=0,2,IF(AV942&gt;0,1,0))</f>
        <v>0</v>
      </c>
      <c r="AV943">
        <f>IF(AU943=2,ROUND(5*1000/Constants!$B$11,0),IF(AV942&gt;0,AV942-1,0))</f>
        <v>0</v>
      </c>
      <c r="AW943">
        <f t="shared" si="268"/>
        <v>0</v>
      </c>
      <c r="AX943">
        <f ca="1" t="array" ref="AX943">IF(AW943&gt;Constants!$B$12,2,IF(SUMPRODUCT(--(AX924:AX943=2))=0,0,1))</f>
        <v>2</v>
      </c>
      <c r="AZ943">
        <f t="array" ref="AZ943">IF(ABS(AG943)&gt;Constants!$B$13,2,IF(SUMPRODUCT(--(AZ923:AZ942=2))=0,0,1))</f>
        <v>0</v>
      </c>
    </row>
    <row r="944" spans="1:52">
      <c r="A944" s="3">
        <v>942</v>
      </c>
      <c r="B944">
        <f>Signals!D943</f>
        <v>1</v>
      </c>
      <c r="C944">
        <f>Signals!E943</f>
        <v>1</v>
      </c>
      <c r="D944">
        <f>Signals!G943</f>
        <v>0</v>
      </c>
      <c r="E944">
        <f>Signals!J943</f>
        <v>0</v>
      </c>
      <c r="F944">
        <f>Signals!K943</f>
        <v>0</v>
      </c>
      <c r="G944">
        <f>IF(Constants!$B$2=2,-B944,B944)</f>
        <v>1</v>
      </c>
      <c r="H944">
        <f>IF(Constants!$C$2=2,-C944,C944)</f>
        <v>1</v>
      </c>
      <c r="I944">
        <f t="shared" si="252"/>
        <v>1</v>
      </c>
      <c r="J944">
        <f t="shared" si="253"/>
        <v>1</v>
      </c>
      <c r="K944">
        <f t="shared" si="254"/>
        <v>1</v>
      </c>
      <c r="L944">
        <f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400.5</v>
      </c>
      <c r="M944">
        <f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400.5</v>
      </c>
      <c r="N944">
        <f t="shared" si="255"/>
        <v>400.5</v>
      </c>
      <c r="O944">
        <f t="shared" si="256"/>
        <v>400.5</v>
      </c>
      <c r="P944">
        <f>IF(I944&lt;&gt;0,(ABS(L944*Constants!$B$10)+50)/100,MAX(P943-ABS(N944*Constants!$B$4),0))</f>
        <v>0.54005</v>
      </c>
      <c r="Q944">
        <f>IF(J944&lt;&gt;0,(ABS(M944*Constants!$B$10)+50)/100,MAX(Q943-ABS(O944*Constants!$B$4),0))</f>
        <v>0.54005</v>
      </c>
      <c r="R944">
        <f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400.5</v>
      </c>
      <c r="S944">
        <f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400.5</v>
      </c>
      <c r="T944">
        <f t="shared" si="257"/>
        <v>400.5</v>
      </c>
      <c r="U944">
        <f t="shared" si="258"/>
        <v>400.5</v>
      </c>
      <c r="V944">
        <f>IF(I944&lt;&gt;0,(ABS(R944*Constants!$B$4)+50)/100,IF(R944=0,MAX((0-ABS(T944*Constants!$B$4)),0),(ABS(R944*Constants!$B$4)+50)/100))</f>
        <v>501.125</v>
      </c>
      <c r="W944">
        <f>IF(J944&lt;&gt;0,(ABS(S944*Constants!$B$4)+50)/100,IF(S944=0,MAX((0-ABS(U944*Constants!$B$4)),0),(ABS(S944*Constants!$B$4)+50)/100))</f>
        <v>501.125</v>
      </c>
      <c r="X944">
        <f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400.5</v>
      </c>
      <c r="Y944">
        <f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400.5</v>
      </c>
      <c r="Z944">
        <f t="shared" si="259"/>
        <v>400.5</v>
      </c>
      <c r="AA944">
        <f t="shared" si="260"/>
        <v>400.5</v>
      </c>
      <c r="AB944">
        <f>IF(I944&lt;&gt;0,(ABS(X944*Constants!$B$10)+50)/100,IF(X944=0,MAX((AB943-ABS(Z944*Constants!$B$4)),0),(ABS(X944*Constants!$B$4)+50)/100))</f>
        <v>0.54005</v>
      </c>
      <c r="AC944">
        <f>IF(J944&lt;&gt;0,(ABS(Y944*Constants!$B$10)+50)/100,IF(Y944=0,MAX((AC943-ABS(AA944*Constants!$B$4)),0),(ABS(Y944*Constants!$B$4)+50)/100))</f>
        <v>0.54005</v>
      </c>
      <c r="AD944">
        <f t="shared" si="261"/>
        <v>401</v>
      </c>
      <c r="AE944">
        <f t="shared" si="262"/>
        <v>400.5</v>
      </c>
      <c r="AF944">
        <f t="shared" si="263"/>
        <v>400.5</v>
      </c>
      <c r="AG944">
        <f>((Constants!$B$5*AG943)+Constants!$B$4*AD944+AH943)/(Constants!$B$5+Constants!$B$4)</f>
        <v>401</v>
      </c>
      <c r="AH944">
        <f>((Constants!$B$5*AG943)+Constants!$B$4*AD944+AH943)-(Constants!$B$5+Constants!$B$4)*AG944</f>
        <v>0</v>
      </c>
      <c r="AI944">
        <f>((Constants!$B$5*AI943)+Constants!$B$4*AE944+AJ943)/(Constants!$B$5+Constants!$B$4)</f>
        <v>400.5</v>
      </c>
      <c r="AJ944">
        <f>((Constants!$B$5*AI943)+Constants!$B$4*AE944+AJ943)-(Constants!$B$4+Constants!$B$5)*AI944</f>
        <v>0</v>
      </c>
      <c r="AK944">
        <f>((Constants!$B$5*AK943)+Constants!$B$4*AF944+AL943)/(Constants!$B$5+Constants!$B$4)</f>
        <v>400.5</v>
      </c>
      <c r="AL944">
        <f>((Constants!$B$5*AK943)+Constants!$B$4*AF944+AL943)-(Constants!$B$5+Constants!$B$4)*AK944</f>
        <v>0</v>
      </c>
      <c r="AM944">
        <f t="shared" si="264"/>
        <v>1</v>
      </c>
      <c r="AN944">
        <f t="shared" si="265"/>
        <v>1</v>
      </c>
      <c r="AO944">
        <f>(200000*(ABS(N944)-ABS(N942))+Constants!$B$7)/(2*Constants!$B$7)</f>
        <v>0.5</v>
      </c>
      <c r="AP944">
        <f>(200000*(ABS(O944)-ABS(O942))+Constants!$B$7)/(2*Constants!$B$7)</f>
        <v>0.5</v>
      </c>
      <c r="AQ944">
        <f t="shared" si="266"/>
        <v>1</v>
      </c>
      <c r="AR944">
        <f>(Constants!$B$3*Constants!$B$8*I944*K944+AS943)/(Constants!$B$9*Constants!$B$4)</f>
        <v>2.51327433628319</v>
      </c>
      <c r="AS944">
        <f>(Constants!$B$3*Constants!$B$8*I944*K944+AS943)-(AR944*Constants!$B$9*Constants!$B$4)</f>
        <v>0</v>
      </c>
      <c r="AT944">
        <f t="shared" si="267"/>
        <v>2367.50442477873</v>
      </c>
      <c r="AU944">
        <f t="array" ref="AU944">IF(SUMPRODUCT(--(SIGN(AN911:AN943)=SIGN(K912:K944)))=0,2,IF(AV943&gt;0,1,0))</f>
        <v>0</v>
      </c>
      <c r="AV944">
        <f>IF(AU944=2,ROUND(5*1000/Constants!$B$11,0),IF(AV943&gt;0,AV943-1,0))</f>
        <v>0</v>
      </c>
      <c r="AW944">
        <f t="shared" si="268"/>
        <v>0</v>
      </c>
      <c r="AX944">
        <f ca="1" t="array" ref="AX944">IF(AW944&gt;Constants!$B$12,2,IF(SUMPRODUCT(--(AX925:AX944=2))=0,0,1))</f>
        <v>2</v>
      </c>
      <c r="AZ944">
        <f t="array" ref="AZ944">IF(ABS(AG944)&gt;Constants!$B$13,2,IF(SUMPRODUCT(--(AZ924:AZ943=2))=0,0,1))</f>
        <v>0</v>
      </c>
    </row>
    <row r="945" spans="1:52">
      <c r="A945" s="3">
        <v>943</v>
      </c>
      <c r="B945">
        <f>Signals!D944</f>
        <v>1</v>
      </c>
      <c r="C945">
        <f>Signals!E944</f>
        <v>1</v>
      </c>
      <c r="D945">
        <f>Signals!G944</f>
        <v>0</v>
      </c>
      <c r="E945">
        <f>Signals!J944</f>
        <v>0</v>
      </c>
      <c r="F945">
        <f>Signals!K944</f>
        <v>0</v>
      </c>
      <c r="G945">
        <f>IF(Constants!$B$2=2,-B945,B945)</f>
        <v>1</v>
      </c>
      <c r="H945">
        <f>IF(Constants!$C$2=2,-C945,C945)</f>
        <v>1</v>
      </c>
      <c r="I945">
        <f t="shared" si="252"/>
        <v>1</v>
      </c>
      <c r="J945">
        <f t="shared" si="253"/>
        <v>1</v>
      </c>
      <c r="K945">
        <f t="shared" si="254"/>
        <v>1</v>
      </c>
      <c r="L945">
        <f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400.5</v>
      </c>
      <c r="M945">
        <f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400.5</v>
      </c>
      <c r="N945">
        <f t="shared" si="255"/>
        <v>400.5</v>
      </c>
      <c r="O945">
        <f t="shared" si="256"/>
        <v>400.5</v>
      </c>
      <c r="P945">
        <f>IF(I945&lt;&gt;0,(ABS(L945*Constants!$B$10)+50)/100,MAX(P944-ABS(N945*Constants!$B$4),0))</f>
        <v>0.54005</v>
      </c>
      <c r="Q945">
        <f>IF(J945&lt;&gt;0,(ABS(M945*Constants!$B$10)+50)/100,MAX(Q944-ABS(O945*Constants!$B$4),0))</f>
        <v>0.54005</v>
      </c>
      <c r="R945">
        <f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400.5</v>
      </c>
      <c r="S945">
        <f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400.5</v>
      </c>
      <c r="T945">
        <f t="shared" si="257"/>
        <v>400.5</v>
      </c>
      <c r="U945">
        <f t="shared" si="258"/>
        <v>400.5</v>
      </c>
      <c r="V945">
        <f>IF(I945&lt;&gt;0,(ABS(R945*Constants!$B$4)+50)/100,IF(R945=0,MAX((0-ABS(T945*Constants!$B$4)),0),(ABS(R945*Constants!$B$4)+50)/100))</f>
        <v>501.125</v>
      </c>
      <c r="W945">
        <f>IF(J945&lt;&gt;0,(ABS(S945*Constants!$B$4)+50)/100,IF(S945=0,MAX((0-ABS(U945*Constants!$B$4)),0),(ABS(S945*Constants!$B$4)+50)/100))</f>
        <v>501.125</v>
      </c>
      <c r="X945">
        <f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400.5</v>
      </c>
      <c r="Y945">
        <f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400.5</v>
      </c>
      <c r="Z945">
        <f t="shared" si="259"/>
        <v>400.5</v>
      </c>
      <c r="AA945">
        <f t="shared" si="260"/>
        <v>400.5</v>
      </c>
      <c r="AB945">
        <f>IF(I945&lt;&gt;0,(ABS(X945*Constants!$B$10)+50)/100,IF(X945=0,MAX((AB944-ABS(Z945*Constants!$B$4)),0),(ABS(X945*Constants!$B$4)+50)/100))</f>
        <v>0.54005</v>
      </c>
      <c r="AC945">
        <f>IF(J945&lt;&gt;0,(ABS(Y945*Constants!$B$10)+50)/100,IF(Y945=0,MAX((AC944-ABS(AA945*Constants!$B$4)),0),(ABS(Y945*Constants!$B$4)+50)/100))</f>
        <v>0.54005</v>
      </c>
      <c r="AD945">
        <f t="shared" si="261"/>
        <v>401</v>
      </c>
      <c r="AE945">
        <f t="shared" si="262"/>
        <v>400.5</v>
      </c>
      <c r="AF945">
        <f t="shared" si="263"/>
        <v>400.5</v>
      </c>
      <c r="AG945">
        <f>((Constants!$B$5*AG944)+Constants!$B$4*AD945+AH944)/(Constants!$B$5+Constants!$B$4)</f>
        <v>401</v>
      </c>
      <c r="AH945">
        <f>((Constants!$B$5*AG944)+Constants!$B$4*AD945+AH944)-(Constants!$B$5+Constants!$B$4)*AG945</f>
        <v>0</v>
      </c>
      <c r="AI945">
        <f>((Constants!$B$5*AI944)+Constants!$B$4*AE945+AJ944)/(Constants!$B$5+Constants!$B$4)</f>
        <v>400.5</v>
      </c>
      <c r="AJ945">
        <f>((Constants!$B$5*AI944)+Constants!$B$4*AE945+AJ944)-(Constants!$B$4+Constants!$B$5)*AI945</f>
        <v>0</v>
      </c>
      <c r="AK945">
        <f>((Constants!$B$5*AK944)+Constants!$B$4*AF945+AL944)/(Constants!$B$5+Constants!$B$4)</f>
        <v>400.5</v>
      </c>
      <c r="AL945">
        <f>((Constants!$B$5*AK944)+Constants!$B$4*AF945+AL944)-(Constants!$B$5+Constants!$B$4)*AK945</f>
        <v>0</v>
      </c>
      <c r="AM945">
        <f t="shared" si="264"/>
        <v>1</v>
      </c>
      <c r="AN945">
        <f t="shared" si="265"/>
        <v>1</v>
      </c>
      <c r="AO945">
        <f>(200000*(ABS(N945)-ABS(N943))+Constants!$B$7)/(2*Constants!$B$7)</f>
        <v>0.5</v>
      </c>
      <c r="AP945">
        <f>(200000*(ABS(O945)-ABS(O943))+Constants!$B$7)/(2*Constants!$B$7)</f>
        <v>0.5</v>
      </c>
      <c r="AQ945">
        <f t="shared" si="266"/>
        <v>1</v>
      </c>
      <c r="AR945">
        <f>(Constants!$B$3*Constants!$B$8*I945*K945+AS944)/(Constants!$B$9*Constants!$B$4)</f>
        <v>2.51327433628319</v>
      </c>
      <c r="AS945">
        <f>(Constants!$B$3*Constants!$B$8*I945*K945+AS944)-(AR945*Constants!$B$9*Constants!$B$4)</f>
        <v>0</v>
      </c>
      <c r="AT945">
        <f t="shared" si="267"/>
        <v>2370.01769911502</v>
      </c>
      <c r="AU945">
        <f t="array" ref="AU945">IF(SUMPRODUCT(--(SIGN(AN912:AN944)=SIGN(K913:K945)))=0,2,IF(AV944&gt;0,1,0))</f>
        <v>0</v>
      </c>
      <c r="AV945">
        <f>IF(AU945=2,ROUND(5*1000/Constants!$B$11,0),IF(AV944&gt;0,AV944-1,0))</f>
        <v>0</v>
      </c>
      <c r="AW945">
        <f t="shared" si="268"/>
        <v>0</v>
      </c>
      <c r="AX945">
        <f ca="1" t="array" ref="AX945">IF(AW945&gt;Constants!$B$12,2,IF(SUMPRODUCT(--(AX926:AX945=2))=0,0,1))</f>
        <v>2</v>
      </c>
      <c r="AZ945">
        <f t="array" ref="AZ945">IF(ABS(AG945)&gt;Constants!$B$13,2,IF(SUMPRODUCT(--(AZ925:AZ944=2))=0,0,1))</f>
        <v>0</v>
      </c>
    </row>
    <row r="946" spans="1:52">
      <c r="A946" s="3">
        <v>944</v>
      </c>
      <c r="B946">
        <f>Signals!D945</f>
        <v>1</v>
      </c>
      <c r="C946">
        <f>Signals!E945</f>
        <v>1</v>
      </c>
      <c r="D946">
        <f>Signals!G945</f>
        <v>0</v>
      </c>
      <c r="E946">
        <f>Signals!J945</f>
        <v>0</v>
      </c>
      <c r="F946">
        <f>Signals!K945</f>
        <v>0</v>
      </c>
      <c r="G946">
        <f>IF(Constants!$B$2=2,-B946,B946)</f>
        <v>1</v>
      </c>
      <c r="H946">
        <f>IF(Constants!$C$2=2,-C946,C946)</f>
        <v>1</v>
      </c>
      <c r="I946">
        <f t="shared" si="252"/>
        <v>1</v>
      </c>
      <c r="J946">
        <f t="shared" si="253"/>
        <v>1</v>
      </c>
      <c r="K946">
        <f t="shared" si="254"/>
        <v>1</v>
      </c>
      <c r="L946">
        <f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400.5</v>
      </c>
      <c r="M946">
        <f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400.5</v>
      </c>
      <c r="N946">
        <f t="shared" si="255"/>
        <v>400.5</v>
      </c>
      <c r="O946">
        <f t="shared" si="256"/>
        <v>400.5</v>
      </c>
      <c r="P946">
        <f>IF(I946&lt;&gt;0,(ABS(L946*Constants!$B$10)+50)/100,MAX(P945-ABS(N946*Constants!$B$4),0))</f>
        <v>0.54005</v>
      </c>
      <c r="Q946">
        <f>IF(J946&lt;&gt;0,(ABS(M946*Constants!$B$10)+50)/100,MAX(Q945-ABS(O946*Constants!$B$4),0))</f>
        <v>0.54005</v>
      </c>
      <c r="R946">
        <f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400.5</v>
      </c>
      <c r="S946">
        <f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400.5</v>
      </c>
      <c r="T946">
        <f t="shared" si="257"/>
        <v>400.5</v>
      </c>
      <c r="U946">
        <f t="shared" si="258"/>
        <v>400.5</v>
      </c>
      <c r="V946">
        <f>IF(I946&lt;&gt;0,(ABS(R946*Constants!$B$4)+50)/100,IF(R946=0,MAX((0-ABS(T946*Constants!$B$4)),0),(ABS(R946*Constants!$B$4)+50)/100))</f>
        <v>501.125</v>
      </c>
      <c r="W946">
        <f>IF(J946&lt;&gt;0,(ABS(S946*Constants!$B$4)+50)/100,IF(S946=0,MAX((0-ABS(U946*Constants!$B$4)),0),(ABS(S946*Constants!$B$4)+50)/100))</f>
        <v>501.125</v>
      </c>
      <c r="X946">
        <f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400.5</v>
      </c>
      <c r="Y946">
        <f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400.5</v>
      </c>
      <c r="Z946">
        <f t="shared" si="259"/>
        <v>400.5</v>
      </c>
      <c r="AA946">
        <f t="shared" si="260"/>
        <v>400.5</v>
      </c>
      <c r="AB946">
        <f>IF(I946&lt;&gt;0,(ABS(X946*Constants!$B$10)+50)/100,IF(X946=0,MAX((AB945-ABS(Z946*Constants!$B$4)),0),(ABS(X946*Constants!$B$4)+50)/100))</f>
        <v>0.54005</v>
      </c>
      <c r="AC946">
        <f>IF(J946&lt;&gt;0,(ABS(Y946*Constants!$B$10)+50)/100,IF(Y946=0,MAX((AC945-ABS(AA946*Constants!$B$4)),0),(ABS(Y946*Constants!$B$4)+50)/100))</f>
        <v>0.54005</v>
      </c>
      <c r="AD946">
        <f t="shared" si="261"/>
        <v>401</v>
      </c>
      <c r="AE946">
        <f t="shared" si="262"/>
        <v>400.5</v>
      </c>
      <c r="AF946">
        <f t="shared" si="263"/>
        <v>400.5</v>
      </c>
      <c r="AG946">
        <f>((Constants!$B$5*AG945)+Constants!$B$4*AD946+AH945)/(Constants!$B$5+Constants!$B$4)</f>
        <v>401</v>
      </c>
      <c r="AH946">
        <f>((Constants!$B$5*AG945)+Constants!$B$4*AD946+AH945)-(Constants!$B$5+Constants!$B$4)*AG946</f>
        <v>0</v>
      </c>
      <c r="AI946">
        <f>((Constants!$B$5*AI945)+Constants!$B$4*AE946+AJ945)/(Constants!$B$5+Constants!$B$4)</f>
        <v>400.5</v>
      </c>
      <c r="AJ946">
        <f>((Constants!$B$5*AI945)+Constants!$B$4*AE946+AJ945)-(Constants!$B$4+Constants!$B$5)*AI946</f>
        <v>0</v>
      </c>
      <c r="AK946">
        <f>((Constants!$B$5*AK945)+Constants!$B$4*AF946+AL945)/(Constants!$B$5+Constants!$B$4)</f>
        <v>400.5</v>
      </c>
      <c r="AL946">
        <f>((Constants!$B$5*AK945)+Constants!$B$4*AF946+AL945)-(Constants!$B$5+Constants!$B$4)*AK946</f>
        <v>0</v>
      </c>
      <c r="AM946">
        <f t="shared" si="264"/>
        <v>1</v>
      </c>
      <c r="AN946">
        <f t="shared" si="265"/>
        <v>1</v>
      </c>
      <c r="AO946">
        <f>(200000*(ABS(N946)-ABS(N944))+Constants!$B$7)/(2*Constants!$B$7)</f>
        <v>0.5</v>
      </c>
      <c r="AP946">
        <f>(200000*(ABS(O946)-ABS(O944))+Constants!$B$7)/(2*Constants!$B$7)</f>
        <v>0.5</v>
      </c>
      <c r="AQ946">
        <f t="shared" si="266"/>
        <v>1</v>
      </c>
      <c r="AR946">
        <f>(Constants!$B$3*Constants!$B$8*I946*K946+AS945)/(Constants!$B$9*Constants!$B$4)</f>
        <v>2.51327433628319</v>
      </c>
      <c r="AS946">
        <f>(Constants!$B$3*Constants!$B$8*I946*K946+AS945)-(AR946*Constants!$B$9*Constants!$B$4)</f>
        <v>0</v>
      </c>
      <c r="AT946">
        <f t="shared" si="267"/>
        <v>2372.5309734513</v>
      </c>
      <c r="AU946">
        <f t="array" ref="AU946">IF(SUMPRODUCT(--(SIGN(AN913:AN945)=SIGN(K914:K946)))=0,2,IF(AV945&gt;0,1,0))</f>
        <v>0</v>
      </c>
      <c r="AV946">
        <f>IF(AU946=2,ROUND(5*1000/Constants!$B$11,0),IF(AV945&gt;0,AV945-1,0))</f>
        <v>0</v>
      </c>
      <c r="AW946">
        <f t="shared" si="268"/>
        <v>0</v>
      </c>
      <c r="AX946">
        <f ca="1" t="array" ref="AX946">IF(AW946&gt;Constants!$B$12,2,IF(SUMPRODUCT(--(AX927:AX946=2))=0,0,1))</f>
        <v>2</v>
      </c>
      <c r="AZ946">
        <f t="array" ref="AZ946">IF(ABS(AG946)&gt;Constants!$B$13,2,IF(SUMPRODUCT(--(AZ926:AZ945=2))=0,0,1))</f>
        <v>0</v>
      </c>
    </row>
    <row r="947" spans="1:52">
      <c r="A947" s="3">
        <v>945</v>
      </c>
      <c r="B947">
        <f>Signals!D946</f>
        <v>1</v>
      </c>
      <c r="C947">
        <f>Signals!E946</f>
        <v>1</v>
      </c>
      <c r="D947">
        <f>Signals!G946</f>
        <v>0</v>
      </c>
      <c r="E947">
        <f>Signals!J946</f>
        <v>0</v>
      </c>
      <c r="F947">
        <f>Signals!K946</f>
        <v>0</v>
      </c>
      <c r="G947">
        <f>IF(Constants!$B$2=2,-B947,B947)</f>
        <v>1</v>
      </c>
      <c r="H947">
        <f>IF(Constants!$C$2=2,-C947,C947)</f>
        <v>1</v>
      </c>
      <c r="I947">
        <f t="shared" si="252"/>
        <v>1</v>
      </c>
      <c r="J947">
        <f t="shared" si="253"/>
        <v>1</v>
      </c>
      <c r="K947">
        <f t="shared" si="254"/>
        <v>1</v>
      </c>
      <c r="L947">
        <f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400.5</v>
      </c>
      <c r="M947">
        <f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400.5</v>
      </c>
      <c r="N947">
        <f t="shared" si="255"/>
        <v>400.5</v>
      </c>
      <c r="O947">
        <f t="shared" si="256"/>
        <v>400.5</v>
      </c>
      <c r="P947">
        <f>IF(I947&lt;&gt;0,(ABS(L947*Constants!$B$10)+50)/100,MAX(P946-ABS(N947*Constants!$B$4),0))</f>
        <v>0.54005</v>
      </c>
      <c r="Q947">
        <f>IF(J947&lt;&gt;0,(ABS(M947*Constants!$B$10)+50)/100,MAX(Q946-ABS(O947*Constants!$B$4),0))</f>
        <v>0.54005</v>
      </c>
      <c r="R947">
        <f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400.5</v>
      </c>
      <c r="S947">
        <f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400.5</v>
      </c>
      <c r="T947">
        <f t="shared" si="257"/>
        <v>400.5</v>
      </c>
      <c r="U947">
        <f t="shared" si="258"/>
        <v>400.5</v>
      </c>
      <c r="V947">
        <f>IF(I947&lt;&gt;0,(ABS(R947*Constants!$B$4)+50)/100,IF(R947=0,MAX((0-ABS(T947*Constants!$B$4)),0),(ABS(R947*Constants!$B$4)+50)/100))</f>
        <v>501.125</v>
      </c>
      <c r="W947">
        <f>IF(J947&lt;&gt;0,(ABS(S947*Constants!$B$4)+50)/100,IF(S947=0,MAX((0-ABS(U947*Constants!$B$4)),0),(ABS(S947*Constants!$B$4)+50)/100))</f>
        <v>501.125</v>
      </c>
      <c r="X947">
        <f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400.5</v>
      </c>
      <c r="Y947">
        <f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400.5</v>
      </c>
      <c r="Z947">
        <f t="shared" si="259"/>
        <v>400.5</v>
      </c>
      <c r="AA947">
        <f t="shared" si="260"/>
        <v>400.5</v>
      </c>
      <c r="AB947">
        <f>IF(I947&lt;&gt;0,(ABS(X947*Constants!$B$10)+50)/100,IF(X947=0,MAX((AB946-ABS(Z947*Constants!$B$4)),0),(ABS(X947*Constants!$B$4)+50)/100))</f>
        <v>0.54005</v>
      </c>
      <c r="AC947">
        <f>IF(J947&lt;&gt;0,(ABS(Y947*Constants!$B$10)+50)/100,IF(Y947=0,MAX((AC946-ABS(AA947*Constants!$B$4)),0),(ABS(Y947*Constants!$B$4)+50)/100))</f>
        <v>0.54005</v>
      </c>
      <c r="AD947">
        <f t="shared" si="261"/>
        <v>401</v>
      </c>
      <c r="AE947">
        <f t="shared" si="262"/>
        <v>400.5</v>
      </c>
      <c r="AF947">
        <f t="shared" si="263"/>
        <v>400.5</v>
      </c>
      <c r="AG947">
        <f>((Constants!$B$5*AG946)+Constants!$B$4*AD947+AH946)/(Constants!$B$5+Constants!$B$4)</f>
        <v>401</v>
      </c>
      <c r="AH947">
        <f>((Constants!$B$5*AG946)+Constants!$B$4*AD947+AH946)-(Constants!$B$5+Constants!$B$4)*AG947</f>
        <v>0</v>
      </c>
      <c r="AI947">
        <f>((Constants!$B$5*AI946)+Constants!$B$4*AE947+AJ946)/(Constants!$B$5+Constants!$B$4)</f>
        <v>400.5</v>
      </c>
      <c r="AJ947">
        <f>((Constants!$B$5*AI946)+Constants!$B$4*AE947+AJ946)-(Constants!$B$4+Constants!$B$5)*AI947</f>
        <v>0</v>
      </c>
      <c r="AK947">
        <f>((Constants!$B$5*AK946)+Constants!$B$4*AF947+AL946)/(Constants!$B$5+Constants!$B$4)</f>
        <v>400.5</v>
      </c>
      <c r="AL947">
        <f>((Constants!$B$5*AK946)+Constants!$B$4*AF947+AL946)-(Constants!$B$5+Constants!$B$4)*AK947</f>
        <v>0</v>
      </c>
      <c r="AM947">
        <f t="shared" si="264"/>
        <v>1</v>
      </c>
      <c r="AN947">
        <f t="shared" si="265"/>
        <v>1</v>
      </c>
      <c r="AO947">
        <f>(200000*(ABS(N947)-ABS(N945))+Constants!$B$7)/(2*Constants!$B$7)</f>
        <v>0.5</v>
      </c>
      <c r="AP947">
        <f>(200000*(ABS(O947)-ABS(O945))+Constants!$B$7)/(2*Constants!$B$7)</f>
        <v>0.5</v>
      </c>
      <c r="AQ947">
        <f t="shared" si="266"/>
        <v>1</v>
      </c>
      <c r="AR947">
        <f>(Constants!$B$3*Constants!$B$8*I947*K947+AS946)/(Constants!$B$9*Constants!$B$4)</f>
        <v>2.51327433628319</v>
      </c>
      <c r="AS947">
        <f>(Constants!$B$3*Constants!$B$8*I947*K947+AS946)-(AR947*Constants!$B$9*Constants!$B$4)</f>
        <v>0</v>
      </c>
      <c r="AT947">
        <f t="shared" si="267"/>
        <v>2375.04424778758</v>
      </c>
      <c r="AU947">
        <f t="array" ref="AU947">IF(SUMPRODUCT(--(SIGN(AN914:AN946)=SIGN(K915:K947)))=0,2,IF(AV946&gt;0,1,0))</f>
        <v>0</v>
      </c>
      <c r="AV947">
        <f>IF(AU947=2,ROUND(5*1000/Constants!$B$11,0),IF(AV946&gt;0,AV946-1,0))</f>
        <v>0</v>
      </c>
      <c r="AW947">
        <f t="shared" si="268"/>
        <v>0</v>
      </c>
      <c r="AX947">
        <f ca="1" t="array" ref="AX947">IF(AW947&gt;Constants!$B$12,2,IF(SUMPRODUCT(--(AX928:AX947=2))=0,0,1))</f>
        <v>2</v>
      </c>
      <c r="AZ947">
        <f t="array" ref="AZ947">IF(ABS(AG947)&gt;Constants!$B$13,2,IF(SUMPRODUCT(--(AZ927:AZ946=2))=0,0,1))</f>
        <v>0</v>
      </c>
    </row>
    <row r="948" spans="1:52">
      <c r="A948" s="3">
        <v>946</v>
      </c>
      <c r="B948">
        <f>Signals!D947</f>
        <v>1</v>
      </c>
      <c r="C948">
        <f>Signals!E947</f>
        <v>1</v>
      </c>
      <c r="D948">
        <f>Signals!G947</f>
        <v>0</v>
      </c>
      <c r="E948">
        <f>Signals!J947</f>
        <v>0</v>
      </c>
      <c r="F948">
        <f>Signals!K947</f>
        <v>0</v>
      </c>
      <c r="G948">
        <f>IF(Constants!$B$2=2,-B948,B948)</f>
        <v>1</v>
      </c>
      <c r="H948">
        <f>IF(Constants!$C$2=2,-C948,C948)</f>
        <v>1</v>
      </c>
      <c r="I948">
        <f t="shared" si="252"/>
        <v>1</v>
      </c>
      <c r="J948">
        <f t="shared" si="253"/>
        <v>1</v>
      </c>
      <c r="K948">
        <f t="shared" si="254"/>
        <v>1</v>
      </c>
      <c r="L948">
        <f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400.5</v>
      </c>
      <c r="M948">
        <f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400.5</v>
      </c>
      <c r="N948">
        <f t="shared" si="255"/>
        <v>400.5</v>
      </c>
      <c r="O948">
        <f t="shared" si="256"/>
        <v>400.5</v>
      </c>
      <c r="P948">
        <f>IF(I948&lt;&gt;0,(ABS(L948*Constants!$B$10)+50)/100,MAX(P947-ABS(N948*Constants!$B$4),0))</f>
        <v>0.54005</v>
      </c>
      <c r="Q948">
        <f>IF(J948&lt;&gt;0,(ABS(M948*Constants!$B$10)+50)/100,MAX(Q947-ABS(O948*Constants!$B$4),0))</f>
        <v>0.54005</v>
      </c>
      <c r="R948">
        <f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400.5</v>
      </c>
      <c r="S948">
        <f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400.5</v>
      </c>
      <c r="T948">
        <f t="shared" si="257"/>
        <v>400.5</v>
      </c>
      <c r="U948">
        <f t="shared" si="258"/>
        <v>400.5</v>
      </c>
      <c r="V948">
        <f>IF(I948&lt;&gt;0,(ABS(R948*Constants!$B$4)+50)/100,IF(R948=0,MAX((0-ABS(T948*Constants!$B$4)),0),(ABS(R948*Constants!$B$4)+50)/100))</f>
        <v>501.125</v>
      </c>
      <c r="W948">
        <f>IF(J948&lt;&gt;0,(ABS(S948*Constants!$B$4)+50)/100,IF(S948=0,MAX((0-ABS(U948*Constants!$B$4)),0),(ABS(S948*Constants!$B$4)+50)/100))</f>
        <v>501.125</v>
      </c>
      <c r="X948">
        <f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400.5</v>
      </c>
      <c r="Y948">
        <f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400.5</v>
      </c>
      <c r="Z948">
        <f t="shared" si="259"/>
        <v>400.5</v>
      </c>
      <c r="AA948">
        <f t="shared" si="260"/>
        <v>400.5</v>
      </c>
      <c r="AB948">
        <f>IF(I948&lt;&gt;0,(ABS(X948*Constants!$B$10)+50)/100,IF(X948=0,MAX((AB947-ABS(Z948*Constants!$B$4)),0),(ABS(X948*Constants!$B$4)+50)/100))</f>
        <v>0.54005</v>
      </c>
      <c r="AC948">
        <f>IF(J948&lt;&gt;0,(ABS(Y948*Constants!$B$10)+50)/100,IF(Y948=0,MAX((AC947-ABS(AA948*Constants!$B$4)),0),(ABS(Y948*Constants!$B$4)+50)/100))</f>
        <v>0.54005</v>
      </c>
      <c r="AD948">
        <f t="shared" si="261"/>
        <v>401</v>
      </c>
      <c r="AE948">
        <f t="shared" si="262"/>
        <v>400.5</v>
      </c>
      <c r="AF948">
        <f t="shared" si="263"/>
        <v>400.5</v>
      </c>
      <c r="AG948">
        <f>((Constants!$B$5*AG947)+Constants!$B$4*AD948+AH947)/(Constants!$B$5+Constants!$B$4)</f>
        <v>401</v>
      </c>
      <c r="AH948">
        <f>((Constants!$B$5*AG947)+Constants!$B$4*AD948+AH947)-(Constants!$B$5+Constants!$B$4)*AG948</f>
        <v>0</v>
      </c>
      <c r="AI948">
        <f>((Constants!$B$5*AI947)+Constants!$B$4*AE948+AJ947)/(Constants!$B$5+Constants!$B$4)</f>
        <v>400.5</v>
      </c>
      <c r="AJ948">
        <f>((Constants!$B$5*AI947)+Constants!$B$4*AE948+AJ947)-(Constants!$B$4+Constants!$B$5)*AI948</f>
        <v>0</v>
      </c>
      <c r="AK948">
        <f>((Constants!$B$5*AK947)+Constants!$B$4*AF948+AL947)/(Constants!$B$5+Constants!$B$4)</f>
        <v>400.5</v>
      </c>
      <c r="AL948">
        <f>((Constants!$B$5*AK947)+Constants!$B$4*AF948+AL947)-(Constants!$B$5+Constants!$B$4)*AK948</f>
        <v>0</v>
      </c>
      <c r="AM948">
        <f t="shared" si="264"/>
        <v>1</v>
      </c>
      <c r="AN948">
        <f t="shared" si="265"/>
        <v>1</v>
      </c>
      <c r="AO948">
        <f>(200000*(ABS(N948)-ABS(N946))+Constants!$B$7)/(2*Constants!$B$7)</f>
        <v>0.5</v>
      </c>
      <c r="AP948">
        <f>(200000*(ABS(O948)-ABS(O946))+Constants!$B$7)/(2*Constants!$B$7)</f>
        <v>0.5</v>
      </c>
      <c r="AQ948">
        <f t="shared" si="266"/>
        <v>1</v>
      </c>
      <c r="AR948">
        <f>(Constants!$B$3*Constants!$B$8*I948*K948+AS947)/(Constants!$B$9*Constants!$B$4)</f>
        <v>2.51327433628319</v>
      </c>
      <c r="AS948">
        <f>(Constants!$B$3*Constants!$B$8*I948*K948+AS947)-(AR948*Constants!$B$9*Constants!$B$4)</f>
        <v>0</v>
      </c>
      <c r="AT948">
        <f t="shared" si="267"/>
        <v>2377.55752212387</v>
      </c>
      <c r="AU948">
        <f t="array" ref="AU948">IF(SUMPRODUCT(--(SIGN(AN915:AN947)=SIGN(K916:K948)))=0,2,IF(AV947&gt;0,1,0))</f>
        <v>0</v>
      </c>
      <c r="AV948">
        <f>IF(AU948=2,ROUND(5*1000/Constants!$B$11,0),IF(AV947&gt;0,AV947-1,0))</f>
        <v>0</v>
      </c>
      <c r="AW948">
        <f t="shared" si="268"/>
        <v>0</v>
      </c>
      <c r="AX948">
        <f ca="1" t="array" ref="AX948">IF(AW948&gt;Constants!$B$12,2,IF(SUMPRODUCT(--(AX929:AX948=2))=0,0,1))</f>
        <v>2</v>
      </c>
      <c r="AZ948">
        <f t="array" ref="AZ948">IF(ABS(AG948)&gt;Constants!$B$13,2,IF(SUMPRODUCT(--(AZ928:AZ947=2))=0,0,1))</f>
        <v>0</v>
      </c>
    </row>
    <row r="949" spans="1:52">
      <c r="A949" s="3">
        <v>947</v>
      </c>
      <c r="B949">
        <f>Signals!D948</f>
        <v>1</v>
      </c>
      <c r="C949">
        <f>Signals!E948</f>
        <v>1</v>
      </c>
      <c r="D949">
        <f>Signals!G948</f>
        <v>0</v>
      </c>
      <c r="E949">
        <f>Signals!J948</f>
        <v>0</v>
      </c>
      <c r="F949">
        <f>Signals!K948</f>
        <v>0</v>
      </c>
      <c r="G949">
        <f>IF(Constants!$B$2=2,-B949,B949)</f>
        <v>1</v>
      </c>
      <c r="H949">
        <f>IF(Constants!$C$2=2,-C949,C949)</f>
        <v>1</v>
      </c>
      <c r="I949">
        <f t="shared" si="252"/>
        <v>1</v>
      </c>
      <c r="J949">
        <f t="shared" si="253"/>
        <v>1</v>
      </c>
      <c r="K949">
        <f t="shared" si="254"/>
        <v>1</v>
      </c>
      <c r="L949">
        <f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400.5</v>
      </c>
      <c r="M949">
        <f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400.5</v>
      </c>
      <c r="N949">
        <f t="shared" si="255"/>
        <v>400.5</v>
      </c>
      <c r="O949">
        <f t="shared" si="256"/>
        <v>400.5</v>
      </c>
      <c r="P949">
        <f>IF(I949&lt;&gt;0,(ABS(L949*Constants!$B$10)+50)/100,MAX(P948-ABS(N949*Constants!$B$4),0))</f>
        <v>0.54005</v>
      </c>
      <c r="Q949">
        <f>IF(J949&lt;&gt;0,(ABS(M949*Constants!$B$10)+50)/100,MAX(Q948-ABS(O949*Constants!$B$4),0))</f>
        <v>0.54005</v>
      </c>
      <c r="R949">
        <f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400.5</v>
      </c>
      <c r="S949">
        <f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400.5</v>
      </c>
      <c r="T949">
        <f t="shared" si="257"/>
        <v>400.5</v>
      </c>
      <c r="U949">
        <f t="shared" si="258"/>
        <v>400.5</v>
      </c>
      <c r="V949">
        <f>IF(I949&lt;&gt;0,(ABS(R949*Constants!$B$4)+50)/100,IF(R949=0,MAX((0-ABS(T949*Constants!$B$4)),0),(ABS(R949*Constants!$B$4)+50)/100))</f>
        <v>501.125</v>
      </c>
      <c r="W949">
        <f>IF(J949&lt;&gt;0,(ABS(S949*Constants!$B$4)+50)/100,IF(S949=0,MAX((0-ABS(U949*Constants!$B$4)),0),(ABS(S949*Constants!$B$4)+50)/100))</f>
        <v>501.125</v>
      </c>
      <c r="X949">
        <f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400.5</v>
      </c>
      <c r="Y949">
        <f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400.5</v>
      </c>
      <c r="Z949">
        <f t="shared" si="259"/>
        <v>400.5</v>
      </c>
      <c r="AA949">
        <f t="shared" si="260"/>
        <v>400.5</v>
      </c>
      <c r="AB949">
        <f>IF(I949&lt;&gt;0,(ABS(X949*Constants!$B$10)+50)/100,IF(X949=0,MAX((AB948-ABS(Z949*Constants!$B$4)),0),(ABS(X949*Constants!$B$4)+50)/100))</f>
        <v>0.54005</v>
      </c>
      <c r="AC949">
        <f>IF(J949&lt;&gt;0,(ABS(Y949*Constants!$B$10)+50)/100,IF(Y949=0,MAX((AC948-ABS(AA949*Constants!$B$4)),0),(ABS(Y949*Constants!$B$4)+50)/100))</f>
        <v>0.54005</v>
      </c>
      <c r="AD949">
        <f t="shared" si="261"/>
        <v>401</v>
      </c>
      <c r="AE949">
        <f t="shared" si="262"/>
        <v>400.5</v>
      </c>
      <c r="AF949">
        <f t="shared" si="263"/>
        <v>400.5</v>
      </c>
      <c r="AG949">
        <f>((Constants!$B$5*AG948)+Constants!$B$4*AD949+AH948)/(Constants!$B$5+Constants!$B$4)</f>
        <v>401</v>
      </c>
      <c r="AH949">
        <f>((Constants!$B$5*AG948)+Constants!$B$4*AD949+AH948)-(Constants!$B$5+Constants!$B$4)*AG949</f>
        <v>0</v>
      </c>
      <c r="AI949">
        <f>((Constants!$B$5*AI948)+Constants!$B$4*AE949+AJ948)/(Constants!$B$5+Constants!$B$4)</f>
        <v>400.5</v>
      </c>
      <c r="AJ949">
        <f>((Constants!$B$5*AI948)+Constants!$B$4*AE949+AJ948)-(Constants!$B$4+Constants!$B$5)*AI949</f>
        <v>0</v>
      </c>
      <c r="AK949">
        <f>((Constants!$B$5*AK948)+Constants!$B$4*AF949+AL948)/(Constants!$B$5+Constants!$B$4)</f>
        <v>400.5</v>
      </c>
      <c r="AL949">
        <f>((Constants!$B$5*AK948)+Constants!$B$4*AF949+AL948)-(Constants!$B$5+Constants!$B$4)*AK949</f>
        <v>0</v>
      </c>
      <c r="AM949">
        <f t="shared" si="264"/>
        <v>1</v>
      </c>
      <c r="AN949">
        <f t="shared" si="265"/>
        <v>1</v>
      </c>
      <c r="AO949">
        <f>(200000*(ABS(N949)-ABS(N947))+Constants!$B$7)/(2*Constants!$B$7)</f>
        <v>0.5</v>
      </c>
      <c r="AP949">
        <f>(200000*(ABS(O949)-ABS(O947))+Constants!$B$7)/(2*Constants!$B$7)</f>
        <v>0.5</v>
      </c>
      <c r="AQ949">
        <f t="shared" si="266"/>
        <v>1</v>
      </c>
      <c r="AR949">
        <f>(Constants!$B$3*Constants!$B$8*I949*K949+AS948)/(Constants!$B$9*Constants!$B$4)</f>
        <v>2.51327433628319</v>
      </c>
      <c r="AS949">
        <f>(Constants!$B$3*Constants!$B$8*I949*K949+AS948)-(AR949*Constants!$B$9*Constants!$B$4)</f>
        <v>0</v>
      </c>
      <c r="AT949">
        <f t="shared" si="267"/>
        <v>2380.07079646015</v>
      </c>
      <c r="AU949">
        <f t="array" ref="AU949">IF(SUMPRODUCT(--(SIGN(AN916:AN948)=SIGN(K917:K949)))=0,2,IF(AV948&gt;0,1,0))</f>
        <v>0</v>
      </c>
      <c r="AV949">
        <f>IF(AU949=2,ROUND(5*1000/Constants!$B$11,0),IF(AV948&gt;0,AV948-1,0))</f>
        <v>0</v>
      </c>
      <c r="AW949">
        <f t="shared" si="268"/>
        <v>0</v>
      </c>
      <c r="AX949">
        <f ca="1" t="array" ref="AX949">IF(AW949&gt;Constants!$B$12,2,IF(SUMPRODUCT(--(AX930:AX949=2))=0,0,1))</f>
        <v>2</v>
      </c>
      <c r="AZ949">
        <f t="array" ref="AZ949">IF(ABS(AG949)&gt;Constants!$B$13,2,IF(SUMPRODUCT(--(AZ929:AZ948=2))=0,0,1))</f>
        <v>0</v>
      </c>
    </row>
    <row r="950" spans="1:52">
      <c r="A950" s="3">
        <v>948</v>
      </c>
      <c r="B950">
        <f>Signals!D949</f>
        <v>1</v>
      </c>
      <c r="C950">
        <f>Signals!E949</f>
        <v>1</v>
      </c>
      <c r="D950">
        <f>Signals!G949</f>
        <v>0</v>
      </c>
      <c r="E950">
        <f>Signals!J949</f>
        <v>0</v>
      </c>
      <c r="F950">
        <f>Signals!K949</f>
        <v>0</v>
      </c>
      <c r="G950">
        <f>IF(Constants!$B$2=2,-B950,B950)</f>
        <v>1</v>
      </c>
      <c r="H950">
        <f>IF(Constants!$C$2=2,-C950,C950)</f>
        <v>1</v>
      </c>
      <c r="I950">
        <f t="shared" si="252"/>
        <v>1</v>
      </c>
      <c r="J950">
        <f t="shared" si="253"/>
        <v>1</v>
      </c>
      <c r="K950">
        <f t="shared" si="254"/>
        <v>1</v>
      </c>
      <c r="L950">
        <f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400.5</v>
      </c>
      <c r="M950">
        <f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400.5</v>
      </c>
      <c r="N950">
        <f t="shared" si="255"/>
        <v>400.5</v>
      </c>
      <c r="O950">
        <f t="shared" si="256"/>
        <v>400.5</v>
      </c>
      <c r="P950">
        <f>IF(I950&lt;&gt;0,(ABS(L950*Constants!$B$10)+50)/100,MAX(P949-ABS(N950*Constants!$B$4),0))</f>
        <v>0.54005</v>
      </c>
      <c r="Q950">
        <f>IF(J950&lt;&gt;0,(ABS(M950*Constants!$B$10)+50)/100,MAX(Q949-ABS(O950*Constants!$B$4),0))</f>
        <v>0.54005</v>
      </c>
      <c r="R950">
        <f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400.5</v>
      </c>
      <c r="S950">
        <f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400.5</v>
      </c>
      <c r="T950">
        <f t="shared" si="257"/>
        <v>400.5</v>
      </c>
      <c r="U950">
        <f t="shared" si="258"/>
        <v>400.5</v>
      </c>
      <c r="V950">
        <f>IF(I950&lt;&gt;0,(ABS(R950*Constants!$B$4)+50)/100,IF(R950=0,MAX((0-ABS(T950*Constants!$B$4)),0),(ABS(R950*Constants!$B$4)+50)/100))</f>
        <v>501.125</v>
      </c>
      <c r="W950">
        <f>IF(J950&lt;&gt;0,(ABS(S950*Constants!$B$4)+50)/100,IF(S950=0,MAX((0-ABS(U950*Constants!$B$4)),0),(ABS(S950*Constants!$B$4)+50)/100))</f>
        <v>501.125</v>
      </c>
      <c r="X950">
        <f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400.5</v>
      </c>
      <c r="Y950">
        <f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400.5</v>
      </c>
      <c r="Z950">
        <f t="shared" si="259"/>
        <v>400.5</v>
      </c>
      <c r="AA950">
        <f t="shared" si="260"/>
        <v>400.5</v>
      </c>
      <c r="AB950">
        <f>IF(I950&lt;&gt;0,(ABS(X950*Constants!$B$10)+50)/100,IF(X950=0,MAX((AB949-ABS(Z950*Constants!$B$4)),0),(ABS(X950*Constants!$B$4)+50)/100))</f>
        <v>0.54005</v>
      </c>
      <c r="AC950">
        <f>IF(J950&lt;&gt;0,(ABS(Y950*Constants!$B$10)+50)/100,IF(Y950=0,MAX((AC949-ABS(AA950*Constants!$B$4)),0),(ABS(Y950*Constants!$B$4)+50)/100))</f>
        <v>0.54005</v>
      </c>
      <c r="AD950">
        <f t="shared" si="261"/>
        <v>401</v>
      </c>
      <c r="AE950">
        <f t="shared" si="262"/>
        <v>400.5</v>
      </c>
      <c r="AF950">
        <f t="shared" si="263"/>
        <v>400.5</v>
      </c>
      <c r="AG950">
        <f>((Constants!$B$5*AG949)+Constants!$B$4*AD950+AH949)/(Constants!$B$5+Constants!$B$4)</f>
        <v>401</v>
      </c>
      <c r="AH950">
        <f>((Constants!$B$5*AG949)+Constants!$B$4*AD950+AH949)-(Constants!$B$5+Constants!$B$4)*AG950</f>
        <v>0</v>
      </c>
      <c r="AI950">
        <f>((Constants!$B$5*AI949)+Constants!$B$4*AE950+AJ949)/(Constants!$B$5+Constants!$B$4)</f>
        <v>400.5</v>
      </c>
      <c r="AJ950">
        <f>((Constants!$B$5*AI949)+Constants!$B$4*AE950+AJ949)-(Constants!$B$4+Constants!$B$5)*AI950</f>
        <v>0</v>
      </c>
      <c r="AK950">
        <f>((Constants!$B$5*AK949)+Constants!$B$4*AF950+AL949)/(Constants!$B$5+Constants!$B$4)</f>
        <v>400.5</v>
      </c>
      <c r="AL950">
        <f>((Constants!$B$5*AK949)+Constants!$B$4*AF950+AL949)-(Constants!$B$5+Constants!$B$4)*AK950</f>
        <v>0</v>
      </c>
      <c r="AM950">
        <f t="shared" si="264"/>
        <v>1</v>
      </c>
      <c r="AN950">
        <f t="shared" si="265"/>
        <v>1</v>
      </c>
      <c r="AO950">
        <f>(200000*(ABS(N950)-ABS(N948))+Constants!$B$7)/(2*Constants!$B$7)</f>
        <v>0.5</v>
      </c>
      <c r="AP950">
        <f>(200000*(ABS(O950)-ABS(O948))+Constants!$B$7)/(2*Constants!$B$7)</f>
        <v>0.5</v>
      </c>
      <c r="AQ950">
        <f t="shared" si="266"/>
        <v>1</v>
      </c>
      <c r="AR950">
        <f>(Constants!$B$3*Constants!$B$8*I950*K950+AS949)/(Constants!$B$9*Constants!$B$4)</f>
        <v>2.51327433628319</v>
      </c>
      <c r="AS950">
        <f>(Constants!$B$3*Constants!$B$8*I950*K950+AS949)-(AR950*Constants!$B$9*Constants!$B$4)</f>
        <v>0</v>
      </c>
      <c r="AT950">
        <f t="shared" si="267"/>
        <v>2382.58407079643</v>
      </c>
      <c r="AU950">
        <f t="array" ref="AU950">IF(SUMPRODUCT(--(SIGN(AN917:AN949)=SIGN(K918:K950)))=0,2,IF(AV949&gt;0,1,0))</f>
        <v>0</v>
      </c>
      <c r="AV950">
        <f>IF(AU950=2,ROUND(5*1000/Constants!$B$11,0),IF(AV949&gt;0,AV949-1,0))</f>
        <v>0</v>
      </c>
      <c r="AW950">
        <f t="shared" si="268"/>
        <v>0</v>
      </c>
      <c r="AX950">
        <f ca="1" t="array" ref="AX950">IF(AW950&gt;Constants!$B$12,2,IF(SUMPRODUCT(--(AX931:AX950=2))=0,0,1))</f>
        <v>2</v>
      </c>
      <c r="AZ950">
        <f t="array" ref="AZ950">IF(ABS(AG950)&gt;Constants!$B$13,2,IF(SUMPRODUCT(--(AZ930:AZ949=2))=0,0,1))</f>
        <v>0</v>
      </c>
    </row>
    <row r="951" spans="1:52">
      <c r="A951" s="3">
        <v>949</v>
      </c>
      <c r="B951">
        <f>Signals!D950</f>
        <v>1</v>
      </c>
      <c r="C951">
        <f>Signals!E950</f>
        <v>1</v>
      </c>
      <c r="D951">
        <f>Signals!G950</f>
        <v>0</v>
      </c>
      <c r="E951">
        <f>Signals!J950</f>
        <v>0</v>
      </c>
      <c r="F951">
        <f>Signals!K950</f>
        <v>0</v>
      </c>
      <c r="G951">
        <f>IF(Constants!$B$2=2,-B951,B951)</f>
        <v>1</v>
      </c>
      <c r="H951">
        <f>IF(Constants!$C$2=2,-C951,C951)</f>
        <v>1</v>
      </c>
      <c r="I951">
        <f t="shared" si="252"/>
        <v>1</v>
      </c>
      <c r="J951">
        <f t="shared" si="253"/>
        <v>1</v>
      </c>
      <c r="K951">
        <f t="shared" si="254"/>
        <v>1</v>
      </c>
      <c r="L951">
        <f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400.5</v>
      </c>
      <c r="M951">
        <f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400.5</v>
      </c>
      <c r="N951">
        <f t="shared" si="255"/>
        <v>400.5</v>
      </c>
      <c r="O951">
        <f t="shared" si="256"/>
        <v>400.5</v>
      </c>
      <c r="P951">
        <f>IF(I951&lt;&gt;0,(ABS(L951*Constants!$B$10)+50)/100,MAX(P950-ABS(N951*Constants!$B$4),0))</f>
        <v>0.54005</v>
      </c>
      <c r="Q951">
        <f>IF(J951&lt;&gt;0,(ABS(M951*Constants!$B$10)+50)/100,MAX(Q950-ABS(O951*Constants!$B$4),0))</f>
        <v>0.54005</v>
      </c>
      <c r="R951">
        <f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400.5</v>
      </c>
      <c r="S951">
        <f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400.5</v>
      </c>
      <c r="T951">
        <f t="shared" si="257"/>
        <v>400.5</v>
      </c>
      <c r="U951">
        <f t="shared" si="258"/>
        <v>400.5</v>
      </c>
      <c r="V951">
        <f>IF(I951&lt;&gt;0,(ABS(R951*Constants!$B$4)+50)/100,IF(R951=0,MAX((0-ABS(T951*Constants!$B$4)),0),(ABS(R951*Constants!$B$4)+50)/100))</f>
        <v>501.125</v>
      </c>
      <c r="W951">
        <f>IF(J951&lt;&gt;0,(ABS(S951*Constants!$B$4)+50)/100,IF(S951=0,MAX((0-ABS(U951*Constants!$B$4)),0),(ABS(S951*Constants!$B$4)+50)/100))</f>
        <v>501.125</v>
      </c>
      <c r="X951">
        <f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400.5</v>
      </c>
      <c r="Y951">
        <f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400.5</v>
      </c>
      <c r="Z951">
        <f t="shared" si="259"/>
        <v>400.5</v>
      </c>
      <c r="AA951">
        <f t="shared" si="260"/>
        <v>400.5</v>
      </c>
      <c r="AB951">
        <f>IF(I951&lt;&gt;0,(ABS(X951*Constants!$B$10)+50)/100,IF(X951=0,MAX((AB950-ABS(Z951*Constants!$B$4)),0),(ABS(X951*Constants!$B$4)+50)/100))</f>
        <v>0.54005</v>
      </c>
      <c r="AC951">
        <f>IF(J951&lt;&gt;0,(ABS(Y951*Constants!$B$10)+50)/100,IF(Y951=0,MAX((AC950-ABS(AA951*Constants!$B$4)),0),(ABS(Y951*Constants!$B$4)+50)/100))</f>
        <v>0.54005</v>
      </c>
      <c r="AD951">
        <f t="shared" si="261"/>
        <v>401</v>
      </c>
      <c r="AE951">
        <f t="shared" si="262"/>
        <v>400.5</v>
      </c>
      <c r="AF951">
        <f t="shared" si="263"/>
        <v>400.5</v>
      </c>
      <c r="AG951">
        <f>((Constants!$B$5*AG950)+Constants!$B$4*AD951+AH950)/(Constants!$B$5+Constants!$B$4)</f>
        <v>401</v>
      </c>
      <c r="AH951">
        <f>((Constants!$B$5*AG950)+Constants!$B$4*AD951+AH950)-(Constants!$B$5+Constants!$B$4)*AG951</f>
        <v>0</v>
      </c>
      <c r="AI951">
        <f>((Constants!$B$5*AI950)+Constants!$B$4*AE951+AJ950)/(Constants!$B$5+Constants!$B$4)</f>
        <v>400.5</v>
      </c>
      <c r="AJ951">
        <f>((Constants!$B$5*AI950)+Constants!$B$4*AE951+AJ950)-(Constants!$B$4+Constants!$B$5)*AI951</f>
        <v>0</v>
      </c>
      <c r="AK951">
        <f>((Constants!$B$5*AK950)+Constants!$B$4*AF951+AL950)/(Constants!$B$5+Constants!$B$4)</f>
        <v>400.5</v>
      </c>
      <c r="AL951">
        <f>((Constants!$B$5*AK950)+Constants!$B$4*AF951+AL950)-(Constants!$B$5+Constants!$B$4)*AK951</f>
        <v>0</v>
      </c>
      <c r="AM951">
        <f t="shared" si="264"/>
        <v>1</v>
      </c>
      <c r="AN951">
        <f t="shared" si="265"/>
        <v>1</v>
      </c>
      <c r="AO951">
        <f>(200000*(ABS(N951)-ABS(N949))+Constants!$B$7)/(2*Constants!$B$7)</f>
        <v>0.5</v>
      </c>
      <c r="AP951">
        <f>(200000*(ABS(O951)-ABS(O949))+Constants!$B$7)/(2*Constants!$B$7)</f>
        <v>0.5</v>
      </c>
      <c r="AQ951">
        <f t="shared" si="266"/>
        <v>1</v>
      </c>
      <c r="AR951">
        <f>(Constants!$B$3*Constants!$B$8*I951*K951+AS950)/(Constants!$B$9*Constants!$B$4)</f>
        <v>2.51327433628319</v>
      </c>
      <c r="AS951">
        <f>(Constants!$B$3*Constants!$B$8*I951*K951+AS950)-(AR951*Constants!$B$9*Constants!$B$4)</f>
        <v>0</v>
      </c>
      <c r="AT951">
        <f t="shared" si="267"/>
        <v>2385.09734513271</v>
      </c>
      <c r="AU951">
        <f t="array" ref="AU951">IF(SUMPRODUCT(--(SIGN(AN918:AN950)=SIGN(K919:K951)))=0,2,IF(AV950&gt;0,1,0))</f>
        <v>0</v>
      </c>
      <c r="AV951">
        <f>IF(AU951=2,ROUND(5*1000/Constants!$B$11,0),IF(AV950&gt;0,AV950-1,0))</f>
        <v>0</v>
      </c>
      <c r="AW951">
        <f t="shared" si="268"/>
        <v>0</v>
      </c>
      <c r="AX951">
        <f ca="1" t="array" ref="AX951">IF(AW951&gt;Constants!$B$12,2,IF(SUMPRODUCT(--(AX932:AX951=2))=0,0,1))</f>
        <v>2</v>
      </c>
      <c r="AZ951">
        <f t="array" ref="AZ951">IF(ABS(AG951)&gt;Constants!$B$13,2,IF(SUMPRODUCT(--(AZ931:AZ950=2))=0,0,1))</f>
        <v>0</v>
      </c>
    </row>
    <row r="952" spans="1:52">
      <c r="A952" s="3">
        <v>950</v>
      </c>
      <c r="B952">
        <f>Signals!D951</f>
        <v>1</v>
      </c>
      <c r="C952">
        <f>Signals!E951</f>
        <v>1</v>
      </c>
      <c r="D952">
        <f>Signals!G951</f>
        <v>0</v>
      </c>
      <c r="E952">
        <f>Signals!J951</f>
        <v>0</v>
      </c>
      <c r="F952">
        <f>Signals!K951</f>
        <v>0</v>
      </c>
      <c r="G952">
        <f>IF(Constants!$B$2=2,-B952,B952)</f>
        <v>1</v>
      </c>
      <c r="H952">
        <f>IF(Constants!$C$2=2,-C952,C952)</f>
        <v>1</v>
      </c>
      <c r="I952">
        <f t="shared" si="252"/>
        <v>1</v>
      </c>
      <c r="J952">
        <f t="shared" si="253"/>
        <v>1</v>
      </c>
      <c r="K952">
        <f t="shared" si="254"/>
        <v>1</v>
      </c>
      <c r="L952">
        <f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400.5</v>
      </c>
      <c r="M952">
        <f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400.5</v>
      </c>
      <c r="N952">
        <f t="shared" si="255"/>
        <v>400.5</v>
      </c>
      <c r="O952">
        <f t="shared" si="256"/>
        <v>400.5</v>
      </c>
      <c r="P952">
        <f>IF(I952&lt;&gt;0,(ABS(L952*Constants!$B$10)+50)/100,MAX(P951-ABS(N952*Constants!$B$4),0))</f>
        <v>0.54005</v>
      </c>
      <c r="Q952">
        <f>IF(J952&lt;&gt;0,(ABS(M952*Constants!$B$10)+50)/100,MAX(Q951-ABS(O952*Constants!$B$4),0))</f>
        <v>0.54005</v>
      </c>
      <c r="R952">
        <f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400.5</v>
      </c>
      <c r="S952">
        <f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400.5</v>
      </c>
      <c r="T952">
        <f t="shared" si="257"/>
        <v>400.5</v>
      </c>
      <c r="U952">
        <f t="shared" si="258"/>
        <v>400.5</v>
      </c>
      <c r="V952">
        <f>IF(I952&lt;&gt;0,(ABS(R952*Constants!$B$4)+50)/100,IF(R952=0,MAX((0-ABS(T952*Constants!$B$4)),0),(ABS(R952*Constants!$B$4)+50)/100))</f>
        <v>501.125</v>
      </c>
      <c r="W952">
        <f>IF(J952&lt;&gt;0,(ABS(S952*Constants!$B$4)+50)/100,IF(S952=0,MAX((0-ABS(U952*Constants!$B$4)),0),(ABS(S952*Constants!$B$4)+50)/100))</f>
        <v>501.125</v>
      </c>
      <c r="X952">
        <f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400.5</v>
      </c>
      <c r="Y952">
        <f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400.5</v>
      </c>
      <c r="Z952">
        <f t="shared" si="259"/>
        <v>400.5</v>
      </c>
      <c r="AA952">
        <f t="shared" si="260"/>
        <v>400.5</v>
      </c>
      <c r="AB952">
        <f>IF(I952&lt;&gt;0,(ABS(X952*Constants!$B$10)+50)/100,IF(X952=0,MAX((AB951-ABS(Z952*Constants!$B$4)),0),(ABS(X952*Constants!$B$4)+50)/100))</f>
        <v>0.54005</v>
      </c>
      <c r="AC952">
        <f>IF(J952&lt;&gt;0,(ABS(Y952*Constants!$B$10)+50)/100,IF(Y952=0,MAX((AC951-ABS(AA952*Constants!$B$4)),0),(ABS(Y952*Constants!$B$4)+50)/100))</f>
        <v>0.54005</v>
      </c>
      <c r="AD952">
        <f t="shared" si="261"/>
        <v>401</v>
      </c>
      <c r="AE952">
        <f t="shared" si="262"/>
        <v>400.5</v>
      </c>
      <c r="AF952">
        <f t="shared" si="263"/>
        <v>400.5</v>
      </c>
      <c r="AG952">
        <f>((Constants!$B$5*AG951)+Constants!$B$4*AD952+AH951)/(Constants!$B$5+Constants!$B$4)</f>
        <v>401</v>
      </c>
      <c r="AH952">
        <f>((Constants!$B$5*AG951)+Constants!$B$4*AD952+AH951)-(Constants!$B$5+Constants!$B$4)*AG952</f>
        <v>0</v>
      </c>
      <c r="AI952">
        <f>((Constants!$B$5*AI951)+Constants!$B$4*AE952+AJ951)/(Constants!$B$5+Constants!$B$4)</f>
        <v>400.5</v>
      </c>
      <c r="AJ952">
        <f>((Constants!$B$5*AI951)+Constants!$B$4*AE952+AJ951)-(Constants!$B$4+Constants!$B$5)*AI952</f>
        <v>0</v>
      </c>
      <c r="AK952">
        <f>((Constants!$B$5*AK951)+Constants!$B$4*AF952+AL951)/(Constants!$B$5+Constants!$B$4)</f>
        <v>400.5</v>
      </c>
      <c r="AL952">
        <f>((Constants!$B$5*AK951)+Constants!$B$4*AF952+AL951)-(Constants!$B$5+Constants!$B$4)*AK952</f>
        <v>0</v>
      </c>
      <c r="AM952">
        <f t="shared" si="264"/>
        <v>1</v>
      </c>
      <c r="AN952">
        <f t="shared" si="265"/>
        <v>1</v>
      </c>
      <c r="AO952">
        <f>(200000*(ABS(N952)-ABS(N950))+Constants!$B$7)/(2*Constants!$B$7)</f>
        <v>0.5</v>
      </c>
      <c r="AP952">
        <f>(200000*(ABS(O952)-ABS(O950))+Constants!$B$7)/(2*Constants!$B$7)</f>
        <v>0.5</v>
      </c>
      <c r="AQ952">
        <f t="shared" si="266"/>
        <v>1</v>
      </c>
      <c r="AR952">
        <f>(Constants!$B$3*Constants!$B$8*I952*K952+AS951)/(Constants!$B$9*Constants!$B$4)</f>
        <v>2.51327433628319</v>
      </c>
      <c r="AS952">
        <f>(Constants!$B$3*Constants!$B$8*I952*K952+AS951)-(AR952*Constants!$B$9*Constants!$B$4)</f>
        <v>0</v>
      </c>
      <c r="AT952">
        <f t="shared" si="267"/>
        <v>2387.610619469</v>
      </c>
      <c r="AU952">
        <f t="array" ref="AU952">IF(SUMPRODUCT(--(SIGN(AN919:AN951)=SIGN(K920:K952)))=0,2,IF(AV951&gt;0,1,0))</f>
        <v>0</v>
      </c>
      <c r="AV952">
        <f>IF(AU952=2,ROUND(5*1000/Constants!$B$11,0),IF(AV951&gt;0,AV951-1,0))</f>
        <v>0</v>
      </c>
      <c r="AW952">
        <f t="shared" si="268"/>
        <v>0</v>
      </c>
      <c r="AX952">
        <f ca="1" t="array" ref="AX952">IF(AW952&gt;Constants!$B$12,2,IF(SUMPRODUCT(--(AX933:AX952=2))=0,0,1))</f>
        <v>2</v>
      </c>
      <c r="AZ952">
        <f t="array" ref="AZ952">IF(ABS(AG952)&gt;Constants!$B$13,2,IF(SUMPRODUCT(--(AZ932:AZ951=2))=0,0,1))</f>
        <v>0</v>
      </c>
    </row>
    <row r="953" spans="1:52">
      <c r="A953" s="3">
        <v>951</v>
      </c>
      <c r="B953">
        <f>Signals!D952</f>
        <v>1</v>
      </c>
      <c r="C953">
        <f>Signals!E952</f>
        <v>1</v>
      </c>
      <c r="D953">
        <f>Signals!G952</f>
        <v>0</v>
      </c>
      <c r="E953">
        <f>Signals!J952</f>
        <v>0</v>
      </c>
      <c r="F953">
        <f>Signals!K952</f>
        <v>0</v>
      </c>
      <c r="G953">
        <f>IF(Constants!$B$2=2,-B953,B953)</f>
        <v>1</v>
      </c>
      <c r="H953">
        <f>IF(Constants!$C$2=2,-C953,C953)</f>
        <v>1</v>
      </c>
      <c r="I953">
        <f t="shared" si="252"/>
        <v>1</v>
      </c>
      <c r="J953">
        <f t="shared" si="253"/>
        <v>1</v>
      </c>
      <c r="K953">
        <f t="shared" si="254"/>
        <v>1</v>
      </c>
      <c r="L953">
        <f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400.5</v>
      </c>
      <c r="M953">
        <f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400.5</v>
      </c>
      <c r="N953">
        <f t="shared" si="255"/>
        <v>400.5</v>
      </c>
      <c r="O953">
        <f t="shared" si="256"/>
        <v>400.5</v>
      </c>
      <c r="P953">
        <f>IF(I953&lt;&gt;0,(ABS(L953*Constants!$B$10)+50)/100,MAX(P952-ABS(N953*Constants!$B$4),0))</f>
        <v>0.54005</v>
      </c>
      <c r="Q953">
        <f>IF(J953&lt;&gt;0,(ABS(M953*Constants!$B$10)+50)/100,MAX(Q952-ABS(O953*Constants!$B$4),0))</f>
        <v>0.54005</v>
      </c>
      <c r="R953">
        <f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400.5</v>
      </c>
      <c r="S953">
        <f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400.5</v>
      </c>
      <c r="T953">
        <f t="shared" si="257"/>
        <v>400.5</v>
      </c>
      <c r="U953">
        <f t="shared" si="258"/>
        <v>400.5</v>
      </c>
      <c r="V953">
        <f>IF(I953&lt;&gt;0,(ABS(R953*Constants!$B$4)+50)/100,IF(R953=0,MAX((0-ABS(T953*Constants!$B$4)),0),(ABS(R953*Constants!$B$4)+50)/100))</f>
        <v>501.125</v>
      </c>
      <c r="W953">
        <f>IF(J953&lt;&gt;0,(ABS(S953*Constants!$B$4)+50)/100,IF(S953=0,MAX((0-ABS(U953*Constants!$B$4)),0),(ABS(S953*Constants!$B$4)+50)/100))</f>
        <v>501.125</v>
      </c>
      <c r="X953">
        <f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400.5</v>
      </c>
      <c r="Y953">
        <f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400.5</v>
      </c>
      <c r="Z953">
        <f t="shared" si="259"/>
        <v>400.5</v>
      </c>
      <c r="AA953">
        <f t="shared" si="260"/>
        <v>400.5</v>
      </c>
      <c r="AB953">
        <f>IF(I953&lt;&gt;0,(ABS(X953*Constants!$B$10)+50)/100,IF(X953=0,MAX((AB952-ABS(Z953*Constants!$B$4)),0),(ABS(X953*Constants!$B$4)+50)/100))</f>
        <v>0.54005</v>
      </c>
      <c r="AC953">
        <f>IF(J953&lt;&gt;0,(ABS(Y953*Constants!$B$10)+50)/100,IF(Y953=0,MAX((AC952-ABS(AA953*Constants!$B$4)),0),(ABS(Y953*Constants!$B$4)+50)/100))</f>
        <v>0.54005</v>
      </c>
      <c r="AD953">
        <f t="shared" si="261"/>
        <v>401</v>
      </c>
      <c r="AE953">
        <f t="shared" si="262"/>
        <v>400.5</v>
      </c>
      <c r="AF953">
        <f t="shared" si="263"/>
        <v>400.5</v>
      </c>
      <c r="AG953">
        <f>((Constants!$B$5*AG952)+Constants!$B$4*AD953+AH952)/(Constants!$B$5+Constants!$B$4)</f>
        <v>401</v>
      </c>
      <c r="AH953">
        <f>((Constants!$B$5*AG952)+Constants!$B$4*AD953+AH952)-(Constants!$B$5+Constants!$B$4)*AG953</f>
        <v>0</v>
      </c>
      <c r="AI953">
        <f>((Constants!$B$5*AI952)+Constants!$B$4*AE953+AJ952)/(Constants!$B$5+Constants!$B$4)</f>
        <v>400.5</v>
      </c>
      <c r="AJ953">
        <f>((Constants!$B$5*AI952)+Constants!$B$4*AE953+AJ952)-(Constants!$B$4+Constants!$B$5)*AI953</f>
        <v>0</v>
      </c>
      <c r="AK953">
        <f>((Constants!$B$5*AK952)+Constants!$B$4*AF953+AL952)/(Constants!$B$5+Constants!$B$4)</f>
        <v>400.5</v>
      </c>
      <c r="AL953">
        <f>((Constants!$B$5*AK952)+Constants!$B$4*AF953+AL952)-(Constants!$B$5+Constants!$B$4)*AK953</f>
        <v>0</v>
      </c>
      <c r="AM953">
        <f t="shared" si="264"/>
        <v>1</v>
      </c>
      <c r="AN953">
        <f t="shared" si="265"/>
        <v>1</v>
      </c>
      <c r="AO953">
        <f>(200000*(ABS(N953)-ABS(N951))+Constants!$B$7)/(2*Constants!$B$7)</f>
        <v>0.5</v>
      </c>
      <c r="AP953">
        <f>(200000*(ABS(O953)-ABS(O951))+Constants!$B$7)/(2*Constants!$B$7)</f>
        <v>0.5</v>
      </c>
      <c r="AQ953">
        <f t="shared" si="266"/>
        <v>1</v>
      </c>
      <c r="AR953">
        <f>(Constants!$B$3*Constants!$B$8*I953*K953+AS952)/(Constants!$B$9*Constants!$B$4)</f>
        <v>2.51327433628319</v>
      </c>
      <c r="AS953">
        <f>(Constants!$B$3*Constants!$B$8*I953*K953+AS952)-(AR953*Constants!$B$9*Constants!$B$4)</f>
        <v>0</v>
      </c>
      <c r="AT953">
        <f t="shared" si="267"/>
        <v>2390.12389380528</v>
      </c>
      <c r="AU953">
        <f t="array" ref="AU953">IF(SUMPRODUCT(--(SIGN(AN920:AN952)=SIGN(K921:K953)))=0,2,IF(AV952&gt;0,1,0))</f>
        <v>0</v>
      </c>
      <c r="AV953">
        <f>IF(AU953=2,ROUND(5*1000/Constants!$B$11,0),IF(AV952&gt;0,AV952-1,0))</f>
        <v>0</v>
      </c>
      <c r="AW953">
        <f t="shared" si="268"/>
        <v>0</v>
      </c>
      <c r="AX953">
        <f ca="1" t="array" ref="AX953">IF(AW953&gt;Constants!$B$12,2,IF(SUMPRODUCT(--(AX934:AX953=2))=0,0,1))</f>
        <v>2</v>
      </c>
      <c r="AZ953">
        <f t="array" ref="AZ953">IF(ABS(AG953)&gt;Constants!$B$13,2,IF(SUMPRODUCT(--(AZ933:AZ952=2))=0,0,1))</f>
        <v>0</v>
      </c>
    </row>
    <row r="954" spans="1:52">
      <c r="A954" s="3">
        <v>952</v>
      </c>
      <c r="B954">
        <f>Signals!D953</f>
        <v>1</v>
      </c>
      <c r="C954">
        <f>Signals!E953</f>
        <v>1</v>
      </c>
      <c r="D954">
        <f>Signals!G953</f>
        <v>0</v>
      </c>
      <c r="E954">
        <f>Signals!J953</f>
        <v>0</v>
      </c>
      <c r="F954">
        <f>Signals!K953</f>
        <v>0</v>
      </c>
      <c r="G954">
        <f>IF(Constants!$B$2=2,-B954,B954)</f>
        <v>1</v>
      </c>
      <c r="H954">
        <f>IF(Constants!$C$2=2,-C954,C954)</f>
        <v>1</v>
      </c>
      <c r="I954">
        <f t="shared" si="252"/>
        <v>1</v>
      </c>
      <c r="J954">
        <f t="shared" si="253"/>
        <v>1</v>
      </c>
      <c r="K954">
        <f t="shared" si="254"/>
        <v>1</v>
      </c>
      <c r="L954">
        <f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400.5</v>
      </c>
      <c r="M954">
        <f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400.5</v>
      </c>
      <c r="N954">
        <f t="shared" si="255"/>
        <v>400.5</v>
      </c>
      <c r="O954">
        <f t="shared" si="256"/>
        <v>400.5</v>
      </c>
      <c r="P954">
        <f>IF(I954&lt;&gt;0,(ABS(L954*Constants!$B$10)+50)/100,MAX(P953-ABS(N954*Constants!$B$4),0))</f>
        <v>0.54005</v>
      </c>
      <c r="Q954">
        <f>IF(J954&lt;&gt;0,(ABS(M954*Constants!$B$10)+50)/100,MAX(Q953-ABS(O954*Constants!$B$4),0))</f>
        <v>0.54005</v>
      </c>
      <c r="R954">
        <f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400.5</v>
      </c>
      <c r="S954">
        <f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400.5</v>
      </c>
      <c r="T954">
        <f t="shared" si="257"/>
        <v>400.5</v>
      </c>
      <c r="U954">
        <f t="shared" si="258"/>
        <v>400.5</v>
      </c>
      <c r="V954">
        <f>IF(I954&lt;&gt;0,(ABS(R954*Constants!$B$4)+50)/100,IF(R954=0,MAX((0-ABS(T954*Constants!$B$4)),0),(ABS(R954*Constants!$B$4)+50)/100))</f>
        <v>501.125</v>
      </c>
      <c r="W954">
        <f>IF(J954&lt;&gt;0,(ABS(S954*Constants!$B$4)+50)/100,IF(S954=0,MAX((0-ABS(U954*Constants!$B$4)),0),(ABS(S954*Constants!$B$4)+50)/100))</f>
        <v>501.125</v>
      </c>
      <c r="X954">
        <f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400.5</v>
      </c>
      <c r="Y954">
        <f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400.5</v>
      </c>
      <c r="Z954">
        <f t="shared" si="259"/>
        <v>400.5</v>
      </c>
      <c r="AA954">
        <f t="shared" si="260"/>
        <v>400.5</v>
      </c>
      <c r="AB954">
        <f>IF(I954&lt;&gt;0,(ABS(X954*Constants!$B$10)+50)/100,IF(X954=0,MAX((AB953-ABS(Z954*Constants!$B$4)),0),(ABS(X954*Constants!$B$4)+50)/100))</f>
        <v>0.54005</v>
      </c>
      <c r="AC954">
        <f>IF(J954&lt;&gt;0,(ABS(Y954*Constants!$B$10)+50)/100,IF(Y954=0,MAX((AC953-ABS(AA954*Constants!$B$4)),0),(ABS(Y954*Constants!$B$4)+50)/100))</f>
        <v>0.54005</v>
      </c>
      <c r="AD954">
        <f t="shared" si="261"/>
        <v>401</v>
      </c>
      <c r="AE954">
        <f t="shared" si="262"/>
        <v>400.5</v>
      </c>
      <c r="AF954">
        <f t="shared" si="263"/>
        <v>400.5</v>
      </c>
      <c r="AG954">
        <f>((Constants!$B$5*AG953)+Constants!$B$4*AD954+AH953)/(Constants!$B$5+Constants!$B$4)</f>
        <v>401</v>
      </c>
      <c r="AH954">
        <f>((Constants!$B$5*AG953)+Constants!$B$4*AD954+AH953)-(Constants!$B$5+Constants!$B$4)*AG954</f>
        <v>0</v>
      </c>
      <c r="AI954">
        <f>((Constants!$B$5*AI953)+Constants!$B$4*AE954+AJ953)/(Constants!$B$5+Constants!$B$4)</f>
        <v>400.5</v>
      </c>
      <c r="AJ954">
        <f>((Constants!$B$5*AI953)+Constants!$B$4*AE954+AJ953)-(Constants!$B$4+Constants!$B$5)*AI954</f>
        <v>0</v>
      </c>
      <c r="AK954">
        <f>((Constants!$B$5*AK953)+Constants!$B$4*AF954+AL953)/(Constants!$B$5+Constants!$B$4)</f>
        <v>400.5</v>
      </c>
      <c r="AL954">
        <f>((Constants!$B$5*AK953)+Constants!$B$4*AF954+AL953)-(Constants!$B$5+Constants!$B$4)*AK954</f>
        <v>0</v>
      </c>
      <c r="AM954">
        <f t="shared" si="264"/>
        <v>1</v>
      </c>
      <c r="AN954">
        <f t="shared" si="265"/>
        <v>1</v>
      </c>
      <c r="AO954">
        <f>(200000*(ABS(N954)-ABS(N952))+Constants!$B$7)/(2*Constants!$B$7)</f>
        <v>0.5</v>
      </c>
      <c r="AP954">
        <f>(200000*(ABS(O954)-ABS(O952))+Constants!$B$7)/(2*Constants!$B$7)</f>
        <v>0.5</v>
      </c>
      <c r="AQ954">
        <f t="shared" si="266"/>
        <v>1</v>
      </c>
      <c r="AR954">
        <f>(Constants!$B$3*Constants!$B$8*I954*K954+AS953)/(Constants!$B$9*Constants!$B$4)</f>
        <v>2.51327433628319</v>
      </c>
      <c r="AS954">
        <f>(Constants!$B$3*Constants!$B$8*I954*K954+AS953)-(AR954*Constants!$B$9*Constants!$B$4)</f>
        <v>0</v>
      </c>
      <c r="AT954">
        <f t="shared" si="267"/>
        <v>2392.63716814156</v>
      </c>
      <c r="AU954">
        <f t="array" ref="AU954">IF(SUMPRODUCT(--(SIGN(AN921:AN953)=SIGN(K922:K954)))=0,2,IF(AV953&gt;0,1,0))</f>
        <v>0</v>
      </c>
      <c r="AV954">
        <f>IF(AU954=2,ROUND(5*1000/Constants!$B$11,0),IF(AV953&gt;0,AV953-1,0))</f>
        <v>0</v>
      </c>
      <c r="AW954">
        <f t="shared" si="268"/>
        <v>0</v>
      </c>
      <c r="AX954">
        <f ca="1" t="array" ref="AX954">IF(AW954&gt;Constants!$B$12,2,IF(SUMPRODUCT(--(AX935:AX954=2))=0,0,1))</f>
        <v>2</v>
      </c>
      <c r="AZ954">
        <f t="array" ref="AZ954">IF(ABS(AG954)&gt;Constants!$B$13,2,IF(SUMPRODUCT(--(AZ934:AZ953=2))=0,0,1))</f>
        <v>0</v>
      </c>
    </row>
    <row r="955" spans="1:52">
      <c r="A955" s="3">
        <v>953</v>
      </c>
      <c r="B955">
        <f>Signals!D954</f>
        <v>1</v>
      </c>
      <c r="C955">
        <f>Signals!E954</f>
        <v>1</v>
      </c>
      <c r="D955">
        <f>Signals!G954</f>
        <v>0</v>
      </c>
      <c r="E955">
        <f>Signals!J954</f>
        <v>0</v>
      </c>
      <c r="F955">
        <f>Signals!K954</f>
        <v>0</v>
      </c>
      <c r="G955">
        <f>IF(Constants!$B$2=2,-B955,B955)</f>
        <v>1</v>
      </c>
      <c r="H955">
        <f>IF(Constants!$C$2=2,-C955,C955)</f>
        <v>1</v>
      </c>
      <c r="I955">
        <f t="shared" si="252"/>
        <v>1</v>
      </c>
      <c r="J955">
        <f t="shared" si="253"/>
        <v>1</v>
      </c>
      <c r="K955">
        <f t="shared" si="254"/>
        <v>1</v>
      </c>
      <c r="L955">
        <f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400.5</v>
      </c>
      <c r="M955">
        <f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400.5</v>
      </c>
      <c r="N955">
        <f t="shared" si="255"/>
        <v>400.5</v>
      </c>
      <c r="O955">
        <f t="shared" si="256"/>
        <v>400.5</v>
      </c>
      <c r="P955">
        <f>IF(I955&lt;&gt;0,(ABS(L955*Constants!$B$10)+50)/100,MAX(P954-ABS(N955*Constants!$B$4),0))</f>
        <v>0.54005</v>
      </c>
      <c r="Q955">
        <f>IF(J955&lt;&gt;0,(ABS(M955*Constants!$B$10)+50)/100,MAX(Q954-ABS(O955*Constants!$B$4),0))</f>
        <v>0.54005</v>
      </c>
      <c r="R955">
        <f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400.5</v>
      </c>
      <c r="S955">
        <f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400.5</v>
      </c>
      <c r="T955">
        <f t="shared" si="257"/>
        <v>400.5</v>
      </c>
      <c r="U955">
        <f t="shared" si="258"/>
        <v>400.5</v>
      </c>
      <c r="V955">
        <f>IF(I955&lt;&gt;0,(ABS(R955*Constants!$B$4)+50)/100,IF(R955=0,MAX((0-ABS(T955*Constants!$B$4)),0),(ABS(R955*Constants!$B$4)+50)/100))</f>
        <v>501.125</v>
      </c>
      <c r="W955">
        <f>IF(J955&lt;&gt;0,(ABS(S955*Constants!$B$4)+50)/100,IF(S955=0,MAX((0-ABS(U955*Constants!$B$4)),0),(ABS(S955*Constants!$B$4)+50)/100))</f>
        <v>501.125</v>
      </c>
      <c r="X955">
        <f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400.5</v>
      </c>
      <c r="Y955">
        <f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400.5</v>
      </c>
      <c r="Z955">
        <f t="shared" si="259"/>
        <v>400.5</v>
      </c>
      <c r="AA955">
        <f t="shared" si="260"/>
        <v>400.5</v>
      </c>
      <c r="AB955">
        <f>IF(I955&lt;&gt;0,(ABS(X955*Constants!$B$10)+50)/100,IF(X955=0,MAX((AB954-ABS(Z955*Constants!$B$4)),0),(ABS(X955*Constants!$B$4)+50)/100))</f>
        <v>0.54005</v>
      </c>
      <c r="AC955">
        <f>IF(J955&lt;&gt;0,(ABS(Y955*Constants!$B$10)+50)/100,IF(Y955=0,MAX((AC954-ABS(AA955*Constants!$B$4)),0),(ABS(Y955*Constants!$B$4)+50)/100))</f>
        <v>0.54005</v>
      </c>
      <c r="AD955">
        <f t="shared" si="261"/>
        <v>401</v>
      </c>
      <c r="AE955">
        <f t="shared" si="262"/>
        <v>400.5</v>
      </c>
      <c r="AF955">
        <f t="shared" si="263"/>
        <v>400.5</v>
      </c>
      <c r="AG955">
        <f>((Constants!$B$5*AG954)+Constants!$B$4*AD955+AH954)/(Constants!$B$5+Constants!$B$4)</f>
        <v>401</v>
      </c>
      <c r="AH955">
        <f>((Constants!$B$5*AG954)+Constants!$B$4*AD955+AH954)-(Constants!$B$5+Constants!$B$4)*AG955</f>
        <v>0</v>
      </c>
      <c r="AI955">
        <f>((Constants!$B$5*AI954)+Constants!$B$4*AE955+AJ954)/(Constants!$B$5+Constants!$B$4)</f>
        <v>400.5</v>
      </c>
      <c r="AJ955">
        <f>((Constants!$B$5*AI954)+Constants!$B$4*AE955+AJ954)-(Constants!$B$4+Constants!$B$5)*AI955</f>
        <v>0</v>
      </c>
      <c r="AK955">
        <f>((Constants!$B$5*AK954)+Constants!$B$4*AF955+AL954)/(Constants!$B$5+Constants!$B$4)</f>
        <v>400.5</v>
      </c>
      <c r="AL955">
        <f>((Constants!$B$5*AK954)+Constants!$B$4*AF955+AL954)-(Constants!$B$5+Constants!$B$4)*AK955</f>
        <v>0</v>
      </c>
      <c r="AM955">
        <f t="shared" si="264"/>
        <v>1</v>
      </c>
      <c r="AN955">
        <f t="shared" si="265"/>
        <v>1</v>
      </c>
      <c r="AO955">
        <f>(200000*(ABS(N955)-ABS(N953))+Constants!$B$7)/(2*Constants!$B$7)</f>
        <v>0.5</v>
      </c>
      <c r="AP955">
        <f>(200000*(ABS(O955)-ABS(O953))+Constants!$B$7)/(2*Constants!$B$7)</f>
        <v>0.5</v>
      </c>
      <c r="AQ955">
        <f t="shared" si="266"/>
        <v>1</v>
      </c>
      <c r="AR955">
        <f>(Constants!$B$3*Constants!$B$8*I955*K955+AS954)/(Constants!$B$9*Constants!$B$4)</f>
        <v>2.51327433628319</v>
      </c>
      <c r="AS955">
        <f>(Constants!$B$3*Constants!$B$8*I955*K955+AS954)-(AR955*Constants!$B$9*Constants!$B$4)</f>
        <v>0</v>
      </c>
      <c r="AT955">
        <f t="shared" si="267"/>
        <v>2395.15044247785</v>
      </c>
      <c r="AU955">
        <f t="array" ref="AU955">IF(SUMPRODUCT(--(SIGN(AN922:AN954)=SIGN(K923:K955)))=0,2,IF(AV954&gt;0,1,0))</f>
        <v>0</v>
      </c>
      <c r="AV955">
        <f>IF(AU955=2,ROUND(5*1000/Constants!$B$11,0),IF(AV954&gt;0,AV954-1,0))</f>
        <v>0</v>
      </c>
      <c r="AW955">
        <f t="shared" si="268"/>
        <v>0</v>
      </c>
      <c r="AX955">
        <f ca="1" t="array" ref="AX955">IF(AW955&gt;Constants!$B$12,2,IF(SUMPRODUCT(--(AX936:AX955=2))=0,0,1))</f>
        <v>2</v>
      </c>
      <c r="AZ955">
        <f t="array" ref="AZ955">IF(ABS(AG955)&gt;Constants!$B$13,2,IF(SUMPRODUCT(--(AZ935:AZ954=2))=0,0,1))</f>
        <v>0</v>
      </c>
    </row>
    <row r="956" spans="1:52">
      <c r="A956" s="3">
        <v>954</v>
      </c>
      <c r="B956">
        <f>Signals!D955</f>
        <v>1</v>
      </c>
      <c r="C956">
        <f>Signals!E955</f>
        <v>1</v>
      </c>
      <c r="D956">
        <f>Signals!G955</f>
        <v>0</v>
      </c>
      <c r="E956">
        <f>Signals!J955</f>
        <v>0</v>
      </c>
      <c r="F956">
        <f>Signals!K955</f>
        <v>0</v>
      </c>
      <c r="G956">
        <f>IF(Constants!$B$2=2,-B956,B956)</f>
        <v>1</v>
      </c>
      <c r="H956">
        <f>IF(Constants!$C$2=2,-C956,C956)</f>
        <v>1</v>
      </c>
      <c r="I956">
        <f t="shared" si="252"/>
        <v>1</v>
      </c>
      <c r="J956">
        <f t="shared" si="253"/>
        <v>1</v>
      </c>
      <c r="K956">
        <f t="shared" si="254"/>
        <v>1</v>
      </c>
      <c r="L956">
        <f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400.5</v>
      </c>
      <c r="M956">
        <f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400.5</v>
      </c>
      <c r="N956">
        <f t="shared" si="255"/>
        <v>400.5</v>
      </c>
      <c r="O956">
        <f t="shared" si="256"/>
        <v>400.5</v>
      </c>
      <c r="P956">
        <f>IF(I956&lt;&gt;0,(ABS(L956*Constants!$B$10)+50)/100,MAX(P955-ABS(N956*Constants!$B$4),0))</f>
        <v>0.54005</v>
      </c>
      <c r="Q956">
        <f>IF(J956&lt;&gt;0,(ABS(M956*Constants!$B$10)+50)/100,MAX(Q955-ABS(O956*Constants!$B$4),0))</f>
        <v>0.54005</v>
      </c>
      <c r="R956">
        <f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400.5</v>
      </c>
      <c r="S956">
        <f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400.5</v>
      </c>
      <c r="T956">
        <f t="shared" si="257"/>
        <v>400.5</v>
      </c>
      <c r="U956">
        <f t="shared" si="258"/>
        <v>400.5</v>
      </c>
      <c r="V956">
        <f>IF(I956&lt;&gt;0,(ABS(R956*Constants!$B$4)+50)/100,IF(R956=0,MAX((0-ABS(T956*Constants!$B$4)),0),(ABS(R956*Constants!$B$4)+50)/100))</f>
        <v>501.125</v>
      </c>
      <c r="W956">
        <f>IF(J956&lt;&gt;0,(ABS(S956*Constants!$B$4)+50)/100,IF(S956=0,MAX((0-ABS(U956*Constants!$B$4)),0),(ABS(S956*Constants!$B$4)+50)/100))</f>
        <v>501.125</v>
      </c>
      <c r="X956">
        <f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400.5</v>
      </c>
      <c r="Y956">
        <f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400.5</v>
      </c>
      <c r="Z956">
        <f t="shared" si="259"/>
        <v>400.5</v>
      </c>
      <c r="AA956">
        <f t="shared" si="260"/>
        <v>400.5</v>
      </c>
      <c r="AB956">
        <f>IF(I956&lt;&gt;0,(ABS(X956*Constants!$B$10)+50)/100,IF(X956=0,MAX((AB955-ABS(Z956*Constants!$B$4)),0),(ABS(X956*Constants!$B$4)+50)/100))</f>
        <v>0.54005</v>
      </c>
      <c r="AC956">
        <f>IF(J956&lt;&gt;0,(ABS(Y956*Constants!$B$10)+50)/100,IF(Y956=0,MAX((AC955-ABS(AA956*Constants!$B$4)),0),(ABS(Y956*Constants!$B$4)+50)/100))</f>
        <v>0.54005</v>
      </c>
      <c r="AD956">
        <f t="shared" si="261"/>
        <v>401</v>
      </c>
      <c r="AE956">
        <f t="shared" si="262"/>
        <v>400.5</v>
      </c>
      <c r="AF956">
        <f t="shared" si="263"/>
        <v>400.5</v>
      </c>
      <c r="AG956">
        <f>((Constants!$B$5*AG955)+Constants!$B$4*AD956+AH955)/(Constants!$B$5+Constants!$B$4)</f>
        <v>401</v>
      </c>
      <c r="AH956">
        <f>((Constants!$B$5*AG955)+Constants!$B$4*AD956+AH955)-(Constants!$B$5+Constants!$B$4)*AG956</f>
        <v>0</v>
      </c>
      <c r="AI956">
        <f>((Constants!$B$5*AI955)+Constants!$B$4*AE956+AJ955)/(Constants!$B$5+Constants!$B$4)</f>
        <v>400.5</v>
      </c>
      <c r="AJ956">
        <f>((Constants!$B$5*AI955)+Constants!$B$4*AE956+AJ955)-(Constants!$B$4+Constants!$B$5)*AI956</f>
        <v>0</v>
      </c>
      <c r="AK956">
        <f>((Constants!$B$5*AK955)+Constants!$B$4*AF956+AL955)/(Constants!$B$5+Constants!$B$4)</f>
        <v>400.5</v>
      </c>
      <c r="AL956">
        <f>((Constants!$B$5*AK955)+Constants!$B$4*AF956+AL955)-(Constants!$B$5+Constants!$B$4)*AK956</f>
        <v>0</v>
      </c>
      <c r="AM956">
        <f t="shared" si="264"/>
        <v>1</v>
      </c>
      <c r="AN956">
        <f t="shared" si="265"/>
        <v>1</v>
      </c>
      <c r="AO956">
        <f>(200000*(ABS(N956)-ABS(N954))+Constants!$B$7)/(2*Constants!$B$7)</f>
        <v>0.5</v>
      </c>
      <c r="AP956">
        <f>(200000*(ABS(O956)-ABS(O954))+Constants!$B$7)/(2*Constants!$B$7)</f>
        <v>0.5</v>
      </c>
      <c r="AQ956">
        <f t="shared" si="266"/>
        <v>1</v>
      </c>
      <c r="AR956">
        <f>(Constants!$B$3*Constants!$B$8*I956*K956+AS955)/(Constants!$B$9*Constants!$B$4)</f>
        <v>2.51327433628319</v>
      </c>
      <c r="AS956">
        <f>(Constants!$B$3*Constants!$B$8*I956*K956+AS955)-(AR956*Constants!$B$9*Constants!$B$4)</f>
        <v>0</v>
      </c>
      <c r="AT956">
        <f t="shared" si="267"/>
        <v>2397.66371681413</v>
      </c>
      <c r="AU956">
        <f t="array" ref="AU956">IF(SUMPRODUCT(--(SIGN(AN923:AN955)=SIGN(K924:K956)))=0,2,IF(AV955&gt;0,1,0))</f>
        <v>0</v>
      </c>
      <c r="AV956">
        <f>IF(AU956=2,ROUND(5*1000/Constants!$B$11,0),IF(AV955&gt;0,AV955-1,0))</f>
        <v>0</v>
      </c>
      <c r="AW956">
        <f t="shared" si="268"/>
        <v>0</v>
      </c>
      <c r="AX956">
        <f ca="1" t="array" ref="AX956">IF(AW956&gt;Constants!$B$12,2,IF(SUMPRODUCT(--(AX937:AX956=2))=0,0,1))</f>
        <v>2</v>
      </c>
      <c r="AZ956">
        <f t="array" ref="AZ956">IF(ABS(AG956)&gt;Constants!$B$13,2,IF(SUMPRODUCT(--(AZ936:AZ955=2))=0,0,1))</f>
        <v>0</v>
      </c>
    </row>
    <row r="957" spans="1:52">
      <c r="A957" s="3">
        <v>955</v>
      </c>
      <c r="B957">
        <f>Signals!D956</f>
        <v>1</v>
      </c>
      <c r="C957">
        <f>Signals!E956</f>
        <v>1</v>
      </c>
      <c r="D957">
        <f>Signals!G956</f>
        <v>0</v>
      </c>
      <c r="E957">
        <f>Signals!J956</f>
        <v>0</v>
      </c>
      <c r="F957">
        <f>Signals!K956</f>
        <v>0</v>
      </c>
      <c r="G957">
        <f>IF(Constants!$B$2=2,-B957,B957)</f>
        <v>1</v>
      </c>
      <c r="H957">
        <f>IF(Constants!$C$2=2,-C957,C957)</f>
        <v>1</v>
      </c>
      <c r="I957">
        <f t="shared" si="252"/>
        <v>1</v>
      </c>
      <c r="J957">
        <f t="shared" si="253"/>
        <v>1</v>
      </c>
      <c r="K957">
        <f t="shared" si="254"/>
        <v>1</v>
      </c>
      <c r="L957">
        <f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400.5</v>
      </c>
      <c r="M957">
        <f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400.5</v>
      </c>
      <c r="N957">
        <f t="shared" si="255"/>
        <v>400.5</v>
      </c>
      <c r="O957">
        <f t="shared" si="256"/>
        <v>400.5</v>
      </c>
      <c r="P957">
        <f>IF(I957&lt;&gt;0,(ABS(L957*Constants!$B$10)+50)/100,MAX(P956-ABS(N957*Constants!$B$4),0))</f>
        <v>0.54005</v>
      </c>
      <c r="Q957">
        <f>IF(J957&lt;&gt;0,(ABS(M957*Constants!$B$10)+50)/100,MAX(Q956-ABS(O957*Constants!$B$4),0))</f>
        <v>0.54005</v>
      </c>
      <c r="R957">
        <f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400.5</v>
      </c>
      <c r="S957">
        <f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400.5</v>
      </c>
      <c r="T957">
        <f t="shared" si="257"/>
        <v>400.5</v>
      </c>
      <c r="U957">
        <f t="shared" si="258"/>
        <v>400.5</v>
      </c>
      <c r="V957">
        <f>IF(I957&lt;&gt;0,(ABS(R957*Constants!$B$4)+50)/100,IF(R957=0,MAX((0-ABS(T957*Constants!$B$4)),0),(ABS(R957*Constants!$B$4)+50)/100))</f>
        <v>501.125</v>
      </c>
      <c r="W957">
        <f>IF(J957&lt;&gt;0,(ABS(S957*Constants!$B$4)+50)/100,IF(S957=0,MAX((0-ABS(U957*Constants!$B$4)),0),(ABS(S957*Constants!$B$4)+50)/100))</f>
        <v>501.125</v>
      </c>
      <c r="X957">
        <f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400.5</v>
      </c>
      <c r="Y957">
        <f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400.5</v>
      </c>
      <c r="Z957">
        <f t="shared" si="259"/>
        <v>400.5</v>
      </c>
      <c r="AA957">
        <f t="shared" si="260"/>
        <v>400.5</v>
      </c>
      <c r="AB957">
        <f>IF(I957&lt;&gt;0,(ABS(X957*Constants!$B$10)+50)/100,IF(X957=0,MAX((AB956-ABS(Z957*Constants!$B$4)),0),(ABS(X957*Constants!$B$4)+50)/100))</f>
        <v>0.54005</v>
      </c>
      <c r="AC957">
        <f>IF(J957&lt;&gt;0,(ABS(Y957*Constants!$B$10)+50)/100,IF(Y957=0,MAX((AC956-ABS(AA957*Constants!$B$4)),0),(ABS(Y957*Constants!$B$4)+50)/100))</f>
        <v>0.54005</v>
      </c>
      <c r="AD957">
        <f t="shared" si="261"/>
        <v>401</v>
      </c>
      <c r="AE957">
        <f t="shared" si="262"/>
        <v>400.5</v>
      </c>
      <c r="AF957">
        <f t="shared" si="263"/>
        <v>400.5</v>
      </c>
      <c r="AG957">
        <f>((Constants!$B$5*AG956)+Constants!$B$4*AD957+AH956)/(Constants!$B$5+Constants!$B$4)</f>
        <v>401</v>
      </c>
      <c r="AH957">
        <f>((Constants!$B$5*AG956)+Constants!$B$4*AD957+AH956)-(Constants!$B$5+Constants!$B$4)*AG957</f>
        <v>0</v>
      </c>
      <c r="AI957">
        <f>((Constants!$B$5*AI956)+Constants!$B$4*AE957+AJ956)/(Constants!$B$5+Constants!$B$4)</f>
        <v>400.5</v>
      </c>
      <c r="AJ957">
        <f>((Constants!$B$5*AI956)+Constants!$B$4*AE957+AJ956)-(Constants!$B$4+Constants!$B$5)*AI957</f>
        <v>0</v>
      </c>
      <c r="AK957">
        <f>((Constants!$B$5*AK956)+Constants!$B$4*AF957+AL956)/(Constants!$B$5+Constants!$B$4)</f>
        <v>400.5</v>
      </c>
      <c r="AL957">
        <f>((Constants!$B$5*AK956)+Constants!$B$4*AF957+AL956)-(Constants!$B$5+Constants!$B$4)*AK957</f>
        <v>0</v>
      </c>
      <c r="AM957">
        <f t="shared" si="264"/>
        <v>1</v>
      </c>
      <c r="AN957">
        <f t="shared" si="265"/>
        <v>1</v>
      </c>
      <c r="AO957">
        <f>(200000*(ABS(N957)-ABS(N955))+Constants!$B$7)/(2*Constants!$B$7)</f>
        <v>0.5</v>
      </c>
      <c r="AP957">
        <f>(200000*(ABS(O957)-ABS(O955))+Constants!$B$7)/(2*Constants!$B$7)</f>
        <v>0.5</v>
      </c>
      <c r="AQ957">
        <f t="shared" si="266"/>
        <v>1</v>
      </c>
      <c r="AR957">
        <f>(Constants!$B$3*Constants!$B$8*I957*K957+AS956)/(Constants!$B$9*Constants!$B$4)</f>
        <v>2.51327433628319</v>
      </c>
      <c r="AS957">
        <f>(Constants!$B$3*Constants!$B$8*I957*K957+AS956)-(AR957*Constants!$B$9*Constants!$B$4)</f>
        <v>0</v>
      </c>
      <c r="AT957">
        <f t="shared" si="267"/>
        <v>2400.17699115041</v>
      </c>
      <c r="AU957">
        <f t="array" ref="AU957">IF(SUMPRODUCT(--(SIGN(AN924:AN956)=SIGN(K925:K957)))=0,2,IF(AV956&gt;0,1,0))</f>
        <v>0</v>
      </c>
      <c r="AV957">
        <f>IF(AU957=2,ROUND(5*1000/Constants!$B$11,0),IF(AV956&gt;0,AV956-1,0))</f>
        <v>0</v>
      </c>
      <c r="AW957">
        <f t="shared" si="268"/>
        <v>0</v>
      </c>
      <c r="AX957">
        <f ca="1" t="array" ref="AX957">IF(AW957&gt;Constants!$B$12,2,IF(SUMPRODUCT(--(AX938:AX957=2))=0,0,1))</f>
        <v>2</v>
      </c>
      <c r="AZ957">
        <f t="array" ref="AZ957">IF(ABS(AG957)&gt;Constants!$B$13,2,IF(SUMPRODUCT(--(AZ937:AZ956=2))=0,0,1))</f>
        <v>0</v>
      </c>
    </row>
    <row r="958" spans="1:52">
      <c r="A958" s="3">
        <v>956</v>
      </c>
      <c r="B958">
        <f>Signals!D957</f>
        <v>1</v>
      </c>
      <c r="C958">
        <f>Signals!E957</f>
        <v>1</v>
      </c>
      <c r="D958">
        <f>Signals!G957</f>
        <v>0</v>
      </c>
      <c r="E958">
        <f>Signals!J957</f>
        <v>0</v>
      </c>
      <c r="F958">
        <f>Signals!K957</f>
        <v>0</v>
      </c>
      <c r="G958">
        <f>IF(Constants!$B$2=2,-B958,B958)</f>
        <v>1</v>
      </c>
      <c r="H958">
        <f>IF(Constants!$C$2=2,-C958,C958)</f>
        <v>1</v>
      </c>
      <c r="I958">
        <f t="shared" si="252"/>
        <v>1</v>
      </c>
      <c r="J958">
        <f t="shared" si="253"/>
        <v>1</v>
      </c>
      <c r="K958">
        <f t="shared" si="254"/>
        <v>1</v>
      </c>
      <c r="L958">
        <f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400.5</v>
      </c>
      <c r="M958">
        <f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400.5</v>
      </c>
      <c r="N958">
        <f t="shared" si="255"/>
        <v>400.5</v>
      </c>
      <c r="O958">
        <f t="shared" si="256"/>
        <v>400.5</v>
      </c>
      <c r="P958">
        <f>IF(I958&lt;&gt;0,(ABS(L958*Constants!$B$10)+50)/100,MAX(P957-ABS(N958*Constants!$B$4),0))</f>
        <v>0.54005</v>
      </c>
      <c r="Q958">
        <f>IF(J958&lt;&gt;0,(ABS(M958*Constants!$B$10)+50)/100,MAX(Q957-ABS(O958*Constants!$B$4),0))</f>
        <v>0.54005</v>
      </c>
      <c r="R958">
        <f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400.5</v>
      </c>
      <c r="S958">
        <f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400.5</v>
      </c>
      <c r="T958">
        <f t="shared" si="257"/>
        <v>400.5</v>
      </c>
      <c r="U958">
        <f t="shared" si="258"/>
        <v>400.5</v>
      </c>
      <c r="V958">
        <f>IF(I958&lt;&gt;0,(ABS(R958*Constants!$B$4)+50)/100,IF(R958=0,MAX((0-ABS(T958*Constants!$B$4)),0),(ABS(R958*Constants!$B$4)+50)/100))</f>
        <v>501.125</v>
      </c>
      <c r="W958">
        <f>IF(J958&lt;&gt;0,(ABS(S958*Constants!$B$4)+50)/100,IF(S958=0,MAX((0-ABS(U958*Constants!$B$4)),0),(ABS(S958*Constants!$B$4)+50)/100))</f>
        <v>501.125</v>
      </c>
      <c r="X958">
        <f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400.5</v>
      </c>
      <c r="Y958">
        <f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400.5</v>
      </c>
      <c r="Z958">
        <f t="shared" si="259"/>
        <v>400.5</v>
      </c>
      <c r="AA958">
        <f t="shared" si="260"/>
        <v>400.5</v>
      </c>
      <c r="AB958">
        <f>IF(I958&lt;&gt;0,(ABS(X958*Constants!$B$10)+50)/100,IF(X958=0,MAX((AB957-ABS(Z958*Constants!$B$4)),0),(ABS(X958*Constants!$B$4)+50)/100))</f>
        <v>0.54005</v>
      </c>
      <c r="AC958">
        <f>IF(J958&lt;&gt;0,(ABS(Y958*Constants!$B$10)+50)/100,IF(Y958=0,MAX((AC957-ABS(AA958*Constants!$B$4)),0),(ABS(Y958*Constants!$B$4)+50)/100))</f>
        <v>0.54005</v>
      </c>
      <c r="AD958">
        <f t="shared" si="261"/>
        <v>401</v>
      </c>
      <c r="AE958">
        <f t="shared" si="262"/>
        <v>400.5</v>
      </c>
      <c r="AF958">
        <f t="shared" si="263"/>
        <v>400.5</v>
      </c>
      <c r="AG958">
        <f>((Constants!$B$5*AG957)+Constants!$B$4*AD958+AH957)/(Constants!$B$5+Constants!$B$4)</f>
        <v>401</v>
      </c>
      <c r="AH958">
        <f>((Constants!$B$5*AG957)+Constants!$B$4*AD958+AH957)-(Constants!$B$5+Constants!$B$4)*AG958</f>
        <v>0</v>
      </c>
      <c r="AI958">
        <f>((Constants!$B$5*AI957)+Constants!$B$4*AE958+AJ957)/(Constants!$B$5+Constants!$B$4)</f>
        <v>400.5</v>
      </c>
      <c r="AJ958">
        <f>((Constants!$B$5*AI957)+Constants!$B$4*AE958+AJ957)-(Constants!$B$4+Constants!$B$5)*AI958</f>
        <v>0</v>
      </c>
      <c r="AK958">
        <f>((Constants!$B$5*AK957)+Constants!$B$4*AF958+AL957)/(Constants!$B$5+Constants!$B$4)</f>
        <v>400.5</v>
      </c>
      <c r="AL958">
        <f>((Constants!$B$5*AK957)+Constants!$B$4*AF958+AL957)-(Constants!$B$5+Constants!$B$4)*AK958</f>
        <v>0</v>
      </c>
      <c r="AM958">
        <f t="shared" si="264"/>
        <v>1</v>
      </c>
      <c r="AN958">
        <f t="shared" si="265"/>
        <v>1</v>
      </c>
      <c r="AO958">
        <f>(200000*(ABS(N958)-ABS(N956))+Constants!$B$7)/(2*Constants!$B$7)</f>
        <v>0.5</v>
      </c>
      <c r="AP958">
        <f>(200000*(ABS(O958)-ABS(O956))+Constants!$B$7)/(2*Constants!$B$7)</f>
        <v>0.5</v>
      </c>
      <c r="AQ958">
        <f t="shared" si="266"/>
        <v>1</v>
      </c>
      <c r="AR958">
        <f>(Constants!$B$3*Constants!$B$8*I958*K958+AS957)/(Constants!$B$9*Constants!$B$4)</f>
        <v>2.51327433628319</v>
      </c>
      <c r="AS958">
        <f>(Constants!$B$3*Constants!$B$8*I958*K958+AS957)-(AR958*Constants!$B$9*Constants!$B$4)</f>
        <v>0</v>
      </c>
      <c r="AT958">
        <f t="shared" si="267"/>
        <v>2402.6902654867</v>
      </c>
      <c r="AU958">
        <f t="array" ref="AU958">IF(SUMPRODUCT(--(SIGN(AN925:AN957)=SIGN(K926:K958)))=0,2,IF(AV957&gt;0,1,0))</f>
        <v>0</v>
      </c>
      <c r="AV958">
        <f>IF(AU958=2,ROUND(5*1000/Constants!$B$11,0),IF(AV957&gt;0,AV957-1,0))</f>
        <v>0</v>
      </c>
      <c r="AW958">
        <f t="shared" si="268"/>
        <v>0</v>
      </c>
      <c r="AX958">
        <f ca="1" t="array" ref="AX958">IF(AW958&gt;Constants!$B$12,2,IF(SUMPRODUCT(--(AX939:AX958=2))=0,0,1))</f>
        <v>2</v>
      </c>
      <c r="AZ958">
        <f t="array" ref="AZ958">IF(ABS(AG958)&gt;Constants!$B$13,2,IF(SUMPRODUCT(--(AZ938:AZ957=2))=0,0,1))</f>
        <v>0</v>
      </c>
    </row>
    <row r="959" spans="1:52">
      <c r="A959" s="3">
        <v>957</v>
      </c>
      <c r="B959">
        <f>Signals!D958</f>
        <v>1</v>
      </c>
      <c r="C959">
        <f>Signals!E958</f>
        <v>1</v>
      </c>
      <c r="D959">
        <f>Signals!G958</f>
        <v>0</v>
      </c>
      <c r="E959">
        <f>Signals!J958</f>
        <v>0</v>
      </c>
      <c r="F959">
        <f>Signals!K958</f>
        <v>0</v>
      </c>
      <c r="G959">
        <f>IF(Constants!$B$2=2,-B959,B959)</f>
        <v>1</v>
      </c>
      <c r="H959">
        <f>IF(Constants!$C$2=2,-C959,C959)</f>
        <v>1</v>
      </c>
      <c r="I959">
        <f t="shared" si="252"/>
        <v>1</v>
      </c>
      <c r="J959">
        <f t="shared" si="253"/>
        <v>1</v>
      </c>
      <c r="K959">
        <f t="shared" si="254"/>
        <v>1</v>
      </c>
      <c r="L959">
        <f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400.5</v>
      </c>
      <c r="M959">
        <f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400.5</v>
      </c>
      <c r="N959">
        <f t="shared" si="255"/>
        <v>400.5</v>
      </c>
      <c r="O959">
        <f t="shared" si="256"/>
        <v>400.5</v>
      </c>
      <c r="P959">
        <f>IF(I959&lt;&gt;0,(ABS(L959*Constants!$B$10)+50)/100,MAX(P958-ABS(N959*Constants!$B$4),0))</f>
        <v>0.54005</v>
      </c>
      <c r="Q959">
        <f>IF(J959&lt;&gt;0,(ABS(M959*Constants!$B$10)+50)/100,MAX(Q958-ABS(O959*Constants!$B$4),0))</f>
        <v>0.54005</v>
      </c>
      <c r="R959">
        <f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400.5</v>
      </c>
      <c r="S959">
        <f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400.5</v>
      </c>
      <c r="T959">
        <f t="shared" si="257"/>
        <v>400.5</v>
      </c>
      <c r="U959">
        <f t="shared" si="258"/>
        <v>400.5</v>
      </c>
      <c r="V959">
        <f>IF(I959&lt;&gt;0,(ABS(R959*Constants!$B$4)+50)/100,IF(R959=0,MAX((0-ABS(T959*Constants!$B$4)),0),(ABS(R959*Constants!$B$4)+50)/100))</f>
        <v>501.125</v>
      </c>
      <c r="W959">
        <f>IF(J959&lt;&gt;0,(ABS(S959*Constants!$B$4)+50)/100,IF(S959=0,MAX((0-ABS(U959*Constants!$B$4)),0),(ABS(S959*Constants!$B$4)+50)/100))</f>
        <v>501.125</v>
      </c>
      <c r="X959">
        <f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400.5</v>
      </c>
      <c r="Y959">
        <f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400.5</v>
      </c>
      <c r="Z959">
        <f t="shared" si="259"/>
        <v>400.5</v>
      </c>
      <c r="AA959">
        <f t="shared" si="260"/>
        <v>400.5</v>
      </c>
      <c r="AB959">
        <f>IF(I959&lt;&gt;0,(ABS(X959*Constants!$B$10)+50)/100,IF(X959=0,MAX((AB958-ABS(Z959*Constants!$B$4)),0),(ABS(X959*Constants!$B$4)+50)/100))</f>
        <v>0.54005</v>
      </c>
      <c r="AC959">
        <f>IF(J959&lt;&gt;0,(ABS(Y959*Constants!$B$10)+50)/100,IF(Y959=0,MAX((AC958-ABS(AA959*Constants!$B$4)),0),(ABS(Y959*Constants!$B$4)+50)/100))</f>
        <v>0.54005</v>
      </c>
      <c r="AD959">
        <f t="shared" si="261"/>
        <v>401</v>
      </c>
      <c r="AE959">
        <f t="shared" si="262"/>
        <v>400.5</v>
      </c>
      <c r="AF959">
        <f t="shared" si="263"/>
        <v>400.5</v>
      </c>
      <c r="AG959">
        <f>((Constants!$B$5*AG958)+Constants!$B$4*AD959+AH958)/(Constants!$B$5+Constants!$B$4)</f>
        <v>401</v>
      </c>
      <c r="AH959">
        <f>((Constants!$B$5*AG958)+Constants!$B$4*AD959+AH958)-(Constants!$B$5+Constants!$B$4)*AG959</f>
        <v>0</v>
      </c>
      <c r="AI959">
        <f>((Constants!$B$5*AI958)+Constants!$B$4*AE959+AJ958)/(Constants!$B$5+Constants!$B$4)</f>
        <v>400.5</v>
      </c>
      <c r="AJ959">
        <f>((Constants!$B$5*AI958)+Constants!$B$4*AE959+AJ958)-(Constants!$B$4+Constants!$B$5)*AI959</f>
        <v>0</v>
      </c>
      <c r="AK959">
        <f>((Constants!$B$5*AK958)+Constants!$B$4*AF959+AL958)/(Constants!$B$5+Constants!$B$4)</f>
        <v>400.5</v>
      </c>
      <c r="AL959">
        <f>((Constants!$B$5*AK958)+Constants!$B$4*AF959+AL958)-(Constants!$B$5+Constants!$B$4)*AK959</f>
        <v>0</v>
      </c>
      <c r="AM959">
        <f t="shared" si="264"/>
        <v>1</v>
      </c>
      <c r="AN959">
        <f t="shared" si="265"/>
        <v>1</v>
      </c>
      <c r="AO959">
        <f>(200000*(ABS(N959)-ABS(N957))+Constants!$B$7)/(2*Constants!$B$7)</f>
        <v>0.5</v>
      </c>
      <c r="AP959">
        <f>(200000*(ABS(O959)-ABS(O957))+Constants!$B$7)/(2*Constants!$B$7)</f>
        <v>0.5</v>
      </c>
      <c r="AQ959">
        <f t="shared" si="266"/>
        <v>1</v>
      </c>
      <c r="AR959">
        <f>(Constants!$B$3*Constants!$B$8*I959*K959+AS958)/(Constants!$B$9*Constants!$B$4)</f>
        <v>2.51327433628319</v>
      </c>
      <c r="AS959">
        <f>(Constants!$B$3*Constants!$B$8*I959*K959+AS958)-(AR959*Constants!$B$9*Constants!$B$4)</f>
        <v>0</v>
      </c>
      <c r="AT959">
        <f t="shared" si="267"/>
        <v>2405.20353982298</v>
      </c>
      <c r="AU959">
        <f t="array" ref="AU959">IF(SUMPRODUCT(--(SIGN(AN926:AN958)=SIGN(K927:K959)))=0,2,IF(AV958&gt;0,1,0))</f>
        <v>0</v>
      </c>
      <c r="AV959">
        <f>IF(AU959=2,ROUND(5*1000/Constants!$B$11,0),IF(AV958&gt;0,AV958-1,0))</f>
        <v>0</v>
      </c>
      <c r="AW959">
        <f t="shared" si="268"/>
        <v>0</v>
      </c>
      <c r="AX959">
        <f ca="1" t="array" ref="AX959">IF(AW959&gt;Constants!$B$12,2,IF(SUMPRODUCT(--(AX940:AX959=2))=0,0,1))</f>
        <v>2</v>
      </c>
      <c r="AZ959">
        <f t="array" ref="AZ959">IF(ABS(AG959)&gt;Constants!$B$13,2,IF(SUMPRODUCT(--(AZ939:AZ958=2))=0,0,1))</f>
        <v>0</v>
      </c>
    </row>
    <row r="960" spans="1:52">
      <c r="A960" s="3">
        <v>958</v>
      </c>
      <c r="B960">
        <f>Signals!D959</f>
        <v>1</v>
      </c>
      <c r="C960">
        <f>Signals!E959</f>
        <v>1</v>
      </c>
      <c r="D960">
        <f>Signals!G959</f>
        <v>0</v>
      </c>
      <c r="E960">
        <f>Signals!J959</f>
        <v>0</v>
      </c>
      <c r="F960">
        <f>Signals!K959</f>
        <v>0</v>
      </c>
      <c r="G960">
        <f>IF(Constants!$B$2=2,-B960,B960)</f>
        <v>1</v>
      </c>
      <c r="H960">
        <f>IF(Constants!$C$2=2,-C960,C960)</f>
        <v>1</v>
      </c>
      <c r="I960">
        <f t="shared" si="252"/>
        <v>1</v>
      </c>
      <c r="J960">
        <f t="shared" si="253"/>
        <v>1</v>
      </c>
      <c r="K960">
        <f t="shared" si="254"/>
        <v>1</v>
      </c>
      <c r="L960">
        <f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400.5</v>
      </c>
      <c r="M960">
        <f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400.5</v>
      </c>
      <c r="N960">
        <f t="shared" si="255"/>
        <v>400.5</v>
      </c>
      <c r="O960">
        <f t="shared" si="256"/>
        <v>400.5</v>
      </c>
      <c r="P960">
        <f>IF(I960&lt;&gt;0,(ABS(L960*Constants!$B$10)+50)/100,MAX(P959-ABS(N960*Constants!$B$4),0))</f>
        <v>0.54005</v>
      </c>
      <c r="Q960">
        <f>IF(J960&lt;&gt;0,(ABS(M960*Constants!$B$10)+50)/100,MAX(Q959-ABS(O960*Constants!$B$4),0))</f>
        <v>0.54005</v>
      </c>
      <c r="R960">
        <f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400.5</v>
      </c>
      <c r="S960">
        <f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400.5</v>
      </c>
      <c r="T960">
        <f t="shared" si="257"/>
        <v>400.5</v>
      </c>
      <c r="U960">
        <f t="shared" si="258"/>
        <v>400.5</v>
      </c>
      <c r="V960">
        <f>IF(I960&lt;&gt;0,(ABS(R960*Constants!$B$4)+50)/100,IF(R960=0,MAX((0-ABS(T960*Constants!$B$4)),0),(ABS(R960*Constants!$B$4)+50)/100))</f>
        <v>501.125</v>
      </c>
      <c r="W960">
        <f>IF(J960&lt;&gt;0,(ABS(S960*Constants!$B$4)+50)/100,IF(S960=0,MAX((0-ABS(U960*Constants!$B$4)),0),(ABS(S960*Constants!$B$4)+50)/100))</f>
        <v>501.125</v>
      </c>
      <c r="X960">
        <f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400.5</v>
      </c>
      <c r="Y960">
        <f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400.5</v>
      </c>
      <c r="Z960">
        <f t="shared" si="259"/>
        <v>400.5</v>
      </c>
      <c r="AA960">
        <f t="shared" si="260"/>
        <v>400.5</v>
      </c>
      <c r="AB960">
        <f>IF(I960&lt;&gt;0,(ABS(X960*Constants!$B$10)+50)/100,IF(X960=0,MAX((AB959-ABS(Z960*Constants!$B$4)),0),(ABS(X960*Constants!$B$4)+50)/100))</f>
        <v>0.54005</v>
      </c>
      <c r="AC960">
        <f>IF(J960&lt;&gt;0,(ABS(Y960*Constants!$B$10)+50)/100,IF(Y960=0,MAX((AC959-ABS(AA960*Constants!$B$4)),0),(ABS(Y960*Constants!$B$4)+50)/100))</f>
        <v>0.54005</v>
      </c>
      <c r="AD960">
        <f t="shared" si="261"/>
        <v>401</v>
      </c>
      <c r="AE960">
        <f t="shared" si="262"/>
        <v>400.5</v>
      </c>
      <c r="AF960">
        <f t="shared" si="263"/>
        <v>400.5</v>
      </c>
      <c r="AG960">
        <f>((Constants!$B$5*AG959)+Constants!$B$4*AD960+AH959)/(Constants!$B$5+Constants!$B$4)</f>
        <v>401</v>
      </c>
      <c r="AH960">
        <f>((Constants!$B$5*AG959)+Constants!$B$4*AD960+AH959)-(Constants!$B$5+Constants!$B$4)*AG960</f>
        <v>0</v>
      </c>
      <c r="AI960">
        <f>((Constants!$B$5*AI959)+Constants!$B$4*AE960+AJ959)/(Constants!$B$5+Constants!$B$4)</f>
        <v>400.5</v>
      </c>
      <c r="AJ960">
        <f>((Constants!$B$5*AI959)+Constants!$B$4*AE960+AJ959)-(Constants!$B$4+Constants!$B$5)*AI960</f>
        <v>0</v>
      </c>
      <c r="AK960">
        <f>((Constants!$B$5*AK959)+Constants!$B$4*AF960+AL959)/(Constants!$B$5+Constants!$B$4)</f>
        <v>400.5</v>
      </c>
      <c r="AL960">
        <f>((Constants!$B$5*AK959)+Constants!$B$4*AF960+AL959)-(Constants!$B$5+Constants!$B$4)*AK960</f>
        <v>0</v>
      </c>
      <c r="AM960">
        <f t="shared" si="264"/>
        <v>1</v>
      </c>
      <c r="AN960">
        <f t="shared" si="265"/>
        <v>1</v>
      </c>
      <c r="AO960">
        <f>(200000*(ABS(N960)-ABS(N958))+Constants!$B$7)/(2*Constants!$B$7)</f>
        <v>0.5</v>
      </c>
      <c r="AP960">
        <f>(200000*(ABS(O960)-ABS(O958))+Constants!$B$7)/(2*Constants!$B$7)</f>
        <v>0.5</v>
      </c>
      <c r="AQ960">
        <f t="shared" si="266"/>
        <v>1</v>
      </c>
      <c r="AR960">
        <f>(Constants!$B$3*Constants!$B$8*I960*K960+AS959)/(Constants!$B$9*Constants!$B$4)</f>
        <v>2.51327433628319</v>
      </c>
      <c r="AS960">
        <f>(Constants!$B$3*Constants!$B$8*I960*K960+AS959)-(AR960*Constants!$B$9*Constants!$B$4)</f>
        <v>0</v>
      </c>
      <c r="AT960">
        <f t="shared" si="267"/>
        <v>2407.71681415926</v>
      </c>
      <c r="AU960">
        <f t="array" ref="AU960">IF(SUMPRODUCT(--(SIGN(AN927:AN959)=SIGN(K928:K960)))=0,2,IF(AV959&gt;0,1,0))</f>
        <v>0</v>
      </c>
      <c r="AV960">
        <f>IF(AU960=2,ROUND(5*1000/Constants!$B$11,0),IF(AV959&gt;0,AV959-1,0))</f>
        <v>0</v>
      </c>
      <c r="AW960">
        <f t="shared" si="268"/>
        <v>0</v>
      </c>
      <c r="AX960">
        <f ca="1" t="array" ref="AX960">IF(AW960&gt;Constants!$B$12,2,IF(SUMPRODUCT(--(AX941:AX960=2))=0,0,1))</f>
        <v>2</v>
      </c>
      <c r="AZ960">
        <f t="array" ref="AZ960">IF(ABS(AG960)&gt;Constants!$B$13,2,IF(SUMPRODUCT(--(AZ940:AZ959=2))=0,0,1))</f>
        <v>0</v>
      </c>
    </row>
    <row r="961" spans="1:52">
      <c r="A961" s="3">
        <v>959</v>
      </c>
      <c r="B961">
        <f>Signals!D960</f>
        <v>1</v>
      </c>
      <c r="C961">
        <f>Signals!E960</f>
        <v>1</v>
      </c>
      <c r="D961">
        <f>Signals!G960</f>
        <v>0</v>
      </c>
      <c r="E961">
        <f>Signals!J960</f>
        <v>0</v>
      </c>
      <c r="F961">
        <f>Signals!K960</f>
        <v>0</v>
      </c>
      <c r="G961">
        <f>IF(Constants!$B$2=2,-B961,B961)</f>
        <v>1</v>
      </c>
      <c r="H961">
        <f>IF(Constants!$C$2=2,-C961,C961)</f>
        <v>1</v>
      </c>
      <c r="I961">
        <f t="shared" si="252"/>
        <v>1</v>
      </c>
      <c r="J961">
        <f t="shared" si="253"/>
        <v>1</v>
      </c>
      <c r="K961">
        <f t="shared" si="254"/>
        <v>1</v>
      </c>
      <c r="L961">
        <f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400.5</v>
      </c>
      <c r="M961">
        <f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400.5</v>
      </c>
      <c r="N961">
        <f t="shared" si="255"/>
        <v>400.5</v>
      </c>
      <c r="O961">
        <f t="shared" si="256"/>
        <v>400.5</v>
      </c>
      <c r="P961">
        <f>IF(I961&lt;&gt;0,(ABS(L961*Constants!$B$10)+50)/100,MAX(P960-ABS(N961*Constants!$B$4),0))</f>
        <v>0.54005</v>
      </c>
      <c r="Q961">
        <f>IF(J961&lt;&gt;0,(ABS(M961*Constants!$B$10)+50)/100,MAX(Q960-ABS(O961*Constants!$B$4),0))</f>
        <v>0.54005</v>
      </c>
      <c r="R961">
        <f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400.5</v>
      </c>
      <c r="S961">
        <f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400.5</v>
      </c>
      <c r="T961">
        <f t="shared" si="257"/>
        <v>400.5</v>
      </c>
      <c r="U961">
        <f t="shared" si="258"/>
        <v>400.5</v>
      </c>
      <c r="V961">
        <f>IF(I961&lt;&gt;0,(ABS(R961*Constants!$B$4)+50)/100,IF(R961=0,MAX((0-ABS(T961*Constants!$B$4)),0),(ABS(R961*Constants!$B$4)+50)/100))</f>
        <v>501.125</v>
      </c>
      <c r="W961">
        <f>IF(J961&lt;&gt;0,(ABS(S961*Constants!$B$4)+50)/100,IF(S961=0,MAX((0-ABS(U961*Constants!$B$4)),0),(ABS(S961*Constants!$B$4)+50)/100))</f>
        <v>501.125</v>
      </c>
      <c r="X961">
        <f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400.5</v>
      </c>
      <c r="Y961">
        <f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400.5</v>
      </c>
      <c r="Z961">
        <f t="shared" si="259"/>
        <v>400.5</v>
      </c>
      <c r="AA961">
        <f t="shared" si="260"/>
        <v>400.5</v>
      </c>
      <c r="AB961">
        <f>IF(I961&lt;&gt;0,(ABS(X961*Constants!$B$10)+50)/100,IF(X961=0,MAX((AB960-ABS(Z961*Constants!$B$4)),0),(ABS(X961*Constants!$B$4)+50)/100))</f>
        <v>0.54005</v>
      </c>
      <c r="AC961">
        <f>IF(J961&lt;&gt;0,(ABS(Y961*Constants!$B$10)+50)/100,IF(Y961=0,MAX((AC960-ABS(AA961*Constants!$B$4)),0),(ABS(Y961*Constants!$B$4)+50)/100))</f>
        <v>0.54005</v>
      </c>
      <c r="AD961">
        <f t="shared" si="261"/>
        <v>401</v>
      </c>
      <c r="AE961">
        <f t="shared" si="262"/>
        <v>400.5</v>
      </c>
      <c r="AF961">
        <f t="shared" si="263"/>
        <v>400.5</v>
      </c>
      <c r="AG961">
        <f>((Constants!$B$5*AG960)+Constants!$B$4*AD961+AH960)/(Constants!$B$5+Constants!$B$4)</f>
        <v>401</v>
      </c>
      <c r="AH961">
        <f>((Constants!$B$5*AG960)+Constants!$B$4*AD961+AH960)-(Constants!$B$5+Constants!$B$4)*AG961</f>
        <v>0</v>
      </c>
      <c r="AI961">
        <f>((Constants!$B$5*AI960)+Constants!$B$4*AE961+AJ960)/(Constants!$B$5+Constants!$B$4)</f>
        <v>400.5</v>
      </c>
      <c r="AJ961">
        <f>((Constants!$B$5*AI960)+Constants!$B$4*AE961+AJ960)-(Constants!$B$4+Constants!$B$5)*AI961</f>
        <v>0</v>
      </c>
      <c r="AK961">
        <f>((Constants!$B$5*AK960)+Constants!$B$4*AF961+AL960)/(Constants!$B$5+Constants!$B$4)</f>
        <v>400.5</v>
      </c>
      <c r="AL961">
        <f>((Constants!$B$5*AK960)+Constants!$B$4*AF961+AL960)-(Constants!$B$5+Constants!$B$4)*AK961</f>
        <v>0</v>
      </c>
      <c r="AM961">
        <f t="shared" si="264"/>
        <v>1</v>
      </c>
      <c r="AN961">
        <f t="shared" si="265"/>
        <v>1</v>
      </c>
      <c r="AO961">
        <f>(200000*(ABS(N961)-ABS(N959))+Constants!$B$7)/(2*Constants!$B$7)</f>
        <v>0.5</v>
      </c>
      <c r="AP961">
        <f>(200000*(ABS(O961)-ABS(O959))+Constants!$B$7)/(2*Constants!$B$7)</f>
        <v>0.5</v>
      </c>
      <c r="AQ961">
        <f t="shared" si="266"/>
        <v>1</v>
      </c>
      <c r="AR961">
        <f>(Constants!$B$3*Constants!$B$8*I961*K961+AS960)/(Constants!$B$9*Constants!$B$4)</f>
        <v>2.51327433628319</v>
      </c>
      <c r="AS961">
        <f>(Constants!$B$3*Constants!$B$8*I961*K961+AS960)-(AR961*Constants!$B$9*Constants!$B$4)</f>
        <v>0</v>
      </c>
      <c r="AT961">
        <f t="shared" si="267"/>
        <v>2410.23008849555</v>
      </c>
      <c r="AU961">
        <f t="array" ref="AU961">IF(SUMPRODUCT(--(SIGN(AN928:AN960)=SIGN(K929:K961)))=0,2,IF(AV960&gt;0,1,0))</f>
        <v>0</v>
      </c>
      <c r="AV961">
        <f>IF(AU961=2,ROUND(5*1000/Constants!$B$11,0),IF(AV960&gt;0,AV960-1,0))</f>
        <v>0</v>
      </c>
      <c r="AW961">
        <f t="shared" si="268"/>
        <v>0</v>
      </c>
      <c r="AX961">
        <f ca="1" t="array" ref="AX961">IF(AW961&gt;Constants!$B$12,2,IF(SUMPRODUCT(--(AX942:AX961=2))=0,0,1))</f>
        <v>2</v>
      </c>
      <c r="AZ961">
        <f t="array" ref="AZ961">IF(ABS(AG961)&gt;Constants!$B$13,2,IF(SUMPRODUCT(--(AZ941:AZ960=2))=0,0,1))</f>
        <v>0</v>
      </c>
    </row>
    <row r="962" spans="1:52">
      <c r="A962" s="3">
        <v>960</v>
      </c>
      <c r="B962">
        <f>Signals!D961</f>
        <v>1</v>
      </c>
      <c r="C962">
        <f>Signals!E961</f>
        <v>1</v>
      </c>
      <c r="D962">
        <f>Signals!G961</f>
        <v>0</v>
      </c>
      <c r="E962">
        <f>Signals!J961</f>
        <v>0</v>
      </c>
      <c r="F962">
        <f>Signals!K961</f>
        <v>0</v>
      </c>
      <c r="G962">
        <f>IF(Constants!$B$2=2,-B962,B962)</f>
        <v>1</v>
      </c>
      <c r="H962">
        <f>IF(Constants!$C$2=2,-C962,C962)</f>
        <v>1</v>
      </c>
      <c r="I962">
        <f t="shared" si="252"/>
        <v>1</v>
      </c>
      <c r="J962">
        <f t="shared" si="253"/>
        <v>1</v>
      </c>
      <c r="K962">
        <f t="shared" si="254"/>
        <v>1</v>
      </c>
      <c r="L962">
        <f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400.5</v>
      </c>
      <c r="M962">
        <f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400.5</v>
      </c>
      <c r="N962">
        <f t="shared" si="255"/>
        <v>400.5</v>
      </c>
      <c r="O962">
        <f t="shared" si="256"/>
        <v>400.5</v>
      </c>
      <c r="P962">
        <f>IF(I962&lt;&gt;0,(ABS(L962*Constants!$B$10)+50)/100,MAX(P961-ABS(N962*Constants!$B$4),0))</f>
        <v>0.54005</v>
      </c>
      <c r="Q962">
        <f>IF(J962&lt;&gt;0,(ABS(M962*Constants!$B$10)+50)/100,MAX(Q961-ABS(O962*Constants!$B$4),0))</f>
        <v>0.54005</v>
      </c>
      <c r="R962">
        <f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400.5</v>
      </c>
      <c r="S962">
        <f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400.5</v>
      </c>
      <c r="T962">
        <f t="shared" si="257"/>
        <v>400.5</v>
      </c>
      <c r="U962">
        <f t="shared" si="258"/>
        <v>400.5</v>
      </c>
      <c r="V962">
        <f>IF(I962&lt;&gt;0,(ABS(R962*Constants!$B$4)+50)/100,IF(R962=0,MAX((0-ABS(T962*Constants!$B$4)),0),(ABS(R962*Constants!$B$4)+50)/100))</f>
        <v>501.125</v>
      </c>
      <c r="W962">
        <f>IF(J962&lt;&gt;0,(ABS(S962*Constants!$B$4)+50)/100,IF(S962=0,MAX((0-ABS(U962*Constants!$B$4)),0),(ABS(S962*Constants!$B$4)+50)/100))</f>
        <v>501.125</v>
      </c>
      <c r="X962">
        <f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400.5</v>
      </c>
      <c r="Y962">
        <f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400.5</v>
      </c>
      <c r="Z962">
        <f t="shared" si="259"/>
        <v>400.5</v>
      </c>
      <c r="AA962">
        <f t="shared" si="260"/>
        <v>400.5</v>
      </c>
      <c r="AB962">
        <f>IF(I962&lt;&gt;0,(ABS(X962*Constants!$B$10)+50)/100,IF(X962=0,MAX((AB961-ABS(Z962*Constants!$B$4)),0),(ABS(X962*Constants!$B$4)+50)/100))</f>
        <v>0.54005</v>
      </c>
      <c r="AC962">
        <f>IF(J962&lt;&gt;0,(ABS(Y962*Constants!$B$10)+50)/100,IF(Y962=0,MAX((AC961-ABS(AA962*Constants!$B$4)),0),(ABS(Y962*Constants!$B$4)+50)/100))</f>
        <v>0.54005</v>
      </c>
      <c r="AD962">
        <f t="shared" si="261"/>
        <v>401</v>
      </c>
      <c r="AE962">
        <f t="shared" si="262"/>
        <v>400.5</v>
      </c>
      <c r="AF962">
        <f t="shared" si="263"/>
        <v>400.5</v>
      </c>
      <c r="AG962">
        <f>((Constants!$B$5*AG961)+Constants!$B$4*AD962+AH961)/(Constants!$B$5+Constants!$B$4)</f>
        <v>401</v>
      </c>
      <c r="AH962">
        <f>((Constants!$B$5*AG961)+Constants!$B$4*AD962+AH961)-(Constants!$B$5+Constants!$B$4)*AG962</f>
        <v>0</v>
      </c>
      <c r="AI962">
        <f>((Constants!$B$5*AI961)+Constants!$B$4*AE962+AJ961)/(Constants!$B$5+Constants!$B$4)</f>
        <v>400.5</v>
      </c>
      <c r="AJ962">
        <f>((Constants!$B$5*AI961)+Constants!$B$4*AE962+AJ961)-(Constants!$B$4+Constants!$B$5)*AI962</f>
        <v>0</v>
      </c>
      <c r="AK962">
        <f>((Constants!$B$5*AK961)+Constants!$B$4*AF962+AL961)/(Constants!$B$5+Constants!$B$4)</f>
        <v>400.5</v>
      </c>
      <c r="AL962">
        <f>((Constants!$B$5*AK961)+Constants!$B$4*AF962+AL961)-(Constants!$B$5+Constants!$B$4)*AK962</f>
        <v>0</v>
      </c>
      <c r="AM962">
        <f t="shared" si="264"/>
        <v>1</v>
      </c>
      <c r="AN962">
        <f t="shared" si="265"/>
        <v>1</v>
      </c>
      <c r="AO962">
        <f>(200000*(ABS(N962)-ABS(N960))+Constants!$B$7)/(2*Constants!$B$7)</f>
        <v>0.5</v>
      </c>
      <c r="AP962">
        <f>(200000*(ABS(O962)-ABS(O960))+Constants!$B$7)/(2*Constants!$B$7)</f>
        <v>0.5</v>
      </c>
      <c r="AQ962">
        <f t="shared" si="266"/>
        <v>1</v>
      </c>
      <c r="AR962">
        <f>(Constants!$B$3*Constants!$B$8*I962*K962+AS961)/(Constants!$B$9*Constants!$B$4)</f>
        <v>2.51327433628319</v>
      </c>
      <c r="AS962">
        <f>(Constants!$B$3*Constants!$B$8*I962*K962+AS961)-(AR962*Constants!$B$9*Constants!$B$4)</f>
        <v>0</v>
      </c>
      <c r="AT962">
        <f t="shared" si="267"/>
        <v>2412.74336283183</v>
      </c>
      <c r="AU962">
        <f t="array" ref="AU962">IF(SUMPRODUCT(--(SIGN(AN929:AN961)=SIGN(K930:K962)))=0,2,IF(AV961&gt;0,1,0))</f>
        <v>0</v>
      </c>
      <c r="AV962">
        <f>IF(AU962=2,ROUND(5*1000/Constants!$B$11,0),IF(AV961&gt;0,AV961-1,0))</f>
        <v>0</v>
      </c>
      <c r="AW962">
        <f t="shared" si="268"/>
        <v>0</v>
      </c>
      <c r="AX962">
        <f ca="1" t="array" ref="AX962">IF(AW962&gt;Constants!$B$12,2,IF(SUMPRODUCT(--(AX943:AX962=2))=0,0,1))</f>
        <v>2</v>
      </c>
      <c r="AZ962">
        <f t="array" ref="AZ962">IF(ABS(AG962)&gt;Constants!$B$13,2,IF(SUMPRODUCT(--(AZ942:AZ961=2))=0,0,1))</f>
        <v>0</v>
      </c>
    </row>
    <row r="963" spans="1:52">
      <c r="A963" s="3">
        <v>961</v>
      </c>
      <c r="B963">
        <f>Signals!D962</f>
        <v>1</v>
      </c>
      <c r="C963">
        <f>Signals!E962</f>
        <v>1</v>
      </c>
      <c r="D963">
        <f>Signals!G962</f>
        <v>0</v>
      </c>
      <c r="E963">
        <f>Signals!J962</f>
        <v>0</v>
      </c>
      <c r="F963">
        <f>Signals!K962</f>
        <v>0</v>
      </c>
      <c r="G963">
        <f>IF(Constants!$B$2=2,-B963,B963)</f>
        <v>1</v>
      </c>
      <c r="H963">
        <f>IF(Constants!$C$2=2,-C963,C963)</f>
        <v>1</v>
      </c>
      <c r="I963">
        <f t="shared" si="252"/>
        <v>1</v>
      </c>
      <c r="J963">
        <f t="shared" si="253"/>
        <v>1</v>
      </c>
      <c r="K963">
        <f t="shared" si="254"/>
        <v>1</v>
      </c>
      <c r="L963">
        <f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400.5</v>
      </c>
      <c r="M963">
        <f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400.5</v>
      </c>
      <c r="N963">
        <f t="shared" si="255"/>
        <v>400.5</v>
      </c>
      <c r="O963">
        <f t="shared" si="256"/>
        <v>400.5</v>
      </c>
      <c r="P963">
        <f>IF(I963&lt;&gt;0,(ABS(L963*Constants!$B$10)+50)/100,MAX(P962-ABS(N963*Constants!$B$4),0))</f>
        <v>0.54005</v>
      </c>
      <c r="Q963">
        <f>IF(J963&lt;&gt;0,(ABS(M963*Constants!$B$10)+50)/100,MAX(Q962-ABS(O963*Constants!$B$4),0))</f>
        <v>0.54005</v>
      </c>
      <c r="R963">
        <f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400.5</v>
      </c>
      <c r="S963">
        <f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400.5</v>
      </c>
      <c r="T963">
        <f t="shared" si="257"/>
        <v>400.5</v>
      </c>
      <c r="U963">
        <f t="shared" si="258"/>
        <v>400.5</v>
      </c>
      <c r="V963">
        <f>IF(I963&lt;&gt;0,(ABS(R963*Constants!$B$4)+50)/100,IF(R963=0,MAX((0-ABS(T963*Constants!$B$4)),0),(ABS(R963*Constants!$B$4)+50)/100))</f>
        <v>501.125</v>
      </c>
      <c r="W963">
        <f>IF(J963&lt;&gt;0,(ABS(S963*Constants!$B$4)+50)/100,IF(S963=0,MAX((0-ABS(U963*Constants!$B$4)),0),(ABS(S963*Constants!$B$4)+50)/100))</f>
        <v>501.125</v>
      </c>
      <c r="X963">
        <f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400.5</v>
      </c>
      <c r="Y963">
        <f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400.5</v>
      </c>
      <c r="Z963">
        <f t="shared" si="259"/>
        <v>400.5</v>
      </c>
      <c r="AA963">
        <f t="shared" si="260"/>
        <v>400.5</v>
      </c>
      <c r="AB963">
        <f>IF(I963&lt;&gt;0,(ABS(X963*Constants!$B$10)+50)/100,IF(X963=0,MAX((AB962-ABS(Z963*Constants!$B$4)),0),(ABS(X963*Constants!$B$4)+50)/100))</f>
        <v>0.54005</v>
      </c>
      <c r="AC963">
        <f>IF(J963&lt;&gt;0,(ABS(Y963*Constants!$B$10)+50)/100,IF(Y963=0,MAX((AC962-ABS(AA963*Constants!$B$4)),0),(ABS(Y963*Constants!$B$4)+50)/100))</f>
        <v>0.54005</v>
      </c>
      <c r="AD963">
        <f t="shared" si="261"/>
        <v>401</v>
      </c>
      <c r="AE963">
        <f t="shared" si="262"/>
        <v>400.5</v>
      </c>
      <c r="AF963">
        <f t="shared" si="263"/>
        <v>400.5</v>
      </c>
      <c r="AG963">
        <f>((Constants!$B$5*AG962)+Constants!$B$4*AD963+AH962)/(Constants!$B$5+Constants!$B$4)</f>
        <v>401</v>
      </c>
      <c r="AH963">
        <f>((Constants!$B$5*AG962)+Constants!$B$4*AD963+AH962)-(Constants!$B$5+Constants!$B$4)*AG963</f>
        <v>0</v>
      </c>
      <c r="AI963">
        <f>((Constants!$B$5*AI962)+Constants!$B$4*AE963+AJ962)/(Constants!$B$5+Constants!$B$4)</f>
        <v>400.5</v>
      </c>
      <c r="AJ963">
        <f>((Constants!$B$5*AI962)+Constants!$B$4*AE963+AJ962)-(Constants!$B$4+Constants!$B$5)*AI963</f>
        <v>0</v>
      </c>
      <c r="AK963">
        <f>((Constants!$B$5*AK962)+Constants!$B$4*AF963+AL962)/(Constants!$B$5+Constants!$B$4)</f>
        <v>400.5</v>
      </c>
      <c r="AL963">
        <f>((Constants!$B$5*AK962)+Constants!$B$4*AF963+AL962)-(Constants!$B$5+Constants!$B$4)*AK963</f>
        <v>0</v>
      </c>
      <c r="AM963">
        <f t="shared" si="264"/>
        <v>1</v>
      </c>
      <c r="AN963">
        <f t="shared" si="265"/>
        <v>1</v>
      </c>
      <c r="AO963">
        <f>(200000*(ABS(N963)-ABS(N961))+Constants!$B$7)/(2*Constants!$B$7)</f>
        <v>0.5</v>
      </c>
      <c r="AP963">
        <f>(200000*(ABS(O963)-ABS(O961))+Constants!$B$7)/(2*Constants!$B$7)</f>
        <v>0.5</v>
      </c>
      <c r="AQ963">
        <f t="shared" si="266"/>
        <v>1</v>
      </c>
      <c r="AR963">
        <f>(Constants!$B$3*Constants!$B$8*I963*K963+AS962)/(Constants!$B$9*Constants!$B$4)</f>
        <v>2.51327433628319</v>
      </c>
      <c r="AS963">
        <f>(Constants!$B$3*Constants!$B$8*I963*K963+AS962)-(AR963*Constants!$B$9*Constants!$B$4)</f>
        <v>0</v>
      </c>
      <c r="AT963">
        <f t="shared" si="267"/>
        <v>2415.25663716811</v>
      </c>
      <c r="AU963">
        <f t="array" ref="AU963">IF(SUMPRODUCT(--(SIGN(AN930:AN962)=SIGN(K931:K963)))=0,2,IF(AV962&gt;0,1,0))</f>
        <v>0</v>
      </c>
      <c r="AV963">
        <f>IF(AU963=2,ROUND(5*1000/Constants!$B$11,0),IF(AV962&gt;0,AV962-1,0))</f>
        <v>0</v>
      </c>
      <c r="AW963">
        <f t="shared" si="268"/>
        <v>0</v>
      </c>
      <c r="AX963">
        <f ca="1" t="array" ref="AX963">IF(AW963&gt;Constants!$B$12,2,IF(SUMPRODUCT(--(AX944:AX963=2))=0,0,1))</f>
        <v>2</v>
      </c>
      <c r="AZ963">
        <f t="array" ref="AZ963">IF(ABS(AG963)&gt;Constants!$B$13,2,IF(SUMPRODUCT(--(AZ943:AZ962=2))=0,0,1))</f>
        <v>0</v>
      </c>
    </row>
    <row r="964" spans="1:52">
      <c r="A964" s="3">
        <v>962</v>
      </c>
      <c r="B964">
        <f>Signals!D963</f>
        <v>1</v>
      </c>
      <c r="C964">
        <f>Signals!E963</f>
        <v>1</v>
      </c>
      <c r="D964">
        <f>Signals!G963</f>
        <v>0</v>
      </c>
      <c r="E964">
        <f>Signals!J963</f>
        <v>0</v>
      </c>
      <c r="F964">
        <f>Signals!K963</f>
        <v>0</v>
      </c>
      <c r="G964">
        <f>IF(Constants!$B$2=2,-B964,B964)</f>
        <v>1</v>
      </c>
      <c r="H964">
        <f>IF(Constants!$C$2=2,-C964,C964)</f>
        <v>1</v>
      </c>
      <c r="I964">
        <f t="shared" si="252"/>
        <v>1</v>
      </c>
      <c r="J964">
        <f t="shared" si="253"/>
        <v>1</v>
      </c>
      <c r="K964">
        <f t="shared" si="254"/>
        <v>1</v>
      </c>
      <c r="L964">
        <f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400.5</v>
      </c>
      <c r="M964">
        <f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400.5</v>
      </c>
      <c r="N964">
        <f t="shared" si="255"/>
        <v>400.5</v>
      </c>
      <c r="O964">
        <f t="shared" si="256"/>
        <v>400.5</v>
      </c>
      <c r="P964">
        <f>IF(I964&lt;&gt;0,(ABS(L964*Constants!$B$10)+50)/100,MAX(P963-ABS(N964*Constants!$B$4),0))</f>
        <v>0.54005</v>
      </c>
      <c r="Q964">
        <f>IF(J964&lt;&gt;0,(ABS(M964*Constants!$B$10)+50)/100,MAX(Q963-ABS(O964*Constants!$B$4),0))</f>
        <v>0.54005</v>
      </c>
      <c r="R964">
        <f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400.5</v>
      </c>
      <c r="S964">
        <f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400.5</v>
      </c>
      <c r="T964">
        <f t="shared" si="257"/>
        <v>400.5</v>
      </c>
      <c r="U964">
        <f t="shared" si="258"/>
        <v>400.5</v>
      </c>
      <c r="V964">
        <f>IF(I964&lt;&gt;0,(ABS(R964*Constants!$B$4)+50)/100,IF(R964=0,MAX((0-ABS(T964*Constants!$B$4)),0),(ABS(R964*Constants!$B$4)+50)/100))</f>
        <v>501.125</v>
      </c>
      <c r="W964">
        <f>IF(J964&lt;&gt;0,(ABS(S964*Constants!$B$4)+50)/100,IF(S964=0,MAX((0-ABS(U964*Constants!$B$4)),0),(ABS(S964*Constants!$B$4)+50)/100))</f>
        <v>501.125</v>
      </c>
      <c r="X964">
        <f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400.5</v>
      </c>
      <c r="Y964">
        <f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400.5</v>
      </c>
      <c r="Z964">
        <f t="shared" si="259"/>
        <v>400.5</v>
      </c>
      <c r="AA964">
        <f t="shared" si="260"/>
        <v>400.5</v>
      </c>
      <c r="AB964">
        <f>IF(I964&lt;&gt;0,(ABS(X964*Constants!$B$10)+50)/100,IF(X964=0,MAX((AB963-ABS(Z964*Constants!$B$4)),0),(ABS(X964*Constants!$B$4)+50)/100))</f>
        <v>0.54005</v>
      </c>
      <c r="AC964">
        <f>IF(J964&lt;&gt;0,(ABS(Y964*Constants!$B$10)+50)/100,IF(Y964=0,MAX((AC963-ABS(AA964*Constants!$B$4)),0),(ABS(Y964*Constants!$B$4)+50)/100))</f>
        <v>0.54005</v>
      </c>
      <c r="AD964">
        <f t="shared" si="261"/>
        <v>401</v>
      </c>
      <c r="AE964">
        <f t="shared" si="262"/>
        <v>400.5</v>
      </c>
      <c r="AF964">
        <f t="shared" si="263"/>
        <v>400.5</v>
      </c>
      <c r="AG964">
        <f>((Constants!$B$5*AG963)+Constants!$B$4*AD964+AH963)/(Constants!$B$5+Constants!$B$4)</f>
        <v>401</v>
      </c>
      <c r="AH964">
        <f>((Constants!$B$5*AG963)+Constants!$B$4*AD964+AH963)-(Constants!$B$5+Constants!$B$4)*AG964</f>
        <v>0</v>
      </c>
      <c r="AI964">
        <f>((Constants!$B$5*AI963)+Constants!$B$4*AE964+AJ963)/(Constants!$B$5+Constants!$B$4)</f>
        <v>400.5</v>
      </c>
      <c r="AJ964">
        <f>((Constants!$B$5*AI963)+Constants!$B$4*AE964+AJ963)-(Constants!$B$4+Constants!$B$5)*AI964</f>
        <v>0</v>
      </c>
      <c r="AK964">
        <f>((Constants!$B$5*AK963)+Constants!$B$4*AF964+AL963)/(Constants!$B$5+Constants!$B$4)</f>
        <v>400.5</v>
      </c>
      <c r="AL964">
        <f>((Constants!$B$5*AK963)+Constants!$B$4*AF964+AL963)-(Constants!$B$5+Constants!$B$4)*AK964</f>
        <v>0</v>
      </c>
      <c r="AM964">
        <f t="shared" si="264"/>
        <v>1</v>
      </c>
      <c r="AN964">
        <f t="shared" si="265"/>
        <v>1</v>
      </c>
      <c r="AO964">
        <f>(200000*(ABS(N964)-ABS(N962))+Constants!$B$7)/(2*Constants!$B$7)</f>
        <v>0.5</v>
      </c>
      <c r="AP964">
        <f>(200000*(ABS(O964)-ABS(O962))+Constants!$B$7)/(2*Constants!$B$7)</f>
        <v>0.5</v>
      </c>
      <c r="AQ964">
        <f t="shared" si="266"/>
        <v>1</v>
      </c>
      <c r="AR964">
        <f>(Constants!$B$3*Constants!$B$8*I964*K964+AS963)/(Constants!$B$9*Constants!$B$4)</f>
        <v>2.51327433628319</v>
      </c>
      <c r="AS964">
        <f>(Constants!$B$3*Constants!$B$8*I964*K964+AS963)-(AR964*Constants!$B$9*Constants!$B$4)</f>
        <v>0</v>
      </c>
      <c r="AT964">
        <f t="shared" si="267"/>
        <v>2417.7699115044</v>
      </c>
      <c r="AU964">
        <f t="array" ref="AU964">IF(SUMPRODUCT(--(SIGN(AN931:AN963)=SIGN(K932:K964)))=0,2,IF(AV963&gt;0,1,0))</f>
        <v>0</v>
      </c>
      <c r="AV964">
        <f>IF(AU964=2,ROUND(5*1000/Constants!$B$11,0),IF(AV963&gt;0,AV963-1,0))</f>
        <v>0</v>
      </c>
      <c r="AW964">
        <f t="shared" si="268"/>
        <v>0</v>
      </c>
      <c r="AX964">
        <f ca="1" t="array" ref="AX964">IF(AW964&gt;Constants!$B$12,2,IF(SUMPRODUCT(--(AX945:AX964=2))=0,0,1))</f>
        <v>2</v>
      </c>
      <c r="AZ964">
        <f t="array" ref="AZ964">IF(ABS(AG964)&gt;Constants!$B$13,2,IF(SUMPRODUCT(--(AZ944:AZ963=2))=0,0,1))</f>
        <v>0</v>
      </c>
    </row>
    <row r="965" spans="1:52">
      <c r="A965" s="3">
        <v>963</v>
      </c>
      <c r="B965">
        <f>Signals!D964</f>
        <v>1</v>
      </c>
      <c r="C965">
        <f>Signals!E964</f>
        <v>1</v>
      </c>
      <c r="D965">
        <f>Signals!G964</f>
        <v>0</v>
      </c>
      <c r="E965">
        <f>Signals!J964</f>
        <v>0</v>
      </c>
      <c r="F965">
        <f>Signals!K964</f>
        <v>0</v>
      </c>
      <c r="G965">
        <f>IF(Constants!$B$2=2,-B965,B965)</f>
        <v>1</v>
      </c>
      <c r="H965">
        <f>IF(Constants!$C$2=2,-C965,C965)</f>
        <v>1</v>
      </c>
      <c r="I965">
        <f t="shared" si="252"/>
        <v>1</v>
      </c>
      <c r="J965">
        <f t="shared" si="253"/>
        <v>1</v>
      </c>
      <c r="K965">
        <f t="shared" si="254"/>
        <v>1</v>
      </c>
      <c r="L965">
        <f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400.5</v>
      </c>
      <c r="M965">
        <f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400.5</v>
      </c>
      <c r="N965">
        <f t="shared" si="255"/>
        <v>400.5</v>
      </c>
      <c r="O965">
        <f t="shared" si="256"/>
        <v>400.5</v>
      </c>
      <c r="P965">
        <f>IF(I965&lt;&gt;0,(ABS(L965*Constants!$B$10)+50)/100,MAX(P964-ABS(N965*Constants!$B$4),0))</f>
        <v>0.54005</v>
      </c>
      <c r="Q965">
        <f>IF(J965&lt;&gt;0,(ABS(M965*Constants!$B$10)+50)/100,MAX(Q964-ABS(O965*Constants!$B$4),0))</f>
        <v>0.54005</v>
      </c>
      <c r="R965">
        <f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400.5</v>
      </c>
      <c r="S965">
        <f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400.5</v>
      </c>
      <c r="T965">
        <f t="shared" si="257"/>
        <v>400.5</v>
      </c>
      <c r="U965">
        <f t="shared" si="258"/>
        <v>400.5</v>
      </c>
      <c r="V965">
        <f>IF(I965&lt;&gt;0,(ABS(R965*Constants!$B$4)+50)/100,IF(R965=0,MAX((0-ABS(T965*Constants!$B$4)),0),(ABS(R965*Constants!$B$4)+50)/100))</f>
        <v>501.125</v>
      </c>
      <c r="W965">
        <f>IF(J965&lt;&gt;0,(ABS(S965*Constants!$B$4)+50)/100,IF(S965=0,MAX((0-ABS(U965*Constants!$B$4)),0),(ABS(S965*Constants!$B$4)+50)/100))</f>
        <v>501.125</v>
      </c>
      <c r="X965">
        <f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400.5</v>
      </c>
      <c r="Y965">
        <f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400.5</v>
      </c>
      <c r="Z965">
        <f t="shared" si="259"/>
        <v>400.5</v>
      </c>
      <c r="AA965">
        <f t="shared" si="260"/>
        <v>400.5</v>
      </c>
      <c r="AB965">
        <f>IF(I965&lt;&gt;0,(ABS(X965*Constants!$B$10)+50)/100,IF(X965=0,MAX((AB964-ABS(Z965*Constants!$B$4)),0),(ABS(X965*Constants!$B$4)+50)/100))</f>
        <v>0.54005</v>
      </c>
      <c r="AC965">
        <f>IF(J965&lt;&gt;0,(ABS(Y965*Constants!$B$10)+50)/100,IF(Y965=0,MAX((AC964-ABS(AA965*Constants!$B$4)),0),(ABS(Y965*Constants!$B$4)+50)/100))</f>
        <v>0.54005</v>
      </c>
      <c r="AD965">
        <f t="shared" si="261"/>
        <v>401</v>
      </c>
      <c r="AE965">
        <f t="shared" si="262"/>
        <v>400.5</v>
      </c>
      <c r="AF965">
        <f t="shared" si="263"/>
        <v>400.5</v>
      </c>
      <c r="AG965">
        <f>((Constants!$B$5*AG964)+Constants!$B$4*AD965+AH964)/(Constants!$B$5+Constants!$B$4)</f>
        <v>401</v>
      </c>
      <c r="AH965">
        <f>((Constants!$B$5*AG964)+Constants!$B$4*AD965+AH964)-(Constants!$B$5+Constants!$B$4)*AG965</f>
        <v>0</v>
      </c>
      <c r="AI965">
        <f>((Constants!$B$5*AI964)+Constants!$B$4*AE965+AJ964)/(Constants!$B$5+Constants!$B$4)</f>
        <v>400.5</v>
      </c>
      <c r="AJ965">
        <f>((Constants!$B$5*AI964)+Constants!$B$4*AE965+AJ964)-(Constants!$B$4+Constants!$B$5)*AI965</f>
        <v>0</v>
      </c>
      <c r="AK965">
        <f>((Constants!$B$5*AK964)+Constants!$B$4*AF965+AL964)/(Constants!$B$5+Constants!$B$4)</f>
        <v>400.5</v>
      </c>
      <c r="AL965">
        <f>((Constants!$B$5*AK964)+Constants!$B$4*AF965+AL964)-(Constants!$B$5+Constants!$B$4)*AK965</f>
        <v>0</v>
      </c>
      <c r="AM965">
        <f t="shared" si="264"/>
        <v>1</v>
      </c>
      <c r="AN965">
        <f t="shared" si="265"/>
        <v>1</v>
      </c>
      <c r="AO965">
        <f>(200000*(ABS(N965)-ABS(N963))+Constants!$B$7)/(2*Constants!$B$7)</f>
        <v>0.5</v>
      </c>
      <c r="AP965">
        <f>(200000*(ABS(O965)-ABS(O963))+Constants!$B$7)/(2*Constants!$B$7)</f>
        <v>0.5</v>
      </c>
      <c r="AQ965">
        <f t="shared" si="266"/>
        <v>1</v>
      </c>
      <c r="AR965">
        <f>(Constants!$B$3*Constants!$B$8*I965*K965+AS964)/(Constants!$B$9*Constants!$B$4)</f>
        <v>2.51327433628319</v>
      </c>
      <c r="AS965">
        <f>(Constants!$B$3*Constants!$B$8*I965*K965+AS964)-(AR965*Constants!$B$9*Constants!$B$4)</f>
        <v>0</v>
      </c>
      <c r="AT965">
        <f t="shared" si="267"/>
        <v>2420.28318584068</v>
      </c>
      <c r="AU965">
        <f t="array" ref="AU965">IF(SUMPRODUCT(--(SIGN(AN932:AN964)=SIGN(K933:K965)))=0,2,IF(AV964&gt;0,1,0))</f>
        <v>0</v>
      </c>
      <c r="AV965">
        <f>IF(AU965=2,ROUND(5*1000/Constants!$B$11,0),IF(AV964&gt;0,AV964-1,0))</f>
        <v>0</v>
      </c>
      <c r="AW965">
        <f t="shared" si="268"/>
        <v>0</v>
      </c>
      <c r="AX965">
        <f ca="1" t="array" ref="AX965">IF(AW965&gt;Constants!$B$12,2,IF(SUMPRODUCT(--(AX946:AX965=2))=0,0,1))</f>
        <v>2</v>
      </c>
      <c r="AZ965">
        <f t="array" ref="AZ965">IF(ABS(AG965)&gt;Constants!$B$13,2,IF(SUMPRODUCT(--(AZ945:AZ964=2))=0,0,1))</f>
        <v>0</v>
      </c>
    </row>
    <row r="966" spans="1:52">
      <c r="A966" s="3">
        <v>964</v>
      </c>
      <c r="B966">
        <f>Signals!D965</f>
        <v>1</v>
      </c>
      <c r="C966">
        <f>Signals!E965</f>
        <v>1</v>
      </c>
      <c r="D966">
        <f>Signals!G965</f>
        <v>0</v>
      </c>
      <c r="E966">
        <f>Signals!J965</f>
        <v>0</v>
      </c>
      <c r="F966">
        <f>Signals!K965</f>
        <v>0</v>
      </c>
      <c r="G966">
        <f>IF(Constants!$B$2=2,-B966,B966)</f>
        <v>1</v>
      </c>
      <c r="H966">
        <f>IF(Constants!$C$2=2,-C966,C966)</f>
        <v>1</v>
      </c>
      <c r="I966">
        <f t="shared" si="252"/>
        <v>1</v>
      </c>
      <c r="J966">
        <f t="shared" si="253"/>
        <v>1</v>
      </c>
      <c r="K966">
        <f t="shared" si="254"/>
        <v>1</v>
      </c>
      <c r="L966">
        <f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400.5</v>
      </c>
      <c r="M966">
        <f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400.5</v>
      </c>
      <c r="N966">
        <f t="shared" si="255"/>
        <v>400.5</v>
      </c>
      <c r="O966">
        <f t="shared" si="256"/>
        <v>400.5</v>
      </c>
      <c r="P966">
        <f>IF(I966&lt;&gt;0,(ABS(L966*Constants!$B$10)+50)/100,MAX(P965-ABS(N966*Constants!$B$4),0))</f>
        <v>0.54005</v>
      </c>
      <c r="Q966">
        <f>IF(J966&lt;&gt;0,(ABS(M966*Constants!$B$10)+50)/100,MAX(Q965-ABS(O966*Constants!$B$4),0))</f>
        <v>0.54005</v>
      </c>
      <c r="R966">
        <f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400.5</v>
      </c>
      <c r="S966">
        <f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400.5</v>
      </c>
      <c r="T966">
        <f t="shared" si="257"/>
        <v>400.5</v>
      </c>
      <c r="U966">
        <f t="shared" si="258"/>
        <v>400.5</v>
      </c>
      <c r="V966">
        <f>IF(I966&lt;&gt;0,(ABS(R966*Constants!$B$4)+50)/100,IF(R966=0,MAX((0-ABS(T966*Constants!$B$4)),0),(ABS(R966*Constants!$B$4)+50)/100))</f>
        <v>501.125</v>
      </c>
      <c r="W966">
        <f>IF(J966&lt;&gt;0,(ABS(S966*Constants!$B$4)+50)/100,IF(S966=0,MAX((0-ABS(U966*Constants!$B$4)),0),(ABS(S966*Constants!$B$4)+50)/100))</f>
        <v>501.125</v>
      </c>
      <c r="X966">
        <f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400.5</v>
      </c>
      <c r="Y966">
        <f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400.5</v>
      </c>
      <c r="Z966">
        <f t="shared" si="259"/>
        <v>400.5</v>
      </c>
      <c r="AA966">
        <f t="shared" si="260"/>
        <v>400.5</v>
      </c>
      <c r="AB966">
        <f>IF(I966&lt;&gt;0,(ABS(X966*Constants!$B$10)+50)/100,IF(X966=0,MAX((AB965-ABS(Z966*Constants!$B$4)),0),(ABS(X966*Constants!$B$4)+50)/100))</f>
        <v>0.54005</v>
      </c>
      <c r="AC966">
        <f>IF(J966&lt;&gt;0,(ABS(Y966*Constants!$B$10)+50)/100,IF(Y966=0,MAX((AC965-ABS(AA966*Constants!$B$4)),0),(ABS(Y966*Constants!$B$4)+50)/100))</f>
        <v>0.54005</v>
      </c>
      <c r="AD966">
        <f t="shared" si="261"/>
        <v>401</v>
      </c>
      <c r="AE966">
        <f t="shared" si="262"/>
        <v>400.5</v>
      </c>
      <c r="AF966">
        <f t="shared" si="263"/>
        <v>400.5</v>
      </c>
      <c r="AG966">
        <f>((Constants!$B$5*AG965)+Constants!$B$4*AD966+AH965)/(Constants!$B$5+Constants!$B$4)</f>
        <v>401</v>
      </c>
      <c r="AH966">
        <f>((Constants!$B$5*AG965)+Constants!$B$4*AD966+AH965)-(Constants!$B$5+Constants!$B$4)*AG966</f>
        <v>0</v>
      </c>
      <c r="AI966">
        <f>((Constants!$B$5*AI965)+Constants!$B$4*AE966+AJ965)/(Constants!$B$5+Constants!$B$4)</f>
        <v>400.5</v>
      </c>
      <c r="AJ966">
        <f>((Constants!$B$5*AI965)+Constants!$B$4*AE966+AJ965)-(Constants!$B$4+Constants!$B$5)*AI966</f>
        <v>0</v>
      </c>
      <c r="AK966">
        <f>((Constants!$B$5*AK965)+Constants!$B$4*AF966+AL965)/(Constants!$B$5+Constants!$B$4)</f>
        <v>400.5</v>
      </c>
      <c r="AL966">
        <f>((Constants!$B$5*AK965)+Constants!$B$4*AF966+AL965)-(Constants!$B$5+Constants!$B$4)*AK966</f>
        <v>0</v>
      </c>
      <c r="AM966">
        <f t="shared" si="264"/>
        <v>1</v>
      </c>
      <c r="AN966">
        <f t="shared" si="265"/>
        <v>1</v>
      </c>
      <c r="AO966">
        <f>(200000*(ABS(N966)-ABS(N964))+Constants!$B$7)/(2*Constants!$B$7)</f>
        <v>0.5</v>
      </c>
      <c r="AP966">
        <f>(200000*(ABS(O966)-ABS(O964))+Constants!$B$7)/(2*Constants!$B$7)</f>
        <v>0.5</v>
      </c>
      <c r="AQ966">
        <f t="shared" si="266"/>
        <v>1</v>
      </c>
      <c r="AR966">
        <f>(Constants!$B$3*Constants!$B$8*I966*K966+AS965)/(Constants!$B$9*Constants!$B$4)</f>
        <v>2.51327433628319</v>
      </c>
      <c r="AS966">
        <f>(Constants!$B$3*Constants!$B$8*I966*K966+AS965)-(AR966*Constants!$B$9*Constants!$B$4)</f>
        <v>0</v>
      </c>
      <c r="AT966">
        <f t="shared" si="267"/>
        <v>2422.79646017696</v>
      </c>
      <c r="AU966">
        <f t="array" ref="AU966">IF(SUMPRODUCT(--(SIGN(AN933:AN965)=SIGN(K934:K966)))=0,2,IF(AV965&gt;0,1,0))</f>
        <v>0</v>
      </c>
      <c r="AV966">
        <f>IF(AU966=2,ROUND(5*1000/Constants!$B$11,0),IF(AV965&gt;0,AV965-1,0))</f>
        <v>0</v>
      </c>
      <c r="AW966">
        <f t="shared" si="268"/>
        <v>0</v>
      </c>
      <c r="AX966">
        <f ca="1" t="array" ref="AX966">IF(AW966&gt;Constants!$B$12,2,IF(SUMPRODUCT(--(AX947:AX966=2))=0,0,1))</f>
        <v>2</v>
      </c>
      <c r="AZ966">
        <f t="array" ref="AZ966">IF(ABS(AG966)&gt;Constants!$B$13,2,IF(SUMPRODUCT(--(AZ946:AZ965=2))=0,0,1))</f>
        <v>0</v>
      </c>
    </row>
    <row r="967" spans="1:52">
      <c r="A967" s="3">
        <v>965</v>
      </c>
      <c r="B967">
        <f>Signals!D966</f>
        <v>1</v>
      </c>
      <c r="C967">
        <f>Signals!E966</f>
        <v>1</v>
      </c>
      <c r="D967">
        <f>Signals!G966</f>
        <v>0</v>
      </c>
      <c r="E967">
        <f>Signals!J966</f>
        <v>0</v>
      </c>
      <c r="F967">
        <f>Signals!K966</f>
        <v>0</v>
      </c>
      <c r="G967">
        <f>IF(Constants!$B$2=2,-B967,B967)</f>
        <v>1</v>
      </c>
      <c r="H967">
        <f>IF(Constants!$C$2=2,-C967,C967)</f>
        <v>1</v>
      </c>
      <c r="I967">
        <f t="shared" si="252"/>
        <v>1</v>
      </c>
      <c r="J967">
        <f t="shared" si="253"/>
        <v>1</v>
      </c>
      <c r="K967">
        <f t="shared" si="254"/>
        <v>1</v>
      </c>
      <c r="L967">
        <f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400.5</v>
      </c>
      <c r="M967">
        <f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400.5</v>
      </c>
      <c r="N967">
        <f t="shared" si="255"/>
        <v>400.5</v>
      </c>
      <c r="O967">
        <f t="shared" si="256"/>
        <v>400.5</v>
      </c>
      <c r="P967">
        <f>IF(I967&lt;&gt;0,(ABS(L967*Constants!$B$10)+50)/100,MAX(P966-ABS(N967*Constants!$B$4),0))</f>
        <v>0.54005</v>
      </c>
      <c r="Q967">
        <f>IF(J967&lt;&gt;0,(ABS(M967*Constants!$B$10)+50)/100,MAX(Q966-ABS(O967*Constants!$B$4),0))</f>
        <v>0.54005</v>
      </c>
      <c r="R967">
        <f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400.5</v>
      </c>
      <c r="S967">
        <f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400.5</v>
      </c>
      <c r="T967">
        <f t="shared" si="257"/>
        <v>400.5</v>
      </c>
      <c r="U967">
        <f t="shared" si="258"/>
        <v>400.5</v>
      </c>
      <c r="V967">
        <f>IF(I967&lt;&gt;0,(ABS(R967*Constants!$B$4)+50)/100,IF(R967=0,MAX((0-ABS(T967*Constants!$B$4)),0),(ABS(R967*Constants!$B$4)+50)/100))</f>
        <v>501.125</v>
      </c>
      <c r="W967">
        <f>IF(J967&lt;&gt;0,(ABS(S967*Constants!$B$4)+50)/100,IF(S967=0,MAX((0-ABS(U967*Constants!$B$4)),0),(ABS(S967*Constants!$B$4)+50)/100))</f>
        <v>501.125</v>
      </c>
      <c r="X967">
        <f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400.5</v>
      </c>
      <c r="Y967">
        <f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400.5</v>
      </c>
      <c r="Z967">
        <f t="shared" si="259"/>
        <v>400.5</v>
      </c>
      <c r="AA967">
        <f t="shared" si="260"/>
        <v>400.5</v>
      </c>
      <c r="AB967">
        <f>IF(I967&lt;&gt;0,(ABS(X967*Constants!$B$10)+50)/100,IF(X967=0,MAX((AB966-ABS(Z967*Constants!$B$4)),0),(ABS(X967*Constants!$B$4)+50)/100))</f>
        <v>0.54005</v>
      </c>
      <c r="AC967">
        <f>IF(J967&lt;&gt;0,(ABS(Y967*Constants!$B$10)+50)/100,IF(Y967=0,MAX((AC966-ABS(AA967*Constants!$B$4)),0),(ABS(Y967*Constants!$B$4)+50)/100))</f>
        <v>0.54005</v>
      </c>
      <c r="AD967">
        <f t="shared" si="261"/>
        <v>401</v>
      </c>
      <c r="AE967">
        <f t="shared" si="262"/>
        <v>400.5</v>
      </c>
      <c r="AF967">
        <f t="shared" si="263"/>
        <v>400.5</v>
      </c>
      <c r="AG967">
        <f>((Constants!$B$5*AG966)+Constants!$B$4*AD967+AH966)/(Constants!$B$5+Constants!$B$4)</f>
        <v>401</v>
      </c>
      <c r="AH967">
        <f>((Constants!$B$5*AG966)+Constants!$B$4*AD967+AH966)-(Constants!$B$5+Constants!$B$4)*AG967</f>
        <v>0</v>
      </c>
      <c r="AI967">
        <f>((Constants!$B$5*AI966)+Constants!$B$4*AE967+AJ966)/(Constants!$B$5+Constants!$B$4)</f>
        <v>400.5</v>
      </c>
      <c r="AJ967">
        <f>((Constants!$B$5*AI966)+Constants!$B$4*AE967+AJ966)-(Constants!$B$4+Constants!$B$5)*AI967</f>
        <v>0</v>
      </c>
      <c r="AK967">
        <f>((Constants!$B$5*AK966)+Constants!$B$4*AF967+AL966)/(Constants!$B$5+Constants!$B$4)</f>
        <v>400.5</v>
      </c>
      <c r="AL967">
        <f>((Constants!$B$5*AK966)+Constants!$B$4*AF967+AL966)-(Constants!$B$5+Constants!$B$4)*AK967</f>
        <v>0</v>
      </c>
      <c r="AM967">
        <f t="shared" si="264"/>
        <v>1</v>
      </c>
      <c r="AN967">
        <f t="shared" si="265"/>
        <v>1</v>
      </c>
      <c r="AO967">
        <f>(200000*(ABS(N967)-ABS(N965))+Constants!$B$7)/(2*Constants!$B$7)</f>
        <v>0.5</v>
      </c>
      <c r="AP967">
        <f>(200000*(ABS(O967)-ABS(O965))+Constants!$B$7)/(2*Constants!$B$7)</f>
        <v>0.5</v>
      </c>
      <c r="AQ967">
        <f t="shared" si="266"/>
        <v>1</v>
      </c>
      <c r="AR967">
        <f>(Constants!$B$3*Constants!$B$8*I967*K967+AS966)/(Constants!$B$9*Constants!$B$4)</f>
        <v>2.51327433628319</v>
      </c>
      <c r="AS967">
        <f>(Constants!$B$3*Constants!$B$8*I967*K967+AS966)-(AR967*Constants!$B$9*Constants!$B$4)</f>
        <v>0</v>
      </c>
      <c r="AT967">
        <f t="shared" si="267"/>
        <v>2425.30973451325</v>
      </c>
      <c r="AU967">
        <f t="array" ref="AU967">IF(SUMPRODUCT(--(SIGN(AN934:AN966)=SIGN(K935:K967)))=0,2,IF(AV966&gt;0,1,0))</f>
        <v>0</v>
      </c>
      <c r="AV967">
        <f>IF(AU967=2,ROUND(5*1000/Constants!$B$11,0),IF(AV966&gt;0,AV966-1,0))</f>
        <v>0</v>
      </c>
      <c r="AW967">
        <f t="shared" si="268"/>
        <v>0</v>
      </c>
      <c r="AX967">
        <f ca="1" t="array" ref="AX967">IF(AW967&gt;Constants!$B$12,2,IF(SUMPRODUCT(--(AX948:AX967=2))=0,0,1))</f>
        <v>2</v>
      </c>
      <c r="AZ967">
        <f t="array" ref="AZ967">IF(ABS(AG967)&gt;Constants!$B$13,2,IF(SUMPRODUCT(--(AZ947:AZ966=2))=0,0,1))</f>
        <v>0</v>
      </c>
    </row>
    <row r="968" spans="1:52">
      <c r="A968" s="3">
        <v>966</v>
      </c>
      <c r="B968">
        <f>Signals!D967</f>
        <v>1</v>
      </c>
      <c r="C968">
        <f>Signals!E967</f>
        <v>1</v>
      </c>
      <c r="D968">
        <f>Signals!G967</f>
        <v>0</v>
      </c>
      <c r="E968">
        <f>Signals!J967</f>
        <v>0</v>
      </c>
      <c r="F968">
        <f>Signals!K967</f>
        <v>0</v>
      </c>
      <c r="G968">
        <f>IF(Constants!$B$2=2,-B968,B968)</f>
        <v>1</v>
      </c>
      <c r="H968">
        <f>IF(Constants!$C$2=2,-C968,C968)</f>
        <v>1</v>
      </c>
      <c r="I968">
        <f t="shared" si="252"/>
        <v>1</v>
      </c>
      <c r="J968">
        <f t="shared" si="253"/>
        <v>1</v>
      </c>
      <c r="K968">
        <f t="shared" si="254"/>
        <v>1</v>
      </c>
      <c r="L968">
        <f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400.5</v>
      </c>
      <c r="M968">
        <f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400.5</v>
      </c>
      <c r="N968">
        <f t="shared" si="255"/>
        <v>400.5</v>
      </c>
      <c r="O968">
        <f t="shared" si="256"/>
        <v>400.5</v>
      </c>
      <c r="P968">
        <f>IF(I968&lt;&gt;0,(ABS(L968*Constants!$B$10)+50)/100,MAX(P967-ABS(N968*Constants!$B$4),0))</f>
        <v>0.54005</v>
      </c>
      <c r="Q968">
        <f>IF(J968&lt;&gt;0,(ABS(M968*Constants!$B$10)+50)/100,MAX(Q967-ABS(O968*Constants!$B$4),0))</f>
        <v>0.54005</v>
      </c>
      <c r="R968">
        <f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400.5</v>
      </c>
      <c r="S968">
        <f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400.5</v>
      </c>
      <c r="T968">
        <f t="shared" si="257"/>
        <v>400.5</v>
      </c>
      <c r="U968">
        <f t="shared" si="258"/>
        <v>400.5</v>
      </c>
      <c r="V968">
        <f>IF(I968&lt;&gt;0,(ABS(R968*Constants!$B$4)+50)/100,IF(R968=0,MAX((0-ABS(T968*Constants!$B$4)),0),(ABS(R968*Constants!$B$4)+50)/100))</f>
        <v>501.125</v>
      </c>
      <c r="W968">
        <f>IF(J968&lt;&gt;0,(ABS(S968*Constants!$B$4)+50)/100,IF(S968=0,MAX((0-ABS(U968*Constants!$B$4)),0),(ABS(S968*Constants!$B$4)+50)/100))</f>
        <v>501.125</v>
      </c>
      <c r="X968">
        <f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400.5</v>
      </c>
      <c r="Y968">
        <f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400.5</v>
      </c>
      <c r="Z968">
        <f t="shared" si="259"/>
        <v>400.5</v>
      </c>
      <c r="AA968">
        <f t="shared" si="260"/>
        <v>400.5</v>
      </c>
      <c r="AB968">
        <f>IF(I968&lt;&gt;0,(ABS(X968*Constants!$B$10)+50)/100,IF(X968=0,MAX((AB967-ABS(Z968*Constants!$B$4)),0),(ABS(X968*Constants!$B$4)+50)/100))</f>
        <v>0.54005</v>
      </c>
      <c r="AC968">
        <f>IF(J968&lt;&gt;0,(ABS(Y968*Constants!$B$10)+50)/100,IF(Y968=0,MAX((AC967-ABS(AA968*Constants!$B$4)),0),(ABS(Y968*Constants!$B$4)+50)/100))</f>
        <v>0.54005</v>
      </c>
      <c r="AD968">
        <f t="shared" si="261"/>
        <v>401</v>
      </c>
      <c r="AE968">
        <f t="shared" si="262"/>
        <v>400.5</v>
      </c>
      <c r="AF968">
        <f t="shared" si="263"/>
        <v>400.5</v>
      </c>
      <c r="AG968">
        <f>((Constants!$B$5*AG967)+Constants!$B$4*AD968+AH967)/(Constants!$B$5+Constants!$B$4)</f>
        <v>401</v>
      </c>
      <c r="AH968">
        <f>((Constants!$B$5*AG967)+Constants!$B$4*AD968+AH967)-(Constants!$B$5+Constants!$B$4)*AG968</f>
        <v>0</v>
      </c>
      <c r="AI968">
        <f>((Constants!$B$5*AI967)+Constants!$B$4*AE968+AJ967)/(Constants!$B$5+Constants!$B$4)</f>
        <v>400.5</v>
      </c>
      <c r="AJ968">
        <f>((Constants!$B$5*AI967)+Constants!$B$4*AE968+AJ967)-(Constants!$B$4+Constants!$B$5)*AI968</f>
        <v>0</v>
      </c>
      <c r="AK968">
        <f>((Constants!$B$5*AK967)+Constants!$B$4*AF968+AL967)/(Constants!$B$5+Constants!$B$4)</f>
        <v>400.5</v>
      </c>
      <c r="AL968">
        <f>((Constants!$B$5*AK967)+Constants!$B$4*AF968+AL967)-(Constants!$B$5+Constants!$B$4)*AK968</f>
        <v>0</v>
      </c>
      <c r="AM968">
        <f t="shared" si="264"/>
        <v>1</v>
      </c>
      <c r="AN968">
        <f t="shared" si="265"/>
        <v>1</v>
      </c>
      <c r="AO968">
        <f>(200000*(ABS(N968)-ABS(N966))+Constants!$B$7)/(2*Constants!$B$7)</f>
        <v>0.5</v>
      </c>
      <c r="AP968">
        <f>(200000*(ABS(O968)-ABS(O966))+Constants!$B$7)/(2*Constants!$B$7)</f>
        <v>0.5</v>
      </c>
      <c r="AQ968">
        <f t="shared" si="266"/>
        <v>1</v>
      </c>
      <c r="AR968">
        <f>(Constants!$B$3*Constants!$B$8*I968*K968+AS967)/(Constants!$B$9*Constants!$B$4)</f>
        <v>2.51327433628319</v>
      </c>
      <c r="AS968">
        <f>(Constants!$B$3*Constants!$B$8*I968*K968+AS967)-(AR968*Constants!$B$9*Constants!$B$4)</f>
        <v>0</v>
      </c>
      <c r="AT968">
        <f t="shared" si="267"/>
        <v>2427.82300884953</v>
      </c>
      <c r="AU968">
        <f t="array" ref="AU968">IF(SUMPRODUCT(--(SIGN(AN935:AN967)=SIGN(K936:K968)))=0,2,IF(AV967&gt;0,1,0))</f>
        <v>0</v>
      </c>
      <c r="AV968">
        <f>IF(AU968=2,ROUND(5*1000/Constants!$B$11,0),IF(AV967&gt;0,AV967-1,0))</f>
        <v>0</v>
      </c>
      <c r="AW968">
        <f t="shared" si="268"/>
        <v>0</v>
      </c>
      <c r="AX968">
        <f ca="1" t="array" ref="AX968">IF(AW968&gt;Constants!$B$12,2,IF(SUMPRODUCT(--(AX949:AX968=2))=0,0,1))</f>
        <v>2</v>
      </c>
      <c r="AZ968">
        <f t="array" ref="AZ968">IF(ABS(AG968)&gt;Constants!$B$13,2,IF(SUMPRODUCT(--(AZ948:AZ967=2))=0,0,1))</f>
        <v>0</v>
      </c>
    </row>
    <row r="969" spans="1:52">
      <c r="A969" s="3">
        <v>967</v>
      </c>
      <c r="B969">
        <f>Signals!D968</f>
        <v>1</v>
      </c>
      <c r="C969">
        <f>Signals!E968</f>
        <v>1</v>
      </c>
      <c r="D969">
        <f>Signals!G968</f>
        <v>0</v>
      </c>
      <c r="E969">
        <f>Signals!J968</f>
        <v>0</v>
      </c>
      <c r="F969">
        <f>Signals!K968</f>
        <v>0</v>
      </c>
      <c r="G969">
        <f>IF(Constants!$B$2=2,-B969,B969)</f>
        <v>1</v>
      </c>
      <c r="H969">
        <f>IF(Constants!$C$2=2,-C969,C969)</f>
        <v>1</v>
      </c>
      <c r="I969">
        <f t="shared" si="252"/>
        <v>1</v>
      </c>
      <c r="J969">
        <f t="shared" si="253"/>
        <v>1</v>
      </c>
      <c r="K969">
        <f t="shared" si="254"/>
        <v>1</v>
      </c>
      <c r="L969">
        <f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400.5</v>
      </c>
      <c r="M969">
        <f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400.5</v>
      </c>
      <c r="N969">
        <f t="shared" si="255"/>
        <v>400.5</v>
      </c>
      <c r="O969">
        <f t="shared" si="256"/>
        <v>400.5</v>
      </c>
      <c r="P969">
        <f>IF(I969&lt;&gt;0,(ABS(L969*Constants!$B$10)+50)/100,MAX(P968-ABS(N969*Constants!$B$4),0))</f>
        <v>0.54005</v>
      </c>
      <c r="Q969">
        <f>IF(J969&lt;&gt;0,(ABS(M969*Constants!$B$10)+50)/100,MAX(Q968-ABS(O969*Constants!$B$4),0))</f>
        <v>0.54005</v>
      </c>
      <c r="R969">
        <f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400.5</v>
      </c>
      <c r="S969">
        <f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400.5</v>
      </c>
      <c r="T969">
        <f t="shared" si="257"/>
        <v>400.5</v>
      </c>
      <c r="U969">
        <f t="shared" si="258"/>
        <v>400.5</v>
      </c>
      <c r="V969">
        <f>IF(I969&lt;&gt;0,(ABS(R969*Constants!$B$4)+50)/100,IF(R969=0,MAX((0-ABS(T969*Constants!$B$4)),0),(ABS(R969*Constants!$B$4)+50)/100))</f>
        <v>501.125</v>
      </c>
      <c r="W969">
        <f>IF(J969&lt;&gt;0,(ABS(S969*Constants!$B$4)+50)/100,IF(S969=0,MAX((0-ABS(U969*Constants!$B$4)),0),(ABS(S969*Constants!$B$4)+50)/100))</f>
        <v>501.125</v>
      </c>
      <c r="X969">
        <f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400.5</v>
      </c>
      <c r="Y969">
        <f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400.5</v>
      </c>
      <c r="Z969">
        <f t="shared" si="259"/>
        <v>400.5</v>
      </c>
      <c r="AA969">
        <f t="shared" si="260"/>
        <v>400.5</v>
      </c>
      <c r="AB969">
        <f>IF(I969&lt;&gt;0,(ABS(X969*Constants!$B$10)+50)/100,IF(X969=0,MAX((AB968-ABS(Z969*Constants!$B$4)),0),(ABS(X969*Constants!$B$4)+50)/100))</f>
        <v>0.54005</v>
      </c>
      <c r="AC969">
        <f>IF(J969&lt;&gt;0,(ABS(Y969*Constants!$B$10)+50)/100,IF(Y969=0,MAX((AC968-ABS(AA969*Constants!$B$4)),0),(ABS(Y969*Constants!$B$4)+50)/100))</f>
        <v>0.54005</v>
      </c>
      <c r="AD969">
        <f t="shared" si="261"/>
        <v>401</v>
      </c>
      <c r="AE969">
        <f t="shared" si="262"/>
        <v>400.5</v>
      </c>
      <c r="AF969">
        <f t="shared" si="263"/>
        <v>400.5</v>
      </c>
      <c r="AG969">
        <f>((Constants!$B$5*AG968)+Constants!$B$4*AD969+AH968)/(Constants!$B$5+Constants!$B$4)</f>
        <v>401</v>
      </c>
      <c r="AH969">
        <f>((Constants!$B$5*AG968)+Constants!$B$4*AD969+AH968)-(Constants!$B$5+Constants!$B$4)*AG969</f>
        <v>0</v>
      </c>
      <c r="AI969">
        <f>((Constants!$B$5*AI968)+Constants!$B$4*AE969+AJ968)/(Constants!$B$5+Constants!$B$4)</f>
        <v>400.5</v>
      </c>
      <c r="AJ969">
        <f>((Constants!$B$5*AI968)+Constants!$B$4*AE969+AJ968)-(Constants!$B$4+Constants!$B$5)*AI969</f>
        <v>0</v>
      </c>
      <c r="AK969">
        <f>((Constants!$B$5*AK968)+Constants!$B$4*AF969+AL968)/(Constants!$B$5+Constants!$B$4)</f>
        <v>400.5</v>
      </c>
      <c r="AL969">
        <f>((Constants!$B$5*AK968)+Constants!$B$4*AF969+AL968)-(Constants!$B$5+Constants!$B$4)*AK969</f>
        <v>0</v>
      </c>
      <c r="AM969">
        <f t="shared" si="264"/>
        <v>1</v>
      </c>
      <c r="AN969">
        <f t="shared" si="265"/>
        <v>1</v>
      </c>
      <c r="AO969">
        <f>(200000*(ABS(N969)-ABS(N967))+Constants!$B$7)/(2*Constants!$B$7)</f>
        <v>0.5</v>
      </c>
      <c r="AP969">
        <f>(200000*(ABS(O969)-ABS(O967))+Constants!$B$7)/(2*Constants!$B$7)</f>
        <v>0.5</v>
      </c>
      <c r="AQ969">
        <f t="shared" si="266"/>
        <v>1</v>
      </c>
      <c r="AR969">
        <f>(Constants!$B$3*Constants!$B$8*I969*K969+AS968)/(Constants!$B$9*Constants!$B$4)</f>
        <v>2.51327433628319</v>
      </c>
      <c r="AS969">
        <f>(Constants!$B$3*Constants!$B$8*I969*K969+AS968)-(AR969*Constants!$B$9*Constants!$B$4)</f>
        <v>0</v>
      </c>
      <c r="AT969">
        <f t="shared" si="267"/>
        <v>2430.33628318581</v>
      </c>
      <c r="AU969">
        <f t="array" ref="AU969">IF(SUMPRODUCT(--(SIGN(AN936:AN968)=SIGN(K937:K969)))=0,2,IF(AV968&gt;0,1,0))</f>
        <v>0</v>
      </c>
      <c r="AV969">
        <f>IF(AU969=2,ROUND(5*1000/Constants!$B$11,0),IF(AV968&gt;0,AV968-1,0))</f>
        <v>0</v>
      </c>
      <c r="AW969">
        <f t="shared" si="268"/>
        <v>0</v>
      </c>
      <c r="AX969">
        <f ca="1" t="array" ref="AX969">IF(AW969&gt;Constants!$B$12,2,IF(SUMPRODUCT(--(AX950:AX969=2))=0,0,1))</f>
        <v>2</v>
      </c>
      <c r="AZ969">
        <f t="array" ref="AZ969">IF(ABS(AG969)&gt;Constants!$B$13,2,IF(SUMPRODUCT(--(AZ949:AZ968=2))=0,0,1))</f>
        <v>0</v>
      </c>
    </row>
    <row r="970" spans="1:52">
      <c r="A970" s="3">
        <v>968</v>
      </c>
      <c r="B970">
        <f>Signals!D969</f>
        <v>1</v>
      </c>
      <c r="C970">
        <f>Signals!E969</f>
        <v>1</v>
      </c>
      <c r="D970">
        <f>Signals!G969</f>
        <v>0</v>
      </c>
      <c r="E970">
        <f>Signals!J969</f>
        <v>0</v>
      </c>
      <c r="F970">
        <f>Signals!K969</f>
        <v>0</v>
      </c>
      <c r="G970">
        <f>IF(Constants!$B$2=2,-B970,B970)</f>
        <v>1</v>
      </c>
      <c r="H970">
        <f>IF(Constants!$C$2=2,-C970,C970)</f>
        <v>1</v>
      </c>
      <c r="I970">
        <f t="shared" si="252"/>
        <v>1</v>
      </c>
      <c r="J970">
        <f t="shared" si="253"/>
        <v>1</v>
      </c>
      <c r="K970">
        <f t="shared" si="254"/>
        <v>1</v>
      </c>
      <c r="L970">
        <f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400.5</v>
      </c>
      <c r="M970">
        <f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400.5</v>
      </c>
      <c r="N970">
        <f t="shared" si="255"/>
        <v>400.5</v>
      </c>
      <c r="O970">
        <f t="shared" si="256"/>
        <v>400.5</v>
      </c>
      <c r="P970">
        <f>IF(I970&lt;&gt;0,(ABS(L970*Constants!$B$10)+50)/100,MAX(P969-ABS(N970*Constants!$B$4),0))</f>
        <v>0.54005</v>
      </c>
      <c r="Q970">
        <f>IF(J970&lt;&gt;0,(ABS(M970*Constants!$B$10)+50)/100,MAX(Q969-ABS(O970*Constants!$B$4),0))</f>
        <v>0.54005</v>
      </c>
      <c r="R970">
        <f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400.5</v>
      </c>
      <c r="S970">
        <f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400.5</v>
      </c>
      <c r="T970">
        <f t="shared" si="257"/>
        <v>400.5</v>
      </c>
      <c r="U970">
        <f t="shared" si="258"/>
        <v>400.5</v>
      </c>
      <c r="V970">
        <f>IF(I970&lt;&gt;0,(ABS(R970*Constants!$B$4)+50)/100,IF(R970=0,MAX((0-ABS(T970*Constants!$B$4)),0),(ABS(R970*Constants!$B$4)+50)/100))</f>
        <v>501.125</v>
      </c>
      <c r="W970">
        <f>IF(J970&lt;&gt;0,(ABS(S970*Constants!$B$4)+50)/100,IF(S970=0,MAX((0-ABS(U970*Constants!$B$4)),0),(ABS(S970*Constants!$B$4)+50)/100))</f>
        <v>501.125</v>
      </c>
      <c r="X970">
        <f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400.5</v>
      </c>
      <c r="Y970">
        <f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400.5</v>
      </c>
      <c r="Z970">
        <f t="shared" si="259"/>
        <v>400.5</v>
      </c>
      <c r="AA970">
        <f t="shared" si="260"/>
        <v>400.5</v>
      </c>
      <c r="AB970">
        <f>IF(I970&lt;&gt;0,(ABS(X970*Constants!$B$10)+50)/100,IF(X970=0,MAX((AB969-ABS(Z970*Constants!$B$4)),0),(ABS(X970*Constants!$B$4)+50)/100))</f>
        <v>0.54005</v>
      </c>
      <c r="AC970">
        <f>IF(J970&lt;&gt;0,(ABS(Y970*Constants!$B$10)+50)/100,IF(Y970=0,MAX((AC969-ABS(AA970*Constants!$B$4)),0),(ABS(Y970*Constants!$B$4)+50)/100))</f>
        <v>0.54005</v>
      </c>
      <c r="AD970">
        <f t="shared" si="261"/>
        <v>401</v>
      </c>
      <c r="AE970">
        <f t="shared" si="262"/>
        <v>400.5</v>
      </c>
      <c r="AF970">
        <f t="shared" si="263"/>
        <v>400.5</v>
      </c>
      <c r="AG970">
        <f>((Constants!$B$5*AG969)+Constants!$B$4*AD970+AH969)/(Constants!$B$5+Constants!$B$4)</f>
        <v>401</v>
      </c>
      <c r="AH970">
        <f>((Constants!$B$5*AG969)+Constants!$B$4*AD970+AH969)-(Constants!$B$5+Constants!$B$4)*AG970</f>
        <v>0</v>
      </c>
      <c r="AI970">
        <f>((Constants!$B$5*AI969)+Constants!$B$4*AE970+AJ969)/(Constants!$B$5+Constants!$B$4)</f>
        <v>400.5</v>
      </c>
      <c r="AJ970">
        <f>((Constants!$B$5*AI969)+Constants!$B$4*AE970+AJ969)-(Constants!$B$4+Constants!$B$5)*AI970</f>
        <v>0</v>
      </c>
      <c r="AK970">
        <f>((Constants!$B$5*AK969)+Constants!$B$4*AF970+AL969)/(Constants!$B$5+Constants!$B$4)</f>
        <v>400.5</v>
      </c>
      <c r="AL970">
        <f>((Constants!$B$5*AK969)+Constants!$B$4*AF970+AL969)-(Constants!$B$5+Constants!$B$4)*AK970</f>
        <v>0</v>
      </c>
      <c r="AM970">
        <f t="shared" si="264"/>
        <v>1</v>
      </c>
      <c r="AN970">
        <f t="shared" si="265"/>
        <v>1</v>
      </c>
      <c r="AO970">
        <f>(200000*(ABS(N970)-ABS(N968))+Constants!$B$7)/(2*Constants!$B$7)</f>
        <v>0.5</v>
      </c>
      <c r="AP970">
        <f>(200000*(ABS(O970)-ABS(O968))+Constants!$B$7)/(2*Constants!$B$7)</f>
        <v>0.5</v>
      </c>
      <c r="AQ970">
        <f t="shared" si="266"/>
        <v>1</v>
      </c>
      <c r="AR970">
        <f>(Constants!$B$3*Constants!$B$8*I970*K970+AS969)/(Constants!$B$9*Constants!$B$4)</f>
        <v>2.51327433628319</v>
      </c>
      <c r="AS970">
        <f>(Constants!$B$3*Constants!$B$8*I970*K970+AS969)-(AR970*Constants!$B$9*Constants!$B$4)</f>
        <v>0</v>
      </c>
      <c r="AT970">
        <f t="shared" si="267"/>
        <v>2432.8495575221</v>
      </c>
      <c r="AU970">
        <f t="array" ref="AU970">IF(SUMPRODUCT(--(SIGN(AN937:AN969)=SIGN(K938:K970)))=0,2,IF(AV969&gt;0,1,0))</f>
        <v>0</v>
      </c>
      <c r="AV970">
        <f>IF(AU970=2,ROUND(5*1000/Constants!$B$11,0),IF(AV969&gt;0,AV969-1,0))</f>
        <v>0</v>
      </c>
      <c r="AW970">
        <f t="shared" si="268"/>
        <v>0</v>
      </c>
      <c r="AX970">
        <f ca="1" t="array" ref="AX970">IF(AW970&gt;Constants!$B$12,2,IF(SUMPRODUCT(--(AX951:AX970=2))=0,0,1))</f>
        <v>2</v>
      </c>
      <c r="AZ970">
        <f t="array" ref="AZ970">IF(ABS(AG970)&gt;Constants!$B$13,2,IF(SUMPRODUCT(--(AZ950:AZ969=2))=0,0,1))</f>
        <v>0</v>
      </c>
    </row>
    <row r="971" spans="1:52">
      <c r="A971" s="3">
        <v>969</v>
      </c>
      <c r="B971">
        <f>Signals!D970</f>
        <v>1</v>
      </c>
      <c r="C971">
        <f>Signals!E970</f>
        <v>1</v>
      </c>
      <c r="D971">
        <f>Signals!G970</f>
        <v>0</v>
      </c>
      <c r="E971">
        <f>Signals!J970</f>
        <v>0</v>
      </c>
      <c r="F971">
        <f>Signals!K970</f>
        <v>0</v>
      </c>
      <c r="G971">
        <f>IF(Constants!$B$2=2,-B971,B971)</f>
        <v>1</v>
      </c>
      <c r="H971">
        <f>IF(Constants!$C$2=2,-C971,C971)</f>
        <v>1</v>
      </c>
      <c r="I971">
        <f t="shared" si="252"/>
        <v>1</v>
      </c>
      <c r="J971">
        <f t="shared" si="253"/>
        <v>1</v>
      </c>
      <c r="K971">
        <f t="shared" si="254"/>
        <v>1</v>
      </c>
      <c r="L971">
        <f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400.5</v>
      </c>
      <c r="M971">
        <f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400.5</v>
      </c>
      <c r="N971">
        <f t="shared" si="255"/>
        <v>400.5</v>
      </c>
      <c r="O971">
        <f t="shared" si="256"/>
        <v>400.5</v>
      </c>
      <c r="P971">
        <f>IF(I971&lt;&gt;0,(ABS(L971*Constants!$B$10)+50)/100,MAX(P970-ABS(N971*Constants!$B$4),0))</f>
        <v>0.54005</v>
      </c>
      <c r="Q971">
        <f>IF(J971&lt;&gt;0,(ABS(M971*Constants!$B$10)+50)/100,MAX(Q970-ABS(O971*Constants!$B$4),0))</f>
        <v>0.54005</v>
      </c>
      <c r="R971">
        <f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400.5</v>
      </c>
      <c r="S971">
        <f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400.5</v>
      </c>
      <c r="T971">
        <f t="shared" si="257"/>
        <v>400.5</v>
      </c>
      <c r="U971">
        <f t="shared" si="258"/>
        <v>400.5</v>
      </c>
      <c r="V971">
        <f>IF(I971&lt;&gt;0,(ABS(R971*Constants!$B$4)+50)/100,IF(R971=0,MAX((0-ABS(T971*Constants!$B$4)),0),(ABS(R971*Constants!$B$4)+50)/100))</f>
        <v>501.125</v>
      </c>
      <c r="W971">
        <f>IF(J971&lt;&gt;0,(ABS(S971*Constants!$B$4)+50)/100,IF(S971=0,MAX((0-ABS(U971*Constants!$B$4)),0),(ABS(S971*Constants!$B$4)+50)/100))</f>
        <v>501.125</v>
      </c>
      <c r="X971">
        <f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400.5</v>
      </c>
      <c r="Y971">
        <f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400.5</v>
      </c>
      <c r="Z971">
        <f t="shared" si="259"/>
        <v>400.5</v>
      </c>
      <c r="AA971">
        <f t="shared" si="260"/>
        <v>400.5</v>
      </c>
      <c r="AB971">
        <f>IF(I971&lt;&gt;0,(ABS(X971*Constants!$B$10)+50)/100,IF(X971=0,MAX((AB970-ABS(Z971*Constants!$B$4)),0),(ABS(X971*Constants!$B$4)+50)/100))</f>
        <v>0.54005</v>
      </c>
      <c r="AC971">
        <f>IF(J971&lt;&gt;0,(ABS(Y971*Constants!$B$10)+50)/100,IF(Y971=0,MAX((AC970-ABS(AA971*Constants!$B$4)),0),(ABS(Y971*Constants!$B$4)+50)/100))</f>
        <v>0.54005</v>
      </c>
      <c r="AD971">
        <f t="shared" si="261"/>
        <v>401</v>
      </c>
      <c r="AE971">
        <f t="shared" si="262"/>
        <v>400.5</v>
      </c>
      <c r="AF971">
        <f t="shared" si="263"/>
        <v>400.5</v>
      </c>
      <c r="AG971">
        <f>((Constants!$B$5*AG970)+Constants!$B$4*AD971+AH970)/(Constants!$B$5+Constants!$B$4)</f>
        <v>401</v>
      </c>
      <c r="AH971">
        <f>((Constants!$B$5*AG970)+Constants!$B$4*AD971+AH970)-(Constants!$B$5+Constants!$B$4)*AG971</f>
        <v>0</v>
      </c>
      <c r="AI971">
        <f>((Constants!$B$5*AI970)+Constants!$B$4*AE971+AJ970)/(Constants!$B$5+Constants!$B$4)</f>
        <v>400.5</v>
      </c>
      <c r="AJ971">
        <f>((Constants!$B$5*AI970)+Constants!$B$4*AE971+AJ970)-(Constants!$B$4+Constants!$B$5)*AI971</f>
        <v>0</v>
      </c>
      <c r="AK971">
        <f>((Constants!$B$5*AK970)+Constants!$B$4*AF971+AL970)/(Constants!$B$5+Constants!$B$4)</f>
        <v>400.5</v>
      </c>
      <c r="AL971">
        <f>((Constants!$B$5*AK970)+Constants!$B$4*AF971+AL970)-(Constants!$B$5+Constants!$B$4)*AK971</f>
        <v>0</v>
      </c>
      <c r="AM971">
        <f t="shared" si="264"/>
        <v>1</v>
      </c>
      <c r="AN971">
        <f t="shared" si="265"/>
        <v>1</v>
      </c>
      <c r="AO971">
        <f>(200000*(ABS(N971)-ABS(N969))+Constants!$B$7)/(2*Constants!$B$7)</f>
        <v>0.5</v>
      </c>
      <c r="AP971">
        <f>(200000*(ABS(O971)-ABS(O969))+Constants!$B$7)/(2*Constants!$B$7)</f>
        <v>0.5</v>
      </c>
      <c r="AQ971">
        <f t="shared" si="266"/>
        <v>1</v>
      </c>
      <c r="AR971">
        <f>(Constants!$B$3*Constants!$B$8*I971*K971+AS970)/(Constants!$B$9*Constants!$B$4)</f>
        <v>2.51327433628319</v>
      </c>
      <c r="AS971">
        <f>(Constants!$B$3*Constants!$B$8*I971*K971+AS970)-(AR971*Constants!$B$9*Constants!$B$4)</f>
        <v>0</v>
      </c>
      <c r="AT971">
        <f t="shared" si="267"/>
        <v>2435.36283185838</v>
      </c>
      <c r="AU971">
        <f t="array" ref="AU971">IF(SUMPRODUCT(--(SIGN(AN938:AN970)=SIGN(K939:K971)))=0,2,IF(AV970&gt;0,1,0))</f>
        <v>0</v>
      </c>
      <c r="AV971">
        <f>IF(AU971=2,ROUND(5*1000/Constants!$B$11,0),IF(AV970&gt;0,AV970-1,0))</f>
        <v>0</v>
      </c>
      <c r="AW971">
        <f t="shared" si="268"/>
        <v>0</v>
      </c>
      <c r="AX971">
        <f ca="1" t="array" ref="AX971">IF(AW971&gt;Constants!$B$12,2,IF(SUMPRODUCT(--(AX952:AX971=2))=0,0,1))</f>
        <v>2</v>
      </c>
      <c r="AZ971">
        <f t="array" ref="AZ971">IF(ABS(AG971)&gt;Constants!$B$13,2,IF(SUMPRODUCT(--(AZ951:AZ970=2))=0,0,1))</f>
        <v>0</v>
      </c>
    </row>
    <row r="972" spans="1:52">
      <c r="A972" s="3">
        <v>970</v>
      </c>
      <c r="B972">
        <f>Signals!D971</f>
        <v>1</v>
      </c>
      <c r="C972">
        <f>Signals!E971</f>
        <v>1</v>
      </c>
      <c r="D972">
        <f>Signals!G971</f>
        <v>0</v>
      </c>
      <c r="E972">
        <f>Signals!J971</f>
        <v>0</v>
      </c>
      <c r="F972">
        <f>Signals!K971</f>
        <v>0</v>
      </c>
      <c r="G972">
        <f>IF(Constants!$B$2=2,-B972,B972)</f>
        <v>1</v>
      </c>
      <c r="H972">
        <f>IF(Constants!$C$2=2,-C972,C972)</f>
        <v>1</v>
      </c>
      <c r="I972">
        <f t="shared" si="252"/>
        <v>1</v>
      </c>
      <c r="J972">
        <f t="shared" si="253"/>
        <v>1</v>
      </c>
      <c r="K972">
        <f t="shared" si="254"/>
        <v>1</v>
      </c>
      <c r="L972">
        <f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400.5</v>
      </c>
      <c r="M972">
        <f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400.5</v>
      </c>
      <c r="N972">
        <f t="shared" si="255"/>
        <v>400.5</v>
      </c>
      <c r="O972">
        <f t="shared" si="256"/>
        <v>400.5</v>
      </c>
      <c r="P972">
        <f>IF(I972&lt;&gt;0,(ABS(L972*Constants!$B$10)+50)/100,MAX(P971-ABS(N972*Constants!$B$4),0))</f>
        <v>0.54005</v>
      </c>
      <c r="Q972">
        <f>IF(J972&lt;&gt;0,(ABS(M972*Constants!$B$10)+50)/100,MAX(Q971-ABS(O972*Constants!$B$4),0))</f>
        <v>0.54005</v>
      </c>
      <c r="R972">
        <f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400.5</v>
      </c>
      <c r="S972">
        <f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400.5</v>
      </c>
      <c r="T972">
        <f t="shared" si="257"/>
        <v>400.5</v>
      </c>
      <c r="U972">
        <f t="shared" si="258"/>
        <v>400.5</v>
      </c>
      <c r="V972">
        <f>IF(I972&lt;&gt;0,(ABS(R972*Constants!$B$4)+50)/100,IF(R972=0,MAX((0-ABS(T972*Constants!$B$4)),0),(ABS(R972*Constants!$B$4)+50)/100))</f>
        <v>501.125</v>
      </c>
      <c r="W972">
        <f>IF(J972&lt;&gt;0,(ABS(S972*Constants!$B$4)+50)/100,IF(S972=0,MAX((0-ABS(U972*Constants!$B$4)),0),(ABS(S972*Constants!$B$4)+50)/100))</f>
        <v>501.125</v>
      </c>
      <c r="X972">
        <f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400.5</v>
      </c>
      <c r="Y972">
        <f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400.5</v>
      </c>
      <c r="Z972">
        <f t="shared" si="259"/>
        <v>400.5</v>
      </c>
      <c r="AA972">
        <f t="shared" si="260"/>
        <v>400.5</v>
      </c>
      <c r="AB972">
        <f>IF(I972&lt;&gt;0,(ABS(X972*Constants!$B$10)+50)/100,IF(X972=0,MAX((AB971-ABS(Z972*Constants!$B$4)),0),(ABS(X972*Constants!$B$4)+50)/100))</f>
        <v>0.54005</v>
      </c>
      <c r="AC972">
        <f>IF(J972&lt;&gt;0,(ABS(Y972*Constants!$B$10)+50)/100,IF(Y972=0,MAX((AC971-ABS(AA972*Constants!$B$4)),0),(ABS(Y972*Constants!$B$4)+50)/100))</f>
        <v>0.54005</v>
      </c>
      <c r="AD972">
        <f t="shared" si="261"/>
        <v>401</v>
      </c>
      <c r="AE972">
        <f t="shared" si="262"/>
        <v>400.5</v>
      </c>
      <c r="AF972">
        <f t="shared" si="263"/>
        <v>400.5</v>
      </c>
      <c r="AG972">
        <f>((Constants!$B$5*AG971)+Constants!$B$4*AD972+AH971)/(Constants!$B$5+Constants!$B$4)</f>
        <v>401</v>
      </c>
      <c r="AH972">
        <f>((Constants!$B$5*AG971)+Constants!$B$4*AD972+AH971)-(Constants!$B$5+Constants!$B$4)*AG972</f>
        <v>0</v>
      </c>
      <c r="AI972">
        <f>((Constants!$B$5*AI971)+Constants!$B$4*AE972+AJ971)/(Constants!$B$5+Constants!$B$4)</f>
        <v>400.5</v>
      </c>
      <c r="AJ972">
        <f>((Constants!$B$5*AI971)+Constants!$B$4*AE972+AJ971)-(Constants!$B$4+Constants!$B$5)*AI972</f>
        <v>0</v>
      </c>
      <c r="AK972">
        <f>((Constants!$B$5*AK971)+Constants!$B$4*AF972+AL971)/(Constants!$B$5+Constants!$B$4)</f>
        <v>400.5</v>
      </c>
      <c r="AL972">
        <f>((Constants!$B$5*AK971)+Constants!$B$4*AF972+AL971)-(Constants!$B$5+Constants!$B$4)*AK972</f>
        <v>0</v>
      </c>
      <c r="AM972">
        <f t="shared" si="264"/>
        <v>1</v>
      </c>
      <c r="AN972">
        <f t="shared" si="265"/>
        <v>1</v>
      </c>
      <c r="AO972">
        <f>(200000*(ABS(N972)-ABS(N970))+Constants!$B$7)/(2*Constants!$B$7)</f>
        <v>0.5</v>
      </c>
      <c r="AP972">
        <f>(200000*(ABS(O972)-ABS(O970))+Constants!$B$7)/(2*Constants!$B$7)</f>
        <v>0.5</v>
      </c>
      <c r="AQ972">
        <f t="shared" si="266"/>
        <v>1</v>
      </c>
      <c r="AR972">
        <f>(Constants!$B$3*Constants!$B$8*I972*K972+AS971)/(Constants!$B$9*Constants!$B$4)</f>
        <v>2.51327433628319</v>
      </c>
      <c r="AS972">
        <f>(Constants!$B$3*Constants!$B$8*I972*K972+AS971)-(AR972*Constants!$B$9*Constants!$B$4)</f>
        <v>0</v>
      </c>
      <c r="AT972">
        <f t="shared" si="267"/>
        <v>2437.87610619466</v>
      </c>
      <c r="AU972">
        <f t="array" ref="AU972">IF(SUMPRODUCT(--(SIGN(AN939:AN971)=SIGN(K940:K972)))=0,2,IF(AV971&gt;0,1,0))</f>
        <v>0</v>
      </c>
      <c r="AV972">
        <f>IF(AU972=2,ROUND(5*1000/Constants!$B$11,0),IF(AV971&gt;0,AV971-1,0))</f>
        <v>0</v>
      </c>
      <c r="AW972">
        <f t="shared" si="268"/>
        <v>0</v>
      </c>
      <c r="AX972">
        <f ca="1" t="array" ref="AX972">IF(AW972&gt;Constants!$B$12,2,IF(SUMPRODUCT(--(AX953:AX972=2))=0,0,1))</f>
        <v>2</v>
      </c>
      <c r="AZ972">
        <f t="array" ref="AZ972">IF(ABS(AG972)&gt;Constants!$B$13,2,IF(SUMPRODUCT(--(AZ952:AZ971=2))=0,0,1))</f>
        <v>0</v>
      </c>
    </row>
    <row r="973" spans="1:52">
      <c r="A973" s="3">
        <v>971</v>
      </c>
      <c r="B973">
        <f>Signals!D972</f>
        <v>1</v>
      </c>
      <c r="C973">
        <f>Signals!E972</f>
        <v>1</v>
      </c>
      <c r="D973">
        <f>Signals!G972</f>
        <v>0</v>
      </c>
      <c r="E973">
        <f>Signals!J972</f>
        <v>0</v>
      </c>
      <c r="F973">
        <f>Signals!K972</f>
        <v>0</v>
      </c>
      <c r="G973">
        <f>IF(Constants!$B$2=2,-B973,B973)</f>
        <v>1</v>
      </c>
      <c r="H973">
        <f>IF(Constants!$C$2=2,-C973,C973)</f>
        <v>1</v>
      </c>
      <c r="I973">
        <f t="shared" si="252"/>
        <v>1</v>
      </c>
      <c r="J973">
        <f t="shared" si="253"/>
        <v>1</v>
      </c>
      <c r="K973">
        <f t="shared" si="254"/>
        <v>1</v>
      </c>
      <c r="L973">
        <f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400.5</v>
      </c>
      <c r="M973">
        <f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400.5</v>
      </c>
      <c r="N973">
        <f t="shared" si="255"/>
        <v>400.5</v>
      </c>
      <c r="O973">
        <f t="shared" si="256"/>
        <v>400.5</v>
      </c>
      <c r="P973">
        <f>IF(I973&lt;&gt;0,(ABS(L973*Constants!$B$10)+50)/100,MAX(P972-ABS(N973*Constants!$B$4),0))</f>
        <v>0.54005</v>
      </c>
      <c r="Q973">
        <f>IF(J973&lt;&gt;0,(ABS(M973*Constants!$B$10)+50)/100,MAX(Q972-ABS(O973*Constants!$B$4),0))</f>
        <v>0.54005</v>
      </c>
      <c r="R973">
        <f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400.5</v>
      </c>
      <c r="S973">
        <f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400.5</v>
      </c>
      <c r="T973">
        <f t="shared" si="257"/>
        <v>400.5</v>
      </c>
      <c r="U973">
        <f t="shared" si="258"/>
        <v>400.5</v>
      </c>
      <c r="V973">
        <f>IF(I973&lt;&gt;0,(ABS(R973*Constants!$B$4)+50)/100,IF(R973=0,MAX((0-ABS(T973*Constants!$B$4)),0),(ABS(R973*Constants!$B$4)+50)/100))</f>
        <v>501.125</v>
      </c>
      <c r="W973">
        <f>IF(J973&lt;&gt;0,(ABS(S973*Constants!$B$4)+50)/100,IF(S973=0,MAX((0-ABS(U973*Constants!$B$4)),0),(ABS(S973*Constants!$B$4)+50)/100))</f>
        <v>501.125</v>
      </c>
      <c r="X973">
        <f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400.5</v>
      </c>
      <c r="Y973">
        <f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400.5</v>
      </c>
      <c r="Z973">
        <f t="shared" si="259"/>
        <v>400.5</v>
      </c>
      <c r="AA973">
        <f t="shared" si="260"/>
        <v>400.5</v>
      </c>
      <c r="AB973">
        <f>IF(I973&lt;&gt;0,(ABS(X973*Constants!$B$10)+50)/100,IF(X973=0,MAX((AB972-ABS(Z973*Constants!$B$4)),0),(ABS(X973*Constants!$B$4)+50)/100))</f>
        <v>0.54005</v>
      </c>
      <c r="AC973">
        <f>IF(J973&lt;&gt;0,(ABS(Y973*Constants!$B$10)+50)/100,IF(Y973=0,MAX((AC972-ABS(AA973*Constants!$B$4)),0),(ABS(Y973*Constants!$B$4)+50)/100))</f>
        <v>0.54005</v>
      </c>
      <c r="AD973">
        <f t="shared" si="261"/>
        <v>401</v>
      </c>
      <c r="AE973">
        <f t="shared" si="262"/>
        <v>400.5</v>
      </c>
      <c r="AF973">
        <f t="shared" si="263"/>
        <v>400.5</v>
      </c>
      <c r="AG973">
        <f>((Constants!$B$5*AG972)+Constants!$B$4*AD973+AH972)/(Constants!$B$5+Constants!$B$4)</f>
        <v>401</v>
      </c>
      <c r="AH973">
        <f>((Constants!$B$5*AG972)+Constants!$B$4*AD973+AH972)-(Constants!$B$5+Constants!$B$4)*AG973</f>
        <v>0</v>
      </c>
      <c r="AI973">
        <f>((Constants!$B$5*AI972)+Constants!$B$4*AE973+AJ972)/(Constants!$B$5+Constants!$B$4)</f>
        <v>400.5</v>
      </c>
      <c r="AJ973">
        <f>((Constants!$B$5*AI972)+Constants!$B$4*AE973+AJ972)-(Constants!$B$4+Constants!$B$5)*AI973</f>
        <v>0</v>
      </c>
      <c r="AK973">
        <f>((Constants!$B$5*AK972)+Constants!$B$4*AF973+AL972)/(Constants!$B$5+Constants!$B$4)</f>
        <v>400.5</v>
      </c>
      <c r="AL973">
        <f>((Constants!$B$5*AK972)+Constants!$B$4*AF973+AL972)-(Constants!$B$5+Constants!$B$4)*AK973</f>
        <v>0</v>
      </c>
      <c r="AM973">
        <f t="shared" si="264"/>
        <v>1</v>
      </c>
      <c r="AN973">
        <f t="shared" si="265"/>
        <v>1</v>
      </c>
      <c r="AO973">
        <f>(200000*(ABS(N973)-ABS(N971))+Constants!$B$7)/(2*Constants!$B$7)</f>
        <v>0.5</v>
      </c>
      <c r="AP973">
        <f>(200000*(ABS(O973)-ABS(O971))+Constants!$B$7)/(2*Constants!$B$7)</f>
        <v>0.5</v>
      </c>
      <c r="AQ973">
        <f t="shared" si="266"/>
        <v>1</v>
      </c>
      <c r="AR973">
        <f>(Constants!$B$3*Constants!$B$8*I973*K973+AS972)/(Constants!$B$9*Constants!$B$4)</f>
        <v>2.51327433628319</v>
      </c>
      <c r="AS973">
        <f>(Constants!$B$3*Constants!$B$8*I973*K973+AS972)-(AR973*Constants!$B$9*Constants!$B$4)</f>
        <v>0</v>
      </c>
      <c r="AT973">
        <f t="shared" si="267"/>
        <v>2440.38938053095</v>
      </c>
      <c r="AU973">
        <f t="array" ref="AU973">IF(SUMPRODUCT(--(SIGN(AN940:AN972)=SIGN(K941:K973)))=0,2,IF(AV972&gt;0,1,0))</f>
        <v>0</v>
      </c>
      <c r="AV973">
        <f>IF(AU973=2,ROUND(5*1000/Constants!$B$11,0),IF(AV972&gt;0,AV972-1,0))</f>
        <v>0</v>
      </c>
      <c r="AW973">
        <f t="shared" si="268"/>
        <v>0</v>
      </c>
      <c r="AX973">
        <f ca="1" t="array" ref="AX973">IF(AW973&gt;Constants!$B$12,2,IF(SUMPRODUCT(--(AX954:AX973=2))=0,0,1))</f>
        <v>2</v>
      </c>
      <c r="AZ973">
        <f t="array" ref="AZ973">IF(ABS(AG973)&gt;Constants!$B$13,2,IF(SUMPRODUCT(--(AZ953:AZ972=2))=0,0,1))</f>
        <v>0</v>
      </c>
    </row>
    <row r="974" spans="1:52">
      <c r="A974" s="3">
        <v>972</v>
      </c>
      <c r="B974">
        <f>Signals!D973</f>
        <v>1</v>
      </c>
      <c r="C974">
        <f>Signals!E973</f>
        <v>1</v>
      </c>
      <c r="D974">
        <f>Signals!G973</f>
        <v>0</v>
      </c>
      <c r="E974">
        <f>Signals!J973</f>
        <v>0</v>
      </c>
      <c r="F974">
        <f>Signals!K973</f>
        <v>0</v>
      </c>
      <c r="G974">
        <f>IF(Constants!$B$2=2,-B974,B974)</f>
        <v>1</v>
      </c>
      <c r="H974">
        <f>IF(Constants!$C$2=2,-C974,C974)</f>
        <v>1</v>
      </c>
      <c r="I974">
        <f t="shared" si="252"/>
        <v>1</v>
      </c>
      <c r="J974">
        <f t="shared" si="253"/>
        <v>1</v>
      </c>
      <c r="K974">
        <f t="shared" si="254"/>
        <v>1</v>
      </c>
      <c r="L974">
        <f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400.5</v>
      </c>
      <c r="M974">
        <f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400.5</v>
      </c>
      <c r="N974">
        <f t="shared" si="255"/>
        <v>400.5</v>
      </c>
      <c r="O974">
        <f t="shared" si="256"/>
        <v>400.5</v>
      </c>
      <c r="P974">
        <f>IF(I974&lt;&gt;0,(ABS(L974*Constants!$B$10)+50)/100,MAX(P973-ABS(N974*Constants!$B$4),0))</f>
        <v>0.54005</v>
      </c>
      <c r="Q974">
        <f>IF(J974&lt;&gt;0,(ABS(M974*Constants!$B$10)+50)/100,MAX(Q973-ABS(O974*Constants!$B$4),0))</f>
        <v>0.54005</v>
      </c>
      <c r="R974">
        <f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400.5</v>
      </c>
      <c r="S974">
        <f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400.5</v>
      </c>
      <c r="T974">
        <f t="shared" si="257"/>
        <v>400.5</v>
      </c>
      <c r="U974">
        <f t="shared" si="258"/>
        <v>400.5</v>
      </c>
      <c r="V974">
        <f>IF(I974&lt;&gt;0,(ABS(R974*Constants!$B$4)+50)/100,IF(R974=0,MAX((0-ABS(T974*Constants!$B$4)),0),(ABS(R974*Constants!$B$4)+50)/100))</f>
        <v>501.125</v>
      </c>
      <c r="W974">
        <f>IF(J974&lt;&gt;0,(ABS(S974*Constants!$B$4)+50)/100,IF(S974=0,MAX((0-ABS(U974*Constants!$B$4)),0),(ABS(S974*Constants!$B$4)+50)/100))</f>
        <v>501.125</v>
      </c>
      <c r="X974">
        <f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400.5</v>
      </c>
      <c r="Y974">
        <f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400.5</v>
      </c>
      <c r="Z974">
        <f t="shared" si="259"/>
        <v>400.5</v>
      </c>
      <c r="AA974">
        <f t="shared" si="260"/>
        <v>400.5</v>
      </c>
      <c r="AB974">
        <f>IF(I974&lt;&gt;0,(ABS(X974*Constants!$B$10)+50)/100,IF(X974=0,MAX((AB973-ABS(Z974*Constants!$B$4)),0),(ABS(X974*Constants!$B$4)+50)/100))</f>
        <v>0.54005</v>
      </c>
      <c r="AC974">
        <f>IF(J974&lt;&gt;0,(ABS(Y974*Constants!$B$10)+50)/100,IF(Y974=0,MAX((AC973-ABS(AA974*Constants!$B$4)),0),(ABS(Y974*Constants!$B$4)+50)/100))</f>
        <v>0.54005</v>
      </c>
      <c r="AD974">
        <f t="shared" si="261"/>
        <v>401</v>
      </c>
      <c r="AE974">
        <f t="shared" si="262"/>
        <v>400.5</v>
      </c>
      <c r="AF974">
        <f t="shared" si="263"/>
        <v>400.5</v>
      </c>
      <c r="AG974">
        <f>((Constants!$B$5*AG973)+Constants!$B$4*AD974+AH973)/(Constants!$B$5+Constants!$B$4)</f>
        <v>401</v>
      </c>
      <c r="AH974">
        <f>((Constants!$B$5*AG973)+Constants!$B$4*AD974+AH973)-(Constants!$B$5+Constants!$B$4)*AG974</f>
        <v>0</v>
      </c>
      <c r="AI974">
        <f>((Constants!$B$5*AI973)+Constants!$B$4*AE974+AJ973)/(Constants!$B$5+Constants!$B$4)</f>
        <v>400.5</v>
      </c>
      <c r="AJ974">
        <f>((Constants!$B$5*AI973)+Constants!$B$4*AE974+AJ973)-(Constants!$B$4+Constants!$B$5)*AI974</f>
        <v>0</v>
      </c>
      <c r="AK974">
        <f>((Constants!$B$5*AK973)+Constants!$B$4*AF974+AL973)/(Constants!$B$5+Constants!$B$4)</f>
        <v>400.5</v>
      </c>
      <c r="AL974">
        <f>((Constants!$B$5*AK973)+Constants!$B$4*AF974+AL973)-(Constants!$B$5+Constants!$B$4)*AK974</f>
        <v>0</v>
      </c>
      <c r="AM974">
        <f t="shared" si="264"/>
        <v>1</v>
      </c>
      <c r="AN974">
        <f t="shared" si="265"/>
        <v>1</v>
      </c>
      <c r="AO974">
        <f>(200000*(ABS(N974)-ABS(N972))+Constants!$B$7)/(2*Constants!$B$7)</f>
        <v>0.5</v>
      </c>
      <c r="AP974">
        <f>(200000*(ABS(O974)-ABS(O972))+Constants!$B$7)/(2*Constants!$B$7)</f>
        <v>0.5</v>
      </c>
      <c r="AQ974">
        <f t="shared" si="266"/>
        <v>1</v>
      </c>
      <c r="AR974">
        <f>(Constants!$B$3*Constants!$B$8*I974*K974+AS973)/(Constants!$B$9*Constants!$B$4)</f>
        <v>2.51327433628319</v>
      </c>
      <c r="AS974">
        <f>(Constants!$B$3*Constants!$B$8*I974*K974+AS973)-(AR974*Constants!$B$9*Constants!$B$4)</f>
        <v>0</v>
      </c>
      <c r="AT974">
        <f t="shared" si="267"/>
        <v>2442.90265486723</v>
      </c>
      <c r="AU974">
        <f t="array" ref="AU974">IF(SUMPRODUCT(--(SIGN(AN941:AN973)=SIGN(K942:K974)))=0,2,IF(AV973&gt;0,1,0))</f>
        <v>0</v>
      </c>
      <c r="AV974">
        <f>IF(AU974=2,ROUND(5*1000/Constants!$B$11,0),IF(AV973&gt;0,AV973-1,0))</f>
        <v>0</v>
      </c>
      <c r="AW974">
        <f t="shared" si="268"/>
        <v>0</v>
      </c>
      <c r="AX974">
        <f ca="1" t="array" ref="AX974">IF(AW974&gt;Constants!$B$12,2,IF(SUMPRODUCT(--(AX955:AX974=2))=0,0,1))</f>
        <v>2</v>
      </c>
      <c r="AZ974">
        <f t="array" ref="AZ974">IF(ABS(AG974)&gt;Constants!$B$13,2,IF(SUMPRODUCT(--(AZ954:AZ973=2))=0,0,1))</f>
        <v>0</v>
      </c>
    </row>
    <row r="975" spans="1:52">
      <c r="A975" s="3">
        <v>973</v>
      </c>
      <c r="B975">
        <f>Signals!D974</f>
        <v>1</v>
      </c>
      <c r="C975">
        <f>Signals!E974</f>
        <v>1</v>
      </c>
      <c r="D975">
        <f>Signals!G974</f>
        <v>0</v>
      </c>
      <c r="E975">
        <f>Signals!J974</f>
        <v>0</v>
      </c>
      <c r="F975">
        <f>Signals!K974</f>
        <v>0</v>
      </c>
      <c r="G975">
        <f>IF(Constants!$B$2=2,-B975,B975)</f>
        <v>1</v>
      </c>
      <c r="H975">
        <f>IF(Constants!$C$2=2,-C975,C975)</f>
        <v>1</v>
      </c>
      <c r="I975">
        <f t="shared" si="252"/>
        <v>1</v>
      </c>
      <c r="J975">
        <f t="shared" si="253"/>
        <v>1</v>
      </c>
      <c r="K975">
        <f t="shared" si="254"/>
        <v>1</v>
      </c>
      <c r="L975">
        <f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400.5</v>
      </c>
      <c r="M975">
        <f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400.5</v>
      </c>
      <c r="N975">
        <f t="shared" si="255"/>
        <v>400.5</v>
      </c>
      <c r="O975">
        <f t="shared" si="256"/>
        <v>400.5</v>
      </c>
      <c r="P975">
        <f>IF(I975&lt;&gt;0,(ABS(L975*Constants!$B$10)+50)/100,MAX(P974-ABS(N975*Constants!$B$4),0))</f>
        <v>0.54005</v>
      </c>
      <c r="Q975">
        <f>IF(J975&lt;&gt;0,(ABS(M975*Constants!$B$10)+50)/100,MAX(Q974-ABS(O975*Constants!$B$4),0))</f>
        <v>0.54005</v>
      </c>
      <c r="R975">
        <f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400.5</v>
      </c>
      <c r="S975">
        <f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400.5</v>
      </c>
      <c r="T975">
        <f t="shared" si="257"/>
        <v>400.5</v>
      </c>
      <c r="U975">
        <f t="shared" si="258"/>
        <v>400.5</v>
      </c>
      <c r="V975">
        <f>IF(I975&lt;&gt;0,(ABS(R975*Constants!$B$4)+50)/100,IF(R975=0,MAX((0-ABS(T975*Constants!$B$4)),0),(ABS(R975*Constants!$B$4)+50)/100))</f>
        <v>501.125</v>
      </c>
      <c r="W975">
        <f>IF(J975&lt;&gt;0,(ABS(S975*Constants!$B$4)+50)/100,IF(S975=0,MAX((0-ABS(U975*Constants!$B$4)),0),(ABS(S975*Constants!$B$4)+50)/100))</f>
        <v>501.125</v>
      </c>
      <c r="X975">
        <f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400.5</v>
      </c>
      <c r="Y975">
        <f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400.5</v>
      </c>
      <c r="Z975">
        <f t="shared" si="259"/>
        <v>400.5</v>
      </c>
      <c r="AA975">
        <f t="shared" si="260"/>
        <v>400.5</v>
      </c>
      <c r="AB975">
        <f>IF(I975&lt;&gt;0,(ABS(X975*Constants!$B$10)+50)/100,IF(X975=0,MAX((AB974-ABS(Z975*Constants!$B$4)),0),(ABS(X975*Constants!$B$4)+50)/100))</f>
        <v>0.54005</v>
      </c>
      <c r="AC975">
        <f>IF(J975&lt;&gt;0,(ABS(Y975*Constants!$B$10)+50)/100,IF(Y975=0,MAX((AC974-ABS(AA975*Constants!$B$4)),0),(ABS(Y975*Constants!$B$4)+50)/100))</f>
        <v>0.54005</v>
      </c>
      <c r="AD975">
        <f t="shared" si="261"/>
        <v>401</v>
      </c>
      <c r="AE975">
        <f t="shared" si="262"/>
        <v>400.5</v>
      </c>
      <c r="AF975">
        <f t="shared" si="263"/>
        <v>400.5</v>
      </c>
      <c r="AG975">
        <f>((Constants!$B$5*AG974)+Constants!$B$4*AD975+AH974)/(Constants!$B$5+Constants!$B$4)</f>
        <v>401</v>
      </c>
      <c r="AH975">
        <f>((Constants!$B$5*AG974)+Constants!$B$4*AD975+AH974)-(Constants!$B$5+Constants!$B$4)*AG975</f>
        <v>0</v>
      </c>
      <c r="AI975">
        <f>((Constants!$B$5*AI974)+Constants!$B$4*AE975+AJ974)/(Constants!$B$5+Constants!$B$4)</f>
        <v>400.5</v>
      </c>
      <c r="AJ975">
        <f>((Constants!$B$5*AI974)+Constants!$B$4*AE975+AJ974)-(Constants!$B$4+Constants!$B$5)*AI975</f>
        <v>0</v>
      </c>
      <c r="AK975">
        <f>((Constants!$B$5*AK974)+Constants!$B$4*AF975+AL974)/(Constants!$B$5+Constants!$B$4)</f>
        <v>400.5</v>
      </c>
      <c r="AL975">
        <f>((Constants!$B$5*AK974)+Constants!$B$4*AF975+AL974)-(Constants!$B$5+Constants!$B$4)*AK975</f>
        <v>0</v>
      </c>
      <c r="AM975">
        <f t="shared" si="264"/>
        <v>1</v>
      </c>
      <c r="AN975">
        <f t="shared" si="265"/>
        <v>1</v>
      </c>
      <c r="AO975">
        <f>(200000*(ABS(N975)-ABS(N973))+Constants!$B$7)/(2*Constants!$B$7)</f>
        <v>0.5</v>
      </c>
      <c r="AP975">
        <f>(200000*(ABS(O975)-ABS(O973))+Constants!$B$7)/(2*Constants!$B$7)</f>
        <v>0.5</v>
      </c>
      <c r="AQ975">
        <f t="shared" si="266"/>
        <v>1</v>
      </c>
      <c r="AR975">
        <f>(Constants!$B$3*Constants!$B$8*I975*K975+AS974)/(Constants!$B$9*Constants!$B$4)</f>
        <v>2.51327433628319</v>
      </c>
      <c r="AS975">
        <f>(Constants!$B$3*Constants!$B$8*I975*K975+AS974)-(AR975*Constants!$B$9*Constants!$B$4)</f>
        <v>0</v>
      </c>
      <c r="AT975">
        <f t="shared" si="267"/>
        <v>2445.41592920351</v>
      </c>
      <c r="AU975">
        <f t="array" ref="AU975">IF(SUMPRODUCT(--(SIGN(AN942:AN974)=SIGN(K943:K975)))=0,2,IF(AV974&gt;0,1,0))</f>
        <v>0</v>
      </c>
      <c r="AV975">
        <f>IF(AU975=2,ROUND(5*1000/Constants!$B$11,0),IF(AV974&gt;0,AV974-1,0))</f>
        <v>0</v>
      </c>
      <c r="AW975">
        <f t="shared" si="268"/>
        <v>0</v>
      </c>
      <c r="AX975">
        <f ca="1" t="array" ref="AX975">IF(AW975&gt;Constants!$B$12,2,IF(SUMPRODUCT(--(AX956:AX975=2))=0,0,1))</f>
        <v>2</v>
      </c>
      <c r="AZ975">
        <f t="array" ref="AZ975">IF(ABS(AG975)&gt;Constants!$B$13,2,IF(SUMPRODUCT(--(AZ955:AZ974=2))=0,0,1))</f>
        <v>0</v>
      </c>
    </row>
    <row r="976" spans="1:52">
      <c r="A976" s="3">
        <v>974</v>
      </c>
      <c r="B976">
        <f>Signals!D975</f>
        <v>1</v>
      </c>
      <c r="C976">
        <f>Signals!E975</f>
        <v>1</v>
      </c>
      <c r="D976">
        <f>Signals!G975</f>
        <v>0</v>
      </c>
      <c r="E976">
        <f>Signals!J975</f>
        <v>0</v>
      </c>
      <c r="F976">
        <f>Signals!K975</f>
        <v>0</v>
      </c>
      <c r="G976">
        <f>IF(Constants!$B$2=2,-B976,B976)</f>
        <v>1</v>
      </c>
      <c r="H976">
        <f>IF(Constants!$C$2=2,-C976,C976)</f>
        <v>1</v>
      </c>
      <c r="I976">
        <f t="shared" si="252"/>
        <v>1</v>
      </c>
      <c r="J976">
        <f t="shared" si="253"/>
        <v>1</v>
      </c>
      <c r="K976">
        <f t="shared" si="254"/>
        <v>1</v>
      </c>
      <c r="L976">
        <f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400.5</v>
      </c>
      <c r="M976">
        <f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400.5</v>
      </c>
      <c r="N976">
        <f t="shared" si="255"/>
        <v>400.5</v>
      </c>
      <c r="O976">
        <f t="shared" si="256"/>
        <v>400.5</v>
      </c>
      <c r="P976">
        <f>IF(I976&lt;&gt;0,(ABS(L976*Constants!$B$10)+50)/100,MAX(P975-ABS(N976*Constants!$B$4),0))</f>
        <v>0.54005</v>
      </c>
      <c r="Q976">
        <f>IF(J976&lt;&gt;0,(ABS(M976*Constants!$B$10)+50)/100,MAX(Q975-ABS(O976*Constants!$B$4),0))</f>
        <v>0.54005</v>
      </c>
      <c r="R976">
        <f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400.5</v>
      </c>
      <c r="S976">
        <f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400.5</v>
      </c>
      <c r="T976">
        <f t="shared" si="257"/>
        <v>400.5</v>
      </c>
      <c r="U976">
        <f t="shared" si="258"/>
        <v>400.5</v>
      </c>
      <c r="V976">
        <f>IF(I976&lt;&gt;0,(ABS(R976*Constants!$B$4)+50)/100,IF(R976=0,MAX((0-ABS(T976*Constants!$B$4)),0),(ABS(R976*Constants!$B$4)+50)/100))</f>
        <v>501.125</v>
      </c>
      <c r="W976">
        <f>IF(J976&lt;&gt;0,(ABS(S976*Constants!$B$4)+50)/100,IF(S976=0,MAX((0-ABS(U976*Constants!$B$4)),0),(ABS(S976*Constants!$B$4)+50)/100))</f>
        <v>501.125</v>
      </c>
      <c r="X976">
        <f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400.5</v>
      </c>
      <c r="Y976">
        <f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400.5</v>
      </c>
      <c r="Z976">
        <f t="shared" si="259"/>
        <v>400.5</v>
      </c>
      <c r="AA976">
        <f t="shared" si="260"/>
        <v>400.5</v>
      </c>
      <c r="AB976">
        <f>IF(I976&lt;&gt;0,(ABS(X976*Constants!$B$10)+50)/100,IF(X976=0,MAX((AB975-ABS(Z976*Constants!$B$4)),0),(ABS(X976*Constants!$B$4)+50)/100))</f>
        <v>0.54005</v>
      </c>
      <c r="AC976">
        <f>IF(J976&lt;&gt;0,(ABS(Y976*Constants!$B$10)+50)/100,IF(Y976=0,MAX((AC975-ABS(AA976*Constants!$B$4)),0),(ABS(Y976*Constants!$B$4)+50)/100))</f>
        <v>0.54005</v>
      </c>
      <c r="AD976">
        <f t="shared" si="261"/>
        <v>401</v>
      </c>
      <c r="AE976">
        <f t="shared" si="262"/>
        <v>400.5</v>
      </c>
      <c r="AF976">
        <f t="shared" si="263"/>
        <v>400.5</v>
      </c>
      <c r="AG976">
        <f>((Constants!$B$5*AG975)+Constants!$B$4*AD976+AH975)/(Constants!$B$5+Constants!$B$4)</f>
        <v>401</v>
      </c>
      <c r="AH976">
        <f>((Constants!$B$5*AG975)+Constants!$B$4*AD976+AH975)-(Constants!$B$5+Constants!$B$4)*AG976</f>
        <v>0</v>
      </c>
      <c r="AI976">
        <f>((Constants!$B$5*AI975)+Constants!$B$4*AE976+AJ975)/(Constants!$B$5+Constants!$B$4)</f>
        <v>400.5</v>
      </c>
      <c r="AJ976">
        <f>((Constants!$B$5*AI975)+Constants!$B$4*AE976+AJ975)-(Constants!$B$4+Constants!$B$5)*AI976</f>
        <v>0</v>
      </c>
      <c r="AK976">
        <f>((Constants!$B$5*AK975)+Constants!$B$4*AF976+AL975)/(Constants!$B$5+Constants!$B$4)</f>
        <v>400.5</v>
      </c>
      <c r="AL976">
        <f>((Constants!$B$5*AK975)+Constants!$B$4*AF976+AL975)-(Constants!$B$5+Constants!$B$4)*AK976</f>
        <v>0</v>
      </c>
      <c r="AM976">
        <f t="shared" si="264"/>
        <v>1</v>
      </c>
      <c r="AN976">
        <f t="shared" si="265"/>
        <v>1</v>
      </c>
      <c r="AO976">
        <f>(200000*(ABS(N976)-ABS(N974))+Constants!$B$7)/(2*Constants!$B$7)</f>
        <v>0.5</v>
      </c>
      <c r="AP976">
        <f>(200000*(ABS(O976)-ABS(O974))+Constants!$B$7)/(2*Constants!$B$7)</f>
        <v>0.5</v>
      </c>
      <c r="AQ976">
        <f t="shared" si="266"/>
        <v>1</v>
      </c>
      <c r="AR976">
        <f>(Constants!$B$3*Constants!$B$8*I976*K976+AS975)/(Constants!$B$9*Constants!$B$4)</f>
        <v>2.51327433628319</v>
      </c>
      <c r="AS976">
        <f>(Constants!$B$3*Constants!$B$8*I976*K976+AS975)-(AR976*Constants!$B$9*Constants!$B$4)</f>
        <v>0</v>
      </c>
      <c r="AT976">
        <f t="shared" si="267"/>
        <v>2447.9292035398</v>
      </c>
      <c r="AU976">
        <f t="array" ref="AU976">IF(SUMPRODUCT(--(SIGN(AN943:AN975)=SIGN(K944:K976)))=0,2,IF(AV975&gt;0,1,0))</f>
        <v>0</v>
      </c>
      <c r="AV976">
        <f>IF(AU976=2,ROUND(5*1000/Constants!$B$11,0),IF(AV975&gt;0,AV975-1,0))</f>
        <v>0</v>
      </c>
      <c r="AW976">
        <f t="shared" si="268"/>
        <v>0</v>
      </c>
      <c r="AX976">
        <f ca="1" t="array" ref="AX976">IF(AW976&gt;Constants!$B$12,2,IF(SUMPRODUCT(--(AX957:AX976=2))=0,0,1))</f>
        <v>2</v>
      </c>
      <c r="AZ976">
        <f t="array" ref="AZ976">IF(ABS(AG976)&gt;Constants!$B$13,2,IF(SUMPRODUCT(--(AZ956:AZ975=2))=0,0,1))</f>
        <v>0</v>
      </c>
    </row>
    <row r="977" spans="1:52">
      <c r="A977" s="3">
        <v>975</v>
      </c>
      <c r="B977">
        <f>Signals!D976</f>
        <v>1</v>
      </c>
      <c r="C977">
        <f>Signals!E976</f>
        <v>1</v>
      </c>
      <c r="D977">
        <f>Signals!G976</f>
        <v>0</v>
      </c>
      <c r="E977">
        <f>Signals!J976</f>
        <v>0</v>
      </c>
      <c r="F977">
        <f>Signals!K976</f>
        <v>0</v>
      </c>
      <c r="G977">
        <f>IF(Constants!$B$2=2,-B977,B977)</f>
        <v>1</v>
      </c>
      <c r="H977">
        <f>IF(Constants!$C$2=2,-C977,C977)</f>
        <v>1</v>
      </c>
      <c r="I977">
        <f t="shared" si="252"/>
        <v>1</v>
      </c>
      <c r="J977">
        <f t="shared" si="253"/>
        <v>1</v>
      </c>
      <c r="K977">
        <f t="shared" si="254"/>
        <v>1</v>
      </c>
      <c r="L977">
        <f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400.5</v>
      </c>
      <c r="M977">
        <f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400.5</v>
      </c>
      <c r="N977">
        <f t="shared" si="255"/>
        <v>400.5</v>
      </c>
      <c r="O977">
        <f t="shared" si="256"/>
        <v>400.5</v>
      </c>
      <c r="P977">
        <f>IF(I977&lt;&gt;0,(ABS(L977*Constants!$B$10)+50)/100,MAX(P976-ABS(N977*Constants!$B$4),0))</f>
        <v>0.54005</v>
      </c>
      <c r="Q977">
        <f>IF(J977&lt;&gt;0,(ABS(M977*Constants!$B$10)+50)/100,MAX(Q976-ABS(O977*Constants!$B$4),0))</f>
        <v>0.54005</v>
      </c>
      <c r="R977">
        <f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400.5</v>
      </c>
      <c r="S977">
        <f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400.5</v>
      </c>
      <c r="T977">
        <f t="shared" si="257"/>
        <v>400.5</v>
      </c>
      <c r="U977">
        <f t="shared" si="258"/>
        <v>400.5</v>
      </c>
      <c r="V977">
        <f>IF(I977&lt;&gt;0,(ABS(R977*Constants!$B$4)+50)/100,IF(R977=0,MAX((0-ABS(T977*Constants!$B$4)),0),(ABS(R977*Constants!$B$4)+50)/100))</f>
        <v>501.125</v>
      </c>
      <c r="W977">
        <f>IF(J977&lt;&gt;0,(ABS(S977*Constants!$B$4)+50)/100,IF(S977=0,MAX((0-ABS(U977*Constants!$B$4)),0),(ABS(S977*Constants!$B$4)+50)/100))</f>
        <v>501.125</v>
      </c>
      <c r="X977">
        <f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400.5</v>
      </c>
      <c r="Y977">
        <f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400.5</v>
      </c>
      <c r="Z977">
        <f t="shared" si="259"/>
        <v>400.5</v>
      </c>
      <c r="AA977">
        <f t="shared" si="260"/>
        <v>400.5</v>
      </c>
      <c r="AB977">
        <f>IF(I977&lt;&gt;0,(ABS(X977*Constants!$B$10)+50)/100,IF(X977=0,MAX((AB976-ABS(Z977*Constants!$B$4)),0),(ABS(X977*Constants!$B$4)+50)/100))</f>
        <v>0.54005</v>
      </c>
      <c r="AC977">
        <f>IF(J977&lt;&gt;0,(ABS(Y977*Constants!$B$10)+50)/100,IF(Y977=0,MAX((AC976-ABS(AA977*Constants!$B$4)),0),(ABS(Y977*Constants!$B$4)+50)/100))</f>
        <v>0.54005</v>
      </c>
      <c r="AD977">
        <f t="shared" si="261"/>
        <v>401</v>
      </c>
      <c r="AE977">
        <f t="shared" si="262"/>
        <v>400.5</v>
      </c>
      <c r="AF977">
        <f t="shared" si="263"/>
        <v>400.5</v>
      </c>
      <c r="AG977">
        <f>((Constants!$B$5*AG976)+Constants!$B$4*AD977+AH976)/(Constants!$B$5+Constants!$B$4)</f>
        <v>401</v>
      </c>
      <c r="AH977">
        <f>((Constants!$B$5*AG976)+Constants!$B$4*AD977+AH976)-(Constants!$B$5+Constants!$B$4)*AG977</f>
        <v>0</v>
      </c>
      <c r="AI977">
        <f>((Constants!$B$5*AI976)+Constants!$B$4*AE977+AJ976)/(Constants!$B$5+Constants!$B$4)</f>
        <v>400.5</v>
      </c>
      <c r="AJ977">
        <f>((Constants!$B$5*AI976)+Constants!$B$4*AE977+AJ976)-(Constants!$B$4+Constants!$B$5)*AI977</f>
        <v>0</v>
      </c>
      <c r="AK977">
        <f>((Constants!$B$5*AK976)+Constants!$B$4*AF977+AL976)/(Constants!$B$5+Constants!$B$4)</f>
        <v>400.5</v>
      </c>
      <c r="AL977">
        <f>((Constants!$B$5*AK976)+Constants!$B$4*AF977+AL976)-(Constants!$B$5+Constants!$B$4)*AK977</f>
        <v>0</v>
      </c>
      <c r="AM977">
        <f t="shared" si="264"/>
        <v>1</v>
      </c>
      <c r="AN977">
        <f t="shared" si="265"/>
        <v>1</v>
      </c>
      <c r="AO977">
        <f>(200000*(ABS(N977)-ABS(N975))+Constants!$B$7)/(2*Constants!$B$7)</f>
        <v>0.5</v>
      </c>
      <c r="AP977">
        <f>(200000*(ABS(O977)-ABS(O975))+Constants!$B$7)/(2*Constants!$B$7)</f>
        <v>0.5</v>
      </c>
      <c r="AQ977">
        <f t="shared" si="266"/>
        <v>1</v>
      </c>
      <c r="AR977">
        <f>(Constants!$B$3*Constants!$B$8*I977*K977+AS976)/(Constants!$B$9*Constants!$B$4)</f>
        <v>2.51327433628319</v>
      </c>
      <c r="AS977">
        <f>(Constants!$B$3*Constants!$B$8*I977*K977+AS976)-(AR977*Constants!$B$9*Constants!$B$4)</f>
        <v>0</v>
      </c>
      <c r="AT977">
        <f t="shared" si="267"/>
        <v>2450.44247787608</v>
      </c>
      <c r="AU977">
        <f t="array" ref="AU977">IF(SUMPRODUCT(--(SIGN(AN944:AN976)=SIGN(K945:K977)))=0,2,IF(AV976&gt;0,1,0))</f>
        <v>0</v>
      </c>
      <c r="AV977">
        <f>IF(AU977=2,ROUND(5*1000/Constants!$B$11,0),IF(AV976&gt;0,AV976-1,0))</f>
        <v>0</v>
      </c>
      <c r="AW977">
        <f t="shared" si="268"/>
        <v>0</v>
      </c>
      <c r="AX977">
        <f ca="1" t="array" ref="AX977">IF(AW977&gt;Constants!$B$12,2,IF(SUMPRODUCT(--(AX958:AX977=2))=0,0,1))</f>
        <v>2</v>
      </c>
      <c r="AZ977">
        <f t="array" ref="AZ977">IF(ABS(AG977)&gt;Constants!$B$13,2,IF(SUMPRODUCT(--(AZ957:AZ976=2))=0,0,1))</f>
        <v>0</v>
      </c>
    </row>
    <row r="978" spans="1:52">
      <c r="A978" s="3">
        <v>976</v>
      </c>
      <c r="B978">
        <f>Signals!D977</f>
        <v>1</v>
      </c>
      <c r="C978">
        <f>Signals!E977</f>
        <v>1</v>
      </c>
      <c r="D978">
        <f>Signals!G977</f>
        <v>0</v>
      </c>
      <c r="E978">
        <f>Signals!J977</f>
        <v>0</v>
      </c>
      <c r="F978">
        <f>Signals!K977</f>
        <v>0</v>
      </c>
      <c r="G978">
        <f>IF(Constants!$B$2=2,-B978,B978)</f>
        <v>1</v>
      </c>
      <c r="H978">
        <f>IF(Constants!$C$2=2,-C978,C978)</f>
        <v>1</v>
      </c>
      <c r="I978">
        <f t="shared" si="252"/>
        <v>1</v>
      </c>
      <c r="J978">
        <f t="shared" si="253"/>
        <v>1</v>
      </c>
      <c r="K978">
        <f t="shared" si="254"/>
        <v>1</v>
      </c>
      <c r="L978">
        <f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400.5</v>
      </c>
      <c r="M978">
        <f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400.5</v>
      </c>
      <c r="N978">
        <f t="shared" si="255"/>
        <v>400.5</v>
      </c>
      <c r="O978">
        <f t="shared" si="256"/>
        <v>400.5</v>
      </c>
      <c r="P978">
        <f>IF(I978&lt;&gt;0,(ABS(L978*Constants!$B$10)+50)/100,MAX(P977-ABS(N978*Constants!$B$4),0))</f>
        <v>0.54005</v>
      </c>
      <c r="Q978">
        <f>IF(J978&lt;&gt;0,(ABS(M978*Constants!$B$10)+50)/100,MAX(Q977-ABS(O978*Constants!$B$4),0))</f>
        <v>0.54005</v>
      </c>
      <c r="R978">
        <f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400.5</v>
      </c>
      <c r="S978">
        <f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400.5</v>
      </c>
      <c r="T978">
        <f t="shared" si="257"/>
        <v>400.5</v>
      </c>
      <c r="U978">
        <f t="shared" si="258"/>
        <v>400.5</v>
      </c>
      <c r="V978">
        <f>IF(I978&lt;&gt;0,(ABS(R978*Constants!$B$4)+50)/100,IF(R978=0,MAX((0-ABS(T978*Constants!$B$4)),0),(ABS(R978*Constants!$B$4)+50)/100))</f>
        <v>501.125</v>
      </c>
      <c r="W978">
        <f>IF(J978&lt;&gt;0,(ABS(S978*Constants!$B$4)+50)/100,IF(S978=0,MAX((0-ABS(U978*Constants!$B$4)),0),(ABS(S978*Constants!$B$4)+50)/100))</f>
        <v>501.125</v>
      </c>
      <c r="X978">
        <f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400.5</v>
      </c>
      <c r="Y978">
        <f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400.5</v>
      </c>
      <c r="Z978">
        <f t="shared" si="259"/>
        <v>400.5</v>
      </c>
      <c r="AA978">
        <f t="shared" si="260"/>
        <v>400.5</v>
      </c>
      <c r="AB978">
        <f>IF(I978&lt;&gt;0,(ABS(X978*Constants!$B$10)+50)/100,IF(X978=0,MAX((AB977-ABS(Z978*Constants!$B$4)),0),(ABS(X978*Constants!$B$4)+50)/100))</f>
        <v>0.54005</v>
      </c>
      <c r="AC978">
        <f>IF(J978&lt;&gt;0,(ABS(Y978*Constants!$B$10)+50)/100,IF(Y978=0,MAX((AC977-ABS(AA978*Constants!$B$4)),0),(ABS(Y978*Constants!$B$4)+50)/100))</f>
        <v>0.54005</v>
      </c>
      <c r="AD978">
        <f t="shared" si="261"/>
        <v>401</v>
      </c>
      <c r="AE978">
        <f t="shared" si="262"/>
        <v>400.5</v>
      </c>
      <c r="AF978">
        <f t="shared" si="263"/>
        <v>400.5</v>
      </c>
      <c r="AG978">
        <f>((Constants!$B$5*AG977)+Constants!$B$4*AD978+AH977)/(Constants!$B$5+Constants!$B$4)</f>
        <v>401</v>
      </c>
      <c r="AH978">
        <f>((Constants!$B$5*AG977)+Constants!$B$4*AD978+AH977)-(Constants!$B$5+Constants!$B$4)*AG978</f>
        <v>0</v>
      </c>
      <c r="AI978">
        <f>((Constants!$B$5*AI977)+Constants!$B$4*AE978+AJ977)/(Constants!$B$5+Constants!$B$4)</f>
        <v>400.5</v>
      </c>
      <c r="AJ978">
        <f>((Constants!$B$5*AI977)+Constants!$B$4*AE978+AJ977)-(Constants!$B$4+Constants!$B$5)*AI978</f>
        <v>0</v>
      </c>
      <c r="AK978">
        <f>((Constants!$B$5*AK977)+Constants!$B$4*AF978+AL977)/(Constants!$B$5+Constants!$B$4)</f>
        <v>400.5</v>
      </c>
      <c r="AL978">
        <f>((Constants!$B$5*AK977)+Constants!$B$4*AF978+AL977)-(Constants!$B$5+Constants!$B$4)*AK978</f>
        <v>0</v>
      </c>
      <c r="AM978">
        <f t="shared" si="264"/>
        <v>1</v>
      </c>
      <c r="AN978">
        <f t="shared" si="265"/>
        <v>1</v>
      </c>
      <c r="AO978">
        <f>(200000*(ABS(N978)-ABS(N976))+Constants!$B$7)/(2*Constants!$B$7)</f>
        <v>0.5</v>
      </c>
      <c r="AP978">
        <f>(200000*(ABS(O978)-ABS(O976))+Constants!$B$7)/(2*Constants!$B$7)</f>
        <v>0.5</v>
      </c>
      <c r="AQ978">
        <f t="shared" si="266"/>
        <v>1</v>
      </c>
      <c r="AR978">
        <f>(Constants!$B$3*Constants!$B$8*I978*K978+AS977)/(Constants!$B$9*Constants!$B$4)</f>
        <v>2.51327433628319</v>
      </c>
      <c r="AS978">
        <f>(Constants!$B$3*Constants!$B$8*I978*K978+AS977)-(AR978*Constants!$B$9*Constants!$B$4)</f>
        <v>0</v>
      </c>
      <c r="AT978">
        <f t="shared" si="267"/>
        <v>2452.95575221236</v>
      </c>
      <c r="AU978">
        <f t="array" ref="AU978">IF(SUMPRODUCT(--(SIGN(AN945:AN977)=SIGN(K946:K978)))=0,2,IF(AV977&gt;0,1,0))</f>
        <v>0</v>
      </c>
      <c r="AV978">
        <f>IF(AU978=2,ROUND(5*1000/Constants!$B$11,0),IF(AV977&gt;0,AV977-1,0))</f>
        <v>0</v>
      </c>
      <c r="AW978">
        <f t="shared" si="268"/>
        <v>0</v>
      </c>
      <c r="AX978">
        <f ca="1" t="array" ref="AX978">IF(AW978&gt;Constants!$B$12,2,IF(SUMPRODUCT(--(AX959:AX978=2))=0,0,1))</f>
        <v>2</v>
      </c>
      <c r="AZ978">
        <f t="array" ref="AZ978">IF(ABS(AG978)&gt;Constants!$B$13,2,IF(SUMPRODUCT(--(AZ958:AZ977=2))=0,0,1))</f>
        <v>0</v>
      </c>
    </row>
    <row r="979" spans="1:52">
      <c r="A979" s="3">
        <v>977</v>
      </c>
      <c r="B979">
        <f>Signals!D978</f>
        <v>1</v>
      </c>
      <c r="C979">
        <f>Signals!E978</f>
        <v>1</v>
      </c>
      <c r="D979">
        <f>Signals!G978</f>
        <v>0</v>
      </c>
      <c r="E979">
        <f>Signals!J978</f>
        <v>0</v>
      </c>
      <c r="F979">
        <f>Signals!K978</f>
        <v>0</v>
      </c>
      <c r="G979">
        <f>IF(Constants!$B$2=2,-B979,B979)</f>
        <v>1</v>
      </c>
      <c r="H979">
        <f>IF(Constants!$C$2=2,-C979,C979)</f>
        <v>1</v>
      </c>
      <c r="I979">
        <f t="shared" si="252"/>
        <v>1</v>
      </c>
      <c r="J979">
        <f t="shared" si="253"/>
        <v>1</v>
      </c>
      <c r="K979">
        <f t="shared" si="254"/>
        <v>1</v>
      </c>
      <c r="L979">
        <f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400.5</v>
      </c>
      <c r="M979">
        <f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400.5</v>
      </c>
      <c r="N979">
        <f t="shared" si="255"/>
        <v>400.5</v>
      </c>
      <c r="O979">
        <f t="shared" si="256"/>
        <v>400.5</v>
      </c>
      <c r="P979">
        <f>IF(I979&lt;&gt;0,(ABS(L979*Constants!$B$10)+50)/100,MAX(P978-ABS(N979*Constants!$B$4),0))</f>
        <v>0.54005</v>
      </c>
      <c r="Q979">
        <f>IF(J979&lt;&gt;0,(ABS(M979*Constants!$B$10)+50)/100,MAX(Q978-ABS(O979*Constants!$B$4),0))</f>
        <v>0.54005</v>
      </c>
      <c r="R979">
        <f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400.5</v>
      </c>
      <c r="S979">
        <f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400.5</v>
      </c>
      <c r="T979">
        <f t="shared" si="257"/>
        <v>400.5</v>
      </c>
      <c r="U979">
        <f t="shared" si="258"/>
        <v>400.5</v>
      </c>
      <c r="V979">
        <f>IF(I979&lt;&gt;0,(ABS(R979*Constants!$B$4)+50)/100,IF(R979=0,MAX((0-ABS(T979*Constants!$B$4)),0),(ABS(R979*Constants!$B$4)+50)/100))</f>
        <v>501.125</v>
      </c>
      <c r="W979">
        <f>IF(J979&lt;&gt;0,(ABS(S979*Constants!$B$4)+50)/100,IF(S979=0,MAX((0-ABS(U979*Constants!$B$4)),0),(ABS(S979*Constants!$B$4)+50)/100))</f>
        <v>501.125</v>
      </c>
      <c r="X979">
        <f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400.5</v>
      </c>
      <c r="Y979">
        <f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400.5</v>
      </c>
      <c r="Z979">
        <f t="shared" si="259"/>
        <v>400.5</v>
      </c>
      <c r="AA979">
        <f t="shared" si="260"/>
        <v>400.5</v>
      </c>
      <c r="AB979">
        <f>IF(I979&lt;&gt;0,(ABS(X979*Constants!$B$10)+50)/100,IF(X979=0,MAX((AB978-ABS(Z979*Constants!$B$4)),0),(ABS(X979*Constants!$B$4)+50)/100))</f>
        <v>0.54005</v>
      </c>
      <c r="AC979">
        <f>IF(J979&lt;&gt;0,(ABS(Y979*Constants!$B$10)+50)/100,IF(Y979=0,MAX((AC978-ABS(AA979*Constants!$B$4)),0),(ABS(Y979*Constants!$B$4)+50)/100))</f>
        <v>0.54005</v>
      </c>
      <c r="AD979">
        <f t="shared" si="261"/>
        <v>401</v>
      </c>
      <c r="AE979">
        <f t="shared" si="262"/>
        <v>400.5</v>
      </c>
      <c r="AF979">
        <f t="shared" si="263"/>
        <v>400.5</v>
      </c>
      <c r="AG979">
        <f>((Constants!$B$5*AG978)+Constants!$B$4*AD979+AH978)/(Constants!$B$5+Constants!$B$4)</f>
        <v>401</v>
      </c>
      <c r="AH979">
        <f>((Constants!$B$5*AG978)+Constants!$B$4*AD979+AH978)-(Constants!$B$5+Constants!$B$4)*AG979</f>
        <v>0</v>
      </c>
      <c r="AI979">
        <f>((Constants!$B$5*AI978)+Constants!$B$4*AE979+AJ978)/(Constants!$B$5+Constants!$B$4)</f>
        <v>400.5</v>
      </c>
      <c r="AJ979">
        <f>((Constants!$B$5*AI978)+Constants!$B$4*AE979+AJ978)-(Constants!$B$4+Constants!$B$5)*AI979</f>
        <v>0</v>
      </c>
      <c r="AK979">
        <f>((Constants!$B$5*AK978)+Constants!$B$4*AF979+AL978)/(Constants!$B$5+Constants!$B$4)</f>
        <v>400.5</v>
      </c>
      <c r="AL979">
        <f>((Constants!$B$5*AK978)+Constants!$B$4*AF979+AL978)-(Constants!$B$5+Constants!$B$4)*AK979</f>
        <v>0</v>
      </c>
      <c r="AM979">
        <f t="shared" si="264"/>
        <v>1</v>
      </c>
      <c r="AN979">
        <f t="shared" si="265"/>
        <v>1</v>
      </c>
      <c r="AO979">
        <f>(200000*(ABS(N979)-ABS(N977))+Constants!$B$7)/(2*Constants!$B$7)</f>
        <v>0.5</v>
      </c>
      <c r="AP979">
        <f>(200000*(ABS(O979)-ABS(O977))+Constants!$B$7)/(2*Constants!$B$7)</f>
        <v>0.5</v>
      </c>
      <c r="AQ979">
        <f t="shared" si="266"/>
        <v>1</v>
      </c>
      <c r="AR979">
        <f>(Constants!$B$3*Constants!$B$8*I979*K979+AS978)/(Constants!$B$9*Constants!$B$4)</f>
        <v>2.51327433628319</v>
      </c>
      <c r="AS979">
        <f>(Constants!$B$3*Constants!$B$8*I979*K979+AS978)-(AR979*Constants!$B$9*Constants!$B$4)</f>
        <v>0</v>
      </c>
      <c r="AT979">
        <f t="shared" si="267"/>
        <v>2455.46902654865</v>
      </c>
      <c r="AU979">
        <f t="array" ref="AU979">IF(SUMPRODUCT(--(SIGN(AN946:AN978)=SIGN(K947:K979)))=0,2,IF(AV978&gt;0,1,0))</f>
        <v>0</v>
      </c>
      <c r="AV979">
        <f>IF(AU979=2,ROUND(5*1000/Constants!$B$11,0),IF(AV978&gt;0,AV978-1,0))</f>
        <v>0</v>
      </c>
      <c r="AW979">
        <f t="shared" si="268"/>
        <v>0</v>
      </c>
      <c r="AX979">
        <f ca="1" t="array" ref="AX979">IF(AW979&gt;Constants!$B$12,2,IF(SUMPRODUCT(--(AX960:AX979=2))=0,0,1))</f>
        <v>2</v>
      </c>
      <c r="AZ979">
        <f t="array" ref="AZ979">IF(ABS(AG979)&gt;Constants!$B$13,2,IF(SUMPRODUCT(--(AZ959:AZ978=2))=0,0,1))</f>
        <v>0</v>
      </c>
    </row>
    <row r="980" spans="1:52">
      <c r="A980" s="3">
        <v>978</v>
      </c>
      <c r="B980">
        <f>Signals!D979</f>
        <v>1</v>
      </c>
      <c r="C980">
        <f>Signals!E979</f>
        <v>1</v>
      </c>
      <c r="D980">
        <f>Signals!G979</f>
        <v>0</v>
      </c>
      <c r="E980">
        <f>Signals!J979</f>
        <v>0</v>
      </c>
      <c r="F980">
        <f>Signals!K979</f>
        <v>0</v>
      </c>
      <c r="G980">
        <f>IF(Constants!$B$2=2,-B980,B980)</f>
        <v>1</v>
      </c>
      <c r="H980">
        <f>IF(Constants!$C$2=2,-C980,C980)</f>
        <v>1</v>
      </c>
      <c r="I980">
        <f t="shared" si="252"/>
        <v>1</v>
      </c>
      <c r="J980">
        <f t="shared" si="253"/>
        <v>1</v>
      </c>
      <c r="K980">
        <f t="shared" si="254"/>
        <v>1</v>
      </c>
      <c r="L980">
        <f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400.5</v>
      </c>
      <c r="M980">
        <f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400.5</v>
      </c>
      <c r="N980">
        <f t="shared" si="255"/>
        <v>400.5</v>
      </c>
      <c r="O980">
        <f t="shared" si="256"/>
        <v>400.5</v>
      </c>
      <c r="P980">
        <f>IF(I980&lt;&gt;0,(ABS(L980*Constants!$B$10)+50)/100,MAX(P979-ABS(N980*Constants!$B$4),0))</f>
        <v>0.54005</v>
      </c>
      <c r="Q980">
        <f>IF(J980&lt;&gt;0,(ABS(M980*Constants!$B$10)+50)/100,MAX(Q979-ABS(O980*Constants!$B$4),0))</f>
        <v>0.54005</v>
      </c>
      <c r="R980">
        <f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400.5</v>
      </c>
      <c r="S980">
        <f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400.5</v>
      </c>
      <c r="T980">
        <f t="shared" si="257"/>
        <v>400.5</v>
      </c>
      <c r="U980">
        <f t="shared" si="258"/>
        <v>400.5</v>
      </c>
      <c r="V980">
        <f>IF(I980&lt;&gt;0,(ABS(R980*Constants!$B$4)+50)/100,IF(R980=0,MAX((0-ABS(T980*Constants!$B$4)),0),(ABS(R980*Constants!$B$4)+50)/100))</f>
        <v>501.125</v>
      </c>
      <c r="W980">
        <f>IF(J980&lt;&gt;0,(ABS(S980*Constants!$B$4)+50)/100,IF(S980=0,MAX((0-ABS(U980*Constants!$B$4)),0),(ABS(S980*Constants!$B$4)+50)/100))</f>
        <v>501.125</v>
      </c>
      <c r="X980">
        <f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400.5</v>
      </c>
      <c r="Y980">
        <f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400.5</v>
      </c>
      <c r="Z980">
        <f t="shared" si="259"/>
        <v>400.5</v>
      </c>
      <c r="AA980">
        <f t="shared" si="260"/>
        <v>400.5</v>
      </c>
      <c r="AB980">
        <f>IF(I980&lt;&gt;0,(ABS(X980*Constants!$B$10)+50)/100,IF(X980=0,MAX((AB979-ABS(Z980*Constants!$B$4)),0),(ABS(X980*Constants!$B$4)+50)/100))</f>
        <v>0.54005</v>
      </c>
      <c r="AC980">
        <f>IF(J980&lt;&gt;0,(ABS(Y980*Constants!$B$10)+50)/100,IF(Y980=0,MAX((AC979-ABS(AA980*Constants!$B$4)),0),(ABS(Y980*Constants!$B$4)+50)/100))</f>
        <v>0.54005</v>
      </c>
      <c r="AD980">
        <f t="shared" si="261"/>
        <v>401</v>
      </c>
      <c r="AE980">
        <f t="shared" si="262"/>
        <v>400.5</v>
      </c>
      <c r="AF980">
        <f t="shared" si="263"/>
        <v>400.5</v>
      </c>
      <c r="AG980">
        <f>((Constants!$B$5*AG979)+Constants!$B$4*AD980+AH979)/(Constants!$B$5+Constants!$B$4)</f>
        <v>401</v>
      </c>
      <c r="AH980">
        <f>((Constants!$B$5*AG979)+Constants!$B$4*AD980+AH979)-(Constants!$B$5+Constants!$B$4)*AG980</f>
        <v>0</v>
      </c>
      <c r="AI980">
        <f>((Constants!$B$5*AI979)+Constants!$B$4*AE980+AJ979)/(Constants!$B$5+Constants!$B$4)</f>
        <v>400.5</v>
      </c>
      <c r="AJ980">
        <f>((Constants!$B$5*AI979)+Constants!$B$4*AE980+AJ979)-(Constants!$B$4+Constants!$B$5)*AI980</f>
        <v>0</v>
      </c>
      <c r="AK980">
        <f>((Constants!$B$5*AK979)+Constants!$B$4*AF980+AL979)/(Constants!$B$5+Constants!$B$4)</f>
        <v>400.5</v>
      </c>
      <c r="AL980">
        <f>((Constants!$B$5*AK979)+Constants!$B$4*AF980+AL979)-(Constants!$B$5+Constants!$B$4)*AK980</f>
        <v>0</v>
      </c>
      <c r="AM980">
        <f t="shared" si="264"/>
        <v>1</v>
      </c>
      <c r="AN980">
        <f t="shared" si="265"/>
        <v>1</v>
      </c>
      <c r="AO980">
        <f>(200000*(ABS(N980)-ABS(N978))+Constants!$B$7)/(2*Constants!$B$7)</f>
        <v>0.5</v>
      </c>
      <c r="AP980">
        <f>(200000*(ABS(O980)-ABS(O978))+Constants!$B$7)/(2*Constants!$B$7)</f>
        <v>0.5</v>
      </c>
      <c r="AQ980">
        <f t="shared" si="266"/>
        <v>1</v>
      </c>
      <c r="AR980">
        <f>(Constants!$B$3*Constants!$B$8*I980*K980+AS979)/(Constants!$B$9*Constants!$B$4)</f>
        <v>2.51327433628319</v>
      </c>
      <c r="AS980">
        <f>(Constants!$B$3*Constants!$B$8*I980*K980+AS979)-(AR980*Constants!$B$9*Constants!$B$4)</f>
        <v>0</v>
      </c>
      <c r="AT980">
        <f t="shared" si="267"/>
        <v>2457.98230088493</v>
      </c>
      <c r="AU980">
        <f t="array" ref="AU980">IF(SUMPRODUCT(--(SIGN(AN947:AN979)=SIGN(K948:K980)))=0,2,IF(AV979&gt;0,1,0))</f>
        <v>0</v>
      </c>
      <c r="AV980">
        <f>IF(AU980=2,ROUND(5*1000/Constants!$B$11,0),IF(AV979&gt;0,AV979-1,0))</f>
        <v>0</v>
      </c>
      <c r="AW980">
        <f t="shared" si="268"/>
        <v>0</v>
      </c>
      <c r="AX980">
        <f ca="1" t="array" ref="AX980">IF(AW980&gt;Constants!$B$12,2,IF(SUMPRODUCT(--(AX961:AX980=2))=0,0,1))</f>
        <v>2</v>
      </c>
      <c r="AZ980">
        <f t="array" ref="AZ980">IF(ABS(AG980)&gt;Constants!$B$13,2,IF(SUMPRODUCT(--(AZ960:AZ979=2))=0,0,1))</f>
        <v>0</v>
      </c>
    </row>
    <row r="981" spans="1:52">
      <c r="A981" s="3">
        <v>979</v>
      </c>
      <c r="B981">
        <f>Signals!D980</f>
        <v>1</v>
      </c>
      <c r="C981">
        <f>Signals!E980</f>
        <v>1</v>
      </c>
      <c r="D981">
        <f>Signals!G980</f>
        <v>0</v>
      </c>
      <c r="E981">
        <f>Signals!J980</f>
        <v>0</v>
      </c>
      <c r="F981">
        <f>Signals!K980</f>
        <v>0</v>
      </c>
      <c r="G981">
        <f>IF(Constants!$B$2=2,-B981,B981)</f>
        <v>1</v>
      </c>
      <c r="H981">
        <f>IF(Constants!$C$2=2,-C981,C981)</f>
        <v>1</v>
      </c>
      <c r="I981">
        <f t="shared" si="252"/>
        <v>1</v>
      </c>
      <c r="J981">
        <f t="shared" si="253"/>
        <v>1</v>
      </c>
      <c r="K981">
        <f t="shared" si="254"/>
        <v>1</v>
      </c>
      <c r="L981">
        <f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400.5</v>
      </c>
      <c r="M981">
        <f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400.5</v>
      </c>
      <c r="N981">
        <f t="shared" si="255"/>
        <v>400.5</v>
      </c>
      <c r="O981">
        <f t="shared" si="256"/>
        <v>400.5</v>
      </c>
      <c r="P981">
        <f>IF(I981&lt;&gt;0,(ABS(L981*Constants!$B$10)+50)/100,MAX(P980-ABS(N981*Constants!$B$4),0))</f>
        <v>0.54005</v>
      </c>
      <c r="Q981">
        <f>IF(J981&lt;&gt;0,(ABS(M981*Constants!$B$10)+50)/100,MAX(Q980-ABS(O981*Constants!$B$4),0))</f>
        <v>0.54005</v>
      </c>
      <c r="R981">
        <f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400.5</v>
      </c>
      <c r="S981">
        <f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400.5</v>
      </c>
      <c r="T981">
        <f t="shared" si="257"/>
        <v>400.5</v>
      </c>
      <c r="U981">
        <f t="shared" si="258"/>
        <v>400.5</v>
      </c>
      <c r="V981">
        <f>IF(I981&lt;&gt;0,(ABS(R981*Constants!$B$4)+50)/100,IF(R981=0,MAX((0-ABS(T981*Constants!$B$4)),0),(ABS(R981*Constants!$B$4)+50)/100))</f>
        <v>501.125</v>
      </c>
      <c r="W981">
        <f>IF(J981&lt;&gt;0,(ABS(S981*Constants!$B$4)+50)/100,IF(S981=0,MAX((0-ABS(U981*Constants!$B$4)),0),(ABS(S981*Constants!$B$4)+50)/100))</f>
        <v>501.125</v>
      </c>
      <c r="X981">
        <f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400.5</v>
      </c>
      <c r="Y981">
        <f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400.5</v>
      </c>
      <c r="Z981">
        <f t="shared" si="259"/>
        <v>400.5</v>
      </c>
      <c r="AA981">
        <f t="shared" si="260"/>
        <v>400.5</v>
      </c>
      <c r="AB981">
        <f>IF(I981&lt;&gt;0,(ABS(X981*Constants!$B$10)+50)/100,IF(X981=0,MAX((AB980-ABS(Z981*Constants!$B$4)),0),(ABS(X981*Constants!$B$4)+50)/100))</f>
        <v>0.54005</v>
      </c>
      <c r="AC981">
        <f>IF(J981&lt;&gt;0,(ABS(Y981*Constants!$B$10)+50)/100,IF(Y981=0,MAX((AC980-ABS(AA981*Constants!$B$4)),0),(ABS(Y981*Constants!$B$4)+50)/100))</f>
        <v>0.54005</v>
      </c>
      <c r="AD981">
        <f t="shared" si="261"/>
        <v>401</v>
      </c>
      <c r="AE981">
        <f t="shared" si="262"/>
        <v>400.5</v>
      </c>
      <c r="AF981">
        <f t="shared" si="263"/>
        <v>400.5</v>
      </c>
      <c r="AG981">
        <f>((Constants!$B$5*AG980)+Constants!$B$4*AD981+AH980)/(Constants!$B$5+Constants!$B$4)</f>
        <v>401</v>
      </c>
      <c r="AH981">
        <f>((Constants!$B$5*AG980)+Constants!$B$4*AD981+AH980)-(Constants!$B$5+Constants!$B$4)*AG981</f>
        <v>0</v>
      </c>
      <c r="AI981">
        <f>((Constants!$B$5*AI980)+Constants!$B$4*AE981+AJ980)/(Constants!$B$5+Constants!$B$4)</f>
        <v>400.5</v>
      </c>
      <c r="AJ981">
        <f>((Constants!$B$5*AI980)+Constants!$B$4*AE981+AJ980)-(Constants!$B$4+Constants!$B$5)*AI981</f>
        <v>0</v>
      </c>
      <c r="AK981">
        <f>((Constants!$B$5*AK980)+Constants!$B$4*AF981+AL980)/(Constants!$B$5+Constants!$B$4)</f>
        <v>400.5</v>
      </c>
      <c r="AL981">
        <f>((Constants!$B$5*AK980)+Constants!$B$4*AF981+AL980)-(Constants!$B$5+Constants!$B$4)*AK981</f>
        <v>0</v>
      </c>
      <c r="AM981">
        <f t="shared" si="264"/>
        <v>1</v>
      </c>
      <c r="AN981">
        <f t="shared" si="265"/>
        <v>1</v>
      </c>
      <c r="AO981">
        <f>(200000*(ABS(N981)-ABS(N979))+Constants!$B$7)/(2*Constants!$B$7)</f>
        <v>0.5</v>
      </c>
      <c r="AP981">
        <f>(200000*(ABS(O981)-ABS(O979))+Constants!$B$7)/(2*Constants!$B$7)</f>
        <v>0.5</v>
      </c>
      <c r="AQ981">
        <f t="shared" si="266"/>
        <v>1</v>
      </c>
      <c r="AR981">
        <f>(Constants!$B$3*Constants!$B$8*I981*K981+AS980)/(Constants!$B$9*Constants!$B$4)</f>
        <v>2.51327433628319</v>
      </c>
      <c r="AS981">
        <f>(Constants!$B$3*Constants!$B$8*I981*K981+AS980)-(AR981*Constants!$B$9*Constants!$B$4)</f>
        <v>0</v>
      </c>
      <c r="AT981">
        <f t="shared" si="267"/>
        <v>2460.49557522121</v>
      </c>
      <c r="AU981">
        <f t="array" ref="AU981">IF(SUMPRODUCT(--(SIGN(AN948:AN980)=SIGN(K949:K981)))=0,2,IF(AV980&gt;0,1,0))</f>
        <v>0</v>
      </c>
      <c r="AV981">
        <f>IF(AU981=2,ROUND(5*1000/Constants!$B$11,0),IF(AV980&gt;0,AV980-1,0))</f>
        <v>0</v>
      </c>
      <c r="AW981">
        <f t="shared" si="268"/>
        <v>0</v>
      </c>
      <c r="AX981">
        <f ca="1" t="array" ref="AX981">IF(AW981&gt;Constants!$B$12,2,IF(SUMPRODUCT(--(AX962:AX981=2))=0,0,1))</f>
        <v>2</v>
      </c>
      <c r="AZ981">
        <f t="array" ref="AZ981">IF(ABS(AG981)&gt;Constants!$B$13,2,IF(SUMPRODUCT(--(AZ961:AZ980=2))=0,0,1))</f>
        <v>0</v>
      </c>
    </row>
    <row r="982" spans="1:52">
      <c r="A982" s="3">
        <v>980</v>
      </c>
      <c r="B982">
        <f>Signals!D981</f>
        <v>1</v>
      </c>
      <c r="C982">
        <f>Signals!E981</f>
        <v>1</v>
      </c>
      <c r="D982">
        <f>Signals!G981</f>
        <v>0</v>
      </c>
      <c r="E982">
        <f>Signals!J981</f>
        <v>0</v>
      </c>
      <c r="F982">
        <f>Signals!K981</f>
        <v>0</v>
      </c>
      <c r="G982">
        <f>IF(Constants!$B$2=2,-B982,B982)</f>
        <v>1</v>
      </c>
      <c r="H982">
        <f>IF(Constants!$C$2=2,-C982,C982)</f>
        <v>1</v>
      </c>
      <c r="I982">
        <f t="shared" si="252"/>
        <v>1</v>
      </c>
      <c r="J982">
        <f t="shared" si="253"/>
        <v>1</v>
      </c>
      <c r="K982">
        <f t="shared" si="254"/>
        <v>1</v>
      </c>
      <c r="L982">
        <f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400.5</v>
      </c>
      <c r="M982">
        <f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400.5</v>
      </c>
      <c r="N982">
        <f t="shared" si="255"/>
        <v>400.5</v>
      </c>
      <c r="O982">
        <f t="shared" si="256"/>
        <v>400.5</v>
      </c>
      <c r="P982">
        <f>IF(I982&lt;&gt;0,(ABS(L982*Constants!$B$10)+50)/100,MAX(P981-ABS(N982*Constants!$B$4),0))</f>
        <v>0.54005</v>
      </c>
      <c r="Q982">
        <f>IF(J982&lt;&gt;0,(ABS(M982*Constants!$B$10)+50)/100,MAX(Q981-ABS(O982*Constants!$B$4),0))</f>
        <v>0.54005</v>
      </c>
      <c r="R982">
        <f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400.5</v>
      </c>
      <c r="S982">
        <f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400.5</v>
      </c>
      <c r="T982">
        <f t="shared" si="257"/>
        <v>400.5</v>
      </c>
      <c r="U982">
        <f t="shared" si="258"/>
        <v>400.5</v>
      </c>
      <c r="V982">
        <f>IF(I982&lt;&gt;0,(ABS(R982*Constants!$B$4)+50)/100,IF(R982=0,MAX((0-ABS(T982*Constants!$B$4)),0),(ABS(R982*Constants!$B$4)+50)/100))</f>
        <v>501.125</v>
      </c>
      <c r="W982">
        <f>IF(J982&lt;&gt;0,(ABS(S982*Constants!$B$4)+50)/100,IF(S982=0,MAX((0-ABS(U982*Constants!$B$4)),0),(ABS(S982*Constants!$B$4)+50)/100))</f>
        <v>501.125</v>
      </c>
      <c r="X982">
        <f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400.5</v>
      </c>
      <c r="Y982">
        <f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400.5</v>
      </c>
      <c r="Z982">
        <f t="shared" si="259"/>
        <v>400.5</v>
      </c>
      <c r="AA982">
        <f t="shared" si="260"/>
        <v>400.5</v>
      </c>
      <c r="AB982">
        <f>IF(I982&lt;&gt;0,(ABS(X982*Constants!$B$10)+50)/100,IF(X982=0,MAX((AB981-ABS(Z982*Constants!$B$4)),0),(ABS(X982*Constants!$B$4)+50)/100))</f>
        <v>0.54005</v>
      </c>
      <c r="AC982">
        <f>IF(J982&lt;&gt;0,(ABS(Y982*Constants!$B$10)+50)/100,IF(Y982=0,MAX((AC981-ABS(AA982*Constants!$B$4)),0),(ABS(Y982*Constants!$B$4)+50)/100))</f>
        <v>0.54005</v>
      </c>
      <c r="AD982">
        <f t="shared" si="261"/>
        <v>401</v>
      </c>
      <c r="AE982">
        <f t="shared" si="262"/>
        <v>400.5</v>
      </c>
      <c r="AF982">
        <f t="shared" si="263"/>
        <v>400.5</v>
      </c>
      <c r="AG982">
        <f>((Constants!$B$5*AG981)+Constants!$B$4*AD982+AH981)/(Constants!$B$5+Constants!$B$4)</f>
        <v>401</v>
      </c>
      <c r="AH982">
        <f>((Constants!$B$5*AG981)+Constants!$B$4*AD982+AH981)-(Constants!$B$5+Constants!$B$4)*AG982</f>
        <v>0</v>
      </c>
      <c r="AI982">
        <f>((Constants!$B$5*AI981)+Constants!$B$4*AE982+AJ981)/(Constants!$B$5+Constants!$B$4)</f>
        <v>400.5</v>
      </c>
      <c r="AJ982">
        <f>((Constants!$B$5*AI981)+Constants!$B$4*AE982+AJ981)-(Constants!$B$4+Constants!$B$5)*AI982</f>
        <v>0</v>
      </c>
      <c r="AK982">
        <f>((Constants!$B$5*AK981)+Constants!$B$4*AF982+AL981)/(Constants!$B$5+Constants!$B$4)</f>
        <v>400.5</v>
      </c>
      <c r="AL982">
        <f>((Constants!$B$5*AK981)+Constants!$B$4*AF982+AL981)-(Constants!$B$5+Constants!$B$4)*AK982</f>
        <v>0</v>
      </c>
      <c r="AM982">
        <f t="shared" si="264"/>
        <v>1</v>
      </c>
      <c r="AN982">
        <f t="shared" si="265"/>
        <v>1</v>
      </c>
      <c r="AO982">
        <f>(200000*(ABS(N982)-ABS(N980))+Constants!$B$7)/(2*Constants!$B$7)</f>
        <v>0.5</v>
      </c>
      <c r="AP982">
        <f>(200000*(ABS(O982)-ABS(O980))+Constants!$B$7)/(2*Constants!$B$7)</f>
        <v>0.5</v>
      </c>
      <c r="AQ982">
        <f t="shared" si="266"/>
        <v>1</v>
      </c>
      <c r="AR982">
        <f>(Constants!$B$3*Constants!$B$8*I982*K982+AS981)/(Constants!$B$9*Constants!$B$4)</f>
        <v>2.51327433628319</v>
      </c>
      <c r="AS982">
        <f>(Constants!$B$3*Constants!$B$8*I982*K982+AS981)-(AR982*Constants!$B$9*Constants!$B$4)</f>
        <v>0</v>
      </c>
      <c r="AT982">
        <f t="shared" si="267"/>
        <v>2463.0088495575</v>
      </c>
      <c r="AU982">
        <f t="array" ref="AU982">IF(SUMPRODUCT(--(SIGN(AN949:AN981)=SIGN(K950:K982)))=0,2,IF(AV981&gt;0,1,0))</f>
        <v>0</v>
      </c>
      <c r="AV982">
        <f>IF(AU982=2,ROUND(5*1000/Constants!$B$11,0),IF(AV981&gt;0,AV981-1,0))</f>
        <v>0</v>
      </c>
      <c r="AW982">
        <f t="shared" si="268"/>
        <v>0</v>
      </c>
      <c r="AX982">
        <f ca="1" t="array" ref="AX982">IF(AW982&gt;Constants!$B$12,2,IF(SUMPRODUCT(--(AX963:AX982=2))=0,0,1))</f>
        <v>2</v>
      </c>
      <c r="AZ982">
        <f t="array" ref="AZ982">IF(ABS(AG982)&gt;Constants!$B$13,2,IF(SUMPRODUCT(--(AZ962:AZ981=2))=0,0,1))</f>
        <v>0</v>
      </c>
    </row>
    <row r="983" spans="1:52">
      <c r="A983" s="3">
        <v>981</v>
      </c>
      <c r="B983">
        <f>Signals!D982</f>
        <v>1</v>
      </c>
      <c r="C983">
        <f>Signals!E982</f>
        <v>1</v>
      </c>
      <c r="D983">
        <f>Signals!G982</f>
        <v>0</v>
      </c>
      <c r="E983">
        <f>Signals!J982</f>
        <v>0</v>
      </c>
      <c r="F983">
        <f>Signals!K982</f>
        <v>0</v>
      </c>
      <c r="G983">
        <f>IF(Constants!$B$2=2,-B983,B983)</f>
        <v>1</v>
      </c>
      <c r="H983">
        <f>IF(Constants!$C$2=2,-C983,C983)</f>
        <v>1</v>
      </c>
      <c r="I983">
        <f t="shared" si="252"/>
        <v>1</v>
      </c>
      <c r="J983">
        <f t="shared" si="253"/>
        <v>1</v>
      </c>
      <c r="K983">
        <f t="shared" si="254"/>
        <v>1</v>
      </c>
      <c r="L983">
        <f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400.5</v>
      </c>
      <c r="M983">
        <f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400.5</v>
      </c>
      <c r="N983">
        <f t="shared" si="255"/>
        <v>400.5</v>
      </c>
      <c r="O983">
        <f t="shared" si="256"/>
        <v>400.5</v>
      </c>
      <c r="P983">
        <f>IF(I983&lt;&gt;0,(ABS(L983*Constants!$B$10)+50)/100,MAX(P982-ABS(N983*Constants!$B$4),0))</f>
        <v>0.54005</v>
      </c>
      <c r="Q983">
        <f>IF(J983&lt;&gt;0,(ABS(M983*Constants!$B$10)+50)/100,MAX(Q982-ABS(O983*Constants!$B$4),0))</f>
        <v>0.54005</v>
      </c>
      <c r="R983">
        <f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400.5</v>
      </c>
      <c r="S983">
        <f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400.5</v>
      </c>
      <c r="T983">
        <f t="shared" si="257"/>
        <v>400.5</v>
      </c>
      <c r="U983">
        <f t="shared" si="258"/>
        <v>400.5</v>
      </c>
      <c r="V983">
        <f>IF(I983&lt;&gt;0,(ABS(R983*Constants!$B$4)+50)/100,IF(R983=0,MAX((0-ABS(T983*Constants!$B$4)),0),(ABS(R983*Constants!$B$4)+50)/100))</f>
        <v>501.125</v>
      </c>
      <c r="W983">
        <f>IF(J983&lt;&gt;0,(ABS(S983*Constants!$B$4)+50)/100,IF(S983=0,MAX((0-ABS(U983*Constants!$B$4)),0),(ABS(S983*Constants!$B$4)+50)/100))</f>
        <v>501.125</v>
      </c>
      <c r="X983">
        <f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400.5</v>
      </c>
      <c r="Y983">
        <f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400.5</v>
      </c>
      <c r="Z983">
        <f t="shared" si="259"/>
        <v>400.5</v>
      </c>
      <c r="AA983">
        <f t="shared" si="260"/>
        <v>400.5</v>
      </c>
      <c r="AB983">
        <f>IF(I983&lt;&gt;0,(ABS(X983*Constants!$B$10)+50)/100,IF(X983=0,MAX((AB982-ABS(Z983*Constants!$B$4)),0),(ABS(X983*Constants!$B$4)+50)/100))</f>
        <v>0.54005</v>
      </c>
      <c r="AC983">
        <f>IF(J983&lt;&gt;0,(ABS(Y983*Constants!$B$10)+50)/100,IF(Y983=0,MAX((AC982-ABS(AA983*Constants!$B$4)),0),(ABS(Y983*Constants!$B$4)+50)/100))</f>
        <v>0.54005</v>
      </c>
      <c r="AD983">
        <f t="shared" si="261"/>
        <v>401</v>
      </c>
      <c r="AE983">
        <f t="shared" si="262"/>
        <v>400.5</v>
      </c>
      <c r="AF983">
        <f t="shared" si="263"/>
        <v>400.5</v>
      </c>
      <c r="AG983">
        <f>((Constants!$B$5*AG982)+Constants!$B$4*AD983+AH982)/(Constants!$B$5+Constants!$B$4)</f>
        <v>401</v>
      </c>
      <c r="AH983">
        <f>((Constants!$B$5*AG982)+Constants!$B$4*AD983+AH982)-(Constants!$B$5+Constants!$B$4)*AG983</f>
        <v>0</v>
      </c>
      <c r="AI983">
        <f>((Constants!$B$5*AI982)+Constants!$B$4*AE983+AJ982)/(Constants!$B$5+Constants!$B$4)</f>
        <v>400.5</v>
      </c>
      <c r="AJ983">
        <f>((Constants!$B$5*AI982)+Constants!$B$4*AE983+AJ982)-(Constants!$B$4+Constants!$B$5)*AI983</f>
        <v>0</v>
      </c>
      <c r="AK983">
        <f>((Constants!$B$5*AK982)+Constants!$B$4*AF983+AL982)/(Constants!$B$5+Constants!$B$4)</f>
        <v>400.5</v>
      </c>
      <c r="AL983">
        <f>((Constants!$B$5*AK982)+Constants!$B$4*AF983+AL982)-(Constants!$B$5+Constants!$B$4)*AK983</f>
        <v>0</v>
      </c>
      <c r="AM983">
        <f t="shared" si="264"/>
        <v>1</v>
      </c>
      <c r="AN983">
        <f t="shared" si="265"/>
        <v>1</v>
      </c>
      <c r="AO983">
        <f>(200000*(ABS(N983)-ABS(N981))+Constants!$B$7)/(2*Constants!$B$7)</f>
        <v>0.5</v>
      </c>
      <c r="AP983">
        <f>(200000*(ABS(O983)-ABS(O981))+Constants!$B$7)/(2*Constants!$B$7)</f>
        <v>0.5</v>
      </c>
      <c r="AQ983">
        <f t="shared" si="266"/>
        <v>1</v>
      </c>
      <c r="AR983">
        <f>(Constants!$B$3*Constants!$B$8*I983*K983+AS982)/(Constants!$B$9*Constants!$B$4)</f>
        <v>2.51327433628319</v>
      </c>
      <c r="AS983">
        <f>(Constants!$B$3*Constants!$B$8*I983*K983+AS982)-(AR983*Constants!$B$9*Constants!$B$4)</f>
        <v>0</v>
      </c>
      <c r="AT983">
        <f t="shared" si="267"/>
        <v>2465.52212389378</v>
      </c>
      <c r="AU983">
        <f t="array" ref="AU983">IF(SUMPRODUCT(--(SIGN(AN950:AN982)=SIGN(K951:K983)))=0,2,IF(AV982&gt;0,1,0))</f>
        <v>0</v>
      </c>
      <c r="AV983">
        <f>IF(AU983=2,ROUND(5*1000/Constants!$B$11,0),IF(AV982&gt;0,AV982-1,0))</f>
        <v>0</v>
      </c>
      <c r="AW983">
        <f t="shared" si="268"/>
        <v>0</v>
      </c>
      <c r="AX983">
        <f ca="1" t="array" ref="AX983">IF(AW983&gt;Constants!$B$12,2,IF(SUMPRODUCT(--(AX964:AX983=2))=0,0,1))</f>
        <v>2</v>
      </c>
      <c r="AZ983">
        <f t="array" ref="AZ983">IF(ABS(AG983)&gt;Constants!$B$13,2,IF(SUMPRODUCT(--(AZ963:AZ982=2))=0,0,1))</f>
        <v>0</v>
      </c>
    </row>
    <row r="984" spans="1:52">
      <c r="A984" s="3">
        <v>982</v>
      </c>
      <c r="B984">
        <f>Signals!D983</f>
        <v>1</v>
      </c>
      <c r="C984">
        <f>Signals!E983</f>
        <v>1</v>
      </c>
      <c r="D984">
        <f>Signals!G983</f>
        <v>0</v>
      </c>
      <c r="E984">
        <f>Signals!J983</f>
        <v>0</v>
      </c>
      <c r="F984">
        <f>Signals!K983</f>
        <v>0</v>
      </c>
      <c r="G984">
        <f>IF(Constants!$B$2=2,-B984,B984)</f>
        <v>1</v>
      </c>
      <c r="H984">
        <f>IF(Constants!$C$2=2,-C984,C984)</f>
        <v>1</v>
      </c>
      <c r="I984">
        <f t="shared" si="252"/>
        <v>1</v>
      </c>
      <c r="J984">
        <f t="shared" si="253"/>
        <v>1</v>
      </c>
      <c r="K984">
        <f t="shared" si="254"/>
        <v>1</v>
      </c>
      <c r="L984">
        <f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400.5</v>
      </c>
      <c r="M984">
        <f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400.5</v>
      </c>
      <c r="N984">
        <f t="shared" si="255"/>
        <v>400.5</v>
      </c>
      <c r="O984">
        <f t="shared" si="256"/>
        <v>400.5</v>
      </c>
      <c r="P984">
        <f>IF(I984&lt;&gt;0,(ABS(L984*Constants!$B$10)+50)/100,MAX(P983-ABS(N984*Constants!$B$4),0))</f>
        <v>0.54005</v>
      </c>
      <c r="Q984">
        <f>IF(J984&lt;&gt;0,(ABS(M984*Constants!$B$10)+50)/100,MAX(Q983-ABS(O984*Constants!$B$4),0))</f>
        <v>0.54005</v>
      </c>
      <c r="R984">
        <f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400.5</v>
      </c>
      <c r="S984">
        <f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400.5</v>
      </c>
      <c r="T984">
        <f t="shared" si="257"/>
        <v>400.5</v>
      </c>
      <c r="U984">
        <f t="shared" si="258"/>
        <v>400.5</v>
      </c>
      <c r="V984">
        <f>IF(I984&lt;&gt;0,(ABS(R984*Constants!$B$4)+50)/100,IF(R984=0,MAX((0-ABS(T984*Constants!$B$4)),0),(ABS(R984*Constants!$B$4)+50)/100))</f>
        <v>501.125</v>
      </c>
      <c r="W984">
        <f>IF(J984&lt;&gt;0,(ABS(S984*Constants!$B$4)+50)/100,IF(S984=0,MAX((0-ABS(U984*Constants!$B$4)),0),(ABS(S984*Constants!$B$4)+50)/100))</f>
        <v>501.125</v>
      </c>
      <c r="X984">
        <f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400.5</v>
      </c>
      <c r="Y984">
        <f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400.5</v>
      </c>
      <c r="Z984">
        <f t="shared" si="259"/>
        <v>400.5</v>
      </c>
      <c r="AA984">
        <f t="shared" si="260"/>
        <v>400.5</v>
      </c>
      <c r="AB984">
        <f>IF(I984&lt;&gt;0,(ABS(X984*Constants!$B$10)+50)/100,IF(X984=0,MAX((AB983-ABS(Z984*Constants!$B$4)),0),(ABS(X984*Constants!$B$4)+50)/100))</f>
        <v>0.54005</v>
      </c>
      <c r="AC984">
        <f>IF(J984&lt;&gt;0,(ABS(Y984*Constants!$B$10)+50)/100,IF(Y984=0,MAX((AC983-ABS(AA984*Constants!$B$4)),0),(ABS(Y984*Constants!$B$4)+50)/100))</f>
        <v>0.54005</v>
      </c>
      <c r="AD984">
        <f t="shared" si="261"/>
        <v>401</v>
      </c>
      <c r="AE984">
        <f t="shared" si="262"/>
        <v>400.5</v>
      </c>
      <c r="AF984">
        <f t="shared" si="263"/>
        <v>400.5</v>
      </c>
      <c r="AG984">
        <f>((Constants!$B$5*AG983)+Constants!$B$4*AD984+AH983)/(Constants!$B$5+Constants!$B$4)</f>
        <v>401</v>
      </c>
      <c r="AH984">
        <f>((Constants!$B$5*AG983)+Constants!$B$4*AD984+AH983)-(Constants!$B$5+Constants!$B$4)*AG984</f>
        <v>0</v>
      </c>
      <c r="AI984">
        <f>((Constants!$B$5*AI983)+Constants!$B$4*AE984+AJ983)/(Constants!$B$5+Constants!$B$4)</f>
        <v>400.5</v>
      </c>
      <c r="AJ984">
        <f>((Constants!$B$5*AI983)+Constants!$B$4*AE984+AJ983)-(Constants!$B$4+Constants!$B$5)*AI984</f>
        <v>0</v>
      </c>
      <c r="AK984">
        <f>((Constants!$B$5*AK983)+Constants!$B$4*AF984+AL983)/(Constants!$B$5+Constants!$B$4)</f>
        <v>400.5</v>
      </c>
      <c r="AL984">
        <f>((Constants!$B$5*AK983)+Constants!$B$4*AF984+AL983)-(Constants!$B$5+Constants!$B$4)*AK984</f>
        <v>0</v>
      </c>
      <c r="AM984">
        <f t="shared" si="264"/>
        <v>1</v>
      </c>
      <c r="AN984">
        <f t="shared" si="265"/>
        <v>1</v>
      </c>
      <c r="AO984">
        <f>(200000*(ABS(N984)-ABS(N982))+Constants!$B$7)/(2*Constants!$B$7)</f>
        <v>0.5</v>
      </c>
      <c r="AP984">
        <f>(200000*(ABS(O984)-ABS(O982))+Constants!$B$7)/(2*Constants!$B$7)</f>
        <v>0.5</v>
      </c>
      <c r="AQ984">
        <f t="shared" si="266"/>
        <v>1</v>
      </c>
      <c r="AR984">
        <f>(Constants!$B$3*Constants!$B$8*I984*K984+AS983)/(Constants!$B$9*Constants!$B$4)</f>
        <v>2.51327433628319</v>
      </c>
      <c r="AS984">
        <f>(Constants!$B$3*Constants!$B$8*I984*K984+AS983)-(AR984*Constants!$B$9*Constants!$B$4)</f>
        <v>0</v>
      </c>
      <c r="AT984">
        <f t="shared" si="267"/>
        <v>2468.03539823006</v>
      </c>
      <c r="AU984">
        <f t="array" ref="AU984">IF(SUMPRODUCT(--(SIGN(AN951:AN983)=SIGN(K952:K984)))=0,2,IF(AV983&gt;0,1,0))</f>
        <v>0</v>
      </c>
      <c r="AV984">
        <f>IF(AU984=2,ROUND(5*1000/Constants!$B$11,0),IF(AV983&gt;0,AV983-1,0))</f>
        <v>0</v>
      </c>
      <c r="AW984">
        <f t="shared" si="268"/>
        <v>0</v>
      </c>
      <c r="AX984">
        <f ca="1" t="array" ref="AX984">IF(AW984&gt;Constants!$B$12,2,IF(SUMPRODUCT(--(AX965:AX984=2))=0,0,1))</f>
        <v>2</v>
      </c>
      <c r="AZ984">
        <f t="array" ref="AZ984">IF(ABS(AG984)&gt;Constants!$B$13,2,IF(SUMPRODUCT(--(AZ964:AZ983=2))=0,0,1))</f>
        <v>0</v>
      </c>
    </row>
    <row r="985" spans="1:52">
      <c r="A985" s="3">
        <v>983</v>
      </c>
      <c r="B985">
        <f>Signals!D984</f>
        <v>1</v>
      </c>
      <c r="C985">
        <f>Signals!E984</f>
        <v>1</v>
      </c>
      <c r="D985">
        <f>Signals!G984</f>
        <v>0</v>
      </c>
      <c r="E985">
        <f>Signals!J984</f>
        <v>0</v>
      </c>
      <c r="F985">
        <f>Signals!K984</f>
        <v>0</v>
      </c>
      <c r="G985">
        <f>IF(Constants!$B$2=2,-B985,B985)</f>
        <v>1</v>
      </c>
      <c r="H985">
        <f>IF(Constants!$C$2=2,-C985,C985)</f>
        <v>1</v>
      </c>
      <c r="I985">
        <f t="shared" si="252"/>
        <v>1</v>
      </c>
      <c r="J985">
        <f t="shared" si="253"/>
        <v>1</v>
      </c>
      <c r="K985">
        <f t="shared" si="254"/>
        <v>1</v>
      </c>
      <c r="L985">
        <f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400.5</v>
      </c>
      <c r="M985">
        <f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400.5</v>
      </c>
      <c r="N985">
        <f t="shared" si="255"/>
        <v>400.5</v>
      </c>
      <c r="O985">
        <f t="shared" si="256"/>
        <v>400.5</v>
      </c>
      <c r="P985">
        <f>IF(I985&lt;&gt;0,(ABS(L985*Constants!$B$10)+50)/100,MAX(P984-ABS(N985*Constants!$B$4),0))</f>
        <v>0.54005</v>
      </c>
      <c r="Q985">
        <f>IF(J985&lt;&gt;0,(ABS(M985*Constants!$B$10)+50)/100,MAX(Q984-ABS(O985*Constants!$B$4),0))</f>
        <v>0.54005</v>
      </c>
      <c r="R985">
        <f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400.5</v>
      </c>
      <c r="S985">
        <f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400.5</v>
      </c>
      <c r="T985">
        <f t="shared" si="257"/>
        <v>400.5</v>
      </c>
      <c r="U985">
        <f t="shared" si="258"/>
        <v>400.5</v>
      </c>
      <c r="V985">
        <f>IF(I985&lt;&gt;0,(ABS(R985*Constants!$B$4)+50)/100,IF(R985=0,MAX((0-ABS(T985*Constants!$B$4)),0),(ABS(R985*Constants!$B$4)+50)/100))</f>
        <v>501.125</v>
      </c>
      <c r="W985">
        <f>IF(J985&lt;&gt;0,(ABS(S985*Constants!$B$4)+50)/100,IF(S985=0,MAX((0-ABS(U985*Constants!$B$4)),0),(ABS(S985*Constants!$B$4)+50)/100))</f>
        <v>501.125</v>
      </c>
      <c r="X985">
        <f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400.5</v>
      </c>
      <c r="Y985">
        <f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400.5</v>
      </c>
      <c r="Z985">
        <f t="shared" si="259"/>
        <v>400.5</v>
      </c>
      <c r="AA985">
        <f t="shared" si="260"/>
        <v>400.5</v>
      </c>
      <c r="AB985">
        <f>IF(I985&lt;&gt;0,(ABS(X985*Constants!$B$10)+50)/100,IF(X985=0,MAX((AB984-ABS(Z985*Constants!$B$4)),0),(ABS(X985*Constants!$B$4)+50)/100))</f>
        <v>0.54005</v>
      </c>
      <c r="AC985">
        <f>IF(J985&lt;&gt;0,(ABS(Y985*Constants!$B$10)+50)/100,IF(Y985=0,MAX((AC984-ABS(AA985*Constants!$B$4)),0),(ABS(Y985*Constants!$B$4)+50)/100))</f>
        <v>0.54005</v>
      </c>
      <c r="AD985">
        <f t="shared" si="261"/>
        <v>401</v>
      </c>
      <c r="AE985">
        <f t="shared" si="262"/>
        <v>400.5</v>
      </c>
      <c r="AF985">
        <f t="shared" si="263"/>
        <v>400.5</v>
      </c>
      <c r="AG985">
        <f>((Constants!$B$5*AG984)+Constants!$B$4*AD985+AH984)/(Constants!$B$5+Constants!$B$4)</f>
        <v>401</v>
      </c>
      <c r="AH985">
        <f>((Constants!$B$5*AG984)+Constants!$B$4*AD985+AH984)-(Constants!$B$5+Constants!$B$4)*AG985</f>
        <v>0</v>
      </c>
      <c r="AI985">
        <f>((Constants!$B$5*AI984)+Constants!$B$4*AE985+AJ984)/(Constants!$B$5+Constants!$B$4)</f>
        <v>400.5</v>
      </c>
      <c r="AJ985">
        <f>((Constants!$B$5*AI984)+Constants!$B$4*AE985+AJ984)-(Constants!$B$4+Constants!$B$5)*AI985</f>
        <v>0</v>
      </c>
      <c r="AK985">
        <f>((Constants!$B$5*AK984)+Constants!$B$4*AF985+AL984)/(Constants!$B$5+Constants!$B$4)</f>
        <v>400.5</v>
      </c>
      <c r="AL985">
        <f>((Constants!$B$5*AK984)+Constants!$B$4*AF985+AL984)-(Constants!$B$5+Constants!$B$4)*AK985</f>
        <v>0</v>
      </c>
      <c r="AM985">
        <f t="shared" si="264"/>
        <v>1</v>
      </c>
      <c r="AN985">
        <f t="shared" si="265"/>
        <v>1</v>
      </c>
      <c r="AO985">
        <f>(200000*(ABS(N985)-ABS(N983))+Constants!$B$7)/(2*Constants!$B$7)</f>
        <v>0.5</v>
      </c>
      <c r="AP985">
        <f>(200000*(ABS(O985)-ABS(O983))+Constants!$B$7)/(2*Constants!$B$7)</f>
        <v>0.5</v>
      </c>
      <c r="AQ985">
        <f t="shared" si="266"/>
        <v>1</v>
      </c>
      <c r="AR985">
        <f>(Constants!$B$3*Constants!$B$8*I985*K985+AS984)/(Constants!$B$9*Constants!$B$4)</f>
        <v>2.51327433628319</v>
      </c>
      <c r="AS985">
        <f>(Constants!$B$3*Constants!$B$8*I985*K985+AS984)-(AR985*Constants!$B$9*Constants!$B$4)</f>
        <v>0</v>
      </c>
      <c r="AT985">
        <f t="shared" si="267"/>
        <v>2470.54867256635</v>
      </c>
      <c r="AU985">
        <f t="array" ref="AU985">IF(SUMPRODUCT(--(SIGN(AN952:AN984)=SIGN(K953:K985)))=0,2,IF(AV984&gt;0,1,0))</f>
        <v>0</v>
      </c>
      <c r="AV985">
        <f>IF(AU985=2,ROUND(5*1000/Constants!$B$11,0),IF(AV984&gt;0,AV984-1,0))</f>
        <v>0</v>
      </c>
      <c r="AW985">
        <f t="shared" si="268"/>
        <v>0</v>
      </c>
      <c r="AX985">
        <f ca="1" t="array" ref="AX985">IF(AW985&gt;Constants!$B$12,2,IF(SUMPRODUCT(--(AX966:AX985=2))=0,0,1))</f>
        <v>2</v>
      </c>
      <c r="AZ985">
        <f t="array" ref="AZ985">IF(ABS(AG985)&gt;Constants!$B$13,2,IF(SUMPRODUCT(--(AZ965:AZ984=2))=0,0,1))</f>
        <v>0</v>
      </c>
    </row>
    <row r="986" spans="1:52">
      <c r="A986" s="3">
        <v>984</v>
      </c>
      <c r="B986">
        <f>Signals!D985</f>
        <v>1</v>
      </c>
      <c r="C986">
        <f>Signals!E985</f>
        <v>1</v>
      </c>
      <c r="D986">
        <f>Signals!G985</f>
        <v>0</v>
      </c>
      <c r="E986">
        <f>Signals!J985</f>
        <v>0</v>
      </c>
      <c r="F986">
        <f>Signals!K985</f>
        <v>0</v>
      </c>
      <c r="G986">
        <f>IF(Constants!$B$2=2,-B986,B986)</f>
        <v>1</v>
      </c>
      <c r="H986">
        <f>IF(Constants!$C$2=2,-C986,C986)</f>
        <v>1</v>
      </c>
      <c r="I986">
        <f t="shared" si="252"/>
        <v>1</v>
      </c>
      <c r="J986">
        <f t="shared" si="253"/>
        <v>1</v>
      </c>
      <c r="K986">
        <f t="shared" si="254"/>
        <v>1</v>
      </c>
      <c r="L986">
        <f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400.5</v>
      </c>
      <c r="M986">
        <f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400.5</v>
      </c>
      <c r="N986">
        <f t="shared" si="255"/>
        <v>400.5</v>
      </c>
      <c r="O986">
        <f t="shared" si="256"/>
        <v>400.5</v>
      </c>
      <c r="P986">
        <f>IF(I986&lt;&gt;0,(ABS(L986*Constants!$B$10)+50)/100,MAX(P985-ABS(N986*Constants!$B$4),0))</f>
        <v>0.54005</v>
      </c>
      <c r="Q986">
        <f>IF(J986&lt;&gt;0,(ABS(M986*Constants!$B$10)+50)/100,MAX(Q985-ABS(O986*Constants!$B$4),0))</f>
        <v>0.54005</v>
      </c>
      <c r="R986">
        <f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400.5</v>
      </c>
      <c r="S986">
        <f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400.5</v>
      </c>
      <c r="T986">
        <f t="shared" si="257"/>
        <v>400.5</v>
      </c>
      <c r="U986">
        <f t="shared" si="258"/>
        <v>400.5</v>
      </c>
      <c r="V986">
        <f>IF(I986&lt;&gt;0,(ABS(R986*Constants!$B$4)+50)/100,IF(R986=0,MAX((0-ABS(T986*Constants!$B$4)),0),(ABS(R986*Constants!$B$4)+50)/100))</f>
        <v>501.125</v>
      </c>
      <c r="W986">
        <f>IF(J986&lt;&gt;0,(ABS(S986*Constants!$B$4)+50)/100,IF(S986=0,MAX((0-ABS(U986*Constants!$B$4)),0),(ABS(S986*Constants!$B$4)+50)/100))</f>
        <v>501.125</v>
      </c>
      <c r="X986">
        <f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400.5</v>
      </c>
      <c r="Y986">
        <f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400.5</v>
      </c>
      <c r="Z986">
        <f t="shared" si="259"/>
        <v>400.5</v>
      </c>
      <c r="AA986">
        <f t="shared" si="260"/>
        <v>400.5</v>
      </c>
      <c r="AB986">
        <f>IF(I986&lt;&gt;0,(ABS(X986*Constants!$B$10)+50)/100,IF(X986=0,MAX((AB985-ABS(Z986*Constants!$B$4)),0),(ABS(X986*Constants!$B$4)+50)/100))</f>
        <v>0.54005</v>
      </c>
      <c r="AC986">
        <f>IF(J986&lt;&gt;0,(ABS(Y986*Constants!$B$10)+50)/100,IF(Y986=0,MAX((AC985-ABS(AA986*Constants!$B$4)),0),(ABS(Y986*Constants!$B$4)+50)/100))</f>
        <v>0.54005</v>
      </c>
      <c r="AD986">
        <f t="shared" si="261"/>
        <v>401</v>
      </c>
      <c r="AE986">
        <f t="shared" si="262"/>
        <v>400.5</v>
      </c>
      <c r="AF986">
        <f t="shared" si="263"/>
        <v>400.5</v>
      </c>
      <c r="AG986">
        <f>((Constants!$B$5*AG985)+Constants!$B$4*AD986+AH985)/(Constants!$B$5+Constants!$B$4)</f>
        <v>401</v>
      </c>
      <c r="AH986">
        <f>((Constants!$B$5*AG985)+Constants!$B$4*AD986+AH985)-(Constants!$B$5+Constants!$B$4)*AG986</f>
        <v>0</v>
      </c>
      <c r="AI986">
        <f>((Constants!$B$5*AI985)+Constants!$B$4*AE986+AJ985)/(Constants!$B$5+Constants!$B$4)</f>
        <v>400.5</v>
      </c>
      <c r="AJ986">
        <f>((Constants!$B$5*AI985)+Constants!$B$4*AE986+AJ985)-(Constants!$B$4+Constants!$B$5)*AI986</f>
        <v>0</v>
      </c>
      <c r="AK986">
        <f>((Constants!$B$5*AK985)+Constants!$B$4*AF986+AL985)/(Constants!$B$5+Constants!$B$4)</f>
        <v>400.5</v>
      </c>
      <c r="AL986">
        <f>((Constants!$B$5*AK985)+Constants!$B$4*AF986+AL985)-(Constants!$B$5+Constants!$B$4)*AK986</f>
        <v>0</v>
      </c>
      <c r="AM986">
        <f t="shared" si="264"/>
        <v>1</v>
      </c>
      <c r="AN986">
        <f t="shared" si="265"/>
        <v>1</v>
      </c>
      <c r="AO986">
        <f>(200000*(ABS(N986)-ABS(N984))+Constants!$B$7)/(2*Constants!$B$7)</f>
        <v>0.5</v>
      </c>
      <c r="AP986">
        <f>(200000*(ABS(O986)-ABS(O984))+Constants!$B$7)/(2*Constants!$B$7)</f>
        <v>0.5</v>
      </c>
      <c r="AQ986">
        <f t="shared" si="266"/>
        <v>1</v>
      </c>
      <c r="AR986">
        <f>(Constants!$B$3*Constants!$B$8*I986*K986+AS985)/(Constants!$B$9*Constants!$B$4)</f>
        <v>2.51327433628319</v>
      </c>
      <c r="AS986">
        <f>(Constants!$B$3*Constants!$B$8*I986*K986+AS985)-(AR986*Constants!$B$9*Constants!$B$4)</f>
        <v>0</v>
      </c>
      <c r="AT986">
        <f t="shared" si="267"/>
        <v>2473.06194690263</v>
      </c>
      <c r="AU986">
        <f t="array" ref="AU986">IF(SUMPRODUCT(--(SIGN(AN953:AN985)=SIGN(K954:K986)))=0,2,IF(AV985&gt;0,1,0))</f>
        <v>0</v>
      </c>
      <c r="AV986">
        <f>IF(AU986=2,ROUND(5*1000/Constants!$B$11,0),IF(AV985&gt;0,AV985-1,0))</f>
        <v>0</v>
      </c>
      <c r="AW986">
        <f t="shared" si="268"/>
        <v>0</v>
      </c>
      <c r="AX986">
        <f ca="1" t="array" ref="AX986">IF(AW986&gt;Constants!$B$12,2,IF(SUMPRODUCT(--(AX967:AX986=2))=0,0,1))</f>
        <v>2</v>
      </c>
      <c r="AZ986">
        <f t="array" ref="AZ986">IF(ABS(AG986)&gt;Constants!$B$13,2,IF(SUMPRODUCT(--(AZ966:AZ985=2))=0,0,1))</f>
        <v>0</v>
      </c>
    </row>
    <row r="987" spans="1:52">
      <c r="A987" s="3">
        <v>985</v>
      </c>
      <c r="B987">
        <f>Signals!D986</f>
        <v>1</v>
      </c>
      <c r="C987">
        <f>Signals!E986</f>
        <v>1</v>
      </c>
      <c r="D987">
        <f>Signals!G986</f>
        <v>0</v>
      </c>
      <c r="E987">
        <f>Signals!J986</f>
        <v>0</v>
      </c>
      <c r="F987">
        <f>Signals!K986</f>
        <v>0</v>
      </c>
      <c r="G987">
        <f>IF(Constants!$B$2=2,-B987,B987)</f>
        <v>1</v>
      </c>
      <c r="H987">
        <f>IF(Constants!$C$2=2,-C987,C987)</f>
        <v>1</v>
      </c>
      <c r="I987">
        <f t="shared" si="252"/>
        <v>1</v>
      </c>
      <c r="J987">
        <f t="shared" si="253"/>
        <v>1</v>
      </c>
      <c r="K987">
        <f t="shared" si="254"/>
        <v>1</v>
      </c>
      <c r="L987">
        <f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400.5</v>
      </c>
      <c r="M987">
        <f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400.5</v>
      </c>
      <c r="N987">
        <f t="shared" si="255"/>
        <v>400.5</v>
      </c>
      <c r="O987">
        <f t="shared" si="256"/>
        <v>400.5</v>
      </c>
      <c r="P987">
        <f>IF(I987&lt;&gt;0,(ABS(L987*Constants!$B$10)+50)/100,MAX(P986-ABS(N987*Constants!$B$4),0))</f>
        <v>0.54005</v>
      </c>
      <c r="Q987">
        <f>IF(J987&lt;&gt;0,(ABS(M987*Constants!$B$10)+50)/100,MAX(Q986-ABS(O987*Constants!$B$4),0))</f>
        <v>0.54005</v>
      </c>
      <c r="R987">
        <f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400.5</v>
      </c>
      <c r="S987">
        <f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400.5</v>
      </c>
      <c r="T987">
        <f t="shared" si="257"/>
        <v>400.5</v>
      </c>
      <c r="U987">
        <f t="shared" si="258"/>
        <v>400.5</v>
      </c>
      <c r="V987">
        <f>IF(I987&lt;&gt;0,(ABS(R987*Constants!$B$4)+50)/100,IF(R987=0,MAX((0-ABS(T987*Constants!$B$4)),0),(ABS(R987*Constants!$B$4)+50)/100))</f>
        <v>501.125</v>
      </c>
      <c r="W987">
        <f>IF(J987&lt;&gt;0,(ABS(S987*Constants!$B$4)+50)/100,IF(S987=0,MAX((0-ABS(U987*Constants!$B$4)),0),(ABS(S987*Constants!$B$4)+50)/100))</f>
        <v>501.125</v>
      </c>
      <c r="X987">
        <f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400.5</v>
      </c>
      <c r="Y987">
        <f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400.5</v>
      </c>
      <c r="Z987">
        <f t="shared" si="259"/>
        <v>400.5</v>
      </c>
      <c r="AA987">
        <f t="shared" si="260"/>
        <v>400.5</v>
      </c>
      <c r="AB987">
        <f>IF(I987&lt;&gt;0,(ABS(X987*Constants!$B$10)+50)/100,IF(X987=0,MAX((AB986-ABS(Z987*Constants!$B$4)),0),(ABS(X987*Constants!$B$4)+50)/100))</f>
        <v>0.54005</v>
      </c>
      <c r="AC987">
        <f>IF(J987&lt;&gt;0,(ABS(Y987*Constants!$B$10)+50)/100,IF(Y987=0,MAX((AC986-ABS(AA987*Constants!$B$4)),0),(ABS(Y987*Constants!$B$4)+50)/100))</f>
        <v>0.54005</v>
      </c>
      <c r="AD987">
        <f t="shared" si="261"/>
        <v>401</v>
      </c>
      <c r="AE987">
        <f t="shared" si="262"/>
        <v>400.5</v>
      </c>
      <c r="AF987">
        <f t="shared" si="263"/>
        <v>400.5</v>
      </c>
      <c r="AG987">
        <f>((Constants!$B$5*AG986)+Constants!$B$4*AD987+AH986)/(Constants!$B$5+Constants!$B$4)</f>
        <v>401</v>
      </c>
      <c r="AH987">
        <f>((Constants!$B$5*AG986)+Constants!$B$4*AD987+AH986)-(Constants!$B$5+Constants!$B$4)*AG987</f>
        <v>0</v>
      </c>
      <c r="AI987">
        <f>((Constants!$B$5*AI986)+Constants!$B$4*AE987+AJ986)/(Constants!$B$5+Constants!$B$4)</f>
        <v>400.5</v>
      </c>
      <c r="AJ987">
        <f>((Constants!$B$5*AI986)+Constants!$B$4*AE987+AJ986)-(Constants!$B$4+Constants!$B$5)*AI987</f>
        <v>0</v>
      </c>
      <c r="AK987">
        <f>((Constants!$B$5*AK986)+Constants!$B$4*AF987+AL986)/(Constants!$B$5+Constants!$B$4)</f>
        <v>400.5</v>
      </c>
      <c r="AL987">
        <f>((Constants!$B$5*AK986)+Constants!$B$4*AF987+AL986)-(Constants!$B$5+Constants!$B$4)*AK987</f>
        <v>0</v>
      </c>
      <c r="AM987">
        <f t="shared" si="264"/>
        <v>1</v>
      </c>
      <c r="AN987">
        <f t="shared" si="265"/>
        <v>1</v>
      </c>
      <c r="AO987">
        <f>(200000*(ABS(N987)-ABS(N985))+Constants!$B$7)/(2*Constants!$B$7)</f>
        <v>0.5</v>
      </c>
      <c r="AP987">
        <f>(200000*(ABS(O987)-ABS(O985))+Constants!$B$7)/(2*Constants!$B$7)</f>
        <v>0.5</v>
      </c>
      <c r="AQ987">
        <f t="shared" si="266"/>
        <v>1</v>
      </c>
      <c r="AR987">
        <f>(Constants!$B$3*Constants!$B$8*I987*K987+AS986)/(Constants!$B$9*Constants!$B$4)</f>
        <v>2.51327433628319</v>
      </c>
      <c r="AS987">
        <f>(Constants!$B$3*Constants!$B$8*I987*K987+AS986)-(AR987*Constants!$B$9*Constants!$B$4)</f>
        <v>0</v>
      </c>
      <c r="AT987">
        <f t="shared" si="267"/>
        <v>2475.57522123891</v>
      </c>
      <c r="AU987">
        <f t="array" ref="AU987">IF(SUMPRODUCT(--(SIGN(AN954:AN986)=SIGN(K955:K987)))=0,2,IF(AV986&gt;0,1,0))</f>
        <v>0</v>
      </c>
      <c r="AV987">
        <f>IF(AU987=2,ROUND(5*1000/Constants!$B$11,0),IF(AV986&gt;0,AV986-1,0))</f>
        <v>0</v>
      </c>
      <c r="AW987">
        <f t="shared" si="268"/>
        <v>0</v>
      </c>
      <c r="AX987">
        <f ca="1" t="array" ref="AX987">IF(AW987&gt;Constants!$B$12,2,IF(SUMPRODUCT(--(AX968:AX987=2))=0,0,1))</f>
        <v>2</v>
      </c>
      <c r="AZ987">
        <f t="array" ref="AZ987">IF(ABS(AG987)&gt;Constants!$B$13,2,IF(SUMPRODUCT(--(AZ967:AZ986=2))=0,0,1))</f>
        <v>0</v>
      </c>
    </row>
    <row r="988" spans="1:52">
      <c r="A988" s="3">
        <v>986</v>
      </c>
      <c r="B988">
        <f>Signals!D987</f>
        <v>1</v>
      </c>
      <c r="C988">
        <f>Signals!E987</f>
        <v>1</v>
      </c>
      <c r="D988">
        <f>Signals!G987</f>
        <v>0</v>
      </c>
      <c r="E988">
        <f>Signals!J987</f>
        <v>0</v>
      </c>
      <c r="F988">
        <f>Signals!K987</f>
        <v>0</v>
      </c>
      <c r="G988">
        <f>IF(Constants!$B$2=2,-B988,B988)</f>
        <v>1</v>
      </c>
      <c r="H988">
        <f>IF(Constants!$C$2=2,-C988,C988)</f>
        <v>1</v>
      </c>
      <c r="I988">
        <f t="shared" si="252"/>
        <v>1</v>
      </c>
      <c r="J988">
        <f t="shared" si="253"/>
        <v>1</v>
      </c>
      <c r="K988">
        <f t="shared" si="254"/>
        <v>1</v>
      </c>
      <c r="L988">
        <f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400.5</v>
      </c>
      <c r="M988">
        <f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400.5</v>
      </c>
      <c r="N988">
        <f t="shared" si="255"/>
        <v>400.5</v>
      </c>
      <c r="O988">
        <f t="shared" si="256"/>
        <v>400.5</v>
      </c>
      <c r="P988">
        <f>IF(I988&lt;&gt;0,(ABS(L988*Constants!$B$10)+50)/100,MAX(P987-ABS(N988*Constants!$B$4),0))</f>
        <v>0.54005</v>
      </c>
      <c r="Q988">
        <f>IF(J988&lt;&gt;0,(ABS(M988*Constants!$B$10)+50)/100,MAX(Q987-ABS(O988*Constants!$B$4),0))</f>
        <v>0.54005</v>
      </c>
      <c r="R988">
        <f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400.5</v>
      </c>
      <c r="S988">
        <f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400.5</v>
      </c>
      <c r="T988">
        <f t="shared" si="257"/>
        <v>400.5</v>
      </c>
      <c r="U988">
        <f t="shared" si="258"/>
        <v>400.5</v>
      </c>
      <c r="V988">
        <f>IF(I988&lt;&gt;0,(ABS(R988*Constants!$B$4)+50)/100,IF(R988=0,MAX((0-ABS(T988*Constants!$B$4)),0),(ABS(R988*Constants!$B$4)+50)/100))</f>
        <v>501.125</v>
      </c>
      <c r="W988">
        <f>IF(J988&lt;&gt;0,(ABS(S988*Constants!$B$4)+50)/100,IF(S988=0,MAX((0-ABS(U988*Constants!$B$4)),0),(ABS(S988*Constants!$B$4)+50)/100))</f>
        <v>501.125</v>
      </c>
      <c r="X988">
        <f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400.5</v>
      </c>
      <c r="Y988">
        <f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400.5</v>
      </c>
      <c r="Z988">
        <f t="shared" si="259"/>
        <v>400.5</v>
      </c>
      <c r="AA988">
        <f t="shared" si="260"/>
        <v>400.5</v>
      </c>
      <c r="AB988">
        <f>IF(I988&lt;&gt;0,(ABS(X988*Constants!$B$10)+50)/100,IF(X988=0,MAX((AB987-ABS(Z988*Constants!$B$4)),0),(ABS(X988*Constants!$B$4)+50)/100))</f>
        <v>0.54005</v>
      </c>
      <c r="AC988">
        <f>IF(J988&lt;&gt;0,(ABS(Y988*Constants!$B$10)+50)/100,IF(Y988=0,MAX((AC987-ABS(AA988*Constants!$B$4)),0),(ABS(Y988*Constants!$B$4)+50)/100))</f>
        <v>0.54005</v>
      </c>
      <c r="AD988">
        <f t="shared" si="261"/>
        <v>401</v>
      </c>
      <c r="AE988">
        <f t="shared" si="262"/>
        <v>400.5</v>
      </c>
      <c r="AF988">
        <f t="shared" si="263"/>
        <v>400.5</v>
      </c>
      <c r="AG988">
        <f>((Constants!$B$5*AG987)+Constants!$B$4*AD988+AH987)/(Constants!$B$5+Constants!$B$4)</f>
        <v>401</v>
      </c>
      <c r="AH988">
        <f>((Constants!$B$5*AG987)+Constants!$B$4*AD988+AH987)-(Constants!$B$5+Constants!$B$4)*AG988</f>
        <v>0</v>
      </c>
      <c r="AI988">
        <f>((Constants!$B$5*AI987)+Constants!$B$4*AE988+AJ987)/(Constants!$B$5+Constants!$B$4)</f>
        <v>400.5</v>
      </c>
      <c r="AJ988">
        <f>((Constants!$B$5*AI987)+Constants!$B$4*AE988+AJ987)-(Constants!$B$4+Constants!$B$5)*AI988</f>
        <v>0</v>
      </c>
      <c r="AK988">
        <f>((Constants!$B$5*AK987)+Constants!$B$4*AF988+AL987)/(Constants!$B$5+Constants!$B$4)</f>
        <v>400.5</v>
      </c>
      <c r="AL988">
        <f>((Constants!$B$5*AK987)+Constants!$B$4*AF988+AL987)-(Constants!$B$5+Constants!$B$4)*AK988</f>
        <v>0</v>
      </c>
      <c r="AM988">
        <f t="shared" si="264"/>
        <v>1</v>
      </c>
      <c r="AN988">
        <f t="shared" si="265"/>
        <v>1</v>
      </c>
      <c r="AO988">
        <f>(200000*(ABS(N988)-ABS(N986))+Constants!$B$7)/(2*Constants!$B$7)</f>
        <v>0.5</v>
      </c>
      <c r="AP988">
        <f>(200000*(ABS(O988)-ABS(O986))+Constants!$B$7)/(2*Constants!$B$7)</f>
        <v>0.5</v>
      </c>
      <c r="AQ988">
        <f t="shared" si="266"/>
        <v>1</v>
      </c>
      <c r="AR988">
        <f>(Constants!$B$3*Constants!$B$8*I988*K988+AS987)/(Constants!$B$9*Constants!$B$4)</f>
        <v>2.51327433628319</v>
      </c>
      <c r="AS988">
        <f>(Constants!$B$3*Constants!$B$8*I988*K988+AS987)-(AR988*Constants!$B$9*Constants!$B$4)</f>
        <v>0</v>
      </c>
      <c r="AT988">
        <f t="shared" si="267"/>
        <v>2478.0884955752</v>
      </c>
      <c r="AU988">
        <f t="array" ref="AU988">IF(SUMPRODUCT(--(SIGN(AN955:AN987)=SIGN(K956:K988)))=0,2,IF(AV987&gt;0,1,0))</f>
        <v>0</v>
      </c>
      <c r="AV988">
        <f>IF(AU988=2,ROUND(5*1000/Constants!$B$11,0),IF(AV987&gt;0,AV987-1,0))</f>
        <v>0</v>
      </c>
      <c r="AW988">
        <f t="shared" si="268"/>
        <v>0</v>
      </c>
      <c r="AX988">
        <f ca="1" t="array" ref="AX988">IF(AW988&gt;Constants!$B$12,2,IF(SUMPRODUCT(--(AX969:AX988=2))=0,0,1))</f>
        <v>2</v>
      </c>
      <c r="AZ988">
        <f t="array" ref="AZ988">IF(ABS(AG988)&gt;Constants!$B$13,2,IF(SUMPRODUCT(--(AZ968:AZ987=2))=0,0,1))</f>
        <v>0</v>
      </c>
    </row>
    <row r="989" spans="1:52">
      <c r="A989" s="3">
        <v>987</v>
      </c>
      <c r="B989">
        <f>Signals!D988</f>
        <v>1</v>
      </c>
      <c r="C989">
        <f>Signals!E988</f>
        <v>1</v>
      </c>
      <c r="D989">
        <f>Signals!G988</f>
        <v>0</v>
      </c>
      <c r="E989">
        <f>Signals!J988</f>
        <v>0</v>
      </c>
      <c r="F989">
        <f>Signals!K988</f>
        <v>0</v>
      </c>
      <c r="G989">
        <f>IF(Constants!$B$2=2,-B989,B989)</f>
        <v>1</v>
      </c>
      <c r="H989">
        <f>IF(Constants!$C$2=2,-C989,C989)</f>
        <v>1</v>
      </c>
      <c r="I989">
        <f t="shared" si="252"/>
        <v>1</v>
      </c>
      <c r="J989">
        <f t="shared" si="253"/>
        <v>1</v>
      </c>
      <c r="K989">
        <f t="shared" si="254"/>
        <v>1</v>
      </c>
      <c r="L989">
        <f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400.5</v>
      </c>
      <c r="M989">
        <f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400.5</v>
      </c>
      <c r="N989">
        <f t="shared" si="255"/>
        <v>400.5</v>
      </c>
      <c r="O989">
        <f t="shared" si="256"/>
        <v>400.5</v>
      </c>
      <c r="P989">
        <f>IF(I989&lt;&gt;0,(ABS(L989*Constants!$B$10)+50)/100,MAX(P988-ABS(N989*Constants!$B$4),0))</f>
        <v>0.54005</v>
      </c>
      <c r="Q989">
        <f>IF(J989&lt;&gt;0,(ABS(M989*Constants!$B$10)+50)/100,MAX(Q988-ABS(O989*Constants!$B$4),0))</f>
        <v>0.54005</v>
      </c>
      <c r="R989">
        <f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400.5</v>
      </c>
      <c r="S989">
        <f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400.5</v>
      </c>
      <c r="T989">
        <f t="shared" si="257"/>
        <v>400.5</v>
      </c>
      <c r="U989">
        <f t="shared" si="258"/>
        <v>400.5</v>
      </c>
      <c r="V989">
        <f>IF(I989&lt;&gt;0,(ABS(R989*Constants!$B$4)+50)/100,IF(R989=0,MAX((0-ABS(T989*Constants!$B$4)),0),(ABS(R989*Constants!$B$4)+50)/100))</f>
        <v>501.125</v>
      </c>
      <c r="W989">
        <f>IF(J989&lt;&gt;0,(ABS(S989*Constants!$B$4)+50)/100,IF(S989=0,MAX((0-ABS(U989*Constants!$B$4)),0),(ABS(S989*Constants!$B$4)+50)/100))</f>
        <v>501.125</v>
      </c>
      <c r="X989">
        <f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400.5</v>
      </c>
      <c r="Y989">
        <f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400.5</v>
      </c>
      <c r="Z989">
        <f t="shared" si="259"/>
        <v>400.5</v>
      </c>
      <c r="AA989">
        <f t="shared" si="260"/>
        <v>400.5</v>
      </c>
      <c r="AB989">
        <f>IF(I989&lt;&gt;0,(ABS(X989*Constants!$B$10)+50)/100,IF(X989=0,MAX((AB988-ABS(Z989*Constants!$B$4)),0),(ABS(X989*Constants!$B$4)+50)/100))</f>
        <v>0.54005</v>
      </c>
      <c r="AC989">
        <f>IF(J989&lt;&gt;0,(ABS(Y989*Constants!$B$10)+50)/100,IF(Y989=0,MAX((AC988-ABS(AA989*Constants!$B$4)),0),(ABS(Y989*Constants!$B$4)+50)/100))</f>
        <v>0.54005</v>
      </c>
      <c r="AD989">
        <f t="shared" si="261"/>
        <v>401</v>
      </c>
      <c r="AE989">
        <f t="shared" si="262"/>
        <v>400.5</v>
      </c>
      <c r="AF989">
        <f t="shared" si="263"/>
        <v>400.5</v>
      </c>
      <c r="AG989">
        <f>((Constants!$B$5*AG988)+Constants!$B$4*AD989+AH988)/(Constants!$B$5+Constants!$B$4)</f>
        <v>401</v>
      </c>
      <c r="AH989">
        <f>((Constants!$B$5*AG988)+Constants!$B$4*AD989+AH988)-(Constants!$B$5+Constants!$B$4)*AG989</f>
        <v>0</v>
      </c>
      <c r="AI989">
        <f>((Constants!$B$5*AI988)+Constants!$B$4*AE989+AJ988)/(Constants!$B$5+Constants!$B$4)</f>
        <v>400.5</v>
      </c>
      <c r="AJ989">
        <f>((Constants!$B$5*AI988)+Constants!$B$4*AE989+AJ988)-(Constants!$B$4+Constants!$B$5)*AI989</f>
        <v>0</v>
      </c>
      <c r="AK989">
        <f>((Constants!$B$5*AK988)+Constants!$B$4*AF989+AL988)/(Constants!$B$5+Constants!$B$4)</f>
        <v>400.5</v>
      </c>
      <c r="AL989">
        <f>((Constants!$B$5*AK988)+Constants!$B$4*AF989+AL988)-(Constants!$B$5+Constants!$B$4)*AK989</f>
        <v>0</v>
      </c>
      <c r="AM989">
        <f t="shared" si="264"/>
        <v>1</v>
      </c>
      <c r="AN989">
        <f t="shared" si="265"/>
        <v>1</v>
      </c>
      <c r="AO989">
        <f>(200000*(ABS(N989)-ABS(N987))+Constants!$B$7)/(2*Constants!$B$7)</f>
        <v>0.5</v>
      </c>
      <c r="AP989">
        <f>(200000*(ABS(O989)-ABS(O987))+Constants!$B$7)/(2*Constants!$B$7)</f>
        <v>0.5</v>
      </c>
      <c r="AQ989">
        <f t="shared" si="266"/>
        <v>1</v>
      </c>
      <c r="AR989">
        <f>(Constants!$B$3*Constants!$B$8*I989*K989+AS988)/(Constants!$B$9*Constants!$B$4)</f>
        <v>2.51327433628319</v>
      </c>
      <c r="AS989">
        <f>(Constants!$B$3*Constants!$B$8*I989*K989+AS988)-(AR989*Constants!$B$9*Constants!$B$4)</f>
        <v>0</v>
      </c>
      <c r="AT989">
        <f t="shared" si="267"/>
        <v>2480.60176991148</v>
      </c>
      <c r="AU989">
        <f t="array" ref="AU989">IF(SUMPRODUCT(--(SIGN(AN956:AN988)=SIGN(K957:K989)))=0,2,IF(AV988&gt;0,1,0))</f>
        <v>0</v>
      </c>
      <c r="AV989">
        <f>IF(AU989=2,ROUND(5*1000/Constants!$B$11,0),IF(AV988&gt;0,AV988-1,0))</f>
        <v>0</v>
      </c>
      <c r="AW989">
        <f t="shared" si="268"/>
        <v>0</v>
      </c>
      <c r="AX989">
        <f ca="1" t="array" ref="AX989">IF(AW989&gt;Constants!$B$12,2,IF(SUMPRODUCT(--(AX970:AX989=2))=0,0,1))</f>
        <v>2</v>
      </c>
      <c r="AZ989">
        <f t="array" ref="AZ989">IF(ABS(AG989)&gt;Constants!$B$13,2,IF(SUMPRODUCT(--(AZ969:AZ988=2))=0,0,1))</f>
        <v>0</v>
      </c>
    </row>
    <row r="990" spans="1:52">
      <c r="A990" s="3">
        <v>988</v>
      </c>
      <c r="B990">
        <f>Signals!D989</f>
        <v>1</v>
      </c>
      <c r="C990">
        <f>Signals!E989</f>
        <v>1</v>
      </c>
      <c r="D990">
        <f>Signals!G989</f>
        <v>0</v>
      </c>
      <c r="E990">
        <f>Signals!J989</f>
        <v>0</v>
      </c>
      <c r="F990">
        <f>Signals!K989</f>
        <v>0</v>
      </c>
      <c r="G990">
        <f>IF(Constants!$B$2=2,-B990,B990)</f>
        <v>1</v>
      </c>
      <c r="H990">
        <f>IF(Constants!$C$2=2,-C990,C990)</f>
        <v>1</v>
      </c>
      <c r="I990">
        <f t="shared" si="252"/>
        <v>1</v>
      </c>
      <c r="J990">
        <f t="shared" si="253"/>
        <v>1</v>
      </c>
      <c r="K990">
        <f t="shared" si="254"/>
        <v>1</v>
      </c>
      <c r="L990">
        <f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400.5</v>
      </c>
      <c r="M990">
        <f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400.5</v>
      </c>
      <c r="N990">
        <f t="shared" si="255"/>
        <v>400.5</v>
      </c>
      <c r="O990">
        <f t="shared" si="256"/>
        <v>400.5</v>
      </c>
      <c r="P990">
        <f>IF(I990&lt;&gt;0,(ABS(L990*Constants!$B$10)+50)/100,MAX(P989-ABS(N990*Constants!$B$4),0))</f>
        <v>0.54005</v>
      </c>
      <c r="Q990">
        <f>IF(J990&lt;&gt;0,(ABS(M990*Constants!$B$10)+50)/100,MAX(Q989-ABS(O990*Constants!$B$4),0))</f>
        <v>0.54005</v>
      </c>
      <c r="R990">
        <f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400.5</v>
      </c>
      <c r="S990">
        <f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400.5</v>
      </c>
      <c r="T990">
        <f t="shared" si="257"/>
        <v>400.5</v>
      </c>
      <c r="U990">
        <f t="shared" si="258"/>
        <v>400.5</v>
      </c>
      <c r="V990">
        <f>IF(I990&lt;&gt;0,(ABS(R990*Constants!$B$4)+50)/100,IF(R990=0,MAX((0-ABS(T990*Constants!$B$4)),0),(ABS(R990*Constants!$B$4)+50)/100))</f>
        <v>501.125</v>
      </c>
      <c r="W990">
        <f>IF(J990&lt;&gt;0,(ABS(S990*Constants!$B$4)+50)/100,IF(S990=0,MAX((0-ABS(U990*Constants!$B$4)),0),(ABS(S990*Constants!$B$4)+50)/100))</f>
        <v>501.125</v>
      </c>
      <c r="X990">
        <f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400.5</v>
      </c>
      <c r="Y990">
        <f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400.5</v>
      </c>
      <c r="Z990">
        <f t="shared" si="259"/>
        <v>400.5</v>
      </c>
      <c r="AA990">
        <f t="shared" si="260"/>
        <v>400.5</v>
      </c>
      <c r="AB990">
        <f>IF(I990&lt;&gt;0,(ABS(X990*Constants!$B$10)+50)/100,IF(X990=0,MAX((AB989-ABS(Z990*Constants!$B$4)),0),(ABS(X990*Constants!$B$4)+50)/100))</f>
        <v>0.54005</v>
      </c>
      <c r="AC990">
        <f>IF(J990&lt;&gt;0,(ABS(Y990*Constants!$B$10)+50)/100,IF(Y990=0,MAX((AC989-ABS(AA990*Constants!$B$4)),0),(ABS(Y990*Constants!$B$4)+50)/100))</f>
        <v>0.54005</v>
      </c>
      <c r="AD990">
        <f t="shared" si="261"/>
        <v>401</v>
      </c>
      <c r="AE990">
        <f t="shared" si="262"/>
        <v>400.5</v>
      </c>
      <c r="AF990">
        <f t="shared" si="263"/>
        <v>400.5</v>
      </c>
      <c r="AG990">
        <f>((Constants!$B$5*AG989)+Constants!$B$4*AD990+AH989)/(Constants!$B$5+Constants!$B$4)</f>
        <v>401</v>
      </c>
      <c r="AH990">
        <f>((Constants!$B$5*AG989)+Constants!$B$4*AD990+AH989)-(Constants!$B$5+Constants!$B$4)*AG990</f>
        <v>0</v>
      </c>
      <c r="AI990">
        <f>((Constants!$B$5*AI989)+Constants!$B$4*AE990+AJ989)/(Constants!$B$5+Constants!$B$4)</f>
        <v>400.5</v>
      </c>
      <c r="AJ990">
        <f>((Constants!$B$5*AI989)+Constants!$B$4*AE990+AJ989)-(Constants!$B$4+Constants!$B$5)*AI990</f>
        <v>0</v>
      </c>
      <c r="AK990">
        <f>((Constants!$B$5*AK989)+Constants!$B$4*AF990+AL989)/(Constants!$B$5+Constants!$B$4)</f>
        <v>400.5</v>
      </c>
      <c r="AL990">
        <f>((Constants!$B$5*AK989)+Constants!$B$4*AF990+AL989)-(Constants!$B$5+Constants!$B$4)*AK990</f>
        <v>0</v>
      </c>
      <c r="AM990">
        <f t="shared" si="264"/>
        <v>1</v>
      </c>
      <c r="AN990">
        <f t="shared" si="265"/>
        <v>1</v>
      </c>
      <c r="AO990">
        <f>(200000*(ABS(N990)-ABS(N988))+Constants!$B$7)/(2*Constants!$B$7)</f>
        <v>0.5</v>
      </c>
      <c r="AP990">
        <f>(200000*(ABS(O990)-ABS(O988))+Constants!$B$7)/(2*Constants!$B$7)</f>
        <v>0.5</v>
      </c>
      <c r="AQ990">
        <f t="shared" si="266"/>
        <v>1</v>
      </c>
      <c r="AR990">
        <f>(Constants!$B$3*Constants!$B$8*I990*K990+AS989)/(Constants!$B$9*Constants!$B$4)</f>
        <v>2.51327433628319</v>
      </c>
      <c r="AS990">
        <f>(Constants!$B$3*Constants!$B$8*I990*K990+AS989)-(AR990*Constants!$B$9*Constants!$B$4)</f>
        <v>0</v>
      </c>
      <c r="AT990">
        <f t="shared" si="267"/>
        <v>2483.11504424776</v>
      </c>
      <c r="AU990">
        <f t="array" ref="AU990">IF(SUMPRODUCT(--(SIGN(AN957:AN989)=SIGN(K958:K990)))=0,2,IF(AV989&gt;0,1,0))</f>
        <v>0</v>
      </c>
      <c r="AV990">
        <f>IF(AU990=2,ROUND(5*1000/Constants!$B$11,0),IF(AV989&gt;0,AV989-1,0))</f>
        <v>0</v>
      </c>
      <c r="AW990">
        <f t="shared" si="268"/>
        <v>0</v>
      </c>
      <c r="AX990">
        <f ca="1" t="array" ref="AX990">IF(AW990&gt;Constants!$B$12,2,IF(SUMPRODUCT(--(AX971:AX990=2))=0,0,1))</f>
        <v>2</v>
      </c>
      <c r="AZ990">
        <f t="array" ref="AZ990">IF(ABS(AG990)&gt;Constants!$B$13,2,IF(SUMPRODUCT(--(AZ970:AZ989=2))=0,0,1))</f>
        <v>0</v>
      </c>
    </row>
    <row r="991" spans="1:52">
      <c r="A991" s="3">
        <v>989</v>
      </c>
      <c r="B991">
        <f>Signals!D990</f>
        <v>1</v>
      </c>
      <c r="C991">
        <f>Signals!E990</f>
        <v>1</v>
      </c>
      <c r="D991">
        <f>Signals!G990</f>
        <v>0</v>
      </c>
      <c r="E991">
        <f>Signals!J990</f>
        <v>0</v>
      </c>
      <c r="F991">
        <f>Signals!K990</f>
        <v>0</v>
      </c>
      <c r="G991">
        <f>IF(Constants!$B$2=2,-B991,B991)</f>
        <v>1</v>
      </c>
      <c r="H991">
        <f>IF(Constants!$C$2=2,-C991,C991)</f>
        <v>1</v>
      </c>
      <c r="I991">
        <f t="shared" si="252"/>
        <v>1</v>
      </c>
      <c r="J991">
        <f t="shared" si="253"/>
        <v>1</v>
      </c>
      <c r="K991">
        <f t="shared" si="254"/>
        <v>1</v>
      </c>
      <c r="L991">
        <f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400.5</v>
      </c>
      <c r="M991">
        <f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400.5</v>
      </c>
      <c r="N991">
        <f t="shared" si="255"/>
        <v>400.5</v>
      </c>
      <c r="O991">
        <f t="shared" si="256"/>
        <v>400.5</v>
      </c>
      <c r="P991">
        <f>IF(I991&lt;&gt;0,(ABS(L991*Constants!$B$10)+50)/100,MAX(P990-ABS(N991*Constants!$B$4),0))</f>
        <v>0.54005</v>
      </c>
      <c r="Q991">
        <f>IF(J991&lt;&gt;0,(ABS(M991*Constants!$B$10)+50)/100,MAX(Q990-ABS(O991*Constants!$B$4),0))</f>
        <v>0.54005</v>
      </c>
      <c r="R991">
        <f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400.5</v>
      </c>
      <c r="S991">
        <f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400.5</v>
      </c>
      <c r="T991">
        <f t="shared" si="257"/>
        <v>400.5</v>
      </c>
      <c r="U991">
        <f t="shared" si="258"/>
        <v>400.5</v>
      </c>
      <c r="V991">
        <f>IF(I991&lt;&gt;0,(ABS(R991*Constants!$B$4)+50)/100,IF(R991=0,MAX((0-ABS(T991*Constants!$B$4)),0),(ABS(R991*Constants!$B$4)+50)/100))</f>
        <v>501.125</v>
      </c>
      <c r="W991">
        <f>IF(J991&lt;&gt;0,(ABS(S991*Constants!$B$4)+50)/100,IF(S991=0,MAX((0-ABS(U991*Constants!$B$4)),0),(ABS(S991*Constants!$B$4)+50)/100))</f>
        <v>501.125</v>
      </c>
      <c r="X991">
        <f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400.5</v>
      </c>
      <c r="Y991">
        <f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400.5</v>
      </c>
      <c r="Z991">
        <f t="shared" si="259"/>
        <v>400.5</v>
      </c>
      <c r="AA991">
        <f t="shared" si="260"/>
        <v>400.5</v>
      </c>
      <c r="AB991">
        <f>IF(I991&lt;&gt;0,(ABS(X991*Constants!$B$10)+50)/100,IF(X991=0,MAX((AB990-ABS(Z991*Constants!$B$4)),0),(ABS(X991*Constants!$B$4)+50)/100))</f>
        <v>0.54005</v>
      </c>
      <c r="AC991">
        <f>IF(J991&lt;&gt;0,(ABS(Y991*Constants!$B$10)+50)/100,IF(Y991=0,MAX((AC990-ABS(AA991*Constants!$B$4)),0),(ABS(Y991*Constants!$B$4)+50)/100))</f>
        <v>0.54005</v>
      </c>
      <c r="AD991">
        <f t="shared" si="261"/>
        <v>401</v>
      </c>
      <c r="AE991">
        <f t="shared" si="262"/>
        <v>400.5</v>
      </c>
      <c r="AF991">
        <f t="shared" si="263"/>
        <v>400.5</v>
      </c>
      <c r="AG991">
        <f>((Constants!$B$5*AG990)+Constants!$B$4*AD991+AH990)/(Constants!$B$5+Constants!$B$4)</f>
        <v>401</v>
      </c>
      <c r="AH991">
        <f>((Constants!$B$5*AG990)+Constants!$B$4*AD991+AH990)-(Constants!$B$5+Constants!$B$4)*AG991</f>
        <v>0</v>
      </c>
      <c r="AI991">
        <f>((Constants!$B$5*AI990)+Constants!$B$4*AE991+AJ990)/(Constants!$B$5+Constants!$B$4)</f>
        <v>400.5</v>
      </c>
      <c r="AJ991">
        <f>((Constants!$B$5*AI990)+Constants!$B$4*AE991+AJ990)-(Constants!$B$4+Constants!$B$5)*AI991</f>
        <v>0</v>
      </c>
      <c r="AK991">
        <f>((Constants!$B$5*AK990)+Constants!$B$4*AF991+AL990)/(Constants!$B$5+Constants!$B$4)</f>
        <v>400.5</v>
      </c>
      <c r="AL991">
        <f>((Constants!$B$5*AK990)+Constants!$B$4*AF991+AL990)-(Constants!$B$5+Constants!$B$4)*AK991</f>
        <v>0</v>
      </c>
      <c r="AM991">
        <f t="shared" si="264"/>
        <v>1</v>
      </c>
      <c r="AN991">
        <f t="shared" si="265"/>
        <v>1</v>
      </c>
      <c r="AO991">
        <f>(200000*(ABS(N991)-ABS(N989))+Constants!$B$7)/(2*Constants!$B$7)</f>
        <v>0.5</v>
      </c>
      <c r="AP991">
        <f>(200000*(ABS(O991)-ABS(O989))+Constants!$B$7)/(2*Constants!$B$7)</f>
        <v>0.5</v>
      </c>
      <c r="AQ991">
        <f t="shared" si="266"/>
        <v>1</v>
      </c>
      <c r="AR991">
        <f>(Constants!$B$3*Constants!$B$8*I991*K991+AS990)/(Constants!$B$9*Constants!$B$4)</f>
        <v>2.51327433628319</v>
      </c>
      <c r="AS991">
        <f>(Constants!$B$3*Constants!$B$8*I991*K991+AS990)-(AR991*Constants!$B$9*Constants!$B$4)</f>
        <v>0</v>
      </c>
      <c r="AT991">
        <f t="shared" si="267"/>
        <v>2485.62831858405</v>
      </c>
      <c r="AU991">
        <f t="array" ref="AU991">IF(SUMPRODUCT(--(SIGN(AN958:AN990)=SIGN(K959:K991)))=0,2,IF(AV990&gt;0,1,0))</f>
        <v>0</v>
      </c>
      <c r="AV991">
        <f>IF(AU991=2,ROUND(5*1000/Constants!$B$11,0),IF(AV990&gt;0,AV990-1,0))</f>
        <v>0</v>
      </c>
      <c r="AW991">
        <f t="shared" si="268"/>
        <v>0</v>
      </c>
      <c r="AX991">
        <f ca="1" t="array" ref="AX991">IF(AW991&gt;Constants!$B$12,2,IF(SUMPRODUCT(--(AX972:AX991=2))=0,0,1))</f>
        <v>2</v>
      </c>
      <c r="AZ991">
        <f t="array" ref="AZ991">IF(ABS(AG991)&gt;Constants!$B$13,2,IF(SUMPRODUCT(--(AZ971:AZ990=2))=0,0,1))</f>
        <v>0</v>
      </c>
    </row>
    <row r="992" spans="1:52">
      <c r="A992" s="3">
        <v>990</v>
      </c>
      <c r="B992">
        <f>Signals!D991</f>
        <v>1</v>
      </c>
      <c r="C992">
        <f>Signals!E991</f>
        <v>1</v>
      </c>
      <c r="D992">
        <f>Signals!G991</f>
        <v>0</v>
      </c>
      <c r="E992">
        <f>Signals!J991</f>
        <v>0</v>
      </c>
      <c r="F992">
        <f>Signals!K991</f>
        <v>0</v>
      </c>
      <c r="G992">
        <f>IF(Constants!$B$2=2,-B992,B992)</f>
        <v>1</v>
      </c>
      <c r="H992">
        <f>IF(Constants!$C$2=2,-C992,C992)</f>
        <v>1</v>
      </c>
      <c r="I992">
        <f t="shared" si="252"/>
        <v>1</v>
      </c>
      <c r="J992">
        <f t="shared" si="253"/>
        <v>1</v>
      </c>
      <c r="K992">
        <f t="shared" si="254"/>
        <v>1</v>
      </c>
      <c r="L992">
        <f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400.5</v>
      </c>
      <c r="M992">
        <f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400.5</v>
      </c>
      <c r="N992">
        <f t="shared" si="255"/>
        <v>400.5</v>
      </c>
      <c r="O992">
        <f t="shared" si="256"/>
        <v>400.5</v>
      </c>
      <c r="P992">
        <f>IF(I992&lt;&gt;0,(ABS(L992*Constants!$B$10)+50)/100,MAX(P991-ABS(N992*Constants!$B$4),0))</f>
        <v>0.54005</v>
      </c>
      <c r="Q992">
        <f>IF(J992&lt;&gt;0,(ABS(M992*Constants!$B$10)+50)/100,MAX(Q991-ABS(O992*Constants!$B$4),0))</f>
        <v>0.54005</v>
      </c>
      <c r="R992">
        <f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400.5</v>
      </c>
      <c r="S992">
        <f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400.5</v>
      </c>
      <c r="T992">
        <f t="shared" si="257"/>
        <v>400.5</v>
      </c>
      <c r="U992">
        <f t="shared" si="258"/>
        <v>400.5</v>
      </c>
      <c r="V992">
        <f>IF(I992&lt;&gt;0,(ABS(R992*Constants!$B$4)+50)/100,IF(R992=0,MAX((0-ABS(T992*Constants!$B$4)),0),(ABS(R992*Constants!$B$4)+50)/100))</f>
        <v>501.125</v>
      </c>
      <c r="W992">
        <f>IF(J992&lt;&gt;0,(ABS(S992*Constants!$B$4)+50)/100,IF(S992=0,MAX((0-ABS(U992*Constants!$B$4)),0),(ABS(S992*Constants!$B$4)+50)/100))</f>
        <v>501.125</v>
      </c>
      <c r="X992">
        <f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400.5</v>
      </c>
      <c r="Y992">
        <f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400.5</v>
      </c>
      <c r="Z992">
        <f t="shared" si="259"/>
        <v>400.5</v>
      </c>
      <c r="AA992">
        <f t="shared" si="260"/>
        <v>400.5</v>
      </c>
      <c r="AB992">
        <f>IF(I992&lt;&gt;0,(ABS(X992*Constants!$B$10)+50)/100,IF(X992=0,MAX((AB991-ABS(Z992*Constants!$B$4)),0),(ABS(X992*Constants!$B$4)+50)/100))</f>
        <v>0.54005</v>
      </c>
      <c r="AC992">
        <f>IF(J992&lt;&gt;0,(ABS(Y992*Constants!$B$10)+50)/100,IF(Y992=0,MAX((AC991-ABS(AA992*Constants!$B$4)),0),(ABS(Y992*Constants!$B$4)+50)/100))</f>
        <v>0.54005</v>
      </c>
      <c r="AD992">
        <f t="shared" si="261"/>
        <v>401</v>
      </c>
      <c r="AE992">
        <f t="shared" si="262"/>
        <v>400.5</v>
      </c>
      <c r="AF992">
        <f t="shared" si="263"/>
        <v>400.5</v>
      </c>
      <c r="AG992">
        <f>((Constants!$B$5*AG991)+Constants!$B$4*AD992+AH991)/(Constants!$B$5+Constants!$B$4)</f>
        <v>401</v>
      </c>
      <c r="AH992">
        <f>((Constants!$B$5*AG991)+Constants!$B$4*AD992+AH991)-(Constants!$B$5+Constants!$B$4)*AG992</f>
        <v>0</v>
      </c>
      <c r="AI992">
        <f>((Constants!$B$5*AI991)+Constants!$B$4*AE992+AJ991)/(Constants!$B$5+Constants!$B$4)</f>
        <v>400.5</v>
      </c>
      <c r="AJ992">
        <f>((Constants!$B$5*AI991)+Constants!$B$4*AE992+AJ991)-(Constants!$B$4+Constants!$B$5)*AI992</f>
        <v>0</v>
      </c>
      <c r="AK992">
        <f>((Constants!$B$5*AK991)+Constants!$B$4*AF992+AL991)/(Constants!$B$5+Constants!$B$4)</f>
        <v>400.5</v>
      </c>
      <c r="AL992">
        <f>((Constants!$B$5*AK991)+Constants!$B$4*AF992+AL991)-(Constants!$B$5+Constants!$B$4)*AK992</f>
        <v>0</v>
      </c>
      <c r="AM992">
        <f t="shared" si="264"/>
        <v>1</v>
      </c>
      <c r="AN992">
        <f t="shared" si="265"/>
        <v>1</v>
      </c>
      <c r="AO992">
        <f>(200000*(ABS(N992)-ABS(N990))+Constants!$B$7)/(2*Constants!$B$7)</f>
        <v>0.5</v>
      </c>
      <c r="AP992">
        <f>(200000*(ABS(O992)-ABS(O990))+Constants!$B$7)/(2*Constants!$B$7)</f>
        <v>0.5</v>
      </c>
      <c r="AQ992">
        <f t="shared" si="266"/>
        <v>1</v>
      </c>
      <c r="AR992">
        <f>(Constants!$B$3*Constants!$B$8*I992*K992+AS991)/(Constants!$B$9*Constants!$B$4)</f>
        <v>2.51327433628319</v>
      </c>
      <c r="AS992">
        <f>(Constants!$B$3*Constants!$B$8*I992*K992+AS991)-(AR992*Constants!$B$9*Constants!$B$4)</f>
        <v>0</v>
      </c>
      <c r="AT992">
        <f t="shared" si="267"/>
        <v>2488.14159292033</v>
      </c>
      <c r="AU992">
        <f t="array" ref="AU992">IF(SUMPRODUCT(--(SIGN(AN959:AN991)=SIGN(K960:K992)))=0,2,IF(AV991&gt;0,1,0))</f>
        <v>0</v>
      </c>
      <c r="AV992">
        <f>IF(AU992=2,ROUND(5*1000/Constants!$B$11,0),IF(AV991&gt;0,AV991-1,0))</f>
        <v>0</v>
      </c>
      <c r="AW992">
        <f t="shared" si="268"/>
        <v>0</v>
      </c>
      <c r="AX992">
        <f ca="1" t="array" ref="AX992">IF(AW992&gt;Constants!$B$12,2,IF(SUMPRODUCT(--(AX973:AX992=2))=0,0,1))</f>
        <v>2</v>
      </c>
      <c r="AZ992">
        <f t="array" ref="AZ992">IF(ABS(AG992)&gt;Constants!$B$13,2,IF(SUMPRODUCT(--(AZ972:AZ991=2))=0,0,1))</f>
        <v>0</v>
      </c>
    </row>
    <row r="993" spans="1:52">
      <c r="A993" s="3">
        <v>991</v>
      </c>
      <c r="B993">
        <f>Signals!D992</f>
        <v>1</v>
      </c>
      <c r="C993">
        <f>Signals!E992</f>
        <v>1</v>
      </c>
      <c r="D993">
        <f>Signals!G992</f>
        <v>0</v>
      </c>
      <c r="E993">
        <f>Signals!J992</f>
        <v>0</v>
      </c>
      <c r="F993">
        <f>Signals!K992</f>
        <v>0</v>
      </c>
      <c r="G993">
        <f>IF(Constants!$B$2=2,-B993,B993)</f>
        <v>1</v>
      </c>
      <c r="H993">
        <f>IF(Constants!$C$2=2,-C993,C993)</f>
        <v>1</v>
      </c>
      <c r="I993">
        <f t="shared" si="252"/>
        <v>1</v>
      </c>
      <c r="J993">
        <f t="shared" si="253"/>
        <v>1</v>
      </c>
      <c r="K993">
        <f t="shared" si="254"/>
        <v>1</v>
      </c>
      <c r="L993">
        <f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400.5</v>
      </c>
      <c r="M993">
        <f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400.5</v>
      </c>
      <c r="N993">
        <f t="shared" si="255"/>
        <v>400.5</v>
      </c>
      <c r="O993">
        <f t="shared" si="256"/>
        <v>400.5</v>
      </c>
      <c r="P993">
        <f>IF(I993&lt;&gt;0,(ABS(L993*Constants!$B$10)+50)/100,MAX(P992-ABS(N993*Constants!$B$4),0))</f>
        <v>0.54005</v>
      </c>
      <c r="Q993">
        <f>IF(J993&lt;&gt;0,(ABS(M993*Constants!$B$10)+50)/100,MAX(Q992-ABS(O993*Constants!$B$4),0))</f>
        <v>0.54005</v>
      </c>
      <c r="R993">
        <f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400.5</v>
      </c>
      <c r="S993">
        <f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400.5</v>
      </c>
      <c r="T993">
        <f t="shared" si="257"/>
        <v>400.5</v>
      </c>
      <c r="U993">
        <f t="shared" si="258"/>
        <v>400.5</v>
      </c>
      <c r="V993">
        <f>IF(I993&lt;&gt;0,(ABS(R993*Constants!$B$4)+50)/100,IF(R993=0,MAX((0-ABS(T993*Constants!$B$4)),0),(ABS(R993*Constants!$B$4)+50)/100))</f>
        <v>501.125</v>
      </c>
      <c r="W993">
        <f>IF(J993&lt;&gt;0,(ABS(S993*Constants!$B$4)+50)/100,IF(S993=0,MAX((0-ABS(U993*Constants!$B$4)),0),(ABS(S993*Constants!$B$4)+50)/100))</f>
        <v>501.125</v>
      </c>
      <c r="X993">
        <f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400.5</v>
      </c>
      <c r="Y993">
        <f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400.5</v>
      </c>
      <c r="Z993">
        <f t="shared" si="259"/>
        <v>400.5</v>
      </c>
      <c r="AA993">
        <f t="shared" si="260"/>
        <v>400.5</v>
      </c>
      <c r="AB993">
        <f>IF(I993&lt;&gt;0,(ABS(X993*Constants!$B$10)+50)/100,IF(X993=0,MAX((AB992-ABS(Z993*Constants!$B$4)),0),(ABS(X993*Constants!$B$4)+50)/100))</f>
        <v>0.54005</v>
      </c>
      <c r="AC993">
        <f>IF(J993&lt;&gt;0,(ABS(Y993*Constants!$B$10)+50)/100,IF(Y993=0,MAX((AC992-ABS(AA993*Constants!$B$4)),0),(ABS(Y993*Constants!$B$4)+50)/100))</f>
        <v>0.54005</v>
      </c>
      <c r="AD993">
        <f t="shared" si="261"/>
        <v>401</v>
      </c>
      <c r="AE993">
        <f t="shared" si="262"/>
        <v>400.5</v>
      </c>
      <c r="AF993">
        <f t="shared" si="263"/>
        <v>400.5</v>
      </c>
      <c r="AG993">
        <f>((Constants!$B$5*AG992)+Constants!$B$4*AD993+AH992)/(Constants!$B$5+Constants!$B$4)</f>
        <v>401</v>
      </c>
      <c r="AH993">
        <f>((Constants!$B$5*AG992)+Constants!$B$4*AD993+AH992)-(Constants!$B$5+Constants!$B$4)*AG993</f>
        <v>0</v>
      </c>
      <c r="AI993">
        <f>((Constants!$B$5*AI992)+Constants!$B$4*AE993+AJ992)/(Constants!$B$5+Constants!$B$4)</f>
        <v>400.5</v>
      </c>
      <c r="AJ993">
        <f>((Constants!$B$5*AI992)+Constants!$B$4*AE993+AJ992)-(Constants!$B$4+Constants!$B$5)*AI993</f>
        <v>0</v>
      </c>
      <c r="AK993">
        <f>((Constants!$B$5*AK992)+Constants!$B$4*AF993+AL992)/(Constants!$B$5+Constants!$B$4)</f>
        <v>400.5</v>
      </c>
      <c r="AL993">
        <f>((Constants!$B$5*AK992)+Constants!$B$4*AF993+AL992)-(Constants!$B$5+Constants!$B$4)*AK993</f>
        <v>0</v>
      </c>
      <c r="AM993">
        <f t="shared" si="264"/>
        <v>1</v>
      </c>
      <c r="AN993">
        <f t="shared" si="265"/>
        <v>1</v>
      </c>
      <c r="AO993">
        <f>(200000*(ABS(N993)-ABS(N991))+Constants!$B$7)/(2*Constants!$B$7)</f>
        <v>0.5</v>
      </c>
      <c r="AP993">
        <f>(200000*(ABS(O993)-ABS(O991))+Constants!$B$7)/(2*Constants!$B$7)</f>
        <v>0.5</v>
      </c>
      <c r="AQ993">
        <f t="shared" si="266"/>
        <v>1</v>
      </c>
      <c r="AR993">
        <f>(Constants!$B$3*Constants!$B$8*I993*K993+AS992)/(Constants!$B$9*Constants!$B$4)</f>
        <v>2.51327433628319</v>
      </c>
      <c r="AS993">
        <f>(Constants!$B$3*Constants!$B$8*I993*K993+AS992)-(AR993*Constants!$B$9*Constants!$B$4)</f>
        <v>0</v>
      </c>
      <c r="AT993">
        <f t="shared" si="267"/>
        <v>2490.65486725661</v>
      </c>
      <c r="AU993">
        <f t="array" ref="AU993">IF(SUMPRODUCT(--(SIGN(AN960:AN992)=SIGN(K961:K993)))=0,2,IF(AV992&gt;0,1,0))</f>
        <v>0</v>
      </c>
      <c r="AV993">
        <f>IF(AU993=2,ROUND(5*1000/Constants!$B$11,0),IF(AV992&gt;0,AV992-1,0))</f>
        <v>0</v>
      </c>
      <c r="AW993">
        <f t="shared" si="268"/>
        <v>0</v>
      </c>
      <c r="AX993">
        <f ca="1" t="array" ref="AX993">IF(AW993&gt;Constants!$B$12,2,IF(SUMPRODUCT(--(AX974:AX993=2))=0,0,1))</f>
        <v>2</v>
      </c>
      <c r="AZ993">
        <f t="array" ref="AZ993">IF(ABS(AG993)&gt;Constants!$B$13,2,IF(SUMPRODUCT(--(AZ973:AZ992=2))=0,0,1))</f>
        <v>0</v>
      </c>
    </row>
    <row r="994" spans="1:52">
      <c r="A994" s="3">
        <v>992</v>
      </c>
      <c r="B994">
        <f>Signals!D993</f>
        <v>1</v>
      </c>
      <c r="C994">
        <f>Signals!E993</f>
        <v>1</v>
      </c>
      <c r="D994">
        <f>Signals!G993</f>
        <v>0</v>
      </c>
      <c r="E994">
        <f>Signals!J993</f>
        <v>0</v>
      </c>
      <c r="F994">
        <f>Signals!K993</f>
        <v>0</v>
      </c>
      <c r="G994">
        <f>IF(Constants!$B$2=2,-B994,B994)</f>
        <v>1</v>
      </c>
      <c r="H994">
        <f>IF(Constants!$C$2=2,-C994,C994)</f>
        <v>1</v>
      </c>
      <c r="I994">
        <f t="shared" si="252"/>
        <v>1</v>
      </c>
      <c r="J994">
        <f t="shared" si="253"/>
        <v>1</v>
      </c>
      <c r="K994">
        <f t="shared" si="254"/>
        <v>1</v>
      </c>
      <c r="L994">
        <f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400.5</v>
      </c>
      <c r="M994">
        <f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400.5</v>
      </c>
      <c r="N994">
        <f t="shared" si="255"/>
        <v>400.5</v>
      </c>
      <c r="O994">
        <f t="shared" si="256"/>
        <v>400.5</v>
      </c>
      <c r="P994">
        <f>IF(I994&lt;&gt;0,(ABS(L994*Constants!$B$10)+50)/100,MAX(P993-ABS(N994*Constants!$B$4),0))</f>
        <v>0.54005</v>
      </c>
      <c r="Q994">
        <f>IF(J994&lt;&gt;0,(ABS(M994*Constants!$B$10)+50)/100,MAX(Q993-ABS(O994*Constants!$B$4),0))</f>
        <v>0.54005</v>
      </c>
      <c r="R994">
        <f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400.5</v>
      </c>
      <c r="S994">
        <f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400.5</v>
      </c>
      <c r="T994">
        <f t="shared" si="257"/>
        <v>400.5</v>
      </c>
      <c r="U994">
        <f t="shared" si="258"/>
        <v>400.5</v>
      </c>
      <c r="V994">
        <f>IF(I994&lt;&gt;0,(ABS(R994*Constants!$B$4)+50)/100,IF(R994=0,MAX((0-ABS(T994*Constants!$B$4)),0),(ABS(R994*Constants!$B$4)+50)/100))</f>
        <v>501.125</v>
      </c>
      <c r="W994">
        <f>IF(J994&lt;&gt;0,(ABS(S994*Constants!$B$4)+50)/100,IF(S994=0,MAX((0-ABS(U994*Constants!$B$4)),0),(ABS(S994*Constants!$B$4)+50)/100))</f>
        <v>501.125</v>
      </c>
      <c r="X994">
        <f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400.5</v>
      </c>
      <c r="Y994">
        <f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400.5</v>
      </c>
      <c r="Z994">
        <f t="shared" si="259"/>
        <v>400.5</v>
      </c>
      <c r="AA994">
        <f t="shared" si="260"/>
        <v>400.5</v>
      </c>
      <c r="AB994">
        <f>IF(I994&lt;&gt;0,(ABS(X994*Constants!$B$10)+50)/100,IF(X994=0,MAX((AB993-ABS(Z994*Constants!$B$4)),0),(ABS(X994*Constants!$B$4)+50)/100))</f>
        <v>0.54005</v>
      </c>
      <c r="AC994">
        <f>IF(J994&lt;&gt;0,(ABS(Y994*Constants!$B$10)+50)/100,IF(Y994=0,MAX((AC993-ABS(AA994*Constants!$B$4)),0),(ABS(Y994*Constants!$B$4)+50)/100))</f>
        <v>0.54005</v>
      </c>
      <c r="AD994">
        <f t="shared" si="261"/>
        <v>401</v>
      </c>
      <c r="AE994">
        <f t="shared" si="262"/>
        <v>400.5</v>
      </c>
      <c r="AF994">
        <f t="shared" si="263"/>
        <v>400.5</v>
      </c>
      <c r="AG994">
        <f>((Constants!$B$5*AG993)+Constants!$B$4*AD994+AH993)/(Constants!$B$5+Constants!$B$4)</f>
        <v>401</v>
      </c>
      <c r="AH994">
        <f>((Constants!$B$5*AG993)+Constants!$B$4*AD994+AH993)-(Constants!$B$5+Constants!$B$4)*AG994</f>
        <v>0</v>
      </c>
      <c r="AI994">
        <f>((Constants!$B$5*AI993)+Constants!$B$4*AE994+AJ993)/(Constants!$B$5+Constants!$B$4)</f>
        <v>400.5</v>
      </c>
      <c r="AJ994">
        <f>((Constants!$B$5*AI993)+Constants!$B$4*AE994+AJ993)-(Constants!$B$4+Constants!$B$5)*AI994</f>
        <v>0</v>
      </c>
      <c r="AK994">
        <f>((Constants!$B$5*AK993)+Constants!$B$4*AF994+AL993)/(Constants!$B$5+Constants!$B$4)</f>
        <v>400.5</v>
      </c>
      <c r="AL994">
        <f>((Constants!$B$5*AK993)+Constants!$B$4*AF994+AL993)-(Constants!$B$5+Constants!$B$4)*AK994</f>
        <v>0</v>
      </c>
      <c r="AM994">
        <f t="shared" si="264"/>
        <v>1</v>
      </c>
      <c r="AN994">
        <f t="shared" si="265"/>
        <v>1</v>
      </c>
      <c r="AO994">
        <f>(200000*(ABS(N994)-ABS(N992))+Constants!$B$7)/(2*Constants!$B$7)</f>
        <v>0.5</v>
      </c>
      <c r="AP994">
        <f>(200000*(ABS(O994)-ABS(O992))+Constants!$B$7)/(2*Constants!$B$7)</f>
        <v>0.5</v>
      </c>
      <c r="AQ994">
        <f t="shared" si="266"/>
        <v>1</v>
      </c>
      <c r="AR994">
        <f>(Constants!$B$3*Constants!$B$8*I994*K994+AS993)/(Constants!$B$9*Constants!$B$4)</f>
        <v>2.51327433628319</v>
      </c>
      <c r="AS994">
        <f>(Constants!$B$3*Constants!$B$8*I994*K994+AS993)-(AR994*Constants!$B$9*Constants!$B$4)</f>
        <v>0</v>
      </c>
      <c r="AT994">
        <f t="shared" si="267"/>
        <v>2493.1681415929</v>
      </c>
      <c r="AU994">
        <f t="array" ref="AU994">IF(SUMPRODUCT(--(SIGN(AN961:AN993)=SIGN(K962:K994)))=0,2,IF(AV993&gt;0,1,0))</f>
        <v>0</v>
      </c>
      <c r="AV994">
        <f>IF(AU994=2,ROUND(5*1000/Constants!$B$11,0),IF(AV993&gt;0,AV993-1,0))</f>
        <v>0</v>
      </c>
      <c r="AW994">
        <f t="shared" si="268"/>
        <v>0</v>
      </c>
      <c r="AX994">
        <f ca="1" t="array" ref="AX994">IF(AW994&gt;Constants!$B$12,2,IF(SUMPRODUCT(--(AX975:AX994=2))=0,0,1))</f>
        <v>2</v>
      </c>
      <c r="AZ994">
        <f t="array" ref="AZ994">IF(ABS(AG994)&gt;Constants!$B$13,2,IF(SUMPRODUCT(--(AZ974:AZ993=2))=0,0,1))</f>
        <v>0</v>
      </c>
    </row>
    <row r="995" spans="1:52">
      <c r="A995" s="3">
        <v>993</v>
      </c>
      <c r="B995">
        <f>Signals!D994</f>
        <v>1</v>
      </c>
      <c r="C995">
        <f>Signals!E994</f>
        <v>1</v>
      </c>
      <c r="D995">
        <f>Signals!G994</f>
        <v>0</v>
      </c>
      <c r="E995">
        <f>Signals!J994</f>
        <v>0</v>
      </c>
      <c r="F995">
        <f>Signals!K994</f>
        <v>0</v>
      </c>
      <c r="G995">
        <f>IF(Constants!$B$2=2,-B995,B995)</f>
        <v>1</v>
      </c>
      <c r="H995">
        <f>IF(Constants!$C$2=2,-C995,C995)</f>
        <v>1</v>
      </c>
      <c r="I995">
        <f t="shared" si="252"/>
        <v>1</v>
      </c>
      <c r="J995">
        <f t="shared" si="253"/>
        <v>1</v>
      </c>
      <c r="K995">
        <f t="shared" si="254"/>
        <v>1</v>
      </c>
      <c r="L995">
        <f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400.5</v>
      </c>
      <c r="M995">
        <f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400.5</v>
      </c>
      <c r="N995">
        <f t="shared" si="255"/>
        <v>400.5</v>
      </c>
      <c r="O995">
        <f t="shared" si="256"/>
        <v>400.5</v>
      </c>
      <c r="P995">
        <f>IF(I995&lt;&gt;0,(ABS(L995*Constants!$B$10)+50)/100,MAX(P994-ABS(N995*Constants!$B$4),0))</f>
        <v>0.54005</v>
      </c>
      <c r="Q995">
        <f>IF(J995&lt;&gt;0,(ABS(M995*Constants!$B$10)+50)/100,MAX(Q994-ABS(O995*Constants!$B$4),0))</f>
        <v>0.54005</v>
      </c>
      <c r="R995">
        <f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400.5</v>
      </c>
      <c r="S995">
        <f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400.5</v>
      </c>
      <c r="T995">
        <f t="shared" si="257"/>
        <v>400.5</v>
      </c>
      <c r="U995">
        <f t="shared" si="258"/>
        <v>400.5</v>
      </c>
      <c r="V995">
        <f>IF(I995&lt;&gt;0,(ABS(R995*Constants!$B$4)+50)/100,IF(R995=0,MAX((0-ABS(T995*Constants!$B$4)),0),(ABS(R995*Constants!$B$4)+50)/100))</f>
        <v>501.125</v>
      </c>
      <c r="W995">
        <f>IF(J995&lt;&gt;0,(ABS(S995*Constants!$B$4)+50)/100,IF(S995=0,MAX((0-ABS(U995*Constants!$B$4)),0),(ABS(S995*Constants!$B$4)+50)/100))</f>
        <v>501.125</v>
      </c>
      <c r="X995">
        <f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400.5</v>
      </c>
      <c r="Y995">
        <f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400.5</v>
      </c>
      <c r="Z995">
        <f t="shared" si="259"/>
        <v>400.5</v>
      </c>
      <c r="AA995">
        <f t="shared" si="260"/>
        <v>400.5</v>
      </c>
      <c r="AB995">
        <f>IF(I995&lt;&gt;0,(ABS(X995*Constants!$B$10)+50)/100,IF(X995=0,MAX((AB994-ABS(Z995*Constants!$B$4)),0),(ABS(X995*Constants!$B$4)+50)/100))</f>
        <v>0.54005</v>
      </c>
      <c r="AC995">
        <f>IF(J995&lt;&gt;0,(ABS(Y995*Constants!$B$10)+50)/100,IF(Y995=0,MAX((AC994-ABS(AA995*Constants!$B$4)),0),(ABS(Y995*Constants!$B$4)+50)/100))</f>
        <v>0.54005</v>
      </c>
      <c r="AD995">
        <f t="shared" si="261"/>
        <v>401</v>
      </c>
      <c r="AE995">
        <f t="shared" si="262"/>
        <v>400.5</v>
      </c>
      <c r="AF995">
        <f t="shared" si="263"/>
        <v>400.5</v>
      </c>
      <c r="AG995">
        <f>((Constants!$B$5*AG994)+Constants!$B$4*AD995+AH994)/(Constants!$B$5+Constants!$B$4)</f>
        <v>401</v>
      </c>
      <c r="AH995">
        <f>((Constants!$B$5*AG994)+Constants!$B$4*AD995+AH994)-(Constants!$B$5+Constants!$B$4)*AG995</f>
        <v>0</v>
      </c>
      <c r="AI995">
        <f>((Constants!$B$5*AI994)+Constants!$B$4*AE995+AJ994)/(Constants!$B$5+Constants!$B$4)</f>
        <v>400.5</v>
      </c>
      <c r="AJ995">
        <f>((Constants!$B$5*AI994)+Constants!$B$4*AE995+AJ994)-(Constants!$B$4+Constants!$B$5)*AI995</f>
        <v>0</v>
      </c>
      <c r="AK995">
        <f>((Constants!$B$5*AK994)+Constants!$B$4*AF995+AL994)/(Constants!$B$5+Constants!$B$4)</f>
        <v>400.5</v>
      </c>
      <c r="AL995">
        <f>((Constants!$B$5*AK994)+Constants!$B$4*AF995+AL994)-(Constants!$B$5+Constants!$B$4)*AK995</f>
        <v>0</v>
      </c>
      <c r="AM995">
        <f t="shared" si="264"/>
        <v>1</v>
      </c>
      <c r="AN995">
        <f t="shared" si="265"/>
        <v>1</v>
      </c>
      <c r="AO995">
        <f>(200000*(ABS(N995)-ABS(N993))+Constants!$B$7)/(2*Constants!$B$7)</f>
        <v>0.5</v>
      </c>
      <c r="AP995">
        <f>(200000*(ABS(O995)-ABS(O993))+Constants!$B$7)/(2*Constants!$B$7)</f>
        <v>0.5</v>
      </c>
      <c r="AQ995">
        <f t="shared" si="266"/>
        <v>1</v>
      </c>
      <c r="AR995">
        <f>(Constants!$B$3*Constants!$B$8*I995*K995+AS994)/(Constants!$B$9*Constants!$B$4)</f>
        <v>2.51327433628319</v>
      </c>
      <c r="AS995">
        <f>(Constants!$B$3*Constants!$B$8*I995*K995+AS994)-(AR995*Constants!$B$9*Constants!$B$4)</f>
        <v>0</v>
      </c>
      <c r="AT995">
        <f t="shared" si="267"/>
        <v>2495.68141592918</v>
      </c>
      <c r="AU995">
        <f t="array" ref="AU995">IF(SUMPRODUCT(--(SIGN(AN962:AN994)=SIGN(K963:K995)))=0,2,IF(AV994&gt;0,1,0))</f>
        <v>0</v>
      </c>
      <c r="AV995">
        <f>IF(AU995=2,ROUND(5*1000/Constants!$B$11,0),IF(AV994&gt;0,AV994-1,0))</f>
        <v>0</v>
      </c>
      <c r="AW995">
        <f t="shared" si="268"/>
        <v>0</v>
      </c>
      <c r="AX995">
        <f ca="1" t="array" ref="AX995">IF(AW995&gt;Constants!$B$12,2,IF(SUMPRODUCT(--(AX976:AX995=2))=0,0,1))</f>
        <v>2</v>
      </c>
      <c r="AZ995">
        <f t="array" ref="AZ995">IF(ABS(AG995)&gt;Constants!$B$13,2,IF(SUMPRODUCT(--(AZ975:AZ994=2))=0,0,1))</f>
        <v>0</v>
      </c>
    </row>
    <row r="996" spans="1:52">
      <c r="A996" s="3">
        <v>994</v>
      </c>
      <c r="B996">
        <f>Signals!D995</f>
        <v>1</v>
      </c>
      <c r="C996">
        <f>Signals!E995</f>
        <v>1</v>
      </c>
      <c r="D996">
        <f>Signals!G995</f>
        <v>0</v>
      </c>
      <c r="E996">
        <f>Signals!J995</f>
        <v>0</v>
      </c>
      <c r="F996">
        <f>Signals!K995</f>
        <v>0</v>
      </c>
      <c r="G996">
        <f>IF(Constants!$B$2=2,-B996,B996)</f>
        <v>1</v>
      </c>
      <c r="H996">
        <f>IF(Constants!$C$2=2,-C996,C996)</f>
        <v>1</v>
      </c>
      <c r="I996">
        <f t="shared" si="252"/>
        <v>1</v>
      </c>
      <c r="J996">
        <f t="shared" si="253"/>
        <v>1</v>
      </c>
      <c r="K996">
        <f t="shared" si="254"/>
        <v>1</v>
      </c>
      <c r="L996">
        <f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400.5</v>
      </c>
      <c r="M996">
        <f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400.5</v>
      </c>
      <c r="N996">
        <f t="shared" si="255"/>
        <v>400.5</v>
      </c>
      <c r="O996">
        <f t="shared" si="256"/>
        <v>400.5</v>
      </c>
      <c r="P996">
        <f>IF(I996&lt;&gt;0,(ABS(L996*Constants!$B$10)+50)/100,MAX(P995-ABS(N996*Constants!$B$4),0))</f>
        <v>0.54005</v>
      </c>
      <c r="Q996">
        <f>IF(J996&lt;&gt;0,(ABS(M996*Constants!$B$10)+50)/100,MAX(Q995-ABS(O996*Constants!$B$4),0))</f>
        <v>0.54005</v>
      </c>
      <c r="R996">
        <f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400.5</v>
      </c>
      <c r="S996">
        <f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400.5</v>
      </c>
      <c r="T996">
        <f t="shared" si="257"/>
        <v>400.5</v>
      </c>
      <c r="U996">
        <f t="shared" si="258"/>
        <v>400.5</v>
      </c>
      <c r="V996">
        <f>IF(I996&lt;&gt;0,(ABS(R996*Constants!$B$4)+50)/100,IF(R996=0,MAX((0-ABS(T996*Constants!$B$4)),0),(ABS(R996*Constants!$B$4)+50)/100))</f>
        <v>501.125</v>
      </c>
      <c r="W996">
        <f>IF(J996&lt;&gt;0,(ABS(S996*Constants!$B$4)+50)/100,IF(S996=0,MAX((0-ABS(U996*Constants!$B$4)),0),(ABS(S996*Constants!$B$4)+50)/100))</f>
        <v>501.125</v>
      </c>
      <c r="X996">
        <f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400.5</v>
      </c>
      <c r="Y996">
        <f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400.5</v>
      </c>
      <c r="Z996">
        <f t="shared" si="259"/>
        <v>400.5</v>
      </c>
      <c r="AA996">
        <f t="shared" si="260"/>
        <v>400.5</v>
      </c>
      <c r="AB996">
        <f>IF(I996&lt;&gt;0,(ABS(X996*Constants!$B$10)+50)/100,IF(X996=0,MAX((AB995-ABS(Z996*Constants!$B$4)),0),(ABS(X996*Constants!$B$4)+50)/100))</f>
        <v>0.54005</v>
      </c>
      <c r="AC996">
        <f>IF(J996&lt;&gt;0,(ABS(Y996*Constants!$B$10)+50)/100,IF(Y996=0,MAX((AC995-ABS(AA996*Constants!$B$4)),0),(ABS(Y996*Constants!$B$4)+50)/100))</f>
        <v>0.54005</v>
      </c>
      <c r="AD996">
        <f t="shared" si="261"/>
        <v>401</v>
      </c>
      <c r="AE996">
        <f t="shared" si="262"/>
        <v>400.5</v>
      </c>
      <c r="AF996">
        <f t="shared" si="263"/>
        <v>400.5</v>
      </c>
      <c r="AG996">
        <f>((Constants!$B$5*AG995)+Constants!$B$4*AD996+AH995)/(Constants!$B$5+Constants!$B$4)</f>
        <v>401</v>
      </c>
      <c r="AH996">
        <f>((Constants!$B$5*AG995)+Constants!$B$4*AD996+AH995)-(Constants!$B$5+Constants!$B$4)*AG996</f>
        <v>0</v>
      </c>
      <c r="AI996">
        <f>((Constants!$B$5*AI995)+Constants!$B$4*AE996+AJ995)/(Constants!$B$5+Constants!$B$4)</f>
        <v>400.5</v>
      </c>
      <c r="AJ996">
        <f>((Constants!$B$5*AI995)+Constants!$B$4*AE996+AJ995)-(Constants!$B$4+Constants!$B$5)*AI996</f>
        <v>0</v>
      </c>
      <c r="AK996">
        <f>((Constants!$B$5*AK995)+Constants!$B$4*AF996+AL995)/(Constants!$B$5+Constants!$B$4)</f>
        <v>400.5</v>
      </c>
      <c r="AL996">
        <f>((Constants!$B$5*AK995)+Constants!$B$4*AF996+AL995)-(Constants!$B$5+Constants!$B$4)*AK996</f>
        <v>0</v>
      </c>
      <c r="AM996">
        <f t="shared" si="264"/>
        <v>1</v>
      </c>
      <c r="AN996">
        <f t="shared" si="265"/>
        <v>1</v>
      </c>
      <c r="AO996">
        <f>(200000*(ABS(N996)-ABS(N994))+Constants!$B$7)/(2*Constants!$B$7)</f>
        <v>0.5</v>
      </c>
      <c r="AP996">
        <f>(200000*(ABS(O996)-ABS(O994))+Constants!$B$7)/(2*Constants!$B$7)</f>
        <v>0.5</v>
      </c>
      <c r="AQ996">
        <f t="shared" si="266"/>
        <v>1</v>
      </c>
      <c r="AR996">
        <f>(Constants!$B$3*Constants!$B$8*I996*K996+AS995)/(Constants!$B$9*Constants!$B$4)</f>
        <v>2.51327433628319</v>
      </c>
      <c r="AS996">
        <f>(Constants!$B$3*Constants!$B$8*I996*K996+AS995)-(AR996*Constants!$B$9*Constants!$B$4)</f>
        <v>0</v>
      </c>
      <c r="AT996">
        <f t="shared" si="267"/>
        <v>2498.19469026546</v>
      </c>
      <c r="AU996">
        <f t="array" ref="AU996">IF(SUMPRODUCT(--(SIGN(AN963:AN995)=SIGN(K964:K996)))=0,2,IF(AV995&gt;0,1,0))</f>
        <v>0</v>
      </c>
      <c r="AV996">
        <f>IF(AU996=2,ROUND(5*1000/Constants!$B$11,0),IF(AV995&gt;0,AV995-1,0))</f>
        <v>0</v>
      </c>
      <c r="AW996">
        <f t="shared" si="268"/>
        <v>0</v>
      </c>
      <c r="AX996">
        <f ca="1" t="array" ref="AX996">IF(AW996&gt;Constants!$B$12,2,IF(SUMPRODUCT(--(AX977:AX996=2))=0,0,1))</f>
        <v>2</v>
      </c>
      <c r="AZ996">
        <f t="array" ref="AZ996">IF(ABS(AG996)&gt;Constants!$B$13,2,IF(SUMPRODUCT(--(AZ976:AZ995=2))=0,0,1))</f>
        <v>0</v>
      </c>
    </row>
    <row r="997" spans="1:52">
      <c r="A997" s="3">
        <v>995</v>
      </c>
      <c r="B997">
        <f>Signals!D996</f>
        <v>1</v>
      </c>
      <c r="C997">
        <f>Signals!E996</f>
        <v>1</v>
      </c>
      <c r="D997">
        <f>Signals!G996</f>
        <v>0</v>
      </c>
      <c r="E997">
        <f>Signals!J996</f>
        <v>0</v>
      </c>
      <c r="F997">
        <f>Signals!K996</f>
        <v>0</v>
      </c>
      <c r="G997">
        <f>IF(Constants!$B$2=2,-B997,B997)</f>
        <v>1</v>
      </c>
      <c r="H997">
        <f>IF(Constants!$C$2=2,-C997,C997)</f>
        <v>1</v>
      </c>
      <c r="I997">
        <f t="shared" si="252"/>
        <v>1</v>
      </c>
      <c r="J997">
        <f t="shared" si="253"/>
        <v>1</v>
      </c>
      <c r="K997">
        <f t="shared" si="254"/>
        <v>1</v>
      </c>
      <c r="L997">
        <f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400.5</v>
      </c>
      <c r="M997">
        <f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400.5</v>
      </c>
      <c r="N997">
        <f t="shared" si="255"/>
        <v>400.5</v>
      </c>
      <c r="O997">
        <f t="shared" si="256"/>
        <v>400.5</v>
      </c>
      <c r="P997">
        <f>IF(I997&lt;&gt;0,(ABS(L997*Constants!$B$10)+50)/100,MAX(P996-ABS(N997*Constants!$B$4),0))</f>
        <v>0.54005</v>
      </c>
      <c r="Q997">
        <f>IF(J997&lt;&gt;0,(ABS(M997*Constants!$B$10)+50)/100,MAX(Q996-ABS(O997*Constants!$B$4),0))</f>
        <v>0.54005</v>
      </c>
      <c r="R997">
        <f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400.5</v>
      </c>
      <c r="S997">
        <f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400.5</v>
      </c>
      <c r="T997">
        <f t="shared" si="257"/>
        <v>400.5</v>
      </c>
      <c r="U997">
        <f t="shared" si="258"/>
        <v>400.5</v>
      </c>
      <c r="V997">
        <f>IF(I997&lt;&gt;0,(ABS(R997*Constants!$B$4)+50)/100,IF(R997=0,MAX((0-ABS(T997*Constants!$B$4)),0),(ABS(R997*Constants!$B$4)+50)/100))</f>
        <v>501.125</v>
      </c>
      <c r="W997">
        <f>IF(J997&lt;&gt;0,(ABS(S997*Constants!$B$4)+50)/100,IF(S997=0,MAX((0-ABS(U997*Constants!$B$4)),0),(ABS(S997*Constants!$B$4)+50)/100))</f>
        <v>501.125</v>
      </c>
      <c r="X997">
        <f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400.5</v>
      </c>
      <c r="Y997">
        <f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400.5</v>
      </c>
      <c r="Z997">
        <f t="shared" si="259"/>
        <v>400.5</v>
      </c>
      <c r="AA997">
        <f t="shared" si="260"/>
        <v>400.5</v>
      </c>
      <c r="AB997">
        <f>IF(I997&lt;&gt;0,(ABS(X997*Constants!$B$10)+50)/100,IF(X997=0,MAX((AB996-ABS(Z997*Constants!$B$4)),0),(ABS(X997*Constants!$B$4)+50)/100))</f>
        <v>0.54005</v>
      </c>
      <c r="AC997">
        <f>IF(J997&lt;&gt;0,(ABS(Y997*Constants!$B$10)+50)/100,IF(Y997=0,MAX((AC996-ABS(AA997*Constants!$B$4)),0),(ABS(Y997*Constants!$B$4)+50)/100))</f>
        <v>0.54005</v>
      </c>
      <c r="AD997">
        <f t="shared" si="261"/>
        <v>401</v>
      </c>
      <c r="AE997">
        <f t="shared" si="262"/>
        <v>400.5</v>
      </c>
      <c r="AF997">
        <f t="shared" si="263"/>
        <v>400.5</v>
      </c>
      <c r="AG997">
        <f>((Constants!$B$5*AG996)+Constants!$B$4*AD997+AH996)/(Constants!$B$5+Constants!$B$4)</f>
        <v>401</v>
      </c>
      <c r="AH997">
        <f>((Constants!$B$5*AG996)+Constants!$B$4*AD997+AH996)-(Constants!$B$5+Constants!$B$4)*AG997</f>
        <v>0</v>
      </c>
      <c r="AI997">
        <f>((Constants!$B$5*AI996)+Constants!$B$4*AE997+AJ996)/(Constants!$B$5+Constants!$B$4)</f>
        <v>400.5</v>
      </c>
      <c r="AJ997">
        <f>((Constants!$B$5*AI996)+Constants!$B$4*AE997+AJ996)-(Constants!$B$4+Constants!$B$5)*AI997</f>
        <v>0</v>
      </c>
      <c r="AK997">
        <f>((Constants!$B$5*AK996)+Constants!$B$4*AF997+AL996)/(Constants!$B$5+Constants!$B$4)</f>
        <v>400.5</v>
      </c>
      <c r="AL997">
        <f>((Constants!$B$5*AK996)+Constants!$B$4*AF997+AL996)-(Constants!$B$5+Constants!$B$4)*AK997</f>
        <v>0</v>
      </c>
      <c r="AM997">
        <f t="shared" si="264"/>
        <v>1</v>
      </c>
      <c r="AN997">
        <f t="shared" si="265"/>
        <v>1</v>
      </c>
      <c r="AO997">
        <f>(200000*(ABS(N997)-ABS(N995))+Constants!$B$7)/(2*Constants!$B$7)</f>
        <v>0.5</v>
      </c>
      <c r="AP997">
        <f>(200000*(ABS(O997)-ABS(O995))+Constants!$B$7)/(2*Constants!$B$7)</f>
        <v>0.5</v>
      </c>
      <c r="AQ997">
        <f t="shared" si="266"/>
        <v>1</v>
      </c>
      <c r="AR997">
        <f>(Constants!$B$3*Constants!$B$8*I997*K997+AS996)/(Constants!$B$9*Constants!$B$4)</f>
        <v>2.51327433628319</v>
      </c>
      <c r="AS997">
        <f>(Constants!$B$3*Constants!$B$8*I997*K997+AS996)-(AR997*Constants!$B$9*Constants!$B$4)</f>
        <v>0</v>
      </c>
      <c r="AT997">
        <f t="shared" si="267"/>
        <v>2500.70796460175</v>
      </c>
      <c r="AU997">
        <f t="array" ref="AU997">IF(SUMPRODUCT(--(SIGN(AN964:AN996)=SIGN(K965:K997)))=0,2,IF(AV996&gt;0,1,0))</f>
        <v>0</v>
      </c>
      <c r="AV997">
        <f>IF(AU997=2,ROUND(5*1000/Constants!$B$11,0),IF(AV996&gt;0,AV996-1,0))</f>
        <v>0</v>
      </c>
      <c r="AW997">
        <f t="shared" si="268"/>
        <v>0</v>
      </c>
      <c r="AX997">
        <f ca="1" t="array" ref="AX997">IF(AW997&gt;Constants!$B$12,2,IF(SUMPRODUCT(--(AX978:AX997=2))=0,0,1))</f>
        <v>2</v>
      </c>
      <c r="AZ997">
        <f t="array" ref="AZ997">IF(ABS(AG997)&gt;Constants!$B$13,2,IF(SUMPRODUCT(--(AZ977:AZ996=2))=0,0,1))</f>
        <v>0</v>
      </c>
    </row>
    <row r="998" spans="1:52">
      <c r="A998" s="3">
        <v>996</v>
      </c>
      <c r="B998">
        <f>Signals!D997</f>
        <v>1</v>
      </c>
      <c r="C998">
        <f>Signals!E997</f>
        <v>1</v>
      </c>
      <c r="D998">
        <f>Signals!G997</f>
        <v>0</v>
      </c>
      <c r="E998">
        <f>Signals!J997</f>
        <v>0</v>
      </c>
      <c r="F998">
        <f>Signals!K997</f>
        <v>0</v>
      </c>
      <c r="G998">
        <f>IF(Constants!$B$2=2,-B998,B998)</f>
        <v>1</v>
      </c>
      <c r="H998">
        <f>IF(Constants!$C$2=2,-C998,C998)</f>
        <v>1</v>
      </c>
      <c r="I998">
        <f t="shared" si="252"/>
        <v>1</v>
      </c>
      <c r="J998">
        <f t="shared" si="253"/>
        <v>1</v>
      </c>
      <c r="K998">
        <f t="shared" si="254"/>
        <v>1</v>
      </c>
      <c r="L998">
        <f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400.5</v>
      </c>
      <c r="M998">
        <f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400.5</v>
      </c>
      <c r="N998">
        <f t="shared" si="255"/>
        <v>400.5</v>
      </c>
      <c r="O998">
        <f t="shared" si="256"/>
        <v>400.5</v>
      </c>
      <c r="P998">
        <f>IF(I998&lt;&gt;0,(ABS(L998*Constants!$B$10)+50)/100,MAX(P997-ABS(N998*Constants!$B$4),0))</f>
        <v>0.54005</v>
      </c>
      <c r="Q998">
        <f>IF(J998&lt;&gt;0,(ABS(M998*Constants!$B$10)+50)/100,MAX(Q997-ABS(O998*Constants!$B$4),0))</f>
        <v>0.54005</v>
      </c>
      <c r="R998">
        <f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400.5</v>
      </c>
      <c r="S998">
        <f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400.5</v>
      </c>
      <c r="T998">
        <f t="shared" si="257"/>
        <v>400.5</v>
      </c>
      <c r="U998">
        <f t="shared" si="258"/>
        <v>400.5</v>
      </c>
      <c r="V998">
        <f>IF(I998&lt;&gt;0,(ABS(R998*Constants!$B$4)+50)/100,IF(R998=0,MAX((0-ABS(T998*Constants!$B$4)),0),(ABS(R998*Constants!$B$4)+50)/100))</f>
        <v>501.125</v>
      </c>
      <c r="W998">
        <f>IF(J998&lt;&gt;0,(ABS(S998*Constants!$B$4)+50)/100,IF(S998=0,MAX((0-ABS(U998*Constants!$B$4)),0),(ABS(S998*Constants!$B$4)+50)/100))</f>
        <v>501.125</v>
      </c>
      <c r="X998">
        <f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400.5</v>
      </c>
      <c r="Y998">
        <f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400.5</v>
      </c>
      <c r="Z998">
        <f t="shared" si="259"/>
        <v>400.5</v>
      </c>
      <c r="AA998">
        <f t="shared" si="260"/>
        <v>400.5</v>
      </c>
      <c r="AB998">
        <f>IF(I998&lt;&gt;0,(ABS(X998*Constants!$B$10)+50)/100,IF(X998=0,MAX((AB997-ABS(Z998*Constants!$B$4)),0),(ABS(X998*Constants!$B$4)+50)/100))</f>
        <v>0.54005</v>
      </c>
      <c r="AC998">
        <f>IF(J998&lt;&gt;0,(ABS(Y998*Constants!$B$10)+50)/100,IF(Y998=0,MAX((AC997-ABS(AA998*Constants!$B$4)),0),(ABS(Y998*Constants!$B$4)+50)/100))</f>
        <v>0.54005</v>
      </c>
      <c r="AD998">
        <f t="shared" si="261"/>
        <v>401</v>
      </c>
      <c r="AE998">
        <f t="shared" si="262"/>
        <v>400.5</v>
      </c>
      <c r="AF998">
        <f t="shared" si="263"/>
        <v>400.5</v>
      </c>
      <c r="AG998">
        <f>((Constants!$B$5*AG997)+Constants!$B$4*AD998+AH997)/(Constants!$B$5+Constants!$B$4)</f>
        <v>401</v>
      </c>
      <c r="AH998">
        <f>((Constants!$B$5*AG997)+Constants!$B$4*AD998+AH997)-(Constants!$B$5+Constants!$B$4)*AG998</f>
        <v>0</v>
      </c>
      <c r="AI998">
        <f>((Constants!$B$5*AI997)+Constants!$B$4*AE998+AJ997)/(Constants!$B$5+Constants!$B$4)</f>
        <v>400.5</v>
      </c>
      <c r="AJ998">
        <f>((Constants!$B$5*AI997)+Constants!$B$4*AE998+AJ997)-(Constants!$B$4+Constants!$B$5)*AI998</f>
        <v>0</v>
      </c>
      <c r="AK998">
        <f>((Constants!$B$5*AK997)+Constants!$B$4*AF998+AL997)/(Constants!$B$5+Constants!$B$4)</f>
        <v>400.5</v>
      </c>
      <c r="AL998">
        <f>((Constants!$B$5*AK997)+Constants!$B$4*AF998+AL997)-(Constants!$B$5+Constants!$B$4)*AK998</f>
        <v>0</v>
      </c>
      <c r="AM998">
        <f t="shared" si="264"/>
        <v>1</v>
      </c>
      <c r="AN998">
        <f t="shared" si="265"/>
        <v>1</v>
      </c>
      <c r="AO998">
        <f>(200000*(ABS(N998)-ABS(N996))+Constants!$B$7)/(2*Constants!$B$7)</f>
        <v>0.5</v>
      </c>
      <c r="AP998">
        <f>(200000*(ABS(O998)-ABS(O996))+Constants!$B$7)/(2*Constants!$B$7)</f>
        <v>0.5</v>
      </c>
      <c r="AQ998">
        <f t="shared" si="266"/>
        <v>1</v>
      </c>
      <c r="AR998">
        <f>(Constants!$B$3*Constants!$B$8*I998*K998+AS997)/(Constants!$B$9*Constants!$B$4)</f>
        <v>2.51327433628319</v>
      </c>
      <c r="AS998">
        <f>(Constants!$B$3*Constants!$B$8*I998*K998+AS997)-(AR998*Constants!$B$9*Constants!$B$4)</f>
        <v>0</v>
      </c>
      <c r="AT998">
        <f t="shared" si="267"/>
        <v>2503.22123893803</v>
      </c>
      <c r="AU998">
        <f t="array" ref="AU998">IF(SUMPRODUCT(--(SIGN(AN965:AN997)=SIGN(K966:K998)))=0,2,IF(AV997&gt;0,1,0))</f>
        <v>0</v>
      </c>
      <c r="AV998">
        <f>IF(AU998=2,ROUND(5*1000/Constants!$B$11,0),IF(AV997&gt;0,AV997-1,0))</f>
        <v>0</v>
      </c>
      <c r="AW998">
        <f t="shared" si="268"/>
        <v>0</v>
      </c>
      <c r="AX998">
        <f ca="1" t="array" ref="AX998">IF(AW998&gt;Constants!$B$12,2,IF(SUMPRODUCT(--(AX979:AX998=2))=0,0,1))</f>
        <v>2</v>
      </c>
      <c r="AZ998">
        <f t="array" ref="AZ998">IF(ABS(AG998)&gt;Constants!$B$13,2,IF(SUMPRODUCT(--(AZ978:AZ997=2))=0,0,1))</f>
        <v>0</v>
      </c>
    </row>
    <row r="999" spans="1:52">
      <c r="A999" s="3">
        <v>997</v>
      </c>
      <c r="B999">
        <f>Signals!D998</f>
        <v>1</v>
      </c>
      <c r="C999">
        <f>Signals!E998</f>
        <v>1</v>
      </c>
      <c r="D999">
        <f>Signals!G998</f>
        <v>0</v>
      </c>
      <c r="E999">
        <f>Signals!J998</f>
        <v>0</v>
      </c>
      <c r="F999">
        <f>Signals!K998</f>
        <v>0</v>
      </c>
      <c r="G999">
        <f>IF(Constants!$B$2=2,-B999,B999)</f>
        <v>1</v>
      </c>
      <c r="H999">
        <f>IF(Constants!$C$2=2,-C999,C999)</f>
        <v>1</v>
      </c>
      <c r="I999">
        <f t="shared" si="252"/>
        <v>1</v>
      </c>
      <c r="J999">
        <f t="shared" si="253"/>
        <v>1</v>
      </c>
      <c r="K999">
        <f t="shared" si="254"/>
        <v>1</v>
      </c>
      <c r="L999">
        <f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400.5</v>
      </c>
      <c r="M999">
        <f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400.5</v>
      </c>
      <c r="N999">
        <f t="shared" si="255"/>
        <v>400.5</v>
      </c>
      <c r="O999">
        <f t="shared" si="256"/>
        <v>400.5</v>
      </c>
      <c r="P999">
        <f>IF(I999&lt;&gt;0,(ABS(L999*Constants!$B$10)+50)/100,MAX(P998-ABS(N999*Constants!$B$4),0))</f>
        <v>0.54005</v>
      </c>
      <c r="Q999">
        <f>IF(J999&lt;&gt;0,(ABS(M999*Constants!$B$10)+50)/100,MAX(Q998-ABS(O999*Constants!$B$4),0))</f>
        <v>0.54005</v>
      </c>
      <c r="R999">
        <f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400.5</v>
      </c>
      <c r="S999">
        <f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400.5</v>
      </c>
      <c r="T999">
        <f t="shared" si="257"/>
        <v>400.5</v>
      </c>
      <c r="U999">
        <f t="shared" si="258"/>
        <v>400.5</v>
      </c>
      <c r="V999">
        <f>IF(I999&lt;&gt;0,(ABS(R999*Constants!$B$4)+50)/100,IF(R999=0,MAX((0-ABS(T999*Constants!$B$4)),0),(ABS(R999*Constants!$B$4)+50)/100))</f>
        <v>501.125</v>
      </c>
      <c r="W999">
        <f>IF(J999&lt;&gt;0,(ABS(S999*Constants!$B$4)+50)/100,IF(S999=0,MAX((0-ABS(U999*Constants!$B$4)),0),(ABS(S999*Constants!$B$4)+50)/100))</f>
        <v>501.125</v>
      </c>
      <c r="X999">
        <f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400.5</v>
      </c>
      <c r="Y999">
        <f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400.5</v>
      </c>
      <c r="Z999">
        <f t="shared" si="259"/>
        <v>400.5</v>
      </c>
      <c r="AA999">
        <f t="shared" si="260"/>
        <v>400.5</v>
      </c>
      <c r="AB999">
        <f>IF(I999&lt;&gt;0,(ABS(X999*Constants!$B$10)+50)/100,IF(X999=0,MAX((AB998-ABS(Z999*Constants!$B$4)),0),(ABS(X999*Constants!$B$4)+50)/100))</f>
        <v>0.54005</v>
      </c>
      <c r="AC999">
        <f>IF(J999&lt;&gt;0,(ABS(Y999*Constants!$B$10)+50)/100,IF(Y999=0,MAX((AC998-ABS(AA999*Constants!$B$4)),0),(ABS(Y999*Constants!$B$4)+50)/100))</f>
        <v>0.54005</v>
      </c>
      <c r="AD999">
        <f t="shared" si="261"/>
        <v>401</v>
      </c>
      <c r="AE999">
        <f t="shared" si="262"/>
        <v>400.5</v>
      </c>
      <c r="AF999">
        <f t="shared" si="263"/>
        <v>400.5</v>
      </c>
      <c r="AG999">
        <f>((Constants!$B$5*AG998)+Constants!$B$4*AD999+AH998)/(Constants!$B$5+Constants!$B$4)</f>
        <v>401</v>
      </c>
      <c r="AH999">
        <f>((Constants!$B$5*AG998)+Constants!$B$4*AD999+AH998)-(Constants!$B$5+Constants!$B$4)*AG999</f>
        <v>0</v>
      </c>
      <c r="AI999">
        <f>((Constants!$B$5*AI998)+Constants!$B$4*AE999+AJ998)/(Constants!$B$5+Constants!$B$4)</f>
        <v>400.5</v>
      </c>
      <c r="AJ999">
        <f>((Constants!$B$5*AI998)+Constants!$B$4*AE999+AJ998)-(Constants!$B$4+Constants!$B$5)*AI999</f>
        <v>0</v>
      </c>
      <c r="AK999">
        <f>((Constants!$B$5*AK998)+Constants!$B$4*AF999+AL998)/(Constants!$B$5+Constants!$B$4)</f>
        <v>400.5</v>
      </c>
      <c r="AL999">
        <f>((Constants!$B$5*AK998)+Constants!$B$4*AF999+AL998)-(Constants!$B$5+Constants!$B$4)*AK999</f>
        <v>0</v>
      </c>
      <c r="AM999">
        <f t="shared" si="264"/>
        <v>1</v>
      </c>
      <c r="AN999">
        <f t="shared" si="265"/>
        <v>1</v>
      </c>
      <c r="AO999">
        <f>(200000*(ABS(N999)-ABS(N997))+Constants!$B$7)/(2*Constants!$B$7)</f>
        <v>0.5</v>
      </c>
      <c r="AP999">
        <f>(200000*(ABS(O999)-ABS(O997))+Constants!$B$7)/(2*Constants!$B$7)</f>
        <v>0.5</v>
      </c>
      <c r="AQ999">
        <f t="shared" si="266"/>
        <v>1</v>
      </c>
      <c r="AR999">
        <f>(Constants!$B$3*Constants!$B$8*I999*K999+AS998)/(Constants!$B$9*Constants!$B$4)</f>
        <v>2.51327433628319</v>
      </c>
      <c r="AS999">
        <f>(Constants!$B$3*Constants!$B$8*I999*K999+AS998)-(AR999*Constants!$B$9*Constants!$B$4)</f>
        <v>0</v>
      </c>
      <c r="AT999">
        <f t="shared" si="267"/>
        <v>2505.73451327431</v>
      </c>
      <c r="AU999">
        <f t="array" ref="AU999">IF(SUMPRODUCT(--(SIGN(AN966:AN998)=SIGN(K967:K999)))=0,2,IF(AV998&gt;0,1,0))</f>
        <v>0</v>
      </c>
      <c r="AV999">
        <f>IF(AU999=2,ROUND(5*1000/Constants!$B$11,0),IF(AV998&gt;0,AV998-1,0))</f>
        <v>0</v>
      </c>
      <c r="AW999">
        <f t="shared" si="268"/>
        <v>0</v>
      </c>
      <c r="AX999">
        <f ca="1" t="array" ref="AX999">IF(AW999&gt;Constants!$B$12,2,IF(SUMPRODUCT(--(AX980:AX999=2))=0,0,1))</f>
        <v>2</v>
      </c>
      <c r="AZ999">
        <f t="array" ref="AZ999">IF(ABS(AG999)&gt;Constants!$B$13,2,IF(SUMPRODUCT(--(AZ979:AZ998=2))=0,0,1))</f>
        <v>0</v>
      </c>
    </row>
    <row r="1000" spans="1:52">
      <c r="A1000" s="3">
        <v>998</v>
      </c>
      <c r="B1000">
        <f>Signals!D999</f>
        <v>1</v>
      </c>
      <c r="C1000">
        <f>Signals!E999</f>
        <v>1</v>
      </c>
      <c r="D1000">
        <f>Signals!G999</f>
        <v>0</v>
      </c>
      <c r="E1000">
        <f>Signals!J999</f>
        <v>0</v>
      </c>
      <c r="F1000">
        <f>Signals!K999</f>
        <v>0</v>
      </c>
      <c r="G1000">
        <f>IF(Constants!$B$2=2,-B1000,B1000)</f>
        <v>1</v>
      </c>
      <c r="H1000">
        <f>IF(Constants!$C$2=2,-C1000,C1000)</f>
        <v>1</v>
      </c>
      <c r="I1000">
        <f t="shared" si="252"/>
        <v>1</v>
      </c>
      <c r="J1000">
        <f t="shared" si="253"/>
        <v>1</v>
      </c>
      <c r="K1000">
        <f t="shared" si="254"/>
        <v>1</v>
      </c>
      <c r="L1000">
        <f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400.5</v>
      </c>
      <c r="M1000">
        <f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400.5</v>
      </c>
      <c r="N1000">
        <f t="shared" si="255"/>
        <v>400.5</v>
      </c>
      <c r="O1000">
        <f t="shared" si="256"/>
        <v>400.5</v>
      </c>
      <c r="P1000">
        <f>IF(I1000&lt;&gt;0,(ABS(L1000*Constants!$B$10)+50)/100,MAX(P999-ABS(N1000*Constants!$B$4),0))</f>
        <v>0.54005</v>
      </c>
      <c r="Q1000">
        <f>IF(J1000&lt;&gt;0,(ABS(M1000*Constants!$B$10)+50)/100,MAX(Q999-ABS(O1000*Constants!$B$4),0))</f>
        <v>0.54005</v>
      </c>
      <c r="R1000">
        <f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400.5</v>
      </c>
      <c r="S1000">
        <f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400.5</v>
      </c>
      <c r="T1000">
        <f t="shared" si="257"/>
        <v>400.5</v>
      </c>
      <c r="U1000">
        <f t="shared" si="258"/>
        <v>400.5</v>
      </c>
      <c r="V1000">
        <f>IF(I1000&lt;&gt;0,(ABS(R1000*Constants!$B$4)+50)/100,IF(R1000=0,MAX((0-ABS(T1000*Constants!$B$4)),0),(ABS(R1000*Constants!$B$4)+50)/100))</f>
        <v>501.125</v>
      </c>
      <c r="W1000">
        <f>IF(J1000&lt;&gt;0,(ABS(S1000*Constants!$B$4)+50)/100,IF(S1000=0,MAX((0-ABS(U1000*Constants!$B$4)),0),(ABS(S1000*Constants!$B$4)+50)/100))</f>
        <v>501.125</v>
      </c>
      <c r="X1000">
        <f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400.5</v>
      </c>
      <c r="Y1000">
        <f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400.5</v>
      </c>
      <c r="Z1000">
        <f t="shared" si="259"/>
        <v>400.5</v>
      </c>
      <c r="AA1000">
        <f t="shared" si="260"/>
        <v>400.5</v>
      </c>
      <c r="AB1000">
        <f>IF(I1000&lt;&gt;0,(ABS(X1000*Constants!$B$10)+50)/100,IF(X1000=0,MAX((AB999-ABS(Z1000*Constants!$B$4)),0),(ABS(X1000*Constants!$B$4)+50)/100))</f>
        <v>0.54005</v>
      </c>
      <c r="AC1000">
        <f>IF(J1000&lt;&gt;0,(ABS(Y1000*Constants!$B$10)+50)/100,IF(Y1000=0,MAX((AC999-ABS(AA1000*Constants!$B$4)),0),(ABS(Y1000*Constants!$B$4)+50)/100))</f>
        <v>0.54005</v>
      </c>
      <c r="AD1000">
        <f t="shared" si="261"/>
        <v>401</v>
      </c>
      <c r="AE1000">
        <f t="shared" si="262"/>
        <v>400.5</v>
      </c>
      <c r="AF1000">
        <f t="shared" si="263"/>
        <v>400.5</v>
      </c>
      <c r="AG1000">
        <f>((Constants!$B$5*AG999)+Constants!$B$4*AD1000+AH999)/(Constants!$B$5+Constants!$B$4)</f>
        <v>401</v>
      </c>
      <c r="AH1000">
        <f>((Constants!$B$5*AG999)+Constants!$B$4*AD1000+AH999)-(Constants!$B$5+Constants!$B$4)*AG1000</f>
        <v>0</v>
      </c>
      <c r="AI1000">
        <f>((Constants!$B$5*AI999)+Constants!$B$4*AE1000+AJ999)/(Constants!$B$5+Constants!$B$4)</f>
        <v>400.5</v>
      </c>
      <c r="AJ1000">
        <f>((Constants!$B$5*AI999)+Constants!$B$4*AE1000+AJ999)-(Constants!$B$4+Constants!$B$5)*AI1000</f>
        <v>0</v>
      </c>
      <c r="AK1000">
        <f>((Constants!$B$5*AK999)+Constants!$B$4*AF1000+AL999)/(Constants!$B$5+Constants!$B$4)</f>
        <v>400.5</v>
      </c>
      <c r="AL1000">
        <f>((Constants!$B$5*AK999)+Constants!$B$4*AF1000+AL999)-(Constants!$B$5+Constants!$B$4)*AK1000</f>
        <v>0</v>
      </c>
      <c r="AM1000">
        <f t="shared" si="264"/>
        <v>1</v>
      </c>
      <c r="AN1000">
        <f t="shared" si="265"/>
        <v>1</v>
      </c>
      <c r="AO1000">
        <f>(200000*(ABS(N1000)-ABS(N998))+Constants!$B$7)/(2*Constants!$B$7)</f>
        <v>0.5</v>
      </c>
      <c r="AP1000">
        <f>(200000*(ABS(O1000)-ABS(O998))+Constants!$B$7)/(2*Constants!$B$7)</f>
        <v>0.5</v>
      </c>
      <c r="AQ1000">
        <f t="shared" si="266"/>
        <v>1</v>
      </c>
      <c r="AR1000">
        <f>(Constants!$B$3*Constants!$B$8*I1000*K1000+AS999)/(Constants!$B$9*Constants!$B$4)</f>
        <v>2.51327433628319</v>
      </c>
      <c r="AS1000">
        <f>(Constants!$B$3*Constants!$B$8*I1000*K1000+AS999)-(AR1000*Constants!$B$9*Constants!$B$4)</f>
        <v>0</v>
      </c>
      <c r="AT1000">
        <f t="shared" si="267"/>
        <v>2508.2477876106</v>
      </c>
      <c r="AU1000">
        <f t="array" ref="AU1000">IF(SUMPRODUCT(--(SIGN(AN967:AN999)=SIGN(K968:K1000)))=0,2,IF(AV999&gt;0,1,0))</f>
        <v>0</v>
      </c>
      <c r="AV1000">
        <f>IF(AU1000=2,ROUND(5*1000/Constants!$B$11,0),IF(AV999&gt;0,AV999-1,0))</f>
        <v>0</v>
      </c>
      <c r="AW1000">
        <f t="shared" si="268"/>
        <v>0</v>
      </c>
      <c r="AX1000">
        <f ca="1" t="array" ref="AX1000">IF(AW1000&gt;Constants!$B$12,2,IF(SUMPRODUCT(--(AX981:AX1000=2))=0,0,1))</f>
        <v>2</v>
      </c>
      <c r="AZ1000">
        <f t="array" ref="AZ1000">IF(ABS(AG1000)&gt;Constants!$B$13,2,IF(SUMPRODUCT(--(AZ980:AZ999=2))=0,0,1))</f>
        <v>0</v>
      </c>
    </row>
    <row r="1001" spans="1:52">
      <c r="A1001" s="3">
        <v>999</v>
      </c>
      <c r="B1001">
        <f>Signals!D1000</f>
        <v>1</v>
      </c>
      <c r="C1001">
        <f>Signals!E1000</f>
        <v>1</v>
      </c>
      <c r="D1001">
        <f>Signals!G1000</f>
        <v>0</v>
      </c>
      <c r="E1001">
        <f>Signals!J1000</f>
        <v>0</v>
      </c>
      <c r="F1001">
        <f>Signals!K1000</f>
        <v>0</v>
      </c>
      <c r="G1001">
        <f>IF(Constants!$B$2=2,-B1001,B1001)</f>
        <v>1</v>
      </c>
      <c r="H1001">
        <f>IF(Constants!$C$2=2,-C1001,C1001)</f>
        <v>1</v>
      </c>
      <c r="I1001">
        <f t="shared" ref="I1001:I1002" si="269">IF(SIGN(G1001+H1001)=SIGN(AN1000),G1001,-G1001)</f>
        <v>1</v>
      </c>
      <c r="J1001">
        <f t="shared" ref="J1001:J1002" si="270">IF(SIGN(G1001+H1001)=SIGN(AN1000),H1001,-H1001)</f>
        <v>1</v>
      </c>
      <c r="K1001">
        <f t="shared" ref="K1001:K1002" si="271">IF(SIGN(G1001+H1001)=SIGN(AN1000),1,-1)</f>
        <v>1</v>
      </c>
      <c r="L1001">
        <f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400.5</v>
      </c>
      <c r="M1001">
        <f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400.5</v>
      </c>
      <c r="N1001">
        <f t="shared" ref="N1001:N1002" si="272">IF(I1001&lt;&gt;0,L1001,IF(P1000&gt;0,N1000,0))</f>
        <v>400.5</v>
      </c>
      <c r="O1001">
        <f t="shared" ref="O1001:O1002" si="273">IF(J1001&lt;&gt;0,M1001,IF(Q1000&gt;0,O1000,0))</f>
        <v>400.5</v>
      </c>
      <c r="P1001">
        <f>IF(I1001&lt;&gt;0,(ABS(L1001*Constants!$B$10)+50)/100,MAX(P1000-ABS(N1001*Constants!$B$4),0))</f>
        <v>0.54005</v>
      </c>
      <c r="Q1001">
        <f>IF(J1001&lt;&gt;0,(ABS(M1001*Constants!$B$10)+50)/100,MAX(Q1000-ABS(O1001*Constants!$B$4),0))</f>
        <v>0.54005</v>
      </c>
      <c r="R1001">
        <f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400.5</v>
      </c>
      <c r="S1001">
        <f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400.5</v>
      </c>
      <c r="T1001">
        <f t="shared" ref="T1001:T1002" si="274">IF(I1001&lt;&gt;0,R1001,IF(V1000&gt;0,MAX(T1000,R1001),R1001))</f>
        <v>400.5</v>
      </c>
      <c r="U1001">
        <f t="shared" ref="U1001:U1002" si="275">IF(J1001&lt;&gt;0,S1001,IF(W1000&gt;0,MAX(U1000,S1001),S1001))</f>
        <v>400.5</v>
      </c>
      <c r="V1001">
        <f>IF(I1001&lt;&gt;0,(ABS(R1001*Constants!$B$4)+50)/100,IF(R1001=0,MAX((0-ABS(T1001*Constants!$B$4)),0),(ABS(R1001*Constants!$B$4)+50)/100))</f>
        <v>501.125</v>
      </c>
      <c r="W1001">
        <f>IF(J1001&lt;&gt;0,(ABS(S1001*Constants!$B$4)+50)/100,IF(S1001=0,MAX((0-ABS(U1001*Constants!$B$4)),0),(ABS(S1001*Constants!$B$4)+50)/100))</f>
        <v>501.125</v>
      </c>
      <c r="X1001">
        <f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400.5</v>
      </c>
      <c r="Y1001">
        <f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400.5</v>
      </c>
      <c r="Z1001">
        <f t="shared" ref="Z1001:Z1002" si="276">IF(I1001&lt;&gt;0,X1001,IF(AB1000&gt;0,MIN(Z1000,X1001),X1001))</f>
        <v>400.5</v>
      </c>
      <c r="AA1001">
        <f t="shared" ref="AA1001:AA1002" si="277">IF(J1001&lt;&gt;0,Y1001,IF(AC1000&gt;0,MIN(AA1000,Y1001),Y1001))</f>
        <v>400.5</v>
      </c>
      <c r="AB1001">
        <f>IF(I1001&lt;&gt;0,(ABS(X1001*Constants!$B$10)+50)/100,IF(X1001=0,MAX((AB1000-ABS(Z1001*Constants!$B$4)),0),(ABS(X1001*Constants!$B$4)+50)/100))</f>
        <v>0.54005</v>
      </c>
      <c r="AC1001">
        <f>IF(J1001&lt;&gt;0,(ABS(Y1001*Constants!$B$10)+50)/100,IF(Y1001=0,MAX((AC1000-ABS(AA1001*Constants!$B$4)),0),(ABS(Y1001*Constants!$B$4)+50)/100))</f>
        <v>0.54005</v>
      </c>
      <c r="AD1001">
        <f t="shared" ref="AD1001:AD1002" si="278">IF(N1001+O1001&gt;=0,(1+N1001+O1001)/2,(N1001+O1001-1)/2)</f>
        <v>401</v>
      </c>
      <c r="AE1001">
        <f t="shared" ref="AE1001:AE1002" si="279">MAX(T1001,U1001)</f>
        <v>400.5</v>
      </c>
      <c r="AF1001">
        <f t="shared" ref="AF1001:AF1002" si="280">MIN(Z1001,AA1001)</f>
        <v>400.5</v>
      </c>
      <c r="AG1001">
        <f>((Constants!$B$5*AG1000)+Constants!$B$4*AD1001+AH1000)/(Constants!$B$5+Constants!$B$4)</f>
        <v>401</v>
      </c>
      <c r="AH1001">
        <f>((Constants!$B$5*AG1000)+Constants!$B$4*AD1001+AH1000)-(Constants!$B$5+Constants!$B$4)*AG1001</f>
        <v>0</v>
      </c>
      <c r="AI1001">
        <f>((Constants!$B$5*AI1000)+Constants!$B$4*AE1001+AJ1000)/(Constants!$B$5+Constants!$B$4)</f>
        <v>400.5</v>
      </c>
      <c r="AJ1001">
        <f>((Constants!$B$5*AI1000)+Constants!$B$4*AE1001+AJ1000)-(Constants!$B$4+Constants!$B$5)*AI1001</f>
        <v>0</v>
      </c>
      <c r="AK1001">
        <f>((Constants!$B$5*AK1000)+Constants!$B$4*AF1001+AL1000)/(Constants!$B$5+Constants!$B$4)</f>
        <v>400.5</v>
      </c>
      <c r="AL1001">
        <f>((Constants!$B$5*AK1000)+Constants!$B$4*AF1001+AL1000)-(Constants!$B$5+Constants!$B$4)*AK1001</f>
        <v>0</v>
      </c>
      <c r="AM1001">
        <f t="shared" ref="AM1001:AM1002" si="281">IF(AG1001*K1001&gt;0,1,IF(AG1001*K1001&lt;0,-1,0))</f>
        <v>1</v>
      </c>
      <c r="AN1001">
        <f t="shared" ref="AN1001:AN1002" si="282">IF(SIGN(AI1001)=SIGN(AK1001),AM1001,0)</f>
        <v>1</v>
      </c>
      <c r="AO1001">
        <f>(200000*(ABS(N1001)-ABS(N999))+Constants!$B$7)/(2*Constants!$B$7)</f>
        <v>0.5</v>
      </c>
      <c r="AP1001">
        <f>(200000*(ABS(O1001)-ABS(O999))+Constants!$B$7)/(2*Constants!$B$7)</f>
        <v>0.5</v>
      </c>
      <c r="AQ1001">
        <f t="shared" ref="AQ1001:AQ1002" si="283">(1+AO1001+AP1001)/2</f>
        <v>1</v>
      </c>
      <c r="AR1001">
        <f>(Constants!$B$3*Constants!$B$8*I1001*K1001+AS1000)/(Constants!$B$9*Constants!$B$4)</f>
        <v>2.51327433628319</v>
      </c>
      <c r="AS1001">
        <f>(Constants!$B$3*Constants!$B$8*I1001*K1001+AS1000)-(AR1001*Constants!$B$9*Constants!$B$4)</f>
        <v>0</v>
      </c>
      <c r="AT1001">
        <f t="shared" ref="AT1001:AT1002" si="284">AR1001+AT1000</f>
        <v>2510.76106194688</v>
      </c>
      <c r="AU1001">
        <f t="array" ref="AU1001">IF(SUMPRODUCT(--(SIGN(AN968:AN1000)=SIGN(K969:K1001)))=0,2,IF(AV1000&gt;0,1,0))</f>
        <v>0</v>
      </c>
      <c r="AV1001">
        <f>IF(AU1001=2,ROUND(5*1000/Constants!$B$11,0),IF(AV1000&gt;0,AV1000-1,0))</f>
        <v>0</v>
      </c>
      <c r="AW1001">
        <f t="shared" ref="AW1001:AW1002" si="285">IF(I1001&lt;&gt;J1001,AW1000+ABS(I1001-J1001),0)</f>
        <v>0</v>
      </c>
      <c r="AX1001">
        <f ca="1" t="array" ref="AX1001">IF(AW1001&gt;Constants!$B$12,2,IF(SUMPRODUCT(--(AX982:AX1001=2))=0,0,1))</f>
        <v>2</v>
      </c>
      <c r="AZ1001">
        <f t="array" ref="AZ1001">IF(ABS(AG1001)&gt;Constants!$B$13,2,IF(SUMPRODUCT(--(AZ981:AZ1000=2))=0,0,1))</f>
        <v>0</v>
      </c>
    </row>
    <row r="1002" spans="1:52">
      <c r="A1002" s="3">
        <v>1000</v>
      </c>
      <c r="B1002">
        <f>Signals!D1001</f>
        <v>1</v>
      </c>
      <c r="C1002">
        <f>Signals!E1001</f>
        <v>1</v>
      </c>
      <c r="D1002">
        <f>Signals!G1001</f>
        <v>0</v>
      </c>
      <c r="E1002">
        <f>Signals!J1001</f>
        <v>0</v>
      </c>
      <c r="F1002">
        <f>Signals!K1001</f>
        <v>0</v>
      </c>
      <c r="G1002">
        <f>IF(Constants!$B$2=2,-B1002,B1002)</f>
        <v>1</v>
      </c>
      <c r="H1002">
        <f>IF(Constants!$C$2=2,-C1002,C1002)</f>
        <v>1</v>
      </c>
      <c r="I1002">
        <f t="shared" si="269"/>
        <v>1</v>
      </c>
      <c r="J1002">
        <f t="shared" si="270"/>
        <v>1</v>
      </c>
      <c r="K1002">
        <f t="shared" si="271"/>
        <v>1</v>
      </c>
      <c r="L1002">
        <f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400.5</v>
      </c>
      <c r="M1002">
        <f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400.5</v>
      </c>
      <c r="N1002">
        <f t="shared" si="272"/>
        <v>400.5</v>
      </c>
      <c r="O1002">
        <f t="shared" si="273"/>
        <v>400.5</v>
      </c>
      <c r="P1002">
        <f>IF(I1002&lt;&gt;0,(ABS(L1002*Constants!$B$10)+50)/100,MAX(P1001-ABS(N1002*Constants!$B$4),0))</f>
        <v>0.54005</v>
      </c>
      <c r="Q1002">
        <f>IF(J1002&lt;&gt;0,(ABS(M1002*Constants!$B$10)+50)/100,MAX(Q1001-ABS(O1002*Constants!$B$4),0))</f>
        <v>0.54005</v>
      </c>
      <c r="R1002">
        <f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400.5</v>
      </c>
      <c r="S1002">
        <f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400.5</v>
      </c>
      <c r="T1002">
        <f t="shared" si="274"/>
        <v>400.5</v>
      </c>
      <c r="U1002">
        <f t="shared" si="275"/>
        <v>400.5</v>
      </c>
      <c r="V1002">
        <f>IF(I1002&lt;&gt;0,(ABS(R1002*Constants!$B$4)+50)/100,IF(R1002=0,MAX((0-ABS(T1002*Constants!$B$4)),0),(ABS(R1002*Constants!$B$4)+50)/100))</f>
        <v>501.125</v>
      </c>
      <c r="W1002">
        <f>IF(J1002&lt;&gt;0,(ABS(S1002*Constants!$B$4)+50)/100,IF(S1002=0,MAX((0-ABS(U1002*Constants!$B$4)),0),(ABS(S1002*Constants!$B$4)+50)/100))</f>
        <v>501.125</v>
      </c>
      <c r="X1002">
        <f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400.5</v>
      </c>
      <c r="Y1002">
        <f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400.5</v>
      </c>
      <c r="Z1002">
        <f t="shared" si="276"/>
        <v>400.5</v>
      </c>
      <c r="AA1002">
        <f t="shared" si="277"/>
        <v>400.5</v>
      </c>
      <c r="AB1002">
        <f>IF(I1002&lt;&gt;0,(ABS(X1002*Constants!$B$10)+50)/100,IF(X1002=0,MAX((AB1001-ABS(Z1002*Constants!$B$4)),0),(ABS(X1002*Constants!$B$4)+50)/100))</f>
        <v>0.54005</v>
      </c>
      <c r="AC1002">
        <f>IF(J1002&lt;&gt;0,(ABS(Y1002*Constants!$B$10)+50)/100,IF(Y1002=0,MAX((AC1001-ABS(AA1002*Constants!$B$4)),0),(ABS(Y1002*Constants!$B$4)+50)/100))</f>
        <v>0.54005</v>
      </c>
      <c r="AD1002">
        <f t="shared" si="278"/>
        <v>401</v>
      </c>
      <c r="AE1002">
        <f t="shared" si="279"/>
        <v>400.5</v>
      </c>
      <c r="AF1002">
        <f t="shared" si="280"/>
        <v>400.5</v>
      </c>
      <c r="AG1002">
        <f>((Constants!$B$5*AG1001)+Constants!$B$4*AD1002+AH1001)/(Constants!$B$5+Constants!$B$4)</f>
        <v>401</v>
      </c>
      <c r="AH1002">
        <f>((Constants!$B$5*AG1001)+Constants!$B$4*AD1002+AH1001)-(Constants!$B$5+Constants!$B$4)*AG1002</f>
        <v>0</v>
      </c>
      <c r="AI1002">
        <f>((Constants!$B$5*AI1001)+Constants!$B$4*AE1002+AJ1001)/(Constants!$B$5+Constants!$B$4)</f>
        <v>400.5</v>
      </c>
      <c r="AJ1002">
        <f>((Constants!$B$5*AI1001)+Constants!$B$4*AE1002+AJ1001)-(Constants!$B$4+Constants!$B$5)*AI1002</f>
        <v>0</v>
      </c>
      <c r="AK1002">
        <f>((Constants!$B$5*AK1001)+Constants!$B$4*AF1002+AL1001)/(Constants!$B$5+Constants!$B$4)</f>
        <v>400.5</v>
      </c>
      <c r="AL1002">
        <f>((Constants!$B$5*AK1001)+Constants!$B$4*AF1002+AL1001)-(Constants!$B$5+Constants!$B$4)*AK1002</f>
        <v>0</v>
      </c>
      <c r="AM1002">
        <f t="shared" si="281"/>
        <v>1</v>
      </c>
      <c r="AN1002">
        <f t="shared" si="282"/>
        <v>1</v>
      </c>
      <c r="AO1002">
        <f>(200000*(ABS(N1002)-ABS(N1000))+Constants!$B$7)/(2*Constants!$B$7)</f>
        <v>0.5</v>
      </c>
      <c r="AP1002">
        <f>(200000*(ABS(O1002)-ABS(O1000))+Constants!$B$7)/(2*Constants!$B$7)</f>
        <v>0.5</v>
      </c>
      <c r="AQ1002">
        <f t="shared" si="283"/>
        <v>1</v>
      </c>
      <c r="AR1002">
        <f>(Constants!$B$3*Constants!$B$8*I1002*K1002+AS1001)/(Constants!$B$9*Constants!$B$4)</f>
        <v>2.51327433628319</v>
      </c>
      <c r="AS1002">
        <f>(Constants!$B$3*Constants!$B$8*I1002*K1002+AS1001)-(AR1002*Constants!$B$9*Constants!$B$4)</f>
        <v>0</v>
      </c>
      <c r="AT1002">
        <f t="shared" si="284"/>
        <v>2513.27433628316</v>
      </c>
      <c r="AU1002">
        <f t="array" ref="AU1002">IF(SUMPRODUCT(--(SIGN(AN969:AN1001)=SIGN(K970:K1002)))=0,2,IF(AV1001&gt;0,1,0))</f>
        <v>0</v>
      </c>
      <c r="AV1002">
        <f>IF(AU1002=2,ROUND(5*1000/Constants!$B$11,0),IF(AV1001&gt;0,AV1001-1,0))</f>
        <v>0</v>
      </c>
      <c r="AW1002">
        <f t="shared" si="285"/>
        <v>0</v>
      </c>
      <c r="AX1002">
        <f ca="1" t="array" ref="AX1002">IF(AW1002&gt;Constants!$B$12,2,IF(SUMPRODUCT(--(AX983:AX1002=2))=0,0,1))</f>
        <v>2</v>
      </c>
      <c r="AZ1002">
        <f t="array" ref="AZ1002">IF(ABS(AG1002)&gt;Constants!$B$13,2,IF(SUMPRODUCT(--(AZ982:AZ1001=2))=0,0,1))</f>
        <v>0</v>
      </c>
    </row>
  </sheetData>
  <mergeCells count="1">
    <mergeCell ref="A1:BD1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2:H2003"/>
  <sheetViews>
    <sheetView tabSelected="1" workbookViewId="0">
      <selection activeCell="J11" sqref="J11"/>
    </sheetView>
  </sheetViews>
  <sheetFormatPr defaultColWidth="9" defaultRowHeight="13.85" outlineLevelCol="7"/>
  <cols>
    <col min="1" max="1" width="12.858407079646" customWidth="1"/>
    <col min="2" max="3" width="12.4247787610619" customWidth="1"/>
    <col min="4" max="4" width="19.858407079646" customWidth="1"/>
    <col min="5" max="5" width="12.4247787610619" customWidth="1"/>
    <col min="6" max="6" width="17.283185840708" customWidth="1"/>
    <col min="7" max="7" width="12.4247787610619" customWidth="1"/>
    <col min="8" max="8" width="19.858407079646" customWidth="1"/>
  </cols>
  <sheetData>
    <row r="2" spans="1:8">
      <c r="A2" s="1" t="s">
        <v>35</v>
      </c>
      <c r="B2" s="2" t="s">
        <v>91</v>
      </c>
      <c r="C2" s="2" t="s">
        <v>92</v>
      </c>
      <c r="D2" s="2" t="s">
        <v>88</v>
      </c>
      <c r="E2" s="2" t="s">
        <v>93</v>
      </c>
      <c r="F2" s="2" t="s">
        <v>89</v>
      </c>
      <c r="G2" s="2" t="s">
        <v>94</v>
      </c>
      <c r="H2" s="2" t="s">
        <v>95</v>
      </c>
    </row>
    <row r="3" spans="1:8">
      <c r="A3">
        <v>0</v>
      </c>
      <c r="B3">
        <f>IF(SIGN('Signal Verification0'!AQ3)=SIGN('Signal Verification1'!AQ3),0,2)</f>
        <v>0</v>
      </c>
      <c r="C3">
        <f>IF(AND(ABS('Signal Verification0'!AG3)&gt;0,ABS('Signal Verification1'!AG3)&gt;0),IF('Signal Verification0'!AG3&gt;'Signal Verification1'!AG3,IF(0-ABS('Signal Verification1'!AG3)&gt;Constants!$B$14,IF(AND(ABS(MAX('Signal Verification0'!AG3)-'Signal Verification0'!AG3)&lt;Constants!$B$15,ABS(MIN('Signal Verification0'!AG3)-'Signal Verification0'!AG3)&lt;Constants!$B$15),2,IF(D3&gt;0,1,0)),IF(D3&gt;0,1,0)),IF(0-ABS('Signal Verification0'!AG3)&gt;Constants!$B$14,IF(AND(ABS(MAX('Signal Verification1'!AG3)-'Signal Verification1'!AG3)&lt;Constants!$B$15,ABS(MIN('Signal Verification1'!AG3)-'Signal Verification1'!AG3)&lt;Constants!$B$15),2,IF(D3&gt;0,1,0)),IF(D3&gt;0,1,0))),IF(D3&gt;0,1,0))</f>
        <v>0</v>
      </c>
      <c r="D3">
        <v>0</v>
      </c>
      <c r="E3">
        <f>IF(COUNTIF($D$3,2)&gt;(Constants!$B$16*(1000/150)),2,0)</f>
        <v>0</v>
      </c>
      <c r="F3">
        <v>0</v>
      </c>
      <c r="G3">
        <f>IF(ABS('Signal Verification0'!AT3-'Signal Verification1'!AT3)&gt;Constants!$B$17,2,0)</f>
        <v>0</v>
      </c>
      <c r="H3">
        <f>IF(G3=2,Constants!$B$18*(1000/150),0)</f>
        <v>0</v>
      </c>
    </row>
    <row r="4" spans="1:8">
      <c r="A4">
        <v>1</v>
      </c>
      <c r="B4">
        <f>IF(SIGN('Signal Verification0'!AQ4)=SIGN('Signal Verification1'!AQ4),IF(COUNTIF($B$3:B3,2)&gt;0,1,0),2)</f>
        <v>0</v>
      </c>
      <c r="C4">
        <f>IF(AND(ABS('Signal Verification0'!AG4)&gt;0,ABS('Signal Verification1'!AG4)&gt;0),IF('Signal Verification0'!AG4&gt;'Signal Verification1'!AG4,IF(ABS('Signal Verification0'!AG3)-ABS('Signal Verification1'!AG4)&gt;Constants!$B$14,IF(AND(ABS(MAX('Signal Verification0'!$AG$3:AG4)-'Signal Verification0'!AG4)&lt;Constants!$B$15,ABS(MIN('Signal Verification0'!$AG$3:AG4)-'Signal Verification0'!AG4)&lt;Constants!$B$15),2,IF(D4&gt;0,1,0)),IF(D4&gt;0,1,0)),IF(ABS('Signal Verification1'!AG3)-ABS('Signal Verification0'!AG4)&gt;Constants!$B$14,IF(AND(ABS(MAX('Signal Verification1'!$AG$3:AG4)-'Signal Verification1'!AG4)&lt;Constants!$B$15,ABS(MIN('Signal Verification1'!$AG$3:AG4)-'Signal Verification1'!AG4)&lt;Constants!$B$15),2,IF(D4&gt;0,1,0)),IF(D4&gt;0,1,0))),IF(D4&gt;0,1,0))</f>
        <v>0</v>
      </c>
      <c r="D4">
        <f>IF(C3=2,ROUND(5*1000/Constants!$B$11,0),IF(D3&gt;0,D3-1,0))</f>
        <v>0</v>
      </c>
      <c r="E4">
        <f>IF(COUNTIF($D$3:D4,2)&gt;(Constants!$B$16*(1000/150)),2,0)</f>
        <v>0</v>
      </c>
      <c r="F4">
        <f>IF(OR(F3=2,E4=2),2,0)</f>
        <v>0</v>
      </c>
      <c r="G4">
        <f>IF(ABS('Signal Verification0'!AT4-'Signal Verification1'!AT4)&gt;Constants!$B$17,2,IF(H4&gt;0,1,0))</f>
        <v>0</v>
      </c>
      <c r="H4">
        <f>IF(G3=2,ROUND(Constants!$B$18*(1000/150),0),IF(H3&gt;0,H3-1,0))</f>
        <v>0</v>
      </c>
    </row>
    <row r="5" spans="1:8">
      <c r="A5">
        <v>2</v>
      </c>
      <c r="B5">
        <f>IF(SIGN('Signal Verification0'!AQ5)=SIGN('Signal Verification1'!AQ5),IF(COUNTIF($B$3:B4,2)&gt;0,1,0),2)</f>
        <v>0</v>
      </c>
      <c r="C5">
        <f>IF(AND(ABS('Signal Verification0'!AG5)&gt;0,ABS('Signal Verification1'!AG5)&gt;0),IF('Signal Verification0'!AG5&gt;'Signal Verification1'!AG5,IF(ABS('Signal Verification0'!AG4)-ABS('Signal Verification1'!AG5)&gt;Constants!$B$14,IF(AND(ABS(MAX('Signal Verification0'!$AG$3:AG5)-'Signal Verification0'!AG5)&lt;Constants!$B$15,ABS(MIN('Signal Verification0'!$AG$3:AG5)-'Signal Verification0'!AG5)&lt;Constants!$B$15),2,IF(D5&gt;0,1,0)),IF(D5&gt;0,1,0)),IF(ABS('Signal Verification1'!AG4)-ABS('Signal Verification0'!AG5)&gt;Constants!$B$14,IF(AND(ABS(MAX('Signal Verification1'!$AG$3:AG5)-'Signal Verification1'!AG5)&lt;Constants!$B$15,ABS(MIN('Signal Verification1'!$AG$3:AG5)-'Signal Verification1'!AG5)&lt;Constants!$B$15),2,IF(D5&gt;0,1,0)),IF(D5&gt;0,1,0))),IF(D5&gt;0,1,0))</f>
        <v>2</v>
      </c>
      <c r="D5">
        <f>IF(C4=2,ROUND(5*1000/Constants!$B$11,0),IF(D4&gt;0,D4-1,0))</f>
        <v>0</v>
      </c>
      <c r="E5">
        <f>IF(COUNTIF($D$3:D5,2)&gt;(Constants!$B$16*(1000/150)),2,0)</f>
        <v>0</v>
      </c>
      <c r="F5">
        <f t="shared" ref="F5:F68" si="0">IF(OR(F4=2,E5=2),2,0)</f>
        <v>0</v>
      </c>
      <c r="G5">
        <f>IF(ABS('Signal Verification0'!AT5-'Signal Verification1'!AT5)&gt;Constants!$B$17,2,IF(H5&gt;0,1,0))</f>
        <v>0</v>
      </c>
      <c r="H5">
        <f>IF(G4=2,ROUND(Constants!$B$18*(1000/150),0),IF(H4&gt;0,H4-1,0))</f>
        <v>0</v>
      </c>
    </row>
    <row r="6" spans="1:8">
      <c r="A6">
        <v>3</v>
      </c>
      <c r="B6">
        <f>IF(SIGN('Signal Verification0'!AQ6)=SIGN('Signal Verification1'!AQ6),IF(COUNTIF($B$3:B5,2)&gt;0,1,0),2)</f>
        <v>0</v>
      </c>
      <c r="C6">
        <f>IF(AND(ABS('Signal Verification0'!AG6)&gt;0,ABS('Signal Verification1'!AG6)&gt;0),IF('Signal Verification0'!AG6&gt;'Signal Verification1'!AG6,IF(ABS('Signal Verification0'!AG5)-ABS('Signal Verification1'!AG6)&gt;Constants!$B$14,IF(AND(ABS(MAX('Signal Verification0'!$AG$3:AG6)-'Signal Verification0'!AG6)&lt;Constants!$B$15,ABS(MIN('Signal Verification0'!$AG$3:AG6)-'Signal Verification0'!AG6)&lt;Constants!$B$15),2,IF(D6&gt;0,1,0)),IF(D6&gt;0,1,0)),IF(ABS('Signal Verification1'!AG5)-ABS('Signal Verification0'!AG6)&gt;Constants!$B$14,IF(AND(ABS(MAX('Signal Verification1'!$AG$3:AG6)-'Signal Verification1'!AG6)&lt;Constants!$B$15,ABS(MIN('Signal Verification1'!$AG$3:AG6)-'Signal Verification1'!AG6)&lt;Constants!$B$15),2,IF(D6&gt;0,1,0)),IF(D6&gt;0,1,0))),IF(D6&gt;0,1,0))</f>
        <v>1</v>
      </c>
      <c r="D6">
        <f>IF(C5=2,ROUND(5*1000/Constants!$B$11,0),IF(D5&gt;0,D5-1,0))</f>
        <v>100</v>
      </c>
      <c r="E6">
        <f>IF(COUNTIF($D$3:D6,2)&gt;(Constants!$B$16*(1000/150)),2,0)</f>
        <v>0</v>
      </c>
      <c r="F6">
        <f t="shared" si="0"/>
        <v>0</v>
      </c>
      <c r="G6">
        <f>IF(ABS('Signal Verification0'!AT6-'Signal Verification1'!AT6)&gt;Constants!$B$17,2,IF(H6&gt;0,1,0))</f>
        <v>0</v>
      </c>
      <c r="H6">
        <f>IF(G5=2,ROUND(Constants!$B$18*(1000/150),0),IF(H5&gt;0,H5-1,0))</f>
        <v>0</v>
      </c>
    </row>
    <row r="7" spans="1:8">
      <c r="A7">
        <v>4</v>
      </c>
      <c r="B7">
        <f>IF(SIGN('Signal Verification0'!AQ7)=SIGN('Signal Verification1'!AQ7),IF(COUNTIF($B$3:B6,2)&gt;0,1,0),2)</f>
        <v>0</v>
      </c>
      <c r="C7">
        <f t="array" ref="C7">IF(SUMPRODUCT(--(AND(ABS('Signal Verification0'!$AG$3:AG6)&gt;0,ABS('Signal Verification1'!$AG$3:AG6))))&gt;5*1000/Constants!$B$11,IF(SUMPRODUCT(--('Signal Verification0'!$AG$3:AG6&gt;'Signal Verification1'!$AG$3:AG6))&gt;5*1000/Constants!$B$11,IF(SUMPRODUCT(--(ABS('Signal Verification0'!AG5)-ABS('Signal Verification1'!AG6)&gt;Constants!$B$14))&gt;5*1000/Constants!$B$11,IF(SUMPRODUCT(--(AND(ABS(MAX('Signal Verification0'!$AG$3:AG6)-'Signal Verification0'!AG6)&lt;Constants!$B$15,ABS(MIN('Signal Verification0'!$AG$3:AG6)-'Signal Verification0'!AG6)&lt;Constants!$B$15)))&gt;5*1000/Constants!$B$11,2,IF(D6&gt;0,1,0)),IF(D6&gt;0,1,0)),IF(SUMPRODUCT(--(ABS('Signal Verification1'!AG5)-ABS('Signal Verification0'!AG6)&gt;Constants!$B$14))&gt;5*1000/Constants!$B$11,IF(SUMPRODUCT(--(AND(ABS(MAX('Signal Verification1'!$AG$3:AG6)-'Signal Verification1'!AG6)&lt;Constants!$B$15,ABS(MIN('Signal Verification1'!$AG$3:AG6)-'Signal Verification1'!AG6)&lt;Constants!$B$15)))&gt;5*1000/Constants!$B$11,2,IF(D6&gt;0,1,0)),IF(D6&gt;0,1,0))),IF(D6&gt;0,1,0))</f>
        <v>1</v>
      </c>
      <c r="D7">
        <f>IF(C6=2,ROUND(5*1000/Constants!$B$11,0),IF(D6&gt;0,D6-1,0))</f>
        <v>99</v>
      </c>
      <c r="E7">
        <f>IF(COUNTIF($D$3:D7,2)&gt;(Constants!$B$16*(1000/150)),2,0)</f>
        <v>0</v>
      </c>
      <c r="F7">
        <f t="shared" si="0"/>
        <v>0</v>
      </c>
      <c r="G7">
        <f>IF(ABS('Signal Verification0'!AT7-'Signal Verification1'!AT7)&gt;Constants!$B$17,2,IF(H7&gt;0,1,0))</f>
        <v>0</v>
      </c>
      <c r="H7">
        <f>IF(G6=2,ROUND(Constants!$B$18*(1000/150),0),IF(H6&gt;0,H6-1,0))</f>
        <v>0</v>
      </c>
    </row>
    <row r="8" spans="1:8">
      <c r="A8">
        <v>5</v>
      </c>
      <c r="B8">
        <f>IF(SIGN('Signal Verification0'!AQ8)=SIGN('Signal Verification1'!AQ8),IF(COUNTIF($B$3:B7,2)&gt;0,1,0),2)</f>
        <v>0</v>
      </c>
      <c r="C8">
        <f t="array" ref="C8">IF(SUMPRODUCT(--(AND(ABS('Signal Verification0'!$AG$3:AG7)&gt;0,ABS('Signal Verification1'!$AG$3:AG7))))&gt;5*1000/Constants!$B$11,IF(SUMPRODUCT(--('Signal Verification0'!$AG$3:AG7&gt;'Signal Verification1'!$AG$3:AG7))&gt;5*1000/Constants!$B$11,IF(SUMPRODUCT(--(ABS('Signal Verification0'!AG6)-ABS('Signal Verification1'!AG7)&gt;Constants!$B$14))&gt;5*1000/Constants!$B$11,IF(SUMPRODUCT(--(AND(ABS(MAX('Signal Verification0'!$AG$3:AG7)-'Signal Verification0'!AG7)&lt;Constants!$B$15,ABS(MIN('Signal Verification0'!$AG$3:AG7)-'Signal Verification0'!AG7)&lt;Constants!$B$15)))&gt;5*1000/Constants!$B$11,2,IF(D7&gt;0,1,0)),IF(D7&gt;0,1,0)),IF(SUMPRODUCT(--(ABS('Signal Verification1'!AG6)-ABS('Signal Verification0'!AG7)&gt;Constants!$B$14))&gt;5*1000/Constants!$B$11,IF(SUMPRODUCT(--(AND(ABS(MAX('Signal Verification1'!$AG$3:AG7)-'Signal Verification1'!AG7)&lt;Constants!$B$15,ABS(MIN('Signal Verification1'!$AG$3:AG7)-'Signal Verification1'!AG7)&lt;Constants!$B$15)))&gt;5*1000/Constants!$B$11,2,IF(D7&gt;0,1,0)),IF(D7&gt;0,1,0))),IF(D7&gt;0,1,0))</f>
        <v>1</v>
      </c>
      <c r="D8">
        <f>IF(C7=2,ROUND(5*1000/Constants!$B$11,0),IF(D7&gt;0,D7-1,0))</f>
        <v>98</v>
      </c>
      <c r="E8">
        <f>IF(COUNTIF($D$3:D8,2)&gt;(Constants!$B$16*(1000/150)),2,0)</f>
        <v>0</v>
      </c>
      <c r="F8">
        <f t="shared" si="0"/>
        <v>0</v>
      </c>
      <c r="G8">
        <f>IF(ABS('Signal Verification0'!AT8-'Signal Verification1'!AT8)&gt;Constants!$B$17,2,IF(H8&gt;0,1,0))</f>
        <v>0</v>
      </c>
      <c r="H8">
        <f>IF(G7=2,ROUND(Constants!$B$18*(1000/150),0),IF(H7&gt;0,H7-1,0))</f>
        <v>0</v>
      </c>
    </row>
    <row r="9" spans="1:8">
      <c r="A9">
        <v>6</v>
      </c>
      <c r="B9">
        <f>IF(SIGN('Signal Verification0'!AQ9)=SIGN('Signal Verification1'!AQ9),IF(COUNTIF($B$3:B8,2)&gt;0,1,0),2)</f>
        <v>0</v>
      </c>
      <c r="C9">
        <f>IF(AND(ABS('Signal Verification0'!AG9)&gt;0,ABS('Signal Verification1'!AG9)&gt;0),IF('Signal Verification0'!AG9&gt;'Signal Verification1'!AG9,IF(ABS('Signal Verification0'!AG8)-ABS('Signal Verification1'!AG9)&gt;Constants!$B$14,IF(AND(ABS(MAX('Signal Verification0'!$AG$3:AG9)-'Signal Verification0'!AG9)&lt;Constants!$B$15,ABS(MIN('Signal Verification0'!$AG$3:AG9)-'Signal Verification0'!AG9)&lt;Constants!$B$15),2,IF(D9&gt;0,1,0)),IF(D9&gt;0,1,0)),IF(ABS('Signal Verification1'!AG8)-ABS('Signal Verification0'!AG9)&gt;Constants!$B$14,IF(AND(ABS(MAX('Signal Verification1'!$AG$3:AG9)-'Signal Verification1'!AG9)&lt;Constants!$B$15,ABS(MIN('Signal Verification1'!$AG$3:AG9)-'Signal Verification1'!AG9)&lt;Constants!$B$15),2,IF(D9&gt;0,1,0)),IF(D9&gt;0,1,0))),IF(D9&gt;0,1,0))</f>
        <v>2</v>
      </c>
      <c r="D9">
        <f>IF(C8=2,ROUND(5*1000/Constants!$B$11,0),IF(D8&gt;0,D8-1,0))</f>
        <v>97</v>
      </c>
      <c r="E9">
        <f>IF(COUNTIF($D$3:D9,2)&gt;(Constants!$B$16*(1000/150)),2,0)</f>
        <v>0</v>
      </c>
      <c r="F9">
        <f t="shared" si="0"/>
        <v>0</v>
      </c>
      <c r="G9">
        <f>IF(ABS('Signal Verification0'!AT9-'Signal Verification1'!AT9)&gt;Constants!$B$17,2,IF(H9&gt;0,1,0))</f>
        <v>0</v>
      </c>
      <c r="H9">
        <f>IF(G8=2,ROUND(Constants!$B$18*(1000/150),0),IF(H8&gt;0,H8-1,0))</f>
        <v>0</v>
      </c>
    </row>
    <row r="10" spans="1:8">
      <c r="A10">
        <v>7</v>
      </c>
      <c r="B10">
        <f>IF(SIGN('Signal Verification0'!AQ10)=SIGN('Signal Verification1'!AQ10),IF(COUNTIF($B$3:B9,2)&gt;0,1,0),2)</f>
        <v>0</v>
      </c>
      <c r="C10">
        <f>IF(AND(ABS('Signal Verification0'!AG10)&gt;0,ABS('Signal Verification1'!AG10)&gt;0),IF('Signal Verification0'!AG10&gt;'Signal Verification1'!AG10,IF(ABS('Signal Verification0'!AG9)-ABS('Signal Verification1'!AG10)&gt;Constants!$B$14,IF(AND(ABS(MAX('Signal Verification0'!$AG$3:AG10)-'Signal Verification0'!AG10)&lt;Constants!$B$15,ABS(MIN('Signal Verification0'!$AG$3:AG10)-'Signal Verification0'!AG10)&lt;Constants!$B$15),2,IF(D10&gt;0,1,0)),IF(D10&gt;0,1,0)),IF(ABS('Signal Verification1'!AG9)-ABS('Signal Verification0'!AG10)&gt;Constants!$B$14,IF(AND(ABS(MAX('Signal Verification1'!$AG$3:AG10)-'Signal Verification1'!AG10)&lt;Constants!$B$15,ABS(MIN('Signal Verification1'!$AG$3:AG10)-'Signal Verification1'!AG10)&lt;Constants!$B$15),2,IF(D10&gt;0,1,0)),IF(D10&gt;0,1,0))),IF(D10&gt;0,1,0))</f>
        <v>2</v>
      </c>
      <c r="D10">
        <f>IF(C9=2,ROUND(5*1000/Constants!$B$11,0),IF(D9&gt;0,D9-1,0))</f>
        <v>100</v>
      </c>
      <c r="E10">
        <f>IF(COUNTIF($D$3:D10,2)&gt;(Constants!$B$16*(1000/150)),2,0)</f>
        <v>0</v>
      </c>
      <c r="F10">
        <f t="shared" si="0"/>
        <v>0</v>
      </c>
      <c r="G10">
        <f>IF(ABS('Signal Verification0'!AT10-'Signal Verification1'!AT10)&gt;Constants!$B$17,2,IF(H10&gt;0,1,0))</f>
        <v>0</v>
      </c>
      <c r="H10">
        <f>IF(G9=2,ROUND(Constants!$B$18*(1000/150),0),IF(H9&gt;0,H9-1,0))</f>
        <v>0</v>
      </c>
    </row>
    <row r="11" spans="1:8">
      <c r="A11">
        <v>8</v>
      </c>
      <c r="B11">
        <f>IF(SIGN('Signal Verification0'!AQ11)=SIGN('Signal Verification1'!AQ11),IF(COUNTIF(B4:B10,2)&gt;0,1,0),2)</f>
        <v>0</v>
      </c>
      <c r="C11">
        <f>IF(AND(ABS('Signal Verification0'!AG11)&gt;0,ABS('Signal Verification1'!AG11)&gt;0),IF('Signal Verification0'!AG11&gt;'Signal Verification1'!AG11,IF(ABS('Signal Verification0'!AG10)-ABS('Signal Verification1'!AG11)&gt;Constants!$B$14,IF(AND(ABS(MAX('Signal Verification0'!$AG$3:AG11)-'Signal Verification0'!AG11)&lt;Constants!$B$15,ABS(MIN('Signal Verification0'!$AG$3:AG11)-'Signal Verification0'!AG11)&lt;Constants!$B$15),2,IF(D11&gt;0,1,0)),IF(D11&gt;0,1,0)),IF(ABS('Signal Verification1'!AG10)-ABS('Signal Verification0'!AG11)&gt;Constants!$B$14,IF(AND(ABS(MAX('Signal Verification1'!$AG$3:AG11)-'Signal Verification1'!AG11)&lt;Constants!$B$15,ABS(MIN('Signal Verification1'!$AG$3:AG11)-'Signal Verification1'!AG11)&lt;Constants!$B$15),2,IF(D11&gt;0,1,0)),IF(D11&gt;0,1,0))),IF(D11&gt;0,1,0))</f>
        <v>2</v>
      </c>
      <c r="D11">
        <f>IF(C10=2,ROUND(5*1000/Constants!$B$11,0),IF(D10&gt;0,D10-1,0))</f>
        <v>100</v>
      </c>
      <c r="E11">
        <f>IF(COUNTIF($D$3:D11,2)&gt;(Constants!$B$16*(1000/150)),2,0)</f>
        <v>0</v>
      </c>
      <c r="F11">
        <f t="shared" si="0"/>
        <v>0</v>
      </c>
      <c r="G11">
        <f>IF(ABS('Signal Verification0'!AT11-'Signal Verification1'!AT11)&gt;Constants!$B$17,2,IF(H11&gt;0,1,0))</f>
        <v>0</v>
      </c>
      <c r="H11">
        <f>IF(G10=2,ROUND(Constants!$B$18*(1000/150),0),IF(H10&gt;0,H10-1,0))</f>
        <v>0</v>
      </c>
    </row>
    <row r="12" spans="1:8">
      <c r="A12">
        <v>9</v>
      </c>
      <c r="B12">
        <f>IF(SIGN('Signal Verification0'!AQ12)=SIGN('Signal Verification1'!AQ12),IF(COUNTIF(B5:B11,2)&gt;0,1,0),2)</f>
        <v>0</v>
      </c>
      <c r="C12">
        <f>IF(AND(ABS('Signal Verification0'!AG12)&gt;0,ABS('Signal Verification1'!AG12)&gt;0),IF('Signal Verification0'!AG12&gt;'Signal Verification1'!AG12,IF(ABS('Signal Verification0'!AG11)-ABS('Signal Verification1'!AG12)&gt;Constants!$B$14,IF(AND(ABS(MAX('Signal Verification0'!$AG$3:AG12)-'Signal Verification0'!AG12)&lt;Constants!$B$15,ABS(MIN('Signal Verification0'!$AG$3:AG12)-'Signal Verification0'!AG12)&lt;Constants!$B$15),2,IF(D12&gt;0,1,0)),IF(D12&gt;0,1,0)),IF(ABS('Signal Verification1'!AG11)-ABS('Signal Verification0'!AG12)&gt;Constants!$B$14,IF(AND(ABS(MAX('Signal Verification1'!$AG$3:AG12)-'Signal Verification1'!AG12)&lt;Constants!$B$15,ABS(MIN('Signal Verification1'!$AG$3:AG12)-'Signal Verification1'!AG12)&lt;Constants!$B$15),2,IF(D12&gt;0,1,0)),IF(D12&gt;0,1,0))),IF(D12&gt;0,1,0))</f>
        <v>2</v>
      </c>
      <c r="D12">
        <f>IF(C11=2,ROUND(5*1000/Constants!$B$11,0),IF(D11&gt;0,D11-1,0))</f>
        <v>100</v>
      </c>
      <c r="E12">
        <f>IF(COUNTIF($D$3:D12,2)&gt;(Constants!$B$16*(1000/150)),2,0)</f>
        <v>0</v>
      </c>
      <c r="F12">
        <f t="shared" si="0"/>
        <v>0</v>
      </c>
      <c r="G12">
        <f>IF(ABS('Signal Verification0'!AT12-'Signal Verification1'!AT12)&gt;Constants!$B$17,2,IF(H12&gt;0,1,0))</f>
        <v>0</v>
      </c>
      <c r="H12">
        <f>IF(G11=2,ROUND(Constants!$B$18*(1000/150),0),IF(H11&gt;0,H11-1,0))</f>
        <v>0</v>
      </c>
    </row>
    <row r="13" spans="1:8">
      <c r="A13">
        <v>10</v>
      </c>
      <c r="B13">
        <f>IF(SIGN('Signal Verification0'!AQ13)=SIGN('Signal Verification1'!AQ13),IF(COUNTIF(B6:B12,2)&gt;0,1,0),2)</f>
        <v>0</v>
      </c>
      <c r="C13">
        <f>IF(AND(ABS('Signal Verification0'!AG13)&gt;0,ABS('Signal Verification1'!AG13)&gt;0),IF('Signal Verification0'!AG13&gt;'Signal Verification1'!AG13,IF(ABS('Signal Verification0'!AG12)-ABS('Signal Verification1'!AG13)&gt;Constants!$B$14,IF(AND(ABS(MAX('Signal Verification0'!$AG$3:AG13)-'Signal Verification0'!AG13)&lt;Constants!$B$15,ABS(MIN('Signal Verification0'!$AG$3:AG13)-'Signal Verification0'!AG13)&lt;Constants!$B$15),2,IF(D13&gt;0,1,0)),IF(D13&gt;0,1,0)),IF(ABS('Signal Verification1'!AG12)-ABS('Signal Verification0'!AG13)&gt;Constants!$B$14,IF(AND(ABS(MAX('Signal Verification1'!$AG$3:AG13)-'Signal Verification1'!AG13)&lt;Constants!$B$15,ABS(MIN('Signal Verification1'!$AG$3:AG13)-'Signal Verification1'!AG13)&lt;Constants!$B$15),2,IF(D13&gt;0,1,0)),IF(D13&gt;0,1,0))),IF(D13&gt;0,1,0))</f>
        <v>2</v>
      </c>
      <c r="D13">
        <f>IF(C12=2,ROUND(5*1000/Constants!$B$11,0),IF(D12&gt;0,D12-1,0))</f>
        <v>100</v>
      </c>
      <c r="E13">
        <f>IF(COUNTIF($D$3:D13,2)&gt;(Constants!$B$16*(1000/150)),2,0)</f>
        <v>0</v>
      </c>
      <c r="F13">
        <f t="shared" si="0"/>
        <v>0</v>
      </c>
      <c r="G13">
        <f>IF(ABS('Signal Verification0'!AT13-'Signal Verification1'!AT13)&gt;Constants!$B$17,2,IF(H13&gt;0,1,0))</f>
        <v>0</v>
      </c>
      <c r="H13">
        <f>IF(G12=2,ROUND(Constants!$B$18*(1000/150),0),IF(H12&gt;0,H12-1,0))</f>
        <v>0</v>
      </c>
    </row>
    <row r="14" spans="1:8">
      <c r="A14">
        <v>11</v>
      </c>
      <c r="B14">
        <f>IF(SIGN('Signal Verification0'!AQ14)=SIGN('Signal Verification1'!AQ14),IF(COUNTIF(B7:B13,2)&gt;0,1,0),2)</f>
        <v>0</v>
      </c>
      <c r="C14">
        <f>IF(AND(ABS('Signal Verification0'!AG14)&gt;0,ABS('Signal Verification1'!AG14)&gt;0),IF('Signal Verification0'!AG14&gt;'Signal Verification1'!AG14,IF(ABS('Signal Verification0'!AG13)-ABS('Signal Verification1'!AG14)&gt;Constants!$B$14,IF(AND(ABS(MAX('Signal Verification0'!$AG$3:AG14)-'Signal Verification0'!AG14)&lt;Constants!$B$15,ABS(MIN('Signal Verification0'!$AG$3:AG14)-'Signal Verification0'!AG14)&lt;Constants!$B$15),2,IF(D14&gt;0,1,0)),IF(D14&gt;0,1,0)),IF(ABS('Signal Verification1'!AG13)-ABS('Signal Verification0'!AG14)&gt;Constants!$B$14,IF(AND(ABS(MAX('Signal Verification1'!$AG$3:AG14)-'Signal Verification1'!AG14)&lt;Constants!$B$15,ABS(MIN('Signal Verification1'!$AG$3:AG14)-'Signal Verification1'!AG14)&lt;Constants!$B$15),2,IF(D14&gt;0,1,0)),IF(D14&gt;0,1,0))),IF(D14&gt;0,1,0))</f>
        <v>2</v>
      </c>
      <c r="D14">
        <f>IF(C13=2,ROUND(5*1000/Constants!$B$11,0),IF(D13&gt;0,D13-1,0))</f>
        <v>100</v>
      </c>
      <c r="E14">
        <f>IF(COUNTIF($D$3:D14,2)&gt;(Constants!$B$16*(1000/150)),2,0)</f>
        <v>0</v>
      </c>
      <c r="F14">
        <f t="shared" si="0"/>
        <v>0</v>
      </c>
      <c r="G14">
        <f>IF(ABS('Signal Verification0'!AT14-'Signal Verification1'!AT14)&gt;Constants!$B$17,2,IF(H14&gt;0,1,0))</f>
        <v>0</v>
      </c>
      <c r="H14">
        <f>IF(G13=2,ROUND(Constants!$B$18*(1000/150),0),IF(H13&gt;0,H13-1,0))</f>
        <v>0</v>
      </c>
    </row>
    <row r="15" spans="1:8">
      <c r="A15">
        <v>12</v>
      </c>
      <c r="B15">
        <f>IF(SIGN('Signal Verification0'!AQ15)=SIGN('Signal Verification1'!AQ15),IF(COUNTIF(B8:B14,2)&gt;0,1,0),2)</f>
        <v>0</v>
      </c>
      <c r="C15">
        <f>IF(AND(ABS('Signal Verification0'!AG15)&gt;0,ABS('Signal Verification1'!AG15)&gt;0),IF('Signal Verification0'!AG15&gt;'Signal Verification1'!AG15,IF(ABS('Signal Verification0'!AG14)-ABS('Signal Verification1'!AG15)&gt;Constants!$B$14,IF(AND(ABS(MAX('Signal Verification0'!$AG$3:AG15)-'Signal Verification0'!AG15)&lt;Constants!$B$15,ABS(MIN('Signal Verification0'!$AG$3:AG15)-'Signal Verification0'!AG15)&lt;Constants!$B$15),2,IF(D15&gt;0,1,0)),IF(D15&gt;0,1,0)),IF(ABS('Signal Verification1'!AG14)-ABS('Signal Verification0'!AG15)&gt;Constants!$B$14,IF(AND(ABS(MAX('Signal Verification1'!$AG$3:AG15)-'Signal Verification1'!AG15)&lt;Constants!$B$15,ABS(MIN('Signal Verification1'!$AG$3:AG15)-'Signal Verification1'!AG15)&lt;Constants!$B$15),2,IF(D15&gt;0,1,0)),IF(D15&gt;0,1,0))),IF(D15&gt;0,1,0))</f>
        <v>2</v>
      </c>
      <c r="D15">
        <f>IF(C14=2,ROUND(5*1000/Constants!$B$11,0),IF(D14&gt;0,D14-1,0))</f>
        <v>100</v>
      </c>
      <c r="E15">
        <f>IF(COUNTIF($D$3:D15,2)&gt;(Constants!$B$16*(1000/150)),2,0)</f>
        <v>0</v>
      </c>
      <c r="F15">
        <f t="shared" si="0"/>
        <v>0</v>
      </c>
      <c r="G15">
        <f>IF(ABS('Signal Verification0'!AT15-'Signal Verification1'!AT15)&gt;Constants!$B$17,2,IF(H15&gt;0,1,0))</f>
        <v>0</v>
      </c>
      <c r="H15">
        <f>IF(G14=2,ROUND(Constants!$B$18*(1000/150),0),IF(H14&gt;0,H14-1,0))</f>
        <v>0</v>
      </c>
    </row>
    <row r="16" spans="1:8">
      <c r="A16">
        <v>13</v>
      </c>
      <c r="B16">
        <f>IF(SIGN('Signal Verification0'!AQ16)=SIGN('Signal Verification1'!AQ16),IF(COUNTIF(B9:B15,2)&gt;0,1,0),2)</f>
        <v>0</v>
      </c>
      <c r="C16">
        <f>IF(AND(ABS('Signal Verification0'!AG16)&gt;0,ABS('Signal Verification1'!AG16)&gt;0),IF('Signal Verification0'!AG16&gt;'Signal Verification1'!AG16,IF(ABS('Signal Verification0'!AG15)-ABS('Signal Verification1'!AG16)&gt;Constants!$B$14,IF(AND(ABS(MAX('Signal Verification0'!$AG$3:AG16)-'Signal Verification0'!AG16)&lt;Constants!$B$15,ABS(MIN('Signal Verification0'!$AG$3:AG16)-'Signal Verification0'!AG16)&lt;Constants!$B$15),2,IF(D16&gt;0,1,0)),IF(D16&gt;0,1,0)),IF(ABS('Signal Verification1'!AG15)-ABS('Signal Verification0'!AG16)&gt;Constants!$B$14,IF(AND(ABS(MAX('Signal Verification1'!$AG$3:AG16)-'Signal Verification1'!AG16)&lt;Constants!$B$15,ABS(MIN('Signal Verification1'!$AG$3:AG16)-'Signal Verification1'!AG16)&lt;Constants!$B$15),2,IF(D16&gt;0,1,0)),IF(D16&gt;0,1,0))),IF(D16&gt;0,1,0))</f>
        <v>2</v>
      </c>
      <c r="D16">
        <f>IF(C15=2,ROUND(5*1000/Constants!$B$11,0),IF(D15&gt;0,D15-1,0))</f>
        <v>100</v>
      </c>
      <c r="E16">
        <f>IF(COUNTIF($D$3:D16,2)&gt;(Constants!$B$16*(1000/150)),2,0)</f>
        <v>0</v>
      </c>
      <c r="F16">
        <f t="shared" si="0"/>
        <v>0</v>
      </c>
      <c r="G16">
        <f>IF(ABS('Signal Verification0'!AT16-'Signal Verification1'!AT16)&gt;Constants!$B$17,2,IF(H16&gt;0,1,0))</f>
        <v>0</v>
      </c>
      <c r="H16">
        <f>IF(G15=2,ROUND(Constants!$B$18*(1000/150),0),IF(H15&gt;0,H15-1,0))</f>
        <v>0</v>
      </c>
    </row>
    <row r="17" spans="1:8">
      <c r="A17">
        <v>14</v>
      </c>
      <c r="B17">
        <f>IF(SIGN('Signal Verification0'!AQ17)=SIGN('Signal Verification1'!AQ17),IF(COUNTIF(B10:B16,2)&gt;0,1,0),2)</f>
        <v>0</v>
      </c>
      <c r="C17">
        <f>IF(AND(ABS('Signal Verification0'!AG17)&gt;0,ABS('Signal Verification1'!AG17)&gt;0),IF('Signal Verification0'!AG17&gt;'Signal Verification1'!AG17,IF(ABS('Signal Verification0'!AG16)-ABS('Signal Verification1'!AG17)&gt;Constants!$B$14,IF(AND(ABS(MAX('Signal Verification0'!$AG$3:AG17)-'Signal Verification0'!AG17)&lt;Constants!$B$15,ABS(MIN('Signal Verification0'!$AG$3:AG17)-'Signal Verification0'!AG17)&lt;Constants!$B$15),2,IF(D17&gt;0,1,0)),IF(D17&gt;0,1,0)),IF(ABS('Signal Verification1'!AG16)-ABS('Signal Verification0'!AG17)&gt;Constants!$B$14,IF(AND(ABS(MAX('Signal Verification1'!$AG$3:AG17)-'Signal Verification1'!AG17)&lt;Constants!$B$15,ABS(MIN('Signal Verification1'!$AG$3:AG17)-'Signal Verification1'!AG17)&lt;Constants!$B$15),2,IF(D17&gt;0,1,0)),IF(D17&gt;0,1,0))),IF(D17&gt;0,1,0))</f>
        <v>2</v>
      </c>
      <c r="D17">
        <f>IF(C16=2,ROUND(5*1000/Constants!$B$11,0),IF(D16&gt;0,D16-1,0))</f>
        <v>100</v>
      </c>
      <c r="E17">
        <f>IF(COUNTIF($D$3:D17,2)&gt;(Constants!$B$16*(1000/150)),2,0)</f>
        <v>0</v>
      </c>
      <c r="F17">
        <f t="shared" si="0"/>
        <v>0</v>
      </c>
      <c r="G17">
        <f>IF(ABS('Signal Verification0'!AT17-'Signal Verification1'!AT17)&gt;Constants!$B$17,2,IF(H17&gt;0,1,0))</f>
        <v>0</v>
      </c>
      <c r="H17">
        <f>IF(G16=2,ROUND(Constants!$B$18*(1000/150),0),IF(H16&gt;0,H16-1,0))</f>
        <v>0</v>
      </c>
    </row>
    <row r="18" spans="1:8">
      <c r="A18">
        <v>15</v>
      </c>
      <c r="B18">
        <f>IF(SIGN('Signal Verification0'!AQ18)=SIGN('Signal Verification1'!AQ18),IF(COUNTIF(B11:B17,2)&gt;0,1,0),2)</f>
        <v>0</v>
      </c>
      <c r="C18">
        <f>IF(AND(ABS('Signal Verification0'!AG18)&gt;0,ABS('Signal Verification1'!AG18)&gt;0),IF('Signal Verification0'!AG18&gt;'Signal Verification1'!AG18,IF(ABS('Signal Verification0'!AG17)-ABS('Signal Verification1'!AG18)&gt;Constants!$B$14,IF(AND(ABS(MAX('Signal Verification0'!$AG$3:AG18)-'Signal Verification0'!AG18)&lt;Constants!$B$15,ABS(MIN('Signal Verification0'!$AG$3:AG18)-'Signal Verification0'!AG18)&lt;Constants!$B$15),2,IF(D18&gt;0,1,0)),IF(D18&gt;0,1,0)),IF(ABS('Signal Verification1'!AG17)-ABS('Signal Verification0'!AG18)&gt;Constants!$B$14,IF(AND(ABS(MAX('Signal Verification1'!$AG$3:AG18)-'Signal Verification1'!AG18)&lt;Constants!$B$15,ABS(MIN('Signal Verification1'!$AG$3:AG18)-'Signal Verification1'!AG18)&lt;Constants!$B$15),2,IF(D18&gt;0,1,0)),IF(D18&gt;0,1,0))),IF(D18&gt;0,1,0))</f>
        <v>2</v>
      </c>
      <c r="D18">
        <f>IF(C17=2,ROUND(5*1000/Constants!$B$11,0),IF(D17&gt;0,D17-1,0))</f>
        <v>100</v>
      </c>
      <c r="E18">
        <f>IF(COUNTIF($D$3:D18,2)&gt;(Constants!$B$16*(1000/150)),2,0)</f>
        <v>0</v>
      </c>
      <c r="F18">
        <f t="shared" si="0"/>
        <v>0</v>
      </c>
      <c r="G18">
        <f>IF(ABS('Signal Verification0'!AT18-'Signal Verification1'!AT18)&gt;Constants!$B$17,2,IF(H18&gt;0,1,0))</f>
        <v>0</v>
      </c>
      <c r="H18">
        <f>IF(G17=2,ROUND(Constants!$B$18*(1000/150),0),IF(H17&gt;0,H17-1,0))</f>
        <v>0</v>
      </c>
    </row>
    <row r="19" spans="1:8">
      <c r="A19">
        <v>16</v>
      </c>
      <c r="B19">
        <f>IF(SIGN('Signal Verification0'!AQ19)=SIGN('Signal Verification1'!AQ19),IF(COUNTIF(B12:B18,2)&gt;0,1,0),2)</f>
        <v>0</v>
      </c>
      <c r="C19">
        <f>IF(AND(ABS('Signal Verification0'!AG19)&gt;0,ABS('Signal Verification1'!AG19)&gt;0),IF('Signal Verification0'!AG19&gt;'Signal Verification1'!AG19,IF(ABS('Signal Verification0'!AG18)-ABS('Signal Verification1'!AG19)&gt;Constants!$B$14,IF(AND(ABS(MAX('Signal Verification0'!$AG$3:AG19)-'Signal Verification0'!AG19)&lt;Constants!$B$15,ABS(MIN('Signal Verification0'!$AG$3:AG19)-'Signal Verification0'!AG19)&lt;Constants!$B$15),2,IF(D19&gt;0,1,0)),IF(D19&gt;0,1,0)),IF(ABS('Signal Verification1'!AG18)-ABS('Signal Verification0'!AG19)&gt;Constants!$B$14,IF(AND(ABS(MAX('Signal Verification1'!$AG$3:AG19)-'Signal Verification1'!AG19)&lt;Constants!$B$15,ABS(MIN('Signal Verification1'!$AG$3:AG19)-'Signal Verification1'!AG19)&lt;Constants!$B$15),2,IF(D19&gt;0,1,0)),IF(D19&gt;0,1,0))),IF(D19&gt;0,1,0))</f>
        <v>2</v>
      </c>
      <c r="D19">
        <f>IF(C18=2,ROUND(5*1000/Constants!$B$11,0),IF(D18&gt;0,D18-1,0))</f>
        <v>100</v>
      </c>
      <c r="E19">
        <f>IF(COUNTIF($D$3:D19,2)&gt;(Constants!$B$16*(1000/150)),2,0)</f>
        <v>0</v>
      </c>
      <c r="F19">
        <f t="shared" si="0"/>
        <v>0</v>
      </c>
      <c r="G19">
        <f>IF(ABS('Signal Verification0'!AT19-'Signal Verification1'!AT19)&gt;Constants!$B$17,2,IF(H19&gt;0,1,0))</f>
        <v>0</v>
      </c>
      <c r="H19">
        <f>IF(G18=2,ROUND(Constants!$B$18*(1000/150),0),IF(H18&gt;0,H18-1,0))</f>
        <v>0</v>
      </c>
    </row>
    <row r="20" spans="1:8">
      <c r="A20">
        <v>17</v>
      </c>
      <c r="B20">
        <f>IF(SIGN('Signal Verification0'!AQ20)=SIGN('Signal Verification1'!AQ20),IF(COUNTIF(B13:B19,2)&gt;0,1,0),2)</f>
        <v>0</v>
      </c>
      <c r="C20">
        <f>IF(AND(ABS('Signal Verification0'!AG20)&gt;0,ABS('Signal Verification1'!AG20)&gt;0),IF('Signal Verification0'!AG20&gt;'Signal Verification1'!AG20,IF(ABS('Signal Verification0'!AG19)-ABS('Signal Verification1'!AG20)&gt;Constants!$B$14,IF(AND(ABS(MAX('Signal Verification0'!$AG$3:AG20)-'Signal Verification0'!AG20)&lt;Constants!$B$15,ABS(MIN('Signal Verification0'!$AG$3:AG20)-'Signal Verification0'!AG20)&lt;Constants!$B$15),2,IF(D20&gt;0,1,0)),IF(D20&gt;0,1,0)),IF(ABS('Signal Verification1'!AG19)-ABS('Signal Verification0'!AG20)&gt;Constants!$B$14,IF(AND(ABS(MAX('Signal Verification1'!$AG$3:AG20)-'Signal Verification1'!AG20)&lt;Constants!$B$15,ABS(MIN('Signal Verification1'!$AG$3:AG20)-'Signal Verification1'!AG20)&lt;Constants!$B$15),2,IF(D20&gt;0,1,0)),IF(D20&gt;0,1,0))),IF(D20&gt;0,1,0))</f>
        <v>2</v>
      </c>
      <c r="D20">
        <f>IF(C19=2,ROUND(5*1000/Constants!$B$11,0),IF(D19&gt;0,D19-1,0))</f>
        <v>100</v>
      </c>
      <c r="E20">
        <f>IF(COUNTIF($D$3:D20,2)&gt;(Constants!$B$16*(1000/150)),2,0)</f>
        <v>0</v>
      </c>
      <c r="F20">
        <f t="shared" si="0"/>
        <v>0</v>
      </c>
      <c r="G20">
        <f>IF(ABS('Signal Verification0'!AT20-'Signal Verification1'!AT20)&gt;Constants!$B$17,2,IF(H20&gt;0,1,0))</f>
        <v>0</v>
      </c>
      <c r="H20">
        <f>IF(G19=2,ROUND(Constants!$B$18*(1000/150),0),IF(H19&gt;0,H19-1,0))</f>
        <v>0</v>
      </c>
    </row>
    <row r="21" spans="1:8">
      <c r="A21">
        <v>18</v>
      </c>
      <c r="B21">
        <f>IF(SIGN('Signal Verification0'!AQ21)=SIGN('Signal Verification1'!AQ21),IF(COUNTIF(B14:B20,2)&gt;0,1,0),2)</f>
        <v>0</v>
      </c>
      <c r="C21">
        <f>IF(AND(ABS('Signal Verification0'!AG21)&gt;0,ABS('Signal Verification1'!AG21)&gt;0),IF('Signal Verification0'!AG21&gt;'Signal Verification1'!AG21,IF(ABS('Signal Verification0'!AG20)-ABS('Signal Verification1'!AG21)&gt;Constants!$B$14,IF(AND(ABS(MAX('Signal Verification0'!$AG$3:AG21)-'Signal Verification0'!AG21)&lt;Constants!$B$15,ABS(MIN('Signal Verification0'!$AG$3:AG21)-'Signal Verification0'!AG21)&lt;Constants!$B$15),2,IF(D21&gt;0,1,0)),IF(D21&gt;0,1,0)),IF(ABS('Signal Verification1'!AG20)-ABS('Signal Verification0'!AG21)&gt;Constants!$B$14,IF(AND(ABS(MAX('Signal Verification1'!$AG$3:AG21)-'Signal Verification1'!AG21)&lt;Constants!$B$15,ABS(MIN('Signal Verification1'!$AG$3:AG21)-'Signal Verification1'!AG21)&lt;Constants!$B$15),2,IF(D21&gt;0,1,0)),IF(D21&gt;0,1,0))),IF(D21&gt;0,1,0))</f>
        <v>2</v>
      </c>
      <c r="D21">
        <f>IF(C20=2,ROUND(5*1000/Constants!$B$11,0),IF(D20&gt;0,D20-1,0))</f>
        <v>100</v>
      </c>
      <c r="E21">
        <f>IF(COUNTIF($D$3:D21,2)&gt;(Constants!$B$16*(1000/150)),2,0)</f>
        <v>0</v>
      </c>
      <c r="F21">
        <f t="shared" si="0"/>
        <v>0</v>
      </c>
      <c r="G21">
        <f>IF(ABS('Signal Verification0'!AT21-'Signal Verification1'!AT21)&gt;Constants!$B$17,2,IF(H21&gt;0,1,0))</f>
        <v>0</v>
      </c>
      <c r="H21">
        <f>IF(G20=2,ROUND(Constants!$B$18*(1000/150),0),IF(H20&gt;0,H20-1,0))</f>
        <v>0</v>
      </c>
    </row>
    <row r="22" spans="1:8">
      <c r="A22">
        <v>19</v>
      </c>
      <c r="B22">
        <f>IF(SIGN('Signal Verification0'!AQ22)=SIGN('Signal Verification1'!AQ22),IF(COUNTIF(B15:B21,2)&gt;0,1,0),2)</f>
        <v>0</v>
      </c>
      <c r="C22">
        <f>IF(AND(ABS('Signal Verification0'!AG22)&gt;0,ABS('Signal Verification1'!AG22)&gt;0),IF('Signal Verification0'!AG22&gt;'Signal Verification1'!AG22,IF(ABS('Signal Verification0'!AG21)-ABS('Signal Verification1'!AG22)&gt;Constants!$B$14,IF(AND(ABS(MAX('Signal Verification0'!$AG$3:AG22)-'Signal Verification0'!AG22)&lt;Constants!$B$15,ABS(MIN('Signal Verification0'!$AG$3:AG22)-'Signal Verification0'!AG22)&lt;Constants!$B$15),2,IF(D22&gt;0,1,0)),IF(D22&gt;0,1,0)),IF(ABS('Signal Verification1'!AG21)-ABS('Signal Verification0'!AG22)&gt;Constants!$B$14,IF(AND(ABS(MAX('Signal Verification1'!$AG$3:AG22)-'Signal Verification1'!AG22)&lt;Constants!$B$15,ABS(MIN('Signal Verification1'!$AG$3:AG22)-'Signal Verification1'!AG22)&lt;Constants!$B$15),2,IF(D22&gt;0,1,0)),IF(D22&gt;0,1,0))),IF(D22&gt;0,1,0))</f>
        <v>2</v>
      </c>
      <c r="D22">
        <f>IF(C21=2,ROUND(5*1000/Constants!$B$11,0),IF(D21&gt;0,D21-1,0))</f>
        <v>100</v>
      </c>
      <c r="E22">
        <f>IF(COUNTIF($D$3:D22,2)&gt;(Constants!$B$16*(1000/150)),2,0)</f>
        <v>0</v>
      </c>
      <c r="F22">
        <f t="shared" si="0"/>
        <v>0</v>
      </c>
      <c r="G22">
        <f>IF(ABS('Signal Verification0'!AT22-'Signal Verification1'!AT22)&gt;Constants!$B$17,2,IF(H22&gt;0,1,0))</f>
        <v>0</v>
      </c>
      <c r="H22">
        <f>IF(G21=2,ROUND(Constants!$B$18*(1000/150),0),IF(H21&gt;0,H21-1,0))</f>
        <v>0</v>
      </c>
    </row>
    <row r="23" spans="1:8">
      <c r="A23">
        <v>20</v>
      </c>
      <c r="B23">
        <f>IF(SIGN('Signal Verification0'!AQ23)=SIGN('Signal Verification1'!AQ23),IF(COUNTIF(B16:B22,2)&gt;0,1,0),2)</f>
        <v>0</v>
      </c>
      <c r="C23">
        <f>IF(AND(ABS('Signal Verification0'!AG23)&gt;0,ABS('Signal Verification1'!AG23)&gt;0),IF('Signal Verification0'!AG23&gt;'Signal Verification1'!AG23,IF(ABS('Signal Verification0'!AG22)-ABS('Signal Verification1'!AG23)&gt;Constants!$B$14,IF(AND(ABS(MAX('Signal Verification0'!$AG$3:AG23)-'Signal Verification0'!AG23)&lt;Constants!$B$15,ABS(MIN('Signal Verification0'!$AG$3:AG23)-'Signal Verification0'!AG23)&lt;Constants!$B$15),2,IF(D23&gt;0,1,0)),IF(D23&gt;0,1,0)),IF(ABS('Signal Verification1'!AG22)-ABS('Signal Verification0'!AG23)&gt;Constants!$B$14,IF(AND(ABS(MAX('Signal Verification1'!$AG$3:AG23)-'Signal Verification1'!AG23)&lt;Constants!$B$15,ABS(MIN('Signal Verification1'!$AG$3:AG23)-'Signal Verification1'!AG23)&lt;Constants!$B$15),2,IF(D23&gt;0,1,0)),IF(D23&gt;0,1,0))),IF(D23&gt;0,1,0))</f>
        <v>2</v>
      </c>
      <c r="D23">
        <f>IF(C22=2,ROUND(5*1000/Constants!$B$11,0),IF(D22&gt;0,D22-1,0))</f>
        <v>100</v>
      </c>
      <c r="E23">
        <f>IF(COUNTIF($D$3:D23,2)&gt;(Constants!$B$16*(1000/150)),2,0)</f>
        <v>0</v>
      </c>
      <c r="F23">
        <f t="shared" si="0"/>
        <v>0</v>
      </c>
      <c r="G23">
        <f>IF(ABS('Signal Verification0'!AT23-'Signal Verification1'!AT23)&gt;Constants!$B$17,2,IF(H23&gt;0,1,0))</f>
        <v>0</v>
      </c>
      <c r="H23">
        <f>IF(G22=2,ROUND(Constants!$B$18*(1000/150),0),IF(H22&gt;0,H22-1,0))</f>
        <v>0</v>
      </c>
    </row>
    <row r="24" spans="1:8">
      <c r="A24">
        <v>21</v>
      </c>
      <c r="B24">
        <f>IF(SIGN('Signal Verification0'!AQ24)=SIGN('Signal Verification1'!AQ24),IF(COUNTIF(B17:B23,2)&gt;0,1,0),2)</f>
        <v>0</v>
      </c>
      <c r="C24">
        <f>IF(AND(ABS('Signal Verification0'!AG24)&gt;0,ABS('Signal Verification1'!AG24)&gt;0),IF('Signal Verification0'!AG24&gt;'Signal Verification1'!AG24,IF(ABS('Signal Verification0'!AG23)-ABS('Signal Verification1'!AG24)&gt;Constants!$B$14,IF(AND(ABS(MAX('Signal Verification0'!$AG$3:AG24)-'Signal Verification0'!AG24)&lt;Constants!$B$15,ABS(MIN('Signal Verification0'!$AG$3:AG24)-'Signal Verification0'!AG24)&lt;Constants!$B$15),2,IF(D24&gt;0,1,0)),IF(D24&gt;0,1,0)),IF(ABS('Signal Verification1'!AG23)-ABS('Signal Verification0'!AG24)&gt;Constants!$B$14,IF(AND(ABS(MAX('Signal Verification1'!$AG$3:AG24)-'Signal Verification1'!AG24)&lt;Constants!$B$15,ABS(MIN('Signal Verification1'!$AG$3:AG24)-'Signal Verification1'!AG24)&lt;Constants!$B$15),2,IF(D24&gt;0,1,0)),IF(D24&gt;0,1,0))),IF(D24&gt;0,1,0))</f>
        <v>2</v>
      </c>
      <c r="D24">
        <f>IF(C23=2,ROUND(5*1000/Constants!$B$11,0),IF(D23&gt;0,D23-1,0))</f>
        <v>100</v>
      </c>
      <c r="E24">
        <f>IF(COUNTIF($D$3:D24,2)&gt;(Constants!$B$16*(1000/150)),2,0)</f>
        <v>0</v>
      </c>
      <c r="F24">
        <f t="shared" si="0"/>
        <v>0</v>
      </c>
      <c r="G24">
        <f>IF(ABS('Signal Verification0'!AT24-'Signal Verification1'!AT24)&gt;Constants!$B$17,2,IF(H24&gt;0,1,0))</f>
        <v>0</v>
      </c>
      <c r="H24">
        <f>IF(G23=2,ROUND(Constants!$B$18*(1000/150),0),IF(H23&gt;0,H23-1,0))</f>
        <v>0</v>
      </c>
    </row>
    <row r="25" spans="1:8">
      <c r="A25">
        <v>22</v>
      </c>
      <c r="B25">
        <f>IF(SIGN('Signal Verification0'!AQ25)=SIGN('Signal Verification1'!AQ25),IF(COUNTIF(B18:B24,2)&gt;0,1,0),2)</f>
        <v>0</v>
      </c>
      <c r="C25">
        <f>IF(AND(ABS('Signal Verification0'!AG25)&gt;0,ABS('Signal Verification1'!AG25)&gt;0),IF('Signal Verification0'!AG25&gt;'Signal Verification1'!AG25,IF(ABS('Signal Verification0'!AG24)-ABS('Signal Verification1'!AG25)&gt;Constants!$B$14,IF(AND(ABS(MAX('Signal Verification0'!$AG$3:AG25)-'Signal Verification0'!AG25)&lt;Constants!$B$15,ABS(MIN('Signal Verification0'!$AG$3:AG25)-'Signal Verification0'!AG25)&lt;Constants!$B$15),2,IF(D25&gt;0,1,0)),IF(D25&gt;0,1,0)),IF(ABS('Signal Verification1'!AG24)-ABS('Signal Verification0'!AG25)&gt;Constants!$B$14,IF(AND(ABS(MAX('Signal Verification1'!$AG$3:AG25)-'Signal Verification1'!AG25)&lt;Constants!$B$15,ABS(MIN('Signal Verification1'!$AG$3:AG25)-'Signal Verification1'!AG25)&lt;Constants!$B$15),2,IF(D25&gt;0,1,0)),IF(D25&gt;0,1,0))),IF(D25&gt;0,1,0))</f>
        <v>2</v>
      </c>
      <c r="D25">
        <f>IF(C24=2,ROUND(5*1000/Constants!$B$11,0),IF(D24&gt;0,D24-1,0))</f>
        <v>100</v>
      </c>
      <c r="E25">
        <f>IF(COUNTIF($D$3:D25,2)&gt;(Constants!$B$16*(1000/150)),2,0)</f>
        <v>0</v>
      </c>
      <c r="F25">
        <f t="shared" si="0"/>
        <v>0</v>
      </c>
      <c r="G25">
        <f>IF(ABS('Signal Verification0'!AT25-'Signal Verification1'!AT25)&gt;Constants!$B$17,2,IF(H25&gt;0,1,0))</f>
        <v>0</v>
      </c>
      <c r="H25">
        <f>IF(G24=2,ROUND(Constants!$B$18*(1000/150),0),IF(H24&gt;0,H24-1,0))</f>
        <v>0</v>
      </c>
    </row>
    <row r="26" spans="1:8">
      <c r="A26">
        <v>23</v>
      </c>
      <c r="B26">
        <f>IF(SIGN('Signal Verification0'!AQ26)=SIGN('Signal Verification1'!AQ26),IF(COUNTIF(B19:B25,2)&gt;0,1,0),2)</f>
        <v>0</v>
      </c>
      <c r="C26">
        <f>IF(AND(ABS('Signal Verification0'!AG26)&gt;0,ABS('Signal Verification1'!AG26)&gt;0),IF('Signal Verification0'!AG26&gt;'Signal Verification1'!AG26,IF(ABS('Signal Verification0'!AG25)-ABS('Signal Verification1'!AG26)&gt;Constants!$B$14,IF(AND(ABS(MAX('Signal Verification0'!$AG$3:AG26)-'Signal Verification0'!AG26)&lt;Constants!$B$15,ABS(MIN('Signal Verification0'!$AG$3:AG26)-'Signal Verification0'!AG26)&lt;Constants!$B$15),2,IF(D26&gt;0,1,0)),IF(D26&gt;0,1,0)),IF(ABS('Signal Verification1'!AG25)-ABS('Signal Verification0'!AG26)&gt;Constants!$B$14,IF(AND(ABS(MAX('Signal Verification1'!$AG$3:AG26)-'Signal Verification1'!AG26)&lt;Constants!$B$15,ABS(MIN('Signal Verification1'!$AG$3:AG26)-'Signal Verification1'!AG26)&lt;Constants!$B$15),2,IF(D26&gt;0,1,0)),IF(D26&gt;0,1,0))),IF(D26&gt;0,1,0))</f>
        <v>2</v>
      </c>
      <c r="D26">
        <f>IF(C25=2,ROUND(5*1000/Constants!$B$11,0),IF(D25&gt;0,D25-1,0))</f>
        <v>100</v>
      </c>
      <c r="E26">
        <f>IF(COUNTIF($D$3:D26,2)&gt;(Constants!$B$16*(1000/150)),2,0)</f>
        <v>0</v>
      </c>
      <c r="F26">
        <f t="shared" si="0"/>
        <v>0</v>
      </c>
      <c r="G26">
        <f>IF(ABS('Signal Verification0'!AT26-'Signal Verification1'!AT26)&gt;Constants!$B$17,2,IF(H26&gt;0,1,0))</f>
        <v>0</v>
      </c>
      <c r="H26">
        <f>IF(G25=2,ROUND(Constants!$B$18*(1000/150),0),IF(H25&gt;0,H25-1,0))</f>
        <v>0</v>
      </c>
    </row>
    <row r="27" spans="1:8">
      <c r="A27">
        <v>24</v>
      </c>
      <c r="B27">
        <f>IF(SIGN('Signal Verification0'!AQ27)=SIGN('Signal Verification1'!AQ27),IF(COUNTIF(B20:B26,2)&gt;0,1,0),2)</f>
        <v>0</v>
      </c>
      <c r="C27">
        <f>IF(AND(ABS('Signal Verification0'!AG27)&gt;0,ABS('Signal Verification1'!AG27)&gt;0),IF('Signal Verification0'!AG27&gt;'Signal Verification1'!AG27,IF(ABS('Signal Verification0'!AG26)-ABS('Signal Verification1'!AG27)&gt;Constants!$B$14,IF(AND(ABS(MAX('Signal Verification0'!$AG$3:AG27)-'Signal Verification0'!AG27)&lt;Constants!$B$15,ABS(MIN('Signal Verification0'!$AG$3:AG27)-'Signal Verification0'!AG27)&lt;Constants!$B$15),2,IF(D27&gt;0,1,0)),IF(D27&gt;0,1,0)),IF(ABS('Signal Verification1'!AG26)-ABS('Signal Verification0'!AG27)&gt;Constants!$B$14,IF(AND(ABS(MAX('Signal Verification1'!$AG$3:AG27)-'Signal Verification1'!AG27)&lt;Constants!$B$15,ABS(MIN('Signal Verification1'!$AG$3:AG27)-'Signal Verification1'!AG27)&lt;Constants!$B$15),2,IF(D27&gt;0,1,0)),IF(D27&gt;0,1,0))),IF(D27&gt;0,1,0))</f>
        <v>2</v>
      </c>
      <c r="D27">
        <f>IF(C26=2,ROUND(5*1000/Constants!$B$11,0),IF(D26&gt;0,D26-1,0))</f>
        <v>100</v>
      </c>
      <c r="E27">
        <f>IF(COUNTIF($D$3:D27,2)&gt;(Constants!$B$16*(1000/150)),2,0)</f>
        <v>0</v>
      </c>
      <c r="F27">
        <f t="shared" si="0"/>
        <v>0</v>
      </c>
      <c r="G27">
        <f>IF(ABS('Signal Verification0'!AT27-'Signal Verification1'!AT27)&gt;Constants!$B$17,2,IF(H27&gt;0,1,0))</f>
        <v>0</v>
      </c>
      <c r="H27">
        <f>IF(G26=2,ROUND(Constants!$B$18*(1000/150),0),IF(H26&gt;0,H26-1,0))</f>
        <v>0</v>
      </c>
    </row>
    <row r="28" spans="1:8">
      <c r="A28">
        <v>25</v>
      </c>
      <c r="B28">
        <f>IF(SIGN('Signal Verification0'!AQ28)=SIGN('Signal Verification1'!AQ28),IF(COUNTIF(B21:B27,2)&gt;0,1,0),2)</f>
        <v>0</v>
      </c>
      <c r="C28">
        <f>IF(AND(ABS('Signal Verification0'!AG28)&gt;0,ABS('Signal Verification1'!AG28)&gt;0),IF('Signal Verification0'!AG28&gt;'Signal Verification1'!AG28,IF(ABS('Signal Verification0'!AG27)-ABS('Signal Verification1'!AG28)&gt;Constants!$B$14,IF(AND(ABS(MAX('Signal Verification0'!$AG$3:AG28)-'Signal Verification0'!AG28)&lt;Constants!$B$15,ABS(MIN('Signal Verification0'!$AG$3:AG28)-'Signal Verification0'!AG28)&lt;Constants!$B$15),2,IF(D28&gt;0,1,0)),IF(D28&gt;0,1,0)),IF(ABS('Signal Verification1'!AG27)-ABS('Signal Verification0'!AG28)&gt;Constants!$B$14,IF(AND(ABS(MAX('Signal Verification1'!$AG$3:AG28)-'Signal Verification1'!AG28)&lt;Constants!$B$15,ABS(MIN('Signal Verification1'!$AG$3:AG28)-'Signal Verification1'!AG28)&lt;Constants!$B$15),2,IF(D28&gt;0,1,0)),IF(D28&gt;0,1,0))),IF(D28&gt;0,1,0))</f>
        <v>2</v>
      </c>
      <c r="D28">
        <f>IF(C27=2,ROUND(5*1000/Constants!$B$11,0),IF(D27&gt;0,D27-1,0))</f>
        <v>100</v>
      </c>
      <c r="E28">
        <f>IF(COUNTIF($D$3:D28,2)&gt;(Constants!$B$16*(1000/150)),2,0)</f>
        <v>0</v>
      </c>
      <c r="F28">
        <f t="shared" si="0"/>
        <v>0</v>
      </c>
      <c r="G28">
        <f>IF(ABS('Signal Verification0'!AT28-'Signal Verification1'!AT28)&gt;Constants!$B$17,2,IF(H28&gt;0,1,0))</f>
        <v>0</v>
      </c>
      <c r="H28">
        <f>IF(G27=2,ROUND(Constants!$B$18*(1000/150),0),IF(H27&gt;0,H27-1,0))</f>
        <v>0</v>
      </c>
    </row>
    <row r="29" spans="1:8">
      <c r="A29">
        <v>26</v>
      </c>
      <c r="B29">
        <f>IF(SIGN('Signal Verification0'!AQ29)=SIGN('Signal Verification1'!AQ29),IF(COUNTIF(B22:B28,2)&gt;0,1,0),2)</f>
        <v>0</v>
      </c>
      <c r="C29">
        <f>IF(AND(ABS('Signal Verification0'!AG29)&gt;0,ABS('Signal Verification1'!AG29)&gt;0),IF('Signal Verification0'!AG29&gt;'Signal Verification1'!AG29,IF(ABS('Signal Verification0'!AG28)-ABS('Signal Verification1'!AG29)&gt;Constants!$B$14,IF(AND(ABS(MAX('Signal Verification0'!$AG$3:AG29)-'Signal Verification0'!AG29)&lt;Constants!$B$15,ABS(MIN('Signal Verification0'!$AG$3:AG29)-'Signal Verification0'!AG29)&lt;Constants!$B$15),2,IF(D29&gt;0,1,0)),IF(D29&gt;0,1,0)),IF(ABS('Signal Verification1'!AG28)-ABS('Signal Verification0'!AG29)&gt;Constants!$B$14,IF(AND(ABS(MAX('Signal Verification1'!$AG$3:AG29)-'Signal Verification1'!AG29)&lt;Constants!$B$15,ABS(MIN('Signal Verification1'!$AG$3:AG29)-'Signal Verification1'!AG29)&lt;Constants!$B$15),2,IF(D29&gt;0,1,0)),IF(D29&gt;0,1,0))),IF(D29&gt;0,1,0))</f>
        <v>2</v>
      </c>
      <c r="D29">
        <f>IF(C28=2,ROUND(5*1000/Constants!$B$11,0),IF(D28&gt;0,D28-1,0))</f>
        <v>100</v>
      </c>
      <c r="E29">
        <f>IF(COUNTIF($D$3:D29,2)&gt;(Constants!$B$16*(1000/150)),2,0)</f>
        <v>0</v>
      </c>
      <c r="F29">
        <f t="shared" si="0"/>
        <v>0</v>
      </c>
      <c r="G29">
        <f>IF(ABS('Signal Verification0'!AT29-'Signal Verification1'!AT29)&gt;Constants!$B$17,2,IF(H29&gt;0,1,0))</f>
        <v>0</v>
      </c>
      <c r="H29">
        <f>IF(G28=2,ROUND(Constants!$B$18*(1000/150),0),IF(H28&gt;0,H28-1,0))</f>
        <v>0</v>
      </c>
    </row>
    <row r="30" spans="1:8">
      <c r="A30">
        <v>27</v>
      </c>
      <c r="B30">
        <f>IF(SIGN('Signal Verification0'!AQ30)=SIGN('Signal Verification1'!AQ30),IF(COUNTIF(B23:B29,2)&gt;0,1,0),2)</f>
        <v>0</v>
      </c>
      <c r="C30">
        <f>IF(AND(ABS('Signal Verification0'!AG30)&gt;0,ABS('Signal Verification1'!AG30)&gt;0),IF('Signal Verification0'!AG30&gt;'Signal Verification1'!AG30,IF(ABS('Signal Verification0'!AG29)-ABS('Signal Verification1'!AG30)&gt;Constants!$B$14,IF(AND(ABS(MAX('Signal Verification0'!$AG$3:AG30)-'Signal Verification0'!AG30)&lt;Constants!$B$15,ABS(MIN('Signal Verification0'!$AG$3:AG30)-'Signal Verification0'!AG30)&lt;Constants!$B$15),2,IF(D30&gt;0,1,0)),IF(D30&gt;0,1,0)),IF(ABS('Signal Verification1'!AG29)-ABS('Signal Verification0'!AG30)&gt;Constants!$B$14,IF(AND(ABS(MAX('Signal Verification1'!$AG$3:AG30)-'Signal Verification1'!AG30)&lt;Constants!$B$15,ABS(MIN('Signal Verification1'!$AG$3:AG30)-'Signal Verification1'!AG30)&lt;Constants!$B$15),2,IF(D30&gt;0,1,0)),IF(D30&gt;0,1,0))),IF(D30&gt;0,1,0))</f>
        <v>2</v>
      </c>
      <c r="D30">
        <f>IF(C29=2,ROUND(5*1000/Constants!$B$11,0),IF(D29&gt;0,D29-1,0))</f>
        <v>100</v>
      </c>
      <c r="E30">
        <f>IF(COUNTIF($D$3:D30,2)&gt;(Constants!$B$16*(1000/150)),2,0)</f>
        <v>0</v>
      </c>
      <c r="F30">
        <f t="shared" si="0"/>
        <v>0</v>
      </c>
      <c r="G30">
        <f>IF(ABS('Signal Verification0'!AT30-'Signal Verification1'!AT30)&gt;Constants!$B$17,2,IF(H30&gt;0,1,0))</f>
        <v>0</v>
      </c>
      <c r="H30">
        <f>IF(G29=2,ROUND(Constants!$B$18*(1000/150),0),IF(H29&gt;0,H29-1,0))</f>
        <v>0</v>
      </c>
    </row>
    <row r="31" spans="1:8">
      <c r="A31">
        <v>28</v>
      </c>
      <c r="B31">
        <f>IF(SIGN('Signal Verification0'!AQ31)=SIGN('Signal Verification1'!AQ31),IF(COUNTIF(B24:B30,2)&gt;0,1,0),2)</f>
        <v>0</v>
      </c>
      <c r="C31">
        <f>IF(AND(ABS('Signal Verification0'!AG31)&gt;0,ABS('Signal Verification1'!AG31)&gt;0),IF('Signal Verification0'!AG31&gt;'Signal Verification1'!AG31,IF(ABS('Signal Verification0'!AG30)-ABS('Signal Verification1'!AG31)&gt;Constants!$B$14,IF(AND(ABS(MAX('Signal Verification0'!$AG$3:AG31)-'Signal Verification0'!AG31)&lt;Constants!$B$15,ABS(MIN('Signal Verification0'!$AG$3:AG31)-'Signal Verification0'!AG31)&lt;Constants!$B$15),2,IF(D31&gt;0,1,0)),IF(D31&gt;0,1,0)),IF(ABS('Signal Verification1'!AG30)-ABS('Signal Verification0'!AG31)&gt;Constants!$B$14,IF(AND(ABS(MAX('Signal Verification1'!$AG$3:AG31)-'Signal Verification1'!AG31)&lt;Constants!$B$15,ABS(MIN('Signal Verification1'!$AG$3:AG31)-'Signal Verification1'!AG31)&lt;Constants!$B$15),2,IF(D31&gt;0,1,0)),IF(D31&gt;0,1,0))),IF(D31&gt;0,1,0))</f>
        <v>2</v>
      </c>
      <c r="D31">
        <f>IF(C30=2,ROUND(5*1000/Constants!$B$11,0),IF(D30&gt;0,D30-1,0))</f>
        <v>100</v>
      </c>
      <c r="E31">
        <f>IF(COUNTIF($D$3:D31,2)&gt;(Constants!$B$16*(1000/150)),2,0)</f>
        <v>0</v>
      </c>
      <c r="F31">
        <f t="shared" si="0"/>
        <v>0</v>
      </c>
      <c r="G31">
        <f>IF(ABS('Signal Verification0'!AT31-'Signal Verification1'!AT31)&gt;Constants!$B$17,2,IF(H31&gt;0,1,0))</f>
        <v>0</v>
      </c>
      <c r="H31">
        <f>IF(G30=2,ROUND(Constants!$B$18*(1000/150),0),IF(H30&gt;0,H30-1,0))</f>
        <v>0</v>
      </c>
    </row>
    <row r="32" spans="1:8">
      <c r="A32">
        <v>29</v>
      </c>
      <c r="B32">
        <f>IF(SIGN('Signal Verification0'!AQ32)=SIGN('Signal Verification1'!AQ32),IF(COUNTIF(B25:B31,2)&gt;0,1,0),2)</f>
        <v>0</v>
      </c>
      <c r="C32">
        <f>IF(AND(ABS('Signal Verification0'!AG32)&gt;0,ABS('Signal Verification1'!AG32)&gt;0),IF('Signal Verification0'!AG32&gt;'Signal Verification1'!AG32,IF(ABS('Signal Verification0'!AG31)-ABS('Signal Verification1'!AG32)&gt;Constants!$B$14,IF(AND(ABS(MAX('Signal Verification0'!$AG$3:AG32)-'Signal Verification0'!AG32)&lt;Constants!$B$15,ABS(MIN('Signal Verification0'!$AG$3:AG32)-'Signal Verification0'!AG32)&lt;Constants!$B$15),2,IF(D32&gt;0,1,0)),IF(D32&gt;0,1,0)),IF(ABS('Signal Verification1'!AG31)-ABS('Signal Verification0'!AG32)&gt;Constants!$B$14,IF(AND(ABS(MAX('Signal Verification1'!$AG$3:AG32)-'Signal Verification1'!AG32)&lt;Constants!$B$15,ABS(MIN('Signal Verification1'!$AG$3:AG32)-'Signal Verification1'!AG32)&lt;Constants!$B$15),2,IF(D32&gt;0,1,0)),IF(D32&gt;0,1,0))),IF(D32&gt;0,1,0))</f>
        <v>2</v>
      </c>
      <c r="D32">
        <f>IF(C31=2,ROUND(5*1000/Constants!$B$11,0),IF(D31&gt;0,D31-1,0))</f>
        <v>100</v>
      </c>
      <c r="E32">
        <f>IF(COUNTIF($D$3:D32,2)&gt;(Constants!$B$16*(1000/150)),2,0)</f>
        <v>0</v>
      </c>
      <c r="F32">
        <f t="shared" si="0"/>
        <v>0</v>
      </c>
      <c r="G32">
        <f>IF(ABS('Signal Verification0'!AT32-'Signal Verification1'!AT32)&gt;Constants!$B$17,2,IF(H32&gt;0,1,0))</f>
        <v>0</v>
      </c>
      <c r="H32">
        <f>IF(G31=2,ROUND(Constants!$B$18*(1000/150),0),IF(H31&gt;0,H31-1,0))</f>
        <v>0</v>
      </c>
    </row>
    <row r="33" spans="1:8">
      <c r="A33">
        <v>30</v>
      </c>
      <c r="B33">
        <f>IF(SIGN('Signal Verification0'!AQ33)=SIGN('Signal Verification1'!AQ33),IF(COUNTIF(B26:B32,2)&gt;0,1,0),2)</f>
        <v>0</v>
      </c>
      <c r="C33">
        <f>IF(AND(ABS('Signal Verification0'!AG33)&gt;0,ABS('Signal Verification1'!AG33)&gt;0),IF('Signal Verification0'!AG33&gt;'Signal Verification1'!AG33,IF(ABS('Signal Verification0'!AG32)-ABS('Signal Verification1'!AG33)&gt;Constants!$B$14,IF(AND(ABS(MAX('Signal Verification0'!$AG$3:AG33)-'Signal Verification0'!AG33)&lt;Constants!$B$15,ABS(MIN('Signal Verification0'!$AG$3:AG33)-'Signal Verification0'!AG33)&lt;Constants!$B$15),2,IF(D33&gt;0,1,0)),IF(D33&gt;0,1,0)),IF(ABS('Signal Verification1'!AG32)-ABS('Signal Verification0'!AG33)&gt;Constants!$B$14,IF(AND(ABS(MAX('Signal Verification1'!$AG$3:AG33)-'Signal Verification1'!AG33)&lt;Constants!$B$15,ABS(MIN('Signal Verification1'!$AG$3:AG33)-'Signal Verification1'!AG33)&lt;Constants!$B$15),2,IF(D33&gt;0,1,0)),IF(D33&gt;0,1,0))),IF(D33&gt;0,1,0))</f>
        <v>2</v>
      </c>
      <c r="D33">
        <f>IF(C32=2,ROUND(5*1000/Constants!$B$11,0),IF(D32&gt;0,D32-1,0))</f>
        <v>100</v>
      </c>
      <c r="E33">
        <f>IF(COUNTIF($D$3:D33,2)&gt;(Constants!$B$16*(1000/150)),2,0)</f>
        <v>0</v>
      </c>
      <c r="F33">
        <f t="shared" si="0"/>
        <v>0</v>
      </c>
      <c r="G33">
        <f>IF(ABS('Signal Verification0'!AT33-'Signal Verification1'!AT33)&gt;Constants!$B$17,2,IF(H33&gt;0,1,0))</f>
        <v>0</v>
      </c>
      <c r="H33">
        <f>IF(G32=2,ROUND(Constants!$B$18*(1000/150),0),IF(H32&gt;0,H32-1,0))</f>
        <v>0</v>
      </c>
    </row>
    <row r="34" spans="1:8">
      <c r="A34">
        <v>31</v>
      </c>
      <c r="B34">
        <f>IF(SIGN('Signal Verification0'!AQ34)=SIGN('Signal Verification1'!AQ34),IF(COUNTIF(B27:B33,2)&gt;0,1,0),2)</f>
        <v>0</v>
      </c>
      <c r="C34">
        <f>IF(AND(ABS('Signal Verification0'!AG34)&gt;0,ABS('Signal Verification1'!AG34)&gt;0),IF('Signal Verification0'!AG34&gt;'Signal Verification1'!AG34,IF(ABS('Signal Verification0'!AG33)-ABS('Signal Verification1'!AG34)&gt;Constants!$B$14,IF(AND(ABS(MAX('Signal Verification0'!$AG$3:AG34)-'Signal Verification0'!AG34)&lt;Constants!$B$15,ABS(MIN('Signal Verification0'!$AG$3:AG34)-'Signal Verification0'!AG34)&lt;Constants!$B$15),2,IF(D34&gt;0,1,0)),IF(D34&gt;0,1,0)),IF(ABS('Signal Verification1'!AG33)-ABS('Signal Verification0'!AG34)&gt;Constants!$B$14,IF(AND(ABS(MAX('Signal Verification1'!$AG$3:AG34)-'Signal Verification1'!AG34)&lt;Constants!$B$15,ABS(MIN('Signal Verification1'!$AG$3:AG34)-'Signal Verification1'!AG34)&lt;Constants!$B$15),2,IF(D34&gt;0,1,0)),IF(D34&gt;0,1,0))),IF(D34&gt;0,1,0))</f>
        <v>2</v>
      </c>
      <c r="D34">
        <f>IF(C33=2,ROUND(5*1000/Constants!$B$11,0),IF(D33&gt;0,D33-1,0))</f>
        <v>100</v>
      </c>
      <c r="E34">
        <f>IF(COUNTIF($D$3:D34,2)&gt;(Constants!$B$16*(1000/150)),2,0)</f>
        <v>0</v>
      </c>
      <c r="F34">
        <f t="shared" si="0"/>
        <v>0</v>
      </c>
      <c r="G34">
        <f>IF(ABS('Signal Verification0'!AT34-'Signal Verification1'!AT34)&gt;Constants!$B$17,2,IF(H34&gt;0,1,0))</f>
        <v>0</v>
      </c>
      <c r="H34">
        <f>IF(G33=2,ROUND(Constants!$B$18*(1000/150),0),IF(H33&gt;0,H33-1,0))</f>
        <v>0</v>
      </c>
    </row>
    <row r="35" spans="1:8">
      <c r="A35">
        <v>32</v>
      </c>
      <c r="B35">
        <f>IF(SIGN('Signal Verification0'!AQ35)=SIGN('Signal Verification1'!AQ35),IF(COUNTIF(B28:B34,2)&gt;0,1,0),2)</f>
        <v>0</v>
      </c>
      <c r="C35">
        <f>IF(AND(ABS('Signal Verification0'!AG35)&gt;0,ABS('Signal Verification1'!AG35)&gt;0),IF('Signal Verification0'!AG35&gt;'Signal Verification1'!AG35,IF(ABS('Signal Verification0'!AG34)-ABS('Signal Verification1'!AG35)&gt;Constants!$B$14,IF(AND(ABS(MAX('Signal Verification0'!$AG$3:AG35)-'Signal Verification0'!AG35)&lt;Constants!$B$15,ABS(MIN('Signal Verification0'!$AG$3:AG35)-'Signal Verification0'!AG35)&lt;Constants!$B$15),2,IF(D35&gt;0,1,0)),IF(D35&gt;0,1,0)),IF(ABS('Signal Verification1'!AG34)-ABS('Signal Verification0'!AG35)&gt;Constants!$B$14,IF(AND(ABS(MAX('Signal Verification1'!$AG$3:AG35)-'Signal Verification1'!AG35)&lt;Constants!$B$15,ABS(MIN('Signal Verification1'!$AG$3:AG35)-'Signal Verification1'!AG35)&lt;Constants!$B$15),2,IF(D35&gt;0,1,0)),IF(D35&gt;0,1,0))),IF(D35&gt;0,1,0))</f>
        <v>2</v>
      </c>
      <c r="D35">
        <f>IF(C34=2,ROUND(5*1000/Constants!$B$11,0),IF(D34&gt;0,D34-1,0))</f>
        <v>100</v>
      </c>
      <c r="E35">
        <f>IF(COUNTIF($D$3:D35,2)&gt;(Constants!$B$16*(1000/150)),2,0)</f>
        <v>0</v>
      </c>
      <c r="F35">
        <f t="shared" si="0"/>
        <v>0</v>
      </c>
      <c r="G35">
        <f>IF(ABS('Signal Verification0'!AT35-'Signal Verification1'!AT35)&gt;Constants!$B$17,2,IF(H35&gt;0,1,0))</f>
        <v>0</v>
      </c>
      <c r="H35">
        <f>IF(G34=2,ROUND(Constants!$B$18*(1000/150),0),IF(H34&gt;0,H34-1,0))</f>
        <v>0</v>
      </c>
    </row>
    <row r="36" spans="1:8">
      <c r="A36">
        <v>33</v>
      </c>
      <c r="B36">
        <f>IF(SIGN('Signal Verification0'!AQ36)=SIGN('Signal Verification1'!AQ36),IF(COUNTIF(B29:B35,2)&gt;0,1,0),2)</f>
        <v>0</v>
      </c>
      <c r="C36">
        <f>IF(AND(ABS('Signal Verification0'!AG36)&gt;0,ABS('Signal Verification1'!AG36)&gt;0),IF('Signal Verification0'!AG36&gt;'Signal Verification1'!AG36,IF(ABS('Signal Verification0'!AG35)-ABS('Signal Verification1'!AG36)&gt;Constants!$B$14,IF(AND(ABS(MAX('Signal Verification0'!$AG$3:AG36)-'Signal Verification0'!AG36)&lt;Constants!$B$15,ABS(MIN('Signal Verification0'!$AG$3:AG36)-'Signal Verification0'!AG36)&lt;Constants!$B$15),2,IF(D36&gt;0,1,0)),IF(D36&gt;0,1,0)),IF(ABS('Signal Verification1'!AG35)-ABS('Signal Verification0'!AG36)&gt;Constants!$B$14,IF(AND(ABS(MAX('Signal Verification1'!$AG$3:AG36)-'Signal Verification1'!AG36)&lt;Constants!$B$15,ABS(MIN('Signal Verification1'!$AG$3:AG36)-'Signal Verification1'!AG36)&lt;Constants!$B$15),2,IF(D36&gt;0,1,0)),IF(D36&gt;0,1,0))),IF(D36&gt;0,1,0))</f>
        <v>2</v>
      </c>
      <c r="D36">
        <f>IF(C35=2,ROUND(5*1000/Constants!$B$11,0),IF(D35&gt;0,D35-1,0))</f>
        <v>100</v>
      </c>
      <c r="E36">
        <f>IF(COUNTIF($D$3:D36,2)&gt;(Constants!$B$16*(1000/150)),2,0)</f>
        <v>0</v>
      </c>
      <c r="F36">
        <f t="shared" si="0"/>
        <v>0</v>
      </c>
      <c r="G36">
        <f>IF(ABS('Signal Verification0'!AT36-'Signal Verification1'!AT36)&gt;Constants!$B$17,2,IF(H36&gt;0,1,0))</f>
        <v>0</v>
      </c>
      <c r="H36">
        <f>IF(G35=2,ROUND(Constants!$B$18*(1000/150),0),IF(H35&gt;0,H35-1,0))</f>
        <v>0</v>
      </c>
    </row>
    <row r="37" spans="1:8">
      <c r="A37">
        <v>34</v>
      </c>
      <c r="B37">
        <f>IF(SIGN('Signal Verification0'!AQ37)=SIGN('Signal Verification1'!AQ37),IF(COUNTIF(B30:B36,2)&gt;0,1,0),2)</f>
        <v>0</v>
      </c>
      <c r="C37">
        <f>IF(AND(ABS('Signal Verification0'!AG37)&gt;0,ABS('Signal Verification1'!AG37)&gt;0),IF('Signal Verification0'!AG37&gt;'Signal Verification1'!AG37,IF(ABS('Signal Verification0'!AG36)-ABS('Signal Verification1'!AG37)&gt;Constants!$B$14,IF(AND(ABS(MAX('Signal Verification0'!$AG$3:AG37)-'Signal Verification0'!AG37)&lt;Constants!$B$15,ABS(MIN('Signal Verification0'!$AG$3:AG37)-'Signal Verification0'!AG37)&lt;Constants!$B$15),2,IF(D37&gt;0,1,0)),IF(D37&gt;0,1,0)),IF(ABS('Signal Verification1'!AG36)-ABS('Signal Verification0'!AG37)&gt;Constants!$B$14,IF(AND(ABS(MAX('Signal Verification1'!$AG$3:AG37)-'Signal Verification1'!AG37)&lt;Constants!$B$15,ABS(MIN('Signal Verification1'!$AG$3:AG37)-'Signal Verification1'!AG37)&lt;Constants!$B$15),2,IF(D37&gt;0,1,0)),IF(D37&gt;0,1,0))),IF(D37&gt;0,1,0))</f>
        <v>2</v>
      </c>
      <c r="D37">
        <f>IF(C36=2,ROUND(5*1000/Constants!$B$11,0),IF(D36&gt;0,D36-1,0))</f>
        <v>100</v>
      </c>
      <c r="E37">
        <f>IF(COUNTIF($D$3:D37,2)&gt;(Constants!$B$16*(1000/150)),2,0)</f>
        <v>0</v>
      </c>
      <c r="F37">
        <f t="shared" si="0"/>
        <v>0</v>
      </c>
      <c r="G37">
        <f>IF(ABS('Signal Verification0'!AT37-'Signal Verification1'!AT37)&gt;Constants!$B$17,2,IF(H37&gt;0,1,0))</f>
        <v>0</v>
      </c>
      <c r="H37">
        <f>IF(G36=2,ROUND(Constants!$B$18*(1000/150),0),IF(H36&gt;0,H36-1,0))</f>
        <v>0</v>
      </c>
    </row>
    <row r="38" spans="1:8">
      <c r="A38">
        <v>35</v>
      </c>
      <c r="B38">
        <f>IF(SIGN('Signal Verification0'!AQ38)=SIGN('Signal Verification1'!AQ38),IF(COUNTIF(B31:B37,2)&gt;0,1,0),2)</f>
        <v>0</v>
      </c>
      <c r="C38">
        <f>IF(AND(ABS('Signal Verification0'!AG38)&gt;0,ABS('Signal Verification1'!AG38)&gt;0),IF('Signal Verification0'!AG38&gt;'Signal Verification1'!AG38,IF(ABS('Signal Verification0'!AG37)-ABS('Signal Verification1'!AG38)&gt;Constants!$B$14,IF(AND(ABS(MAX('Signal Verification0'!$AG$3:AG38)-'Signal Verification0'!AG38)&lt;Constants!$B$15,ABS(MIN('Signal Verification0'!$AG$3:AG38)-'Signal Verification0'!AG38)&lt;Constants!$B$15),2,IF(D38&gt;0,1,0)),IF(D38&gt;0,1,0)),IF(ABS('Signal Verification1'!AG37)-ABS('Signal Verification0'!AG38)&gt;Constants!$B$14,IF(AND(ABS(MAX('Signal Verification1'!$AG$3:AG38)-'Signal Verification1'!AG38)&lt;Constants!$B$15,ABS(MIN('Signal Verification1'!$AG$3:AG38)-'Signal Verification1'!AG38)&lt;Constants!$B$15),2,IF(D38&gt;0,1,0)),IF(D38&gt;0,1,0))),IF(D38&gt;0,1,0))</f>
        <v>2</v>
      </c>
      <c r="D38">
        <f>IF(C37=2,ROUND(5*1000/Constants!$B$11,0),IF(D37&gt;0,D37-1,0))</f>
        <v>100</v>
      </c>
      <c r="E38">
        <f>IF(COUNTIF($D$3:D38,2)&gt;(Constants!$B$16*(1000/150)),2,0)</f>
        <v>0</v>
      </c>
      <c r="F38">
        <f t="shared" si="0"/>
        <v>0</v>
      </c>
      <c r="G38">
        <f>IF(ABS('Signal Verification0'!AT38-'Signal Verification1'!AT38)&gt;Constants!$B$17,2,IF(H38&gt;0,1,0))</f>
        <v>0</v>
      </c>
      <c r="H38">
        <f>IF(G37=2,ROUND(Constants!$B$18*(1000/150),0),IF(H37&gt;0,H37-1,0))</f>
        <v>0</v>
      </c>
    </row>
    <row r="39" spans="1:8">
      <c r="A39">
        <v>36</v>
      </c>
      <c r="B39">
        <f>IF(SIGN('Signal Verification0'!AQ39)=SIGN('Signal Verification1'!AQ39),IF(COUNTIF(B32:B38,2)&gt;0,1,0),2)</f>
        <v>0</v>
      </c>
      <c r="C39">
        <f>IF(AND(ABS('Signal Verification0'!AG39)&gt;0,ABS('Signal Verification1'!AG39)&gt;0),IF('Signal Verification0'!AG39&gt;'Signal Verification1'!AG39,IF(ABS('Signal Verification0'!AG38)-ABS('Signal Verification1'!AG39)&gt;Constants!$B$14,IF(AND(ABS(MAX('Signal Verification0'!$AG$3:AG39)-'Signal Verification0'!AG39)&lt;Constants!$B$15,ABS(MIN('Signal Verification0'!$AG$3:AG39)-'Signal Verification0'!AG39)&lt;Constants!$B$15),2,IF(D39&gt;0,1,0)),IF(D39&gt;0,1,0)),IF(ABS('Signal Verification1'!AG38)-ABS('Signal Verification0'!AG39)&gt;Constants!$B$14,IF(AND(ABS(MAX('Signal Verification1'!$AG$3:AG39)-'Signal Verification1'!AG39)&lt;Constants!$B$15,ABS(MIN('Signal Verification1'!$AG$3:AG39)-'Signal Verification1'!AG39)&lt;Constants!$B$15),2,IF(D39&gt;0,1,0)),IF(D39&gt;0,1,0))),IF(D39&gt;0,1,0))</f>
        <v>2</v>
      </c>
      <c r="D39">
        <f>IF(C38=2,ROUND(5*1000/Constants!$B$11,0),IF(D38&gt;0,D38-1,0))</f>
        <v>100</v>
      </c>
      <c r="E39">
        <f>IF(COUNTIF($D$3:D39,2)&gt;(Constants!$B$16*(1000/150)),2,0)</f>
        <v>0</v>
      </c>
      <c r="F39">
        <f t="shared" si="0"/>
        <v>0</v>
      </c>
      <c r="G39">
        <f>IF(ABS('Signal Verification0'!AT39-'Signal Verification1'!AT39)&gt;Constants!$B$17,2,IF(H39&gt;0,1,0))</f>
        <v>0</v>
      </c>
      <c r="H39">
        <f>IF(G38=2,ROUND(Constants!$B$18*(1000/150),0),IF(H38&gt;0,H38-1,0))</f>
        <v>0</v>
      </c>
    </row>
    <row r="40" spans="1:8">
      <c r="A40">
        <v>37</v>
      </c>
      <c r="B40">
        <f>IF(SIGN('Signal Verification0'!AQ40)=SIGN('Signal Verification1'!AQ40),IF(COUNTIF(B33:B39,2)&gt;0,1,0),2)</f>
        <v>0</v>
      </c>
      <c r="C40">
        <f>IF(AND(ABS('Signal Verification0'!AG40)&gt;0,ABS('Signal Verification1'!AG40)&gt;0),IF('Signal Verification0'!AG40&gt;'Signal Verification1'!AG40,IF(ABS('Signal Verification0'!AG39)-ABS('Signal Verification1'!AG40)&gt;Constants!$B$14,IF(AND(ABS(MAX('Signal Verification0'!$AG$3:AG40)-'Signal Verification0'!AG40)&lt;Constants!$B$15,ABS(MIN('Signal Verification0'!$AG$3:AG40)-'Signal Verification0'!AG40)&lt;Constants!$B$15),2,IF(D40&gt;0,1,0)),IF(D40&gt;0,1,0)),IF(ABS('Signal Verification1'!AG39)-ABS('Signal Verification0'!AG40)&gt;Constants!$B$14,IF(AND(ABS(MAX('Signal Verification1'!$AG$3:AG40)-'Signal Verification1'!AG40)&lt;Constants!$B$15,ABS(MIN('Signal Verification1'!$AG$3:AG40)-'Signal Verification1'!AG40)&lt;Constants!$B$15),2,IF(D40&gt;0,1,0)),IF(D40&gt;0,1,0))),IF(D40&gt;0,1,0))</f>
        <v>2</v>
      </c>
      <c r="D40">
        <f>IF(C39=2,ROUND(5*1000/Constants!$B$11,0),IF(D39&gt;0,D39-1,0))</f>
        <v>100</v>
      </c>
      <c r="E40">
        <f>IF(COUNTIF($D$3:D40,2)&gt;(Constants!$B$16*(1000/150)),2,0)</f>
        <v>0</v>
      </c>
      <c r="F40">
        <f t="shared" si="0"/>
        <v>0</v>
      </c>
      <c r="G40">
        <f>IF(ABS('Signal Verification0'!AT40-'Signal Verification1'!AT40)&gt;Constants!$B$17,2,IF(H40&gt;0,1,0))</f>
        <v>0</v>
      </c>
      <c r="H40">
        <f>IF(G39=2,ROUND(Constants!$B$18*(1000/150),0),IF(H39&gt;0,H39-1,0))</f>
        <v>0</v>
      </c>
    </row>
    <row r="41" spans="1:8">
      <c r="A41">
        <v>38</v>
      </c>
      <c r="B41">
        <f>IF(SIGN('Signal Verification0'!AQ41)=SIGN('Signal Verification1'!AQ41),IF(COUNTIF(B34:B40,2)&gt;0,1,0),2)</f>
        <v>0</v>
      </c>
      <c r="C41">
        <f>IF(AND(ABS('Signal Verification0'!AG41)&gt;0,ABS('Signal Verification1'!AG41)&gt;0),IF('Signal Verification0'!AG41&gt;'Signal Verification1'!AG41,IF(ABS('Signal Verification0'!AG40)-ABS('Signal Verification1'!AG41)&gt;Constants!$B$14,IF(AND(ABS(MAX('Signal Verification0'!$AG$3:AG41)-'Signal Verification0'!AG41)&lt;Constants!$B$15,ABS(MIN('Signal Verification0'!$AG$3:AG41)-'Signal Verification0'!AG41)&lt;Constants!$B$15),2,IF(D41&gt;0,1,0)),IF(D41&gt;0,1,0)),IF(ABS('Signal Verification1'!AG40)-ABS('Signal Verification0'!AG41)&gt;Constants!$B$14,IF(AND(ABS(MAX('Signal Verification1'!$AG$3:AG41)-'Signal Verification1'!AG41)&lt;Constants!$B$15,ABS(MIN('Signal Verification1'!$AG$3:AG41)-'Signal Verification1'!AG41)&lt;Constants!$B$15),2,IF(D41&gt;0,1,0)),IF(D41&gt;0,1,0))),IF(D41&gt;0,1,0))</f>
        <v>2</v>
      </c>
      <c r="D41">
        <f>IF(C40=2,ROUND(5*1000/Constants!$B$11,0),IF(D40&gt;0,D40-1,0))</f>
        <v>100</v>
      </c>
      <c r="E41">
        <f>IF(COUNTIF($D$3:D41,2)&gt;(Constants!$B$16*(1000/150)),2,0)</f>
        <v>0</v>
      </c>
      <c r="F41">
        <f t="shared" si="0"/>
        <v>0</v>
      </c>
      <c r="G41">
        <f>IF(ABS('Signal Verification0'!AT41-'Signal Verification1'!AT41)&gt;Constants!$B$17,2,IF(H41&gt;0,1,0))</f>
        <v>0</v>
      </c>
      <c r="H41">
        <f>IF(G40=2,ROUND(Constants!$B$18*(1000/150),0),IF(H40&gt;0,H40-1,0))</f>
        <v>0</v>
      </c>
    </row>
    <row r="42" spans="1:8">
      <c r="A42">
        <v>39</v>
      </c>
      <c r="B42">
        <f>IF(SIGN('Signal Verification0'!AQ42)=SIGN('Signal Verification1'!AQ42),IF(COUNTIF(B35:B41,2)&gt;0,1,0),2)</f>
        <v>0</v>
      </c>
      <c r="C42">
        <f>IF(AND(ABS('Signal Verification0'!AG42)&gt;0,ABS('Signal Verification1'!AG42)&gt;0),IF('Signal Verification0'!AG42&gt;'Signal Verification1'!AG42,IF(ABS('Signal Verification0'!AG41)-ABS('Signal Verification1'!AG42)&gt;Constants!$B$14,IF(AND(ABS(MAX('Signal Verification0'!$AG$3:AG42)-'Signal Verification0'!AG42)&lt;Constants!$B$15,ABS(MIN('Signal Verification0'!$AG$3:AG42)-'Signal Verification0'!AG42)&lt;Constants!$B$15),2,IF(D42&gt;0,1,0)),IF(D42&gt;0,1,0)),IF(ABS('Signal Verification1'!AG41)-ABS('Signal Verification0'!AG42)&gt;Constants!$B$14,IF(AND(ABS(MAX('Signal Verification1'!$AG$3:AG42)-'Signal Verification1'!AG42)&lt;Constants!$B$15,ABS(MIN('Signal Verification1'!$AG$3:AG42)-'Signal Verification1'!AG42)&lt;Constants!$B$15),2,IF(D42&gt;0,1,0)),IF(D42&gt;0,1,0))),IF(D42&gt;0,1,0))</f>
        <v>2</v>
      </c>
      <c r="D42">
        <f>IF(C41=2,ROUND(5*1000/Constants!$B$11,0),IF(D41&gt;0,D41-1,0))</f>
        <v>100</v>
      </c>
      <c r="E42">
        <f>IF(COUNTIF($D$3:D42,2)&gt;(Constants!$B$16*(1000/150)),2,0)</f>
        <v>0</v>
      </c>
      <c r="F42">
        <f t="shared" si="0"/>
        <v>0</v>
      </c>
      <c r="G42">
        <f>IF(ABS('Signal Verification0'!AT42-'Signal Verification1'!AT42)&gt;Constants!$B$17,2,IF(H42&gt;0,1,0))</f>
        <v>0</v>
      </c>
      <c r="H42">
        <f>IF(G41=2,ROUND(Constants!$B$18*(1000/150),0),IF(H41&gt;0,H41-1,0))</f>
        <v>0</v>
      </c>
    </row>
    <row r="43" spans="1:8">
      <c r="A43">
        <v>40</v>
      </c>
      <c r="B43">
        <f>IF(SIGN('Signal Verification0'!AQ43)=SIGN('Signal Verification1'!AQ43),IF(COUNTIF(B36:B42,2)&gt;0,1,0),2)</f>
        <v>0</v>
      </c>
      <c r="C43">
        <f>IF(AND(ABS('Signal Verification0'!AG43)&gt;0,ABS('Signal Verification1'!AG43)&gt;0),IF('Signal Verification0'!AG43&gt;'Signal Verification1'!AG43,IF(ABS('Signal Verification0'!AG42)-ABS('Signal Verification1'!AG43)&gt;Constants!$B$14,IF(AND(ABS(MAX('Signal Verification0'!$AG$3:AG43)-'Signal Verification0'!AG43)&lt;Constants!$B$15,ABS(MIN('Signal Verification0'!$AG$3:AG43)-'Signal Verification0'!AG43)&lt;Constants!$B$15),2,IF(D43&gt;0,1,0)),IF(D43&gt;0,1,0)),IF(ABS('Signal Verification1'!AG42)-ABS('Signal Verification0'!AG43)&gt;Constants!$B$14,IF(AND(ABS(MAX('Signal Verification1'!$AG$3:AG43)-'Signal Verification1'!AG43)&lt;Constants!$B$15,ABS(MIN('Signal Verification1'!$AG$3:AG43)-'Signal Verification1'!AG43)&lt;Constants!$B$15),2,IF(D43&gt;0,1,0)),IF(D43&gt;0,1,0))),IF(D43&gt;0,1,0))</f>
        <v>2</v>
      </c>
      <c r="D43">
        <f>IF(C42=2,ROUND(5*1000/Constants!$B$11,0),IF(D42&gt;0,D42-1,0))</f>
        <v>100</v>
      </c>
      <c r="E43">
        <f>IF(COUNTIF($D$3:D43,2)&gt;(Constants!$B$16*(1000/150)),2,0)</f>
        <v>0</v>
      </c>
      <c r="F43">
        <f t="shared" si="0"/>
        <v>0</v>
      </c>
      <c r="G43">
        <f>IF(ABS('Signal Verification0'!AT43-'Signal Verification1'!AT43)&gt;Constants!$B$17,2,IF(H43&gt;0,1,0))</f>
        <v>0</v>
      </c>
      <c r="H43">
        <f>IF(G42=2,ROUND(Constants!$B$18*(1000/150),0),IF(H42&gt;0,H42-1,0))</f>
        <v>0</v>
      </c>
    </row>
    <row r="44" spans="1:8">
      <c r="A44">
        <v>41</v>
      </c>
      <c r="B44">
        <f>IF(SIGN('Signal Verification0'!AQ44)=SIGN('Signal Verification1'!AQ44),IF(COUNTIF(B37:B43,2)&gt;0,1,0),2)</f>
        <v>0</v>
      </c>
      <c r="C44">
        <f>IF(AND(ABS('Signal Verification0'!AG44)&gt;0,ABS('Signal Verification1'!AG44)&gt;0),IF('Signal Verification0'!AG44&gt;'Signal Verification1'!AG44,IF(ABS('Signal Verification0'!AG43)-ABS('Signal Verification1'!AG44)&gt;Constants!$B$14,IF(AND(ABS(MAX('Signal Verification0'!$AG$3:AG44)-'Signal Verification0'!AG44)&lt;Constants!$B$15,ABS(MIN('Signal Verification0'!$AG$3:AG44)-'Signal Verification0'!AG44)&lt;Constants!$B$15),2,IF(D44&gt;0,1,0)),IF(D44&gt;0,1,0)),IF(ABS('Signal Verification1'!AG43)-ABS('Signal Verification0'!AG44)&gt;Constants!$B$14,IF(AND(ABS(MAX('Signal Verification1'!$AG$3:AG44)-'Signal Verification1'!AG44)&lt;Constants!$B$15,ABS(MIN('Signal Verification1'!$AG$3:AG44)-'Signal Verification1'!AG44)&lt;Constants!$B$15),2,IF(D44&gt;0,1,0)),IF(D44&gt;0,1,0))),IF(D44&gt;0,1,0))</f>
        <v>2</v>
      </c>
      <c r="D44">
        <f>IF(C43=2,ROUND(5*1000/Constants!$B$11,0),IF(D43&gt;0,D43-1,0))</f>
        <v>100</v>
      </c>
      <c r="E44">
        <f>IF(COUNTIF($D$3:D44,2)&gt;(Constants!$B$16*(1000/150)),2,0)</f>
        <v>0</v>
      </c>
      <c r="F44">
        <f t="shared" si="0"/>
        <v>0</v>
      </c>
      <c r="G44">
        <f>IF(ABS('Signal Verification0'!AT44-'Signal Verification1'!AT44)&gt;Constants!$B$17,2,IF(H44&gt;0,1,0))</f>
        <v>0</v>
      </c>
      <c r="H44">
        <f>IF(G43=2,ROUND(Constants!$B$18*(1000/150),0),IF(H43&gt;0,H43-1,0))</f>
        <v>0</v>
      </c>
    </row>
    <row r="45" spans="1:8">
      <c r="A45">
        <v>42</v>
      </c>
      <c r="B45">
        <f>IF(SIGN('Signal Verification0'!AQ45)=SIGN('Signal Verification1'!AQ45),IF(COUNTIF(B38:B44,2)&gt;0,1,0),2)</f>
        <v>0</v>
      </c>
      <c r="C45">
        <f>IF(AND(ABS('Signal Verification0'!AG45)&gt;0,ABS('Signal Verification1'!AG45)&gt;0),IF('Signal Verification0'!AG45&gt;'Signal Verification1'!AG45,IF(ABS('Signal Verification0'!AG44)-ABS('Signal Verification1'!AG45)&gt;Constants!$B$14,IF(AND(ABS(MAX('Signal Verification0'!$AG$3:AG45)-'Signal Verification0'!AG45)&lt;Constants!$B$15,ABS(MIN('Signal Verification0'!$AG$3:AG45)-'Signal Verification0'!AG45)&lt;Constants!$B$15),2,IF(D45&gt;0,1,0)),IF(D45&gt;0,1,0)),IF(ABS('Signal Verification1'!AG44)-ABS('Signal Verification0'!AG45)&gt;Constants!$B$14,IF(AND(ABS(MAX('Signal Verification1'!$AG$3:AG45)-'Signal Verification1'!AG45)&lt;Constants!$B$15,ABS(MIN('Signal Verification1'!$AG$3:AG45)-'Signal Verification1'!AG45)&lt;Constants!$B$15),2,IF(D45&gt;0,1,0)),IF(D45&gt;0,1,0))),IF(D45&gt;0,1,0))</f>
        <v>2</v>
      </c>
      <c r="D45">
        <f>IF(C44=2,ROUND(5*1000/Constants!$B$11,0),IF(D44&gt;0,D44-1,0))</f>
        <v>100</v>
      </c>
      <c r="E45">
        <f>IF(COUNTIF($D$3:D45,2)&gt;(Constants!$B$16*(1000/150)),2,0)</f>
        <v>0</v>
      </c>
      <c r="F45">
        <f t="shared" si="0"/>
        <v>0</v>
      </c>
      <c r="G45">
        <f>IF(ABS('Signal Verification0'!AT45-'Signal Verification1'!AT45)&gt;Constants!$B$17,2,IF(H45&gt;0,1,0))</f>
        <v>0</v>
      </c>
      <c r="H45">
        <f>IF(G44=2,ROUND(Constants!$B$18*(1000/150),0),IF(H44&gt;0,H44-1,0))</f>
        <v>0</v>
      </c>
    </row>
    <row r="46" spans="1:8">
      <c r="A46">
        <v>43</v>
      </c>
      <c r="B46">
        <f>IF(SIGN('Signal Verification0'!AQ46)=SIGN('Signal Verification1'!AQ46),IF(COUNTIF(B39:B45,2)&gt;0,1,0),2)</f>
        <v>0</v>
      </c>
      <c r="C46">
        <f>IF(AND(ABS('Signal Verification0'!AG46)&gt;0,ABS('Signal Verification1'!AG46)&gt;0),IF('Signal Verification0'!AG46&gt;'Signal Verification1'!AG46,IF(ABS('Signal Verification0'!AG45)-ABS('Signal Verification1'!AG46)&gt;Constants!$B$14,IF(AND(ABS(MAX('Signal Verification0'!$AG$3:AG46)-'Signal Verification0'!AG46)&lt;Constants!$B$15,ABS(MIN('Signal Verification0'!$AG$3:AG46)-'Signal Verification0'!AG46)&lt;Constants!$B$15),2,IF(D46&gt;0,1,0)),IF(D46&gt;0,1,0)),IF(ABS('Signal Verification1'!AG45)-ABS('Signal Verification0'!AG46)&gt;Constants!$B$14,IF(AND(ABS(MAX('Signal Verification1'!$AG$3:AG46)-'Signal Verification1'!AG46)&lt;Constants!$B$15,ABS(MIN('Signal Verification1'!$AG$3:AG46)-'Signal Verification1'!AG46)&lt;Constants!$B$15),2,IF(D46&gt;0,1,0)),IF(D46&gt;0,1,0))),IF(D46&gt;0,1,0))</f>
        <v>2</v>
      </c>
      <c r="D46">
        <f>IF(C45=2,ROUND(5*1000/Constants!$B$11,0),IF(D45&gt;0,D45-1,0))</f>
        <v>100</v>
      </c>
      <c r="E46">
        <f>IF(COUNTIF($D$3:D46,2)&gt;(Constants!$B$16*(1000/150)),2,0)</f>
        <v>0</v>
      </c>
      <c r="F46">
        <f t="shared" si="0"/>
        <v>0</v>
      </c>
      <c r="G46">
        <f>IF(ABS('Signal Verification0'!AT46-'Signal Verification1'!AT46)&gt;Constants!$B$17,2,IF(H46&gt;0,1,0))</f>
        <v>0</v>
      </c>
      <c r="H46">
        <f>IF(G45=2,ROUND(Constants!$B$18*(1000/150),0),IF(H45&gt;0,H45-1,0))</f>
        <v>0</v>
      </c>
    </row>
    <row r="47" spans="1:8">
      <c r="A47">
        <v>44</v>
      </c>
      <c r="B47">
        <f>IF(SIGN('Signal Verification0'!AQ47)=SIGN('Signal Verification1'!AQ47),IF(COUNTIF(B40:B46,2)&gt;0,1,0),2)</f>
        <v>0</v>
      </c>
      <c r="C47">
        <f>IF(AND(ABS('Signal Verification0'!AG47)&gt;0,ABS('Signal Verification1'!AG47)&gt;0),IF('Signal Verification0'!AG47&gt;'Signal Verification1'!AG47,IF(ABS('Signal Verification0'!AG46)-ABS('Signal Verification1'!AG47)&gt;Constants!$B$14,IF(AND(ABS(MAX('Signal Verification0'!$AG$3:AG47)-'Signal Verification0'!AG47)&lt;Constants!$B$15,ABS(MIN('Signal Verification0'!$AG$3:AG47)-'Signal Verification0'!AG47)&lt;Constants!$B$15),2,IF(D47&gt;0,1,0)),IF(D47&gt;0,1,0)),IF(ABS('Signal Verification1'!AG46)-ABS('Signal Verification0'!AG47)&gt;Constants!$B$14,IF(AND(ABS(MAX('Signal Verification1'!$AG$3:AG47)-'Signal Verification1'!AG47)&lt;Constants!$B$15,ABS(MIN('Signal Verification1'!$AG$3:AG47)-'Signal Verification1'!AG47)&lt;Constants!$B$15),2,IF(D47&gt;0,1,0)),IF(D47&gt;0,1,0))),IF(D47&gt;0,1,0))</f>
        <v>2</v>
      </c>
      <c r="D47">
        <f>IF(C46=2,ROUND(5*1000/Constants!$B$11,0),IF(D46&gt;0,D46-1,0))</f>
        <v>100</v>
      </c>
      <c r="E47">
        <f>IF(COUNTIF($D$3:D47,2)&gt;(Constants!$B$16*(1000/150)),2,0)</f>
        <v>0</v>
      </c>
      <c r="F47">
        <f t="shared" si="0"/>
        <v>0</v>
      </c>
      <c r="G47">
        <f>IF(ABS('Signal Verification0'!AT47-'Signal Verification1'!AT47)&gt;Constants!$B$17,2,IF(H47&gt;0,1,0))</f>
        <v>0</v>
      </c>
      <c r="H47">
        <f>IF(G46=2,ROUND(Constants!$B$18*(1000/150),0),IF(H46&gt;0,H46-1,0))</f>
        <v>0</v>
      </c>
    </row>
    <row r="48" spans="1:8">
      <c r="A48">
        <v>45</v>
      </c>
      <c r="B48">
        <f>IF(SIGN('Signal Verification0'!AQ48)=SIGN('Signal Verification1'!AQ48),IF(COUNTIF(B41:B47,2)&gt;0,1,0),2)</f>
        <v>0</v>
      </c>
      <c r="C48">
        <f>IF(AND(ABS('Signal Verification0'!AG48)&gt;0,ABS('Signal Verification1'!AG48)&gt;0),IF('Signal Verification0'!AG48&gt;'Signal Verification1'!AG48,IF(ABS('Signal Verification0'!AG47)-ABS('Signal Verification1'!AG48)&gt;Constants!$B$14,IF(AND(ABS(MAX('Signal Verification0'!$AG$3:AG48)-'Signal Verification0'!AG48)&lt;Constants!$B$15,ABS(MIN('Signal Verification0'!$AG$3:AG48)-'Signal Verification0'!AG48)&lt;Constants!$B$15),2,IF(D48&gt;0,1,0)),IF(D48&gt;0,1,0)),IF(ABS('Signal Verification1'!AG47)-ABS('Signal Verification0'!AG48)&gt;Constants!$B$14,IF(AND(ABS(MAX('Signal Verification1'!$AG$3:AG48)-'Signal Verification1'!AG48)&lt;Constants!$B$15,ABS(MIN('Signal Verification1'!$AG$3:AG48)-'Signal Verification1'!AG48)&lt;Constants!$B$15),2,IF(D48&gt;0,1,0)),IF(D48&gt;0,1,0))),IF(D48&gt;0,1,0))</f>
        <v>2</v>
      </c>
      <c r="D48">
        <f>IF(C47=2,ROUND(5*1000/Constants!$B$11,0),IF(D47&gt;0,D47-1,0))</f>
        <v>100</v>
      </c>
      <c r="E48">
        <f>IF(COUNTIF($D$3:D48,2)&gt;(Constants!$B$16*(1000/150)),2,0)</f>
        <v>0</v>
      </c>
      <c r="F48">
        <f t="shared" si="0"/>
        <v>0</v>
      </c>
      <c r="G48">
        <f>IF(ABS('Signal Verification0'!AT48-'Signal Verification1'!AT48)&gt;Constants!$B$17,2,IF(H48&gt;0,1,0))</f>
        <v>0</v>
      </c>
      <c r="H48">
        <f>IF(G47=2,ROUND(Constants!$B$18*(1000/150),0),IF(H47&gt;0,H47-1,0))</f>
        <v>0</v>
      </c>
    </row>
    <row r="49" spans="1:8">
      <c r="A49">
        <v>46</v>
      </c>
      <c r="B49">
        <f>IF(SIGN('Signal Verification0'!AQ49)=SIGN('Signal Verification1'!AQ49),IF(COUNTIF(B42:B48,2)&gt;0,1,0),2)</f>
        <v>0</v>
      </c>
      <c r="C49">
        <f>IF(AND(ABS('Signal Verification0'!AG49)&gt;0,ABS('Signal Verification1'!AG49)&gt;0),IF('Signal Verification0'!AG49&gt;'Signal Verification1'!AG49,IF(ABS('Signal Verification0'!AG48)-ABS('Signal Verification1'!AG49)&gt;Constants!$B$14,IF(AND(ABS(MAX('Signal Verification0'!$AG$3:AG49)-'Signal Verification0'!AG49)&lt;Constants!$B$15,ABS(MIN('Signal Verification0'!$AG$3:AG49)-'Signal Verification0'!AG49)&lt;Constants!$B$15),2,IF(D49&gt;0,1,0)),IF(D49&gt;0,1,0)),IF(ABS('Signal Verification1'!AG48)-ABS('Signal Verification0'!AG49)&gt;Constants!$B$14,IF(AND(ABS(MAX('Signal Verification1'!$AG$3:AG49)-'Signal Verification1'!AG49)&lt;Constants!$B$15,ABS(MIN('Signal Verification1'!$AG$3:AG49)-'Signal Verification1'!AG49)&lt;Constants!$B$15),2,IF(D49&gt;0,1,0)),IF(D49&gt;0,1,0))),IF(D49&gt;0,1,0))</f>
        <v>2</v>
      </c>
      <c r="D49">
        <f>IF(C48=2,ROUND(5*1000/Constants!$B$11,0),IF(D48&gt;0,D48-1,0))</f>
        <v>100</v>
      </c>
      <c r="E49">
        <f>IF(COUNTIF($D$3:D49,2)&gt;(Constants!$B$16*(1000/150)),2,0)</f>
        <v>0</v>
      </c>
      <c r="F49">
        <f t="shared" si="0"/>
        <v>0</v>
      </c>
      <c r="G49">
        <f>IF(ABS('Signal Verification0'!AT49-'Signal Verification1'!AT49)&gt;Constants!$B$17,2,IF(H49&gt;0,1,0))</f>
        <v>0</v>
      </c>
      <c r="H49">
        <f>IF(G48=2,ROUND(Constants!$B$18*(1000/150),0),IF(H48&gt;0,H48-1,0))</f>
        <v>0</v>
      </c>
    </row>
    <row r="50" spans="1:8">
      <c r="A50">
        <v>47</v>
      </c>
      <c r="B50">
        <f>IF(SIGN('Signal Verification0'!AQ50)=SIGN('Signal Verification1'!AQ50),IF(COUNTIF(B43:B49,2)&gt;0,1,0),2)</f>
        <v>0</v>
      </c>
      <c r="C50">
        <f>IF(AND(ABS('Signal Verification0'!AG50)&gt;0,ABS('Signal Verification1'!AG50)&gt;0),IF('Signal Verification0'!AG50&gt;'Signal Verification1'!AG50,IF(ABS('Signal Verification0'!AG49)-ABS('Signal Verification1'!AG50)&gt;Constants!$B$14,IF(AND(ABS(MAX('Signal Verification0'!$AG$3:AG50)-'Signal Verification0'!AG50)&lt;Constants!$B$15,ABS(MIN('Signal Verification0'!$AG$3:AG50)-'Signal Verification0'!AG50)&lt;Constants!$B$15),2,IF(D50&gt;0,1,0)),IF(D50&gt;0,1,0)),IF(ABS('Signal Verification1'!AG49)-ABS('Signal Verification0'!AG50)&gt;Constants!$B$14,IF(AND(ABS(MAX('Signal Verification1'!$AG$3:AG50)-'Signal Verification1'!AG50)&lt;Constants!$B$15,ABS(MIN('Signal Verification1'!$AG$3:AG50)-'Signal Verification1'!AG50)&lt;Constants!$B$15),2,IF(D50&gt;0,1,0)),IF(D50&gt;0,1,0))),IF(D50&gt;0,1,0))</f>
        <v>2</v>
      </c>
      <c r="D50">
        <f>IF(C49=2,ROUND(5*1000/Constants!$B$11,0),IF(D49&gt;0,D49-1,0))</f>
        <v>100</v>
      </c>
      <c r="E50">
        <f>IF(COUNTIF($D$3:D50,2)&gt;(Constants!$B$16*(1000/150)),2,0)</f>
        <v>0</v>
      </c>
      <c r="F50">
        <f t="shared" si="0"/>
        <v>0</v>
      </c>
      <c r="G50">
        <f>IF(ABS('Signal Verification0'!AT50-'Signal Verification1'!AT50)&gt;Constants!$B$17,2,IF(H50&gt;0,1,0))</f>
        <v>0</v>
      </c>
      <c r="H50">
        <f>IF(G49=2,ROUND(Constants!$B$18*(1000/150),0),IF(H49&gt;0,H49-1,0))</f>
        <v>0</v>
      </c>
    </row>
    <row r="51" spans="1:8">
      <c r="A51">
        <v>48</v>
      </c>
      <c r="B51">
        <f>IF(SIGN('Signal Verification0'!AQ51)=SIGN('Signal Verification1'!AQ51),IF(COUNTIF(B44:B50,2)&gt;0,1,0),2)</f>
        <v>0</v>
      </c>
      <c r="C51">
        <f>IF(AND(ABS('Signal Verification0'!AG51)&gt;0,ABS('Signal Verification1'!AG51)&gt;0),IF('Signal Verification0'!AG51&gt;'Signal Verification1'!AG51,IF(ABS('Signal Verification0'!AG50)-ABS('Signal Verification1'!AG51)&gt;Constants!$B$14,IF(AND(ABS(MAX('Signal Verification0'!$AG$3:AG51)-'Signal Verification0'!AG51)&lt;Constants!$B$15,ABS(MIN('Signal Verification0'!$AG$3:AG51)-'Signal Verification0'!AG51)&lt;Constants!$B$15),2,IF(D51&gt;0,1,0)),IF(D51&gt;0,1,0)),IF(ABS('Signal Verification1'!AG50)-ABS('Signal Verification0'!AG51)&gt;Constants!$B$14,IF(AND(ABS(MAX('Signal Verification1'!$AG$3:AG51)-'Signal Verification1'!AG51)&lt;Constants!$B$15,ABS(MIN('Signal Verification1'!$AG$3:AG51)-'Signal Verification1'!AG51)&lt;Constants!$B$15),2,IF(D51&gt;0,1,0)),IF(D51&gt;0,1,0))),IF(D51&gt;0,1,0))</f>
        <v>2</v>
      </c>
      <c r="D51">
        <f>IF(C50=2,ROUND(5*1000/Constants!$B$11,0),IF(D50&gt;0,D50-1,0))</f>
        <v>100</v>
      </c>
      <c r="E51">
        <f>IF(COUNTIF($D$3:D51,2)&gt;(Constants!$B$16*(1000/150)),2,0)</f>
        <v>0</v>
      </c>
      <c r="F51">
        <f t="shared" si="0"/>
        <v>0</v>
      </c>
      <c r="G51">
        <f>IF(ABS('Signal Verification0'!AT51-'Signal Verification1'!AT51)&gt;Constants!$B$17,2,IF(H51&gt;0,1,0))</f>
        <v>0</v>
      </c>
      <c r="H51">
        <f>IF(G50=2,ROUND(Constants!$B$18*(1000/150),0),IF(H50&gt;0,H50-1,0))</f>
        <v>0</v>
      </c>
    </row>
    <row r="52" spans="1:8">
      <c r="A52">
        <v>49</v>
      </c>
      <c r="B52">
        <f>IF(SIGN('Signal Verification0'!AQ52)=SIGN('Signal Verification1'!AQ52),IF(COUNTIF(B45:B51,2)&gt;0,1,0),2)</f>
        <v>0</v>
      </c>
      <c r="C52">
        <f>IF(AND(ABS('Signal Verification0'!AG52)&gt;0,ABS('Signal Verification1'!AG52)&gt;0),IF('Signal Verification0'!AG52&gt;'Signal Verification1'!AG52,IF(ABS('Signal Verification0'!AG51)-ABS('Signal Verification1'!AG52)&gt;Constants!$B$14,IF(AND(ABS(MAX('Signal Verification0'!$AG$3:AG52)-'Signal Verification0'!AG52)&lt;Constants!$B$15,ABS(MIN('Signal Verification0'!$AG$3:AG52)-'Signal Verification0'!AG52)&lt;Constants!$B$15),2,IF(D52&gt;0,1,0)),IF(D52&gt;0,1,0)),IF(ABS('Signal Verification1'!AG51)-ABS('Signal Verification0'!AG52)&gt;Constants!$B$14,IF(AND(ABS(MAX('Signal Verification1'!$AG$3:AG52)-'Signal Verification1'!AG52)&lt;Constants!$B$15,ABS(MIN('Signal Verification1'!$AG$3:AG52)-'Signal Verification1'!AG52)&lt;Constants!$B$15),2,IF(D52&gt;0,1,0)),IF(D52&gt;0,1,0))),IF(D52&gt;0,1,0))</f>
        <v>2</v>
      </c>
      <c r="D52">
        <f>IF(C51=2,ROUND(5*1000/Constants!$B$11,0),IF(D51&gt;0,D51-1,0))</f>
        <v>100</v>
      </c>
      <c r="E52">
        <f>IF(COUNTIF($D$3:D52,2)&gt;(Constants!$B$16*(1000/150)),2,0)</f>
        <v>0</v>
      </c>
      <c r="F52">
        <f t="shared" si="0"/>
        <v>0</v>
      </c>
      <c r="G52">
        <f>IF(ABS('Signal Verification0'!AT52-'Signal Verification1'!AT52)&gt;Constants!$B$17,2,IF(H52&gt;0,1,0))</f>
        <v>0</v>
      </c>
      <c r="H52">
        <f>IF(G51=2,ROUND(Constants!$B$18*(1000/150),0),IF(H51&gt;0,H51-1,0))</f>
        <v>0</v>
      </c>
    </row>
    <row r="53" spans="1:8">
      <c r="A53">
        <v>50</v>
      </c>
      <c r="B53">
        <f>IF(SIGN('Signal Verification0'!AQ53)=SIGN('Signal Verification1'!AQ53),IF(COUNTIF(B46:B52,2)&gt;0,1,0),2)</f>
        <v>0</v>
      </c>
      <c r="C53">
        <f>IF(AND(ABS('Signal Verification0'!AG53)&gt;0,ABS('Signal Verification1'!AG53)&gt;0),IF('Signal Verification0'!AG53&gt;'Signal Verification1'!AG53,IF(ABS('Signal Verification0'!AG52)-ABS('Signal Verification1'!AG53)&gt;Constants!$B$14,IF(AND(ABS(MAX('Signal Verification0'!$AG$3:AG53)-'Signal Verification0'!AG53)&lt;Constants!$B$15,ABS(MIN('Signal Verification0'!$AG$3:AG53)-'Signal Verification0'!AG53)&lt;Constants!$B$15),2,IF(D53&gt;0,1,0)),IF(D53&gt;0,1,0)),IF(ABS('Signal Verification1'!AG52)-ABS('Signal Verification0'!AG53)&gt;Constants!$B$14,IF(AND(ABS(MAX('Signal Verification1'!$AG$3:AG53)-'Signal Verification1'!AG53)&lt;Constants!$B$15,ABS(MIN('Signal Verification1'!$AG$3:AG53)-'Signal Verification1'!AG53)&lt;Constants!$B$15),2,IF(D53&gt;0,1,0)),IF(D53&gt;0,1,0))),IF(D53&gt;0,1,0))</f>
        <v>2</v>
      </c>
      <c r="D53">
        <f>IF(C52=2,ROUND(5*1000/Constants!$B$11,0),IF(D52&gt;0,D52-1,0))</f>
        <v>100</v>
      </c>
      <c r="E53">
        <f>IF(COUNTIF($D$3:D53,2)&gt;(Constants!$B$16*(1000/150)),2,0)</f>
        <v>0</v>
      </c>
      <c r="F53">
        <f t="shared" si="0"/>
        <v>0</v>
      </c>
      <c r="G53">
        <f>IF(ABS('Signal Verification0'!AT53-'Signal Verification1'!AT53)&gt;Constants!$B$17,2,IF(H53&gt;0,1,0))</f>
        <v>0</v>
      </c>
      <c r="H53">
        <f>IF(G52=2,ROUND(Constants!$B$18*(1000/150),0),IF(H52&gt;0,H52-1,0))</f>
        <v>0</v>
      </c>
    </row>
    <row r="54" spans="1:8">
      <c r="A54">
        <v>51</v>
      </c>
      <c r="B54">
        <f>IF(SIGN('Signal Verification0'!AQ54)=SIGN('Signal Verification1'!AQ54),IF(COUNTIF(B47:B53,2)&gt;0,1,0),2)</f>
        <v>0</v>
      </c>
      <c r="C54">
        <f>IF(AND(ABS('Signal Verification0'!AG54)&gt;0,ABS('Signal Verification1'!AG54)&gt;0),IF('Signal Verification0'!AG54&gt;'Signal Verification1'!AG54,IF(ABS('Signal Verification0'!AG53)-ABS('Signal Verification1'!AG54)&gt;Constants!$B$14,IF(AND(ABS(MAX('Signal Verification0'!$AG$3:AG54)-'Signal Verification0'!AG54)&lt;Constants!$B$15,ABS(MIN('Signal Verification0'!$AG$3:AG54)-'Signal Verification0'!AG54)&lt;Constants!$B$15),2,IF(D54&gt;0,1,0)),IF(D54&gt;0,1,0)),IF(ABS('Signal Verification1'!AG53)-ABS('Signal Verification0'!AG54)&gt;Constants!$B$14,IF(AND(ABS(MAX('Signal Verification1'!$AG$3:AG54)-'Signal Verification1'!AG54)&lt;Constants!$B$15,ABS(MIN('Signal Verification1'!$AG$3:AG54)-'Signal Verification1'!AG54)&lt;Constants!$B$15),2,IF(D54&gt;0,1,0)),IF(D54&gt;0,1,0))),IF(D54&gt;0,1,0))</f>
        <v>2</v>
      </c>
      <c r="D54">
        <f>IF(C53=2,ROUND(5*1000/Constants!$B$11,0),IF(D53&gt;0,D53-1,0))</f>
        <v>100</v>
      </c>
      <c r="E54">
        <f>IF(COUNTIF($D$3:D54,2)&gt;(Constants!$B$16*(1000/150)),2,0)</f>
        <v>0</v>
      </c>
      <c r="F54">
        <f t="shared" si="0"/>
        <v>0</v>
      </c>
      <c r="G54">
        <f>IF(ABS('Signal Verification0'!AT54-'Signal Verification1'!AT54)&gt;Constants!$B$17,2,IF(H54&gt;0,1,0))</f>
        <v>0</v>
      </c>
      <c r="H54">
        <f>IF(G53=2,ROUND(Constants!$B$18*(1000/150),0),IF(H53&gt;0,H53-1,0))</f>
        <v>0</v>
      </c>
    </row>
    <row r="55" spans="1:8">
      <c r="A55">
        <v>52</v>
      </c>
      <c r="B55">
        <f>IF(SIGN('Signal Verification0'!AQ55)=SIGN('Signal Verification1'!AQ55),IF(COUNTIF(B48:B54,2)&gt;0,1,0),2)</f>
        <v>0</v>
      </c>
      <c r="C55">
        <f>IF(AND(ABS('Signal Verification0'!AG55)&gt;0,ABS('Signal Verification1'!AG55)&gt;0),IF('Signal Verification0'!AG55&gt;'Signal Verification1'!AG55,IF(ABS('Signal Verification0'!AG54)-ABS('Signal Verification1'!AG55)&gt;Constants!$B$14,IF(AND(ABS(MAX('Signal Verification0'!$AG$3:AG55)-'Signal Verification0'!AG55)&lt;Constants!$B$15,ABS(MIN('Signal Verification0'!$AG$3:AG55)-'Signal Verification0'!AG55)&lt;Constants!$B$15),2,IF(D55&gt;0,1,0)),IF(D55&gt;0,1,0)),IF(ABS('Signal Verification1'!AG54)-ABS('Signal Verification0'!AG55)&gt;Constants!$B$14,IF(AND(ABS(MAX('Signal Verification1'!$AG$3:AG55)-'Signal Verification1'!AG55)&lt;Constants!$B$15,ABS(MIN('Signal Verification1'!$AG$3:AG55)-'Signal Verification1'!AG55)&lt;Constants!$B$15),2,IF(D55&gt;0,1,0)),IF(D55&gt;0,1,0))),IF(D55&gt;0,1,0))</f>
        <v>2</v>
      </c>
      <c r="D55">
        <f>IF(C54=2,ROUND(5*1000/Constants!$B$11,0),IF(D54&gt;0,D54-1,0))</f>
        <v>100</v>
      </c>
      <c r="E55">
        <f>IF(COUNTIF($D$3:D55,2)&gt;(Constants!$B$16*(1000/150)),2,0)</f>
        <v>0</v>
      </c>
      <c r="F55">
        <f t="shared" si="0"/>
        <v>0</v>
      </c>
      <c r="G55">
        <f>IF(ABS('Signal Verification0'!AT55-'Signal Verification1'!AT55)&gt;Constants!$B$17,2,IF(H55&gt;0,1,0))</f>
        <v>0</v>
      </c>
      <c r="H55">
        <f>IF(G54=2,ROUND(Constants!$B$18*(1000/150),0),IF(H54&gt;0,H54-1,0))</f>
        <v>0</v>
      </c>
    </row>
    <row r="56" spans="1:8">
      <c r="A56">
        <v>53</v>
      </c>
      <c r="B56">
        <f>IF(SIGN('Signal Verification0'!AQ56)=SIGN('Signal Verification1'!AQ56),IF(COUNTIF(B49:B55,2)&gt;0,1,0),2)</f>
        <v>0</v>
      </c>
      <c r="C56">
        <f>IF(AND(ABS('Signal Verification0'!AG56)&gt;0,ABS('Signal Verification1'!AG56)&gt;0),IF('Signal Verification0'!AG56&gt;'Signal Verification1'!AG56,IF(ABS('Signal Verification0'!AG55)-ABS('Signal Verification1'!AG56)&gt;Constants!$B$14,IF(AND(ABS(MAX('Signal Verification0'!$AG$3:AG56)-'Signal Verification0'!AG56)&lt;Constants!$B$15,ABS(MIN('Signal Verification0'!$AG$3:AG56)-'Signal Verification0'!AG56)&lt;Constants!$B$15),2,IF(D56&gt;0,1,0)),IF(D56&gt;0,1,0)),IF(ABS('Signal Verification1'!AG55)-ABS('Signal Verification0'!AG56)&gt;Constants!$B$14,IF(AND(ABS(MAX('Signal Verification1'!$AG$3:AG56)-'Signal Verification1'!AG56)&lt;Constants!$B$15,ABS(MIN('Signal Verification1'!$AG$3:AG56)-'Signal Verification1'!AG56)&lt;Constants!$B$15),2,IF(D56&gt;0,1,0)),IF(D56&gt;0,1,0))),IF(D56&gt;0,1,0))</f>
        <v>2</v>
      </c>
      <c r="D56">
        <f>IF(C55=2,ROUND(5*1000/Constants!$B$11,0),IF(D55&gt;0,D55-1,0))</f>
        <v>100</v>
      </c>
      <c r="E56">
        <f>IF(COUNTIF($D$3:D56,2)&gt;(Constants!$B$16*(1000/150)),2,0)</f>
        <v>0</v>
      </c>
      <c r="F56">
        <f t="shared" si="0"/>
        <v>0</v>
      </c>
      <c r="G56">
        <f>IF(ABS('Signal Verification0'!AT56-'Signal Verification1'!AT56)&gt;Constants!$B$17,2,IF(H56&gt;0,1,0))</f>
        <v>0</v>
      </c>
      <c r="H56">
        <f>IF(G55=2,ROUND(Constants!$B$18*(1000/150),0),IF(H55&gt;0,H55-1,0))</f>
        <v>0</v>
      </c>
    </row>
    <row r="57" spans="1:8">
      <c r="A57">
        <v>54</v>
      </c>
      <c r="B57">
        <f>IF(SIGN('Signal Verification0'!AQ57)=SIGN('Signal Verification1'!AQ57),IF(COUNTIF(B50:B56,2)&gt;0,1,0),2)</f>
        <v>0</v>
      </c>
      <c r="C57">
        <f>IF(AND(ABS('Signal Verification0'!AG57)&gt;0,ABS('Signal Verification1'!AG57)&gt;0),IF('Signal Verification0'!AG57&gt;'Signal Verification1'!AG57,IF(ABS('Signal Verification0'!AG56)-ABS('Signal Verification1'!AG57)&gt;Constants!$B$14,IF(AND(ABS(MAX('Signal Verification0'!$AG$3:AG57)-'Signal Verification0'!AG57)&lt;Constants!$B$15,ABS(MIN('Signal Verification0'!$AG$3:AG57)-'Signal Verification0'!AG57)&lt;Constants!$B$15),2,IF(D57&gt;0,1,0)),IF(D57&gt;0,1,0)),IF(ABS('Signal Verification1'!AG56)-ABS('Signal Verification0'!AG57)&gt;Constants!$B$14,IF(AND(ABS(MAX('Signal Verification1'!$AG$3:AG57)-'Signal Verification1'!AG57)&lt;Constants!$B$15,ABS(MIN('Signal Verification1'!$AG$3:AG57)-'Signal Verification1'!AG57)&lt;Constants!$B$15),2,IF(D57&gt;0,1,0)),IF(D57&gt;0,1,0))),IF(D57&gt;0,1,0))</f>
        <v>2</v>
      </c>
      <c r="D57">
        <f>IF(C56=2,ROUND(5*1000/Constants!$B$11,0),IF(D56&gt;0,D56-1,0))</f>
        <v>100</v>
      </c>
      <c r="E57">
        <f>IF(COUNTIF($D$3:D57,2)&gt;(Constants!$B$16*(1000/150)),2,0)</f>
        <v>0</v>
      </c>
      <c r="F57">
        <f t="shared" si="0"/>
        <v>0</v>
      </c>
      <c r="G57">
        <f>IF(ABS('Signal Verification0'!AT57-'Signal Verification1'!AT57)&gt;Constants!$B$17,2,IF(H57&gt;0,1,0))</f>
        <v>0</v>
      </c>
      <c r="H57">
        <f>IF(G56=2,ROUND(Constants!$B$18*(1000/150),0),IF(H56&gt;0,H56-1,0))</f>
        <v>0</v>
      </c>
    </row>
    <row r="58" spans="1:8">
      <c r="A58">
        <v>55</v>
      </c>
      <c r="B58">
        <f>IF(SIGN('Signal Verification0'!AQ58)=SIGN('Signal Verification1'!AQ58),IF(COUNTIF(B51:B57,2)&gt;0,1,0),2)</f>
        <v>0</v>
      </c>
      <c r="C58">
        <f>IF(AND(ABS('Signal Verification0'!AG58)&gt;0,ABS('Signal Verification1'!AG58)&gt;0),IF('Signal Verification0'!AG58&gt;'Signal Verification1'!AG58,IF(ABS('Signal Verification0'!AG57)-ABS('Signal Verification1'!AG58)&gt;Constants!$B$14,IF(AND(ABS(MAX('Signal Verification0'!$AG$3:AG58)-'Signal Verification0'!AG58)&lt;Constants!$B$15,ABS(MIN('Signal Verification0'!$AG$3:AG58)-'Signal Verification0'!AG58)&lt;Constants!$B$15),2,IF(D58&gt;0,1,0)),IF(D58&gt;0,1,0)),IF(ABS('Signal Verification1'!AG57)-ABS('Signal Verification0'!AG58)&gt;Constants!$B$14,IF(AND(ABS(MAX('Signal Verification1'!$AG$3:AG58)-'Signal Verification1'!AG58)&lt;Constants!$B$15,ABS(MIN('Signal Verification1'!$AG$3:AG58)-'Signal Verification1'!AG58)&lt;Constants!$B$15),2,IF(D58&gt;0,1,0)),IF(D58&gt;0,1,0))),IF(D58&gt;0,1,0))</f>
        <v>2</v>
      </c>
      <c r="D58">
        <f>IF(C57=2,ROUND(5*1000/Constants!$B$11,0),IF(D57&gt;0,D57-1,0))</f>
        <v>100</v>
      </c>
      <c r="E58">
        <f>IF(COUNTIF($D$3:D58,2)&gt;(Constants!$B$16*(1000/150)),2,0)</f>
        <v>0</v>
      </c>
      <c r="F58">
        <f t="shared" si="0"/>
        <v>0</v>
      </c>
      <c r="G58">
        <f>IF(ABS('Signal Verification0'!AT58-'Signal Verification1'!AT58)&gt;Constants!$B$17,2,IF(H58&gt;0,1,0))</f>
        <v>0</v>
      </c>
      <c r="H58">
        <f>IF(G57=2,ROUND(Constants!$B$18*(1000/150),0),IF(H57&gt;0,H57-1,0))</f>
        <v>0</v>
      </c>
    </row>
    <row r="59" spans="1:8">
      <c r="A59">
        <v>56</v>
      </c>
      <c r="B59">
        <f>IF(SIGN('Signal Verification0'!AQ59)=SIGN('Signal Verification1'!AQ59),IF(COUNTIF(B52:B58,2)&gt;0,1,0),2)</f>
        <v>0</v>
      </c>
      <c r="C59">
        <f>IF(AND(ABS('Signal Verification0'!AG59)&gt;0,ABS('Signal Verification1'!AG59)&gt;0),IF('Signal Verification0'!AG59&gt;'Signal Verification1'!AG59,IF(ABS('Signal Verification0'!AG58)-ABS('Signal Verification1'!AG59)&gt;Constants!$B$14,IF(AND(ABS(MAX('Signal Verification0'!$AG$3:AG59)-'Signal Verification0'!AG59)&lt;Constants!$B$15,ABS(MIN('Signal Verification0'!$AG$3:AG59)-'Signal Verification0'!AG59)&lt;Constants!$B$15),2,IF(D59&gt;0,1,0)),IF(D59&gt;0,1,0)),IF(ABS('Signal Verification1'!AG58)-ABS('Signal Verification0'!AG59)&gt;Constants!$B$14,IF(AND(ABS(MAX('Signal Verification1'!$AG$3:AG59)-'Signal Verification1'!AG59)&lt;Constants!$B$15,ABS(MIN('Signal Verification1'!$AG$3:AG59)-'Signal Verification1'!AG59)&lt;Constants!$B$15),2,IF(D59&gt;0,1,0)),IF(D59&gt;0,1,0))),IF(D59&gt;0,1,0))</f>
        <v>2</v>
      </c>
      <c r="D59">
        <f>IF(C58=2,ROUND(5*1000/Constants!$B$11,0),IF(D58&gt;0,D58-1,0))</f>
        <v>100</v>
      </c>
      <c r="E59">
        <f>IF(COUNTIF($D$3:D59,2)&gt;(Constants!$B$16*(1000/150)),2,0)</f>
        <v>0</v>
      </c>
      <c r="F59">
        <f t="shared" si="0"/>
        <v>0</v>
      </c>
      <c r="G59">
        <f>IF(ABS('Signal Verification0'!AT59-'Signal Verification1'!AT59)&gt;Constants!$B$17,2,IF(H59&gt;0,1,0))</f>
        <v>0</v>
      </c>
      <c r="H59">
        <f>IF(G58=2,ROUND(Constants!$B$18*(1000/150),0),IF(H58&gt;0,H58-1,0))</f>
        <v>0</v>
      </c>
    </row>
    <row r="60" spans="1:8">
      <c r="A60">
        <v>57</v>
      </c>
      <c r="B60">
        <f>IF(SIGN('Signal Verification0'!AQ60)=SIGN('Signal Verification1'!AQ60),IF(COUNTIF(B53:B59,2)&gt;0,1,0),2)</f>
        <v>0</v>
      </c>
      <c r="C60">
        <f>IF(AND(ABS('Signal Verification0'!AG60)&gt;0,ABS('Signal Verification1'!AG60)&gt;0),IF('Signal Verification0'!AG60&gt;'Signal Verification1'!AG60,IF(ABS('Signal Verification0'!AG59)-ABS('Signal Verification1'!AG60)&gt;Constants!$B$14,IF(AND(ABS(MAX('Signal Verification0'!$AG$3:AG60)-'Signal Verification0'!AG60)&lt;Constants!$B$15,ABS(MIN('Signal Verification0'!$AG$3:AG60)-'Signal Verification0'!AG60)&lt;Constants!$B$15),2,IF(D60&gt;0,1,0)),IF(D60&gt;0,1,0)),IF(ABS('Signal Verification1'!AG59)-ABS('Signal Verification0'!AG60)&gt;Constants!$B$14,IF(AND(ABS(MAX('Signal Verification1'!$AG$3:AG60)-'Signal Verification1'!AG60)&lt;Constants!$B$15,ABS(MIN('Signal Verification1'!$AG$3:AG60)-'Signal Verification1'!AG60)&lt;Constants!$B$15),2,IF(D60&gt;0,1,0)),IF(D60&gt;0,1,0))),IF(D60&gt;0,1,0))</f>
        <v>2</v>
      </c>
      <c r="D60">
        <f>IF(C59=2,ROUND(5*1000/Constants!$B$11,0),IF(D59&gt;0,D59-1,0))</f>
        <v>100</v>
      </c>
      <c r="E60">
        <f>IF(COUNTIF($D$3:D60,2)&gt;(Constants!$B$16*(1000/150)),2,0)</f>
        <v>0</v>
      </c>
      <c r="F60">
        <f t="shared" si="0"/>
        <v>0</v>
      </c>
      <c r="G60">
        <f>IF(ABS('Signal Verification0'!AT60-'Signal Verification1'!AT60)&gt;Constants!$B$17,2,IF(H60&gt;0,1,0))</f>
        <v>0</v>
      </c>
      <c r="H60">
        <f>IF(G59=2,ROUND(Constants!$B$18*(1000/150),0),IF(H59&gt;0,H59-1,0))</f>
        <v>0</v>
      </c>
    </row>
    <row r="61" spans="1:8">
      <c r="A61">
        <v>58</v>
      </c>
      <c r="B61">
        <f>IF(SIGN('Signal Verification0'!AQ61)=SIGN('Signal Verification1'!AQ61),IF(COUNTIF(B54:B60,2)&gt;0,1,0),2)</f>
        <v>0</v>
      </c>
      <c r="C61">
        <f>IF(AND(ABS('Signal Verification0'!AG61)&gt;0,ABS('Signal Verification1'!AG61)&gt;0),IF('Signal Verification0'!AG61&gt;'Signal Verification1'!AG61,IF(ABS('Signal Verification0'!AG60)-ABS('Signal Verification1'!AG61)&gt;Constants!$B$14,IF(AND(ABS(MAX('Signal Verification0'!$AG$3:AG61)-'Signal Verification0'!AG61)&lt;Constants!$B$15,ABS(MIN('Signal Verification0'!$AG$3:AG61)-'Signal Verification0'!AG61)&lt;Constants!$B$15),2,IF(D61&gt;0,1,0)),IF(D61&gt;0,1,0)),IF(ABS('Signal Verification1'!AG60)-ABS('Signal Verification0'!AG61)&gt;Constants!$B$14,IF(AND(ABS(MAX('Signal Verification1'!$AG$3:AG61)-'Signal Verification1'!AG61)&lt;Constants!$B$15,ABS(MIN('Signal Verification1'!$AG$3:AG61)-'Signal Verification1'!AG61)&lt;Constants!$B$15),2,IF(D61&gt;0,1,0)),IF(D61&gt;0,1,0))),IF(D61&gt;0,1,0))</f>
        <v>2</v>
      </c>
      <c r="D61">
        <f>IF(C60=2,ROUND(5*1000/Constants!$B$11,0),IF(D60&gt;0,D60-1,0))</f>
        <v>100</v>
      </c>
      <c r="E61">
        <f>IF(COUNTIF($D$3:D61,2)&gt;(Constants!$B$16*(1000/150)),2,0)</f>
        <v>0</v>
      </c>
      <c r="F61">
        <f t="shared" si="0"/>
        <v>0</v>
      </c>
      <c r="G61">
        <f>IF(ABS('Signal Verification0'!AT61-'Signal Verification1'!AT61)&gt;Constants!$B$17,2,IF(H61&gt;0,1,0))</f>
        <v>0</v>
      </c>
      <c r="H61">
        <f>IF(G60=2,ROUND(Constants!$B$18*(1000/150),0),IF(H60&gt;0,H60-1,0))</f>
        <v>0</v>
      </c>
    </row>
    <row r="62" spans="1:8">
      <c r="A62">
        <v>59</v>
      </c>
      <c r="B62">
        <f>IF(SIGN('Signal Verification0'!AQ62)=SIGN('Signal Verification1'!AQ62),IF(COUNTIF(B55:B61,2)&gt;0,1,0),2)</f>
        <v>0</v>
      </c>
      <c r="C62">
        <f>IF(AND(ABS('Signal Verification0'!AG62)&gt;0,ABS('Signal Verification1'!AG62)&gt;0),IF('Signal Verification0'!AG62&gt;'Signal Verification1'!AG62,IF(ABS('Signal Verification0'!AG61)-ABS('Signal Verification1'!AG62)&gt;Constants!$B$14,IF(AND(ABS(MAX('Signal Verification0'!$AG$3:AG62)-'Signal Verification0'!AG62)&lt;Constants!$B$15,ABS(MIN('Signal Verification0'!$AG$3:AG62)-'Signal Verification0'!AG62)&lt;Constants!$B$15),2,IF(D62&gt;0,1,0)),IF(D62&gt;0,1,0)),IF(ABS('Signal Verification1'!AG61)-ABS('Signal Verification0'!AG62)&gt;Constants!$B$14,IF(AND(ABS(MAX('Signal Verification1'!$AG$3:AG62)-'Signal Verification1'!AG62)&lt;Constants!$B$15,ABS(MIN('Signal Verification1'!$AG$3:AG62)-'Signal Verification1'!AG62)&lt;Constants!$B$15),2,IF(D62&gt;0,1,0)),IF(D62&gt;0,1,0))),IF(D62&gt;0,1,0))</f>
        <v>2</v>
      </c>
      <c r="D62">
        <f>IF(C61=2,ROUND(5*1000/Constants!$B$11,0),IF(D61&gt;0,D61-1,0))</f>
        <v>100</v>
      </c>
      <c r="E62">
        <f>IF(COUNTIF($D$3:D62,2)&gt;(Constants!$B$16*(1000/150)),2,0)</f>
        <v>0</v>
      </c>
      <c r="F62">
        <f t="shared" si="0"/>
        <v>0</v>
      </c>
      <c r="G62">
        <f>IF(ABS('Signal Verification0'!AT62-'Signal Verification1'!AT62)&gt;Constants!$B$17,2,IF(H62&gt;0,1,0))</f>
        <v>0</v>
      </c>
      <c r="H62">
        <f>IF(G61=2,ROUND(Constants!$B$18*(1000/150),0),IF(H61&gt;0,H61-1,0))</f>
        <v>0</v>
      </c>
    </row>
    <row r="63" spans="1:8">
      <c r="A63">
        <v>60</v>
      </c>
      <c r="B63">
        <f>IF(SIGN('Signal Verification0'!AQ63)=SIGN('Signal Verification1'!AQ63),IF(COUNTIF(B56:B62,2)&gt;0,1,0),2)</f>
        <v>0</v>
      </c>
      <c r="C63">
        <f>IF(AND(ABS('Signal Verification0'!AG63)&gt;0,ABS('Signal Verification1'!AG63)&gt;0),IF('Signal Verification0'!AG63&gt;'Signal Verification1'!AG63,IF(ABS('Signal Verification0'!AG62)-ABS('Signal Verification1'!AG63)&gt;Constants!$B$14,IF(AND(ABS(MAX('Signal Verification0'!$AG$3:AG63)-'Signal Verification0'!AG63)&lt;Constants!$B$15,ABS(MIN('Signal Verification0'!$AG$3:AG63)-'Signal Verification0'!AG63)&lt;Constants!$B$15),2,IF(D63&gt;0,1,0)),IF(D63&gt;0,1,0)),IF(ABS('Signal Verification1'!AG62)-ABS('Signal Verification0'!AG63)&gt;Constants!$B$14,IF(AND(ABS(MAX('Signal Verification1'!$AG$3:AG63)-'Signal Verification1'!AG63)&lt;Constants!$B$15,ABS(MIN('Signal Verification1'!$AG$3:AG63)-'Signal Verification1'!AG63)&lt;Constants!$B$15),2,IF(D63&gt;0,1,0)),IF(D63&gt;0,1,0))),IF(D63&gt;0,1,0))</f>
        <v>2</v>
      </c>
      <c r="D63">
        <f>IF(C62=2,ROUND(5*1000/Constants!$B$11,0),IF(D62&gt;0,D62-1,0))</f>
        <v>100</v>
      </c>
      <c r="E63">
        <f>IF(COUNTIF($D$3:D63,2)&gt;(Constants!$B$16*(1000/150)),2,0)</f>
        <v>0</v>
      </c>
      <c r="F63">
        <f t="shared" si="0"/>
        <v>0</v>
      </c>
      <c r="G63">
        <f>IF(ABS('Signal Verification0'!AT63-'Signal Verification1'!AT63)&gt;Constants!$B$17,2,IF(H63&gt;0,1,0))</f>
        <v>0</v>
      </c>
      <c r="H63">
        <f>IF(G62=2,ROUND(Constants!$B$18*(1000/150),0),IF(H62&gt;0,H62-1,0))</f>
        <v>0</v>
      </c>
    </row>
    <row r="64" spans="1:8">
      <c r="A64">
        <v>61</v>
      </c>
      <c r="B64">
        <f>IF(SIGN('Signal Verification0'!AQ64)=SIGN('Signal Verification1'!AQ64),IF(COUNTIF(B57:B63,2)&gt;0,1,0),2)</f>
        <v>0</v>
      </c>
      <c r="C64">
        <f>IF(AND(ABS('Signal Verification0'!AG64)&gt;0,ABS('Signal Verification1'!AG64)&gt;0),IF('Signal Verification0'!AG64&gt;'Signal Verification1'!AG64,IF(ABS('Signal Verification0'!AG63)-ABS('Signal Verification1'!AG64)&gt;Constants!$B$14,IF(AND(ABS(MAX('Signal Verification0'!$AG$3:AG64)-'Signal Verification0'!AG64)&lt;Constants!$B$15,ABS(MIN('Signal Verification0'!$AG$3:AG64)-'Signal Verification0'!AG64)&lt;Constants!$B$15),2,IF(D64&gt;0,1,0)),IF(D64&gt;0,1,0)),IF(ABS('Signal Verification1'!AG63)-ABS('Signal Verification0'!AG64)&gt;Constants!$B$14,IF(AND(ABS(MAX('Signal Verification1'!$AG$3:AG64)-'Signal Verification1'!AG64)&lt;Constants!$B$15,ABS(MIN('Signal Verification1'!$AG$3:AG64)-'Signal Verification1'!AG64)&lt;Constants!$B$15),2,IF(D64&gt;0,1,0)),IF(D64&gt;0,1,0))),IF(D64&gt;0,1,0))</f>
        <v>2</v>
      </c>
      <c r="D64">
        <f>IF(C63=2,ROUND(5*1000/Constants!$B$11,0),IF(D63&gt;0,D63-1,0))</f>
        <v>100</v>
      </c>
      <c r="E64">
        <f>IF(COUNTIF($D$3:D64,2)&gt;(Constants!$B$16*(1000/150)),2,0)</f>
        <v>0</v>
      </c>
      <c r="F64">
        <f t="shared" si="0"/>
        <v>0</v>
      </c>
      <c r="G64">
        <f>IF(ABS('Signal Verification0'!AT64-'Signal Verification1'!AT64)&gt;Constants!$B$17,2,IF(H64&gt;0,1,0))</f>
        <v>0</v>
      </c>
      <c r="H64">
        <f>IF(G63=2,ROUND(Constants!$B$18*(1000/150),0),IF(H63&gt;0,H63-1,0))</f>
        <v>0</v>
      </c>
    </row>
    <row r="65" spans="1:8">
      <c r="A65">
        <v>62</v>
      </c>
      <c r="B65">
        <f>IF(SIGN('Signal Verification0'!AQ65)=SIGN('Signal Verification1'!AQ65),IF(COUNTIF(B58:B64,2)&gt;0,1,0),2)</f>
        <v>0</v>
      </c>
      <c r="C65">
        <f>IF(AND(ABS('Signal Verification0'!AG65)&gt;0,ABS('Signal Verification1'!AG65)&gt;0),IF('Signal Verification0'!AG65&gt;'Signal Verification1'!AG65,IF(ABS('Signal Verification0'!AG64)-ABS('Signal Verification1'!AG65)&gt;Constants!$B$14,IF(AND(ABS(MAX('Signal Verification0'!$AG$3:AG65)-'Signal Verification0'!AG65)&lt;Constants!$B$15,ABS(MIN('Signal Verification0'!$AG$3:AG65)-'Signal Verification0'!AG65)&lt;Constants!$B$15),2,IF(D65&gt;0,1,0)),IF(D65&gt;0,1,0)),IF(ABS('Signal Verification1'!AG64)-ABS('Signal Verification0'!AG65)&gt;Constants!$B$14,IF(AND(ABS(MAX('Signal Verification1'!$AG$3:AG65)-'Signal Verification1'!AG65)&lt;Constants!$B$15,ABS(MIN('Signal Verification1'!$AG$3:AG65)-'Signal Verification1'!AG65)&lt;Constants!$B$15),2,IF(D65&gt;0,1,0)),IF(D65&gt;0,1,0))),IF(D65&gt;0,1,0))</f>
        <v>2</v>
      </c>
      <c r="D65">
        <f>IF(C64=2,ROUND(5*1000/Constants!$B$11,0),IF(D64&gt;0,D64-1,0))</f>
        <v>100</v>
      </c>
      <c r="E65">
        <f>IF(COUNTIF($D$3:D65,2)&gt;(Constants!$B$16*(1000/150)),2,0)</f>
        <v>0</v>
      </c>
      <c r="F65">
        <f t="shared" si="0"/>
        <v>0</v>
      </c>
      <c r="G65">
        <f>IF(ABS('Signal Verification0'!AT65-'Signal Verification1'!AT65)&gt;Constants!$B$17,2,IF(H65&gt;0,1,0))</f>
        <v>0</v>
      </c>
      <c r="H65">
        <f>IF(G64=2,ROUND(Constants!$B$18*(1000/150),0),IF(H64&gt;0,H64-1,0))</f>
        <v>0</v>
      </c>
    </row>
    <row r="66" spans="1:8">
      <c r="A66">
        <v>63</v>
      </c>
      <c r="B66">
        <f>IF(SIGN('Signal Verification0'!AQ66)=SIGN('Signal Verification1'!AQ66),IF(COUNTIF(B59:B65,2)&gt;0,1,0),2)</f>
        <v>0</v>
      </c>
      <c r="C66">
        <f>IF(AND(ABS('Signal Verification0'!AG66)&gt;0,ABS('Signal Verification1'!AG66)&gt;0),IF('Signal Verification0'!AG66&gt;'Signal Verification1'!AG66,IF(ABS('Signal Verification0'!AG65)-ABS('Signal Verification1'!AG66)&gt;Constants!$B$14,IF(AND(ABS(MAX('Signal Verification0'!$AG$3:AG66)-'Signal Verification0'!AG66)&lt;Constants!$B$15,ABS(MIN('Signal Verification0'!$AG$3:AG66)-'Signal Verification0'!AG66)&lt;Constants!$B$15),2,IF(D66&gt;0,1,0)),IF(D66&gt;0,1,0)),IF(ABS('Signal Verification1'!AG65)-ABS('Signal Verification0'!AG66)&gt;Constants!$B$14,IF(AND(ABS(MAX('Signal Verification1'!$AG$3:AG66)-'Signal Verification1'!AG66)&lt;Constants!$B$15,ABS(MIN('Signal Verification1'!$AG$3:AG66)-'Signal Verification1'!AG66)&lt;Constants!$B$15),2,IF(D66&gt;0,1,0)),IF(D66&gt;0,1,0))),IF(D66&gt;0,1,0))</f>
        <v>2</v>
      </c>
      <c r="D66">
        <f>IF(C65=2,ROUND(5*1000/Constants!$B$11,0),IF(D65&gt;0,D65-1,0))</f>
        <v>100</v>
      </c>
      <c r="E66">
        <f>IF(COUNTIF($D$3:D66,2)&gt;(Constants!$B$16*(1000/150)),2,0)</f>
        <v>0</v>
      </c>
      <c r="F66">
        <f t="shared" si="0"/>
        <v>0</v>
      </c>
      <c r="G66">
        <f>IF(ABS('Signal Verification0'!AT66-'Signal Verification1'!AT66)&gt;Constants!$B$17,2,IF(H66&gt;0,1,0))</f>
        <v>0</v>
      </c>
      <c r="H66">
        <f>IF(G65=2,ROUND(Constants!$B$18*(1000/150),0),IF(H65&gt;0,H65-1,0))</f>
        <v>0</v>
      </c>
    </row>
    <row r="67" spans="1:8">
      <c r="A67">
        <v>64</v>
      </c>
      <c r="B67">
        <f>IF(SIGN('Signal Verification0'!AQ67)=SIGN('Signal Verification1'!AQ67),IF(COUNTIF(B60:B66,2)&gt;0,1,0),2)</f>
        <v>0</v>
      </c>
      <c r="C67">
        <f>IF(AND(ABS('Signal Verification0'!AG67)&gt;0,ABS('Signal Verification1'!AG67)&gt;0),IF('Signal Verification0'!AG67&gt;'Signal Verification1'!AG67,IF(ABS('Signal Verification0'!AG66)-ABS('Signal Verification1'!AG67)&gt;Constants!$B$14,IF(AND(ABS(MAX('Signal Verification0'!$AG$3:AG67)-'Signal Verification0'!AG67)&lt;Constants!$B$15,ABS(MIN('Signal Verification0'!$AG$3:AG67)-'Signal Verification0'!AG67)&lt;Constants!$B$15),2,IF(D67&gt;0,1,0)),IF(D67&gt;0,1,0)),IF(ABS('Signal Verification1'!AG66)-ABS('Signal Verification0'!AG67)&gt;Constants!$B$14,IF(AND(ABS(MAX('Signal Verification1'!$AG$3:AG67)-'Signal Verification1'!AG67)&lt;Constants!$B$15,ABS(MIN('Signal Verification1'!$AG$3:AG67)-'Signal Verification1'!AG67)&lt;Constants!$B$15),2,IF(D67&gt;0,1,0)),IF(D67&gt;0,1,0))),IF(D67&gt;0,1,0))</f>
        <v>2</v>
      </c>
      <c r="D67">
        <f>IF(C66=2,ROUND(5*1000/Constants!$B$11,0),IF(D66&gt;0,D66-1,0))</f>
        <v>100</v>
      </c>
      <c r="E67">
        <f>IF(COUNTIF($D$3:D67,2)&gt;(Constants!$B$16*(1000/150)),2,0)</f>
        <v>0</v>
      </c>
      <c r="F67">
        <f t="shared" si="0"/>
        <v>0</v>
      </c>
      <c r="G67">
        <f>IF(ABS('Signal Verification0'!AT67-'Signal Verification1'!AT67)&gt;Constants!$B$17,2,IF(H67&gt;0,1,0))</f>
        <v>0</v>
      </c>
      <c r="H67">
        <f>IF(G66=2,ROUND(Constants!$B$18*(1000/150),0),IF(H66&gt;0,H66-1,0))</f>
        <v>0</v>
      </c>
    </row>
    <row r="68" spans="1:8">
      <c r="A68">
        <v>65</v>
      </c>
      <c r="B68">
        <f>IF(SIGN('Signal Verification0'!AQ68)=SIGN('Signal Verification1'!AQ68),IF(COUNTIF(B61:B67,2)&gt;0,1,0),2)</f>
        <v>0</v>
      </c>
      <c r="C68">
        <f>IF(AND(ABS('Signal Verification0'!AG68)&gt;0,ABS('Signal Verification1'!AG68)&gt;0),IF('Signal Verification0'!AG68&gt;'Signal Verification1'!AG68,IF(ABS('Signal Verification0'!AG67)-ABS('Signal Verification1'!AG68)&gt;Constants!$B$14,IF(AND(ABS(MAX('Signal Verification0'!$AG$3:AG68)-'Signal Verification0'!AG68)&lt;Constants!$B$15,ABS(MIN('Signal Verification0'!$AG$3:AG68)-'Signal Verification0'!AG68)&lt;Constants!$B$15),2,IF(D68&gt;0,1,0)),IF(D68&gt;0,1,0)),IF(ABS('Signal Verification1'!AG67)-ABS('Signal Verification0'!AG68)&gt;Constants!$B$14,IF(AND(ABS(MAX('Signal Verification1'!$AG$3:AG68)-'Signal Verification1'!AG68)&lt;Constants!$B$15,ABS(MIN('Signal Verification1'!$AG$3:AG68)-'Signal Verification1'!AG68)&lt;Constants!$B$15),2,IF(D68&gt;0,1,0)),IF(D68&gt;0,1,0))),IF(D68&gt;0,1,0))</f>
        <v>2</v>
      </c>
      <c r="D68">
        <f>IF(C67=2,ROUND(5*1000/Constants!$B$11,0),IF(D67&gt;0,D67-1,0))</f>
        <v>100</v>
      </c>
      <c r="E68">
        <f>IF(COUNTIF($D$3:D68,2)&gt;(Constants!$B$16*(1000/150)),2,0)</f>
        <v>0</v>
      </c>
      <c r="F68">
        <f t="shared" si="0"/>
        <v>0</v>
      </c>
      <c r="G68">
        <f>IF(ABS('Signal Verification0'!AT68-'Signal Verification1'!AT68)&gt;Constants!$B$17,2,IF(H68&gt;0,1,0))</f>
        <v>0</v>
      </c>
      <c r="H68">
        <f>IF(G67=2,ROUND(Constants!$B$18*(1000/150),0),IF(H67&gt;0,H67-1,0))</f>
        <v>0</v>
      </c>
    </row>
    <row r="69" spans="1:8">
      <c r="A69">
        <v>66</v>
      </c>
      <c r="B69">
        <f>IF(SIGN('Signal Verification0'!AQ69)=SIGN('Signal Verification1'!AQ69),IF(COUNTIF(B62:B68,2)&gt;0,1,0),2)</f>
        <v>0</v>
      </c>
      <c r="C69">
        <f>IF(AND(ABS('Signal Verification0'!AG69)&gt;0,ABS('Signal Verification1'!AG69)&gt;0),IF('Signal Verification0'!AG69&gt;'Signal Verification1'!AG69,IF(ABS('Signal Verification0'!AG68)-ABS('Signal Verification1'!AG69)&gt;Constants!$B$14,IF(AND(ABS(MAX('Signal Verification0'!$AG$3:AG69)-'Signal Verification0'!AG69)&lt;Constants!$B$15,ABS(MIN('Signal Verification0'!$AG$3:AG69)-'Signal Verification0'!AG69)&lt;Constants!$B$15),2,IF(D69&gt;0,1,0)),IF(D69&gt;0,1,0)),IF(ABS('Signal Verification1'!AG68)-ABS('Signal Verification0'!AG69)&gt;Constants!$B$14,IF(AND(ABS(MAX('Signal Verification1'!$AG$3:AG69)-'Signal Verification1'!AG69)&lt;Constants!$B$15,ABS(MIN('Signal Verification1'!$AG$3:AG69)-'Signal Verification1'!AG69)&lt;Constants!$B$15),2,IF(D69&gt;0,1,0)),IF(D69&gt;0,1,0))),IF(D69&gt;0,1,0))</f>
        <v>2</v>
      </c>
      <c r="D69">
        <f>IF(C68=2,ROUND(5*1000/Constants!$B$11,0),IF(D68&gt;0,D68-1,0))</f>
        <v>100</v>
      </c>
      <c r="E69">
        <f>IF(COUNTIF($D$3:D69,2)&gt;(Constants!$B$16*(1000/150)),2,0)</f>
        <v>0</v>
      </c>
      <c r="F69">
        <f t="shared" ref="F69:F132" si="1">IF(OR(F68=2,E69=2),2,0)</f>
        <v>0</v>
      </c>
      <c r="G69">
        <f>IF(ABS('Signal Verification0'!AT69-'Signal Verification1'!AT69)&gt;Constants!$B$17,2,IF(H69&gt;0,1,0))</f>
        <v>0</v>
      </c>
      <c r="H69">
        <f>IF(G68=2,ROUND(Constants!$B$18*(1000/150),0),IF(H68&gt;0,H68-1,0))</f>
        <v>0</v>
      </c>
    </row>
    <row r="70" spans="1:8">
      <c r="A70">
        <v>67</v>
      </c>
      <c r="B70">
        <f>IF(SIGN('Signal Verification0'!AQ70)=SIGN('Signal Verification1'!AQ70),IF(COUNTIF(B63:B69,2)&gt;0,1,0),2)</f>
        <v>0</v>
      </c>
      <c r="C70">
        <f>IF(AND(ABS('Signal Verification0'!AG70)&gt;0,ABS('Signal Verification1'!AG70)&gt;0),IF('Signal Verification0'!AG70&gt;'Signal Verification1'!AG70,IF(ABS('Signal Verification0'!AG69)-ABS('Signal Verification1'!AG70)&gt;Constants!$B$14,IF(AND(ABS(MAX('Signal Verification0'!$AG$3:AG70)-'Signal Verification0'!AG70)&lt;Constants!$B$15,ABS(MIN('Signal Verification0'!$AG$3:AG70)-'Signal Verification0'!AG70)&lt;Constants!$B$15),2,IF(D70&gt;0,1,0)),IF(D70&gt;0,1,0)),IF(ABS('Signal Verification1'!AG69)-ABS('Signal Verification0'!AG70)&gt;Constants!$B$14,IF(AND(ABS(MAX('Signal Verification1'!$AG$3:AG70)-'Signal Verification1'!AG70)&lt;Constants!$B$15,ABS(MIN('Signal Verification1'!$AG$3:AG70)-'Signal Verification1'!AG70)&lt;Constants!$B$15),2,IF(D70&gt;0,1,0)),IF(D70&gt;0,1,0))),IF(D70&gt;0,1,0))</f>
        <v>2</v>
      </c>
      <c r="D70">
        <f>IF(C69=2,ROUND(5*1000/Constants!$B$11,0),IF(D69&gt;0,D69-1,0))</f>
        <v>100</v>
      </c>
      <c r="E70">
        <f>IF(COUNTIF($D$3:D70,2)&gt;(Constants!$B$16*(1000/150)),2,0)</f>
        <v>0</v>
      </c>
      <c r="F70">
        <f t="shared" si="1"/>
        <v>0</v>
      </c>
      <c r="G70">
        <f>IF(ABS('Signal Verification0'!AT70-'Signal Verification1'!AT70)&gt;Constants!$B$17,2,IF(H70&gt;0,1,0))</f>
        <v>0</v>
      </c>
      <c r="H70">
        <f>IF(G69=2,ROUND(Constants!$B$18*(1000/150),0),IF(H69&gt;0,H69-1,0))</f>
        <v>0</v>
      </c>
    </row>
    <row r="71" spans="1:8">
      <c r="A71">
        <v>68</v>
      </c>
      <c r="B71">
        <f>IF(SIGN('Signal Verification0'!AQ71)=SIGN('Signal Verification1'!AQ71),IF(COUNTIF(B64:B70,2)&gt;0,1,0),2)</f>
        <v>0</v>
      </c>
      <c r="C71">
        <f>IF(AND(ABS('Signal Verification0'!AG71)&gt;0,ABS('Signal Verification1'!AG71)&gt;0),IF('Signal Verification0'!AG71&gt;'Signal Verification1'!AG71,IF(ABS('Signal Verification0'!AG70)-ABS('Signal Verification1'!AG71)&gt;Constants!$B$14,IF(AND(ABS(MAX('Signal Verification0'!$AG$3:AG71)-'Signal Verification0'!AG71)&lt;Constants!$B$15,ABS(MIN('Signal Verification0'!$AG$3:AG71)-'Signal Verification0'!AG71)&lt;Constants!$B$15),2,IF(D71&gt;0,1,0)),IF(D71&gt;0,1,0)),IF(ABS('Signal Verification1'!AG70)-ABS('Signal Verification0'!AG71)&gt;Constants!$B$14,IF(AND(ABS(MAX('Signal Verification1'!$AG$3:AG71)-'Signal Verification1'!AG71)&lt;Constants!$B$15,ABS(MIN('Signal Verification1'!$AG$3:AG71)-'Signal Verification1'!AG71)&lt;Constants!$B$15),2,IF(D71&gt;0,1,0)),IF(D71&gt;0,1,0))),IF(D71&gt;0,1,0))</f>
        <v>2</v>
      </c>
      <c r="D71">
        <f>IF(C70=2,ROUND(5*1000/Constants!$B$11,0),IF(D70&gt;0,D70-1,0))</f>
        <v>100</v>
      </c>
      <c r="E71">
        <f>IF(COUNTIF($D$3:D71,2)&gt;(Constants!$B$16*(1000/150)),2,0)</f>
        <v>0</v>
      </c>
      <c r="F71">
        <f t="shared" si="1"/>
        <v>0</v>
      </c>
      <c r="G71">
        <f>IF(ABS('Signal Verification0'!AT71-'Signal Verification1'!AT71)&gt;Constants!$B$17,2,IF(H71&gt;0,1,0))</f>
        <v>0</v>
      </c>
      <c r="H71">
        <f>IF(G70=2,ROUND(Constants!$B$18*(1000/150),0),IF(H70&gt;0,H70-1,0))</f>
        <v>0</v>
      </c>
    </row>
    <row r="72" spans="1:8">
      <c r="A72">
        <v>69</v>
      </c>
      <c r="B72">
        <f>IF(SIGN('Signal Verification0'!AQ72)=SIGN('Signal Verification1'!AQ72),IF(COUNTIF(B65:B71,2)&gt;0,1,0),2)</f>
        <v>0</v>
      </c>
      <c r="C72">
        <f>IF(AND(ABS('Signal Verification0'!AG72)&gt;0,ABS('Signal Verification1'!AG72)&gt;0),IF('Signal Verification0'!AG72&gt;'Signal Verification1'!AG72,IF(ABS('Signal Verification0'!AG71)-ABS('Signal Verification1'!AG72)&gt;Constants!$B$14,IF(AND(ABS(MAX('Signal Verification0'!$AG$3:AG72)-'Signal Verification0'!AG72)&lt;Constants!$B$15,ABS(MIN('Signal Verification0'!$AG$3:AG72)-'Signal Verification0'!AG72)&lt;Constants!$B$15),2,IF(D72&gt;0,1,0)),IF(D72&gt;0,1,0)),IF(ABS('Signal Verification1'!AG71)-ABS('Signal Verification0'!AG72)&gt;Constants!$B$14,IF(AND(ABS(MAX('Signal Verification1'!$AG$3:AG72)-'Signal Verification1'!AG72)&lt;Constants!$B$15,ABS(MIN('Signal Verification1'!$AG$3:AG72)-'Signal Verification1'!AG72)&lt;Constants!$B$15),2,IF(D72&gt;0,1,0)),IF(D72&gt;0,1,0))),IF(D72&gt;0,1,0))</f>
        <v>2</v>
      </c>
      <c r="D72">
        <f>IF(C71=2,ROUND(5*1000/Constants!$B$11,0),IF(D71&gt;0,D71-1,0))</f>
        <v>100</v>
      </c>
      <c r="E72">
        <f>IF(COUNTIF($D$3:D72,2)&gt;(Constants!$B$16*(1000/150)),2,0)</f>
        <v>0</v>
      </c>
      <c r="F72">
        <f t="shared" si="1"/>
        <v>0</v>
      </c>
      <c r="G72">
        <f>IF(ABS('Signal Verification0'!AT72-'Signal Verification1'!AT72)&gt;Constants!$B$17,2,IF(H72&gt;0,1,0))</f>
        <v>0</v>
      </c>
      <c r="H72">
        <f>IF(G71=2,ROUND(Constants!$B$18*(1000/150),0),IF(H71&gt;0,H71-1,0))</f>
        <v>0</v>
      </c>
    </row>
    <row r="73" spans="1:8">
      <c r="A73">
        <v>70</v>
      </c>
      <c r="B73">
        <f>IF(SIGN('Signal Verification0'!AQ73)=SIGN('Signal Verification1'!AQ73),IF(COUNTIF(B66:B72,2)&gt;0,1,0),2)</f>
        <v>0</v>
      </c>
      <c r="C73">
        <f>IF(AND(ABS('Signal Verification0'!AG73)&gt;0,ABS('Signal Verification1'!AG73)&gt;0),IF('Signal Verification0'!AG73&gt;'Signal Verification1'!AG73,IF(ABS('Signal Verification0'!AG72)-ABS('Signal Verification1'!AG73)&gt;Constants!$B$14,IF(AND(ABS(MAX('Signal Verification0'!$AG$3:AG73)-'Signal Verification0'!AG73)&lt;Constants!$B$15,ABS(MIN('Signal Verification0'!$AG$3:AG73)-'Signal Verification0'!AG73)&lt;Constants!$B$15),2,IF(D73&gt;0,1,0)),IF(D73&gt;0,1,0)),IF(ABS('Signal Verification1'!AG72)-ABS('Signal Verification0'!AG73)&gt;Constants!$B$14,IF(AND(ABS(MAX('Signal Verification1'!$AG$3:AG73)-'Signal Verification1'!AG73)&lt;Constants!$B$15,ABS(MIN('Signal Verification1'!$AG$3:AG73)-'Signal Verification1'!AG73)&lt;Constants!$B$15),2,IF(D73&gt;0,1,0)),IF(D73&gt;0,1,0))),IF(D73&gt;0,1,0))</f>
        <v>2</v>
      </c>
      <c r="D73">
        <f>IF(C72=2,ROUND(5*1000/Constants!$B$11,0),IF(D72&gt;0,D72-1,0))</f>
        <v>100</v>
      </c>
      <c r="E73">
        <f>IF(COUNTIF($D$3:D73,2)&gt;(Constants!$B$16*(1000/150)),2,0)</f>
        <v>0</v>
      </c>
      <c r="F73">
        <f t="shared" si="1"/>
        <v>0</v>
      </c>
      <c r="G73">
        <f>IF(ABS('Signal Verification0'!AT73-'Signal Verification1'!AT73)&gt;Constants!$B$17,2,IF(H73&gt;0,1,0))</f>
        <v>0</v>
      </c>
      <c r="H73">
        <f>IF(G72=2,ROUND(Constants!$B$18*(1000/150),0),IF(H72&gt;0,H72-1,0))</f>
        <v>0</v>
      </c>
    </row>
    <row r="74" spans="1:8">
      <c r="A74">
        <v>71</v>
      </c>
      <c r="B74">
        <f>IF(SIGN('Signal Verification0'!AQ74)=SIGN('Signal Verification1'!AQ74),IF(COUNTIF(B67:B73,2)&gt;0,1,0),2)</f>
        <v>0</v>
      </c>
      <c r="C74">
        <f>IF(AND(ABS('Signal Verification0'!AG74)&gt;0,ABS('Signal Verification1'!AG74)&gt;0),IF('Signal Verification0'!AG74&gt;'Signal Verification1'!AG74,IF(ABS('Signal Verification0'!AG73)-ABS('Signal Verification1'!AG74)&gt;Constants!$B$14,IF(AND(ABS(MAX('Signal Verification0'!$AG$3:AG74)-'Signal Verification0'!AG74)&lt;Constants!$B$15,ABS(MIN('Signal Verification0'!$AG$3:AG74)-'Signal Verification0'!AG74)&lt;Constants!$B$15),2,IF(D74&gt;0,1,0)),IF(D74&gt;0,1,0)),IF(ABS('Signal Verification1'!AG73)-ABS('Signal Verification0'!AG74)&gt;Constants!$B$14,IF(AND(ABS(MAX('Signal Verification1'!$AG$3:AG74)-'Signal Verification1'!AG74)&lt;Constants!$B$15,ABS(MIN('Signal Verification1'!$AG$3:AG74)-'Signal Verification1'!AG74)&lt;Constants!$B$15),2,IF(D74&gt;0,1,0)),IF(D74&gt;0,1,0))),IF(D74&gt;0,1,0))</f>
        <v>2</v>
      </c>
      <c r="D74">
        <f>IF(C73=2,ROUND(5*1000/Constants!$B$11,0),IF(D73&gt;0,D73-1,0))</f>
        <v>100</v>
      </c>
      <c r="E74">
        <f>IF(COUNTIF($D$3:D74,2)&gt;(Constants!$B$16*(1000/150)),2,0)</f>
        <v>0</v>
      </c>
      <c r="F74">
        <f t="shared" si="1"/>
        <v>0</v>
      </c>
      <c r="G74">
        <f>IF(ABS('Signal Verification0'!AT74-'Signal Verification1'!AT74)&gt;Constants!$B$17,2,IF(H74&gt;0,1,0))</f>
        <v>0</v>
      </c>
      <c r="H74">
        <f>IF(G73=2,ROUND(Constants!$B$18*(1000/150),0),IF(H73&gt;0,H73-1,0))</f>
        <v>0</v>
      </c>
    </row>
    <row r="75" spans="1:8">
      <c r="A75">
        <v>72</v>
      </c>
      <c r="B75">
        <f>IF(SIGN('Signal Verification0'!AQ75)=SIGN('Signal Verification1'!AQ75),IF(COUNTIF(B68:B74,2)&gt;0,1,0),2)</f>
        <v>0</v>
      </c>
      <c r="C75">
        <f>IF(AND(ABS('Signal Verification0'!AG75)&gt;0,ABS('Signal Verification1'!AG75)&gt;0),IF('Signal Verification0'!AG75&gt;'Signal Verification1'!AG75,IF(ABS('Signal Verification0'!AG74)-ABS('Signal Verification1'!AG75)&gt;Constants!$B$14,IF(AND(ABS(MAX('Signal Verification0'!$AG$3:AG75)-'Signal Verification0'!AG75)&lt;Constants!$B$15,ABS(MIN('Signal Verification0'!$AG$3:AG75)-'Signal Verification0'!AG75)&lt;Constants!$B$15),2,IF(D75&gt;0,1,0)),IF(D75&gt;0,1,0)),IF(ABS('Signal Verification1'!AG74)-ABS('Signal Verification0'!AG75)&gt;Constants!$B$14,IF(AND(ABS(MAX('Signal Verification1'!$AG$3:AG75)-'Signal Verification1'!AG75)&lt;Constants!$B$15,ABS(MIN('Signal Verification1'!$AG$3:AG75)-'Signal Verification1'!AG75)&lt;Constants!$B$15),2,IF(D75&gt;0,1,0)),IF(D75&gt;0,1,0))),IF(D75&gt;0,1,0))</f>
        <v>2</v>
      </c>
      <c r="D75">
        <f>IF(C74=2,ROUND(5*1000/Constants!$B$11,0),IF(D74&gt;0,D74-1,0))</f>
        <v>100</v>
      </c>
      <c r="E75">
        <f>IF(COUNTIF($D$3:D75,2)&gt;(Constants!$B$16*(1000/150)),2,0)</f>
        <v>0</v>
      </c>
      <c r="F75">
        <f t="shared" si="1"/>
        <v>0</v>
      </c>
      <c r="G75">
        <f>IF(ABS('Signal Verification0'!AT75-'Signal Verification1'!AT75)&gt;Constants!$B$17,2,IF(H75&gt;0,1,0))</f>
        <v>0</v>
      </c>
      <c r="H75">
        <f>IF(G74=2,ROUND(Constants!$B$18*(1000/150),0),IF(H74&gt;0,H74-1,0))</f>
        <v>0</v>
      </c>
    </row>
    <row r="76" spans="1:8">
      <c r="A76">
        <v>73</v>
      </c>
      <c r="B76">
        <f>IF(SIGN('Signal Verification0'!AQ76)=SIGN('Signal Verification1'!AQ76),IF(COUNTIF(B69:B75,2)&gt;0,1,0),2)</f>
        <v>0</v>
      </c>
      <c r="C76">
        <f>IF(AND(ABS('Signal Verification0'!AG76)&gt;0,ABS('Signal Verification1'!AG76)&gt;0),IF('Signal Verification0'!AG76&gt;'Signal Verification1'!AG76,IF(ABS('Signal Verification0'!AG75)-ABS('Signal Verification1'!AG76)&gt;Constants!$B$14,IF(AND(ABS(MAX('Signal Verification0'!$AG$3:AG76)-'Signal Verification0'!AG76)&lt;Constants!$B$15,ABS(MIN('Signal Verification0'!$AG$3:AG76)-'Signal Verification0'!AG76)&lt;Constants!$B$15),2,IF(D76&gt;0,1,0)),IF(D76&gt;0,1,0)),IF(ABS('Signal Verification1'!AG75)-ABS('Signal Verification0'!AG76)&gt;Constants!$B$14,IF(AND(ABS(MAX('Signal Verification1'!$AG$3:AG76)-'Signal Verification1'!AG76)&lt;Constants!$B$15,ABS(MIN('Signal Verification1'!$AG$3:AG76)-'Signal Verification1'!AG76)&lt;Constants!$B$15),2,IF(D76&gt;0,1,0)),IF(D76&gt;0,1,0))),IF(D76&gt;0,1,0))</f>
        <v>2</v>
      </c>
      <c r="D76">
        <f>IF(C75=2,ROUND(5*1000/Constants!$B$11,0),IF(D75&gt;0,D75-1,0))</f>
        <v>100</v>
      </c>
      <c r="E76">
        <f>IF(COUNTIF($D$3:D76,2)&gt;(Constants!$B$16*(1000/150)),2,0)</f>
        <v>0</v>
      </c>
      <c r="F76">
        <f t="shared" si="1"/>
        <v>0</v>
      </c>
      <c r="G76">
        <f>IF(ABS('Signal Verification0'!AT76-'Signal Verification1'!AT76)&gt;Constants!$B$17,2,IF(H76&gt;0,1,0))</f>
        <v>0</v>
      </c>
      <c r="H76">
        <f>IF(G75=2,ROUND(Constants!$B$18*(1000/150),0),IF(H75&gt;0,H75-1,0))</f>
        <v>0</v>
      </c>
    </row>
    <row r="77" spans="1:8">
      <c r="A77">
        <v>74</v>
      </c>
      <c r="B77">
        <f>IF(SIGN('Signal Verification0'!AQ77)=SIGN('Signal Verification1'!AQ77),IF(COUNTIF(B70:B76,2)&gt;0,1,0),2)</f>
        <v>0</v>
      </c>
      <c r="C77">
        <f>IF(AND(ABS('Signal Verification0'!AG77)&gt;0,ABS('Signal Verification1'!AG77)&gt;0),IF('Signal Verification0'!AG77&gt;'Signal Verification1'!AG77,IF(ABS('Signal Verification0'!AG76)-ABS('Signal Verification1'!AG77)&gt;Constants!$B$14,IF(AND(ABS(MAX('Signal Verification0'!$AG$3:AG77)-'Signal Verification0'!AG77)&lt;Constants!$B$15,ABS(MIN('Signal Verification0'!$AG$3:AG77)-'Signal Verification0'!AG77)&lt;Constants!$B$15),2,IF(D77&gt;0,1,0)),IF(D77&gt;0,1,0)),IF(ABS('Signal Verification1'!AG76)-ABS('Signal Verification0'!AG77)&gt;Constants!$B$14,IF(AND(ABS(MAX('Signal Verification1'!$AG$3:AG77)-'Signal Verification1'!AG77)&lt;Constants!$B$15,ABS(MIN('Signal Verification1'!$AG$3:AG77)-'Signal Verification1'!AG77)&lt;Constants!$B$15),2,IF(D77&gt;0,1,0)),IF(D77&gt;0,1,0))),IF(D77&gt;0,1,0))</f>
        <v>2</v>
      </c>
      <c r="D77">
        <f>IF(C76=2,ROUND(5*1000/Constants!$B$11,0),IF(D76&gt;0,D76-1,0))</f>
        <v>100</v>
      </c>
      <c r="E77">
        <f>IF(COUNTIF($D$3:D77,2)&gt;(Constants!$B$16*(1000/150)),2,0)</f>
        <v>0</v>
      </c>
      <c r="F77">
        <f t="shared" si="1"/>
        <v>0</v>
      </c>
      <c r="G77">
        <f>IF(ABS('Signal Verification0'!AT77-'Signal Verification1'!AT77)&gt;Constants!$B$17,2,IF(H77&gt;0,1,0))</f>
        <v>0</v>
      </c>
      <c r="H77">
        <f>IF(G76=2,ROUND(Constants!$B$18*(1000/150),0),IF(H76&gt;0,H76-1,0))</f>
        <v>0</v>
      </c>
    </row>
    <row r="78" spans="1:8">
      <c r="A78">
        <v>75</v>
      </c>
      <c r="B78">
        <f>IF(SIGN('Signal Verification0'!AQ78)=SIGN('Signal Verification1'!AQ78),IF(COUNTIF(B71:B77,2)&gt;0,1,0),2)</f>
        <v>0</v>
      </c>
      <c r="C78">
        <f>IF(AND(ABS('Signal Verification0'!AG78)&gt;0,ABS('Signal Verification1'!AG78)&gt;0),IF('Signal Verification0'!AG78&gt;'Signal Verification1'!AG78,IF(ABS('Signal Verification0'!AG77)-ABS('Signal Verification1'!AG78)&gt;Constants!$B$14,IF(AND(ABS(MAX('Signal Verification0'!$AG$3:AG78)-'Signal Verification0'!AG78)&lt;Constants!$B$15,ABS(MIN('Signal Verification0'!$AG$3:AG78)-'Signal Verification0'!AG78)&lt;Constants!$B$15),2,IF(D78&gt;0,1,0)),IF(D78&gt;0,1,0)),IF(ABS('Signal Verification1'!AG77)-ABS('Signal Verification0'!AG78)&gt;Constants!$B$14,IF(AND(ABS(MAX('Signal Verification1'!$AG$3:AG78)-'Signal Verification1'!AG78)&lt;Constants!$B$15,ABS(MIN('Signal Verification1'!$AG$3:AG78)-'Signal Verification1'!AG78)&lt;Constants!$B$15),2,IF(D78&gt;0,1,0)),IF(D78&gt;0,1,0))),IF(D78&gt;0,1,0))</f>
        <v>2</v>
      </c>
      <c r="D78">
        <f>IF(C77=2,ROUND(5*1000/Constants!$B$11,0),IF(D77&gt;0,D77-1,0))</f>
        <v>100</v>
      </c>
      <c r="E78">
        <f>IF(COUNTIF($D$3:D78,2)&gt;(Constants!$B$16*(1000/150)),2,0)</f>
        <v>0</v>
      </c>
      <c r="F78">
        <f t="shared" si="1"/>
        <v>0</v>
      </c>
      <c r="G78">
        <f>IF(ABS('Signal Verification0'!AT78-'Signal Verification1'!AT78)&gt;Constants!$B$17,2,IF(H78&gt;0,1,0))</f>
        <v>0</v>
      </c>
      <c r="H78">
        <f>IF(G77=2,ROUND(Constants!$B$18*(1000/150),0),IF(H77&gt;0,H77-1,0))</f>
        <v>0</v>
      </c>
    </row>
    <row r="79" spans="1:8">
      <c r="A79">
        <v>76</v>
      </c>
      <c r="B79">
        <f>IF(SIGN('Signal Verification0'!AQ79)=SIGN('Signal Verification1'!AQ79),IF(COUNTIF(B72:B78,2)&gt;0,1,0),2)</f>
        <v>0</v>
      </c>
      <c r="C79">
        <f>IF(AND(ABS('Signal Verification0'!AG79)&gt;0,ABS('Signal Verification1'!AG79)&gt;0),IF('Signal Verification0'!AG79&gt;'Signal Verification1'!AG79,IF(ABS('Signal Verification0'!AG78)-ABS('Signal Verification1'!AG79)&gt;Constants!$B$14,IF(AND(ABS(MAX('Signal Verification0'!$AG$3:AG79)-'Signal Verification0'!AG79)&lt;Constants!$B$15,ABS(MIN('Signal Verification0'!$AG$3:AG79)-'Signal Verification0'!AG79)&lt;Constants!$B$15),2,IF(D79&gt;0,1,0)),IF(D79&gt;0,1,0)),IF(ABS('Signal Verification1'!AG78)-ABS('Signal Verification0'!AG79)&gt;Constants!$B$14,IF(AND(ABS(MAX('Signal Verification1'!$AG$3:AG79)-'Signal Verification1'!AG79)&lt;Constants!$B$15,ABS(MIN('Signal Verification1'!$AG$3:AG79)-'Signal Verification1'!AG79)&lt;Constants!$B$15),2,IF(D79&gt;0,1,0)),IF(D79&gt;0,1,0))),IF(D79&gt;0,1,0))</f>
        <v>2</v>
      </c>
      <c r="D79">
        <f>IF(C78=2,ROUND(5*1000/Constants!$B$11,0),IF(D78&gt;0,D78-1,0))</f>
        <v>100</v>
      </c>
      <c r="E79">
        <f>IF(COUNTIF($D$3:D79,2)&gt;(Constants!$B$16*(1000/150)),2,0)</f>
        <v>0</v>
      </c>
      <c r="F79">
        <f t="shared" si="1"/>
        <v>0</v>
      </c>
      <c r="G79">
        <f>IF(ABS('Signal Verification0'!AT79-'Signal Verification1'!AT79)&gt;Constants!$B$17,2,IF(H79&gt;0,1,0))</f>
        <v>0</v>
      </c>
      <c r="H79">
        <f>IF(G78=2,ROUND(Constants!$B$18*(1000/150),0),IF(H78&gt;0,H78-1,0))</f>
        <v>0</v>
      </c>
    </row>
    <row r="80" spans="1:8">
      <c r="A80">
        <v>77</v>
      </c>
      <c r="B80">
        <f>IF(SIGN('Signal Verification0'!AQ80)=SIGN('Signal Verification1'!AQ80),IF(COUNTIF(B73:B79,2)&gt;0,1,0),2)</f>
        <v>0</v>
      </c>
      <c r="C80">
        <f>IF(AND(ABS('Signal Verification0'!AG80)&gt;0,ABS('Signal Verification1'!AG80)&gt;0),IF('Signal Verification0'!AG80&gt;'Signal Verification1'!AG80,IF(ABS('Signal Verification0'!AG79)-ABS('Signal Verification1'!AG80)&gt;Constants!$B$14,IF(AND(ABS(MAX('Signal Verification0'!$AG$3:AG80)-'Signal Verification0'!AG80)&lt;Constants!$B$15,ABS(MIN('Signal Verification0'!$AG$3:AG80)-'Signal Verification0'!AG80)&lt;Constants!$B$15),2,IF(D80&gt;0,1,0)),IF(D80&gt;0,1,0)),IF(ABS('Signal Verification1'!AG79)-ABS('Signal Verification0'!AG80)&gt;Constants!$B$14,IF(AND(ABS(MAX('Signal Verification1'!$AG$3:AG80)-'Signal Verification1'!AG80)&lt;Constants!$B$15,ABS(MIN('Signal Verification1'!$AG$3:AG80)-'Signal Verification1'!AG80)&lt;Constants!$B$15),2,IF(D80&gt;0,1,0)),IF(D80&gt;0,1,0))),IF(D80&gt;0,1,0))</f>
        <v>2</v>
      </c>
      <c r="D80">
        <f>IF(C79=2,ROUND(5*1000/Constants!$B$11,0),IF(D79&gt;0,D79-1,0))</f>
        <v>100</v>
      </c>
      <c r="E80">
        <f>IF(COUNTIF($D$3:D80,2)&gt;(Constants!$B$16*(1000/150)),2,0)</f>
        <v>0</v>
      </c>
      <c r="F80">
        <f t="shared" si="1"/>
        <v>0</v>
      </c>
      <c r="G80">
        <f>IF(ABS('Signal Verification0'!AT80-'Signal Verification1'!AT80)&gt;Constants!$B$17,2,IF(H80&gt;0,1,0))</f>
        <v>0</v>
      </c>
      <c r="H80">
        <f>IF(G79=2,ROUND(Constants!$B$18*(1000/150),0),IF(H79&gt;0,H79-1,0))</f>
        <v>0</v>
      </c>
    </row>
    <row r="81" spans="1:8">
      <c r="A81">
        <v>78</v>
      </c>
      <c r="B81">
        <f>IF(SIGN('Signal Verification0'!AQ81)=SIGN('Signal Verification1'!AQ81),IF(COUNTIF(B74:B80,2)&gt;0,1,0),2)</f>
        <v>0</v>
      </c>
      <c r="C81">
        <f>IF(AND(ABS('Signal Verification0'!AG81)&gt;0,ABS('Signal Verification1'!AG81)&gt;0),IF('Signal Verification0'!AG81&gt;'Signal Verification1'!AG81,IF(ABS('Signal Verification0'!AG80)-ABS('Signal Verification1'!AG81)&gt;Constants!$B$14,IF(AND(ABS(MAX('Signal Verification0'!$AG$3:AG81)-'Signal Verification0'!AG81)&lt;Constants!$B$15,ABS(MIN('Signal Verification0'!$AG$3:AG81)-'Signal Verification0'!AG81)&lt;Constants!$B$15),2,IF(D81&gt;0,1,0)),IF(D81&gt;0,1,0)),IF(ABS('Signal Verification1'!AG80)-ABS('Signal Verification0'!AG81)&gt;Constants!$B$14,IF(AND(ABS(MAX('Signal Verification1'!$AG$3:AG81)-'Signal Verification1'!AG81)&lt;Constants!$B$15,ABS(MIN('Signal Verification1'!$AG$3:AG81)-'Signal Verification1'!AG81)&lt;Constants!$B$15),2,IF(D81&gt;0,1,0)),IF(D81&gt;0,1,0))),IF(D81&gt;0,1,0))</f>
        <v>2</v>
      </c>
      <c r="D81">
        <f>IF(C80=2,ROUND(5*1000/Constants!$B$11,0),IF(D80&gt;0,D80-1,0))</f>
        <v>100</v>
      </c>
      <c r="E81">
        <f>IF(COUNTIF($D$3:D81,2)&gt;(Constants!$B$16*(1000/150)),2,0)</f>
        <v>0</v>
      </c>
      <c r="F81">
        <f t="shared" si="1"/>
        <v>0</v>
      </c>
      <c r="G81">
        <f>IF(ABS('Signal Verification0'!AT81-'Signal Verification1'!AT81)&gt;Constants!$B$17,2,IF(H81&gt;0,1,0))</f>
        <v>0</v>
      </c>
      <c r="H81">
        <f>IF(G80=2,ROUND(Constants!$B$18*(1000/150),0),IF(H80&gt;0,H80-1,0))</f>
        <v>0</v>
      </c>
    </row>
    <row r="82" spans="1:8">
      <c r="A82">
        <v>79</v>
      </c>
      <c r="B82">
        <f>IF(SIGN('Signal Verification0'!AQ82)=SIGN('Signal Verification1'!AQ82),IF(COUNTIF(B75:B81,2)&gt;0,1,0),2)</f>
        <v>0</v>
      </c>
      <c r="C82">
        <f>IF(AND(ABS('Signal Verification0'!AG82)&gt;0,ABS('Signal Verification1'!AG82)&gt;0),IF('Signal Verification0'!AG82&gt;'Signal Verification1'!AG82,IF(ABS('Signal Verification0'!AG81)-ABS('Signal Verification1'!AG82)&gt;Constants!$B$14,IF(AND(ABS(MAX('Signal Verification0'!$AG$3:AG82)-'Signal Verification0'!AG82)&lt;Constants!$B$15,ABS(MIN('Signal Verification0'!$AG$3:AG82)-'Signal Verification0'!AG82)&lt;Constants!$B$15),2,IF(D82&gt;0,1,0)),IF(D82&gt;0,1,0)),IF(ABS('Signal Verification1'!AG81)-ABS('Signal Verification0'!AG82)&gt;Constants!$B$14,IF(AND(ABS(MAX('Signal Verification1'!$AG$3:AG82)-'Signal Verification1'!AG82)&lt;Constants!$B$15,ABS(MIN('Signal Verification1'!$AG$3:AG82)-'Signal Verification1'!AG82)&lt;Constants!$B$15),2,IF(D82&gt;0,1,0)),IF(D82&gt;0,1,0))),IF(D82&gt;0,1,0))</f>
        <v>2</v>
      </c>
      <c r="D82">
        <f>IF(C81=2,ROUND(5*1000/Constants!$B$11,0),IF(D81&gt;0,D81-1,0))</f>
        <v>100</v>
      </c>
      <c r="E82">
        <f>IF(COUNTIF($D$3:D82,2)&gt;(Constants!$B$16*(1000/150)),2,0)</f>
        <v>0</v>
      </c>
      <c r="F82">
        <f t="shared" si="1"/>
        <v>0</v>
      </c>
      <c r="G82">
        <f>IF(ABS('Signal Verification0'!AT82-'Signal Verification1'!AT82)&gt;Constants!$B$17,2,IF(H82&gt;0,1,0))</f>
        <v>0</v>
      </c>
      <c r="H82">
        <f>IF(G81=2,ROUND(Constants!$B$18*(1000/150),0),IF(H81&gt;0,H81-1,0))</f>
        <v>0</v>
      </c>
    </row>
    <row r="83" spans="1:8">
      <c r="A83">
        <v>80</v>
      </c>
      <c r="B83">
        <f>IF(SIGN('Signal Verification0'!AQ83)=SIGN('Signal Verification1'!AQ83),IF(COUNTIF(B76:B82,2)&gt;0,1,0),2)</f>
        <v>0</v>
      </c>
      <c r="C83">
        <f>IF(AND(ABS('Signal Verification0'!AG83)&gt;0,ABS('Signal Verification1'!AG83)&gt;0),IF('Signal Verification0'!AG83&gt;'Signal Verification1'!AG83,IF(ABS('Signal Verification0'!AG82)-ABS('Signal Verification1'!AG83)&gt;Constants!$B$14,IF(AND(ABS(MAX('Signal Verification0'!$AG$3:AG83)-'Signal Verification0'!AG83)&lt;Constants!$B$15,ABS(MIN('Signal Verification0'!$AG$3:AG83)-'Signal Verification0'!AG83)&lt;Constants!$B$15),2,IF(D83&gt;0,1,0)),IF(D83&gt;0,1,0)),IF(ABS('Signal Verification1'!AG82)-ABS('Signal Verification0'!AG83)&gt;Constants!$B$14,IF(AND(ABS(MAX('Signal Verification1'!$AG$3:AG83)-'Signal Verification1'!AG83)&lt;Constants!$B$15,ABS(MIN('Signal Verification1'!$AG$3:AG83)-'Signal Verification1'!AG83)&lt;Constants!$B$15),2,IF(D83&gt;0,1,0)),IF(D83&gt;0,1,0))),IF(D83&gt;0,1,0))</f>
        <v>2</v>
      </c>
      <c r="D83">
        <f>IF(C82=2,ROUND(5*1000/Constants!$B$11,0),IF(D82&gt;0,D82-1,0))</f>
        <v>100</v>
      </c>
      <c r="E83">
        <f>IF(COUNTIF($D$3:D83,2)&gt;(Constants!$B$16*(1000/150)),2,0)</f>
        <v>0</v>
      </c>
      <c r="F83">
        <f t="shared" si="1"/>
        <v>0</v>
      </c>
      <c r="G83">
        <f>IF(ABS('Signal Verification0'!AT83-'Signal Verification1'!AT83)&gt;Constants!$B$17,2,IF(H83&gt;0,1,0))</f>
        <v>0</v>
      </c>
      <c r="H83">
        <f>IF(G82=2,ROUND(Constants!$B$18*(1000/150),0),IF(H82&gt;0,H82-1,0))</f>
        <v>0</v>
      </c>
    </row>
    <row r="84" spans="1:8">
      <c r="A84">
        <v>81</v>
      </c>
      <c r="B84">
        <f>IF(SIGN('Signal Verification0'!AQ84)=SIGN('Signal Verification1'!AQ84),IF(COUNTIF(B77:B83,2)&gt;0,1,0),2)</f>
        <v>0</v>
      </c>
      <c r="C84">
        <f>IF(AND(ABS('Signal Verification0'!AG84)&gt;0,ABS('Signal Verification1'!AG84)&gt;0),IF('Signal Verification0'!AG84&gt;'Signal Verification1'!AG84,IF(ABS('Signal Verification0'!AG83)-ABS('Signal Verification1'!AG84)&gt;Constants!$B$14,IF(AND(ABS(MAX('Signal Verification0'!$AG$3:AG84)-'Signal Verification0'!AG84)&lt;Constants!$B$15,ABS(MIN('Signal Verification0'!$AG$3:AG84)-'Signal Verification0'!AG84)&lt;Constants!$B$15),2,IF(D84&gt;0,1,0)),IF(D84&gt;0,1,0)),IF(ABS('Signal Verification1'!AG83)-ABS('Signal Verification0'!AG84)&gt;Constants!$B$14,IF(AND(ABS(MAX('Signal Verification1'!$AG$3:AG84)-'Signal Verification1'!AG84)&lt;Constants!$B$15,ABS(MIN('Signal Verification1'!$AG$3:AG84)-'Signal Verification1'!AG84)&lt;Constants!$B$15),2,IF(D84&gt;0,1,0)),IF(D84&gt;0,1,0))),IF(D84&gt;0,1,0))</f>
        <v>2</v>
      </c>
      <c r="D84">
        <f>IF(C83=2,ROUND(5*1000/Constants!$B$11,0),IF(D83&gt;0,D83-1,0))</f>
        <v>100</v>
      </c>
      <c r="E84">
        <f>IF(COUNTIF($D$3:D84,2)&gt;(Constants!$B$16*(1000/150)),2,0)</f>
        <v>0</v>
      </c>
      <c r="F84">
        <f t="shared" si="1"/>
        <v>0</v>
      </c>
      <c r="G84">
        <f>IF(ABS('Signal Verification0'!AT84-'Signal Verification1'!AT84)&gt;Constants!$B$17,2,IF(H84&gt;0,1,0))</f>
        <v>0</v>
      </c>
      <c r="H84">
        <f>IF(G83=2,ROUND(Constants!$B$18*(1000/150),0),IF(H83&gt;0,H83-1,0))</f>
        <v>0</v>
      </c>
    </row>
    <row r="85" spans="1:8">
      <c r="A85">
        <v>82</v>
      </c>
      <c r="B85">
        <f>IF(SIGN('Signal Verification0'!AQ85)=SIGN('Signal Verification1'!AQ85),IF(COUNTIF(B78:B84,2)&gt;0,1,0),2)</f>
        <v>0</v>
      </c>
      <c r="C85">
        <f>IF(AND(ABS('Signal Verification0'!AG85)&gt;0,ABS('Signal Verification1'!AG85)&gt;0),IF('Signal Verification0'!AG85&gt;'Signal Verification1'!AG85,IF(ABS('Signal Verification0'!AG84)-ABS('Signal Verification1'!AG85)&gt;Constants!$B$14,IF(AND(ABS(MAX('Signal Verification0'!$AG$3:AG85)-'Signal Verification0'!AG85)&lt;Constants!$B$15,ABS(MIN('Signal Verification0'!$AG$3:AG85)-'Signal Verification0'!AG85)&lt;Constants!$B$15),2,IF(D85&gt;0,1,0)),IF(D85&gt;0,1,0)),IF(ABS('Signal Verification1'!AG84)-ABS('Signal Verification0'!AG85)&gt;Constants!$B$14,IF(AND(ABS(MAX('Signal Verification1'!$AG$3:AG85)-'Signal Verification1'!AG85)&lt;Constants!$B$15,ABS(MIN('Signal Verification1'!$AG$3:AG85)-'Signal Verification1'!AG85)&lt;Constants!$B$15),2,IF(D85&gt;0,1,0)),IF(D85&gt;0,1,0))),IF(D85&gt;0,1,0))</f>
        <v>2</v>
      </c>
      <c r="D85">
        <f>IF(C84=2,ROUND(5*1000/Constants!$B$11,0),IF(D84&gt;0,D84-1,0))</f>
        <v>100</v>
      </c>
      <c r="E85">
        <f>IF(COUNTIF($D$3:D85,2)&gt;(Constants!$B$16*(1000/150)),2,0)</f>
        <v>0</v>
      </c>
      <c r="F85">
        <f t="shared" si="1"/>
        <v>0</v>
      </c>
      <c r="G85">
        <f>IF(ABS('Signal Verification0'!AT85-'Signal Verification1'!AT85)&gt;Constants!$B$17,2,IF(H85&gt;0,1,0))</f>
        <v>0</v>
      </c>
      <c r="H85">
        <f>IF(G84=2,ROUND(Constants!$B$18*(1000/150),0),IF(H84&gt;0,H84-1,0))</f>
        <v>0</v>
      </c>
    </row>
    <row r="86" spans="1:8">
      <c r="A86">
        <v>83</v>
      </c>
      <c r="B86">
        <f>IF(SIGN('Signal Verification0'!AQ86)=SIGN('Signal Verification1'!AQ86),IF(COUNTIF(B79:B85,2)&gt;0,1,0),2)</f>
        <v>0</v>
      </c>
      <c r="C86">
        <f>IF(AND(ABS('Signal Verification0'!AG86)&gt;0,ABS('Signal Verification1'!AG86)&gt;0),IF('Signal Verification0'!AG86&gt;'Signal Verification1'!AG86,IF(ABS('Signal Verification0'!AG85)-ABS('Signal Verification1'!AG86)&gt;Constants!$B$14,IF(AND(ABS(MAX('Signal Verification0'!$AG$3:AG86)-'Signal Verification0'!AG86)&lt;Constants!$B$15,ABS(MIN('Signal Verification0'!$AG$3:AG86)-'Signal Verification0'!AG86)&lt;Constants!$B$15),2,IF(D86&gt;0,1,0)),IF(D86&gt;0,1,0)),IF(ABS('Signal Verification1'!AG85)-ABS('Signal Verification0'!AG86)&gt;Constants!$B$14,IF(AND(ABS(MAX('Signal Verification1'!$AG$3:AG86)-'Signal Verification1'!AG86)&lt;Constants!$B$15,ABS(MIN('Signal Verification1'!$AG$3:AG86)-'Signal Verification1'!AG86)&lt;Constants!$B$15),2,IF(D86&gt;0,1,0)),IF(D86&gt;0,1,0))),IF(D86&gt;0,1,0))</f>
        <v>2</v>
      </c>
      <c r="D86">
        <f>IF(C85=2,ROUND(5*1000/Constants!$B$11,0),IF(D85&gt;0,D85-1,0))</f>
        <v>100</v>
      </c>
      <c r="E86">
        <f>IF(COUNTIF($D$3:D86,2)&gt;(Constants!$B$16*(1000/150)),2,0)</f>
        <v>0</v>
      </c>
      <c r="F86">
        <f t="shared" si="1"/>
        <v>0</v>
      </c>
      <c r="G86">
        <f>IF(ABS('Signal Verification0'!AT86-'Signal Verification1'!AT86)&gt;Constants!$B$17,2,IF(H86&gt;0,1,0))</f>
        <v>0</v>
      </c>
      <c r="H86">
        <f>IF(G85=2,ROUND(Constants!$B$18*(1000/150),0),IF(H85&gt;0,H85-1,0))</f>
        <v>0</v>
      </c>
    </row>
    <row r="87" spans="1:8">
      <c r="A87">
        <v>84</v>
      </c>
      <c r="B87">
        <f>IF(SIGN('Signal Verification0'!AQ87)=SIGN('Signal Verification1'!AQ87),IF(COUNTIF(B80:B86,2)&gt;0,1,0),2)</f>
        <v>0</v>
      </c>
      <c r="C87">
        <f>IF(AND(ABS('Signal Verification0'!AG87)&gt;0,ABS('Signal Verification1'!AG87)&gt;0),IF('Signal Verification0'!AG87&gt;'Signal Verification1'!AG87,IF(ABS('Signal Verification0'!AG86)-ABS('Signal Verification1'!AG87)&gt;Constants!$B$14,IF(AND(ABS(MAX('Signal Verification0'!$AG$3:AG87)-'Signal Verification0'!AG87)&lt;Constants!$B$15,ABS(MIN('Signal Verification0'!$AG$3:AG87)-'Signal Verification0'!AG87)&lt;Constants!$B$15),2,IF(D87&gt;0,1,0)),IF(D87&gt;0,1,0)),IF(ABS('Signal Verification1'!AG86)-ABS('Signal Verification0'!AG87)&gt;Constants!$B$14,IF(AND(ABS(MAX('Signal Verification1'!$AG$3:AG87)-'Signal Verification1'!AG87)&lt;Constants!$B$15,ABS(MIN('Signal Verification1'!$AG$3:AG87)-'Signal Verification1'!AG87)&lt;Constants!$B$15),2,IF(D87&gt;0,1,0)),IF(D87&gt;0,1,0))),IF(D87&gt;0,1,0))</f>
        <v>2</v>
      </c>
      <c r="D87">
        <f>IF(C86=2,ROUND(5*1000/Constants!$B$11,0),IF(D86&gt;0,D86-1,0))</f>
        <v>100</v>
      </c>
      <c r="E87">
        <f>IF(COUNTIF($D$3:D87,2)&gt;(Constants!$B$16*(1000/150)),2,0)</f>
        <v>0</v>
      </c>
      <c r="F87">
        <f t="shared" si="1"/>
        <v>0</v>
      </c>
      <c r="G87">
        <f>IF(ABS('Signal Verification0'!AT87-'Signal Verification1'!AT87)&gt;Constants!$B$17,2,IF(H87&gt;0,1,0))</f>
        <v>0</v>
      </c>
      <c r="H87">
        <f>IF(G86=2,ROUND(Constants!$B$18*(1000/150),0),IF(H86&gt;0,H86-1,0))</f>
        <v>0</v>
      </c>
    </row>
    <row r="88" spans="1:8">
      <c r="A88">
        <v>85</v>
      </c>
      <c r="B88">
        <f>IF(SIGN('Signal Verification0'!AQ88)=SIGN('Signal Verification1'!AQ88),IF(COUNTIF(B81:B87,2)&gt;0,1,0),2)</f>
        <v>0</v>
      </c>
      <c r="C88">
        <f>IF(AND(ABS('Signal Verification0'!AG88)&gt;0,ABS('Signal Verification1'!AG88)&gt;0),IF('Signal Verification0'!AG88&gt;'Signal Verification1'!AG88,IF(ABS('Signal Verification0'!AG87)-ABS('Signal Verification1'!AG88)&gt;Constants!$B$14,IF(AND(ABS(MAX('Signal Verification0'!$AG$3:AG88)-'Signal Verification0'!AG88)&lt;Constants!$B$15,ABS(MIN('Signal Verification0'!$AG$3:AG88)-'Signal Verification0'!AG88)&lt;Constants!$B$15),2,IF(D88&gt;0,1,0)),IF(D88&gt;0,1,0)),IF(ABS('Signal Verification1'!AG87)-ABS('Signal Verification0'!AG88)&gt;Constants!$B$14,IF(AND(ABS(MAX('Signal Verification1'!$AG$3:AG88)-'Signal Verification1'!AG88)&lt;Constants!$B$15,ABS(MIN('Signal Verification1'!$AG$3:AG88)-'Signal Verification1'!AG88)&lt;Constants!$B$15),2,IF(D88&gt;0,1,0)),IF(D88&gt;0,1,0))),IF(D88&gt;0,1,0))</f>
        <v>2</v>
      </c>
      <c r="D88">
        <f>IF(C87=2,ROUND(5*1000/Constants!$B$11,0),IF(D87&gt;0,D87-1,0))</f>
        <v>100</v>
      </c>
      <c r="E88">
        <f>IF(COUNTIF($D$3:D88,2)&gt;(Constants!$B$16*(1000/150)),2,0)</f>
        <v>0</v>
      </c>
      <c r="F88">
        <f t="shared" si="1"/>
        <v>0</v>
      </c>
      <c r="G88">
        <f>IF(ABS('Signal Verification0'!AT88-'Signal Verification1'!AT88)&gt;Constants!$B$17,2,IF(H88&gt;0,1,0))</f>
        <v>0</v>
      </c>
      <c r="H88">
        <f>IF(G87=2,ROUND(Constants!$B$18*(1000/150),0),IF(H87&gt;0,H87-1,0))</f>
        <v>0</v>
      </c>
    </row>
    <row r="89" spans="1:8">
      <c r="A89">
        <v>86</v>
      </c>
      <c r="B89">
        <f>IF(SIGN('Signal Verification0'!AQ89)=SIGN('Signal Verification1'!AQ89),IF(COUNTIF(B82:B88,2)&gt;0,1,0),2)</f>
        <v>0</v>
      </c>
      <c r="C89">
        <f>IF(AND(ABS('Signal Verification0'!AG89)&gt;0,ABS('Signal Verification1'!AG89)&gt;0),IF('Signal Verification0'!AG89&gt;'Signal Verification1'!AG89,IF(ABS('Signal Verification0'!AG88)-ABS('Signal Verification1'!AG89)&gt;Constants!$B$14,IF(AND(ABS(MAX('Signal Verification0'!$AG$3:AG89)-'Signal Verification0'!AG89)&lt;Constants!$B$15,ABS(MIN('Signal Verification0'!$AG$3:AG89)-'Signal Verification0'!AG89)&lt;Constants!$B$15),2,IF(D89&gt;0,1,0)),IF(D89&gt;0,1,0)),IF(ABS('Signal Verification1'!AG88)-ABS('Signal Verification0'!AG89)&gt;Constants!$B$14,IF(AND(ABS(MAX('Signal Verification1'!$AG$3:AG89)-'Signal Verification1'!AG89)&lt;Constants!$B$15,ABS(MIN('Signal Verification1'!$AG$3:AG89)-'Signal Verification1'!AG89)&lt;Constants!$B$15),2,IF(D89&gt;0,1,0)),IF(D89&gt;0,1,0))),IF(D89&gt;0,1,0))</f>
        <v>2</v>
      </c>
      <c r="D89">
        <f>IF(C88=2,ROUND(5*1000/Constants!$B$11,0),IF(D88&gt;0,D88-1,0))</f>
        <v>100</v>
      </c>
      <c r="E89">
        <f>IF(COUNTIF($D$3:D89,2)&gt;(Constants!$B$16*(1000/150)),2,0)</f>
        <v>0</v>
      </c>
      <c r="F89">
        <f t="shared" si="1"/>
        <v>0</v>
      </c>
      <c r="G89">
        <f>IF(ABS('Signal Verification0'!AT89-'Signal Verification1'!AT89)&gt;Constants!$B$17,2,IF(H89&gt;0,1,0))</f>
        <v>0</v>
      </c>
      <c r="H89">
        <f>IF(G88=2,ROUND(Constants!$B$18*(1000/150),0),IF(H88&gt;0,H88-1,0))</f>
        <v>0</v>
      </c>
    </row>
    <row r="90" spans="1:8">
      <c r="A90">
        <v>87</v>
      </c>
      <c r="B90">
        <f>IF(SIGN('Signal Verification0'!AQ90)=SIGN('Signal Verification1'!AQ90),IF(COUNTIF(B83:B89,2)&gt;0,1,0),2)</f>
        <v>0</v>
      </c>
      <c r="C90">
        <f>IF(AND(ABS('Signal Verification0'!AG90)&gt;0,ABS('Signal Verification1'!AG90)&gt;0),IF('Signal Verification0'!AG90&gt;'Signal Verification1'!AG90,IF(ABS('Signal Verification0'!AG89)-ABS('Signal Verification1'!AG90)&gt;Constants!$B$14,IF(AND(ABS(MAX('Signal Verification0'!$AG$3:AG90)-'Signal Verification0'!AG90)&lt;Constants!$B$15,ABS(MIN('Signal Verification0'!$AG$3:AG90)-'Signal Verification0'!AG90)&lt;Constants!$B$15),2,IF(D90&gt;0,1,0)),IF(D90&gt;0,1,0)),IF(ABS('Signal Verification1'!AG89)-ABS('Signal Verification0'!AG90)&gt;Constants!$B$14,IF(AND(ABS(MAX('Signal Verification1'!$AG$3:AG90)-'Signal Verification1'!AG90)&lt;Constants!$B$15,ABS(MIN('Signal Verification1'!$AG$3:AG90)-'Signal Verification1'!AG90)&lt;Constants!$B$15),2,IF(D90&gt;0,1,0)),IF(D90&gt;0,1,0))),IF(D90&gt;0,1,0))</f>
        <v>2</v>
      </c>
      <c r="D90">
        <f>IF(C89=2,ROUND(5*1000/Constants!$B$11,0),IF(D89&gt;0,D89-1,0))</f>
        <v>100</v>
      </c>
      <c r="E90">
        <f>IF(COUNTIF($D$3:D90,2)&gt;(Constants!$B$16*(1000/150)),2,0)</f>
        <v>0</v>
      </c>
      <c r="F90">
        <f t="shared" si="1"/>
        <v>0</v>
      </c>
      <c r="G90">
        <f>IF(ABS('Signal Verification0'!AT90-'Signal Verification1'!AT90)&gt;Constants!$B$17,2,IF(H90&gt;0,1,0))</f>
        <v>0</v>
      </c>
      <c r="H90">
        <f>IF(G89=2,ROUND(Constants!$B$18*(1000/150),0),IF(H89&gt;0,H89-1,0))</f>
        <v>0</v>
      </c>
    </row>
    <row r="91" spans="1:8">
      <c r="A91">
        <v>88</v>
      </c>
      <c r="B91">
        <f>IF(SIGN('Signal Verification0'!AQ91)=SIGN('Signal Verification1'!AQ91),IF(COUNTIF(B84:B90,2)&gt;0,1,0),2)</f>
        <v>0</v>
      </c>
      <c r="C91">
        <f>IF(AND(ABS('Signal Verification0'!AG91)&gt;0,ABS('Signal Verification1'!AG91)&gt;0),IF('Signal Verification0'!AG91&gt;'Signal Verification1'!AG91,IF(ABS('Signal Verification0'!AG90)-ABS('Signal Verification1'!AG91)&gt;Constants!$B$14,IF(AND(ABS(MAX('Signal Verification0'!$AG$3:AG91)-'Signal Verification0'!AG91)&lt;Constants!$B$15,ABS(MIN('Signal Verification0'!$AG$3:AG91)-'Signal Verification0'!AG91)&lt;Constants!$B$15),2,IF(D91&gt;0,1,0)),IF(D91&gt;0,1,0)),IF(ABS('Signal Verification1'!AG90)-ABS('Signal Verification0'!AG91)&gt;Constants!$B$14,IF(AND(ABS(MAX('Signal Verification1'!$AG$3:AG91)-'Signal Verification1'!AG91)&lt;Constants!$B$15,ABS(MIN('Signal Verification1'!$AG$3:AG91)-'Signal Verification1'!AG91)&lt;Constants!$B$15),2,IF(D91&gt;0,1,0)),IF(D91&gt;0,1,0))),IF(D91&gt;0,1,0))</f>
        <v>2</v>
      </c>
      <c r="D91">
        <f>IF(C90=2,ROUND(5*1000/Constants!$B$11,0),IF(D90&gt;0,D90-1,0))</f>
        <v>100</v>
      </c>
      <c r="E91">
        <f>IF(COUNTIF($D$3:D91,2)&gt;(Constants!$B$16*(1000/150)),2,0)</f>
        <v>0</v>
      </c>
      <c r="F91">
        <f t="shared" si="1"/>
        <v>0</v>
      </c>
      <c r="G91">
        <f>IF(ABS('Signal Verification0'!AT91-'Signal Verification1'!AT91)&gt;Constants!$B$17,2,IF(H91&gt;0,1,0))</f>
        <v>0</v>
      </c>
      <c r="H91">
        <f>IF(G90=2,ROUND(Constants!$B$18*(1000/150),0),IF(H90&gt;0,H90-1,0))</f>
        <v>0</v>
      </c>
    </row>
    <row r="92" spans="1:8">
      <c r="A92">
        <v>89</v>
      </c>
      <c r="B92">
        <f>IF(SIGN('Signal Verification0'!AQ92)=SIGN('Signal Verification1'!AQ92),IF(COUNTIF(B85:B91,2)&gt;0,1,0),2)</f>
        <v>0</v>
      </c>
      <c r="C92">
        <f>IF(AND(ABS('Signal Verification0'!AG92)&gt;0,ABS('Signal Verification1'!AG92)&gt;0),IF('Signal Verification0'!AG92&gt;'Signal Verification1'!AG92,IF(ABS('Signal Verification0'!AG91)-ABS('Signal Verification1'!AG92)&gt;Constants!$B$14,IF(AND(ABS(MAX('Signal Verification0'!$AG$3:AG92)-'Signal Verification0'!AG92)&lt;Constants!$B$15,ABS(MIN('Signal Verification0'!$AG$3:AG92)-'Signal Verification0'!AG92)&lt;Constants!$B$15),2,IF(D92&gt;0,1,0)),IF(D92&gt;0,1,0)),IF(ABS('Signal Verification1'!AG91)-ABS('Signal Verification0'!AG92)&gt;Constants!$B$14,IF(AND(ABS(MAX('Signal Verification1'!$AG$3:AG92)-'Signal Verification1'!AG92)&lt;Constants!$B$15,ABS(MIN('Signal Verification1'!$AG$3:AG92)-'Signal Verification1'!AG92)&lt;Constants!$B$15),2,IF(D92&gt;0,1,0)),IF(D92&gt;0,1,0))),IF(D92&gt;0,1,0))</f>
        <v>2</v>
      </c>
      <c r="D92">
        <f>IF(C91=2,ROUND(5*1000/Constants!$B$11,0),IF(D91&gt;0,D91-1,0))</f>
        <v>100</v>
      </c>
      <c r="E92">
        <f>IF(COUNTIF($D$3:D92,2)&gt;(Constants!$B$16*(1000/150)),2,0)</f>
        <v>0</v>
      </c>
      <c r="F92">
        <f t="shared" si="1"/>
        <v>0</v>
      </c>
      <c r="G92">
        <f>IF(ABS('Signal Verification0'!AT92-'Signal Verification1'!AT92)&gt;Constants!$B$17,2,IF(H92&gt;0,1,0))</f>
        <v>0</v>
      </c>
      <c r="H92">
        <f>IF(G91=2,ROUND(Constants!$B$18*(1000/150),0),IF(H91&gt;0,H91-1,0))</f>
        <v>0</v>
      </c>
    </row>
    <row r="93" spans="1:8">
      <c r="A93">
        <v>90</v>
      </c>
      <c r="B93">
        <f>IF(SIGN('Signal Verification0'!AQ93)=SIGN('Signal Verification1'!AQ93),IF(COUNTIF(B86:B92,2)&gt;0,1,0),2)</f>
        <v>0</v>
      </c>
      <c r="C93">
        <f>IF(AND(ABS('Signal Verification0'!AG93)&gt;0,ABS('Signal Verification1'!AG93)&gt;0),IF('Signal Verification0'!AG93&gt;'Signal Verification1'!AG93,IF(ABS('Signal Verification0'!AG92)-ABS('Signal Verification1'!AG93)&gt;Constants!$B$14,IF(AND(ABS(MAX('Signal Verification0'!$AG$3:AG93)-'Signal Verification0'!AG93)&lt;Constants!$B$15,ABS(MIN('Signal Verification0'!$AG$3:AG93)-'Signal Verification0'!AG93)&lt;Constants!$B$15),2,IF(D93&gt;0,1,0)),IF(D93&gt;0,1,0)),IF(ABS('Signal Verification1'!AG92)-ABS('Signal Verification0'!AG93)&gt;Constants!$B$14,IF(AND(ABS(MAX('Signal Verification1'!$AG$3:AG93)-'Signal Verification1'!AG93)&lt;Constants!$B$15,ABS(MIN('Signal Verification1'!$AG$3:AG93)-'Signal Verification1'!AG93)&lt;Constants!$B$15),2,IF(D93&gt;0,1,0)),IF(D93&gt;0,1,0))),IF(D93&gt;0,1,0))</f>
        <v>2</v>
      </c>
      <c r="D93">
        <f>IF(C92=2,ROUND(5*1000/Constants!$B$11,0),IF(D92&gt;0,D92-1,0))</f>
        <v>100</v>
      </c>
      <c r="E93">
        <f>IF(COUNTIF($D$3:D93,2)&gt;(Constants!$B$16*(1000/150)),2,0)</f>
        <v>0</v>
      </c>
      <c r="F93">
        <f t="shared" si="1"/>
        <v>0</v>
      </c>
      <c r="G93">
        <f>IF(ABS('Signal Verification0'!AT93-'Signal Verification1'!AT93)&gt;Constants!$B$17,2,IF(H93&gt;0,1,0))</f>
        <v>0</v>
      </c>
      <c r="H93">
        <f>IF(G92=2,ROUND(Constants!$B$18*(1000/150),0),IF(H92&gt;0,H92-1,0))</f>
        <v>0</v>
      </c>
    </row>
    <row r="94" spans="1:8">
      <c r="A94">
        <v>91</v>
      </c>
      <c r="B94">
        <f>IF(SIGN('Signal Verification0'!AQ94)=SIGN('Signal Verification1'!AQ94),IF(COUNTIF(B87:B93,2)&gt;0,1,0),2)</f>
        <v>0</v>
      </c>
      <c r="C94">
        <f>IF(AND(ABS('Signal Verification0'!AG94)&gt;0,ABS('Signal Verification1'!AG94)&gt;0),IF('Signal Verification0'!AG94&gt;'Signal Verification1'!AG94,IF(ABS('Signal Verification0'!AG93)-ABS('Signal Verification1'!AG94)&gt;Constants!$B$14,IF(AND(ABS(MAX('Signal Verification0'!$AG$3:AG94)-'Signal Verification0'!AG94)&lt;Constants!$B$15,ABS(MIN('Signal Verification0'!$AG$3:AG94)-'Signal Verification0'!AG94)&lt;Constants!$B$15),2,IF(D94&gt;0,1,0)),IF(D94&gt;0,1,0)),IF(ABS('Signal Verification1'!AG93)-ABS('Signal Verification0'!AG94)&gt;Constants!$B$14,IF(AND(ABS(MAX('Signal Verification1'!$AG$3:AG94)-'Signal Verification1'!AG94)&lt;Constants!$B$15,ABS(MIN('Signal Verification1'!$AG$3:AG94)-'Signal Verification1'!AG94)&lt;Constants!$B$15),2,IF(D94&gt;0,1,0)),IF(D94&gt;0,1,0))),IF(D94&gt;0,1,0))</f>
        <v>2</v>
      </c>
      <c r="D94">
        <f>IF(C93=2,ROUND(5*1000/Constants!$B$11,0),IF(D93&gt;0,D93-1,0))</f>
        <v>100</v>
      </c>
      <c r="E94">
        <f>IF(COUNTIF($D$3:D94,2)&gt;(Constants!$B$16*(1000/150)),2,0)</f>
        <v>0</v>
      </c>
      <c r="F94">
        <f t="shared" si="1"/>
        <v>0</v>
      </c>
      <c r="G94">
        <f>IF(ABS('Signal Verification0'!AT94-'Signal Verification1'!AT94)&gt;Constants!$B$17,2,IF(H94&gt;0,1,0))</f>
        <v>0</v>
      </c>
      <c r="H94">
        <f>IF(G93=2,ROUND(Constants!$B$18*(1000/150),0),IF(H93&gt;0,H93-1,0))</f>
        <v>0</v>
      </c>
    </row>
    <row r="95" spans="1:8">
      <c r="A95">
        <v>92</v>
      </c>
      <c r="B95">
        <f>IF(SIGN('Signal Verification0'!AQ95)=SIGN('Signal Verification1'!AQ95),IF(COUNTIF(B88:B94,2)&gt;0,1,0),2)</f>
        <v>0</v>
      </c>
      <c r="C95">
        <f>IF(AND(ABS('Signal Verification0'!AG95)&gt;0,ABS('Signal Verification1'!AG95)&gt;0),IF('Signal Verification0'!AG95&gt;'Signal Verification1'!AG95,IF(ABS('Signal Verification0'!AG94)-ABS('Signal Verification1'!AG95)&gt;Constants!$B$14,IF(AND(ABS(MAX('Signal Verification0'!$AG$3:AG95)-'Signal Verification0'!AG95)&lt;Constants!$B$15,ABS(MIN('Signal Verification0'!$AG$3:AG95)-'Signal Verification0'!AG95)&lt;Constants!$B$15),2,IF(D95&gt;0,1,0)),IF(D95&gt;0,1,0)),IF(ABS('Signal Verification1'!AG94)-ABS('Signal Verification0'!AG95)&gt;Constants!$B$14,IF(AND(ABS(MAX('Signal Verification1'!$AG$3:AG95)-'Signal Verification1'!AG95)&lt;Constants!$B$15,ABS(MIN('Signal Verification1'!$AG$3:AG95)-'Signal Verification1'!AG95)&lt;Constants!$B$15),2,IF(D95&gt;0,1,0)),IF(D95&gt;0,1,0))),IF(D95&gt;0,1,0))</f>
        <v>2</v>
      </c>
      <c r="D95">
        <f>IF(C94=2,ROUND(5*1000/Constants!$B$11,0),IF(D94&gt;0,D94-1,0))</f>
        <v>100</v>
      </c>
      <c r="E95">
        <f>IF(COUNTIF($D$3:D95,2)&gt;(Constants!$B$16*(1000/150)),2,0)</f>
        <v>0</v>
      </c>
      <c r="F95">
        <f t="shared" si="1"/>
        <v>0</v>
      </c>
      <c r="G95">
        <f>IF(ABS('Signal Verification0'!AT95-'Signal Verification1'!AT95)&gt;Constants!$B$17,2,IF(H95&gt;0,1,0))</f>
        <v>0</v>
      </c>
      <c r="H95">
        <f>IF(G94=2,ROUND(Constants!$B$18*(1000/150),0),IF(H94&gt;0,H94-1,0))</f>
        <v>0</v>
      </c>
    </row>
    <row r="96" spans="1:8">
      <c r="A96">
        <v>93</v>
      </c>
      <c r="B96">
        <f>IF(SIGN('Signal Verification0'!AQ96)=SIGN('Signal Verification1'!AQ96),IF(COUNTIF(B89:B95,2)&gt;0,1,0),2)</f>
        <v>0</v>
      </c>
      <c r="C96">
        <f>IF(AND(ABS('Signal Verification0'!AG96)&gt;0,ABS('Signal Verification1'!AG96)&gt;0),IF('Signal Verification0'!AG96&gt;'Signal Verification1'!AG96,IF(ABS('Signal Verification0'!AG95)-ABS('Signal Verification1'!AG96)&gt;Constants!$B$14,IF(AND(ABS(MAX('Signal Verification0'!$AG$3:AG96)-'Signal Verification0'!AG96)&lt;Constants!$B$15,ABS(MIN('Signal Verification0'!$AG$3:AG96)-'Signal Verification0'!AG96)&lt;Constants!$B$15),2,IF(D96&gt;0,1,0)),IF(D96&gt;0,1,0)),IF(ABS('Signal Verification1'!AG95)-ABS('Signal Verification0'!AG96)&gt;Constants!$B$14,IF(AND(ABS(MAX('Signal Verification1'!$AG$3:AG96)-'Signal Verification1'!AG96)&lt;Constants!$B$15,ABS(MIN('Signal Verification1'!$AG$3:AG96)-'Signal Verification1'!AG96)&lt;Constants!$B$15),2,IF(D96&gt;0,1,0)),IF(D96&gt;0,1,0))),IF(D96&gt;0,1,0))</f>
        <v>2</v>
      </c>
      <c r="D96">
        <f>IF(C95=2,ROUND(5*1000/Constants!$B$11,0),IF(D95&gt;0,D95-1,0))</f>
        <v>100</v>
      </c>
      <c r="E96">
        <f>IF(COUNTIF($D$3:D96,2)&gt;(Constants!$B$16*(1000/150)),2,0)</f>
        <v>0</v>
      </c>
      <c r="F96">
        <f t="shared" si="1"/>
        <v>0</v>
      </c>
      <c r="G96">
        <f>IF(ABS('Signal Verification0'!AT96-'Signal Verification1'!AT96)&gt;Constants!$B$17,2,IF(H96&gt;0,1,0))</f>
        <v>0</v>
      </c>
      <c r="H96">
        <f>IF(G95=2,ROUND(Constants!$B$18*(1000/150),0),IF(H95&gt;0,H95-1,0))</f>
        <v>0</v>
      </c>
    </row>
    <row r="97" spans="1:8">
      <c r="A97">
        <v>94</v>
      </c>
      <c r="B97">
        <f>IF(SIGN('Signal Verification0'!AQ97)=SIGN('Signal Verification1'!AQ97),IF(COUNTIF(B90:B96,2)&gt;0,1,0),2)</f>
        <v>0</v>
      </c>
      <c r="C97">
        <f>IF(AND(ABS('Signal Verification0'!AG97)&gt;0,ABS('Signal Verification1'!AG97)&gt;0),IF('Signal Verification0'!AG97&gt;'Signal Verification1'!AG97,IF(ABS('Signal Verification0'!AG96)-ABS('Signal Verification1'!AG97)&gt;Constants!$B$14,IF(AND(ABS(MAX('Signal Verification0'!$AG$3:AG97)-'Signal Verification0'!AG97)&lt;Constants!$B$15,ABS(MIN('Signal Verification0'!$AG$3:AG97)-'Signal Verification0'!AG97)&lt;Constants!$B$15),2,IF(D97&gt;0,1,0)),IF(D97&gt;0,1,0)),IF(ABS('Signal Verification1'!AG96)-ABS('Signal Verification0'!AG97)&gt;Constants!$B$14,IF(AND(ABS(MAX('Signal Verification1'!$AG$3:AG97)-'Signal Verification1'!AG97)&lt;Constants!$B$15,ABS(MIN('Signal Verification1'!$AG$3:AG97)-'Signal Verification1'!AG97)&lt;Constants!$B$15),2,IF(D97&gt;0,1,0)),IF(D97&gt;0,1,0))),IF(D97&gt;0,1,0))</f>
        <v>2</v>
      </c>
      <c r="D97">
        <f>IF(C96=2,ROUND(5*1000/Constants!$B$11,0),IF(D96&gt;0,D96-1,0))</f>
        <v>100</v>
      </c>
      <c r="E97">
        <f>IF(COUNTIF($D$3:D97,2)&gt;(Constants!$B$16*(1000/150)),2,0)</f>
        <v>0</v>
      </c>
      <c r="F97">
        <f t="shared" si="1"/>
        <v>0</v>
      </c>
      <c r="G97">
        <f>IF(ABS('Signal Verification0'!AT97-'Signal Verification1'!AT97)&gt;Constants!$B$17,2,IF(H97&gt;0,1,0))</f>
        <v>0</v>
      </c>
      <c r="H97">
        <f>IF(G96=2,ROUND(Constants!$B$18*(1000/150),0),IF(H96&gt;0,H96-1,0))</f>
        <v>0</v>
      </c>
    </row>
    <row r="98" spans="1:8">
      <c r="A98">
        <v>95</v>
      </c>
      <c r="B98">
        <f>IF(SIGN('Signal Verification0'!AQ98)=SIGN('Signal Verification1'!AQ98),IF(COUNTIF(B91:B97,2)&gt;0,1,0),2)</f>
        <v>0</v>
      </c>
      <c r="C98">
        <f>IF(AND(ABS('Signal Verification0'!AG98)&gt;0,ABS('Signal Verification1'!AG98)&gt;0),IF('Signal Verification0'!AG98&gt;'Signal Verification1'!AG98,IF(ABS('Signal Verification0'!AG97)-ABS('Signal Verification1'!AG98)&gt;Constants!$B$14,IF(AND(ABS(MAX('Signal Verification0'!$AG$3:AG98)-'Signal Verification0'!AG98)&lt;Constants!$B$15,ABS(MIN('Signal Verification0'!$AG$3:AG98)-'Signal Verification0'!AG98)&lt;Constants!$B$15),2,IF(D98&gt;0,1,0)),IF(D98&gt;0,1,0)),IF(ABS('Signal Verification1'!AG97)-ABS('Signal Verification0'!AG98)&gt;Constants!$B$14,IF(AND(ABS(MAX('Signal Verification1'!$AG$3:AG98)-'Signal Verification1'!AG98)&lt;Constants!$B$15,ABS(MIN('Signal Verification1'!$AG$3:AG98)-'Signal Verification1'!AG98)&lt;Constants!$B$15),2,IF(D98&gt;0,1,0)),IF(D98&gt;0,1,0))),IF(D98&gt;0,1,0))</f>
        <v>2</v>
      </c>
      <c r="D98">
        <f>IF(C97=2,ROUND(5*1000/Constants!$B$11,0),IF(D97&gt;0,D97-1,0))</f>
        <v>100</v>
      </c>
      <c r="E98">
        <f>IF(COUNTIF($D$3:D98,2)&gt;(Constants!$B$16*(1000/150)),2,0)</f>
        <v>0</v>
      </c>
      <c r="F98">
        <f t="shared" si="1"/>
        <v>0</v>
      </c>
      <c r="G98">
        <f>IF(ABS('Signal Verification0'!AT98-'Signal Verification1'!AT98)&gt;Constants!$B$17,2,IF(H98&gt;0,1,0))</f>
        <v>0</v>
      </c>
      <c r="H98">
        <f>IF(G97=2,ROUND(Constants!$B$18*(1000/150),0),IF(H97&gt;0,H97-1,0))</f>
        <v>0</v>
      </c>
    </row>
    <row r="99" spans="1:8">
      <c r="A99">
        <v>96</v>
      </c>
      <c r="B99">
        <f>IF(SIGN('Signal Verification0'!AQ99)=SIGN('Signal Verification1'!AQ99),IF(COUNTIF(B92:B98,2)&gt;0,1,0),2)</f>
        <v>0</v>
      </c>
      <c r="C99">
        <f>IF(AND(ABS('Signal Verification0'!AG99)&gt;0,ABS('Signal Verification1'!AG99)&gt;0),IF('Signal Verification0'!AG99&gt;'Signal Verification1'!AG99,IF(ABS('Signal Verification0'!AG98)-ABS('Signal Verification1'!AG99)&gt;Constants!$B$14,IF(AND(ABS(MAX('Signal Verification0'!$AG$3:AG99)-'Signal Verification0'!AG99)&lt;Constants!$B$15,ABS(MIN('Signal Verification0'!$AG$3:AG99)-'Signal Verification0'!AG99)&lt;Constants!$B$15),2,IF(D99&gt;0,1,0)),IF(D99&gt;0,1,0)),IF(ABS('Signal Verification1'!AG98)-ABS('Signal Verification0'!AG99)&gt;Constants!$B$14,IF(AND(ABS(MAX('Signal Verification1'!$AG$3:AG99)-'Signal Verification1'!AG99)&lt;Constants!$B$15,ABS(MIN('Signal Verification1'!$AG$3:AG99)-'Signal Verification1'!AG99)&lt;Constants!$B$15),2,IF(D99&gt;0,1,0)),IF(D99&gt;0,1,0))),IF(D99&gt;0,1,0))</f>
        <v>2</v>
      </c>
      <c r="D99">
        <f>IF(C98=2,ROUND(5*1000/Constants!$B$11,0),IF(D98&gt;0,D98-1,0))</f>
        <v>100</v>
      </c>
      <c r="E99">
        <f>IF(COUNTIF($D$3:D99,2)&gt;(Constants!$B$16*(1000/150)),2,0)</f>
        <v>0</v>
      </c>
      <c r="F99">
        <f t="shared" si="1"/>
        <v>0</v>
      </c>
      <c r="G99">
        <f>IF(ABS('Signal Verification0'!AT99-'Signal Verification1'!AT99)&gt;Constants!$B$17,2,IF(H99&gt;0,1,0))</f>
        <v>0</v>
      </c>
      <c r="H99">
        <f>IF(G98=2,ROUND(Constants!$B$18*(1000/150),0),IF(H98&gt;0,H98-1,0))</f>
        <v>0</v>
      </c>
    </row>
    <row r="100" spans="1:8">
      <c r="A100">
        <v>97</v>
      </c>
      <c r="B100">
        <f>IF(SIGN('Signal Verification0'!AQ100)=SIGN('Signal Verification1'!AQ100),IF(COUNTIF(B93:B99,2)&gt;0,1,0),2)</f>
        <v>0</v>
      </c>
      <c r="C100">
        <f>IF(AND(ABS('Signal Verification0'!AG100)&gt;0,ABS('Signal Verification1'!AG100)&gt;0),IF('Signal Verification0'!AG100&gt;'Signal Verification1'!AG100,IF(ABS('Signal Verification0'!AG99)-ABS('Signal Verification1'!AG100)&gt;Constants!$B$14,IF(AND(ABS(MAX('Signal Verification0'!$AG$3:AG100)-'Signal Verification0'!AG100)&lt;Constants!$B$15,ABS(MIN('Signal Verification0'!$AG$3:AG100)-'Signal Verification0'!AG100)&lt;Constants!$B$15),2,IF(D100&gt;0,1,0)),IF(D100&gt;0,1,0)),IF(ABS('Signal Verification1'!AG99)-ABS('Signal Verification0'!AG100)&gt;Constants!$B$14,IF(AND(ABS(MAX('Signal Verification1'!$AG$3:AG100)-'Signal Verification1'!AG100)&lt;Constants!$B$15,ABS(MIN('Signal Verification1'!$AG$3:AG100)-'Signal Verification1'!AG100)&lt;Constants!$B$15),2,IF(D100&gt;0,1,0)),IF(D100&gt;0,1,0))),IF(D100&gt;0,1,0))</f>
        <v>2</v>
      </c>
      <c r="D100">
        <f>IF(C99=2,ROUND(5*1000/Constants!$B$11,0),IF(D99&gt;0,D99-1,0))</f>
        <v>100</v>
      </c>
      <c r="E100">
        <f>IF(COUNTIF($D$3:D100,2)&gt;(Constants!$B$16*(1000/150)),2,0)</f>
        <v>0</v>
      </c>
      <c r="F100">
        <f t="shared" si="1"/>
        <v>0</v>
      </c>
      <c r="G100">
        <f>IF(ABS('Signal Verification0'!AT100-'Signal Verification1'!AT100)&gt;Constants!$B$17,2,IF(H100&gt;0,1,0))</f>
        <v>0</v>
      </c>
      <c r="H100">
        <f>IF(G99=2,ROUND(Constants!$B$18*(1000/150),0),IF(H99&gt;0,H99-1,0))</f>
        <v>0</v>
      </c>
    </row>
    <row r="101" spans="1:8">
      <c r="A101">
        <v>98</v>
      </c>
      <c r="B101">
        <f>IF(SIGN('Signal Verification0'!AQ101)=SIGN('Signal Verification1'!AQ101),IF(COUNTIF(B94:B100,2)&gt;0,1,0),2)</f>
        <v>0</v>
      </c>
      <c r="C101">
        <f>IF(AND(ABS('Signal Verification0'!AG101)&gt;0,ABS('Signal Verification1'!AG101)&gt;0),IF('Signal Verification0'!AG101&gt;'Signal Verification1'!AG101,IF(ABS('Signal Verification0'!AG100)-ABS('Signal Verification1'!AG101)&gt;Constants!$B$14,IF(AND(ABS(MAX('Signal Verification0'!$AG$3:AG101)-'Signal Verification0'!AG101)&lt;Constants!$B$15,ABS(MIN('Signal Verification0'!$AG$3:AG101)-'Signal Verification0'!AG101)&lt;Constants!$B$15),2,IF(D101&gt;0,1,0)),IF(D101&gt;0,1,0)),IF(ABS('Signal Verification1'!AG100)-ABS('Signal Verification0'!AG101)&gt;Constants!$B$14,IF(AND(ABS(MAX('Signal Verification1'!$AG$3:AG101)-'Signal Verification1'!AG101)&lt;Constants!$B$15,ABS(MIN('Signal Verification1'!$AG$3:AG101)-'Signal Verification1'!AG101)&lt;Constants!$B$15),2,IF(D101&gt;0,1,0)),IF(D101&gt;0,1,0))),IF(D101&gt;0,1,0))</f>
        <v>2</v>
      </c>
      <c r="D101">
        <f>IF(C100=2,ROUND(5*1000/Constants!$B$11,0),IF(D100&gt;0,D100-1,0))</f>
        <v>100</v>
      </c>
      <c r="E101">
        <f>IF(COUNTIF($D$3:D101,2)&gt;(Constants!$B$16*(1000/150)),2,0)</f>
        <v>0</v>
      </c>
      <c r="F101">
        <f t="shared" si="1"/>
        <v>0</v>
      </c>
      <c r="G101">
        <f>IF(ABS('Signal Verification0'!AT101-'Signal Verification1'!AT101)&gt;Constants!$B$17,2,IF(H101&gt;0,1,0))</f>
        <v>0</v>
      </c>
      <c r="H101">
        <f>IF(G100=2,ROUND(Constants!$B$18*(1000/150),0),IF(H100&gt;0,H100-1,0))</f>
        <v>0</v>
      </c>
    </row>
    <row r="102" spans="1:8">
      <c r="A102">
        <v>99</v>
      </c>
      <c r="B102">
        <f>IF(SIGN('Signal Verification0'!AQ102)=SIGN('Signal Verification1'!AQ102),IF(COUNTIF(B95:B101,2)&gt;0,1,0),2)</f>
        <v>0</v>
      </c>
      <c r="C102">
        <f>IF(AND(ABS('Signal Verification0'!AG102)&gt;0,ABS('Signal Verification1'!AG102)&gt;0),IF('Signal Verification0'!AG102&gt;'Signal Verification1'!AG102,IF(ABS('Signal Verification0'!AG101)-ABS('Signal Verification1'!AG102)&gt;Constants!$B$14,IF(AND(ABS(MAX('Signal Verification0'!$AG$3:AG102)-'Signal Verification0'!AG102)&lt;Constants!$B$15,ABS(MIN('Signal Verification0'!$AG$3:AG102)-'Signal Verification0'!AG102)&lt;Constants!$B$15),2,IF(D102&gt;0,1,0)),IF(D102&gt;0,1,0)),IF(ABS('Signal Verification1'!AG101)-ABS('Signal Verification0'!AG102)&gt;Constants!$B$14,IF(AND(ABS(MAX('Signal Verification1'!$AG$3:AG102)-'Signal Verification1'!AG102)&lt;Constants!$B$15,ABS(MIN('Signal Verification1'!$AG$3:AG102)-'Signal Verification1'!AG102)&lt;Constants!$B$15),2,IF(D102&gt;0,1,0)),IF(D102&gt;0,1,0))),IF(D102&gt;0,1,0))</f>
        <v>2</v>
      </c>
      <c r="D102">
        <f>IF(C101=2,ROUND(5*1000/Constants!$B$11,0),IF(D101&gt;0,D101-1,0))</f>
        <v>100</v>
      </c>
      <c r="E102">
        <f>IF(COUNTIF($D$3:D102,2)&gt;(Constants!$B$16*(1000/150)),2,0)</f>
        <v>0</v>
      </c>
      <c r="F102">
        <f t="shared" si="1"/>
        <v>0</v>
      </c>
      <c r="G102">
        <f>IF(ABS('Signal Verification0'!AT102-'Signal Verification1'!AT102)&gt;Constants!$B$17,2,IF(H102&gt;0,1,0))</f>
        <v>2</v>
      </c>
      <c r="H102">
        <f>IF(G101=2,ROUND(Constants!$B$18*(1000/150),0),IF(H101&gt;0,H101-1,0))</f>
        <v>0</v>
      </c>
    </row>
    <row r="103" spans="1:8">
      <c r="A103">
        <v>100</v>
      </c>
      <c r="B103">
        <f>IF(SIGN('Signal Verification0'!AQ103)=SIGN('Signal Verification1'!AQ103),IF(COUNTIF(B96:B102,2)&gt;0,1,0),2)</f>
        <v>0</v>
      </c>
      <c r="C103">
        <f>IF(AND(ABS('Signal Verification0'!AG103)&gt;0,ABS('Signal Verification1'!AG103)&gt;0),IF('Signal Verification0'!AG103&gt;'Signal Verification1'!AG103,IF(ABS('Signal Verification0'!AG102)-ABS('Signal Verification1'!AG103)&gt;Constants!$B$14,IF(AND(ABS(MAX('Signal Verification0'!$AG$3:AG103)-'Signal Verification0'!AG103)&lt;Constants!$B$15,ABS(MIN('Signal Verification0'!$AG$3:AG103)-'Signal Verification0'!AG103)&lt;Constants!$B$15),2,IF(D103&gt;0,1,0)),IF(D103&gt;0,1,0)),IF(ABS('Signal Verification1'!AG102)-ABS('Signal Verification0'!AG103)&gt;Constants!$B$14,IF(AND(ABS(MAX('Signal Verification1'!$AG$3:AG103)-'Signal Verification1'!AG103)&lt;Constants!$B$15,ABS(MIN('Signal Verification1'!$AG$3:AG103)-'Signal Verification1'!AG103)&lt;Constants!$B$15),2,IF(D103&gt;0,1,0)),IF(D103&gt;0,1,0))),IF(D103&gt;0,1,0))</f>
        <v>2</v>
      </c>
      <c r="D103">
        <f>IF(C102=2,ROUND(5*1000/Constants!$B$11,0),IF(D102&gt;0,D102-1,0))</f>
        <v>100</v>
      </c>
      <c r="E103">
        <f>IF(COUNTIF($D$3:D103,2)&gt;(Constants!$B$16*(1000/150)),2,0)</f>
        <v>0</v>
      </c>
      <c r="F103">
        <f t="shared" si="1"/>
        <v>0</v>
      </c>
      <c r="G103">
        <f>IF(ABS('Signal Verification0'!AT103-'Signal Verification1'!AT103)&gt;Constants!$B$17,2,IF(H103&gt;0,1,0))</f>
        <v>2</v>
      </c>
      <c r="H103">
        <f>IF(G102=2,ROUND(Constants!$B$18*(1000/150),0),IF(H102&gt;0,H102-1,0))</f>
        <v>7</v>
      </c>
    </row>
    <row r="104" spans="1:8">
      <c r="A104">
        <v>101</v>
      </c>
      <c r="B104">
        <f>IF(SIGN('Signal Verification0'!AQ104)=SIGN('Signal Verification1'!AQ104),IF(COUNTIF(B97:B103,2)&gt;0,1,0),2)</f>
        <v>0</v>
      </c>
      <c r="C104">
        <f>IF(AND(ABS('Signal Verification0'!AG104)&gt;0,ABS('Signal Verification1'!AG104)&gt;0),IF('Signal Verification0'!AG104&gt;'Signal Verification1'!AG104,IF(ABS('Signal Verification0'!AG103)-ABS('Signal Verification1'!AG104)&gt;Constants!$B$14,IF(AND(ABS(MAX('Signal Verification0'!$AG$3:AG104)-'Signal Verification0'!AG104)&lt;Constants!$B$15,ABS(MIN('Signal Verification0'!$AG$3:AG104)-'Signal Verification0'!AG104)&lt;Constants!$B$15),2,IF(D104&gt;0,1,0)),IF(D104&gt;0,1,0)),IF(ABS('Signal Verification1'!AG103)-ABS('Signal Verification0'!AG104)&gt;Constants!$B$14,IF(AND(ABS(MAX('Signal Verification1'!$AG$3:AG104)-'Signal Verification1'!AG104)&lt;Constants!$B$15,ABS(MIN('Signal Verification1'!$AG$3:AG104)-'Signal Verification1'!AG104)&lt;Constants!$B$15),2,IF(D104&gt;0,1,0)),IF(D104&gt;0,1,0))),IF(D104&gt;0,1,0))</f>
        <v>2</v>
      </c>
      <c r="D104">
        <f>IF(C103=2,ROUND(5*1000/Constants!$B$11,0),IF(D103&gt;0,D103-1,0))</f>
        <v>100</v>
      </c>
      <c r="E104">
        <f>IF(COUNTIF($D$3:D104,2)&gt;(Constants!$B$16*(1000/150)),2,0)</f>
        <v>0</v>
      </c>
      <c r="F104">
        <f t="shared" si="1"/>
        <v>0</v>
      </c>
      <c r="G104">
        <f>IF(ABS('Signal Verification0'!AT104-'Signal Verification1'!AT104)&gt;Constants!$B$17,2,IF(H104&gt;0,1,0))</f>
        <v>2</v>
      </c>
      <c r="H104">
        <f>IF(G103=2,ROUND(Constants!$B$18*(1000/150),0),IF(H103&gt;0,H103-1,0))</f>
        <v>7</v>
      </c>
    </row>
    <row r="105" spans="1:8">
      <c r="A105">
        <v>102</v>
      </c>
      <c r="B105">
        <f>IF(SIGN('Signal Verification0'!AQ105)=SIGN('Signal Verification1'!AQ105),IF(COUNTIF(B98:B104,2)&gt;0,1,0),2)</f>
        <v>0</v>
      </c>
      <c r="C105">
        <f>IF(AND(ABS('Signal Verification0'!AG105)&gt;0,ABS('Signal Verification1'!AG105)&gt;0),IF('Signal Verification0'!AG105&gt;'Signal Verification1'!AG105,IF(ABS('Signal Verification0'!AG104)-ABS('Signal Verification1'!AG105)&gt;Constants!$B$14,IF(AND(ABS(MAX('Signal Verification0'!$AG$3:AG105)-'Signal Verification0'!AG105)&lt;Constants!$B$15,ABS(MIN('Signal Verification0'!$AG$3:AG105)-'Signal Verification0'!AG105)&lt;Constants!$B$15),2,IF(D105&gt;0,1,0)),IF(D105&gt;0,1,0)),IF(ABS('Signal Verification1'!AG104)-ABS('Signal Verification0'!AG105)&gt;Constants!$B$14,IF(AND(ABS(MAX('Signal Verification1'!$AG$3:AG105)-'Signal Verification1'!AG105)&lt;Constants!$B$15,ABS(MIN('Signal Verification1'!$AG$3:AG105)-'Signal Verification1'!AG105)&lt;Constants!$B$15),2,IF(D105&gt;0,1,0)),IF(D105&gt;0,1,0))),IF(D105&gt;0,1,0))</f>
        <v>2</v>
      </c>
      <c r="D105">
        <f>IF(C104=2,ROUND(5*1000/Constants!$B$11,0),IF(D104&gt;0,D104-1,0))</f>
        <v>100</v>
      </c>
      <c r="E105">
        <f>IF(COUNTIF($D$3:D105,2)&gt;(Constants!$B$16*(1000/150)),2,0)</f>
        <v>0</v>
      </c>
      <c r="F105">
        <f t="shared" si="1"/>
        <v>0</v>
      </c>
      <c r="G105">
        <f>IF(ABS('Signal Verification0'!AT105-'Signal Verification1'!AT105)&gt;Constants!$B$17,2,IF(H105&gt;0,1,0))</f>
        <v>2</v>
      </c>
      <c r="H105">
        <f>IF(G104=2,ROUND(Constants!$B$18*(1000/150),0),IF(H104&gt;0,H104-1,0))</f>
        <v>7</v>
      </c>
    </row>
    <row r="106" spans="1:8">
      <c r="A106">
        <v>103</v>
      </c>
      <c r="B106">
        <f>IF(SIGN('Signal Verification0'!AQ106)=SIGN('Signal Verification1'!AQ106),IF(COUNTIF(B99:B105,2)&gt;0,1,0),2)</f>
        <v>0</v>
      </c>
      <c r="C106">
        <f>IF(AND(ABS('Signal Verification0'!AG106)&gt;0,ABS('Signal Verification1'!AG106)&gt;0),IF('Signal Verification0'!AG106&gt;'Signal Verification1'!AG106,IF(ABS('Signal Verification0'!AG105)-ABS('Signal Verification1'!AG106)&gt;Constants!$B$14,IF(AND(ABS(MAX('Signal Verification0'!$AG$3:AG106)-'Signal Verification0'!AG106)&lt;Constants!$B$15,ABS(MIN('Signal Verification0'!$AG$3:AG106)-'Signal Verification0'!AG106)&lt;Constants!$B$15),2,IF(D106&gt;0,1,0)),IF(D106&gt;0,1,0)),IF(ABS('Signal Verification1'!AG105)-ABS('Signal Verification0'!AG106)&gt;Constants!$B$14,IF(AND(ABS(MAX('Signal Verification1'!$AG$3:AG106)-'Signal Verification1'!AG106)&lt;Constants!$B$15,ABS(MIN('Signal Verification1'!$AG$3:AG106)-'Signal Verification1'!AG106)&lt;Constants!$B$15),2,IF(D106&gt;0,1,0)),IF(D106&gt;0,1,0))),IF(D106&gt;0,1,0))</f>
        <v>2</v>
      </c>
      <c r="D106">
        <f>IF(C105=2,ROUND(5*1000/Constants!$B$11,0),IF(D105&gt;0,D105-1,0))</f>
        <v>100</v>
      </c>
      <c r="E106">
        <f>IF(COUNTIF($D$3:D106,2)&gt;(Constants!$B$16*(1000/150)),2,0)</f>
        <v>0</v>
      </c>
      <c r="F106">
        <f t="shared" si="1"/>
        <v>0</v>
      </c>
      <c r="G106">
        <f>IF(ABS('Signal Verification0'!AT106-'Signal Verification1'!AT106)&gt;Constants!$B$17,2,IF(H106&gt;0,1,0))</f>
        <v>2</v>
      </c>
      <c r="H106">
        <f>IF(G105=2,ROUND(Constants!$B$18*(1000/150),0),IF(H105&gt;0,H105-1,0))</f>
        <v>7</v>
      </c>
    </row>
    <row r="107" spans="1:8">
      <c r="A107">
        <v>104</v>
      </c>
      <c r="B107">
        <f>IF(SIGN('Signal Verification0'!AQ107)=SIGN('Signal Verification1'!AQ107),IF(COUNTIF(B100:B106,2)&gt;0,1,0),2)</f>
        <v>0</v>
      </c>
      <c r="C107">
        <f>IF(AND(ABS('Signal Verification0'!AG107)&gt;0,ABS('Signal Verification1'!AG107)&gt;0),IF('Signal Verification0'!AG107&gt;'Signal Verification1'!AG107,IF(ABS('Signal Verification0'!AG106)-ABS('Signal Verification1'!AG107)&gt;Constants!$B$14,IF(AND(ABS(MAX('Signal Verification0'!$AG$3:AG107)-'Signal Verification0'!AG107)&lt;Constants!$B$15,ABS(MIN('Signal Verification0'!$AG$3:AG107)-'Signal Verification0'!AG107)&lt;Constants!$B$15),2,IF(D107&gt;0,1,0)),IF(D107&gt;0,1,0)),IF(ABS('Signal Verification1'!AG106)-ABS('Signal Verification0'!AG107)&gt;Constants!$B$14,IF(AND(ABS(MAX('Signal Verification1'!$AG$3:AG107)-'Signal Verification1'!AG107)&lt;Constants!$B$15,ABS(MIN('Signal Verification1'!$AG$3:AG107)-'Signal Verification1'!AG107)&lt;Constants!$B$15),2,IF(D107&gt;0,1,0)),IF(D107&gt;0,1,0))),IF(D107&gt;0,1,0))</f>
        <v>2</v>
      </c>
      <c r="D107">
        <f>IF(C106=2,ROUND(5*1000/Constants!$B$11,0),IF(D106&gt;0,D106-1,0))</f>
        <v>100</v>
      </c>
      <c r="E107">
        <f>IF(COUNTIF($D$3:D107,2)&gt;(Constants!$B$16*(1000/150)),2,0)</f>
        <v>0</v>
      </c>
      <c r="F107">
        <f t="shared" si="1"/>
        <v>0</v>
      </c>
      <c r="G107">
        <f>IF(ABS('Signal Verification0'!AT107-'Signal Verification1'!AT107)&gt;Constants!$B$17,2,IF(H107&gt;0,1,0))</f>
        <v>2</v>
      </c>
      <c r="H107">
        <f>IF(G106=2,ROUND(Constants!$B$18*(1000/150),0),IF(H106&gt;0,H106-1,0))</f>
        <v>7</v>
      </c>
    </row>
    <row r="108" spans="1:8">
      <c r="A108">
        <v>105</v>
      </c>
      <c r="B108">
        <f>IF(SIGN('Signal Verification0'!AQ108)=SIGN('Signal Verification1'!AQ108),IF(COUNTIF(B101:B107,2)&gt;0,1,0),2)</f>
        <v>0</v>
      </c>
      <c r="C108">
        <f>IF(AND(ABS('Signal Verification0'!AG108)&gt;0,ABS('Signal Verification1'!AG108)&gt;0),IF('Signal Verification0'!AG108&gt;'Signal Verification1'!AG108,IF(ABS('Signal Verification0'!AG107)-ABS('Signal Verification1'!AG108)&gt;Constants!$B$14,IF(AND(ABS(MAX('Signal Verification0'!$AG$3:AG108)-'Signal Verification0'!AG108)&lt;Constants!$B$15,ABS(MIN('Signal Verification0'!$AG$3:AG108)-'Signal Verification0'!AG108)&lt;Constants!$B$15),2,IF(D108&gt;0,1,0)),IF(D108&gt;0,1,0)),IF(ABS('Signal Verification1'!AG107)-ABS('Signal Verification0'!AG108)&gt;Constants!$B$14,IF(AND(ABS(MAX('Signal Verification1'!$AG$3:AG108)-'Signal Verification1'!AG108)&lt;Constants!$B$15,ABS(MIN('Signal Verification1'!$AG$3:AG108)-'Signal Verification1'!AG108)&lt;Constants!$B$15),2,IF(D108&gt;0,1,0)),IF(D108&gt;0,1,0))),IF(D108&gt;0,1,0))</f>
        <v>2</v>
      </c>
      <c r="D108">
        <f>IF(C107=2,ROUND(5*1000/Constants!$B$11,0),IF(D107&gt;0,D107-1,0))</f>
        <v>100</v>
      </c>
      <c r="E108">
        <f>IF(COUNTIF($D$3:D108,2)&gt;(Constants!$B$16*(1000/150)),2,0)</f>
        <v>0</v>
      </c>
      <c r="F108">
        <f t="shared" si="1"/>
        <v>0</v>
      </c>
      <c r="G108">
        <f>IF(ABS('Signal Verification0'!AT108-'Signal Verification1'!AT108)&gt;Constants!$B$17,2,IF(H108&gt;0,1,0))</f>
        <v>2</v>
      </c>
      <c r="H108">
        <f>IF(G107=2,ROUND(Constants!$B$18*(1000/150),0),IF(H107&gt;0,H107-1,0))</f>
        <v>7</v>
      </c>
    </row>
    <row r="109" spans="1:8">
      <c r="A109">
        <v>106</v>
      </c>
      <c r="B109">
        <f>IF(SIGN('Signal Verification0'!AQ109)=SIGN('Signal Verification1'!AQ109),IF(COUNTIF(B102:B108,2)&gt;0,1,0),2)</f>
        <v>0</v>
      </c>
      <c r="C109">
        <f>IF(AND(ABS('Signal Verification0'!AG109)&gt;0,ABS('Signal Verification1'!AG109)&gt;0),IF('Signal Verification0'!AG109&gt;'Signal Verification1'!AG109,IF(ABS('Signal Verification0'!AG108)-ABS('Signal Verification1'!AG109)&gt;Constants!$B$14,IF(AND(ABS(MAX('Signal Verification0'!$AG$3:AG109)-'Signal Verification0'!AG109)&lt;Constants!$B$15,ABS(MIN('Signal Verification0'!$AG$3:AG109)-'Signal Verification0'!AG109)&lt;Constants!$B$15),2,IF(D109&gt;0,1,0)),IF(D109&gt;0,1,0)),IF(ABS('Signal Verification1'!AG108)-ABS('Signal Verification0'!AG109)&gt;Constants!$B$14,IF(AND(ABS(MAX('Signal Verification1'!$AG$3:AG109)-'Signal Verification1'!AG109)&lt;Constants!$B$15,ABS(MIN('Signal Verification1'!$AG$3:AG109)-'Signal Verification1'!AG109)&lt;Constants!$B$15),2,IF(D109&gt;0,1,0)),IF(D109&gt;0,1,0))),IF(D109&gt;0,1,0))</f>
        <v>2</v>
      </c>
      <c r="D109">
        <f>IF(C108=2,ROUND(5*1000/Constants!$B$11,0),IF(D108&gt;0,D108-1,0))</f>
        <v>100</v>
      </c>
      <c r="E109">
        <f>IF(COUNTIF($D$3:D109,2)&gt;(Constants!$B$16*(1000/150)),2,0)</f>
        <v>0</v>
      </c>
      <c r="F109">
        <f t="shared" si="1"/>
        <v>0</v>
      </c>
      <c r="G109">
        <f>IF(ABS('Signal Verification0'!AT109-'Signal Verification1'!AT109)&gt;Constants!$B$17,2,IF(H109&gt;0,1,0))</f>
        <v>2</v>
      </c>
      <c r="H109">
        <f>IF(G108=2,ROUND(Constants!$B$18*(1000/150),0),IF(H108&gt;0,H108-1,0))</f>
        <v>7</v>
      </c>
    </row>
    <row r="110" spans="1:8">
      <c r="A110">
        <v>107</v>
      </c>
      <c r="B110">
        <f>IF(SIGN('Signal Verification0'!AQ110)=SIGN('Signal Verification1'!AQ110),IF(COUNTIF(B103:B109,2)&gt;0,1,0),2)</f>
        <v>0</v>
      </c>
      <c r="C110">
        <f>IF(AND(ABS('Signal Verification0'!AG110)&gt;0,ABS('Signal Verification1'!AG110)&gt;0),IF('Signal Verification0'!AG110&gt;'Signal Verification1'!AG110,IF(ABS('Signal Verification0'!AG109)-ABS('Signal Verification1'!AG110)&gt;Constants!$B$14,IF(AND(ABS(MAX('Signal Verification0'!$AG$3:AG110)-'Signal Verification0'!AG110)&lt;Constants!$B$15,ABS(MIN('Signal Verification0'!$AG$3:AG110)-'Signal Verification0'!AG110)&lt;Constants!$B$15),2,IF(D110&gt;0,1,0)),IF(D110&gt;0,1,0)),IF(ABS('Signal Verification1'!AG109)-ABS('Signal Verification0'!AG110)&gt;Constants!$B$14,IF(AND(ABS(MAX('Signal Verification1'!$AG$3:AG110)-'Signal Verification1'!AG110)&lt;Constants!$B$15,ABS(MIN('Signal Verification1'!$AG$3:AG110)-'Signal Verification1'!AG110)&lt;Constants!$B$15),2,IF(D110&gt;0,1,0)),IF(D110&gt;0,1,0))),IF(D110&gt;0,1,0))</f>
        <v>2</v>
      </c>
      <c r="D110">
        <f>IF(C109=2,ROUND(5*1000/Constants!$B$11,0),IF(D109&gt;0,D109-1,0))</f>
        <v>100</v>
      </c>
      <c r="E110">
        <f>IF(COUNTIF($D$3:D110,2)&gt;(Constants!$B$16*(1000/150)),2,0)</f>
        <v>0</v>
      </c>
      <c r="F110">
        <f t="shared" si="1"/>
        <v>0</v>
      </c>
      <c r="G110">
        <f>IF(ABS('Signal Verification0'!AT110-'Signal Verification1'!AT110)&gt;Constants!$B$17,2,IF(H110&gt;0,1,0))</f>
        <v>2</v>
      </c>
      <c r="H110">
        <f>IF(G109=2,ROUND(Constants!$B$18*(1000/150),0),IF(H109&gt;0,H109-1,0))</f>
        <v>7</v>
      </c>
    </row>
    <row r="111" spans="1:8">
      <c r="A111">
        <v>108</v>
      </c>
      <c r="B111">
        <f>IF(SIGN('Signal Verification0'!AQ111)=SIGN('Signal Verification1'!AQ111),IF(COUNTIF(B104:B110,2)&gt;0,1,0),2)</f>
        <v>0</v>
      </c>
      <c r="C111">
        <f>IF(AND(ABS('Signal Verification0'!AG111)&gt;0,ABS('Signal Verification1'!AG111)&gt;0),IF('Signal Verification0'!AG111&gt;'Signal Verification1'!AG111,IF(ABS('Signal Verification0'!AG110)-ABS('Signal Verification1'!AG111)&gt;Constants!$B$14,IF(AND(ABS(MAX('Signal Verification0'!$AG$3:AG111)-'Signal Verification0'!AG111)&lt;Constants!$B$15,ABS(MIN('Signal Verification0'!$AG$3:AG111)-'Signal Verification0'!AG111)&lt;Constants!$B$15),2,IF(D111&gt;0,1,0)),IF(D111&gt;0,1,0)),IF(ABS('Signal Verification1'!AG110)-ABS('Signal Verification0'!AG111)&gt;Constants!$B$14,IF(AND(ABS(MAX('Signal Verification1'!$AG$3:AG111)-'Signal Verification1'!AG111)&lt;Constants!$B$15,ABS(MIN('Signal Verification1'!$AG$3:AG111)-'Signal Verification1'!AG111)&lt;Constants!$B$15),2,IF(D111&gt;0,1,0)),IF(D111&gt;0,1,0))),IF(D111&gt;0,1,0))</f>
        <v>2</v>
      </c>
      <c r="D111">
        <f>IF(C110=2,ROUND(5*1000/Constants!$B$11,0),IF(D110&gt;0,D110-1,0))</f>
        <v>100</v>
      </c>
      <c r="E111">
        <f>IF(COUNTIF($D$3:D111,2)&gt;(Constants!$B$16*(1000/150)),2,0)</f>
        <v>0</v>
      </c>
      <c r="F111">
        <f t="shared" si="1"/>
        <v>0</v>
      </c>
      <c r="G111">
        <f>IF(ABS('Signal Verification0'!AT111-'Signal Verification1'!AT111)&gt;Constants!$B$17,2,IF(H111&gt;0,1,0))</f>
        <v>2</v>
      </c>
      <c r="H111">
        <f>IF(G110=2,ROUND(Constants!$B$18*(1000/150),0),IF(H110&gt;0,H110-1,0))</f>
        <v>7</v>
      </c>
    </row>
    <row r="112" spans="1:8">
      <c r="A112">
        <v>109</v>
      </c>
      <c r="B112">
        <f>IF(SIGN('Signal Verification0'!AQ112)=SIGN('Signal Verification1'!AQ112),IF(COUNTIF(B105:B111,2)&gt;0,1,0),2)</f>
        <v>0</v>
      </c>
      <c r="C112">
        <f>IF(AND(ABS('Signal Verification0'!AG112)&gt;0,ABS('Signal Verification1'!AG112)&gt;0),IF('Signal Verification0'!AG112&gt;'Signal Verification1'!AG112,IF(ABS('Signal Verification0'!AG111)-ABS('Signal Verification1'!AG112)&gt;Constants!$B$14,IF(AND(ABS(MAX('Signal Verification0'!$AG$3:AG112)-'Signal Verification0'!AG112)&lt;Constants!$B$15,ABS(MIN('Signal Verification0'!$AG$3:AG112)-'Signal Verification0'!AG112)&lt;Constants!$B$15),2,IF(D112&gt;0,1,0)),IF(D112&gt;0,1,0)),IF(ABS('Signal Verification1'!AG111)-ABS('Signal Verification0'!AG112)&gt;Constants!$B$14,IF(AND(ABS(MAX('Signal Verification1'!$AG$3:AG112)-'Signal Verification1'!AG112)&lt;Constants!$B$15,ABS(MIN('Signal Verification1'!$AG$3:AG112)-'Signal Verification1'!AG112)&lt;Constants!$B$15),2,IF(D112&gt;0,1,0)),IF(D112&gt;0,1,0))),IF(D112&gt;0,1,0))</f>
        <v>2</v>
      </c>
      <c r="D112">
        <f>IF(C111=2,ROUND(5*1000/Constants!$B$11,0),IF(D111&gt;0,D111-1,0))</f>
        <v>100</v>
      </c>
      <c r="E112">
        <f>IF(COUNTIF($D$3:D112,2)&gt;(Constants!$B$16*(1000/150)),2,0)</f>
        <v>0</v>
      </c>
      <c r="F112">
        <f t="shared" si="1"/>
        <v>0</v>
      </c>
      <c r="G112">
        <f>IF(ABS('Signal Verification0'!AT112-'Signal Verification1'!AT112)&gt;Constants!$B$17,2,IF(H112&gt;0,1,0))</f>
        <v>2</v>
      </c>
      <c r="H112">
        <f>IF(G111=2,ROUND(Constants!$B$18*(1000/150),0),IF(H111&gt;0,H111-1,0))</f>
        <v>7</v>
      </c>
    </row>
    <row r="113" spans="1:8">
      <c r="A113">
        <v>110</v>
      </c>
      <c r="B113">
        <f>IF(SIGN('Signal Verification0'!AQ113)=SIGN('Signal Verification1'!AQ113),IF(COUNTIF(B106:B112,2)&gt;0,1,0),2)</f>
        <v>0</v>
      </c>
      <c r="C113">
        <f>IF(AND(ABS('Signal Verification0'!AG113)&gt;0,ABS('Signal Verification1'!AG113)&gt;0),IF('Signal Verification0'!AG113&gt;'Signal Verification1'!AG113,IF(ABS('Signal Verification0'!AG112)-ABS('Signal Verification1'!AG113)&gt;Constants!$B$14,IF(AND(ABS(MAX('Signal Verification0'!$AG$3:AG113)-'Signal Verification0'!AG113)&lt;Constants!$B$15,ABS(MIN('Signal Verification0'!$AG$3:AG113)-'Signal Verification0'!AG113)&lt;Constants!$B$15),2,IF(D113&gt;0,1,0)),IF(D113&gt;0,1,0)),IF(ABS('Signal Verification1'!AG112)-ABS('Signal Verification0'!AG113)&gt;Constants!$B$14,IF(AND(ABS(MAX('Signal Verification1'!$AG$3:AG113)-'Signal Verification1'!AG113)&lt;Constants!$B$15,ABS(MIN('Signal Verification1'!$AG$3:AG113)-'Signal Verification1'!AG113)&lt;Constants!$B$15),2,IF(D113&gt;0,1,0)),IF(D113&gt;0,1,0))),IF(D113&gt;0,1,0))</f>
        <v>2</v>
      </c>
      <c r="D113">
        <f>IF(C112=2,ROUND(5*1000/Constants!$B$11,0),IF(D112&gt;0,D112-1,0))</f>
        <v>100</v>
      </c>
      <c r="E113">
        <f>IF(COUNTIF($D$3:D113,2)&gt;(Constants!$B$16*(1000/150)),2,0)</f>
        <v>0</v>
      </c>
      <c r="F113">
        <f t="shared" si="1"/>
        <v>0</v>
      </c>
      <c r="G113">
        <f>IF(ABS('Signal Verification0'!AT113-'Signal Verification1'!AT113)&gt;Constants!$B$17,2,IF(H113&gt;0,1,0))</f>
        <v>2</v>
      </c>
      <c r="H113">
        <f>IF(G112=2,ROUND(Constants!$B$18*(1000/150),0),IF(H112&gt;0,H112-1,0))</f>
        <v>7</v>
      </c>
    </row>
    <row r="114" spans="1:8">
      <c r="A114">
        <v>111</v>
      </c>
      <c r="B114">
        <f>IF(SIGN('Signal Verification0'!AQ114)=SIGN('Signal Verification1'!AQ114),IF(COUNTIF(B107:B113,2)&gt;0,1,0),2)</f>
        <v>0</v>
      </c>
      <c r="C114">
        <f>IF(AND(ABS('Signal Verification0'!AG114)&gt;0,ABS('Signal Verification1'!AG114)&gt;0),IF('Signal Verification0'!AG114&gt;'Signal Verification1'!AG114,IF(ABS('Signal Verification0'!AG113)-ABS('Signal Verification1'!AG114)&gt;Constants!$B$14,IF(AND(ABS(MAX('Signal Verification0'!$AG$3:AG114)-'Signal Verification0'!AG114)&lt;Constants!$B$15,ABS(MIN('Signal Verification0'!$AG$3:AG114)-'Signal Verification0'!AG114)&lt;Constants!$B$15),2,IF(D114&gt;0,1,0)),IF(D114&gt;0,1,0)),IF(ABS('Signal Verification1'!AG113)-ABS('Signal Verification0'!AG114)&gt;Constants!$B$14,IF(AND(ABS(MAX('Signal Verification1'!$AG$3:AG114)-'Signal Verification1'!AG114)&lt;Constants!$B$15,ABS(MIN('Signal Verification1'!$AG$3:AG114)-'Signal Verification1'!AG114)&lt;Constants!$B$15),2,IF(D114&gt;0,1,0)),IF(D114&gt;0,1,0))),IF(D114&gt;0,1,0))</f>
        <v>2</v>
      </c>
      <c r="D114">
        <f>IF(C113=2,ROUND(5*1000/Constants!$B$11,0),IF(D113&gt;0,D113-1,0))</f>
        <v>100</v>
      </c>
      <c r="E114">
        <f>IF(COUNTIF($D$3:D114,2)&gt;(Constants!$B$16*(1000/150)),2,0)</f>
        <v>0</v>
      </c>
      <c r="F114">
        <f t="shared" si="1"/>
        <v>0</v>
      </c>
      <c r="G114">
        <f>IF(ABS('Signal Verification0'!AT114-'Signal Verification1'!AT114)&gt;Constants!$B$17,2,IF(H114&gt;0,1,0))</f>
        <v>2</v>
      </c>
      <c r="H114">
        <f>IF(G113=2,ROUND(Constants!$B$18*(1000/150),0),IF(H113&gt;0,H113-1,0))</f>
        <v>7</v>
      </c>
    </row>
    <row r="115" spans="1:8">
      <c r="A115">
        <v>112</v>
      </c>
      <c r="B115">
        <f>IF(SIGN('Signal Verification0'!AQ115)=SIGN('Signal Verification1'!AQ115),IF(COUNTIF(B108:B114,2)&gt;0,1,0),2)</f>
        <v>0</v>
      </c>
      <c r="C115">
        <f>IF(AND(ABS('Signal Verification0'!AG115)&gt;0,ABS('Signal Verification1'!AG115)&gt;0),IF('Signal Verification0'!AG115&gt;'Signal Verification1'!AG115,IF(ABS('Signal Verification0'!AG114)-ABS('Signal Verification1'!AG115)&gt;Constants!$B$14,IF(AND(ABS(MAX('Signal Verification0'!$AG$3:AG115)-'Signal Verification0'!AG115)&lt;Constants!$B$15,ABS(MIN('Signal Verification0'!$AG$3:AG115)-'Signal Verification0'!AG115)&lt;Constants!$B$15),2,IF(D115&gt;0,1,0)),IF(D115&gt;0,1,0)),IF(ABS('Signal Verification1'!AG114)-ABS('Signal Verification0'!AG115)&gt;Constants!$B$14,IF(AND(ABS(MAX('Signal Verification1'!$AG$3:AG115)-'Signal Verification1'!AG115)&lt;Constants!$B$15,ABS(MIN('Signal Verification1'!$AG$3:AG115)-'Signal Verification1'!AG115)&lt;Constants!$B$15),2,IF(D115&gt;0,1,0)),IF(D115&gt;0,1,0))),IF(D115&gt;0,1,0))</f>
        <v>2</v>
      </c>
      <c r="D115">
        <f>IF(C114=2,ROUND(5*1000/Constants!$B$11,0),IF(D114&gt;0,D114-1,0))</f>
        <v>100</v>
      </c>
      <c r="E115">
        <f>IF(COUNTIF($D$3:D115,2)&gt;(Constants!$B$16*(1000/150)),2,0)</f>
        <v>0</v>
      </c>
      <c r="F115">
        <f t="shared" si="1"/>
        <v>0</v>
      </c>
      <c r="G115">
        <f>IF(ABS('Signal Verification0'!AT115-'Signal Verification1'!AT115)&gt;Constants!$B$17,2,IF(H115&gt;0,1,0))</f>
        <v>2</v>
      </c>
      <c r="H115">
        <f>IF(G114=2,ROUND(Constants!$B$18*(1000/150),0),IF(H114&gt;0,H114-1,0))</f>
        <v>7</v>
      </c>
    </row>
    <row r="116" spans="1:8">
      <c r="A116">
        <v>113</v>
      </c>
      <c r="B116">
        <f>IF(SIGN('Signal Verification0'!AQ116)=SIGN('Signal Verification1'!AQ116),IF(COUNTIF(B109:B115,2)&gt;0,1,0),2)</f>
        <v>0</v>
      </c>
      <c r="C116">
        <f>IF(AND(ABS('Signal Verification0'!AG116)&gt;0,ABS('Signal Verification1'!AG116)&gt;0),IF('Signal Verification0'!AG116&gt;'Signal Verification1'!AG116,IF(ABS('Signal Verification0'!AG115)-ABS('Signal Verification1'!AG116)&gt;Constants!$B$14,IF(AND(ABS(MAX('Signal Verification0'!$AG$3:AG116)-'Signal Verification0'!AG116)&lt;Constants!$B$15,ABS(MIN('Signal Verification0'!$AG$3:AG116)-'Signal Verification0'!AG116)&lt;Constants!$B$15),2,IF(D116&gt;0,1,0)),IF(D116&gt;0,1,0)),IF(ABS('Signal Verification1'!AG115)-ABS('Signal Verification0'!AG116)&gt;Constants!$B$14,IF(AND(ABS(MAX('Signal Verification1'!$AG$3:AG116)-'Signal Verification1'!AG116)&lt;Constants!$B$15,ABS(MIN('Signal Verification1'!$AG$3:AG116)-'Signal Verification1'!AG116)&lt;Constants!$B$15),2,IF(D116&gt;0,1,0)),IF(D116&gt;0,1,0))),IF(D116&gt;0,1,0))</f>
        <v>2</v>
      </c>
      <c r="D116">
        <f>IF(C115=2,ROUND(5*1000/Constants!$B$11,0),IF(D115&gt;0,D115-1,0))</f>
        <v>100</v>
      </c>
      <c r="E116">
        <f>IF(COUNTIF($D$3:D116,2)&gt;(Constants!$B$16*(1000/150)),2,0)</f>
        <v>0</v>
      </c>
      <c r="F116">
        <f t="shared" si="1"/>
        <v>0</v>
      </c>
      <c r="G116">
        <f>IF(ABS('Signal Verification0'!AT116-'Signal Verification1'!AT116)&gt;Constants!$B$17,2,IF(H116&gt;0,1,0))</f>
        <v>2</v>
      </c>
      <c r="H116">
        <f>IF(G115=2,ROUND(Constants!$B$18*(1000/150),0),IF(H115&gt;0,H115-1,0))</f>
        <v>7</v>
      </c>
    </row>
    <row r="117" spans="1:8">
      <c r="A117">
        <v>114</v>
      </c>
      <c r="B117">
        <f>IF(SIGN('Signal Verification0'!AQ117)=SIGN('Signal Verification1'!AQ117),IF(COUNTIF(B110:B116,2)&gt;0,1,0),2)</f>
        <v>0</v>
      </c>
      <c r="C117">
        <f>IF(AND(ABS('Signal Verification0'!AG117)&gt;0,ABS('Signal Verification1'!AG117)&gt;0),IF('Signal Verification0'!AG117&gt;'Signal Verification1'!AG117,IF(ABS('Signal Verification0'!AG116)-ABS('Signal Verification1'!AG117)&gt;Constants!$B$14,IF(AND(ABS(MAX('Signal Verification0'!$AG$3:AG117)-'Signal Verification0'!AG117)&lt;Constants!$B$15,ABS(MIN('Signal Verification0'!$AG$3:AG117)-'Signal Verification0'!AG117)&lt;Constants!$B$15),2,IF(D117&gt;0,1,0)),IF(D117&gt;0,1,0)),IF(ABS('Signal Verification1'!AG116)-ABS('Signal Verification0'!AG117)&gt;Constants!$B$14,IF(AND(ABS(MAX('Signal Verification1'!$AG$3:AG117)-'Signal Verification1'!AG117)&lt;Constants!$B$15,ABS(MIN('Signal Verification1'!$AG$3:AG117)-'Signal Verification1'!AG117)&lt;Constants!$B$15),2,IF(D117&gt;0,1,0)),IF(D117&gt;0,1,0))),IF(D117&gt;0,1,0))</f>
        <v>2</v>
      </c>
      <c r="D117">
        <f>IF(C116=2,ROUND(5*1000/Constants!$B$11,0),IF(D116&gt;0,D116-1,0))</f>
        <v>100</v>
      </c>
      <c r="E117">
        <f>IF(COUNTIF($D$3:D117,2)&gt;(Constants!$B$16*(1000/150)),2,0)</f>
        <v>0</v>
      </c>
      <c r="F117">
        <f t="shared" si="1"/>
        <v>0</v>
      </c>
      <c r="G117">
        <f>IF(ABS('Signal Verification0'!AT117-'Signal Verification1'!AT117)&gt;Constants!$B$17,2,IF(H117&gt;0,1,0))</f>
        <v>2</v>
      </c>
      <c r="H117">
        <f>IF(G116=2,ROUND(Constants!$B$18*(1000/150),0),IF(H116&gt;0,H116-1,0))</f>
        <v>7</v>
      </c>
    </row>
    <row r="118" spans="1:8">
      <c r="A118">
        <v>115</v>
      </c>
      <c r="B118">
        <f>IF(SIGN('Signal Verification0'!AQ118)=SIGN('Signal Verification1'!AQ118),IF(COUNTIF(B111:B117,2)&gt;0,1,0),2)</f>
        <v>0</v>
      </c>
      <c r="C118">
        <f>IF(AND(ABS('Signal Verification0'!AG118)&gt;0,ABS('Signal Verification1'!AG118)&gt;0),IF('Signal Verification0'!AG118&gt;'Signal Verification1'!AG118,IF(ABS('Signal Verification0'!AG117)-ABS('Signal Verification1'!AG118)&gt;Constants!$B$14,IF(AND(ABS(MAX('Signal Verification0'!$AG$3:AG118)-'Signal Verification0'!AG118)&lt;Constants!$B$15,ABS(MIN('Signal Verification0'!$AG$3:AG118)-'Signal Verification0'!AG118)&lt;Constants!$B$15),2,IF(D118&gt;0,1,0)),IF(D118&gt;0,1,0)),IF(ABS('Signal Verification1'!AG117)-ABS('Signal Verification0'!AG118)&gt;Constants!$B$14,IF(AND(ABS(MAX('Signal Verification1'!$AG$3:AG118)-'Signal Verification1'!AG118)&lt;Constants!$B$15,ABS(MIN('Signal Verification1'!$AG$3:AG118)-'Signal Verification1'!AG118)&lt;Constants!$B$15),2,IF(D118&gt;0,1,0)),IF(D118&gt;0,1,0))),IF(D118&gt;0,1,0))</f>
        <v>2</v>
      </c>
      <c r="D118">
        <f>IF(C117=2,ROUND(5*1000/Constants!$B$11,0),IF(D117&gt;0,D117-1,0))</f>
        <v>100</v>
      </c>
      <c r="E118">
        <f>IF(COUNTIF($D$3:D118,2)&gt;(Constants!$B$16*(1000/150)),2,0)</f>
        <v>0</v>
      </c>
      <c r="F118">
        <f t="shared" si="1"/>
        <v>0</v>
      </c>
      <c r="G118">
        <f>IF(ABS('Signal Verification0'!AT118-'Signal Verification1'!AT118)&gt;Constants!$B$17,2,IF(H118&gt;0,1,0))</f>
        <v>2</v>
      </c>
      <c r="H118">
        <f>IF(G117=2,ROUND(Constants!$B$18*(1000/150),0),IF(H117&gt;0,H117-1,0))</f>
        <v>7</v>
      </c>
    </row>
    <row r="119" spans="1:8">
      <c r="A119">
        <v>116</v>
      </c>
      <c r="B119">
        <f>IF(SIGN('Signal Verification0'!AQ119)=SIGN('Signal Verification1'!AQ119),IF(COUNTIF(B112:B118,2)&gt;0,1,0),2)</f>
        <v>0</v>
      </c>
      <c r="C119">
        <f>IF(AND(ABS('Signal Verification0'!AG119)&gt;0,ABS('Signal Verification1'!AG119)&gt;0),IF('Signal Verification0'!AG119&gt;'Signal Verification1'!AG119,IF(ABS('Signal Verification0'!AG118)-ABS('Signal Verification1'!AG119)&gt;Constants!$B$14,IF(AND(ABS(MAX('Signal Verification0'!$AG$3:AG119)-'Signal Verification0'!AG119)&lt;Constants!$B$15,ABS(MIN('Signal Verification0'!$AG$3:AG119)-'Signal Verification0'!AG119)&lt;Constants!$B$15),2,IF(D119&gt;0,1,0)),IF(D119&gt;0,1,0)),IF(ABS('Signal Verification1'!AG118)-ABS('Signal Verification0'!AG119)&gt;Constants!$B$14,IF(AND(ABS(MAX('Signal Verification1'!$AG$3:AG119)-'Signal Verification1'!AG119)&lt;Constants!$B$15,ABS(MIN('Signal Verification1'!$AG$3:AG119)-'Signal Verification1'!AG119)&lt;Constants!$B$15),2,IF(D119&gt;0,1,0)),IF(D119&gt;0,1,0))),IF(D119&gt;0,1,0))</f>
        <v>2</v>
      </c>
      <c r="D119">
        <f>IF(C118=2,ROUND(5*1000/Constants!$B$11,0),IF(D118&gt;0,D118-1,0))</f>
        <v>100</v>
      </c>
      <c r="E119">
        <f>IF(COUNTIF($D$3:D119,2)&gt;(Constants!$B$16*(1000/150)),2,0)</f>
        <v>0</v>
      </c>
      <c r="F119">
        <f t="shared" si="1"/>
        <v>0</v>
      </c>
      <c r="G119">
        <f>IF(ABS('Signal Verification0'!AT119-'Signal Verification1'!AT119)&gt;Constants!$B$17,2,IF(H119&gt;0,1,0))</f>
        <v>2</v>
      </c>
      <c r="H119">
        <f>IF(G118=2,ROUND(Constants!$B$18*(1000/150),0),IF(H118&gt;0,H118-1,0))</f>
        <v>7</v>
      </c>
    </row>
    <row r="120" spans="1:8">
      <c r="A120">
        <v>117</v>
      </c>
      <c r="B120">
        <f>IF(SIGN('Signal Verification0'!AQ120)=SIGN('Signal Verification1'!AQ120),IF(COUNTIF(B113:B119,2)&gt;0,1,0),2)</f>
        <v>0</v>
      </c>
      <c r="C120">
        <f>IF(AND(ABS('Signal Verification0'!AG120)&gt;0,ABS('Signal Verification1'!AG120)&gt;0),IF('Signal Verification0'!AG120&gt;'Signal Verification1'!AG120,IF(ABS('Signal Verification0'!AG119)-ABS('Signal Verification1'!AG120)&gt;Constants!$B$14,IF(AND(ABS(MAX('Signal Verification0'!$AG$3:AG120)-'Signal Verification0'!AG120)&lt;Constants!$B$15,ABS(MIN('Signal Verification0'!$AG$3:AG120)-'Signal Verification0'!AG120)&lt;Constants!$B$15),2,IF(D120&gt;0,1,0)),IF(D120&gt;0,1,0)),IF(ABS('Signal Verification1'!AG119)-ABS('Signal Verification0'!AG120)&gt;Constants!$B$14,IF(AND(ABS(MAX('Signal Verification1'!$AG$3:AG120)-'Signal Verification1'!AG120)&lt;Constants!$B$15,ABS(MIN('Signal Verification1'!$AG$3:AG120)-'Signal Verification1'!AG120)&lt;Constants!$B$15),2,IF(D120&gt;0,1,0)),IF(D120&gt;0,1,0))),IF(D120&gt;0,1,0))</f>
        <v>2</v>
      </c>
      <c r="D120">
        <f>IF(C119=2,ROUND(5*1000/Constants!$B$11,0),IF(D119&gt;0,D119-1,0))</f>
        <v>100</v>
      </c>
      <c r="E120">
        <f>IF(COUNTIF($D$3:D120,2)&gt;(Constants!$B$16*(1000/150)),2,0)</f>
        <v>0</v>
      </c>
      <c r="F120">
        <f t="shared" si="1"/>
        <v>0</v>
      </c>
      <c r="G120">
        <f>IF(ABS('Signal Verification0'!AT120-'Signal Verification1'!AT120)&gt;Constants!$B$17,2,IF(H120&gt;0,1,0))</f>
        <v>2</v>
      </c>
      <c r="H120">
        <f>IF(G119=2,ROUND(Constants!$B$18*(1000/150),0),IF(H119&gt;0,H119-1,0))</f>
        <v>7</v>
      </c>
    </row>
    <row r="121" spans="1:8">
      <c r="A121">
        <v>118</v>
      </c>
      <c r="B121">
        <f>IF(SIGN('Signal Verification0'!AQ121)=SIGN('Signal Verification1'!AQ121),IF(COUNTIF(B114:B120,2)&gt;0,1,0),2)</f>
        <v>0</v>
      </c>
      <c r="C121">
        <f>IF(AND(ABS('Signal Verification0'!AG121)&gt;0,ABS('Signal Verification1'!AG121)&gt;0),IF('Signal Verification0'!AG121&gt;'Signal Verification1'!AG121,IF(ABS('Signal Verification0'!AG120)-ABS('Signal Verification1'!AG121)&gt;Constants!$B$14,IF(AND(ABS(MAX('Signal Verification0'!$AG$3:AG121)-'Signal Verification0'!AG121)&lt;Constants!$B$15,ABS(MIN('Signal Verification0'!$AG$3:AG121)-'Signal Verification0'!AG121)&lt;Constants!$B$15),2,IF(D121&gt;0,1,0)),IF(D121&gt;0,1,0)),IF(ABS('Signal Verification1'!AG120)-ABS('Signal Verification0'!AG121)&gt;Constants!$B$14,IF(AND(ABS(MAX('Signal Verification1'!$AG$3:AG121)-'Signal Verification1'!AG121)&lt;Constants!$B$15,ABS(MIN('Signal Verification1'!$AG$3:AG121)-'Signal Verification1'!AG121)&lt;Constants!$B$15),2,IF(D121&gt;0,1,0)),IF(D121&gt;0,1,0))),IF(D121&gt;0,1,0))</f>
        <v>2</v>
      </c>
      <c r="D121">
        <f>IF(C120=2,ROUND(5*1000/Constants!$B$11,0),IF(D120&gt;0,D120-1,0))</f>
        <v>100</v>
      </c>
      <c r="E121">
        <f>IF(COUNTIF($D$3:D121,2)&gt;(Constants!$B$16*(1000/150)),2,0)</f>
        <v>0</v>
      </c>
      <c r="F121">
        <f t="shared" si="1"/>
        <v>0</v>
      </c>
      <c r="G121">
        <f>IF(ABS('Signal Verification0'!AT121-'Signal Verification1'!AT121)&gt;Constants!$B$17,2,IF(H121&gt;0,1,0))</f>
        <v>2</v>
      </c>
      <c r="H121">
        <f>IF(G120=2,ROUND(Constants!$B$18*(1000/150),0),IF(H120&gt;0,H120-1,0))</f>
        <v>7</v>
      </c>
    </row>
    <row r="122" spans="1:8">
      <c r="A122">
        <v>119</v>
      </c>
      <c r="B122">
        <f>IF(SIGN('Signal Verification0'!AQ122)=SIGN('Signal Verification1'!AQ122),IF(COUNTIF(B115:B121,2)&gt;0,1,0),2)</f>
        <v>0</v>
      </c>
      <c r="C122">
        <f>IF(AND(ABS('Signal Verification0'!AG122)&gt;0,ABS('Signal Verification1'!AG122)&gt;0),IF('Signal Verification0'!AG122&gt;'Signal Verification1'!AG122,IF(ABS('Signal Verification0'!AG121)-ABS('Signal Verification1'!AG122)&gt;Constants!$B$14,IF(AND(ABS(MAX('Signal Verification0'!$AG$3:AG122)-'Signal Verification0'!AG122)&lt;Constants!$B$15,ABS(MIN('Signal Verification0'!$AG$3:AG122)-'Signal Verification0'!AG122)&lt;Constants!$B$15),2,IF(D122&gt;0,1,0)),IF(D122&gt;0,1,0)),IF(ABS('Signal Verification1'!AG121)-ABS('Signal Verification0'!AG122)&gt;Constants!$B$14,IF(AND(ABS(MAX('Signal Verification1'!$AG$3:AG122)-'Signal Verification1'!AG122)&lt;Constants!$B$15,ABS(MIN('Signal Verification1'!$AG$3:AG122)-'Signal Verification1'!AG122)&lt;Constants!$B$15),2,IF(D122&gt;0,1,0)),IF(D122&gt;0,1,0))),IF(D122&gt;0,1,0))</f>
        <v>2</v>
      </c>
      <c r="D122">
        <f>IF(C121=2,ROUND(5*1000/Constants!$B$11,0),IF(D121&gt;0,D121-1,0))</f>
        <v>100</v>
      </c>
      <c r="E122">
        <f>IF(COUNTIF($D$3:D122,2)&gt;(Constants!$B$16*(1000/150)),2,0)</f>
        <v>0</v>
      </c>
      <c r="F122">
        <f t="shared" si="1"/>
        <v>0</v>
      </c>
      <c r="G122">
        <f>IF(ABS('Signal Verification0'!AT122-'Signal Verification1'!AT122)&gt;Constants!$B$17,2,IF(H122&gt;0,1,0))</f>
        <v>2</v>
      </c>
      <c r="H122">
        <f>IF(G121=2,ROUND(Constants!$B$18*(1000/150),0),IF(H121&gt;0,H121-1,0))</f>
        <v>7</v>
      </c>
    </row>
    <row r="123" spans="1:8">
      <c r="A123">
        <v>120</v>
      </c>
      <c r="B123">
        <f>IF(SIGN('Signal Verification0'!AQ123)=SIGN('Signal Verification1'!AQ123),IF(COUNTIF(B116:B122,2)&gt;0,1,0),2)</f>
        <v>0</v>
      </c>
      <c r="C123">
        <f>IF(AND(ABS('Signal Verification0'!AG123)&gt;0,ABS('Signal Verification1'!AG123)&gt;0),IF('Signal Verification0'!AG123&gt;'Signal Verification1'!AG123,IF(ABS('Signal Verification0'!AG122)-ABS('Signal Verification1'!AG123)&gt;Constants!$B$14,IF(AND(ABS(MAX('Signal Verification0'!$AG$3:AG123)-'Signal Verification0'!AG123)&lt;Constants!$B$15,ABS(MIN('Signal Verification0'!$AG$3:AG123)-'Signal Verification0'!AG123)&lt;Constants!$B$15),2,IF(D123&gt;0,1,0)),IF(D123&gt;0,1,0)),IF(ABS('Signal Verification1'!AG122)-ABS('Signal Verification0'!AG123)&gt;Constants!$B$14,IF(AND(ABS(MAX('Signal Verification1'!$AG$3:AG123)-'Signal Verification1'!AG123)&lt;Constants!$B$15,ABS(MIN('Signal Verification1'!$AG$3:AG123)-'Signal Verification1'!AG123)&lt;Constants!$B$15),2,IF(D123&gt;0,1,0)),IF(D123&gt;0,1,0))),IF(D123&gt;0,1,0))</f>
        <v>2</v>
      </c>
      <c r="D123">
        <f>IF(C122=2,ROUND(5*1000/Constants!$B$11,0),IF(D122&gt;0,D122-1,0))</f>
        <v>100</v>
      </c>
      <c r="E123">
        <f>IF(COUNTIF($D$3:D123,2)&gt;(Constants!$B$16*(1000/150)),2,0)</f>
        <v>0</v>
      </c>
      <c r="F123">
        <f t="shared" si="1"/>
        <v>0</v>
      </c>
      <c r="G123">
        <f>IF(ABS('Signal Verification0'!AT123-'Signal Verification1'!AT123)&gt;Constants!$B$17,2,IF(H123&gt;0,1,0))</f>
        <v>2</v>
      </c>
      <c r="H123">
        <f>IF(G122=2,ROUND(Constants!$B$18*(1000/150),0),IF(H122&gt;0,H122-1,0))</f>
        <v>7</v>
      </c>
    </row>
    <row r="124" spans="1:8">
      <c r="A124">
        <v>121</v>
      </c>
      <c r="B124">
        <f>IF(SIGN('Signal Verification0'!AQ124)=SIGN('Signal Verification1'!AQ124),IF(COUNTIF(B117:B123,2)&gt;0,1,0),2)</f>
        <v>0</v>
      </c>
      <c r="C124">
        <f>IF(AND(ABS('Signal Verification0'!AG124)&gt;0,ABS('Signal Verification1'!AG124)&gt;0),IF('Signal Verification0'!AG124&gt;'Signal Verification1'!AG124,IF(ABS('Signal Verification0'!AG123)-ABS('Signal Verification1'!AG124)&gt;Constants!$B$14,IF(AND(ABS(MAX('Signal Verification0'!$AG$3:AG124)-'Signal Verification0'!AG124)&lt;Constants!$B$15,ABS(MIN('Signal Verification0'!$AG$3:AG124)-'Signal Verification0'!AG124)&lt;Constants!$B$15),2,IF(D124&gt;0,1,0)),IF(D124&gt;0,1,0)),IF(ABS('Signal Verification1'!AG123)-ABS('Signal Verification0'!AG124)&gt;Constants!$B$14,IF(AND(ABS(MAX('Signal Verification1'!$AG$3:AG124)-'Signal Verification1'!AG124)&lt;Constants!$B$15,ABS(MIN('Signal Verification1'!$AG$3:AG124)-'Signal Verification1'!AG124)&lt;Constants!$B$15),2,IF(D124&gt;0,1,0)),IF(D124&gt;0,1,0))),IF(D124&gt;0,1,0))</f>
        <v>2</v>
      </c>
      <c r="D124">
        <f>IF(C123=2,ROUND(5*1000/Constants!$B$11,0),IF(D123&gt;0,D123-1,0))</f>
        <v>100</v>
      </c>
      <c r="E124">
        <f>IF(COUNTIF($D$3:D124,2)&gt;(Constants!$B$16*(1000/150)),2,0)</f>
        <v>0</v>
      </c>
      <c r="F124">
        <f t="shared" si="1"/>
        <v>0</v>
      </c>
      <c r="G124">
        <f>IF(ABS('Signal Verification0'!AT124-'Signal Verification1'!AT124)&gt;Constants!$B$17,2,IF(H124&gt;0,1,0))</f>
        <v>2</v>
      </c>
      <c r="H124">
        <f>IF(G123=2,ROUND(Constants!$B$18*(1000/150),0),IF(H123&gt;0,H123-1,0))</f>
        <v>7</v>
      </c>
    </row>
    <row r="125" spans="1:8">
      <c r="A125">
        <v>122</v>
      </c>
      <c r="B125">
        <f>IF(SIGN('Signal Verification0'!AQ125)=SIGN('Signal Verification1'!AQ125),IF(COUNTIF(B118:B124,2)&gt;0,1,0),2)</f>
        <v>0</v>
      </c>
      <c r="C125">
        <f>IF(AND(ABS('Signal Verification0'!AG125)&gt;0,ABS('Signal Verification1'!AG125)&gt;0),IF('Signal Verification0'!AG125&gt;'Signal Verification1'!AG125,IF(ABS('Signal Verification0'!AG124)-ABS('Signal Verification1'!AG125)&gt;Constants!$B$14,IF(AND(ABS(MAX('Signal Verification0'!$AG$3:AG125)-'Signal Verification0'!AG125)&lt;Constants!$B$15,ABS(MIN('Signal Verification0'!$AG$3:AG125)-'Signal Verification0'!AG125)&lt;Constants!$B$15),2,IF(D125&gt;0,1,0)),IF(D125&gt;0,1,0)),IF(ABS('Signal Verification1'!AG124)-ABS('Signal Verification0'!AG125)&gt;Constants!$B$14,IF(AND(ABS(MAX('Signal Verification1'!$AG$3:AG125)-'Signal Verification1'!AG125)&lt;Constants!$B$15,ABS(MIN('Signal Verification1'!$AG$3:AG125)-'Signal Verification1'!AG125)&lt;Constants!$B$15),2,IF(D125&gt;0,1,0)),IF(D125&gt;0,1,0))),IF(D125&gt;0,1,0))</f>
        <v>2</v>
      </c>
      <c r="D125">
        <f>IF(C124=2,ROUND(5*1000/Constants!$B$11,0),IF(D124&gt;0,D124-1,0))</f>
        <v>100</v>
      </c>
      <c r="E125">
        <f>IF(COUNTIF($D$3:D125,2)&gt;(Constants!$B$16*(1000/150)),2,0)</f>
        <v>0</v>
      </c>
      <c r="F125">
        <f t="shared" si="1"/>
        <v>0</v>
      </c>
      <c r="G125">
        <f>IF(ABS('Signal Verification0'!AT125-'Signal Verification1'!AT125)&gt;Constants!$B$17,2,IF(H125&gt;0,1,0))</f>
        <v>2</v>
      </c>
      <c r="H125">
        <f>IF(G124=2,ROUND(Constants!$B$18*(1000/150),0),IF(H124&gt;0,H124-1,0))</f>
        <v>7</v>
      </c>
    </row>
    <row r="126" spans="1:8">
      <c r="A126">
        <v>123</v>
      </c>
      <c r="B126">
        <f>IF(SIGN('Signal Verification0'!AQ126)=SIGN('Signal Verification1'!AQ126),IF(COUNTIF(B119:B125,2)&gt;0,1,0),2)</f>
        <v>0</v>
      </c>
      <c r="C126">
        <f>IF(AND(ABS('Signal Verification0'!AG126)&gt;0,ABS('Signal Verification1'!AG126)&gt;0),IF('Signal Verification0'!AG126&gt;'Signal Verification1'!AG126,IF(ABS('Signal Verification0'!AG125)-ABS('Signal Verification1'!AG126)&gt;Constants!$B$14,IF(AND(ABS(MAX('Signal Verification0'!$AG$3:AG126)-'Signal Verification0'!AG126)&lt;Constants!$B$15,ABS(MIN('Signal Verification0'!$AG$3:AG126)-'Signal Verification0'!AG126)&lt;Constants!$B$15),2,IF(D126&gt;0,1,0)),IF(D126&gt;0,1,0)),IF(ABS('Signal Verification1'!AG125)-ABS('Signal Verification0'!AG126)&gt;Constants!$B$14,IF(AND(ABS(MAX('Signal Verification1'!$AG$3:AG126)-'Signal Verification1'!AG126)&lt;Constants!$B$15,ABS(MIN('Signal Verification1'!$AG$3:AG126)-'Signal Verification1'!AG126)&lt;Constants!$B$15),2,IF(D126&gt;0,1,0)),IF(D126&gt;0,1,0))),IF(D126&gt;0,1,0))</f>
        <v>2</v>
      </c>
      <c r="D126">
        <f>IF(C125=2,ROUND(5*1000/Constants!$B$11,0),IF(D125&gt;0,D125-1,0))</f>
        <v>100</v>
      </c>
      <c r="E126">
        <f>IF(COUNTIF($D$3:D126,2)&gt;(Constants!$B$16*(1000/150)),2,0)</f>
        <v>0</v>
      </c>
      <c r="F126">
        <f t="shared" si="1"/>
        <v>0</v>
      </c>
      <c r="G126">
        <f>IF(ABS('Signal Verification0'!AT126-'Signal Verification1'!AT126)&gt;Constants!$B$17,2,IF(H126&gt;0,1,0))</f>
        <v>2</v>
      </c>
      <c r="H126">
        <f>IF(G125=2,ROUND(Constants!$B$18*(1000/150),0),IF(H125&gt;0,H125-1,0))</f>
        <v>7</v>
      </c>
    </row>
    <row r="127" spans="1:8">
      <c r="A127">
        <v>124</v>
      </c>
      <c r="B127">
        <f>IF(SIGN('Signal Verification0'!AQ127)=SIGN('Signal Verification1'!AQ127),IF(COUNTIF(B120:B126,2)&gt;0,1,0),2)</f>
        <v>0</v>
      </c>
      <c r="C127">
        <f>IF(AND(ABS('Signal Verification0'!AG127)&gt;0,ABS('Signal Verification1'!AG127)&gt;0),IF('Signal Verification0'!AG127&gt;'Signal Verification1'!AG127,IF(ABS('Signal Verification0'!AG126)-ABS('Signal Verification1'!AG127)&gt;Constants!$B$14,IF(AND(ABS(MAX('Signal Verification0'!$AG$3:AG127)-'Signal Verification0'!AG127)&lt;Constants!$B$15,ABS(MIN('Signal Verification0'!$AG$3:AG127)-'Signal Verification0'!AG127)&lt;Constants!$B$15),2,IF(D127&gt;0,1,0)),IF(D127&gt;0,1,0)),IF(ABS('Signal Verification1'!AG126)-ABS('Signal Verification0'!AG127)&gt;Constants!$B$14,IF(AND(ABS(MAX('Signal Verification1'!$AG$3:AG127)-'Signal Verification1'!AG127)&lt;Constants!$B$15,ABS(MIN('Signal Verification1'!$AG$3:AG127)-'Signal Verification1'!AG127)&lt;Constants!$B$15),2,IF(D127&gt;0,1,0)),IF(D127&gt;0,1,0))),IF(D127&gt;0,1,0))</f>
        <v>2</v>
      </c>
      <c r="D127">
        <f>IF(C126=2,ROUND(5*1000/Constants!$B$11,0),IF(D126&gt;0,D126-1,0))</f>
        <v>100</v>
      </c>
      <c r="E127">
        <f>IF(COUNTIF($D$3:D127,2)&gt;(Constants!$B$16*(1000/150)),2,0)</f>
        <v>0</v>
      </c>
      <c r="F127">
        <f t="shared" si="1"/>
        <v>0</v>
      </c>
      <c r="G127">
        <f>IF(ABS('Signal Verification0'!AT127-'Signal Verification1'!AT127)&gt;Constants!$B$17,2,IF(H127&gt;0,1,0))</f>
        <v>2</v>
      </c>
      <c r="H127">
        <f>IF(G126=2,ROUND(Constants!$B$18*(1000/150),0),IF(H126&gt;0,H126-1,0))</f>
        <v>7</v>
      </c>
    </row>
    <row r="128" spans="1:8">
      <c r="A128">
        <v>125</v>
      </c>
      <c r="B128">
        <f>IF(SIGN('Signal Verification0'!AQ128)=SIGN('Signal Verification1'!AQ128),IF(COUNTIF(B121:B127,2)&gt;0,1,0),2)</f>
        <v>0</v>
      </c>
      <c r="C128">
        <f>IF(AND(ABS('Signal Verification0'!AG128)&gt;0,ABS('Signal Verification1'!AG128)&gt;0),IF('Signal Verification0'!AG128&gt;'Signal Verification1'!AG128,IF(ABS('Signal Verification0'!AG127)-ABS('Signal Verification1'!AG128)&gt;Constants!$B$14,IF(AND(ABS(MAX('Signal Verification0'!$AG$3:AG128)-'Signal Verification0'!AG128)&lt;Constants!$B$15,ABS(MIN('Signal Verification0'!$AG$3:AG128)-'Signal Verification0'!AG128)&lt;Constants!$B$15),2,IF(D128&gt;0,1,0)),IF(D128&gt;0,1,0)),IF(ABS('Signal Verification1'!AG127)-ABS('Signal Verification0'!AG128)&gt;Constants!$B$14,IF(AND(ABS(MAX('Signal Verification1'!$AG$3:AG128)-'Signal Verification1'!AG128)&lt;Constants!$B$15,ABS(MIN('Signal Verification1'!$AG$3:AG128)-'Signal Verification1'!AG128)&lt;Constants!$B$15),2,IF(D128&gt;0,1,0)),IF(D128&gt;0,1,0))),IF(D128&gt;0,1,0))</f>
        <v>2</v>
      </c>
      <c r="D128">
        <f>IF(C127=2,ROUND(5*1000/Constants!$B$11,0),IF(D127&gt;0,D127-1,0))</f>
        <v>100</v>
      </c>
      <c r="E128">
        <f>IF(COUNTIF($D$3:D128,2)&gt;(Constants!$B$16*(1000/150)),2,0)</f>
        <v>0</v>
      </c>
      <c r="F128">
        <f t="shared" si="1"/>
        <v>0</v>
      </c>
      <c r="G128">
        <f>IF(ABS('Signal Verification0'!AT128-'Signal Verification1'!AT128)&gt;Constants!$B$17,2,IF(H128&gt;0,1,0))</f>
        <v>2</v>
      </c>
      <c r="H128">
        <f>IF(G127=2,ROUND(Constants!$B$18*(1000/150),0),IF(H127&gt;0,H127-1,0))</f>
        <v>7</v>
      </c>
    </row>
    <row r="129" spans="1:8">
      <c r="A129">
        <v>126</v>
      </c>
      <c r="B129">
        <f>IF(SIGN('Signal Verification0'!AQ129)=SIGN('Signal Verification1'!AQ129),IF(COUNTIF(B122:B128,2)&gt;0,1,0),2)</f>
        <v>0</v>
      </c>
      <c r="C129">
        <f>IF(AND(ABS('Signal Verification0'!AG129)&gt;0,ABS('Signal Verification1'!AG129)&gt;0),IF('Signal Verification0'!AG129&gt;'Signal Verification1'!AG129,IF(ABS('Signal Verification0'!AG128)-ABS('Signal Verification1'!AG129)&gt;Constants!$B$14,IF(AND(ABS(MAX('Signal Verification0'!$AG$3:AG129)-'Signal Verification0'!AG129)&lt;Constants!$B$15,ABS(MIN('Signal Verification0'!$AG$3:AG129)-'Signal Verification0'!AG129)&lt;Constants!$B$15),2,IF(D129&gt;0,1,0)),IF(D129&gt;0,1,0)),IF(ABS('Signal Verification1'!AG128)-ABS('Signal Verification0'!AG129)&gt;Constants!$B$14,IF(AND(ABS(MAX('Signal Verification1'!$AG$3:AG129)-'Signal Verification1'!AG129)&lt;Constants!$B$15,ABS(MIN('Signal Verification1'!$AG$3:AG129)-'Signal Verification1'!AG129)&lt;Constants!$B$15),2,IF(D129&gt;0,1,0)),IF(D129&gt;0,1,0))),IF(D129&gt;0,1,0))</f>
        <v>2</v>
      </c>
      <c r="D129">
        <f>IF(C128=2,ROUND(5*1000/Constants!$B$11,0),IF(D128&gt;0,D128-1,0))</f>
        <v>100</v>
      </c>
      <c r="E129">
        <f>IF(COUNTIF($D$3:D129,2)&gt;(Constants!$B$16*(1000/150)),2,0)</f>
        <v>0</v>
      </c>
      <c r="F129">
        <f t="shared" si="1"/>
        <v>0</v>
      </c>
      <c r="G129">
        <f>IF(ABS('Signal Verification0'!AT129-'Signal Verification1'!AT129)&gt;Constants!$B$17,2,IF(H129&gt;0,1,0))</f>
        <v>2</v>
      </c>
      <c r="H129">
        <f>IF(G128=2,ROUND(Constants!$B$18*(1000/150),0),IF(H128&gt;0,H128-1,0))</f>
        <v>7</v>
      </c>
    </row>
    <row r="130" spans="1:8">
      <c r="A130">
        <v>127</v>
      </c>
      <c r="B130">
        <f>IF(SIGN('Signal Verification0'!AQ130)=SIGN('Signal Verification1'!AQ130),IF(COUNTIF(B123:B129,2)&gt;0,1,0),2)</f>
        <v>0</v>
      </c>
      <c r="C130">
        <f>IF(AND(ABS('Signal Verification0'!AG130)&gt;0,ABS('Signal Verification1'!AG130)&gt;0),IF('Signal Verification0'!AG130&gt;'Signal Verification1'!AG130,IF(ABS('Signal Verification0'!AG129)-ABS('Signal Verification1'!AG130)&gt;Constants!$B$14,IF(AND(ABS(MAX('Signal Verification0'!$AG$3:AG130)-'Signal Verification0'!AG130)&lt;Constants!$B$15,ABS(MIN('Signal Verification0'!$AG$3:AG130)-'Signal Verification0'!AG130)&lt;Constants!$B$15),2,IF(D130&gt;0,1,0)),IF(D130&gt;0,1,0)),IF(ABS('Signal Verification1'!AG129)-ABS('Signal Verification0'!AG130)&gt;Constants!$B$14,IF(AND(ABS(MAX('Signal Verification1'!$AG$3:AG130)-'Signal Verification1'!AG130)&lt;Constants!$B$15,ABS(MIN('Signal Verification1'!$AG$3:AG130)-'Signal Verification1'!AG130)&lt;Constants!$B$15),2,IF(D130&gt;0,1,0)),IF(D130&gt;0,1,0))),IF(D130&gt;0,1,0))</f>
        <v>2</v>
      </c>
      <c r="D130">
        <f>IF(C129=2,ROUND(5*1000/Constants!$B$11,0),IF(D129&gt;0,D129-1,0))</f>
        <v>100</v>
      </c>
      <c r="E130">
        <f>IF(COUNTIF($D$3:D130,2)&gt;(Constants!$B$16*(1000/150)),2,0)</f>
        <v>0</v>
      </c>
      <c r="F130">
        <f t="shared" si="1"/>
        <v>0</v>
      </c>
      <c r="G130">
        <f>IF(ABS('Signal Verification0'!AT130-'Signal Verification1'!AT130)&gt;Constants!$B$17,2,IF(H130&gt;0,1,0))</f>
        <v>2</v>
      </c>
      <c r="H130">
        <f>IF(G129=2,ROUND(Constants!$B$18*(1000/150),0),IF(H129&gt;0,H129-1,0))</f>
        <v>7</v>
      </c>
    </row>
    <row r="131" spans="1:8">
      <c r="A131">
        <v>128</v>
      </c>
      <c r="B131">
        <f>IF(SIGN('Signal Verification0'!AQ131)=SIGN('Signal Verification1'!AQ131),IF(COUNTIF(B124:B130,2)&gt;0,1,0),2)</f>
        <v>0</v>
      </c>
      <c r="C131">
        <f>IF(AND(ABS('Signal Verification0'!AG131)&gt;0,ABS('Signal Verification1'!AG131)&gt;0),IF('Signal Verification0'!AG131&gt;'Signal Verification1'!AG131,IF(ABS('Signal Verification0'!AG130)-ABS('Signal Verification1'!AG131)&gt;Constants!$B$14,IF(AND(ABS(MAX('Signal Verification0'!$AG$3:AG131)-'Signal Verification0'!AG131)&lt;Constants!$B$15,ABS(MIN('Signal Verification0'!$AG$3:AG131)-'Signal Verification0'!AG131)&lt;Constants!$B$15),2,IF(D131&gt;0,1,0)),IF(D131&gt;0,1,0)),IF(ABS('Signal Verification1'!AG130)-ABS('Signal Verification0'!AG131)&gt;Constants!$B$14,IF(AND(ABS(MAX('Signal Verification1'!$AG$3:AG131)-'Signal Verification1'!AG131)&lt;Constants!$B$15,ABS(MIN('Signal Verification1'!$AG$3:AG131)-'Signal Verification1'!AG131)&lt;Constants!$B$15),2,IF(D131&gt;0,1,0)),IF(D131&gt;0,1,0))),IF(D131&gt;0,1,0))</f>
        <v>2</v>
      </c>
      <c r="D131">
        <f>IF(C130=2,ROUND(5*1000/Constants!$B$11,0),IF(D130&gt;0,D130-1,0))</f>
        <v>100</v>
      </c>
      <c r="E131">
        <f>IF(COUNTIF($D$3:D131,2)&gt;(Constants!$B$16*(1000/150)),2,0)</f>
        <v>0</v>
      </c>
      <c r="F131">
        <f t="shared" si="1"/>
        <v>0</v>
      </c>
      <c r="G131">
        <f>IF(ABS('Signal Verification0'!AT131-'Signal Verification1'!AT131)&gt;Constants!$B$17,2,IF(H131&gt;0,1,0))</f>
        <v>2</v>
      </c>
      <c r="H131">
        <f>IF(G130=2,ROUND(Constants!$B$18*(1000/150),0),IF(H130&gt;0,H130-1,0))</f>
        <v>7</v>
      </c>
    </row>
    <row r="132" spans="1:8">
      <c r="A132">
        <v>129</v>
      </c>
      <c r="B132">
        <f>IF(SIGN('Signal Verification0'!AQ132)=SIGN('Signal Verification1'!AQ132),IF(COUNTIF(B125:B131,2)&gt;0,1,0),2)</f>
        <v>0</v>
      </c>
      <c r="C132">
        <f>IF(AND(ABS('Signal Verification0'!AG132)&gt;0,ABS('Signal Verification1'!AG132)&gt;0),IF('Signal Verification0'!AG132&gt;'Signal Verification1'!AG132,IF(ABS('Signal Verification0'!AG131)-ABS('Signal Verification1'!AG132)&gt;Constants!$B$14,IF(AND(ABS(MAX('Signal Verification0'!$AG$3:AG132)-'Signal Verification0'!AG132)&lt;Constants!$B$15,ABS(MIN('Signal Verification0'!$AG$3:AG132)-'Signal Verification0'!AG132)&lt;Constants!$B$15),2,IF(D132&gt;0,1,0)),IF(D132&gt;0,1,0)),IF(ABS('Signal Verification1'!AG131)-ABS('Signal Verification0'!AG132)&gt;Constants!$B$14,IF(AND(ABS(MAX('Signal Verification1'!$AG$3:AG132)-'Signal Verification1'!AG132)&lt;Constants!$B$15,ABS(MIN('Signal Verification1'!$AG$3:AG132)-'Signal Verification1'!AG132)&lt;Constants!$B$15),2,IF(D132&gt;0,1,0)),IF(D132&gt;0,1,0))),IF(D132&gt;0,1,0))</f>
        <v>2</v>
      </c>
      <c r="D132">
        <f>IF(C131=2,ROUND(5*1000/Constants!$B$11,0),IF(D131&gt;0,D131-1,0))</f>
        <v>100</v>
      </c>
      <c r="E132">
        <f>IF(COUNTIF($D$3:D132,2)&gt;(Constants!$B$16*(1000/150)),2,0)</f>
        <v>0</v>
      </c>
      <c r="F132">
        <f t="shared" si="1"/>
        <v>0</v>
      </c>
      <c r="G132">
        <f>IF(ABS('Signal Verification0'!AT132-'Signal Verification1'!AT132)&gt;Constants!$B$17,2,IF(H132&gt;0,1,0))</f>
        <v>2</v>
      </c>
      <c r="H132">
        <f>IF(G131=2,ROUND(Constants!$B$18*(1000/150),0),IF(H131&gt;0,H131-1,0))</f>
        <v>7</v>
      </c>
    </row>
    <row r="133" spans="1:8">
      <c r="A133">
        <v>130</v>
      </c>
      <c r="B133">
        <f>IF(SIGN('Signal Verification0'!AQ133)=SIGN('Signal Verification1'!AQ133),IF(COUNTIF(B126:B132,2)&gt;0,1,0),2)</f>
        <v>0</v>
      </c>
      <c r="C133">
        <f>IF(AND(ABS('Signal Verification0'!AG133)&gt;0,ABS('Signal Verification1'!AG133)&gt;0),IF('Signal Verification0'!AG133&gt;'Signal Verification1'!AG133,IF(ABS('Signal Verification0'!AG132)-ABS('Signal Verification1'!AG133)&gt;Constants!$B$14,IF(AND(ABS(MAX('Signal Verification0'!$AG$3:AG133)-'Signal Verification0'!AG133)&lt;Constants!$B$15,ABS(MIN('Signal Verification0'!$AG$3:AG133)-'Signal Verification0'!AG133)&lt;Constants!$B$15),2,IF(D133&gt;0,1,0)),IF(D133&gt;0,1,0)),IF(ABS('Signal Verification1'!AG132)-ABS('Signal Verification0'!AG133)&gt;Constants!$B$14,IF(AND(ABS(MAX('Signal Verification1'!$AG$3:AG133)-'Signal Verification1'!AG133)&lt;Constants!$B$15,ABS(MIN('Signal Verification1'!$AG$3:AG133)-'Signal Verification1'!AG133)&lt;Constants!$B$15),2,IF(D133&gt;0,1,0)),IF(D133&gt;0,1,0))),IF(D133&gt;0,1,0))</f>
        <v>2</v>
      </c>
      <c r="D133">
        <f>IF(C132=2,ROUND(5*1000/Constants!$B$11,0),IF(D132&gt;0,D132-1,0))</f>
        <v>100</v>
      </c>
      <c r="E133">
        <f>IF(COUNTIF($D$3:D133,2)&gt;(Constants!$B$16*(1000/150)),2,0)</f>
        <v>0</v>
      </c>
      <c r="F133">
        <f t="shared" ref="F133:F196" si="2">IF(OR(F132=2,E133=2),2,0)</f>
        <v>0</v>
      </c>
      <c r="G133">
        <f>IF(ABS('Signal Verification0'!AT133-'Signal Verification1'!AT133)&gt;Constants!$B$17,2,IF(H133&gt;0,1,0))</f>
        <v>2</v>
      </c>
      <c r="H133">
        <f>IF(G132=2,ROUND(Constants!$B$18*(1000/150),0),IF(H132&gt;0,H132-1,0))</f>
        <v>7</v>
      </c>
    </row>
    <row r="134" spans="1:8">
      <c r="A134">
        <v>131</v>
      </c>
      <c r="B134">
        <f>IF(SIGN('Signal Verification0'!AQ134)=SIGN('Signal Verification1'!AQ134),IF(COUNTIF(B127:B133,2)&gt;0,1,0),2)</f>
        <v>0</v>
      </c>
      <c r="C134">
        <f>IF(AND(ABS('Signal Verification0'!AG134)&gt;0,ABS('Signal Verification1'!AG134)&gt;0),IF('Signal Verification0'!AG134&gt;'Signal Verification1'!AG134,IF(ABS('Signal Verification0'!AG133)-ABS('Signal Verification1'!AG134)&gt;Constants!$B$14,IF(AND(ABS(MAX('Signal Verification0'!$AG$3:AG134)-'Signal Verification0'!AG134)&lt;Constants!$B$15,ABS(MIN('Signal Verification0'!$AG$3:AG134)-'Signal Verification0'!AG134)&lt;Constants!$B$15),2,IF(D134&gt;0,1,0)),IF(D134&gt;0,1,0)),IF(ABS('Signal Verification1'!AG133)-ABS('Signal Verification0'!AG134)&gt;Constants!$B$14,IF(AND(ABS(MAX('Signal Verification1'!$AG$3:AG134)-'Signal Verification1'!AG134)&lt;Constants!$B$15,ABS(MIN('Signal Verification1'!$AG$3:AG134)-'Signal Verification1'!AG134)&lt;Constants!$B$15),2,IF(D134&gt;0,1,0)),IF(D134&gt;0,1,0))),IF(D134&gt;0,1,0))</f>
        <v>2</v>
      </c>
      <c r="D134">
        <f>IF(C133=2,ROUND(5*1000/Constants!$B$11,0),IF(D133&gt;0,D133-1,0))</f>
        <v>100</v>
      </c>
      <c r="E134">
        <f>IF(COUNTIF($D$3:D134,2)&gt;(Constants!$B$16*(1000/150)),2,0)</f>
        <v>0</v>
      </c>
      <c r="F134">
        <f t="shared" si="2"/>
        <v>0</v>
      </c>
      <c r="G134">
        <f>IF(ABS('Signal Verification0'!AT134-'Signal Verification1'!AT134)&gt;Constants!$B$17,2,IF(H134&gt;0,1,0))</f>
        <v>2</v>
      </c>
      <c r="H134">
        <f>IF(G133=2,ROUND(Constants!$B$18*(1000/150),0),IF(H133&gt;0,H133-1,0))</f>
        <v>7</v>
      </c>
    </row>
    <row r="135" spans="1:8">
      <c r="A135">
        <v>132</v>
      </c>
      <c r="B135">
        <f>IF(SIGN('Signal Verification0'!AQ135)=SIGN('Signal Verification1'!AQ135),IF(COUNTIF(B128:B134,2)&gt;0,1,0),2)</f>
        <v>0</v>
      </c>
      <c r="C135">
        <f>IF(AND(ABS('Signal Verification0'!AG135)&gt;0,ABS('Signal Verification1'!AG135)&gt;0),IF('Signal Verification0'!AG135&gt;'Signal Verification1'!AG135,IF(ABS('Signal Verification0'!AG134)-ABS('Signal Verification1'!AG135)&gt;Constants!$B$14,IF(AND(ABS(MAX('Signal Verification0'!$AG$3:AG135)-'Signal Verification0'!AG135)&lt;Constants!$B$15,ABS(MIN('Signal Verification0'!$AG$3:AG135)-'Signal Verification0'!AG135)&lt;Constants!$B$15),2,IF(D135&gt;0,1,0)),IF(D135&gt;0,1,0)),IF(ABS('Signal Verification1'!AG134)-ABS('Signal Verification0'!AG135)&gt;Constants!$B$14,IF(AND(ABS(MAX('Signal Verification1'!$AG$3:AG135)-'Signal Verification1'!AG135)&lt;Constants!$B$15,ABS(MIN('Signal Verification1'!$AG$3:AG135)-'Signal Verification1'!AG135)&lt;Constants!$B$15),2,IF(D135&gt;0,1,0)),IF(D135&gt;0,1,0))),IF(D135&gt;0,1,0))</f>
        <v>2</v>
      </c>
      <c r="D135">
        <f>IF(C134=2,ROUND(5*1000/Constants!$B$11,0),IF(D134&gt;0,D134-1,0))</f>
        <v>100</v>
      </c>
      <c r="E135">
        <f>IF(COUNTIF($D$3:D135,2)&gt;(Constants!$B$16*(1000/150)),2,0)</f>
        <v>0</v>
      </c>
      <c r="F135">
        <f t="shared" si="2"/>
        <v>0</v>
      </c>
      <c r="G135">
        <f>IF(ABS('Signal Verification0'!AT135-'Signal Verification1'!AT135)&gt;Constants!$B$17,2,IF(H135&gt;0,1,0))</f>
        <v>2</v>
      </c>
      <c r="H135">
        <f>IF(G134=2,ROUND(Constants!$B$18*(1000/150),0),IF(H134&gt;0,H134-1,0))</f>
        <v>7</v>
      </c>
    </row>
    <row r="136" spans="1:8">
      <c r="A136">
        <v>133</v>
      </c>
      <c r="B136">
        <f>IF(SIGN('Signal Verification0'!AQ136)=SIGN('Signal Verification1'!AQ136),IF(COUNTIF(B129:B135,2)&gt;0,1,0),2)</f>
        <v>0</v>
      </c>
      <c r="C136">
        <f>IF(AND(ABS('Signal Verification0'!AG136)&gt;0,ABS('Signal Verification1'!AG136)&gt;0),IF('Signal Verification0'!AG136&gt;'Signal Verification1'!AG136,IF(ABS('Signal Verification0'!AG135)-ABS('Signal Verification1'!AG136)&gt;Constants!$B$14,IF(AND(ABS(MAX('Signal Verification0'!$AG$3:AG136)-'Signal Verification0'!AG136)&lt;Constants!$B$15,ABS(MIN('Signal Verification0'!$AG$3:AG136)-'Signal Verification0'!AG136)&lt;Constants!$B$15),2,IF(D136&gt;0,1,0)),IF(D136&gt;0,1,0)),IF(ABS('Signal Verification1'!AG135)-ABS('Signal Verification0'!AG136)&gt;Constants!$B$14,IF(AND(ABS(MAX('Signal Verification1'!$AG$3:AG136)-'Signal Verification1'!AG136)&lt;Constants!$B$15,ABS(MIN('Signal Verification1'!$AG$3:AG136)-'Signal Verification1'!AG136)&lt;Constants!$B$15),2,IF(D136&gt;0,1,0)),IF(D136&gt;0,1,0))),IF(D136&gt;0,1,0))</f>
        <v>2</v>
      </c>
      <c r="D136">
        <f>IF(C135=2,ROUND(5*1000/Constants!$B$11,0),IF(D135&gt;0,D135-1,0))</f>
        <v>100</v>
      </c>
      <c r="E136">
        <f>IF(COUNTIF($D$3:D136,2)&gt;(Constants!$B$16*(1000/150)),2,0)</f>
        <v>0</v>
      </c>
      <c r="F136">
        <f t="shared" si="2"/>
        <v>0</v>
      </c>
      <c r="G136">
        <f>IF(ABS('Signal Verification0'!AT136-'Signal Verification1'!AT136)&gt;Constants!$B$17,2,IF(H136&gt;0,1,0))</f>
        <v>2</v>
      </c>
      <c r="H136">
        <f>IF(G135=2,ROUND(Constants!$B$18*(1000/150),0),IF(H135&gt;0,H135-1,0))</f>
        <v>7</v>
      </c>
    </row>
    <row r="137" spans="1:8">
      <c r="A137">
        <v>134</v>
      </c>
      <c r="B137">
        <f>IF(SIGN('Signal Verification0'!AQ137)=SIGN('Signal Verification1'!AQ137),IF(COUNTIF(B130:B136,2)&gt;0,1,0),2)</f>
        <v>0</v>
      </c>
      <c r="C137">
        <f>IF(AND(ABS('Signal Verification0'!AG137)&gt;0,ABS('Signal Verification1'!AG137)&gt;0),IF('Signal Verification0'!AG137&gt;'Signal Verification1'!AG137,IF(ABS('Signal Verification0'!AG136)-ABS('Signal Verification1'!AG137)&gt;Constants!$B$14,IF(AND(ABS(MAX('Signal Verification0'!$AG$3:AG137)-'Signal Verification0'!AG137)&lt;Constants!$B$15,ABS(MIN('Signal Verification0'!$AG$3:AG137)-'Signal Verification0'!AG137)&lt;Constants!$B$15),2,IF(D137&gt;0,1,0)),IF(D137&gt;0,1,0)),IF(ABS('Signal Verification1'!AG136)-ABS('Signal Verification0'!AG137)&gt;Constants!$B$14,IF(AND(ABS(MAX('Signal Verification1'!$AG$3:AG137)-'Signal Verification1'!AG137)&lt;Constants!$B$15,ABS(MIN('Signal Verification1'!$AG$3:AG137)-'Signal Verification1'!AG137)&lt;Constants!$B$15),2,IF(D137&gt;0,1,0)),IF(D137&gt;0,1,0))),IF(D137&gt;0,1,0))</f>
        <v>2</v>
      </c>
      <c r="D137">
        <f>IF(C136=2,ROUND(5*1000/Constants!$B$11,0),IF(D136&gt;0,D136-1,0))</f>
        <v>100</v>
      </c>
      <c r="E137">
        <f>IF(COUNTIF($D$3:D137,2)&gt;(Constants!$B$16*(1000/150)),2,0)</f>
        <v>0</v>
      </c>
      <c r="F137">
        <f t="shared" si="2"/>
        <v>0</v>
      </c>
      <c r="G137">
        <f>IF(ABS('Signal Verification0'!AT137-'Signal Verification1'!AT137)&gt;Constants!$B$17,2,IF(H137&gt;0,1,0))</f>
        <v>2</v>
      </c>
      <c r="H137">
        <f>IF(G136=2,ROUND(Constants!$B$18*(1000/150),0),IF(H136&gt;0,H136-1,0))</f>
        <v>7</v>
      </c>
    </row>
    <row r="138" spans="1:8">
      <c r="A138">
        <v>135</v>
      </c>
      <c r="B138">
        <f>IF(SIGN('Signal Verification0'!AQ138)=SIGN('Signal Verification1'!AQ138),IF(COUNTIF(B131:B137,2)&gt;0,1,0),2)</f>
        <v>0</v>
      </c>
      <c r="C138">
        <f>IF(AND(ABS('Signal Verification0'!AG138)&gt;0,ABS('Signal Verification1'!AG138)&gt;0),IF('Signal Verification0'!AG138&gt;'Signal Verification1'!AG138,IF(ABS('Signal Verification0'!AG137)-ABS('Signal Verification1'!AG138)&gt;Constants!$B$14,IF(AND(ABS(MAX('Signal Verification0'!$AG$3:AG138)-'Signal Verification0'!AG138)&lt;Constants!$B$15,ABS(MIN('Signal Verification0'!$AG$3:AG138)-'Signal Verification0'!AG138)&lt;Constants!$B$15),2,IF(D138&gt;0,1,0)),IF(D138&gt;0,1,0)),IF(ABS('Signal Verification1'!AG137)-ABS('Signal Verification0'!AG138)&gt;Constants!$B$14,IF(AND(ABS(MAX('Signal Verification1'!$AG$3:AG138)-'Signal Verification1'!AG138)&lt;Constants!$B$15,ABS(MIN('Signal Verification1'!$AG$3:AG138)-'Signal Verification1'!AG138)&lt;Constants!$B$15),2,IF(D138&gt;0,1,0)),IF(D138&gt;0,1,0))),IF(D138&gt;0,1,0))</f>
        <v>2</v>
      </c>
      <c r="D138">
        <f>IF(C137=2,ROUND(5*1000/Constants!$B$11,0),IF(D137&gt;0,D137-1,0))</f>
        <v>100</v>
      </c>
      <c r="E138">
        <f>IF(COUNTIF($D$3:D138,2)&gt;(Constants!$B$16*(1000/150)),2,0)</f>
        <v>0</v>
      </c>
      <c r="F138">
        <f t="shared" si="2"/>
        <v>0</v>
      </c>
      <c r="G138">
        <f>IF(ABS('Signal Verification0'!AT138-'Signal Verification1'!AT138)&gt;Constants!$B$17,2,IF(H138&gt;0,1,0))</f>
        <v>2</v>
      </c>
      <c r="H138">
        <f>IF(G137=2,ROUND(Constants!$B$18*(1000/150),0),IF(H137&gt;0,H137-1,0))</f>
        <v>7</v>
      </c>
    </row>
    <row r="139" spans="1:8">
      <c r="A139">
        <v>136</v>
      </c>
      <c r="B139">
        <f>IF(SIGN('Signal Verification0'!AQ139)=SIGN('Signal Verification1'!AQ139),IF(COUNTIF(B132:B138,2)&gt;0,1,0),2)</f>
        <v>0</v>
      </c>
      <c r="C139">
        <f>IF(AND(ABS('Signal Verification0'!AG139)&gt;0,ABS('Signal Verification1'!AG139)&gt;0),IF('Signal Verification0'!AG139&gt;'Signal Verification1'!AG139,IF(ABS('Signal Verification0'!AG138)-ABS('Signal Verification1'!AG139)&gt;Constants!$B$14,IF(AND(ABS(MAX('Signal Verification0'!$AG$3:AG139)-'Signal Verification0'!AG139)&lt;Constants!$B$15,ABS(MIN('Signal Verification0'!$AG$3:AG139)-'Signal Verification0'!AG139)&lt;Constants!$B$15),2,IF(D139&gt;0,1,0)),IF(D139&gt;0,1,0)),IF(ABS('Signal Verification1'!AG138)-ABS('Signal Verification0'!AG139)&gt;Constants!$B$14,IF(AND(ABS(MAX('Signal Verification1'!$AG$3:AG139)-'Signal Verification1'!AG139)&lt;Constants!$B$15,ABS(MIN('Signal Verification1'!$AG$3:AG139)-'Signal Verification1'!AG139)&lt;Constants!$B$15),2,IF(D139&gt;0,1,0)),IF(D139&gt;0,1,0))),IF(D139&gt;0,1,0))</f>
        <v>2</v>
      </c>
      <c r="D139">
        <f>IF(C138=2,ROUND(5*1000/Constants!$B$11,0),IF(D138&gt;0,D138-1,0))</f>
        <v>100</v>
      </c>
      <c r="E139">
        <f>IF(COUNTIF($D$3:D139,2)&gt;(Constants!$B$16*(1000/150)),2,0)</f>
        <v>0</v>
      </c>
      <c r="F139">
        <f t="shared" si="2"/>
        <v>0</v>
      </c>
      <c r="G139">
        <f>IF(ABS('Signal Verification0'!AT139-'Signal Verification1'!AT139)&gt;Constants!$B$17,2,IF(H139&gt;0,1,0))</f>
        <v>2</v>
      </c>
      <c r="H139">
        <f>IF(G138=2,ROUND(Constants!$B$18*(1000/150),0),IF(H138&gt;0,H138-1,0))</f>
        <v>7</v>
      </c>
    </row>
    <row r="140" spans="1:8">
      <c r="A140">
        <v>137</v>
      </c>
      <c r="B140">
        <f>IF(SIGN('Signal Verification0'!AQ140)=SIGN('Signal Verification1'!AQ140),IF(COUNTIF(B133:B139,2)&gt;0,1,0),2)</f>
        <v>0</v>
      </c>
      <c r="C140">
        <f>IF(AND(ABS('Signal Verification0'!AG140)&gt;0,ABS('Signal Verification1'!AG140)&gt;0),IF('Signal Verification0'!AG140&gt;'Signal Verification1'!AG140,IF(ABS('Signal Verification0'!AG139)-ABS('Signal Verification1'!AG140)&gt;Constants!$B$14,IF(AND(ABS(MAX('Signal Verification0'!$AG$3:AG140)-'Signal Verification0'!AG140)&lt;Constants!$B$15,ABS(MIN('Signal Verification0'!$AG$3:AG140)-'Signal Verification0'!AG140)&lt;Constants!$B$15),2,IF(D140&gt;0,1,0)),IF(D140&gt;0,1,0)),IF(ABS('Signal Verification1'!AG139)-ABS('Signal Verification0'!AG140)&gt;Constants!$B$14,IF(AND(ABS(MAX('Signal Verification1'!$AG$3:AG140)-'Signal Verification1'!AG140)&lt;Constants!$B$15,ABS(MIN('Signal Verification1'!$AG$3:AG140)-'Signal Verification1'!AG140)&lt;Constants!$B$15),2,IF(D140&gt;0,1,0)),IF(D140&gt;0,1,0))),IF(D140&gt;0,1,0))</f>
        <v>2</v>
      </c>
      <c r="D140">
        <f>IF(C139=2,ROUND(5*1000/Constants!$B$11,0),IF(D139&gt;0,D139-1,0))</f>
        <v>100</v>
      </c>
      <c r="E140">
        <f>IF(COUNTIF($D$3:D140,2)&gt;(Constants!$B$16*(1000/150)),2,0)</f>
        <v>0</v>
      </c>
      <c r="F140">
        <f t="shared" si="2"/>
        <v>0</v>
      </c>
      <c r="G140">
        <f>IF(ABS('Signal Verification0'!AT140-'Signal Verification1'!AT140)&gt;Constants!$B$17,2,IF(H140&gt;0,1,0))</f>
        <v>2</v>
      </c>
      <c r="H140">
        <f>IF(G139=2,ROUND(Constants!$B$18*(1000/150),0),IF(H139&gt;0,H139-1,0))</f>
        <v>7</v>
      </c>
    </row>
    <row r="141" spans="1:8">
      <c r="A141">
        <v>138</v>
      </c>
      <c r="B141">
        <f>IF(SIGN('Signal Verification0'!AQ141)=SIGN('Signal Verification1'!AQ141),IF(COUNTIF(B134:B140,2)&gt;0,1,0),2)</f>
        <v>0</v>
      </c>
      <c r="C141">
        <f>IF(AND(ABS('Signal Verification0'!AG141)&gt;0,ABS('Signal Verification1'!AG141)&gt;0),IF('Signal Verification0'!AG141&gt;'Signal Verification1'!AG141,IF(ABS('Signal Verification0'!AG140)-ABS('Signal Verification1'!AG141)&gt;Constants!$B$14,IF(AND(ABS(MAX('Signal Verification0'!$AG$3:AG141)-'Signal Verification0'!AG141)&lt;Constants!$B$15,ABS(MIN('Signal Verification0'!$AG$3:AG141)-'Signal Verification0'!AG141)&lt;Constants!$B$15),2,IF(D141&gt;0,1,0)),IF(D141&gt;0,1,0)),IF(ABS('Signal Verification1'!AG140)-ABS('Signal Verification0'!AG141)&gt;Constants!$B$14,IF(AND(ABS(MAX('Signal Verification1'!$AG$3:AG141)-'Signal Verification1'!AG141)&lt;Constants!$B$15,ABS(MIN('Signal Verification1'!$AG$3:AG141)-'Signal Verification1'!AG141)&lt;Constants!$B$15),2,IF(D141&gt;0,1,0)),IF(D141&gt;0,1,0))),IF(D141&gt;0,1,0))</f>
        <v>2</v>
      </c>
      <c r="D141">
        <f>IF(C140=2,ROUND(5*1000/Constants!$B$11,0),IF(D140&gt;0,D140-1,0))</f>
        <v>100</v>
      </c>
      <c r="E141">
        <f>IF(COUNTIF($D$3:D141,2)&gt;(Constants!$B$16*(1000/150)),2,0)</f>
        <v>0</v>
      </c>
      <c r="F141">
        <f t="shared" si="2"/>
        <v>0</v>
      </c>
      <c r="G141">
        <f>IF(ABS('Signal Verification0'!AT141-'Signal Verification1'!AT141)&gt;Constants!$B$17,2,IF(H141&gt;0,1,0))</f>
        <v>2</v>
      </c>
      <c r="H141">
        <f>IF(G140=2,ROUND(Constants!$B$18*(1000/150),0),IF(H140&gt;0,H140-1,0))</f>
        <v>7</v>
      </c>
    </row>
    <row r="142" spans="1:8">
      <c r="A142">
        <v>139</v>
      </c>
      <c r="B142">
        <f>IF(SIGN('Signal Verification0'!AQ142)=SIGN('Signal Verification1'!AQ142),IF(COUNTIF(B135:B141,2)&gt;0,1,0),2)</f>
        <v>0</v>
      </c>
      <c r="C142">
        <f>IF(AND(ABS('Signal Verification0'!AG142)&gt;0,ABS('Signal Verification1'!AG142)&gt;0),IF('Signal Verification0'!AG142&gt;'Signal Verification1'!AG142,IF(ABS('Signal Verification0'!AG141)-ABS('Signal Verification1'!AG142)&gt;Constants!$B$14,IF(AND(ABS(MAX('Signal Verification0'!$AG$3:AG142)-'Signal Verification0'!AG142)&lt;Constants!$B$15,ABS(MIN('Signal Verification0'!$AG$3:AG142)-'Signal Verification0'!AG142)&lt;Constants!$B$15),2,IF(D142&gt;0,1,0)),IF(D142&gt;0,1,0)),IF(ABS('Signal Verification1'!AG141)-ABS('Signal Verification0'!AG142)&gt;Constants!$B$14,IF(AND(ABS(MAX('Signal Verification1'!$AG$3:AG142)-'Signal Verification1'!AG142)&lt;Constants!$B$15,ABS(MIN('Signal Verification1'!$AG$3:AG142)-'Signal Verification1'!AG142)&lt;Constants!$B$15),2,IF(D142&gt;0,1,0)),IF(D142&gt;0,1,0))),IF(D142&gt;0,1,0))</f>
        <v>2</v>
      </c>
      <c r="D142">
        <f>IF(C141=2,ROUND(5*1000/Constants!$B$11,0),IF(D141&gt;0,D141-1,0))</f>
        <v>100</v>
      </c>
      <c r="E142">
        <f>IF(COUNTIF($D$3:D142,2)&gt;(Constants!$B$16*(1000/150)),2,0)</f>
        <v>0</v>
      </c>
      <c r="F142">
        <f t="shared" si="2"/>
        <v>0</v>
      </c>
      <c r="G142">
        <f>IF(ABS('Signal Verification0'!AT142-'Signal Verification1'!AT142)&gt;Constants!$B$17,2,IF(H142&gt;0,1,0))</f>
        <v>2</v>
      </c>
      <c r="H142">
        <f>IF(G141=2,ROUND(Constants!$B$18*(1000/150),0),IF(H141&gt;0,H141-1,0))</f>
        <v>7</v>
      </c>
    </row>
    <row r="143" spans="1:8">
      <c r="A143">
        <v>140</v>
      </c>
      <c r="B143">
        <f>IF(SIGN('Signal Verification0'!AQ143)=SIGN('Signal Verification1'!AQ143),IF(COUNTIF(B136:B142,2)&gt;0,1,0),2)</f>
        <v>0</v>
      </c>
      <c r="C143">
        <f>IF(AND(ABS('Signal Verification0'!AG143)&gt;0,ABS('Signal Verification1'!AG143)&gt;0),IF('Signal Verification0'!AG143&gt;'Signal Verification1'!AG143,IF(ABS('Signal Verification0'!AG142)-ABS('Signal Verification1'!AG143)&gt;Constants!$B$14,IF(AND(ABS(MAX('Signal Verification0'!$AG$3:AG143)-'Signal Verification0'!AG143)&lt;Constants!$B$15,ABS(MIN('Signal Verification0'!$AG$3:AG143)-'Signal Verification0'!AG143)&lt;Constants!$B$15),2,IF(D143&gt;0,1,0)),IF(D143&gt;0,1,0)),IF(ABS('Signal Verification1'!AG142)-ABS('Signal Verification0'!AG143)&gt;Constants!$B$14,IF(AND(ABS(MAX('Signal Verification1'!$AG$3:AG143)-'Signal Verification1'!AG143)&lt;Constants!$B$15,ABS(MIN('Signal Verification1'!$AG$3:AG143)-'Signal Verification1'!AG143)&lt;Constants!$B$15),2,IF(D143&gt;0,1,0)),IF(D143&gt;0,1,0))),IF(D143&gt;0,1,0))</f>
        <v>2</v>
      </c>
      <c r="D143">
        <f>IF(C142=2,ROUND(5*1000/Constants!$B$11,0),IF(D142&gt;0,D142-1,0))</f>
        <v>100</v>
      </c>
      <c r="E143">
        <f>IF(COUNTIF($D$3:D143,2)&gt;(Constants!$B$16*(1000/150)),2,0)</f>
        <v>0</v>
      </c>
      <c r="F143">
        <f t="shared" si="2"/>
        <v>0</v>
      </c>
      <c r="G143">
        <f>IF(ABS('Signal Verification0'!AT143-'Signal Verification1'!AT143)&gt;Constants!$B$17,2,IF(H143&gt;0,1,0))</f>
        <v>2</v>
      </c>
      <c r="H143">
        <f>IF(G142=2,ROUND(Constants!$B$18*(1000/150),0),IF(H142&gt;0,H142-1,0))</f>
        <v>7</v>
      </c>
    </row>
    <row r="144" spans="1:8">
      <c r="A144">
        <v>141</v>
      </c>
      <c r="B144">
        <f>IF(SIGN('Signal Verification0'!AQ144)=SIGN('Signal Verification1'!AQ144),IF(COUNTIF(B137:B143,2)&gt;0,1,0),2)</f>
        <v>0</v>
      </c>
      <c r="C144">
        <f>IF(AND(ABS('Signal Verification0'!AG144)&gt;0,ABS('Signal Verification1'!AG144)&gt;0),IF('Signal Verification0'!AG144&gt;'Signal Verification1'!AG144,IF(ABS('Signal Verification0'!AG143)-ABS('Signal Verification1'!AG144)&gt;Constants!$B$14,IF(AND(ABS(MAX('Signal Verification0'!$AG$3:AG144)-'Signal Verification0'!AG144)&lt;Constants!$B$15,ABS(MIN('Signal Verification0'!$AG$3:AG144)-'Signal Verification0'!AG144)&lt;Constants!$B$15),2,IF(D144&gt;0,1,0)),IF(D144&gt;0,1,0)),IF(ABS('Signal Verification1'!AG143)-ABS('Signal Verification0'!AG144)&gt;Constants!$B$14,IF(AND(ABS(MAX('Signal Verification1'!$AG$3:AG144)-'Signal Verification1'!AG144)&lt;Constants!$B$15,ABS(MIN('Signal Verification1'!$AG$3:AG144)-'Signal Verification1'!AG144)&lt;Constants!$B$15),2,IF(D144&gt;0,1,0)),IF(D144&gt;0,1,0))),IF(D144&gt;0,1,0))</f>
        <v>2</v>
      </c>
      <c r="D144">
        <f>IF(C143=2,ROUND(5*1000/Constants!$B$11,0),IF(D143&gt;0,D143-1,0))</f>
        <v>100</v>
      </c>
      <c r="E144">
        <f>IF(COUNTIF($D$3:D144,2)&gt;(Constants!$B$16*(1000/150)),2,0)</f>
        <v>0</v>
      </c>
      <c r="F144">
        <f t="shared" si="2"/>
        <v>0</v>
      </c>
      <c r="G144">
        <f>IF(ABS('Signal Verification0'!AT144-'Signal Verification1'!AT144)&gt;Constants!$B$17,2,IF(H144&gt;0,1,0))</f>
        <v>2</v>
      </c>
      <c r="H144">
        <f>IF(G143=2,ROUND(Constants!$B$18*(1000/150),0),IF(H143&gt;0,H143-1,0))</f>
        <v>7</v>
      </c>
    </row>
    <row r="145" spans="1:8">
      <c r="A145">
        <v>142</v>
      </c>
      <c r="B145">
        <f>IF(SIGN('Signal Verification0'!AQ145)=SIGN('Signal Verification1'!AQ145),IF(COUNTIF(B138:B144,2)&gt;0,1,0),2)</f>
        <v>0</v>
      </c>
      <c r="C145">
        <f>IF(AND(ABS('Signal Verification0'!AG145)&gt;0,ABS('Signal Verification1'!AG145)&gt;0),IF('Signal Verification0'!AG145&gt;'Signal Verification1'!AG145,IF(ABS('Signal Verification0'!AG144)-ABS('Signal Verification1'!AG145)&gt;Constants!$B$14,IF(AND(ABS(MAX('Signal Verification0'!$AG$3:AG145)-'Signal Verification0'!AG145)&lt;Constants!$B$15,ABS(MIN('Signal Verification0'!$AG$3:AG145)-'Signal Verification0'!AG145)&lt;Constants!$B$15),2,IF(D145&gt;0,1,0)),IF(D145&gt;0,1,0)),IF(ABS('Signal Verification1'!AG144)-ABS('Signal Verification0'!AG145)&gt;Constants!$B$14,IF(AND(ABS(MAX('Signal Verification1'!$AG$3:AG145)-'Signal Verification1'!AG145)&lt;Constants!$B$15,ABS(MIN('Signal Verification1'!$AG$3:AG145)-'Signal Verification1'!AG145)&lt;Constants!$B$15),2,IF(D145&gt;0,1,0)),IF(D145&gt;0,1,0))),IF(D145&gt;0,1,0))</f>
        <v>2</v>
      </c>
      <c r="D145">
        <f>IF(C144=2,ROUND(5*1000/Constants!$B$11,0),IF(D144&gt;0,D144-1,0))</f>
        <v>100</v>
      </c>
      <c r="E145">
        <f>IF(COUNTIF($D$3:D145,2)&gt;(Constants!$B$16*(1000/150)),2,0)</f>
        <v>0</v>
      </c>
      <c r="F145">
        <f t="shared" si="2"/>
        <v>0</v>
      </c>
      <c r="G145">
        <f>IF(ABS('Signal Verification0'!AT145-'Signal Verification1'!AT145)&gt;Constants!$B$17,2,IF(H145&gt;0,1,0))</f>
        <v>2</v>
      </c>
      <c r="H145">
        <f>IF(G144=2,ROUND(Constants!$B$18*(1000/150),0),IF(H144&gt;0,H144-1,0))</f>
        <v>7</v>
      </c>
    </row>
    <row r="146" spans="1:8">
      <c r="A146">
        <v>143</v>
      </c>
      <c r="B146">
        <f>IF(SIGN('Signal Verification0'!AQ146)=SIGN('Signal Verification1'!AQ146),IF(COUNTIF(B139:B145,2)&gt;0,1,0),2)</f>
        <v>0</v>
      </c>
      <c r="C146">
        <f>IF(AND(ABS('Signal Verification0'!AG146)&gt;0,ABS('Signal Verification1'!AG146)&gt;0),IF('Signal Verification0'!AG146&gt;'Signal Verification1'!AG146,IF(ABS('Signal Verification0'!AG145)-ABS('Signal Verification1'!AG146)&gt;Constants!$B$14,IF(AND(ABS(MAX('Signal Verification0'!$AG$3:AG146)-'Signal Verification0'!AG146)&lt;Constants!$B$15,ABS(MIN('Signal Verification0'!$AG$3:AG146)-'Signal Verification0'!AG146)&lt;Constants!$B$15),2,IF(D146&gt;0,1,0)),IF(D146&gt;0,1,0)),IF(ABS('Signal Verification1'!AG145)-ABS('Signal Verification0'!AG146)&gt;Constants!$B$14,IF(AND(ABS(MAX('Signal Verification1'!$AG$3:AG146)-'Signal Verification1'!AG146)&lt;Constants!$B$15,ABS(MIN('Signal Verification1'!$AG$3:AG146)-'Signal Verification1'!AG146)&lt;Constants!$B$15),2,IF(D146&gt;0,1,0)),IF(D146&gt;0,1,0))),IF(D146&gt;0,1,0))</f>
        <v>2</v>
      </c>
      <c r="D146">
        <f>IF(C145=2,ROUND(5*1000/Constants!$B$11,0),IF(D145&gt;0,D145-1,0))</f>
        <v>100</v>
      </c>
      <c r="E146">
        <f>IF(COUNTIF($D$3:D146,2)&gt;(Constants!$B$16*(1000/150)),2,0)</f>
        <v>0</v>
      </c>
      <c r="F146">
        <f t="shared" si="2"/>
        <v>0</v>
      </c>
      <c r="G146">
        <f>IF(ABS('Signal Verification0'!AT146-'Signal Verification1'!AT146)&gt;Constants!$B$17,2,IF(H146&gt;0,1,0))</f>
        <v>2</v>
      </c>
      <c r="H146">
        <f>IF(G145=2,ROUND(Constants!$B$18*(1000/150),0),IF(H145&gt;0,H145-1,0))</f>
        <v>7</v>
      </c>
    </row>
    <row r="147" spans="1:8">
      <c r="A147">
        <v>144</v>
      </c>
      <c r="B147">
        <f>IF(SIGN('Signal Verification0'!AQ147)=SIGN('Signal Verification1'!AQ147),IF(COUNTIF(B140:B146,2)&gt;0,1,0),2)</f>
        <v>0</v>
      </c>
      <c r="C147">
        <f>IF(AND(ABS('Signal Verification0'!AG147)&gt;0,ABS('Signal Verification1'!AG147)&gt;0),IF('Signal Verification0'!AG147&gt;'Signal Verification1'!AG147,IF(ABS('Signal Verification0'!AG146)-ABS('Signal Verification1'!AG147)&gt;Constants!$B$14,IF(AND(ABS(MAX('Signal Verification0'!$AG$3:AG147)-'Signal Verification0'!AG147)&lt;Constants!$B$15,ABS(MIN('Signal Verification0'!$AG$3:AG147)-'Signal Verification0'!AG147)&lt;Constants!$B$15),2,IF(D147&gt;0,1,0)),IF(D147&gt;0,1,0)),IF(ABS('Signal Verification1'!AG146)-ABS('Signal Verification0'!AG147)&gt;Constants!$B$14,IF(AND(ABS(MAX('Signal Verification1'!$AG$3:AG147)-'Signal Verification1'!AG147)&lt;Constants!$B$15,ABS(MIN('Signal Verification1'!$AG$3:AG147)-'Signal Verification1'!AG147)&lt;Constants!$B$15),2,IF(D147&gt;0,1,0)),IF(D147&gt;0,1,0))),IF(D147&gt;0,1,0))</f>
        <v>2</v>
      </c>
      <c r="D147">
        <f>IF(C146=2,ROUND(5*1000/Constants!$B$11,0),IF(D146&gt;0,D146-1,0))</f>
        <v>100</v>
      </c>
      <c r="E147">
        <f>IF(COUNTIF($D$3:D147,2)&gt;(Constants!$B$16*(1000/150)),2,0)</f>
        <v>0</v>
      </c>
      <c r="F147">
        <f t="shared" si="2"/>
        <v>0</v>
      </c>
      <c r="G147">
        <f>IF(ABS('Signal Verification0'!AT147-'Signal Verification1'!AT147)&gt;Constants!$B$17,2,IF(H147&gt;0,1,0))</f>
        <v>2</v>
      </c>
      <c r="H147">
        <f>IF(G146=2,ROUND(Constants!$B$18*(1000/150),0),IF(H146&gt;0,H146-1,0))</f>
        <v>7</v>
      </c>
    </row>
    <row r="148" spans="1:8">
      <c r="A148">
        <v>145</v>
      </c>
      <c r="B148">
        <f>IF(SIGN('Signal Verification0'!AQ148)=SIGN('Signal Verification1'!AQ148),IF(COUNTIF(B141:B147,2)&gt;0,1,0),2)</f>
        <v>0</v>
      </c>
      <c r="C148">
        <f>IF(AND(ABS('Signal Verification0'!AG148)&gt;0,ABS('Signal Verification1'!AG148)&gt;0),IF('Signal Verification0'!AG148&gt;'Signal Verification1'!AG148,IF(ABS('Signal Verification0'!AG147)-ABS('Signal Verification1'!AG148)&gt;Constants!$B$14,IF(AND(ABS(MAX('Signal Verification0'!$AG$3:AG148)-'Signal Verification0'!AG148)&lt;Constants!$B$15,ABS(MIN('Signal Verification0'!$AG$3:AG148)-'Signal Verification0'!AG148)&lt;Constants!$B$15),2,IF(D148&gt;0,1,0)),IF(D148&gt;0,1,0)),IF(ABS('Signal Verification1'!AG147)-ABS('Signal Verification0'!AG148)&gt;Constants!$B$14,IF(AND(ABS(MAX('Signal Verification1'!$AG$3:AG148)-'Signal Verification1'!AG148)&lt;Constants!$B$15,ABS(MIN('Signal Verification1'!$AG$3:AG148)-'Signal Verification1'!AG148)&lt;Constants!$B$15),2,IF(D148&gt;0,1,0)),IF(D148&gt;0,1,0))),IF(D148&gt;0,1,0))</f>
        <v>2</v>
      </c>
      <c r="D148">
        <f>IF(C147=2,ROUND(5*1000/Constants!$B$11,0),IF(D147&gt;0,D147-1,0))</f>
        <v>100</v>
      </c>
      <c r="E148">
        <f>IF(COUNTIF($D$3:D148,2)&gt;(Constants!$B$16*(1000/150)),2,0)</f>
        <v>0</v>
      </c>
      <c r="F148">
        <f t="shared" si="2"/>
        <v>0</v>
      </c>
      <c r="G148">
        <f>IF(ABS('Signal Verification0'!AT148-'Signal Verification1'!AT148)&gt;Constants!$B$17,2,IF(H148&gt;0,1,0))</f>
        <v>2</v>
      </c>
      <c r="H148">
        <f>IF(G147=2,ROUND(Constants!$B$18*(1000/150),0),IF(H147&gt;0,H147-1,0))</f>
        <v>7</v>
      </c>
    </row>
    <row r="149" spans="1:8">
      <c r="A149">
        <v>146</v>
      </c>
      <c r="B149">
        <f>IF(SIGN('Signal Verification0'!AQ149)=SIGN('Signal Verification1'!AQ149),IF(COUNTIF(B142:B148,2)&gt;0,1,0),2)</f>
        <v>0</v>
      </c>
      <c r="C149">
        <f>IF(AND(ABS('Signal Verification0'!AG149)&gt;0,ABS('Signal Verification1'!AG149)&gt;0),IF('Signal Verification0'!AG149&gt;'Signal Verification1'!AG149,IF(ABS('Signal Verification0'!AG148)-ABS('Signal Verification1'!AG149)&gt;Constants!$B$14,IF(AND(ABS(MAX('Signal Verification0'!$AG$3:AG149)-'Signal Verification0'!AG149)&lt;Constants!$B$15,ABS(MIN('Signal Verification0'!$AG$3:AG149)-'Signal Verification0'!AG149)&lt;Constants!$B$15),2,IF(D149&gt;0,1,0)),IF(D149&gt;0,1,0)),IF(ABS('Signal Verification1'!AG148)-ABS('Signal Verification0'!AG149)&gt;Constants!$B$14,IF(AND(ABS(MAX('Signal Verification1'!$AG$3:AG149)-'Signal Verification1'!AG149)&lt;Constants!$B$15,ABS(MIN('Signal Verification1'!$AG$3:AG149)-'Signal Verification1'!AG149)&lt;Constants!$B$15),2,IF(D149&gt;0,1,0)),IF(D149&gt;0,1,0))),IF(D149&gt;0,1,0))</f>
        <v>2</v>
      </c>
      <c r="D149">
        <f>IF(C148=2,ROUND(5*1000/Constants!$B$11,0),IF(D148&gt;0,D148-1,0))</f>
        <v>100</v>
      </c>
      <c r="E149">
        <f>IF(COUNTIF($D$3:D149,2)&gt;(Constants!$B$16*(1000/150)),2,0)</f>
        <v>0</v>
      </c>
      <c r="F149">
        <f t="shared" si="2"/>
        <v>0</v>
      </c>
      <c r="G149">
        <f>IF(ABS('Signal Verification0'!AT149-'Signal Verification1'!AT149)&gt;Constants!$B$17,2,IF(H149&gt;0,1,0))</f>
        <v>2</v>
      </c>
      <c r="H149">
        <f>IF(G148=2,ROUND(Constants!$B$18*(1000/150),0),IF(H148&gt;0,H148-1,0))</f>
        <v>7</v>
      </c>
    </row>
    <row r="150" spans="1:8">
      <c r="A150">
        <v>147</v>
      </c>
      <c r="B150">
        <f>IF(SIGN('Signal Verification0'!AQ150)=SIGN('Signal Verification1'!AQ150),IF(COUNTIF(B143:B149,2)&gt;0,1,0),2)</f>
        <v>0</v>
      </c>
      <c r="C150">
        <f>IF(AND(ABS('Signal Verification0'!AG150)&gt;0,ABS('Signal Verification1'!AG150)&gt;0),IF('Signal Verification0'!AG150&gt;'Signal Verification1'!AG150,IF(ABS('Signal Verification0'!AG149)-ABS('Signal Verification1'!AG150)&gt;Constants!$B$14,IF(AND(ABS(MAX('Signal Verification0'!$AG$3:AG150)-'Signal Verification0'!AG150)&lt;Constants!$B$15,ABS(MIN('Signal Verification0'!$AG$3:AG150)-'Signal Verification0'!AG150)&lt;Constants!$B$15),2,IF(D150&gt;0,1,0)),IF(D150&gt;0,1,0)),IF(ABS('Signal Verification1'!AG149)-ABS('Signal Verification0'!AG150)&gt;Constants!$B$14,IF(AND(ABS(MAX('Signal Verification1'!$AG$3:AG150)-'Signal Verification1'!AG150)&lt;Constants!$B$15,ABS(MIN('Signal Verification1'!$AG$3:AG150)-'Signal Verification1'!AG150)&lt;Constants!$B$15),2,IF(D150&gt;0,1,0)),IF(D150&gt;0,1,0))),IF(D150&gt;0,1,0))</f>
        <v>2</v>
      </c>
      <c r="D150">
        <f>IF(C149=2,ROUND(5*1000/Constants!$B$11,0),IF(D149&gt;0,D149-1,0))</f>
        <v>100</v>
      </c>
      <c r="E150">
        <f>IF(COUNTIF($D$3:D150,2)&gt;(Constants!$B$16*(1000/150)),2,0)</f>
        <v>0</v>
      </c>
      <c r="F150">
        <f t="shared" si="2"/>
        <v>0</v>
      </c>
      <c r="G150">
        <f>IF(ABS('Signal Verification0'!AT150-'Signal Verification1'!AT150)&gt;Constants!$B$17,2,IF(H150&gt;0,1,0))</f>
        <v>2</v>
      </c>
      <c r="H150">
        <f>IF(G149=2,ROUND(Constants!$B$18*(1000/150),0),IF(H149&gt;0,H149-1,0))</f>
        <v>7</v>
      </c>
    </row>
    <row r="151" spans="1:8">
      <c r="A151">
        <v>148</v>
      </c>
      <c r="B151">
        <f>IF(SIGN('Signal Verification0'!AQ151)=SIGN('Signal Verification1'!AQ151),IF(COUNTIF(B144:B150,2)&gt;0,1,0),2)</f>
        <v>0</v>
      </c>
      <c r="C151">
        <f>IF(AND(ABS('Signal Verification0'!AG151)&gt;0,ABS('Signal Verification1'!AG151)&gt;0),IF('Signal Verification0'!AG151&gt;'Signal Verification1'!AG151,IF(ABS('Signal Verification0'!AG150)-ABS('Signal Verification1'!AG151)&gt;Constants!$B$14,IF(AND(ABS(MAX('Signal Verification0'!$AG$3:AG151)-'Signal Verification0'!AG151)&lt;Constants!$B$15,ABS(MIN('Signal Verification0'!$AG$3:AG151)-'Signal Verification0'!AG151)&lt;Constants!$B$15),2,IF(D151&gt;0,1,0)),IF(D151&gt;0,1,0)),IF(ABS('Signal Verification1'!AG150)-ABS('Signal Verification0'!AG151)&gt;Constants!$B$14,IF(AND(ABS(MAX('Signal Verification1'!$AG$3:AG151)-'Signal Verification1'!AG151)&lt;Constants!$B$15,ABS(MIN('Signal Verification1'!$AG$3:AG151)-'Signal Verification1'!AG151)&lt;Constants!$B$15),2,IF(D151&gt;0,1,0)),IF(D151&gt;0,1,0))),IF(D151&gt;0,1,0))</f>
        <v>2</v>
      </c>
      <c r="D151">
        <f>IF(C150=2,ROUND(5*1000/Constants!$B$11,0),IF(D150&gt;0,D150-1,0))</f>
        <v>100</v>
      </c>
      <c r="E151">
        <f>IF(COUNTIF($D$3:D151,2)&gt;(Constants!$B$16*(1000/150)),2,0)</f>
        <v>0</v>
      </c>
      <c r="F151">
        <f t="shared" si="2"/>
        <v>0</v>
      </c>
      <c r="G151">
        <f>IF(ABS('Signal Verification0'!AT151-'Signal Verification1'!AT151)&gt;Constants!$B$17,2,IF(H151&gt;0,1,0))</f>
        <v>2</v>
      </c>
      <c r="H151">
        <f>IF(G150=2,ROUND(Constants!$B$18*(1000/150),0),IF(H150&gt;0,H150-1,0))</f>
        <v>7</v>
      </c>
    </row>
    <row r="152" spans="1:8">
      <c r="A152">
        <v>149</v>
      </c>
      <c r="B152">
        <f>IF(SIGN('Signal Verification0'!AQ152)=SIGN('Signal Verification1'!AQ152),IF(COUNTIF(B145:B151,2)&gt;0,1,0),2)</f>
        <v>0</v>
      </c>
      <c r="C152">
        <f>IF(AND(ABS('Signal Verification0'!AG152)&gt;0,ABS('Signal Verification1'!AG152)&gt;0),IF('Signal Verification0'!AG152&gt;'Signal Verification1'!AG152,IF(ABS('Signal Verification0'!AG151)-ABS('Signal Verification1'!AG152)&gt;Constants!$B$14,IF(AND(ABS(MAX('Signal Verification0'!$AG$3:AG152)-'Signal Verification0'!AG152)&lt;Constants!$B$15,ABS(MIN('Signal Verification0'!$AG$3:AG152)-'Signal Verification0'!AG152)&lt;Constants!$B$15),2,IF(D152&gt;0,1,0)),IF(D152&gt;0,1,0)),IF(ABS('Signal Verification1'!AG151)-ABS('Signal Verification0'!AG152)&gt;Constants!$B$14,IF(AND(ABS(MAX('Signal Verification1'!$AG$3:AG152)-'Signal Verification1'!AG152)&lt;Constants!$B$15,ABS(MIN('Signal Verification1'!$AG$3:AG152)-'Signal Verification1'!AG152)&lt;Constants!$B$15),2,IF(D152&gt;0,1,0)),IF(D152&gt;0,1,0))),IF(D152&gt;0,1,0))</f>
        <v>2</v>
      </c>
      <c r="D152">
        <f>IF(C151=2,ROUND(5*1000/Constants!$B$11,0),IF(D151&gt;0,D151-1,0))</f>
        <v>100</v>
      </c>
      <c r="E152">
        <f>IF(COUNTIF($D$3:D152,2)&gt;(Constants!$B$16*(1000/150)),2,0)</f>
        <v>0</v>
      </c>
      <c r="F152">
        <f t="shared" si="2"/>
        <v>0</v>
      </c>
      <c r="G152">
        <f>IF(ABS('Signal Verification0'!AT152-'Signal Verification1'!AT152)&gt;Constants!$B$17,2,IF(H152&gt;0,1,0))</f>
        <v>2</v>
      </c>
      <c r="H152">
        <f>IF(G151=2,ROUND(Constants!$B$18*(1000/150),0),IF(H151&gt;0,H151-1,0))</f>
        <v>7</v>
      </c>
    </row>
    <row r="153" spans="1:8">
      <c r="A153">
        <v>150</v>
      </c>
      <c r="B153">
        <f>IF(SIGN('Signal Verification0'!AQ153)=SIGN('Signal Verification1'!AQ153),IF(COUNTIF(B146:B152,2)&gt;0,1,0),2)</f>
        <v>0</v>
      </c>
      <c r="C153">
        <f>IF(AND(ABS('Signal Verification0'!AG153)&gt;0,ABS('Signal Verification1'!AG153)&gt;0),IF('Signal Verification0'!AG153&gt;'Signal Verification1'!AG153,IF(ABS('Signal Verification0'!AG152)-ABS('Signal Verification1'!AG153)&gt;Constants!$B$14,IF(AND(ABS(MAX('Signal Verification0'!$AG$3:AG153)-'Signal Verification0'!AG153)&lt;Constants!$B$15,ABS(MIN('Signal Verification0'!$AG$3:AG153)-'Signal Verification0'!AG153)&lt;Constants!$B$15),2,IF(D153&gt;0,1,0)),IF(D153&gt;0,1,0)),IF(ABS('Signal Verification1'!AG152)-ABS('Signal Verification0'!AG153)&gt;Constants!$B$14,IF(AND(ABS(MAX('Signal Verification1'!$AG$3:AG153)-'Signal Verification1'!AG153)&lt;Constants!$B$15,ABS(MIN('Signal Verification1'!$AG$3:AG153)-'Signal Verification1'!AG153)&lt;Constants!$B$15),2,IF(D153&gt;0,1,0)),IF(D153&gt;0,1,0))),IF(D153&gt;0,1,0))</f>
        <v>2</v>
      </c>
      <c r="D153">
        <f>IF(C152=2,ROUND(5*1000/Constants!$B$11,0),IF(D152&gt;0,D152-1,0))</f>
        <v>100</v>
      </c>
      <c r="E153">
        <f>IF(COUNTIF($D$3:D153,2)&gt;(Constants!$B$16*(1000/150)),2,0)</f>
        <v>0</v>
      </c>
      <c r="F153">
        <f t="shared" si="2"/>
        <v>0</v>
      </c>
      <c r="G153">
        <f>IF(ABS('Signal Verification0'!AT153-'Signal Verification1'!AT153)&gt;Constants!$B$17,2,IF(H153&gt;0,1,0))</f>
        <v>2</v>
      </c>
      <c r="H153">
        <f>IF(G152=2,ROUND(Constants!$B$18*(1000/150),0),IF(H152&gt;0,H152-1,0))</f>
        <v>7</v>
      </c>
    </row>
    <row r="154" spans="1:8">
      <c r="A154">
        <v>151</v>
      </c>
      <c r="B154">
        <f>IF(SIGN('Signal Verification0'!AQ154)=SIGN('Signal Verification1'!AQ154),IF(COUNTIF(B147:B153,2)&gt;0,1,0),2)</f>
        <v>0</v>
      </c>
      <c r="C154">
        <f>IF(AND(ABS('Signal Verification0'!AG154)&gt;0,ABS('Signal Verification1'!AG154)&gt;0),IF('Signal Verification0'!AG154&gt;'Signal Verification1'!AG154,IF(ABS('Signal Verification0'!AG153)-ABS('Signal Verification1'!AG154)&gt;Constants!$B$14,IF(AND(ABS(MAX('Signal Verification0'!$AG$3:AG154)-'Signal Verification0'!AG154)&lt;Constants!$B$15,ABS(MIN('Signal Verification0'!$AG$3:AG154)-'Signal Verification0'!AG154)&lt;Constants!$B$15),2,IF(D154&gt;0,1,0)),IF(D154&gt;0,1,0)),IF(ABS('Signal Verification1'!AG153)-ABS('Signal Verification0'!AG154)&gt;Constants!$B$14,IF(AND(ABS(MAX('Signal Verification1'!$AG$3:AG154)-'Signal Verification1'!AG154)&lt;Constants!$B$15,ABS(MIN('Signal Verification1'!$AG$3:AG154)-'Signal Verification1'!AG154)&lt;Constants!$B$15),2,IF(D154&gt;0,1,0)),IF(D154&gt;0,1,0))),IF(D154&gt;0,1,0))</f>
        <v>2</v>
      </c>
      <c r="D154">
        <f>IF(C153=2,ROUND(5*1000/Constants!$B$11,0),IF(D153&gt;0,D153-1,0))</f>
        <v>100</v>
      </c>
      <c r="E154">
        <f>IF(COUNTIF($D$3:D154,2)&gt;(Constants!$B$16*(1000/150)),2,0)</f>
        <v>0</v>
      </c>
      <c r="F154">
        <f t="shared" si="2"/>
        <v>0</v>
      </c>
      <c r="G154">
        <f>IF(ABS('Signal Verification0'!AT154-'Signal Verification1'!AT154)&gt;Constants!$B$17,2,IF(H154&gt;0,1,0))</f>
        <v>2</v>
      </c>
      <c r="H154">
        <f>IF(G153=2,ROUND(Constants!$B$18*(1000/150),0),IF(H153&gt;0,H153-1,0))</f>
        <v>7</v>
      </c>
    </row>
    <row r="155" spans="1:8">
      <c r="A155">
        <v>152</v>
      </c>
      <c r="B155">
        <f>IF(SIGN('Signal Verification0'!AQ155)=SIGN('Signal Verification1'!AQ155),IF(COUNTIF(B148:B154,2)&gt;0,1,0),2)</f>
        <v>0</v>
      </c>
      <c r="C155">
        <f>IF(AND(ABS('Signal Verification0'!AG155)&gt;0,ABS('Signal Verification1'!AG155)&gt;0),IF('Signal Verification0'!AG155&gt;'Signal Verification1'!AG155,IF(ABS('Signal Verification0'!AG154)-ABS('Signal Verification1'!AG155)&gt;Constants!$B$14,IF(AND(ABS(MAX('Signal Verification0'!$AG$3:AG155)-'Signal Verification0'!AG155)&lt;Constants!$B$15,ABS(MIN('Signal Verification0'!$AG$3:AG155)-'Signal Verification0'!AG155)&lt;Constants!$B$15),2,IF(D155&gt;0,1,0)),IF(D155&gt;0,1,0)),IF(ABS('Signal Verification1'!AG154)-ABS('Signal Verification0'!AG155)&gt;Constants!$B$14,IF(AND(ABS(MAX('Signal Verification1'!$AG$3:AG155)-'Signal Verification1'!AG155)&lt;Constants!$B$15,ABS(MIN('Signal Verification1'!$AG$3:AG155)-'Signal Verification1'!AG155)&lt;Constants!$B$15),2,IF(D155&gt;0,1,0)),IF(D155&gt;0,1,0))),IF(D155&gt;0,1,0))</f>
        <v>2</v>
      </c>
      <c r="D155">
        <f>IF(C154=2,ROUND(5*1000/Constants!$B$11,0),IF(D154&gt;0,D154-1,0))</f>
        <v>100</v>
      </c>
      <c r="E155">
        <f>IF(COUNTIF($D$3:D155,2)&gt;(Constants!$B$16*(1000/150)),2,0)</f>
        <v>0</v>
      </c>
      <c r="F155">
        <f t="shared" si="2"/>
        <v>0</v>
      </c>
      <c r="G155">
        <f>IF(ABS('Signal Verification0'!AT155-'Signal Verification1'!AT155)&gt;Constants!$B$17,2,IF(H155&gt;0,1,0))</f>
        <v>2</v>
      </c>
      <c r="H155">
        <f>IF(G154=2,ROUND(Constants!$B$18*(1000/150),0),IF(H154&gt;0,H154-1,0))</f>
        <v>7</v>
      </c>
    </row>
    <row r="156" spans="1:8">
      <c r="A156">
        <v>153</v>
      </c>
      <c r="B156">
        <f>IF(SIGN('Signal Verification0'!AQ156)=SIGN('Signal Verification1'!AQ156),IF(COUNTIF(B149:B155,2)&gt;0,1,0),2)</f>
        <v>0</v>
      </c>
      <c r="C156">
        <f>IF(AND(ABS('Signal Verification0'!AG156)&gt;0,ABS('Signal Verification1'!AG156)&gt;0),IF('Signal Verification0'!AG156&gt;'Signal Verification1'!AG156,IF(ABS('Signal Verification0'!AG155)-ABS('Signal Verification1'!AG156)&gt;Constants!$B$14,IF(AND(ABS(MAX('Signal Verification0'!$AG$3:AG156)-'Signal Verification0'!AG156)&lt;Constants!$B$15,ABS(MIN('Signal Verification0'!$AG$3:AG156)-'Signal Verification0'!AG156)&lt;Constants!$B$15),2,IF(D156&gt;0,1,0)),IF(D156&gt;0,1,0)),IF(ABS('Signal Verification1'!AG155)-ABS('Signal Verification0'!AG156)&gt;Constants!$B$14,IF(AND(ABS(MAX('Signal Verification1'!$AG$3:AG156)-'Signal Verification1'!AG156)&lt;Constants!$B$15,ABS(MIN('Signal Verification1'!$AG$3:AG156)-'Signal Verification1'!AG156)&lt;Constants!$B$15),2,IF(D156&gt;0,1,0)),IF(D156&gt;0,1,0))),IF(D156&gt;0,1,0))</f>
        <v>2</v>
      </c>
      <c r="D156">
        <f>IF(C155=2,ROUND(5*1000/Constants!$B$11,0),IF(D155&gt;0,D155-1,0))</f>
        <v>100</v>
      </c>
      <c r="E156">
        <f>IF(COUNTIF($D$3:D156,2)&gt;(Constants!$B$16*(1000/150)),2,0)</f>
        <v>0</v>
      </c>
      <c r="F156">
        <f t="shared" si="2"/>
        <v>0</v>
      </c>
      <c r="G156">
        <f>IF(ABS('Signal Verification0'!AT156-'Signal Verification1'!AT156)&gt;Constants!$B$17,2,IF(H156&gt;0,1,0))</f>
        <v>2</v>
      </c>
      <c r="H156">
        <f>IF(G155=2,ROUND(Constants!$B$18*(1000/150),0),IF(H155&gt;0,H155-1,0))</f>
        <v>7</v>
      </c>
    </row>
    <row r="157" spans="1:8">
      <c r="A157">
        <v>154</v>
      </c>
      <c r="B157">
        <f>IF(SIGN('Signal Verification0'!AQ157)=SIGN('Signal Verification1'!AQ157),IF(COUNTIF(B150:B156,2)&gt;0,1,0),2)</f>
        <v>0</v>
      </c>
      <c r="C157">
        <f>IF(AND(ABS('Signal Verification0'!AG157)&gt;0,ABS('Signal Verification1'!AG157)&gt;0),IF('Signal Verification0'!AG157&gt;'Signal Verification1'!AG157,IF(ABS('Signal Verification0'!AG156)-ABS('Signal Verification1'!AG157)&gt;Constants!$B$14,IF(AND(ABS(MAX('Signal Verification0'!$AG$3:AG157)-'Signal Verification0'!AG157)&lt;Constants!$B$15,ABS(MIN('Signal Verification0'!$AG$3:AG157)-'Signal Verification0'!AG157)&lt;Constants!$B$15),2,IF(D157&gt;0,1,0)),IF(D157&gt;0,1,0)),IF(ABS('Signal Verification1'!AG156)-ABS('Signal Verification0'!AG157)&gt;Constants!$B$14,IF(AND(ABS(MAX('Signal Verification1'!$AG$3:AG157)-'Signal Verification1'!AG157)&lt;Constants!$B$15,ABS(MIN('Signal Verification1'!$AG$3:AG157)-'Signal Verification1'!AG157)&lt;Constants!$B$15),2,IF(D157&gt;0,1,0)),IF(D157&gt;0,1,0))),IF(D157&gt;0,1,0))</f>
        <v>2</v>
      </c>
      <c r="D157">
        <f>IF(C156=2,ROUND(5*1000/Constants!$B$11,0),IF(D156&gt;0,D156-1,0))</f>
        <v>100</v>
      </c>
      <c r="E157">
        <f>IF(COUNTIF($D$3:D157,2)&gt;(Constants!$B$16*(1000/150)),2,0)</f>
        <v>0</v>
      </c>
      <c r="F157">
        <f t="shared" si="2"/>
        <v>0</v>
      </c>
      <c r="G157">
        <f>IF(ABS('Signal Verification0'!AT157-'Signal Verification1'!AT157)&gt;Constants!$B$17,2,IF(H157&gt;0,1,0))</f>
        <v>2</v>
      </c>
      <c r="H157">
        <f>IF(G156=2,ROUND(Constants!$B$18*(1000/150),0),IF(H156&gt;0,H156-1,0))</f>
        <v>7</v>
      </c>
    </row>
    <row r="158" spans="1:8">
      <c r="A158">
        <v>155</v>
      </c>
      <c r="B158">
        <f>IF(SIGN('Signal Verification0'!AQ158)=SIGN('Signal Verification1'!AQ158),IF(COUNTIF(B151:B157,2)&gt;0,1,0),2)</f>
        <v>0</v>
      </c>
      <c r="C158">
        <f>IF(AND(ABS('Signal Verification0'!AG158)&gt;0,ABS('Signal Verification1'!AG158)&gt;0),IF('Signal Verification0'!AG158&gt;'Signal Verification1'!AG158,IF(ABS('Signal Verification0'!AG157)-ABS('Signal Verification1'!AG158)&gt;Constants!$B$14,IF(AND(ABS(MAX('Signal Verification0'!$AG$3:AG158)-'Signal Verification0'!AG158)&lt;Constants!$B$15,ABS(MIN('Signal Verification0'!$AG$3:AG158)-'Signal Verification0'!AG158)&lt;Constants!$B$15),2,IF(D158&gt;0,1,0)),IF(D158&gt;0,1,0)),IF(ABS('Signal Verification1'!AG157)-ABS('Signal Verification0'!AG158)&gt;Constants!$B$14,IF(AND(ABS(MAX('Signal Verification1'!$AG$3:AG158)-'Signal Verification1'!AG158)&lt;Constants!$B$15,ABS(MIN('Signal Verification1'!$AG$3:AG158)-'Signal Verification1'!AG158)&lt;Constants!$B$15),2,IF(D158&gt;0,1,0)),IF(D158&gt;0,1,0))),IF(D158&gt;0,1,0))</f>
        <v>2</v>
      </c>
      <c r="D158">
        <f>IF(C157=2,ROUND(5*1000/Constants!$B$11,0),IF(D157&gt;0,D157-1,0))</f>
        <v>100</v>
      </c>
      <c r="E158">
        <f>IF(COUNTIF($D$3:D158,2)&gt;(Constants!$B$16*(1000/150)),2,0)</f>
        <v>0</v>
      </c>
      <c r="F158">
        <f t="shared" si="2"/>
        <v>0</v>
      </c>
      <c r="G158">
        <f>IF(ABS('Signal Verification0'!AT158-'Signal Verification1'!AT158)&gt;Constants!$B$17,2,IF(H158&gt;0,1,0))</f>
        <v>2</v>
      </c>
      <c r="H158">
        <f>IF(G157=2,ROUND(Constants!$B$18*(1000/150),0),IF(H157&gt;0,H157-1,0))</f>
        <v>7</v>
      </c>
    </row>
    <row r="159" spans="1:8">
      <c r="A159">
        <v>156</v>
      </c>
      <c r="B159">
        <f>IF(SIGN('Signal Verification0'!AQ159)=SIGN('Signal Verification1'!AQ159),IF(COUNTIF(B152:B158,2)&gt;0,1,0),2)</f>
        <v>0</v>
      </c>
      <c r="C159">
        <f>IF(AND(ABS('Signal Verification0'!AG159)&gt;0,ABS('Signal Verification1'!AG159)&gt;0),IF('Signal Verification0'!AG159&gt;'Signal Verification1'!AG159,IF(ABS('Signal Verification0'!AG158)-ABS('Signal Verification1'!AG159)&gt;Constants!$B$14,IF(AND(ABS(MAX('Signal Verification0'!$AG$3:AG159)-'Signal Verification0'!AG159)&lt;Constants!$B$15,ABS(MIN('Signal Verification0'!$AG$3:AG159)-'Signal Verification0'!AG159)&lt;Constants!$B$15),2,IF(D159&gt;0,1,0)),IF(D159&gt;0,1,0)),IF(ABS('Signal Verification1'!AG158)-ABS('Signal Verification0'!AG159)&gt;Constants!$B$14,IF(AND(ABS(MAX('Signal Verification1'!$AG$3:AG159)-'Signal Verification1'!AG159)&lt;Constants!$B$15,ABS(MIN('Signal Verification1'!$AG$3:AG159)-'Signal Verification1'!AG159)&lt;Constants!$B$15),2,IF(D159&gt;0,1,0)),IF(D159&gt;0,1,0))),IF(D159&gt;0,1,0))</f>
        <v>2</v>
      </c>
      <c r="D159">
        <f>IF(C158=2,ROUND(5*1000/Constants!$B$11,0),IF(D158&gt;0,D158-1,0))</f>
        <v>100</v>
      </c>
      <c r="E159">
        <f>IF(COUNTIF($D$3:D159,2)&gt;(Constants!$B$16*(1000/150)),2,0)</f>
        <v>0</v>
      </c>
      <c r="F159">
        <f t="shared" si="2"/>
        <v>0</v>
      </c>
      <c r="G159">
        <f>IF(ABS('Signal Verification0'!AT159-'Signal Verification1'!AT159)&gt;Constants!$B$17,2,IF(H159&gt;0,1,0))</f>
        <v>2</v>
      </c>
      <c r="H159">
        <f>IF(G158=2,ROUND(Constants!$B$18*(1000/150),0),IF(H158&gt;0,H158-1,0))</f>
        <v>7</v>
      </c>
    </row>
    <row r="160" spans="1:8">
      <c r="A160">
        <v>157</v>
      </c>
      <c r="B160">
        <f>IF(SIGN('Signal Verification0'!AQ160)=SIGN('Signal Verification1'!AQ160),IF(COUNTIF(B153:B159,2)&gt;0,1,0),2)</f>
        <v>0</v>
      </c>
      <c r="C160">
        <f>IF(AND(ABS('Signal Verification0'!AG160)&gt;0,ABS('Signal Verification1'!AG160)&gt;0),IF('Signal Verification0'!AG160&gt;'Signal Verification1'!AG160,IF(ABS('Signal Verification0'!AG159)-ABS('Signal Verification1'!AG160)&gt;Constants!$B$14,IF(AND(ABS(MAX('Signal Verification0'!$AG$3:AG160)-'Signal Verification0'!AG160)&lt;Constants!$B$15,ABS(MIN('Signal Verification0'!$AG$3:AG160)-'Signal Verification0'!AG160)&lt;Constants!$B$15),2,IF(D160&gt;0,1,0)),IF(D160&gt;0,1,0)),IF(ABS('Signal Verification1'!AG159)-ABS('Signal Verification0'!AG160)&gt;Constants!$B$14,IF(AND(ABS(MAX('Signal Verification1'!$AG$3:AG160)-'Signal Verification1'!AG160)&lt;Constants!$B$15,ABS(MIN('Signal Verification1'!$AG$3:AG160)-'Signal Verification1'!AG160)&lt;Constants!$B$15),2,IF(D160&gt;0,1,0)),IF(D160&gt;0,1,0))),IF(D160&gt;0,1,0))</f>
        <v>2</v>
      </c>
      <c r="D160">
        <f>IF(C159=2,ROUND(5*1000/Constants!$B$11,0),IF(D159&gt;0,D159-1,0))</f>
        <v>100</v>
      </c>
      <c r="E160">
        <f>IF(COUNTIF($D$3:D160,2)&gt;(Constants!$B$16*(1000/150)),2,0)</f>
        <v>0</v>
      </c>
      <c r="F160">
        <f t="shared" si="2"/>
        <v>0</v>
      </c>
      <c r="G160">
        <f>IF(ABS('Signal Verification0'!AT160-'Signal Verification1'!AT160)&gt;Constants!$B$17,2,IF(H160&gt;0,1,0))</f>
        <v>2</v>
      </c>
      <c r="H160">
        <f>IF(G159=2,ROUND(Constants!$B$18*(1000/150),0),IF(H159&gt;0,H159-1,0))</f>
        <v>7</v>
      </c>
    </row>
    <row r="161" spans="1:8">
      <c r="A161">
        <v>158</v>
      </c>
      <c r="B161">
        <f>IF(SIGN('Signal Verification0'!AQ161)=SIGN('Signal Verification1'!AQ161),IF(COUNTIF(B154:B160,2)&gt;0,1,0),2)</f>
        <v>0</v>
      </c>
      <c r="C161">
        <f>IF(AND(ABS('Signal Verification0'!AG161)&gt;0,ABS('Signal Verification1'!AG161)&gt;0),IF('Signal Verification0'!AG161&gt;'Signal Verification1'!AG161,IF(ABS('Signal Verification0'!AG160)-ABS('Signal Verification1'!AG161)&gt;Constants!$B$14,IF(AND(ABS(MAX('Signal Verification0'!$AG$3:AG161)-'Signal Verification0'!AG161)&lt;Constants!$B$15,ABS(MIN('Signal Verification0'!$AG$3:AG161)-'Signal Verification0'!AG161)&lt;Constants!$B$15),2,IF(D161&gt;0,1,0)),IF(D161&gt;0,1,0)),IF(ABS('Signal Verification1'!AG160)-ABS('Signal Verification0'!AG161)&gt;Constants!$B$14,IF(AND(ABS(MAX('Signal Verification1'!$AG$3:AG161)-'Signal Verification1'!AG161)&lt;Constants!$B$15,ABS(MIN('Signal Verification1'!$AG$3:AG161)-'Signal Verification1'!AG161)&lt;Constants!$B$15),2,IF(D161&gt;0,1,0)),IF(D161&gt;0,1,0))),IF(D161&gt;0,1,0))</f>
        <v>2</v>
      </c>
      <c r="D161">
        <f>IF(C160=2,ROUND(5*1000/Constants!$B$11,0),IF(D160&gt;0,D160-1,0))</f>
        <v>100</v>
      </c>
      <c r="E161">
        <f>IF(COUNTIF($D$3:D161,2)&gt;(Constants!$B$16*(1000/150)),2,0)</f>
        <v>0</v>
      </c>
      <c r="F161">
        <f t="shared" si="2"/>
        <v>0</v>
      </c>
      <c r="G161">
        <f>IF(ABS('Signal Verification0'!AT161-'Signal Verification1'!AT161)&gt;Constants!$B$17,2,IF(H161&gt;0,1,0))</f>
        <v>2</v>
      </c>
      <c r="H161">
        <f>IF(G160=2,ROUND(Constants!$B$18*(1000/150),0),IF(H160&gt;0,H160-1,0))</f>
        <v>7</v>
      </c>
    </row>
    <row r="162" spans="1:8">
      <c r="A162">
        <v>159</v>
      </c>
      <c r="B162">
        <f>IF(SIGN('Signal Verification0'!AQ162)=SIGN('Signal Verification1'!AQ162),IF(COUNTIF(B155:B161,2)&gt;0,1,0),2)</f>
        <v>0</v>
      </c>
      <c r="C162">
        <f>IF(AND(ABS('Signal Verification0'!AG162)&gt;0,ABS('Signal Verification1'!AG162)&gt;0),IF('Signal Verification0'!AG162&gt;'Signal Verification1'!AG162,IF(ABS('Signal Verification0'!AG161)-ABS('Signal Verification1'!AG162)&gt;Constants!$B$14,IF(AND(ABS(MAX('Signal Verification0'!$AG$3:AG162)-'Signal Verification0'!AG162)&lt;Constants!$B$15,ABS(MIN('Signal Verification0'!$AG$3:AG162)-'Signal Verification0'!AG162)&lt;Constants!$B$15),2,IF(D162&gt;0,1,0)),IF(D162&gt;0,1,0)),IF(ABS('Signal Verification1'!AG161)-ABS('Signal Verification0'!AG162)&gt;Constants!$B$14,IF(AND(ABS(MAX('Signal Verification1'!$AG$3:AG162)-'Signal Verification1'!AG162)&lt;Constants!$B$15,ABS(MIN('Signal Verification1'!$AG$3:AG162)-'Signal Verification1'!AG162)&lt;Constants!$B$15),2,IF(D162&gt;0,1,0)),IF(D162&gt;0,1,0))),IF(D162&gt;0,1,0))</f>
        <v>2</v>
      </c>
      <c r="D162">
        <f>IF(C161=2,ROUND(5*1000/Constants!$B$11,0),IF(D161&gt;0,D161-1,0))</f>
        <v>100</v>
      </c>
      <c r="E162">
        <f>IF(COUNTIF($D$3:D162,2)&gt;(Constants!$B$16*(1000/150)),2,0)</f>
        <v>0</v>
      </c>
      <c r="F162">
        <f t="shared" si="2"/>
        <v>0</v>
      </c>
      <c r="G162">
        <f>IF(ABS('Signal Verification0'!AT162-'Signal Verification1'!AT162)&gt;Constants!$B$17,2,IF(H162&gt;0,1,0))</f>
        <v>2</v>
      </c>
      <c r="H162">
        <f>IF(G161=2,ROUND(Constants!$B$18*(1000/150),0),IF(H161&gt;0,H161-1,0))</f>
        <v>7</v>
      </c>
    </row>
    <row r="163" spans="1:8">
      <c r="A163">
        <v>160</v>
      </c>
      <c r="B163">
        <f>IF(SIGN('Signal Verification0'!AQ163)=SIGN('Signal Verification1'!AQ163),IF(COUNTIF(B156:B162,2)&gt;0,1,0),2)</f>
        <v>0</v>
      </c>
      <c r="C163">
        <f>IF(AND(ABS('Signal Verification0'!AG163)&gt;0,ABS('Signal Verification1'!AG163)&gt;0),IF('Signal Verification0'!AG163&gt;'Signal Verification1'!AG163,IF(ABS('Signal Verification0'!AG162)-ABS('Signal Verification1'!AG163)&gt;Constants!$B$14,IF(AND(ABS(MAX('Signal Verification0'!$AG$3:AG163)-'Signal Verification0'!AG163)&lt;Constants!$B$15,ABS(MIN('Signal Verification0'!$AG$3:AG163)-'Signal Verification0'!AG163)&lt;Constants!$B$15),2,IF(D163&gt;0,1,0)),IF(D163&gt;0,1,0)),IF(ABS('Signal Verification1'!AG162)-ABS('Signal Verification0'!AG163)&gt;Constants!$B$14,IF(AND(ABS(MAX('Signal Verification1'!$AG$3:AG163)-'Signal Verification1'!AG163)&lt;Constants!$B$15,ABS(MIN('Signal Verification1'!$AG$3:AG163)-'Signal Verification1'!AG163)&lt;Constants!$B$15),2,IF(D163&gt;0,1,0)),IF(D163&gt;0,1,0))),IF(D163&gt;0,1,0))</f>
        <v>2</v>
      </c>
      <c r="D163">
        <f>IF(C162=2,ROUND(5*1000/Constants!$B$11,0),IF(D162&gt;0,D162-1,0))</f>
        <v>100</v>
      </c>
      <c r="E163">
        <f>IF(COUNTIF($D$3:D163,2)&gt;(Constants!$B$16*(1000/150)),2,0)</f>
        <v>0</v>
      </c>
      <c r="F163">
        <f t="shared" si="2"/>
        <v>0</v>
      </c>
      <c r="G163">
        <f>IF(ABS('Signal Verification0'!AT163-'Signal Verification1'!AT163)&gt;Constants!$B$17,2,IF(H163&gt;0,1,0))</f>
        <v>2</v>
      </c>
      <c r="H163">
        <f>IF(G162=2,ROUND(Constants!$B$18*(1000/150),0),IF(H162&gt;0,H162-1,0))</f>
        <v>7</v>
      </c>
    </row>
    <row r="164" spans="1:8">
      <c r="A164">
        <v>161</v>
      </c>
      <c r="B164">
        <f>IF(SIGN('Signal Verification0'!AQ164)=SIGN('Signal Verification1'!AQ164),IF(COUNTIF(B157:B163,2)&gt;0,1,0),2)</f>
        <v>0</v>
      </c>
      <c r="C164">
        <f>IF(AND(ABS('Signal Verification0'!AG164)&gt;0,ABS('Signal Verification1'!AG164)&gt;0),IF('Signal Verification0'!AG164&gt;'Signal Verification1'!AG164,IF(ABS('Signal Verification0'!AG163)-ABS('Signal Verification1'!AG164)&gt;Constants!$B$14,IF(AND(ABS(MAX('Signal Verification0'!$AG$3:AG164)-'Signal Verification0'!AG164)&lt;Constants!$B$15,ABS(MIN('Signal Verification0'!$AG$3:AG164)-'Signal Verification0'!AG164)&lt;Constants!$B$15),2,IF(D164&gt;0,1,0)),IF(D164&gt;0,1,0)),IF(ABS('Signal Verification1'!AG163)-ABS('Signal Verification0'!AG164)&gt;Constants!$B$14,IF(AND(ABS(MAX('Signal Verification1'!$AG$3:AG164)-'Signal Verification1'!AG164)&lt;Constants!$B$15,ABS(MIN('Signal Verification1'!$AG$3:AG164)-'Signal Verification1'!AG164)&lt;Constants!$B$15),2,IF(D164&gt;0,1,0)),IF(D164&gt;0,1,0))),IF(D164&gt;0,1,0))</f>
        <v>2</v>
      </c>
      <c r="D164">
        <f>IF(C163=2,ROUND(5*1000/Constants!$B$11,0),IF(D163&gt;0,D163-1,0))</f>
        <v>100</v>
      </c>
      <c r="E164">
        <f>IF(COUNTIF($D$3:D164,2)&gt;(Constants!$B$16*(1000/150)),2,0)</f>
        <v>0</v>
      </c>
      <c r="F164">
        <f t="shared" si="2"/>
        <v>0</v>
      </c>
      <c r="G164">
        <f>IF(ABS('Signal Verification0'!AT164-'Signal Verification1'!AT164)&gt;Constants!$B$17,2,IF(H164&gt;0,1,0))</f>
        <v>2</v>
      </c>
      <c r="H164">
        <f>IF(G163=2,ROUND(Constants!$B$18*(1000/150),0),IF(H163&gt;0,H163-1,0))</f>
        <v>7</v>
      </c>
    </row>
    <row r="165" spans="1:8">
      <c r="A165">
        <v>162</v>
      </c>
      <c r="B165">
        <f>IF(SIGN('Signal Verification0'!AQ165)=SIGN('Signal Verification1'!AQ165),IF(COUNTIF(B158:B164,2)&gt;0,1,0),2)</f>
        <v>0</v>
      </c>
      <c r="C165">
        <f>IF(AND(ABS('Signal Verification0'!AG165)&gt;0,ABS('Signal Verification1'!AG165)&gt;0),IF('Signal Verification0'!AG165&gt;'Signal Verification1'!AG165,IF(ABS('Signal Verification0'!AG164)-ABS('Signal Verification1'!AG165)&gt;Constants!$B$14,IF(AND(ABS(MAX('Signal Verification0'!$AG$3:AG165)-'Signal Verification0'!AG165)&lt;Constants!$B$15,ABS(MIN('Signal Verification0'!$AG$3:AG165)-'Signal Verification0'!AG165)&lt;Constants!$B$15),2,IF(D165&gt;0,1,0)),IF(D165&gt;0,1,0)),IF(ABS('Signal Verification1'!AG164)-ABS('Signal Verification0'!AG165)&gt;Constants!$B$14,IF(AND(ABS(MAX('Signal Verification1'!$AG$3:AG165)-'Signal Verification1'!AG165)&lt;Constants!$B$15,ABS(MIN('Signal Verification1'!$AG$3:AG165)-'Signal Verification1'!AG165)&lt;Constants!$B$15),2,IF(D165&gt;0,1,0)),IF(D165&gt;0,1,0))),IF(D165&gt;0,1,0))</f>
        <v>2</v>
      </c>
      <c r="D165">
        <f>IF(C164=2,ROUND(5*1000/Constants!$B$11,0),IF(D164&gt;0,D164-1,0))</f>
        <v>100</v>
      </c>
      <c r="E165">
        <f>IF(COUNTIF($D$3:D165,2)&gt;(Constants!$B$16*(1000/150)),2,0)</f>
        <v>0</v>
      </c>
      <c r="F165">
        <f t="shared" si="2"/>
        <v>0</v>
      </c>
      <c r="G165">
        <f>IF(ABS('Signal Verification0'!AT165-'Signal Verification1'!AT165)&gt;Constants!$B$17,2,IF(H165&gt;0,1,0))</f>
        <v>2</v>
      </c>
      <c r="H165">
        <f>IF(G164=2,ROUND(Constants!$B$18*(1000/150),0),IF(H164&gt;0,H164-1,0))</f>
        <v>7</v>
      </c>
    </row>
    <row r="166" spans="1:8">
      <c r="A166">
        <v>163</v>
      </c>
      <c r="B166">
        <f>IF(SIGN('Signal Verification0'!AQ166)=SIGN('Signal Verification1'!AQ166),IF(COUNTIF(B159:B165,2)&gt;0,1,0),2)</f>
        <v>0</v>
      </c>
      <c r="C166">
        <f>IF(AND(ABS('Signal Verification0'!AG166)&gt;0,ABS('Signal Verification1'!AG166)&gt;0),IF('Signal Verification0'!AG166&gt;'Signal Verification1'!AG166,IF(ABS('Signal Verification0'!AG165)-ABS('Signal Verification1'!AG166)&gt;Constants!$B$14,IF(AND(ABS(MAX('Signal Verification0'!$AG$3:AG166)-'Signal Verification0'!AG166)&lt;Constants!$B$15,ABS(MIN('Signal Verification0'!$AG$3:AG166)-'Signal Verification0'!AG166)&lt;Constants!$B$15),2,IF(D166&gt;0,1,0)),IF(D166&gt;0,1,0)),IF(ABS('Signal Verification1'!AG165)-ABS('Signal Verification0'!AG166)&gt;Constants!$B$14,IF(AND(ABS(MAX('Signal Verification1'!$AG$3:AG166)-'Signal Verification1'!AG166)&lt;Constants!$B$15,ABS(MIN('Signal Verification1'!$AG$3:AG166)-'Signal Verification1'!AG166)&lt;Constants!$B$15),2,IF(D166&gt;0,1,0)),IF(D166&gt;0,1,0))),IF(D166&gt;0,1,0))</f>
        <v>2</v>
      </c>
      <c r="D166">
        <f>IF(C165=2,ROUND(5*1000/Constants!$B$11,0),IF(D165&gt;0,D165-1,0))</f>
        <v>100</v>
      </c>
      <c r="E166">
        <f>IF(COUNTIF($D$3:D166,2)&gt;(Constants!$B$16*(1000/150)),2,0)</f>
        <v>0</v>
      </c>
      <c r="F166">
        <f t="shared" si="2"/>
        <v>0</v>
      </c>
      <c r="G166">
        <f>IF(ABS('Signal Verification0'!AT166-'Signal Verification1'!AT166)&gt;Constants!$B$17,2,IF(H166&gt;0,1,0))</f>
        <v>2</v>
      </c>
      <c r="H166">
        <f>IF(G165=2,ROUND(Constants!$B$18*(1000/150),0),IF(H165&gt;0,H165-1,0))</f>
        <v>7</v>
      </c>
    </row>
    <row r="167" spans="1:8">
      <c r="A167">
        <v>164</v>
      </c>
      <c r="B167">
        <f>IF(SIGN('Signal Verification0'!AQ167)=SIGN('Signal Verification1'!AQ167),IF(COUNTIF(B160:B166,2)&gt;0,1,0),2)</f>
        <v>0</v>
      </c>
      <c r="C167">
        <f>IF(AND(ABS('Signal Verification0'!AG167)&gt;0,ABS('Signal Verification1'!AG167)&gt;0),IF('Signal Verification0'!AG167&gt;'Signal Verification1'!AG167,IF(ABS('Signal Verification0'!AG166)-ABS('Signal Verification1'!AG167)&gt;Constants!$B$14,IF(AND(ABS(MAX('Signal Verification0'!$AG$3:AG167)-'Signal Verification0'!AG167)&lt;Constants!$B$15,ABS(MIN('Signal Verification0'!$AG$3:AG167)-'Signal Verification0'!AG167)&lt;Constants!$B$15),2,IF(D167&gt;0,1,0)),IF(D167&gt;0,1,0)),IF(ABS('Signal Verification1'!AG166)-ABS('Signal Verification0'!AG167)&gt;Constants!$B$14,IF(AND(ABS(MAX('Signal Verification1'!$AG$3:AG167)-'Signal Verification1'!AG167)&lt;Constants!$B$15,ABS(MIN('Signal Verification1'!$AG$3:AG167)-'Signal Verification1'!AG167)&lt;Constants!$B$15),2,IF(D167&gt;0,1,0)),IF(D167&gt;0,1,0))),IF(D167&gt;0,1,0))</f>
        <v>2</v>
      </c>
      <c r="D167">
        <f>IF(C166=2,ROUND(5*1000/Constants!$B$11,0),IF(D166&gt;0,D166-1,0))</f>
        <v>100</v>
      </c>
      <c r="E167">
        <f>IF(COUNTIF($D$3:D167,2)&gt;(Constants!$B$16*(1000/150)),2,0)</f>
        <v>0</v>
      </c>
      <c r="F167">
        <f t="shared" si="2"/>
        <v>0</v>
      </c>
      <c r="G167">
        <f>IF(ABS('Signal Verification0'!AT167-'Signal Verification1'!AT167)&gt;Constants!$B$17,2,IF(H167&gt;0,1,0))</f>
        <v>2</v>
      </c>
      <c r="H167">
        <f>IF(G166=2,ROUND(Constants!$B$18*(1000/150),0),IF(H166&gt;0,H166-1,0))</f>
        <v>7</v>
      </c>
    </row>
    <row r="168" spans="1:8">
      <c r="A168">
        <v>165</v>
      </c>
      <c r="B168">
        <f>IF(SIGN('Signal Verification0'!AQ168)=SIGN('Signal Verification1'!AQ168),IF(COUNTIF(B161:B167,2)&gt;0,1,0),2)</f>
        <v>0</v>
      </c>
      <c r="C168">
        <f>IF(AND(ABS('Signal Verification0'!AG168)&gt;0,ABS('Signal Verification1'!AG168)&gt;0),IF('Signal Verification0'!AG168&gt;'Signal Verification1'!AG168,IF(ABS('Signal Verification0'!AG167)-ABS('Signal Verification1'!AG168)&gt;Constants!$B$14,IF(AND(ABS(MAX('Signal Verification0'!$AG$3:AG168)-'Signal Verification0'!AG168)&lt;Constants!$B$15,ABS(MIN('Signal Verification0'!$AG$3:AG168)-'Signal Verification0'!AG168)&lt;Constants!$B$15),2,IF(D168&gt;0,1,0)),IF(D168&gt;0,1,0)),IF(ABS('Signal Verification1'!AG167)-ABS('Signal Verification0'!AG168)&gt;Constants!$B$14,IF(AND(ABS(MAX('Signal Verification1'!$AG$3:AG168)-'Signal Verification1'!AG168)&lt;Constants!$B$15,ABS(MIN('Signal Verification1'!$AG$3:AG168)-'Signal Verification1'!AG168)&lt;Constants!$B$15),2,IF(D168&gt;0,1,0)),IF(D168&gt;0,1,0))),IF(D168&gt;0,1,0))</f>
        <v>2</v>
      </c>
      <c r="D168">
        <f>IF(C167=2,ROUND(5*1000/Constants!$B$11,0),IF(D167&gt;0,D167-1,0))</f>
        <v>100</v>
      </c>
      <c r="E168">
        <f>IF(COUNTIF($D$3:D168,2)&gt;(Constants!$B$16*(1000/150)),2,0)</f>
        <v>0</v>
      </c>
      <c r="F168">
        <f t="shared" si="2"/>
        <v>0</v>
      </c>
      <c r="G168">
        <f>IF(ABS('Signal Verification0'!AT168-'Signal Verification1'!AT168)&gt;Constants!$B$17,2,IF(H168&gt;0,1,0))</f>
        <v>2</v>
      </c>
      <c r="H168">
        <f>IF(G167=2,ROUND(Constants!$B$18*(1000/150),0),IF(H167&gt;0,H167-1,0))</f>
        <v>7</v>
      </c>
    </row>
    <row r="169" spans="1:8">
      <c r="A169">
        <v>166</v>
      </c>
      <c r="B169">
        <f>IF(SIGN('Signal Verification0'!AQ169)=SIGN('Signal Verification1'!AQ169),IF(COUNTIF(B162:B168,2)&gt;0,1,0),2)</f>
        <v>0</v>
      </c>
      <c r="C169">
        <f>IF(AND(ABS('Signal Verification0'!AG169)&gt;0,ABS('Signal Verification1'!AG169)&gt;0),IF('Signal Verification0'!AG169&gt;'Signal Verification1'!AG169,IF(ABS('Signal Verification0'!AG168)-ABS('Signal Verification1'!AG169)&gt;Constants!$B$14,IF(AND(ABS(MAX('Signal Verification0'!$AG$3:AG169)-'Signal Verification0'!AG169)&lt;Constants!$B$15,ABS(MIN('Signal Verification0'!$AG$3:AG169)-'Signal Verification0'!AG169)&lt;Constants!$B$15),2,IF(D169&gt;0,1,0)),IF(D169&gt;0,1,0)),IF(ABS('Signal Verification1'!AG168)-ABS('Signal Verification0'!AG169)&gt;Constants!$B$14,IF(AND(ABS(MAX('Signal Verification1'!$AG$3:AG169)-'Signal Verification1'!AG169)&lt;Constants!$B$15,ABS(MIN('Signal Verification1'!$AG$3:AG169)-'Signal Verification1'!AG169)&lt;Constants!$B$15),2,IF(D169&gt;0,1,0)),IF(D169&gt;0,1,0))),IF(D169&gt;0,1,0))</f>
        <v>2</v>
      </c>
      <c r="D169">
        <f>IF(C168=2,ROUND(5*1000/Constants!$B$11,0),IF(D168&gt;0,D168-1,0))</f>
        <v>100</v>
      </c>
      <c r="E169">
        <f>IF(COUNTIF($D$3:D169,2)&gt;(Constants!$B$16*(1000/150)),2,0)</f>
        <v>0</v>
      </c>
      <c r="F169">
        <f t="shared" si="2"/>
        <v>0</v>
      </c>
      <c r="G169">
        <f>IF(ABS('Signal Verification0'!AT169-'Signal Verification1'!AT169)&gt;Constants!$B$17,2,IF(H169&gt;0,1,0))</f>
        <v>2</v>
      </c>
      <c r="H169">
        <f>IF(G168=2,ROUND(Constants!$B$18*(1000/150),0),IF(H168&gt;0,H168-1,0))</f>
        <v>7</v>
      </c>
    </row>
    <row r="170" spans="1:8">
      <c r="A170">
        <v>167</v>
      </c>
      <c r="B170">
        <f>IF(SIGN('Signal Verification0'!AQ170)=SIGN('Signal Verification1'!AQ170),IF(COUNTIF(B163:B169,2)&gt;0,1,0),2)</f>
        <v>0</v>
      </c>
      <c r="C170">
        <f>IF(AND(ABS('Signal Verification0'!AG170)&gt;0,ABS('Signal Verification1'!AG170)&gt;0),IF('Signal Verification0'!AG170&gt;'Signal Verification1'!AG170,IF(ABS('Signal Verification0'!AG169)-ABS('Signal Verification1'!AG170)&gt;Constants!$B$14,IF(AND(ABS(MAX('Signal Verification0'!$AG$3:AG170)-'Signal Verification0'!AG170)&lt;Constants!$B$15,ABS(MIN('Signal Verification0'!$AG$3:AG170)-'Signal Verification0'!AG170)&lt;Constants!$B$15),2,IF(D170&gt;0,1,0)),IF(D170&gt;0,1,0)),IF(ABS('Signal Verification1'!AG169)-ABS('Signal Verification0'!AG170)&gt;Constants!$B$14,IF(AND(ABS(MAX('Signal Verification1'!$AG$3:AG170)-'Signal Verification1'!AG170)&lt;Constants!$B$15,ABS(MIN('Signal Verification1'!$AG$3:AG170)-'Signal Verification1'!AG170)&lt;Constants!$B$15),2,IF(D170&gt;0,1,0)),IF(D170&gt;0,1,0))),IF(D170&gt;0,1,0))</f>
        <v>2</v>
      </c>
      <c r="D170">
        <f>IF(C169=2,ROUND(5*1000/Constants!$B$11,0),IF(D169&gt;0,D169-1,0))</f>
        <v>100</v>
      </c>
      <c r="E170">
        <f>IF(COUNTIF($D$3:D170,2)&gt;(Constants!$B$16*(1000/150)),2,0)</f>
        <v>0</v>
      </c>
      <c r="F170">
        <f t="shared" si="2"/>
        <v>0</v>
      </c>
      <c r="G170">
        <f>IF(ABS('Signal Verification0'!AT170-'Signal Verification1'!AT170)&gt;Constants!$B$17,2,IF(H170&gt;0,1,0))</f>
        <v>2</v>
      </c>
      <c r="H170">
        <f>IF(G169=2,ROUND(Constants!$B$18*(1000/150),0),IF(H169&gt;0,H169-1,0))</f>
        <v>7</v>
      </c>
    </row>
    <row r="171" spans="1:8">
      <c r="A171">
        <v>168</v>
      </c>
      <c r="B171">
        <f>IF(SIGN('Signal Verification0'!AQ171)=SIGN('Signal Verification1'!AQ171),IF(COUNTIF(B164:B170,2)&gt;0,1,0),2)</f>
        <v>0</v>
      </c>
      <c r="C171">
        <f>IF(AND(ABS('Signal Verification0'!AG171)&gt;0,ABS('Signal Verification1'!AG171)&gt;0),IF('Signal Verification0'!AG171&gt;'Signal Verification1'!AG171,IF(ABS('Signal Verification0'!AG170)-ABS('Signal Verification1'!AG171)&gt;Constants!$B$14,IF(AND(ABS(MAX('Signal Verification0'!$AG$3:AG171)-'Signal Verification0'!AG171)&lt;Constants!$B$15,ABS(MIN('Signal Verification0'!$AG$3:AG171)-'Signal Verification0'!AG171)&lt;Constants!$B$15),2,IF(D171&gt;0,1,0)),IF(D171&gt;0,1,0)),IF(ABS('Signal Verification1'!AG170)-ABS('Signal Verification0'!AG171)&gt;Constants!$B$14,IF(AND(ABS(MAX('Signal Verification1'!$AG$3:AG171)-'Signal Verification1'!AG171)&lt;Constants!$B$15,ABS(MIN('Signal Verification1'!$AG$3:AG171)-'Signal Verification1'!AG171)&lt;Constants!$B$15),2,IF(D171&gt;0,1,0)),IF(D171&gt;0,1,0))),IF(D171&gt;0,1,0))</f>
        <v>2</v>
      </c>
      <c r="D171">
        <f>IF(C170=2,ROUND(5*1000/Constants!$B$11,0),IF(D170&gt;0,D170-1,0))</f>
        <v>100</v>
      </c>
      <c r="E171">
        <f>IF(COUNTIF($D$3:D171,2)&gt;(Constants!$B$16*(1000/150)),2,0)</f>
        <v>0</v>
      </c>
      <c r="F171">
        <f t="shared" si="2"/>
        <v>0</v>
      </c>
      <c r="G171">
        <f>IF(ABS('Signal Verification0'!AT171-'Signal Verification1'!AT171)&gt;Constants!$B$17,2,IF(H171&gt;0,1,0))</f>
        <v>2</v>
      </c>
      <c r="H171">
        <f>IF(G170=2,ROUND(Constants!$B$18*(1000/150),0),IF(H170&gt;0,H170-1,0))</f>
        <v>7</v>
      </c>
    </row>
    <row r="172" spans="1:8">
      <c r="A172">
        <v>169</v>
      </c>
      <c r="B172">
        <f>IF(SIGN('Signal Verification0'!AQ172)=SIGN('Signal Verification1'!AQ172),IF(COUNTIF(B165:B171,2)&gt;0,1,0),2)</f>
        <v>0</v>
      </c>
      <c r="C172">
        <f>IF(AND(ABS('Signal Verification0'!AG172)&gt;0,ABS('Signal Verification1'!AG172)&gt;0),IF('Signal Verification0'!AG172&gt;'Signal Verification1'!AG172,IF(ABS('Signal Verification0'!AG171)-ABS('Signal Verification1'!AG172)&gt;Constants!$B$14,IF(AND(ABS(MAX('Signal Verification0'!$AG$3:AG172)-'Signal Verification0'!AG172)&lt;Constants!$B$15,ABS(MIN('Signal Verification0'!$AG$3:AG172)-'Signal Verification0'!AG172)&lt;Constants!$B$15),2,IF(D172&gt;0,1,0)),IF(D172&gt;0,1,0)),IF(ABS('Signal Verification1'!AG171)-ABS('Signal Verification0'!AG172)&gt;Constants!$B$14,IF(AND(ABS(MAX('Signal Verification1'!$AG$3:AG172)-'Signal Verification1'!AG172)&lt;Constants!$B$15,ABS(MIN('Signal Verification1'!$AG$3:AG172)-'Signal Verification1'!AG172)&lt;Constants!$B$15),2,IF(D172&gt;0,1,0)),IF(D172&gt;0,1,0))),IF(D172&gt;0,1,0))</f>
        <v>2</v>
      </c>
      <c r="D172">
        <f>IF(C171=2,ROUND(5*1000/Constants!$B$11,0),IF(D171&gt;0,D171-1,0))</f>
        <v>100</v>
      </c>
      <c r="E172">
        <f>IF(COUNTIF($D$3:D172,2)&gt;(Constants!$B$16*(1000/150)),2,0)</f>
        <v>0</v>
      </c>
      <c r="F172">
        <f t="shared" si="2"/>
        <v>0</v>
      </c>
      <c r="G172">
        <f>IF(ABS('Signal Verification0'!AT172-'Signal Verification1'!AT172)&gt;Constants!$B$17,2,IF(H172&gt;0,1,0))</f>
        <v>2</v>
      </c>
      <c r="H172">
        <f>IF(G171=2,ROUND(Constants!$B$18*(1000/150),0),IF(H171&gt;0,H171-1,0))</f>
        <v>7</v>
      </c>
    </row>
    <row r="173" spans="1:8">
      <c r="A173">
        <v>170</v>
      </c>
      <c r="B173">
        <f>IF(SIGN('Signal Verification0'!AQ173)=SIGN('Signal Verification1'!AQ173),IF(COUNTIF(B166:B172,2)&gt;0,1,0),2)</f>
        <v>0</v>
      </c>
      <c r="C173">
        <f>IF(AND(ABS('Signal Verification0'!AG173)&gt;0,ABS('Signal Verification1'!AG173)&gt;0),IF('Signal Verification0'!AG173&gt;'Signal Verification1'!AG173,IF(ABS('Signal Verification0'!AG172)-ABS('Signal Verification1'!AG173)&gt;Constants!$B$14,IF(AND(ABS(MAX('Signal Verification0'!$AG$3:AG173)-'Signal Verification0'!AG173)&lt;Constants!$B$15,ABS(MIN('Signal Verification0'!$AG$3:AG173)-'Signal Verification0'!AG173)&lt;Constants!$B$15),2,IF(D173&gt;0,1,0)),IF(D173&gt;0,1,0)),IF(ABS('Signal Verification1'!AG172)-ABS('Signal Verification0'!AG173)&gt;Constants!$B$14,IF(AND(ABS(MAX('Signal Verification1'!$AG$3:AG173)-'Signal Verification1'!AG173)&lt;Constants!$B$15,ABS(MIN('Signal Verification1'!$AG$3:AG173)-'Signal Verification1'!AG173)&lt;Constants!$B$15),2,IF(D173&gt;0,1,0)),IF(D173&gt;0,1,0))),IF(D173&gt;0,1,0))</f>
        <v>2</v>
      </c>
      <c r="D173">
        <f>IF(C172=2,ROUND(5*1000/Constants!$B$11,0),IF(D172&gt;0,D172-1,0))</f>
        <v>100</v>
      </c>
      <c r="E173">
        <f>IF(COUNTIF($D$3:D173,2)&gt;(Constants!$B$16*(1000/150)),2,0)</f>
        <v>0</v>
      </c>
      <c r="F173">
        <f t="shared" si="2"/>
        <v>0</v>
      </c>
      <c r="G173">
        <f>IF(ABS('Signal Verification0'!AT173-'Signal Verification1'!AT173)&gt;Constants!$B$17,2,IF(H173&gt;0,1,0))</f>
        <v>2</v>
      </c>
      <c r="H173">
        <f>IF(G172=2,ROUND(Constants!$B$18*(1000/150),0),IF(H172&gt;0,H172-1,0))</f>
        <v>7</v>
      </c>
    </row>
    <row r="174" spans="1:8">
      <c r="A174">
        <v>171</v>
      </c>
      <c r="B174">
        <f>IF(SIGN('Signal Verification0'!AQ174)=SIGN('Signal Verification1'!AQ174),IF(COUNTIF(B167:B173,2)&gt;0,1,0),2)</f>
        <v>0</v>
      </c>
      <c r="C174">
        <f>IF(AND(ABS('Signal Verification0'!AG174)&gt;0,ABS('Signal Verification1'!AG174)&gt;0),IF('Signal Verification0'!AG174&gt;'Signal Verification1'!AG174,IF(ABS('Signal Verification0'!AG173)-ABS('Signal Verification1'!AG174)&gt;Constants!$B$14,IF(AND(ABS(MAX('Signal Verification0'!$AG$3:AG174)-'Signal Verification0'!AG174)&lt;Constants!$B$15,ABS(MIN('Signal Verification0'!$AG$3:AG174)-'Signal Verification0'!AG174)&lt;Constants!$B$15),2,IF(D174&gt;0,1,0)),IF(D174&gt;0,1,0)),IF(ABS('Signal Verification1'!AG173)-ABS('Signal Verification0'!AG174)&gt;Constants!$B$14,IF(AND(ABS(MAX('Signal Verification1'!$AG$3:AG174)-'Signal Verification1'!AG174)&lt;Constants!$B$15,ABS(MIN('Signal Verification1'!$AG$3:AG174)-'Signal Verification1'!AG174)&lt;Constants!$B$15),2,IF(D174&gt;0,1,0)),IF(D174&gt;0,1,0))),IF(D174&gt;0,1,0))</f>
        <v>2</v>
      </c>
      <c r="D174">
        <f>IF(C173=2,ROUND(5*1000/Constants!$B$11,0),IF(D173&gt;0,D173-1,0))</f>
        <v>100</v>
      </c>
      <c r="E174">
        <f>IF(COUNTIF($D$3:D174,2)&gt;(Constants!$B$16*(1000/150)),2,0)</f>
        <v>0</v>
      </c>
      <c r="F174">
        <f t="shared" si="2"/>
        <v>0</v>
      </c>
      <c r="G174">
        <f>IF(ABS('Signal Verification0'!AT174-'Signal Verification1'!AT174)&gt;Constants!$B$17,2,IF(H174&gt;0,1,0))</f>
        <v>2</v>
      </c>
      <c r="H174">
        <f>IF(G173=2,ROUND(Constants!$B$18*(1000/150),0),IF(H173&gt;0,H173-1,0))</f>
        <v>7</v>
      </c>
    </row>
    <row r="175" spans="1:8">
      <c r="A175">
        <v>172</v>
      </c>
      <c r="B175">
        <f>IF(SIGN('Signal Verification0'!AQ175)=SIGN('Signal Verification1'!AQ175),IF(COUNTIF(B168:B174,2)&gt;0,1,0),2)</f>
        <v>0</v>
      </c>
      <c r="C175">
        <f>IF(AND(ABS('Signal Verification0'!AG175)&gt;0,ABS('Signal Verification1'!AG175)&gt;0),IF('Signal Verification0'!AG175&gt;'Signal Verification1'!AG175,IF(ABS('Signal Verification0'!AG174)-ABS('Signal Verification1'!AG175)&gt;Constants!$B$14,IF(AND(ABS(MAX('Signal Verification0'!$AG$3:AG175)-'Signal Verification0'!AG175)&lt;Constants!$B$15,ABS(MIN('Signal Verification0'!$AG$3:AG175)-'Signal Verification0'!AG175)&lt;Constants!$B$15),2,IF(D175&gt;0,1,0)),IF(D175&gt;0,1,0)),IF(ABS('Signal Verification1'!AG174)-ABS('Signal Verification0'!AG175)&gt;Constants!$B$14,IF(AND(ABS(MAX('Signal Verification1'!$AG$3:AG175)-'Signal Verification1'!AG175)&lt;Constants!$B$15,ABS(MIN('Signal Verification1'!$AG$3:AG175)-'Signal Verification1'!AG175)&lt;Constants!$B$15),2,IF(D175&gt;0,1,0)),IF(D175&gt;0,1,0))),IF(D175&gt;0,1,0))</f>
        <v>2</v>
      </c>
      <c r="D175">
        <f>IF(C174=2,ROUND(5*1000/Constants!$B$11,0),IF(D174&gt;0,D174-1,0))</f>
        <v>100</v>
      </c>
      <c r="E175">
        <f>IF(COUNTIF($D$3:D175,2)&gt;(Constants!$B$16*(1000/150)),2,0)</f>
        <v>0</v>
      </c>
      <c r="F175">
        <f t="shared" si="2"/>
        <v>0</v>
      </c>
      <c r="G175">
        <f>IF(ABS('Signal Verification0'!AT175-'Signal Verification1'!AT175)&gt;Constants!$B$17,2,IF(H175&gt;0,1,0))</f>
        <v>2</v>
      </c>
      <c r="H175">
        <f>IF(G174=2,ROUND(Constants!$B$18*(1000/150),0),IF(H174&gt;0,H174-1,0))</f>
        <v>7</v>
      </c>
    </row>
    <row r="176" spans="1:8">
      <c r="A176">
        <v>173</v>
      </c>
      <c r="B176">
        <f>IF(SIGN('Signal Verification0'!AQ176)=SIGN('Signal Verification1'!AQ176),IF(COUNTIF(B169:B175,2)&gt;0,1,0),2)</f>
        <v>0</v>
      </c>
      <c r="C176">
        <f>IF(AND(ABS('Signal Verification0'!AG176)&gt;0,ABS('Signal Verification1'!AG176)&gt;0),IF('Signal Verification0'!AG176&gt;'Signal Verification1'!AG176,IF(ABS('Signal Verification0'!AG175)-ABS('Signal Verification1'!AG176)&gt;Constants!$B$14,IF(AND(ABS(MAX('Signal Verification0'!$AG$3:AG176)-'Signal Verification0'!AG176)&lt;Constants!$B$15,ABS(MIN('Signal Verification0'!$AG$3:AG176)-'Signal Verification0'!AG176)&lt;Constants!$B$15),2,IF(D176&gt;0,1,0)),IF(D176&gt;0,1,0)),IF(ABS('Signal Verification1'!AG175)-ABS('Signal Verification0'!AG176)&gt;Constants!$B$14,IF(AND(ABS(MAX('Signal Verification1'!$AG$3:AG176)-'Signal Verification1'!AG176)&lt;Constants!$B$15,ABS(MIN('Signal Verification1'!$AG$3:AG176)-'Signal Verification1'!AG176)&lt;Constants!$B$15),2,IF(D176&gt;0,1,0)),IF(D176&gt;0,1,0))),IF(D176&gt;0,1,0))</f>
        <v>2</v>
      </c>
      <c r="D176">
        <f>IF(C175=2,ROUND(5*1000/Constants!$B$11,0),IF(D175&gt;0,D175-1,0))</f>
        <v>100</v>
      </c>
      <c r="E176">
        <f>IF(COUNTIF($D$3:D176,2)&gt;(Constants!$B$16*(1000/150)),2,0)</f>
        <v>0</v>
      </c>
      <c r="F176">
        <f t="shared" si="2"/>
        <v>0</v>
      </c>
      <c r="G176">
        <f>IF(ABS('Signal Verification0'!AT176-'Signal Verification1'!AT176)&gt;Constants!$B$17,2,IF(H176&gt;0,1,0))</f>
        <v>2</v>
      </c>
      <c r="H176">
        <f>IF(G175=2,ROUND(Constants!$B$18*(1000/150),0),IF(H175&gt;0,H175-1,0))</f>
        <v>7</v>
      </c>
    </row>
    <row r="177" spans="1:8">
      <c r="A177">
        <v>174</v>
      </c>
      <c r="B177">
        <f>IF(SIGN('Signal Verification0'!AQ177)=SIGN('Signal Verification1'!AQ177),IF(COUNTIF(B170:B176,2)&gt;0,1,0),2)</f>
        <v>0</v>
      </c>
      <c r="C177">
        <f>IF(AND(ABS('Signal Verification0'!AG177)&gt;0,ABS('Signal Verification1'!AG177)&gt;0),IF('Signal Verification0'!AG177&gt;'Signal Verification1'!AG177,IF(ABS('Signal Verification0'!AG176)-ABS('Signal Verification1'!AG177)&gt;Constants!$B$14,IF(AND(ABS(MAX('Signal Verification0'!$AG$3:AG177)-'Signal Verification0'!AG177)&lt;Constants!$B$15,ABS(MIN('Signal Verification0'!$AG$3:AG177)-'Signal Verification0'!AG177)&lt;Constants!$B$15),2,IF(D177&gt;0,1,0)),IF(D177&gt;0,1,0)),IF(ABS('Signal Verification1'!AG176)-ABS('Signal Verification0'!AG177)&gt;Constants!$B$14,IF(AND(ABS(MAX('Signal Verification1'!$AG$3:AG177)-'Signal Verification1'!AG177)&lt;Constants!$B$15,ABS(MIN('Signal Verification1'!$AG$3:AG177)-'Signal Verification1'!AG177)&lt;Constants!$B$15),2,IF(D177&gt;0,1,0)),IF(D177&gt;0,1,0))),IF(D177&gt;0,1,0))</f>
        <v>2</v>
      </c>
      <c r="D177">
        <f>IF(C176=2,ROUND(5*1000/Constants!$B$11,0),IF(D176&gt;0,D176-1,0))</f>
        <v>100</v>
      </c>
      <c r="E177">
        <f>IF(COUNTIF($D$3:D177,2)&gt;(Constants!$B$16*(1000/150)),2,0)</f>
        <v>0</v>
      </c>
      <c r="F177">
        <f t="shared" si="2"/>
        <v>0</v>
      </c>
      <c r="G177">
        <f>IF(ABS('Signal Verification0'!AT177-'Signal Verification1'!AT177)&gt;Constants!$B$17,2,IF(H177&gt;0,1,0))</f>
        <v>2</v>
      </c>
      <c r="H177">
        <f>IF(G176=2,ROUND(Constants!$B$18*(1000/150),0),IF(H176&gt;0,H176-1,0))</f>
        <v>7</v>
      </c>
    </row>
    <row r="178" spans="1:8">
      <c r="A178">
        <v>175</v>
      </c>
      <c r="B178">
        <f>IF(SIGN('Signal Verification0'!AQ178)=SIGN('Signal Verification1'!AQ178),IF(COUNTIF(B171:B177,2)&gt;0,1,0),2)</f>
        <v>0</v>
      </c>
      <c r="C178">
        <f>IF(AND(ABS('Signal Verification0'!AG178)&gt;0,ABS('Signal Verification1'!AG178)&gt;0),IF('Signal Verification0'!AG178&gt;'Signal Verification1'!AG178,IF(ABS('Signal Verification0'!AG177)-ABS('Signal Verification1'!AG178)&gt;Constants!$B$14,IF(AND(ABS(MAX('Signal Verification0'!$AG$3:AG178)-'Signal Verification0'!AG178)&lt;Constants!$B$15,ABS(MIN('Signal Verification0'!$AG$3:AG178)-'Signal Verification0'!AG178)&lt;Constants!$B$15),2,IF(D178&gt;0,1,0)),IF(D178&gt;0,1,0)),IF(ABS('Signal Verification1'!AG177)-ABS('Signal Verification0'!AG178)&gt;Constants!$B$14,IF(AND(ABS(MAX('Signal Verification1'!$AG$3:AG178)-'Signal Verification1'!AG178)&lt;Constants!$B$15,ABS(MIN('Signal Verification1'!$AG$3:AG178)-'Signal Verification1'!AG178)&lt;Constants!$B$15),2,IF(D178&gt;0,1,0)),IF(D178&gt;0,1,0))),IF(D178&gt;0,1,0))</f>
        <v>2</v>
      </c>
      <c r="D178">
        <f>IF(C177=2,ROUND(5*1000/Constants!$B$11,0),IF(D177&gt;0,D177-1,0))</f>
        <v>100</v>
      </c>
      <c r="E178">
        <f>IF(COUNTIF($D$3:D178,2)&gt;(Constants!$B$16*(1000/150)),2,0)</f>
        <v>0</v>
      </c>
      <c r="F178">
        <f t="shared" si="2"/>
        <v>0</v>
      </c>
      <c r="G178">
        <f>IF(ABS('Signal Verification0'!AT178-'Signal Verification1'!AT178)&gt;Constants!$B$17,2,IF(H178&gt;0,1,0))</f>
        <v>2</v>
      </c>
      <c r="H178">
        <f>IF(G177=2,ROUND(Constants!$B$18*(1000/150),0),IF(H177&gt;0,H177-1,0))</f>
        <v>7</v>
      </c>
    </row>
    <row r="179" spans="1:8">
      <c r="A179">
        <v>176</v>
      </c>
      <c r="B179">
        <f>IF(SIGN('Signal Verification0'!AQ179)=SIGN('Signal Verification1'!AQ179),IF(COUNTIF(B172:B178,2)&gt;0,1,0),2)</f>
        <v>0</v>
      </c>
      <c r="C179">
        <f>IF(AND(ABS('Signal Verification0'!AG179)&gt;0,ABS('Signal Verification1'!AG179)&gt;0),IF('Signal Verification0'!AG179&gt;'Signal Verification1'!AG179,IF(ABS('Signal Verification0'!AG178)-ABS('Signal Verification1'!AG179)&gt;Constants!$B$14,IF(AND(ABS(MAX('Signal Verification0'!$AG$3:AG179)-'Signal Verification0'!AG179)&lt;Constants!$B$15,ABS(MIN('Signal Verification0'!$AG$3:AG179)-'Signal Verification0'!AG179)&lt;Constants!$B$15),2,IF(D179&gt;0,1,0)),IF(D179&gt;0,1,0)),IF(ABS('Signal Verification1'!AG178)-ABS('Signal Verification0'!AG179)&gt;Constants!$B$14,IF(AND(ABS(MAX('Signal Verification1'!$AG$3:AG179)-'Signal Verification1'!AG179)&lt;Constants!$B$15,ABS(MIN('Signal Verification1'!$AG$3:AG179)-'Signal Verification1'!AG179)&lt;Constants!$B$15),2,IF(D179&gt;0,1,0)),IF(D179&gt;0,1,0))),IF(D179&gt;0,1,0))</f>
        <v>2</v>
      </c>
      <c r="D179">
        <f>IF(C178=2,ROUND(5*1000/Constants!$B$11,0),IF(D178&gt;0,D178-1,0))</f>
        <v>100</v>
      </c>
      <c r="E179">
        <f>IF(COUNTIF($D$3:D179,2)&gt;(Constants!$B$16*(1000/150)),2,0)</f>
        <v>0</v>
      </c>
      <c r="F179">
        <f t="shared" si="2"/>
        <v>0</v>
      </c>
      <c r="G179">
        <f>IF(ABS('Signal Verification0'!AT179-'Signal Verification1'!AT179)&gt;Constants!$B$17,2,IF(H179&gt;0,1,0))</f>
        <v>2</v>
      </c>
      <c r="H179">
        <f>IF(G178=2,ROUND(Constants!$B$18*(1000/150),0),IF(H178&gt;0,H178-1,0))</f>
        <v>7</v>
      </c>
    </row>
    <row r="180" spans="1:8">
      <c r="A180">
        <v>177</v>
      </c>
      <c r="B180">
        <f>IF(SIGN('Signal Verification0'!AQ180)=SIGN('Signal Verification1'!AQ180),IF(COUNTIF(B173:B179,2)&gt;0,1,0),2)</f>
        <v>0</v>
      </c>
      <c r="C180">
        <f>IF(AND(ABS('Signal Verification0'!AG180)&gt;0,ABS('Signal Verification1'!AG180)&gt;0),IF('Signal Verification0'!AG180&gt;'Signal Verification1'!AG180,IF(ABS('Signal Verification0'!AG179)-ABS('Signal Verification1'!AG180)&gt;Constants!$B$14,IF(AND(ABS(MAX('Signal Verification0'!$AG$3:AG180)-'Signal Verification0'!AG180)&lt;Constants!$B$15,ABS(MIN('Signal Verification0'!$AG$3:AG180)-'Signal Verification0'!AG180)&lt;Constants!$B$15),2,IF(D180&gt;0,1,0)),IF(D180&gt;0,1,0)),IF(ABS('Signal Verification1'!AG179)-ABS('Signal Verification0'!AG180)&gt;Constants!$B$14,IF(AND(ABS(MAX('Signal Verification1'!$AG$3:AG180)-'Signal Verification1'!AG180)&lt;Constants!$B$15,ABS(MIN('Signal Verification1'!$AG$3:AG180)-'Signal Verification1'!AG180)&lt;Constants!$B$15),2,IF(D180&gt;0,1,0)),IF(D180&gt;0,1,0))),IF(D180&gt;0,1,0))</f>
        <v>2</v>
      </c>
      <c r="D180">
        <f>IF(C179=2,ROUND(5*1000/Constants!$B$11,0),IF(D179&gt;0,D179-1,0))</f>
        <v>100</v>
      </c>
      <c r="E180">
        <f>IF(COUNTIF($D$3:D180,2)&gt;(Constants!$B$16*(1000/150)),2,0)</f>
        <v>0</v>
      </c>
      <c r="F180">
        <f t="shared" si="2"/>
        <v>0</v>
      </c>
      <c r="G180">
        <f>IF(ABS('Signal Verification0'!AT180-'Signal Verification1'!AT180)&gt;Constants!$B$17,2,IF(H180&gt;0,1,0))</f>
        <v>2</v>
      </c>
      <c r="H180">
        <f>IF(G179=2,ROUND(Constants!$B$18*(1000/150),0),IF(H179&gt;0,H179-1,0))</f>
        <v>7</v>
      </c>
    </row>
    <row r="181" spans="1:8">
      <c r="A181">
        <v>178</v>
      </c>
      <c r="B181">
        <f>IF(SIGN('Signal Verification0'!AQ181)=SIGN('Signal Verification1'!AQ181),IF(COUNTIF(B174:B180,2)&gt;0,1,0),2)</f>
        <v>0</v>
      </c>
      <c r="C181">
        <f>IF(AND(ABS('Signal Verification0'!AG181)&gt;0,ABS('Signal Verification1'!AG181)&gt;0),IF('Signal Verification0'!AG181&gt;'Signal Verification1'!AG181,IF(ABS('Signal Verification0'!AG180)-ABS('Signal Verification1'!AG181)&gt;Constants!$B$14,IF(AND(ABS(MAX('Signal Verification0'!$AG$3:AG181)-'Signal Verification0'!AG181)&lt;Constants!$B$15,ABS(MIN('Signal Verification0'!$AG$3:AG181)-'Signal Verification0'!AG181)&lt;Constants!$B$15),2,IF(D181&gt;0,1,0)),IF(D181&gt;0,1,0)),IF(ABS('Signal Verification1'!AG180)-ABS('Signal Verification0'!AG181)&gt;Constants!$B$14,IF(AND(ABS(MAX('Signal Verification1'!$AG$3:AG181)-'Signal Verification1'!AG181)&lt;Constants!$B$15,ABS(MIN('Signal Verification1'!$AG$3:AG181)-'Signal Verification1'!AG181)&lt;Constants!$B$15),2,IF(D181&gt;0,1,0)),IF(D181&gt;0,1,0))),IF(D181&gt;0,1,0))</f>
        <v>2</v>
      </c>
      <c r="D181">
        <f>IF(C180=2,ROUND(5*1000/Constants!$B$11,0),IF(D180&gt;0,D180-1,0))</f>
        <v>100</v>
      </c>
      <c r="E181">
        <f>IF(COUNTIF($D$3:D181,2)&gt;(Constants!$B$16*(1000/150)),2,0)</f>
        <v>0</v>
      </c>
      <c r="F181">
        <f t="shared" si="2"/>
        <v>0</v>
      </c>
      <c r="G181">
        <f>IF(ABS('Signal Verification0'!AT181-'Signal Verification1'!AT181)&gt;Constants!$B$17,2,IF(H181&gt;0,1,0))</f>
        <v>2</v>
      </c>
      <c r="H181">
        <f>IF(G180=2,ROUND(Constants!$B$18*(1000/150),0),IF(H180&gt;0,H180-1,0))</f>
        <v>7</v>
      </c>
    </row>
    <row r="182" spans="1:8">
      <c r="A182">
        <v>179</v>
      </c>
      <c r="B182">
        <f>IF(SIGN('Signal Verification0'!AQ182)=SIGN('Signal Verification1'!AQ182),IF(COUNTIF(B175:B181,2)&gt;0,1,0),2)</f>
        <v>0</v>
      </c>
      <c r="C182">
        <f>IF(AND(ABS('Signal Verification0'!AG182)&gt;0,ABS('Signal Verification1'!AG182)&gt;0),IF('Signal Verification0'!AG182&gt;'Signal Verification1'!AG182,IF(ABS('Signal Verification0'!AG181)-ABS('Signal Verification1'!AG182)&gt;Constants!$B$14,IF(AND(ABS(MAX('Signal Verification0'!$AG$3:AG182)-'Signal Verification0'!AG182)&lt;Constants!$B$15,ABS(MIN('Signal Verification0'!$AG$3:AG182)-'Signal Verification0'!AG182)&lt;Constants!$B$15),2,IF(D182&gt;0,1,0)),IF(D182&gt;0,1,0)),IF(ABS('Signal Verification1'!AG181)-ABS('Signal Verification0'!AG182)&gt;Constants!$B$14,IF(AND(ABS(MAX('Signal Verification1'!$AG$3:AG182)-'Signal Verification1'!AG182)&lt;Constants!$B$15,ABS(MIN('Signal Verification1'!$AG$3:AG182)-'Signal Verification1'!AG182)&lt;Constants!$B$15),2,IF(D182&gt;0,1,0)),IF(D182&gt;0,1,0))),IF(D182&gt;0,1,0))</f>
        <v>2</v>
      </c>
      <c r="D182">
        <f>IF(C181=2,ROUND(5*1000/Constants!$B$11,0),IF(D181&gt;0,D181-1,0))</f>
        <v>100</v>
      </c>
      <c r="E182">
        <f>IF(COUNTIF($D$3:D182,2)&gt;(Constants!$B$16*(1000/150)),2,0)</f>
        <v>0</v>
      </c>
      <c r="F182">
        <f t="shared" si="2"/>
        <v>0</v>
      </c>
      <c r="G182">
        <f>IF(ABS('Signal Verification0'!AT182-'Signal Verification1'!AT182)&gt;Constants!$B$17,2,IF(H182&gt;0,1,0))</f>
        <v>2</v>
      </c>
      <c r="H182">
        <f>IF(G181=2,ROUND(Constants!$B$18*(1000/150),0),IF(H181&gt;0,H181-1,0))</f>
        <v>7</v>
      </c>
    </row>
    <row r="183" spans="1:8">
      <c r="A183">
        <v>180</v>
      </c>
      <c r="B183">
        <f>IF(SIGN('Signal Verification0'!AQ183)=SIGN('Signal Verification1'!AQ183),IF(COUNTIF(B176:B182,2)&gt;0,1,0),2)</f>
        <v>0</v>
      </c>
      <c r="C183">
        <f>IF(AND(ABS('Signal Verification0'!AG183)&gt;0,ABS('Signal Verification1'!AG183)&gt;0),IF('Signal Verification0'!AG183&gt;'Signal Verification1'!AG183,IF(ABS('Signal Verification0'!AG182)-ABS('Signal Verification1'!AG183)&gt;Constants!$B$14,IF(AND(ABS(MAX('Signal Verification0'!$AG$3:AG183)-'Signal Verification0'!AG183)&lt;Constants!$B$15,ABS(MIN('Signal Verification0'!$AG$3:AG183)-'Signal Verification0'!AG183)&lt;Constants!$B$15),2,IF(D183&gt;0,1,0)),IF(D183&gt;0,1,0)),IF(ABS('Signal Verification1'!AG182)-ABS('Signal Verification0'!AG183)&gt;Constants!$B$14,IF(AND(ABS(MAX('Signal Verification1'!$AG$3:AG183)-'Signal Verification1'!AG183)&lt;Constants!$B$15,ABS(MIN('Signal Verification1'!$AG$3:AG183)-'Signal Verification1'!AG183)&lt;Constants!$B$15),2,IF(D183&gt;0,1,0)),IF(D183&gt;0,1,0))),IF(D183&gt;0,1,0))</f>
        <v>2</v>
      </c>
      <c r="D183">
        <f>IF(C182=2,ROUND(5*1000/Constants!$B$11,0),IF(D182&gt;0,D182-1,0))</f>
        <v>100</v>
      </c>
      <c r="E183">
        <f>IF(COUNTIF($D$3:D183,2)&gt;(Constants!$B$16*(1000/150)),2,0)</f>
        <v>0</v>
      </c>
      <c r="F183">
        <f t="shared" si="2"/>
        <v>0</v>
      </c>
      <c r="G183">
        <f>IF(ABS('Signal Verification0'!AT183-'Signal Verification1'!AT183)&gt;Constants!$B$17,2,IF(H183&gt;0,1,0))</f>
        <v>2</v>
      </c>
      <c r="H183">
        <f>IF(G182=2,ROUND(Constants!$B$18*(1000/150),0),IF(H182&gt;0,H182-1,0))</f>
        <v>7</v>
      </c>
    </row>
    <row r="184" spans="1:8">
      <c r="A184">
        <v>181</v>
      </c>
      <c r="B184">
        <f>IF(SIGN('Signal Verification0'!AQ184)=SIGN('Signal Verification1'!AQ184),IF(COUNTIF(B177:B183,2)&gt;0,1,0),2)</f>
        <v>0</v>
      </c>
      <c r="C184">
        <f>IF(AND(ABS('Signal Verification0'!AG184)&gt;0,ABS('Signal Verification1'!AG184)&gt;0),IF('Signal Verification0'!AG184&gt;'Signal Verification1'!AG184,IF(ABS('Signal Verification0'!AG183)-ABS('Signal Verification1'!AG184)&gt;Constants!$B$14,IF(AND(ABS(MAX('Signal Verification0'!$AG$3:AG184)-'Signal Verification0'!AG184)&lt;Constants!$B$15,ABS(MIN('Signal Verification0'!$AG$3:AG184)-'Signal Verification0'!AG184)&lt;Constants!$B$15),2,IF(D184&gt;0,1,0)),IF(D184&gt;0,1,0)),IF(ABS('Signal Verification1'!AG183)-ABS('Signal Verification0'!AG184)&gt;Constants!$B$14,IF(AND(ABS(MAX('Signal Verification1'!$AG$3:AG184)-'Signal Verification1'!AG184)&lt;Constants!$B$15,ABS(MIN('Signal Verification1'!$AG$3:AG184)-'Signal Verification1'!AG184)&lt;Constants!$B$15),2,IF(D184&gt;0,1,0)),IF(D184&gt;0,1,0))),IF(D184&gt;0,1,0))</f>
        <v>2</v>
      </c>
      <c r="D184">
        <f>IF(C183=2,ROUND(5*1000/Constants!$B$11,0),IF(D183&gt;0,D183-1,0))</f>
        <v>100</v>
      </c>
      <c r="E184">
        <f>IF(COUNTIF($D$3:D184,2)&gt;(Constants!$B$16*(1000/150)),2,0)</f>
        <v>0</v>
      </c>
      <c r="F184">
        <f t="shared" si="2"/>
        <v>0</v>
      </c>
      <c r="G184">
        <f>IF(ABS('Signal Verification0'!AT184-'Signal Verification1'!AT184)&gt;Constants!$B$17,2,IF(H184&gt;0,1,0))</f>
        <v>2</v>
      </c>
      <c r="H184">
        <f>IF(G183=2,ROUND(Constants!$B$18*(1000/150),0),IF(H183&gt;0,H183-1,0))</f>
        <v>7</v>
      </c>
    </row>
    <row r="185" spans="1:8">
      <c r="A185">
        <v>182</v>
      </c>
      <c r="B185">
        <f>IF(SIGN('Signal Verification0'!AQ185)=SIGN('Signal Verification1'!AQ185),IF(COUNTIF(B178:B184,2)&gt;0,1,0),2)</f>
        <v>0</v>
      </c>
      <c r="C185">
        <f>IF(AND(ABS('Signal Verification0'!AG185)&gt;0,ABS('Signal Verification1'!AG185)&gt;0),IF('Signal Verification0'!AG185&gt;'Signal Verification1'!AG185,IF(ABS('Signal Verification0'!AG184)-ABS('Signal Verification1'!AG185)&gt;Constants!$B$14,IF(AND(ABS(MAX('Signal Verification0'!$AG$3:AG185)-'Signal Verification0'!AG185)&lt;Constants!$B$15,ABS(MIN('Signal Verification0'!$AG$3:AG185)-'Signal Verification0'!AG185)&lt;Constants!$B$15),2,IF(D185&gt;0,1,0)),IF(D185&gt;0,1,0)),IF(ABS('Signal Verification1'!AG184)-ABS('Signal Verification0'!AG185)&gt;Constants!$B$14,IF(AND(ABS(MAX('Signal Verification1'!$AG$3:AG185)-'Signal Verification1'!AG185)&lt;Constants!$B$15,ABS(MIN('Signal Verification1'!$AG$3:AG185)-'Signal Verification1'!AG185)&lt;Constants!$B$15),2,IF(D185&gt;0,1,0)),IF(D185&gt;0,1,0))),IF(D185&gt;0,1,0))</f>
        <v>2</v>
      </c>
      <c r="D185">
        <f>IF(C184=2,ROUND(5*1000/Constants!$B$11,0),IF(D184&gt;0,D184-1,0))</f>
        <v>100</v>
      </c>
      <c r="E185">
        <f>IF(COUNTIF($D$3:D185,2)&gt;(Constants!$B$16*(1000/150)),2,0)</f>
        <v>0</v>
      </c>
      <c r="F185">
        <f t="shared" si="2"/>
        <v>0</v>
      </c>
      <c r="G185">
        <f>IF(ABS('Signal Verification0'!AT185-'Signal Verification1'!AT185)&gt;Constants!$B$17,2,IF(H185&gt;0,1,0))</f>
        <v>2</v>
      </c>
      <c r="H185">
        <f>IF(G184=2,ROUND(Constants!$B$18*(1000/150),0),IF(H184&gt;0,H184-1,0))</f>
        <v>7</v>
      </c>
    </row>
    <row r="186" spans="1:8">
      <c r="A186">
        <v>183</v>
      </c>
      <c r="B186">
        <f>IF(SIGN('Signal Verification0'!AQ186)=SIGN('Signal Verification1'!AQ186),IF(COUNTIF(B179:B185,2)&gt;0,1,0),2)</f>
        <v>0</v>
      </c>
      <c r="C186">
        <f>IF(AND(ABS('Signal Verification0'!AG186)&gt;0,ABS('Signal Verification1'!AG186)&gt;0),IF('Signal Verification0'!AG186&gt;'Signal Verification1'!AG186,IF(ABS('Signal Verification0'!AG185)-ABS('Signal Verification1'!AG186)&gt;Constants!$B$14,IF(AND(ABS(MAX('Signal Verification0'!$AG$3:AG186)-'Signal Verification0'!AG186)&lt;Constants!$B$15,ABS(MIN('Signal Verification0'!$AG$3:AG186)-'Signal Verification0'!AG186)&lt;Constants!$B$15),2,IF(D186&gt;0,1,0)),IF(D186&gt;0,1,0)),IF(ABS('Signal Verification1'!AG185)-ABS('Signal Verification0'!AG186)&gt;Constants!$B$14,IF(AND(ABS(MAX('Signal Verification1'!$AG$3:AG186)-'Signal Verification1'!AG186)&lt;Constants!$B$15,ABS(MIN('Signal Verification1'!$AG$3:AG186)-'Signal Verification1'!AG186)&lt;Constants!$B$15),2,IF(D186&gt;0,1,0)),IF(D186&gt;0,1,0))),IF(D186&gt;0,1,0))</f>
        <v>2</v>
      </c>
      <c r="D186">
        <f>IF(C185=2,ROUND(5*1000/Constants!$B$11,0),IF(D185&gt;0,D185-1,0))</f>
        <v>100</v>
      </c>
      <c r="E186">
        <f>IF(COUNTIF($D$3:D186,2)&gt;(Constants!$B$16*(1000/150)),2,0)</f>
        <v>0</v>
      </c>
      <c r="F186">
        <f t="shared" si="2"/>
        <v>0</v>
      </c>
      <c r="G186">
        <f>IF(ABS('Signal Verification0'!AT186-'Signal Verification1'!AT186)&gt;Constants!$B$17,2,IF(H186&gt;0,1,0))</f>
        <v>2</v>
      </c>
      <c r="H186">
        <f>IF(G185=2,ROUND(Constants!$B$18*(1000/150),0),IF(H185&gt;0,H185-1,0))</f>
        <v>7</v>
      </c>
    </row>
    <row r="187" spans="1:8">
      <c r="A187">
        <v>184</v>
      </c>
      <c r="B187">
        <f>IF(SIGN('Signal Verification0'!AQ187)=SIGN('Signal Verification1'!AQ187),IF(COUNTIF(B180:B186,2)&gt;0,1,0),2)</f>
        <v>0</v>
      </c>
      <c r="C187">
        <f>IF(AND(ABS('Signal Verification0'!AG187)&gt;0,ABS('Signal Verification1'!AG187)&gt;0),IF('Signal Verification0'!AG187&gt;'Signal Verification1'!AG187,IF(ABS('Signal Verification0'!AG186)-ABS('Signal Verification1'!AG187)&gt;Constants!$B$14,IF(AND(ABS(MAX('Signal Verification0'!$AG$3:AG187)-'Signal Verification0'!AG187)&lt;Constants!$B$15,ABS(MIN('Signal Verification0'!$AG$3:AG187)-'Signal Verification0'!AG187)&lt;Constants!$B$15),2,IF(D187&gt;0,1,0)),IF(D187&gt;0,1,0)),IF(ABS('Signal Verification1'!AG186)-ABS('Signal Verification0'!AG187)&gt;Constants!$B$14,IF(AND(ABS(MAX('Signal Verification1'!$AG$3:AG187)-'Signal Verification1'!AG187)&lt;Constants!$B$15,ABS(MIN('Signal Verification1'!$AG$3:AG187)-'Signal Verification1'!AG187)&lt;Constants!$B$15),2,IF(D187&gt;0,1,0)),IF(D187&gt;0,1,0))),IF(D187&gt;0,1,0))</f>
        <v>2</v>
      </c>
      <c r="D187">
        <f>IF(C186=2,ROUND(5*1000/Constants!$B$11,0),IF(D186&gt;0,D186-1,0))</f>
        <v>100</v>
      </c>
      <c r="E187">
        <f>IF(COUNTIF($D$3:D187,2)&gt;(Constants!$B$16*(1000/150)),2,0)</f>
        <v>0</v>
      </c>
      <c r="F187">
        <f t="shared" si="2"/>
        <v>0</v>
      </c>
      <c r="G187">
        <f>IF(ABS('Signal Verification0'!AT187-'Signal Verification1'!AT187)&gt;Constants!$B$17,2,IF(H187&gt;0,1,0))</f>
        <v>2</v>
      </c>
      <c r="H187">
        <f>IF(G186=2,ROUND(Constants!$B$18*(1000/150),0),IF(H186&gt;0,H186-1,0))</f>
        <v>7</v>
      </c>
    </row>
    <row r="188" spans="1:8">
      <c r="A188">
        <v>185</v>
      </c>
      <c r="B188">
        <f>IF(SIGN('Signal Verification0'!AQ188)=SIGN('Signal Verification1'!AQ188),IF(COUNTIF(B181:B187,2)&gt;0,1,0),2)</f>
        <v>0</v>
      </c>
      <c r="C188">
        <f>IF(AND(ABS('Signal Verification0'!AG188)&gt;0,ABS('Signal Verification1'!AG188)&gt;0),IF('Signal Verification0'!AG188&gt;'Signal Verification1'!AG188,IF(ABS('Signal Verification0'!AG187)-ABS('Signal Verification1'!AG188)&gt;Constants!$B$14,IF(AND(ABS(MAX('Signal Verification0'!$AG$3:AG188)-'Signal Verification0'!AG188)&lt;Constants!$B$15,ABS(MIN('Signal Verification0'!$AG$3:AG188)-'Signal Verification0'!AG188)&lt;Constants!$B$15),2,IF(D188&gt;0,1,0)),IF(D188&gt;0,1,0)),IF(ABS('Signal Verification1'!AG187)-ABS('Signal Verification0'!AG188)&gt;Constants!$B$14,IF(AND(ABS(MAX('Signal Verification1'!$AG$3:AG188)-'Signal Verification1'!AG188)&lt;Constants!$B$15,ABS(MIN('Signal Verification1'!$AG$3:AG188)-'Signal Verification1'!AG188)&lt;Constants!$B$15),2,IF(D188&gt;0,1,0)),IF(D188&gt;0,1,0))),IF(D188&gt;0,1,0))</f>
        <v>2</v>
      </c>
      <c r="D188">
        <f>IF(C187=2,ROUND(5*1000/Constants!$B$11,0),IF(D187&gt;0,D187-1,0))</f>
        <v>100</v>
      </c>
      <c r="E188">
        <f>IF(COUNTIF($D$3:D188,2)&gt;(Constants!$B$16*(1000/150)),2,0)</f>
        <v>0</v>
      </c>
      <c r="F188">
        <f t="shared" si="2"/>
        <v>0</v>
      </c>
      <c r="G188">
        <f>IF(ABS('Signal Verification0'!AT188-'Signal Verification1'!AT188)&gt;Constants!$B$17,2,IF(H188&gt;0,1,0))</f>
        <v>2</v>
      </c>
      <c r="H188">
        <f>IF(G187=2,ROUND(Constants!$B$18*(1000/150),0),IF(H187&gt;0,H187-1,0))</f>
        <v>7</v>
      </c>
    </row>
    <row r="189" spans="1:8">
      <c r="A189">
        <v>186</v>
      </c>
      <c r="B189">
        <f>IF(SIGN('Signal Verification0'!AQ189)=SIGN('Signal Verification1'!AQ189),IF(COUNTIF(B182:B188,2)&gt;0,1,0),2)</f>
        <v>0</v>
      </c>
      <c r="C189">
        <f>IF(AND(ABS('Signal Verification0'!AG189)&gt;0,ABS('Signal Verification1'!AG189)&gt;0),IF('Signal Verification0'!AG189&gt;'Signal Verification1'!AG189,IF(ABS('Signal Verification0'!AG188)-ABS('Signal Verification1'!AG189)&gt;Constants!$B$14,IF(AND(ABS(MAX('Signal Verification0'!$AG$3:AG189)-'Signal Verification0'!AG189)&lt;Constants!$B$15,ABS(MIN('Signal Verification0'!$AG$3:AG189)-'Signal Verification0'!AG189)&lt;Constants!$B$15),2,IF(D189&gt;0,1,0)),IF(D189&gt;0,1,0)),IF(ABS('Signal Verification1'!AG188)-ABS('Signal Verification0'!AG189)&gt;Constants!$B$14,IF(AND(ABS(MAX('Signal Verification1'!$AG$3:AG189)-'Signal Verification1'!AG189)&lt;Constants!$B$15,ABS(MIN('Signal Verification1'!$AG$3:AG189)-'Signal Verification1'!AG189)&lt;Constants!$B$15),2,IF(D189&gt;0,1,0)),IF(D189&gt;0,1,0))),IF(D189&gt;0,1,0))</f>
        <v>2</v>
      </c>
      <c r="D189">
        <f>IF(C188=2,ROUND(5*1000/Constants!$B$11,0),IF(D188&gt;0,D188-1,0))</f>
        <v>100</v>
      </c>
      <c r="E189">
        <f>IF(COUNTIF($D$3:D189,2)&gt;(Constants!$B$16*(1000/150)),2,0)</f>
        <v>0</v>
      </c>
      <c r="F189">
        <f t="shared" si="2"/>
        <v>0</v>
      </c>
      <c r="G189">
        <f>IF(ABS('Signal Verification0'!AT189-'Signal Verification1'!AT189)&gt;Constants!$B$17,2,IF(H189&gt;0,1,0))</f>
        <v>2</v>
      </c>
      <c r="H189">
        <f>IF(G188=2,ROUND(Constants!$B$18*(1000/150),0),IF(H188&gt;0,H188-1,0))</f>
        <v>7</v>
      </c>
    </row>
    <row r="190" spans="1:8">
      <c r="A190">
        <v>187</v>
      </c>
      <c r="B190">
        <f>IF(SIGN('Signal Verification0'!AQ190)=SIGN('Signal Verification1'!AQ190),IF(COUNTIF(B183:B189,2)&gt;0,1,0),2)</f>
        <v>0</v>
      </c>
      <c r="C190">
        <f>IF(AND(ABS('Signal Verification0'!AG190)&gt;0,ABS('Signal Verification1'!AG190)&gt;0),IF('Signal Verification0'!AG190&gt;'Signal Verification1'!AG190,IF(ABS('Signal Verification0'!AG189)-ABS('Signal Verification1'!AG190)&gt;Constants!$B$14,IF(AND(ABS(MAX('Signal Verification0'!$AG$3:AG190)-'Signal Verification0'!AG190)&lt;Constants!$B$15,ABS(MIN('Signal Verification0'!$AG$3:AG190)-'Signal Verification0'!AG190)&lt;Constants!$B$15),2,IF(D190&gt;0,1,0)),IF(D190&gt;0,1,0)),IF(ABS('Signal Verification1'!AG189)-ABS('Signal Verification0'!AG190)&gt;Constants!$B$14,IF(AND(ABS(MAX('Signal Verification1'!$AG$3:AG190)-'Signal Verification1'!AG190)&lt;Constants!$B$15,ABS(MIN('Signal Verification1'!$AG$3:AG190)-'Signal Verification1'!AG190)&lt;Constants!$B$15),2,IF(D190&gt;0,1,0)),IF(D190&gt;0,1,0))),IF(D190&gt;0,1,0))</f>
        <v>2</v>
      </c>
      <c r="D190">
        <f>IF(C189=2,ROUND(5*1000/Constants!$B$11,0),IF(D189&gt;0,D189-1,0))</f>
        <v>100</v>
      </c>
      <c r="E190">
        <f>IF(COUNTIF($D$3:D190,2)&gt;(Constants!$B$16*(1000/150)),2,0)</f>
        <v>0</v>
      </c>
      <c r="F190">
        <f t="shared" si="2"/>
        <v>0</v>
      </c>
      <c r="G190">
        <f>IF(ABS('Signal Verification0'!AT190-'Signal Verification1'!AT190)&gt;Constants!$B$17,2,IF(H190&gt;0,1,0))</f>
        <v>2</v>
      </c>
      <c r="H190">
        <f>IF(G189=2,ROUND(Constants!$B$18*(1000/150),0),IF(H189&gt;0,H189-1,0))</f>
        <v>7</v>
      </c>
    </row>
    <row r="191" spans="1:8">
      <c r="A191">
        <v>188</v>
      </c>
      <c r="B191">
        <f>IF(SIGN('Signal Verification0'!AQ191)=SIGN('Signal Verification1'!AQ191),IF(COUNTIF(B184:B190,2)&gt;0,1,0),2)</f>
        <v>0</v>
      </c>
      <c r="C191">
        <f>IF(AND(ABS('Signal Verification0'!AG191)&gt;0,ABS('Signal Verification1'!AG191)&gt;0),IF('Signal Verification0'!AG191&gt;'Signal Verification1'!AG191,IF(ABS('Signal Verification0'!AG190)-ABS('Signal Verification1'!AG191)&gt;Constants!$B$14,IF(AND(ABS(MAX('Signal Verification0'!$AG$3:AG191)-'Signal Verification0'!AG191)&lt;Constants!$B$15,ABS(MIN('Signal Verification0'!$AG$3:AG191)-'Signal Verification0'!AG191)&lt;Constants!$B$15),2,IF(D191&gt;0,1,0)),IF(D191&gt;0,1,0)),IF(ABS('Signal Verification1'!AG190)-ABS('Signal Verification0'!AG191)&gt;Constants!$B$14,IF(AND(ABS(MAX('Signal Verification1'!$AG$3:AG191)-'Signal Verification1'!AG191)&lt;Constants!$B$15,ABS(MIN('Signal Verification1'!$AG$3:AG191)-'Signal Verification1'!AG191)&lt;Constants!$B$15),2,IF(D191&gt;0,1,0)),IF(D191&gt;0,1,0))),IF(D191&gt;0,1,0))</f>
        <v>2</v>
      </c>
      <c r="D191">
        <f>IF(C190=2,ROUND(5*1000/Constants!$B$11,0),IF(D190&gt;0,D190-1,0))</f>
        <v>100</v>
      </c>
      <c r="E191">
        <f>IF(COUNTIF($D$3:D191,2)&gt;(Constants!$B$16*(1000/150)),2,0)</f>
        <v>0</v>
      </c>
      <c r="F191">
        <f t="shared" si="2"/>
        <v>0</v>
      </c>
      <c r="G191">
        <f>IF(ABS('Signal Verification0'!AT191-'Signal Verification1'!AT191)&gt;Constants!$B$17,2,IF(H191&gt;0,1,0))</f>
        <v>2</v>
      </c>
      <c r="H191">
        <f>IF(G190=2,ROUND(Constants!$B$18*(1000/150),0),IF(H190&gt;0,H190-1,0))</f>
        <v>7</v>
      </c>
    </row>
    <row r="192" spans="1:8">
      <c r="A192">
        <v>189</v>
      </c>
      <c r="B192">
        <f>IF(SIGN('Signal Verification0'!AQ192)=SIGN('Signal Verification1'!AQ192),IF(COUNTIF(B185:B191,2)&gt;0,1,0),2)</f>
        <v>0</v>
      </c>
      <c r="C192">
        <f>IF(AND(ABS('Signal Verification0'!AG192)&gt;0,ABS('Signal Verification1'!AG192)&gt;0),IF('Signal Verification0'!AG192&gt;'Signal Verification1'!AG192,IF(ABS('Signal Verification0'!AG191)-ABS('Signal Verification1'!AG192)&gt;Constants!$B$14,IF(AND(ABS(MAX('Signal Verification0'!$AG$3:AG192)-'Signal Verification0'!AG192)&lt;Constants!$B$15,ABS(MIN('Signal Verification0'!$AG$3:AG192)-'Signal Verification0'!AG192)&lt;Constants!$B$15),2,IF(D192&gt;0,1,0)),IF(D192&gt;0,1,0)),IF(ABS('Signal Verification1'!AG191)-ABS('Signal Verification0'!AG192)&gt;Constants!$B$14,IF(AND(ABS(MAX('Signal Verification1'!$AG$3:AG192)-'Signal Verification1'!AG192)&lt;Constants!$B$15,ABS(MIN('Signal Verification1'!$AG$3:AG192)-'Signal Verification1'!AG192)&lt;Constants!$B$15),2,IF(D192&gt;0,1,0)),IF(D192&gt;0,1,0))),IF(D192&gt;0,1,0))</f>
        <v>2</v>
      </c>
      <c r="D192">
        <f>IF(C191=2,ROUND(5*1000/Constants!$B$11,0),IF(D191&gt;0,D191-1,0))</f>
        <v>100</v>
      </c>
      <c r="E192">
        <f>IF(COUNTIF($D$3:D192,2)&gt;(Constants!$B$16*(1000/150)),2,0)</f>
        <v>0</v>
      </c>
      <c r="F192">
        <f t="shared" si="2"/>
        <v>0</v>
      </c>
      <c r="G192">
        <f>IF(ABS('Signal Verification0'!AT192-'Signal Verification1'!AT192)&gt;Constants!$B$17,2,IF(H192&gt;0,1,0))</f>
        <v>2</v>
      </c>
      <c r="H192">
        <f>IF(G191=2,ROUND(Constants!$B$18*(1000/150),0),IF(H191&gt;0,H191-1,0))</f>
        <v>7</v>
      </c>
    </row>
    <row r="193" spans="1:8">
      <c r="A193">
        <v>190</v>
      </c>
      <c r="B193">
        <f>IF(SIGN('Signal Verification0'!AQ193)=SIGN('Signal Verification1'!AQ193),IF(COUNTIF(B186:B192,2)&gt;0,1,0),2)</f>
        <v>0</v>
      </c>
      <c r="C193">
        <f>IF(AND(ABS('Signal Verification0'!AG193)&gt;0,ABS('Signal Verification1'!AG193)&gt;0),IF('Signal Verification0'!AG193&gt;'Signal Verification1'!AG193,IF(ABS('Signal Verification0'!AG192)-ABS('Signal Verification1'!AG193)&gt;Constants!$B$14,IF(AND(ABS(MAX('Signal Verification0'!$AG$3:AG193)-'Signal Verification0'!AG193)&lt;Constants!$B$15,ABS(MIN('Signal Verification0'!$AG$3:AG193)-'Signal Verification0'!AG193)&lt;Constants!$B$15),2,IF(D193&gt;0,1,0)),IF(D193&gt;0,1,0)),IF(ABS('Signal Verification1'!AG192)-ABS('Signal Verification0'!AG193)&gt;Constants!$B$14,IF(AND(ABS(MAX('Signal Verification1'!$AG$3:AG193)-'Signal Verification1'!AG193)&lt;Constants!$B$15,ABS(MIN('Signal Verification1'!$AG$3:AG193)-'Signal Verification1'!AG193)&lt;Constants!$B$15),2,IF(D193&gt;0,1,0)),IF(D193&gt;0,1,0))),IF(D193&gt;0,1,0))</f>
        <v>2</v>
      </c>
      <c r="D193">
        <f>IF(C192=2,ROUND(5*1000/Constants!$B$11,0),IF(D192&gt;0,D192-1,0))</f>
        <v>100</v>
      </c>
      <c r="E193">
        <f>IF(COUNTIF($D$3:D193,2)&gt;(Constants!$B$16*(1000/150)),2,0)</f>
        <v>0</v>
      </c>
      <c r="F193">
        <f t="shared" si="2"/>
        <v>0</v>
      </c>
      <c r="G193">
        <f>IF(ABS('Signal Verification0'!AT193-'Signal Verification1'!AT193)&gt;Constants!$B$17,2,IF(H193&gt;0,1,0))</f>
        <v>2</v>
      </c>
      <c r="H193">
        <f>IF(G192=2,ROUND(Constants!$B$18*(1000/150),0),IF(H192&gt;0,H192-1,0))</f>
        <v>7</v>
      </c>
    </row>
    <row r="194" spans="1:8">
      <c r="A194">
        <v>191</v>
      </c>
      <c r="B194">
        <f>IF(SIGN('Signal Verification0'!AQ194)=SIGN('Signal Verification1'!AQ194),IF(COUNTIF(B187:B193,2)&gt;0,1,0),2)</f>
        <v>0</v>
      </c>
      <c r="C194">
        <f>IF(AND(ABS('Signal Verification0'!AG194)&gt;0,ABS('Signal Verification1'!AG194)&gt;0),IF('Signal Verification0'!AG194&gt;'Signal Verification1'!AG194,IF(ABS('Signal Verification0'!AG193)-ABS('Signal Verification1'!AG194)&gt;Constants!$B$14,IF(AND(ABS(MAX('Signal Verification0'!$AG$3:AG194)-'Signal Verification0'!AG194)&lt;Constants!$B$15,ABS(MIN('Signal Verification0'!$AG$3:AG194)-'Signal Verification0'!AG194)&lt;Constants!$B$15),2,IF(D194&gt;0,1,0)),IF(D194&gt;0,1,0)),IF(ABS('Signal Verification1'!AG193)-ABS('Signal Verification0'!AG194)&gt;Constants!$B$14,IF(AND(ABS(MAX('Signal Verification1'!$AG$3:AG194)-'Signal Verification1'!AG194)&lt;Constants!$B$15,ABS(MIN('Signal Verification1'!$AG$3:AG194)-'Signal Verification1'!AG194)&lt;Constants!$B$15),2,IF(D194&gt;0,1,0)),IF(D194&gt;0,1,0))),IF(D194&gt;0,1,0))</f>
        <v>2</v>
      </c>
      <c r="D194">
        <f>IF(C193=2,ROUND(5*1000/Constants!$B$11,0),IF(D193&gt;0,D193-1,0))</f>
        <v>100</v>
      </c>
      <c r="E194">
        <f>IF(COUNTIF($D$3:D194,2)&gt;(Constants!$B$16*(1000/150)),2,0)</f>
        <v>0</v>
      </c>
      <c r="F194">
        <f t="shared" si="2"/>
        <v>0</v>
      </c>
      <c r="G194">
        <f>IF(ABS('Signal Verification0'!AT194-'Signal Verification1'!AT194)&gt;Constants!$B$17,2,IF(H194&gt;0,1,0))</f>
        <v>2</v>
      </c>
      <c r="H194">
        <f>IF(G193=2,ROUND(Constants!$B$18*(1000/150),0),IF(H193&gt;0,H193-1,0))</f>
        <v>7</v>
      </c>
    </row>
    <row r="195" spans="1:8">
      <c r="A195">
        <v>192</v>
      </c>
      <c r="B195">
        <f>IF(SIGN('Signal Verification0'!AQ195)=SIGN('Signal Verification1'!AQ195),IF(COUNTIF(B188:B194,2)&gt;0,1,0),2)</f>
        <v>0</v>
      </c>
      <c r="C195">
        <f>IF(AND(ABS('Signal Verification0'!AG195)&gt;0,ABS('Signal Verification1'!AG195)&gt;0),IF('Signal Verification0'!AG195&gt;'Signal Verification1'!AG195,IF(ABS('Signal Verification0'!AG194)-ABS('Signal Verification1'!AG195)&gt;Constants!$B$14,IF(AND(ABS(MAX('Signal Verification0'!$AG$3:AG195)-'Signal Verification0'!AG195)&lt;Constants!$B$15,ABS(MIN('Signal Verification0'!$AG$3:AG195)-'Signal Verification0'!AG195)&lt;Constants!$B$15),2,IF(D195&gt;0,1,0)),IF(D195&gt;0,1,0)),IF(ABS('Signal Verification1'!AG194)-ABS('Signal Verification0'!AG195)&gt;Constants!$B$14,IF(AND(ABS(MAX('Signal Verification1'!$AG$3:AG195)-'Signal Verification1'!AG195)&lt;Constants!$B$15,ABS(MIN('Signal Verification1'!$AG$3:AG195)-'Signal Verification1'!AG195)&lt;Constants!$B$15),2,IF(D195&gt;0,1,0)),IF(D195&gt;0,1,0))),IF(D195&gt;0,1,0))</f>
        <v>2</v>
      </c>
      <c r="D195">
        <f>IF(C194=2,ROUND(5*1000/Constants!$B$11,0),IF(D194&gt;0,D194-1,0))</f>
        <v>100</v>
      </c>
      <c r="E195">
        <f>IF(COUNTIF($D$3:D195,2)&gt;(Constants!$B$16*(1000/150)),2,0)</f>
        <v>0</v>
      </c>
      <c r="F195">
        <f t="shared" si="2"/>
        <v>0</v>
      </c>
      <c r="G195">
        <f>IF(ABS('Signal Verification0'!AT195-'Signal Verification1'!AT195)&gt;Constants!$B$17,2,IF(H195&gt;0,1,0))</f>
        <v>2</v>
      </c>
      <c r="H195">
        <f>IF(G194=2,ROUND(Constants!$B$18*(1000/150),0),IF(H194&gt;0,H194-1,0))</f>
        <v>7</v>
      </c>
    </row>
    <row r="196" spans="1:8">
      <c r="A196">
        <v>193</v>
      </c>
      <c r="B196">
        <f>IF(SIGN('Signal Verification0'!AQ196)=SIGN('Signal Verification1'!AQ196),IF(COUNTIF(B189:B195,2)&gt;0,1,0),2)</f>
        <v>0</v>
      </c>
      <c r="C196">
        <f>IF(AND(ABS('Signal Verification0'!AG196)&gt;0,ABS('Signal Verification1'!AG196)&gt;0),IF('Signal Verification0'!AG196&gt;'Signal Verification1'!AG196,IF(ABS('Signal Verification0'!AG195)-ABS('Signal Verification1'!AG196)&gt;Constants!$B$14,IF(AND(ABS(MAX('Signal Verification0'!$AG$3:AG196)-'Signal Verification0'!AG196)&lt;Constants!$B$15,ABS(MIN('Signal Verification0'!$AG$3:AG196)-'Signal Verification0'!AG196)&lt;Constants!$B$15),2,IF(D196&gt;0,1,0)),IF(D196&gt;0,1,0)),IF(ABS('Signal Verification1'!AG195)-ABS('Signal Verification0'!AG196)&gt;Constants!$B$14,IF(AND(ABS(MAX('Signal Verification1'!$AG$3:AG196)-'Signal Verification1'!AG196)&lt;Constants!$B$15,ABS(MIN('Signal Verification1'!$AG$3:AG196)-'Signal Verification1'!AG196)&lt;Constants!$B$15),2,IF(D196&gt;0,1,0)),IF(D196&gt;0,1,0))),IF(D196&gt;0,1,0))</f>
        <v>2</v>
      </c>
      <c r="D196">
        <f>IF(C195=2,ROUND(5*1000/Constants!$B$11,0),IF(D195&gt;0,D195-1,0))</f>
        <v>100</v>
      </c>
      <c r="E196">
        <f>IF(COUNTIF($D$3:D196,2)&gt;(Constants!$B$16*(1000/150)),2,0)</f>
        <v>0</v>
      </c>
      <c r="F196">
        <f t="shared" si="2"/>
        <v>0</v>
      </c>
      <c r="G196">
        <f>IF(ABS('Signal Verification0'!AT196-'Signal Verification1'!AT196)&gt;Constants!$B$17,2,IF(H196&gt;0,1,0))</f>
        <v>2</v>
      </c>
      <c r="H196">
        <f>IF(G195=2,ROUND(Constants!$B$18*(1000/150),0),IF(H195&gt;0,H195-1,0))</f>
        <v>7</v>
      </c>
    </row>
    <row r="197" spans="1:8">
      <c r="A197">
        <v>194</v>
      </c>
      <c r="B197">
        <f>IF(SIGN('Signal Verification0'!AQ197)=SIGN('Signal Verification1'!AQ197),IF(COUNTIF(B190:B196,2)&gt;0,1,0),2)</f>
        <v>0</v>
      </c>
      <c r="C197">
        <f>IF(AND(ABS('Signal Verification0'!AG197)&gt;0,ABS('Signal Verification1'!AG197)&gt;0),IF('Signal Verification0'!AG197&gt;'Signal Verification1'!AG197,IF(ABS('Signal Verification0'!AG196)-ABS('Signal Verification1'!AG197)&gt;Constants!$B$14,IF(AND(ABS(MAX('Signal Verification0'!$AG$3:AG197)-'Signal Verification0'!AG197)&lt;Constants!$B$15,ABS(MIN('Signal Verification0'!$AG$3:AG197)-'Signal Verification0'!AG197)&lt;Constants!$B$15),2,IF(D197&gt;0,1,0)),IF(D197&gt;0,1,0)),IF(ABS('Signal Verification1'!AG196)-ABS('Signal Verification0'!AG197)&gt;Constants!$B$14,IF(AND(ABS(MAX('Signal Verification1'!$AG$3:AG197)-'Signal Verification1'!AG197)&lt;Constants!$B$15,ABS(MIN('Signal Verification1'!$AG$3:AG197)-'Signal Verification1'!AG197)&lt;Constants!$B$15),2,IF(D197&gt;0,1,0)),IF(D197&gt;0,1,0))),IF(D197&gt;0,1,0))</f>
        <v>2</v>
      </c>
      <c r="D197">
        <f>IF(C196=2,ROUND(5*1000/Constants!$B$11,0),IF(D196&gt;0,D196-1,0))</f>
        <v>100</v>
      </c>
      <c r="E197">
        <f>IF(COUNTIF($D$3:D197,2)&gt;(Constants!$B$16*(1000/150)),2,0)</f>
        <v>0</v>
      </c>
      <c r="F197">
        <f t="shared" ref="F197:F260" si="3">IF(OR(F196=2,E197=2),2,0)</f>
        <v>0</v>
      </c>
      <c r="G197">
        <f>IF(ABS('Signal Verification0'!AT197-'Signal Verification1'!AT197)&gt;Constants!$B$17,2,IF(H197&gt;0,1,0))</f>
        <v>2</v>
      </c>
      <c r="H197">
        <f>IF(G196=2,ROUND(Constants!$B$18*(1000/150),0),IF(H196&gt;0,H196-1,0))</f>
        <v>7</v>
      </c>
    </row>
    <row r="198" spans="1:8">
      <c r="A198">
        <v>195</v>
      </c>
      <c r="B198">
        <f>IF(SIGN('Signal Verification0'!AQ198)=SIGN('Signal Verification1'!AQ198),IF(COUNTIF(B191:B197,2)&gt;0,1,0),2)</f>
        <v>0</v>
      </c>
      <c r="C198">
        <f>IF(AND(ABS('Signal Verification0'!AG198)&gt;0,ABS('Signal Verification1'!AG198)&gt;0),IF('Signal Verification0'!AG198&gt;'Signal Verification1'!AG198,IF(ABS('Signal Verification0'!AG197)-ABS('Signal Verification1'!AG198)&gt;Constants!$B$14,IF(AND(ABS(MAX('Signal Verification0'!$AG$3:AG198)-'Signal Verification0'!AG198)&lt;Constants!$B$15,ABS(MIN('Signal Verification0'!$AG$3:AG198)-'Signal Verification0'!AG198)&lt;Constants!$B$15),2,IF(D198&gt;0,1,0)),IF(D198&gt;0,1,0)),IF(ABS('Signal Verification1'!AG197)-ABS('Signal Verification0'!AG198)&gt;Constants!$B$14,IF(AND(ABS(MAX('Signal Verification1'!$AG$3:AG198)-'Signal Verification1'!AG198)&lt;Constants!$B$15,ABS(MIN('Signal Verification1'!$AG$3:AG198)-'Signal Verification1'!AG198)&lt;Constants!$B$15),2,IF(D198&gt;0,1,0)),IF(D198&gt;0,1,0))),IF(D198&gt;0,1,0))</f>
        <v>2</v>
      </c>
      <c r="D198">
        <f>IF(C197=2,ROUND(5*1000/Constants!$B$11,0),IF(D197&gt;0,D197-1,0))</f>
        <v>100</v>
      </c>
      <c r="E198">
        <f>IF(COUNTIF($D$3:D198,2)&gt;(Constants!$B$16*(1000/150)),2,0)</f>
        <v>0</v>
      </c>
      <c r="F198">
        <f t="shared" si="3"/>
        <v>0</v>
      </c>
      <c r="G198">
        <f>IF(ABS('Signal Verification0'!AT198-'Signal Verification1'!AT198)&gt;Constants!$B$17,2,IF(H198&gt;0,1,0))</f>
        <v>2</v>
      </c>
      <c r="H198">
        <f>IF(G197=2,ROUND(Constants!$B$18*(1000/150),0),IF(H197&gt;0,H197-1,0))</f>
        <v>7</v>
      </c>
    </row>
    <row r="199" spans="1:8">
      <c r="A199">
        <v>196</v>
      </c>
      <c r="B199">
        <f>IF(SIGN('Signal Verification0'!AQ199)=SIGN('Signal Verification1'!AQ199),IF(COUNTIF(B192:B198,2)&gt;0,1,0),2)</f>
        <v>0</v>
      </c>
      <c r="C199">
        <f>IF(AND(ABS('Signal Verification0'!AG199)&gt;0,ABS('Signal Verification1'!AG199)&gt;0),IF('Signal Verification0'!AG199&gt;'Signal Verification1'!AG199,IF(ABS('Signal Verification0'!AG198)-ABS('Signal Verification1'!AG199)&gt;Constants!$B$14,IF(AND(ABS(MAX('Signal Verification0'!$AG$3:AG199)-'Signal Verification0'!AG199)&lt;Constants!$B$15,ABS(MIN('Signal Verification0'!$AG$3:AG199)-'Signal Verification0'!AG199)&lt;Constants!$B$15),2,IF(D199&gt;0,1,0)),IF(D199&gt;0,1,0)),IF(ABS('Signal Verification1'!AG198)-ABS('Signal Verification0'!AG199)&gt;Constants!$B$14,IF(AND(ABS(MAX('Signal Verification1'!$AG$3:AG199)-'Signal Verification1'!AG199)&lt;Constants!$B$15,ABS(MIN('Signal Verification1'!$AG$3:AG199)-'Signal Verification1'!AG199)&lt;Constants!$B$15),2,IF(D199&gt;0,1,0)),IF(D199&gt;0,1,0))),IF(D199&gt;0,1,0))</f>
        <v>2</v>
      </c>
      <c r="D199">
        <f>IF(C198=2,ROUND(5*1000/Constants!$B$11,0),IF(D198&gt;0,D198-1,0))</f>
        <v>100</v>
      </c>
      <c r="E199">
        <f>IF(COUNTIF($D$3:D199,2)&gt;(Constants!$B$16*(1000/150)),2,0)</f>
        <v>0</v>
      </c>
      <c r="F199">
        <f t="shared" si="3"/>
        <v>0</v>
      </c>
      <c r="G199">
        <f>IF(ABS('Signal Verification0'!AT199-'Signal Verification1'!AT199)&gt;Constants!$B$17,2,IF(H199&gt;0,1,0))</f>
        <v>2</v>
      </c>
      <c r="H199">
        <f>IF(G198=2,ROUND(Constants!$B$18*(1000/150),0),IF(H198&gt;0,H198-1,0))</f>
        <v>7</v>
      </c>
    </row>
    <row r="200" spans="1:8">
      <c r="A200">
        <v>197</v>
      </c>
      <c r="B200">
        <f>IF(SIGN('Signal Verification0'!AQ200)=SIGN('Signal Verification1'!AQ200),IF(COUNTIF(B193:B199,2)&gt;0,1,0),2)</f>
        <v>0</v>
      </c>
      <c r="C200">
        <f>IF(AND(ABS('Signal Verification0'!AG200)&gt;0,ABS('Signal Verification1'!AG200)&gt;0),IF('Signal Verification0'!AG200&gt;'Signal Verification1'!AG200,IF(ABS('Signal Verification0'!AG199)-ABS('Signal Verification1'!AG200)&gt;Constants!$B$14,IF(AND(ABS(MAX('Signal Verification0'!$AG$3:AG200)-'Signal Verification0'!AG200)&lt;Constants!$B$15,ABS(MIN('Signal Verification0'!$AG$3:AG200)-'Signal Verification0'!AG200)&lt;Constants!$B$15),2,IF(D200&gt;0,1,0)),IF(D200&gt;0,1,0)),IF(ABS('Signal Verification1'!AG199)-ABS('Signal Verification0'!AG200)&gt;Constants!$B$14,IF(AND(ABS(MAX('Signal Verification1'!$AG$3:AG200)-'Signal Verification1'!AG200)&lt;Constants!$B$15,ABS(MIN('Signal Verification1'!$AG$3:AG200)-'Signal Verification1'!AG200)&lt;Constants!$B$15),2,IF(D200&gt;0,1,0)),IF(D200&gt;0,1,0))),IF(D200&gt;0,1,0))</f>
        <v>2</v>
      </c>
      <c r="D200">
        <f>IF(C199=2,ROUND(5*1000/Constants!$B$11,0),IF(D199&gt;0,D199-1,0))</f>
        <v>100</v>
      </c>
      <c r="E200">
        <f>IF(COUNTIF($D$3:D200,2)&gt;(Constants!$B$16*(1000/150)),2,0)</f>
        <v>0</v>
      </c>
      <c r="F200">
        <f t="shared" si="3"/>
        <v>0</v>
      </c>
      <c r="G200">
        <f>IF(ABS('Signal Verification0'!AT200-'Signal Verification1'!AT200)&gt;Constants!$B$17,2,IF(H200&gt;0,1,0))</f>
        <v>2</v>
      </c>
      <c r="H200">
        <f>IF(G199=2,ROUND(Constants!$B$18*(1000/150),0),IF(H199&gt;0,H199-1,0))</f>
        <v>7</v>
      </c>
    </row>
    <row r="201" spans="1:8">
      <c r="A201">
        <v>198</v>
      </c>
      <c r="B201">
        <f>IF(SIGN('Signal Verification0'!AQ201)=SIGN('Signal Verification1'!AQ201),IF(COUNTIF(B194:B200,2)&gt;0,1,0),2)</f>
        <v>0</v>
      </c>
      <c r="C201">
        <f>IF(AND(ABS('Signal Verification0'!AG201)&gt;0,ABS('Signal Verification1'!AG201)&gt;0),IF('Signal Verification0'!AG201&gt;'Signal Verification1'!AG201,IF(ABS('Signal Verification0'!AG200)-ABS('Signal Verification1'!AG201)&gt;Constants!$B$14,IF(AND(ABS(MAX('Signal Verification0'!$AG$3:AG201)-'Signal Verification0'!AG201)&lt;Constants!$B$15,ABS(MIN('Signal Verification0'!$AG$3:AG201)-'Signal Verification0'!AG201)&lt;Constants!$B$15),2,IF(D201&gt;0,1,0)),IF(D201&gt;0,1,0)),IF(ABS('Signal Verification1'!AG200)-ABS('Signal Verification0'!AG201)&gt;Constants!$B$14,IF(AND(ABS(MAX('Signal Verification1'!$AG$3:AG201)-'Signal Verification1'!AG201)&lt;Constants!$B$15,ABS(MIN('Signal Verification1'!$AG$3:AG201)-'Signal Verification1'!AG201)&lt;Constants!$B$15),2,IF(D201&gt;0,1,0)),IF(D201&gt;0,1,0))),IF(D201&gt;0,1,0))</f>
        <v>2</v>
      </c>
      <c r="D201">
        <f>IF(C200=2,ROUND(5*1000/Constants!$B$11,0),IF(D200&gt;0,D200-1,0))</f>
        <v>100</v>
      </c>
      <c r="E201">
        <f>IF(COUNTIF($D$3:D201,2)&gt;(Constants!$B$16*(1000/150)),2,0)</f>
        <v>0</v>
      </c>
      <c r="F201">
        <f t="shared" si="3"/>
        <v>0</v>
      </c>
      <c r="G201">
        <f>IF(ABS('Signal Verification0'!AT201-'Signal Verification1'!AT201)&gt;Constants!$B$17,2,IF(H201&gt;0,1,0))</f>
        <v>2</v>
      </c>
      <c r="H201">
        <f>IF(G200=2,ROUND(Constants!$B$18*(1000/150),0),IF(H200&gt;0,H200-1,0))</f>
        <v>7</v>
      </c>
    </row>
    <row r="202" spans="1:8">
      <c r="A202">
        <v>199</v>
      </c>
      <c r="B202">
        <f>IF(SIGN('Signal Verification0'!AQ202)=SIGN('Signal Verification1'!AQ202),IF(COUNTIF(B195:B201,2)&gt;0,1,0),2)</f>
        <v>0</v>
      </c>
      <c r="C202">
        <f>IF(AND(ABS('Signal Verification0'!AG202)&gt;0,ABS('Signal Verification1'!AG202)&gt;0),IF('Signal Verification0'!AG202&gt;'Signal Verification1'!AG202,IF(ABS('Signal Verification0'!AG201)-ABS('Signal Verification1'!AG202)&gt;Constants!$B$14,IF(AND(ABS(MAX('Signal Verification0'!$AG$3:AG202)-'Signal Verification0'!AG202)&lt;Constants!$B$15,ABS(MIN('Signal Verification0'!$AG$3:AG202)-'Signal Verification0'!AG202)&lt;Constants!$B$15),2,IF(D202&gt;0,1,0)),IF(D202&gt;0,1,0)),IF(ABS('Signal Verification1'!AG201)-ABS('Signal Verification0'!AG202)&gt;Constants!$B$14,IF(AND(ABS(MAX('Signal Verification1'!$AG$3:AG202)-'Signal Verification1'!AG202)&lt;Constants!$B$15,ABS(MIN('Signal Verification1'!$AG$3:AG202)-'Signal Verification1'!AG202)&lt;Constants!$B$15),2,IF(D202&gt;0,1,0)),IF(D202&gt;0,1,0))),IF(D202&gt;0,1,0))</f>
        <v>2</v>
      </c>
      <c r="D202">
        <f>IF(C201=2,ROUND(5*1000/Constants!$B$11,0),IF(D201&gt;0,D201-1,0))</f>
        <v>100</v>
      </c>
      <c r="E202">
        <f>IF(COUNTIF($D$3:D202,2)&gt;(Constants!$B$16*(1000/150)),2,0)</f>
        <v>0</v>
      </c>
      <c r="F202">
        <f t="shared" si="3"/>
        <v>0</v>
      </c>
      <c r="G202">
        <f>IF(ABS('Signal Verification0'!AT202-'Signal Verification1'!AT202)&gt;Constants!$B$17,2,IF(H202&gt;0,1,0))</f>
        <v>2</v>
      </c>
      <c r="H202">
        <f>IF(G201=2,ROUND(Constants!$B$18*(1000/150),0),IF(H201&gt;0,H201-1,0))</f>
        <v>7</v>
      </c>
    </row>
    <row r="203" spans="1:8">
      <c r="A203">
        <v>200</v>
      </c>
      <c r="B203">
        <f>IF(SIGN('Signal Verification0'!AQ203)=SIGN('Signal Verification1'!AQ203),IF(COUNTIF(B196:B202,2)&gt;0,1,0),2)</f>
        <v>0</v>
      </c>
      <c r="C203">
        <f>IF(AND(ABS('Signal Verification0'!AG203)&gt;0,ABS('Signal Verification1'!AG203)&gt;0),IF('Signal Verification0'!AG203&gt;'Signal Verification1'!AG203,IF(ABS('Signal Verification0'!AG202)-ABS('Signal Verification1'!AG203)&gt;Constants!$B$14,IF(AND(ABS(MAX('Signal Verification0'!$AG$3:AG203)-'Signal Verification0'!AG203)&lt;Constants!$B$15,ABS(MIN('Signal Verification0'!$AG$3:AG203)-'Signal Verification0'!AG203)&lt;Constants!$B$15),2,IF(D203&gt;0,1,0)),IF(D203&gt;0,1,0)),IF(ABS('Signal Verification1'!AG202)-ABS('Signal Verification0'!AG203)&gt;Constants!$B$14,IF(AND(ABS(MAX('Signal Verification1'!$AG$3:AG203)-'Signal Verification1'!AG203)&lt;Constants!$B$15,ABS(MIN('Signal Verification1'!$AG$3:AG203)-'Signal Verification1'!AG203)&lt;Constants!$B$15),2,IF(D203&gt;0,1,0)),IF(D203&gt;0,1,0))),IF(D203&gt;0,1,0))</f>
        <v>2</v>
      </c>
      <c r="D203">
        <f>IF(C202=2,ROUND(5*1000/Constants!$B$11,0),IF(D202&gt;0,D202-1,0))</f>
        <v>100</v>
      </c>
      <c r="E203">
        <f>IF(COUNTIF($D$3:D203,2)&gt;(Constants!$B$16*(1000/150)),2,0)</f>
        <v>0</v>
      </c>
      <c r="F203">
        <f t="shared" si="3"/>
        <v>0</v>
      </c>
      <c r="G203">
        <f>IF(ABS('Signal Verification0'!AT203-'Signal Verification1'!AT203)&gt;Constants!$B$17,2,IF(H203&gt;0,1,0))</f>
        <v>2</v>
      </c>
      <c r="H203">
        <f>IF(G202=2,ROUND(Constants!$B$18*(1000/150),0),IF(H202&gt;0,H202-1,0))</f>
        <v>7</v>
      </c>
    </row>
    <row r="204" spans="1:8">
      <c r="A204">
        <v>201</v>
      </c>
      <c r="B204">
        <f>IF(SIGN('Signal Verification0'!AQ204)=SIGN('Signal Verification1'!AQ204),IF(COUNTIF(B197:B203,2)&gt;0,1,0),2)</f>
        <v>0</v>
      </c>
      <c r="C204">
        <f>IF(AND(ABS('Signal Verification0'!AG204)&gt;0,ABS('Signal Verification1'!AG204)&gt;0),IF('Signal Verification0'!AG204&gt;'Signal Verification1'!AG204,IF(ABS('Signal Verification0'!AG203)-ABS('Signal Verification1'!AG204)&gt;Constants!$B$14,IF(AND(ABS(MAX('Signal Verification0'!AG4:AG204)-'Signal Verification0'!AG204)&lt;Constants!$B$15,ABS(MIN('Signal Verification0'!AG4:AG204)-'Signal Verification0'!AG204)&lt;Constants!$B$15),2,IF(D204&gt;0,1,0)),IF(D204&gt;0,1,0)),IF(ABS('Signal Verification1'!AG203)-ABS('Signal Verification0'!AG204)&gt;Constants!$B$14,IF(AND(ABS(MAX('Signal Verification1'!AG4:AG204)-'Signal Verification1'!AG204)&lt;Constants!$B$15,ABS(MIN('Signal Verification1'!AG4:AG204)-'Signal Verification1'!AG204)&lt;Constants!$B$15),2,IF(D204&gt;0,1,0)),IF(D204&gt;0,1,0))),IF(D204&gt;0,1,0))</f>
        <v>2</v>
      </c>
      <c r="D204">
        <f>IF(C203=2,ROUND(5*1000/Constants!$B$11,0),IF(D203&gt;0,D203-1,0))</f>
        <v>100</v>
      </c>
      <c r="E204">
        <f>IF(COUNTIF($D$3:D204,2)&gt;(Constants!$B$16*(1000/150)),2,0)</f>
        <v>0</v>
      </c>
      <c r="F204">
        <f t="shared" si="3"/>
        <v>0</v>
      </c>
      <c r="G204">
        <f>IF(ABS('Signal Verification0'!AT204-'Signal Verification1'!AT204)&gt;Constants!$B$17,2,IF(H204&gt;0,1,0))</f>
        <v>2</v>
      </c>
      <c r="H204">
        <f>IF(G203=2,ROUND(Constants!$B$18*(1000/150),0),IF(H203&gt;0,H203-1,0))</f>
        <v>7</v>
      </c>
    </row>
    <row r="205" spans="1:8">
      <c r="A205">
        <v>202</v>
      </c>
      <c r="B205">
        <f>IF(SIGN('Signal Verification0'!AQ205)=SIGN('Signal Verification1'!AQ205),IF(COUNTIF(B198:B204,2)&gt;0,1,0),2)</f>
        <v>0</v>
      </c>
      <c r="C205">
        <f>IF(AND(ABS('Signal Verification0'!AG205)&gt;0,ABS('Signal Verification1'!AG205)&gt;0),IF('Signal Verification0'!AG205&gt;'Signal Verification1'!AG205,IF(ABS('Signal Verification0'!AG204)-ABS('Signal Verification1'!AG205)&gt;Constants!$B$14,IF(AND(ABS(MAX('Signal Verification0'!AG5:AG205)-'Signal Verification0'!AG205)&lt;Constants!$B$15,ABS(MIN('Signal Verification0'!AG5:AG205)-'Signal Verification0'!AG205)&lt;Constants!$B$15),2,IF(D205&gt;0,1,0)),IF(D205&gt;0,1,0)),IF(ABS('Signal Verification1'!AG204)-ABS('Signal Verification0'!AG205)&gt;Constants!$B$14,IF(AND(ABS(MAX('Signal Verification1'!AG5:AG205)-'Signal Verification1'!AG205)&lt;Constants!$B$15,ABS(MIN('Signal Verification1'!AG5:AG205)-'Signal Verification1'!AG205)&lt;Constants!$B$15),2,IF(D205&gt;0,1,0)),IF(D205&gt;0,1,0))),IF(D205&gt;0,1,0))</f>
        <v>2</v>
      </c>
      <c r="D205">
        <f>IF(C204=2,ROUND(5*1000/Constants!$B$11,0),IF(D204&gt;0,D204-1,0))</f>
        <v>100</v>
      </c>
      <c r="E205">
        <f>IF(COUNTIF($D$3:D205,2)&gt;(Constants!$B$16*(1000/150)),2,0)</f>
        <v>0</v>
      </c>
      <c r="F205">
        <f t="shared" si="3"/>
        <v>0</v>
      </c>
      <c r="G205">
        <f>IF(ABS('Signal Verification0'!AT205-'Signal Verification1'!AT205)&gt;Constants!$B$17,2,IF(H205&gt;0,1,0))</f>
        <v>2</v>
      </c>
      <c r="H205">
        <f>IF(G204=2,ROUND(Constants!$B$18*(1000/150),0),IF(H204&gt;0,H204-1,0))</f>
        <v>7</v>
      </c>
    </row>
    <row r="206" spans="1:8">
      <c r="A206">
        <v>203</v>
      </c>
      <c r="B206">
        <f>IF(SIGN('Signal Verification0'!AQ206)=SIGN('Signal Verification1'!AQ206),IF(COUNTIF(B199:B205,2)&gt;0,1,0),2)</f>
        <v>0</v>
      </c>
      <c r="C206">
        <f>IF(AND(ABS('Signal Verification0'!AG206)&gt;0,ABS('Signal Verification1'!AG206)&gt;0),IF('Signal Verification0'!AG206&gt;'Signal Verification1'!AG206,IF(ABS('Signal Verification0'!AG205)-ABS('Signal Verification1'!AG206)&gt;Constants!$B$14,IF(AND(ABS(MAX('Signal Verification0'!AG6:AG206)-'Signal Verification0'!AG206)&lt;Constants!$B$15,ABS(MIN('Signal Verification0'!AG6:AG206)-'Signal Verification0'!AG206)&lt;Constants!$B$15),2,IF(D206&gt;0,1,0)),IF(D206&gt;0,1,0)),IF(ABS('Signal Verification1'!AG205)-ABS('Signal Verification0'!AG206)&gt;Constants!$B$14,IF(AND(ABS(MAX('Signal Verification1'!AG6:AG206)-'Signal Verification1'!AG206)&lt;Constants!$B$15,ABS(MIN('Signal Verification1'!AG6:AG206)-'Signal Verification1'!AG206)&lt;Constants!$B$15),2,IF(D206&gt;0,1,0)),IF(D206&gt;0,1,0))),IF(D206&gt;0,1,0))</f>
        <v>2</v>
      </c>
      <c r="D206">
        <f>IF(C205=2,ROUND(5*1000/Constants!$B$11,0),IF(D205&gt;0,D205-1,0))</f>
        <v>100</v>
      </c>
      <c r="E206">
        <f>IF(COUNTIF($D$3:D206,2)&gt;(Constants!$B$16*(1000/150)),2,0)</f>
        <v>0</v>
      </c>
      <c r="F206">
        <f t="shared" si="3"/>
        <v>0</v>
      </c>
      <c r="G206">
        <f>IF(ABS('Signal Verification0'!AT206-'Signal Verification1'!AT206)&gt;Constants!$B$17,2,IF(H206&gt;0,1,0))</f>
        <v>2</v>
      </c>
      <c r="H206">
        <f>IF(G205=2,ROUND(Constants!$B$18*(1000/150),0),IF(H205&gt;0,H205-1,0))</f>
        <v>7</v>
      </c>
    </row>
    <row r="207" spans="1:8">
      <c r="A207">
        <v>204</v>
      </c>
      <c r="B207">
        <f>IF(SIGN('Signal Verification0'!AQ207)=SIGN('Signal Verification1'!AQ207),IF(COUNTIF(B200:B206,2)&gt;0,1,0),2)</f>
        <v>0</v>
      </c>
      <c r="C207">
        <f>IF(AND(ABS('Signal Verification0'!AG207)&gt;0,ABS('Signal Verification1'!AG207)&gt;0),IF('Signal Verification0'!AG207&gt;'Signal Verification1'!AG207,IF(ABS('Signal Verification0'!AG206)-ABS('Signal Verification1'!AG207)&gt;Constants!$B$14,IF(AND(ABS(MAX('Signal Verification0'!AG7:AG207)-'Signal Verification0'!AG207)&lt;Constants!$B$15,ABS(MIN('Signal Verification0'!AG7:AG207)-'Signal Verification0'!AG207)&lt;Constants!$B$15),2,IF(D207&gt;0,1,0)),IF(D207&gt;0,1,0)),IF(ABS('Signal Verification1'!AG206)-ABS('Signal Verification0'!AG207)&gt;Constants!$B$14,IF(AND(ABS(MAX('Signal Verification1'!AG7:AG207)-'Signal Verification1'!AG207)&lt;Constants!$B$15,ABS(MIN('Signal Verification1'!AG7:AG207)-'Signal Verification1'!AG207)&lt;Constants!$B$15),2,IF(D207&gt;0,1,0)),IF(D207&gt;0,1,0))),IF(D207&gt;0,1,0))</f>
        <v>2</v>
      </c>
      <c r="D207">
        <f>IF(C206=2,ROUND(5*1000/Constants!$B$11,0),IF(D206&gt;0,D206-1,0))</f>
        <v>100</v>
      </c>
      <c r="E207">
        <f>IF(COUNTIF($D$3:D207,2)&gt;(Constants!$B$16*(1000/150)),2,0)</f>
        <v>0</v>
      </c>
      <c r="F207">
        <f t="shared" si="3"/>
        <v>0</v>
      </c>
      <c r="G207">
        <f>IF(ABS('Signal Verification0'!AT207-'Signal Verification1'!AT207)&gt;Constants!$B$17,2,IF(H207&gt;0,1,0))</f>
        <v>2</v>
      </c>
      <c r="H207">
        <f>IF(G206=2,ROUND(Constants!$B$18*(1000/150),0),IF(H206&gt;0,H206-1,0))</f>
        <v>7</v>
      </c>
    </row>
    <row r="208" spans="1:8">
      <c r="A208">
        <v>205</v>
      </c>
      <c r="B208">
        <f>IF(SIGN('Signal Verification0'!AQ208)=SIGN('Signal Verification1'!AQ208),IF(COUNTIF(B201:B207,2)&gt;0,1,0),2)</f>
        <v>0</v>
      </c>
      <c r="C208">
        <f>IF(AND(ABS('Signal Verification0'!AG208)&gt;0,ABS('Signal Verification1'!AG208)&gt;0),IF('Signal Verification0'!AG208&gt;'Signal Verification1'!AG208,IF(ABS('Signal Verification0'!AG207)-ABS('Signal Verification1'!AG208)&gt;Constants!$B$14,IF(AND(ABS(MAX('Signal Verification0'!AG8:AG208)-'Signal Verification0'!AG208)&lt;Constants!$B$15,ABS(MIN('Signal Verification0'!AG8:AG208)-'Signal Verification0'!AG208)&lt;Constants!$B$15),2,IF(D208&gt;0,1,0)),IF(D208&gt;0,1,0)),IF(ABS('Signal Verification1'!AG207)-ABS('Signal Verification0'!AG208)&gt;Constants!$B$14,IF(AND(ABS(MAX('Signal Verification1'!AG8:AG208)-'Signal Verification1'!AG208)&lt;Constants!$B$15,ABS(MIN('Signal Verification1'!AG8:AG208)-'Signal Verification1'!AG208)&lt;Constants!$B$15),2,IF(D208&gt;0,1,0)),IF(D208&gt;0,1,0))),IF(D208&gt;0,1,0))</f>
        <v>2</v>
      </c>
      <c r="D208">
        <f>IF(C207=2,ROUND(5*1000/Constants!$B$11,0),IF(D207&gt;0,D207-1,0))</f>
        <v>100</v>
      </c>
      <c r="E208">
        <f>IF(COUNTIF($D$3:D208,2)&gt;(Constants!$B$16*(1000/150)),2,0)</f>
        <v>0</v>
      </c>
      <c r="F208">
        <f t="shared" si="3"/>
        <v>0</v>
      </c>
      <c r="G208">
        <f>IF(ABS('Signal Verification0'!AT208-'Signal Verification1'!AT208)&gt;Constants!$B$17,2,IF(H208&gt;0,1,0))</f>
        <v>2</v>
      </c>
      <c r="H208">
        <f>IF(G207=2,ROUND(Constants!$B$18*(1000/150),0),IF(H207&gt;0,H207-1,0))</f>
        <v>7</v>
      </c>
    </row>
    <row r="209" spans="1:8">
      <c r="A209">
        <v>206</v>
      </c>
      <c r="B209">
        <f>IF(SIGN('Signal Verification0'!AQ209)=SIGN('Signal Verification1'!AQ209),IF(COUNTIF(B202:B208,2)&gt;0,1,0),2)</f>
        <v>0</v>
      </c>
      <c r="C209">
        <f>IF(AND(ABS('Signal Verification0'!AG209)&gt;0,ABS('Signal Verification1'!AG209)&gt;0),IF('Signal Verification0'!AG209&gt;'Signal Verification1'!AG209,IF(ABS('Signal Verification0'!AG208)-ABS('Signal Verification1'!AG209)&gt;Constants!$B$14,IF(AND(ABS(MAX('Signal Verification0'!AG9:AG209)-'Signal Verification0'!AG209)&lt;Constants!$B$15,ABS(MIN('Signal Verification0'!AG9:AG209)-'Signal Verification0'!AG209)&lt;Constants!$B$15),2,IF(D209&gt;0,1,0)),IF(D209&gt;0,1,0)),IF(ABS('Signal Verification1'!AG208)-ABS('Signal Verification0'!AG209)&gt;Constants!$B$14,IF(AND(ABS(MAX('Signal Verification1'!AG9:AG209)-'Signal Verification1'!AG209)&lt;Constants!$B$15,ABS(MIN('Signal Verification1'!AG9:AG209)-'Signal Verification1'!AG209)&lt;Constants!$B$15),2,IF(D209&gt;0,1,0)),IF(D209&gt;0,1,0))),IF(D209&gt;0,1,0))</f>
        <v>2</v>
      </c>
      <c r="D209">
        <f>IF(C208=2,ROUND(5*1000/Constants!$B$11,0),IF(D208&gt;0,D208-1,0))</f>
        <v>100</v>
      </c>
      <c r="E209">
        <f>IF(COUNTIF($D$3:D209,2)&gt;(Constants!$B$16*(1000/150)),2,0)</f>
        <v>0</v>
      </c>
      <c r="F209">
        <f t="shared" si="3"/>
        <v>0</v>
      </c>
      <c r="G209">
        <f>IF(ABS('Signal Verification0'!AT209-'Signal Verification1'!AT209)&gt;Constants!$B$17,2,IF(H209&gt;0,1,0))</f>
        <v>2</v>
      </c>
      <c r="H209">
        <f>IF(G208=2,ROUND(Constants!$B$18*(1000/150),0),IF(H208&gt;0,H208-1,0))</f>
        <v>7</v>
      </c>
    </row>
    <row r="210" spans="1:8">
      <c r="A210">
        <v>207</v>
      </c>
      <c r="B210">
        <f>IF(SIGN('Signal Verification0'!AQ210)=SIGN('Signal Verification1'!AQ210),IF(COUNTIF(B203:B209,2)&gt;0,1,0),2)</f>
        <v>0</v>
      </c>
      <c r="C210">
        <f>IF(AND(ABS('Signal Verification0'!AG210)&gt;0,ABS('Signal Verification1'!AG210)&gt;0),IF('Signal Verification0'!AG210&gt;'Signal Verification1'!AG210,IF(ABS('Signal Verification0'!AG209)-ABS('Signal Verification1'!AG210)&gt;Constants!$B$14,IF(AND(ABS(MAX('Signal Verification0'!AG10:AG210)-'Signal Verification0'!AG210)&lt;Constants!$B$15,ABS(MIN('Signal Verification0'!AG10:AG210)-'Signal Verification0'!AG210)&lt;Constants!$B$15),2,IF(D210&gt;0,1,0)),IF(D210&gt;0,1,0)),IF(ABS('Signal Verification1'!AG209)-ABS('Signal Verification0'!AG210)&gt;Constants!$B$14,IF(AND(ABS(MAX('Signal Verification1'!AG10:AG210)-'Signal Verification1'!AG210)&lt;Constants!$B$15,ABS(MIN('Signal Verification1'!AG10:AG210)-'Signal Verification1'!AG210)&lt;Constants!$B$15),2,IF(D210&gt;0,1,0)),IF(D210&gt;0,1,0))),IF(D210&gt;0,1,0))</f>
        <v>2</v>
      </c>
      <c r="D210">
        <f>IF(C209=2,ROUND(5*1000/Constants!$B$11,0),IF(D209&gt;0,D209-1,0))</f>
        <v>100</v>
      </c>
      <c r="E210">
        <f>IF(COUNTIF($D$3:D210,2)&gt;(Constants!$B$16*(1000/150)),2,0)</f>
        <v>0</v>
      </c>
      <c r="F210">
        <f t="shared" si="3"/>
        <v>0</v>
      </c>
      <c r="G210">
        <f>IF(ABS('Signal Verification0'!AT210-'Signal Verification1'!AT210)&gt;Constants!$B$17,2,IF(H210&gt;0,1,0))</f>
        <v>2</v>
      </c>
      <c r="H210">
        <f>IF(G209=2,ROUND(Constants!$B$18*(1000/150),0),IF(H209&gt;0,H209-1,0))</f>
        <v>7</v>
      </c>
    </row>
    <row r="211" spans="1:8">
      <c r="A211">
        <v>208</v>
      </c>
      <c r="B211">
        <f>IF(SIGN('Signal Verification0'!AQ211)=SIGN('Signal Verification1'!AQ211),IF(COUNTIF(B204:B210,2)&gt;0,1,0),2)</f>
        <v>0</v>
      </c>
      <c r="C211">
        <f>IF(AND(ABS('Signal Verification0'!AG211)&gt;0,ABS('Signal Verification1'!AG211)&gt;0),IF('Signal Verification0'!AG211&gt;'Signal Verification1'!AG211,IF(ABS('Signal Verification0'!AG210)-ABS('Signal Verification1'!AG211)&gt;Constants!$B$14,IF(AND(ABS(MAX('Signal Verification0'!AG11:AG211)-'Signal Verification0'!AG211)&lt;Constants!$B$15,ABS(MIN('Signal Verification0'!AG11:AG211)-'Signal Verification0'!AG211)&lt;Constants!$B$15),2,IF(D211&gt;0,1,0)),IF(D211&gt;0,1,0)),IF(ABS('Signal Verification1'!AG210)-ABS('Signal Verification0'!AG211)&gt;Constants!$B$14,IF(AND(ABS(MAX('Signal Verification1'!AG11:AG211)-'Signal Verification1'!AG211)&lt;Constants!$B$15,ABS(MIN('Signal Verification1'!AG11:AG211)-'Signal Verification1'!AG211)&lt;Constants!$B$15),2,IF(D211&gt;0,1,0)),IF(D211&gt;0,1,0))),IF(D211&gt;0,1,0))</f>
        <v>2</v>
      </c>
      <c r="D211">
        <f>IF(C210=2,ROUND(5*1000/Constants!$B$11,0),IF(D210&gt;0,D210-1,0))</f>
        <v>100</v>
      </c>
      <c r="E211">
        <f>IF(COUNTIF($D$3:D211,2)&gt;(Constants!$B$16*(1000/150)),2,0)</f>
        <v>0</v>
      </c>
      <c r="F211">
        <f t="shared" si="3"/>
        <v>0</v>
      </c>
      <c r="G211">
        <f>IF(ABS('Signal Verification0'!AT211-'Signal Verification1'!AT211)&gt;Constants!$B$17,2,IF(H211&gt;0,1,0))</f>
        <v>2</v>
      </c>
      <c r="H211">
        <f>IF(G210=2,ROUND(Constants!$B$18*(1000/150),0),IF(H210&gt;0,H210-1,0))</f>
        <v>7</v>
      </c>
    </row>
    <row r="212" spans="1:8">
      <c r="A212">
        <v>209</v>
      </c>
      <c r="B212">
        <f>IF(SIGN('Signal Verification0'!AQ212)=SIGN('Signal Verification1'!AQ212),IF(COUNTIF(B205:B211,2)&gt;0,1,0),2)</f>
        <v>0</v>
      </c>
      <c r="C212">
        <f>IF(AND(ABS('Signal Verification0'!AG212)&gt;0,ABS('Signal Verification1'!AG212)&gt;0),IF('Signal Verification0'!AG212&gt;'Signal Verification1'!AG212,IF(ABS('Signal Verification0'!AG211)-ABS('Signal Verification1'!AG212)&gt;Constants!$B$14,IF(AND(ABS(MAX('Signal Verification0'!AG12:AG212)-'Signal Verification0'!AG212)&lt;Constants!$B$15,ABS(MIN('Signal Verification0'!AG12:AG212)-'Signal Verification0'!AG212)&lt;Constants!$B$15),2,IF(D212&gt;0,1,0)),IF(D212&gt;0,1,0)),IF(ABS('Signal Verification1'!AG211)-ABS('Signal Verification0'!AG212)&gt;Constants!$B$14,IF(AND(ABS(MAX('Signal Verification1'!AG12:AG212)-'Signal Verification1'!AG212)&lt;Constants!$B$15,ABS(MIN('Signal Verification1'!AG12:AG212)-'Signal Verification1'!AG212)&lt;Constants!$B$15),2,IF(D212&gt;0,1,0)),IF(D212&gt;0,1,0))),IF(D212&gt;0,1,0))</f>
        <v>2</v>
      </c>
      <c r="D212">
        <f>IF(C211=2,ROUND(5*1000/Constants!$B$11,0),IF(D211&gt;0,D211-1,0))</f>
        <v>100</v>
      </c>
      <c r="E212">
        <f>IF(COUNTIF($D$3:D212,2)&gt;(Constants!$B$16*(1000/150)),2,0)</f>
        <v>0</v>
      </c>
      <c r="F212">
        <f t="shared" si="3"/>
        <v>0</v>
      </c>
      <c r="G212">
        <f>IF(ABS('Signal Verification0'!AT212-'Signal Verification1'!AT212)&gt;Constants!$B$17,2,IF(H212&gt;0,1,0))</f>
        <v>2</v>
      </c>
      <c r="H212">
        <f>IF(G211=2,ROUND(Constants!$B$18*(1000/150),0),IF(H211&gt;0,H211-1,0))</f>
        <v>7</v>
      </c>
    </row>
    <row r="213" spans="1:8">
      <c r="A213">
        <v>210</v>
      </c>
      <c r="B213">
        <f>IF(SIGN('Signal Verification0'!AQ213)=SIGN('Signal Verification1'!AQ213),IF(COUNTIF(B206:B212,2)&gt;0,1,0),2)</f>
        <v>0</v>
      </c>
      <c r="C213">
        <f>IF(AND(ABS('Signal Verification0'!AG213)&gt;0,ABS('Signal Verification1'!AG213)&gt;0),IF('Signal Verification0'!AG213&gt;'Signal Verification1'!AG213,IF(ABS('Signal Verification0'!AG212)-ABS('Signal Verification1'!AG213)&gt;Constants!$B$14,IF(AND(ABS(MAX('Signal Verification0'!AG13:AG213)-'Signal Verification0'!AG213)&lt;Constants!$B$15,ABS(MIN('Signal Verification0'!AG13:AG213)-'Signal Verification0'!AG213)&lt;Constants!$B$15),2,IF(D213&gt;0,1,0)),IF(D213&gt;0,1,0)),IF(ABS('Signal Verification1'!AG212)-ABS('Signal Verification0'!AG213)&gt;Constants!$B$14,IF(AND(ABS(MAX('Signal Verification1'!AG13:AG213)-'Signal Verification1'!AG213)&lt;Constants!$B$15,ABS(MIN('Signal Verification1'!AG13:AG213)-'Signal Verification1'!AG213)&lt;Constants!$B$15),2,IF(D213&gt;0,1,0)),IF(D213&gt;0,1,0))),IF(D213&gt;0,1,0))</f>
        <v>2</v>
      </c>
      <c r="D213">
        <f>IF(C212=2,ROUND(5*1000/Constants!$B$11,0),IF(D212&gt;0,D212-1,0))</f>
        <v>100</v>
      </c>
      <c r="E213">
        <f>IF(COUNTIF($D$3:D213,2)&gt;(Constants!$B$16*(1000/150)),2,0)</f>
        <v>0</v>
      </c>
      <c r="F213">
        <f t="shared" si="3"/>
        <v>0</v>
      </c>
      <c r="G213">
        <f>IF(ABS('Signal Verification0'!AT213-'Signal Verification1'!AT213)&gt;Constants!$B$17,2,IF(H213&gt;0,1,0))</f>
        <v>2</v>
      </c>
      <c r="H213">
        <f>IF(G212=2,ROUND(Constants!$B$18*(1000/150),0),IF(H212&gt;0,H212-1,0))</f>
        <v>7</v>
      </c>
    </row>
    <row r="214" spans="1:8">
      <c r="A214">
        <v>211</v>
      </c>
      <c r="B214">
        <f>IF(SIGN('Signal Verification0'!AQ214)=SIGN('Signal Verification1'!AQ214),IF(COUNTIF(B207:B213,2)&gt;0,1,0),2)</f>
        <v>0</v>
      </c>
      <c r="C214">
        <f>IF(AND(ABS('Signal Verification0'!AG214)&gt;0,ABS('Signal Verification1'!AG214)&gt;0),IF('Signal Verification0'!AG214&gt;'Signal Verification1'!AG214,IF(ABS('Signal Verification0'!AG213)-ABS('Signal Verification1'!AG214)&gt;Constants!$B$14,IF(AND(ABS(MAX('Signal Verification0'!AG14:AG214)-'Signal Verification0'!AG214)&lt;Constants!$B$15,ABS(MIN('Signal Verification0'!AG14:AG214)-'Signal Verification0'!AG214)&lt;Constants!$B$15),2,IF(D214&gt;0,1,0)),IF(D214&gt;0,1,0)),IF(ABS('Signal Verification1'!AG213)-ABS('Signal Verification0'!AG214)&gt;Constants!$B$14,IF(AND(ABS(MAX('Signal Verification1'!AG14:AG214)-'Signal Verification1'!AG214)&lt;Constants!$B$15,ABS(MIN('Signal Verification1'!AG14:AG214)-'Signal Verification1'!AG214)&lt;Constants!$B$15),2,IF(D214&gt;0,1,0)),IF(D214&gt;0,1,0))),IF(D214&gt;0,1,0))</f>
        <v>2</v>
      </c>
      <c r="D214">
        <f>IF(C213=2,ROUND(5*1000/Constants!$B$11,0),IF(D213&gt;0,D213-1,0))</f>
        <v>100</v>
      </c>
      <c r="E214">
        <f>IF(COUNTIF($D$3:D214,2)&gt;(Constants!$B$16*(1000/150)),2,0)</f>
        <v>0</v>
      </c>
      <c r="F214">
        <f t="shared" si="3"/>
        <v>0</v>
      </c>
      <c r="G214">
        <f>IF(ABS('Signal Verification0'!AT214-'Signal Verification1'!AT214)&gt;Constants!$B$17,2,IF(H214&gt;0,1,0))</f>
        <v>2</v>
      </c>
      <c r="H214">
        <f>IF(G213=2,ROUND(Constants!$B$18*(1000/150),0),IF(H213&gt;0,H213-1,0))</f>
        <v>7</v>
      </c>
    </row>
    <row r="215" spans="1:8">
      <c r="A215">
        <v>212</v>
      </c>
      <c r="B215">
        <f>IF(SIGN('Signal Verification0'!AQ215)=SIGN('Signal Verification1'!AQ215),IF(COUNTIF(B208:B214,2)&gt;0,1,0),2)</f>
        <v>0</v>
      </c>
      <c r="C215">
        <f>IF(AND(ABS('Signal Verification0'!AG215)&gt;0,ABS('Signal Verification1'!AG215)&gt;0),IF('Signal Verification0'!AG215&gt;'Signal Verification1'!AG215,IF(ABS('Signal Verification0'!AG214)-ABS('Signal Verification1'!AG215)&gt;Constants!$B$14,IF(AND(ABS(MAX('Signal Verification0'!AG15:AG215)-'Signal Verification0'!AG215)&lt;Constants!$B$15,ABS(MIN('Signal Verification0'!AG15:AG215)-'Signal Verification0'!AG215)&lt;Constants!$B$15),2,IF(D215&gt;0,1,0)),IF(D215&gt;0,1,0)),IF(ABS('Signal Verification1'!AG214)-ABS('Signal Verification0'!AG215)&gt;Constants!$B$14,IF(AND(ABS(MAX('Signal Verification1'!AG15:AG215)-'Signal Verification1'!AG215)&lt;Constants!$B$15,ABS(MIN('Signal Verification1'!AG15:AG215)-'Signal Verification1'!AG215)&lt;Constants!$B$15),2,IF(D215&gt;0,1,0)),IF(D215&gt;0,1,0))),IF(D215&gt;0,1,0))</f>
        <v>2</v>
      </c>
      <c r="D215">
        <f>IF(C214=2,ROUND(5*1000/Constants!$B$11,0),IF(D214&gt;0,D214-1,0))</f>
        <v>100</v>
      </c>
      <c r="E215">
        <f>IF(COUNTIF($D$3:D215,2)&gt;(Constants!$B$16*(1000/150)),2,0)</f>
        <v>0</v>
      </c>
      <c r="F215">
        <f t="shared" si="3"/>
        <v>0</v>
      </c>
      <c r="G215">
        <f>IF(ABS('Signal Verification0'!AT215-'Signal Verification1'!AT215)&gt;Constants!$B$17,2,IF(H215&gt;0,1,0))</f>
        <v>2</v>
      </c>
      <c r="H215">
        <f>IF(G214=2,ROUND(Constants!$B$18*(1000/150),0),IF(H214&gt;0,H214-1,0))</f>
        <v>7</v>
      </c>
    </row>
    <row r="216" spans="1:8">
      <c r="A216">
        <v>213</v>
      </c>
      <c r="B216">
        <f>IF(SIGN('Signal Verification0'!AQ216)=SIGN('Signal Verification1'!AQ216),IF(COUNTIF(B209:B215,2)&gt;0,1,0),2)</f>
        <v>0</v>
      </c>
      <c r="C216">
        <f>IF(AND(ABS('Signal Verification0'!AG216)&gt;0,ABS('Signal Verification1'!AG216)&gt;0),IF('Signal Verification0'!AG216&gt;'Signal Verification1'!AG216,IF(ABS('Signal Verification0'!AG215)-ABS('Signal Verification1'!AG216)&gt;Constants!$B$14,IF(AND(ABS(MAX('Signal Verification0'!AG16:AG216)-'Signal Verification0'!AG216)&lt;Constants!$B$15,ABS(MIN('Signal Verification0'!AG16:AG216)-'Signal Verification0'!AG216)&lt;Constants!$B$15),2,IF(D216&gt;0,1,0)),IF(D216&gt;0,1,0)),IF(ABS('Signal Verification1'!AG215)-ABS('Signal Verification0'!AG216)&gt;Constants!$B$14,IF(AND(ABS(MAX('Signal Verification1'!AG16:AG216)-'Signal Verification1'!AG216)&lt;Constants!$B$15,ABS(MIN('Signal Verification1'!AG16:AG216)-'Signal Verification1'!AG216)&lt;Constants!$B$15),2,IF(D216&gt;0,1,0)),IF(D216&gt;0,1,0))),IF(D216&gt;0,1,0))</f>
        <v>2</v>
      </c>
      <c r="D216">
        <f>IF(C215=2,ROUND(5*1000/Constants!$B$11,0),IF(D215&gt;0,D215-1,0))</f>
        <v>100</v>
      </c>
      <c r="E216">
        <f>IF(COUNTIF($D$3:D216,2)&gt;(Constants!$B$16*(1000/150)),2,0)</f>
        <v>0</v>
      </c>
      <c r="F216">
        <f t="shared" si="3"/>
        <v>0</v>
      </c>
      <c r="G216">
        <f>IF(ABS('Signal Verification0'!AT216-'Signal Verification1'!AT216)&gt;Constants!$B$17,2,IF(H216&gt;0,1,0))</f>
        <v>2</v>
      </c>
      <c r="H216">
        <f>IF(G215=2,ROUND(Constants!$B$18*(1000/150),0),IF(H215&gt;0,H215-1,0))</f>
        <v>7</v>
      </c>
    </row>
    <row r="217" spans="1:8">
      <c r="A217">
        <v>214</v>
      </c>
      <c r="B217">
        <f>IF(SIGN('Signal Verification0'!AQ217)=SIGN('Signal Verification1'!AQ217),IF(COUNTIF(B210:B216,2)&gt;0,1,0),2)</f>
        <v>0</v>
      </c>
      <c r="C217">
        <f>IF(AND(ABS('Signal Verification0'!AG217)&gt;0,ABS('Signal Verification1'!AG217)&gt;0),IF('Signal Verification0'!AG217&gt;'Signal Verification1'!AG217,IF(ABS('Signal Verification0'!AG216)-ABS('Signal Verification1'!AG217)&gt;Constants!$B$14,IF(AND(ABS(MAX('Signal Verification0'!AG17:AG217)-'Signal Verification0'!AG217)&lt;Constants!$B$15,ABS(MIN('Signal Verification0'!AG17:AG217)-'Signal Verification0'!AG217)&lt;Constants!$B$15),2,IF(D217&gt;0,1,0)),IF(D217&gt;0,1,0)),IF(ABS('Signal Verification1'!AG216)-ABS('Signal Verification0'!AG217)&gt;Constants!$B$14,IF(AND(ABS(MAX('Signal Verification1'!AG17:AG217)-'Signal Verification1'!AG217)&lt;Constants!$B$15,ABS(MIN('Signal Verification1'!AG17:AG217)-'Signal Verification1'!AG217)&lt;Constants!$B$15),2,IF(D217&gt;0,1,0)),IF(D217&gt;0,1,0))),IF(D217&gt;0,1,0))</f>
        <v>2</v>
      </c>
      <c r="D217">
        <f>IF(C216=2,ROUND(5*1000/Constants!$B$11,0),IF(D216&gt;0,D216-1,0))</f>
        <v>100</v>
      </c>
      <c r="E217">
        <f>IF(COUNTIF($D$3:D217,2)&gt;(Constants!$B$16*(1000/150)),2,0)</f>
        <v>0</v>
      </c>
      <c r="F217">
        <f t="shared" si="3"/>
        <v>0</v>
      </c>
      <c r="G217">
        <f>IF(ABS('Signal Verification0'!AT217-'Signal Verification1'!AT217)&gt;Constants!$B$17,2,IF(H217&gt;0,1,0))</f>
        <v>2</v>
      </c>
      <c r="H217">
        <f>IF(G216=2,ROUND(Constants!$B$18*(1000/150),0),IF(H216&gt;0,H216-1,0))</f>
        <v>7</v>
      </c>
    </row>
    <row r="218" spans="1:8">
      <c r="A218">
        <v>215</v>
      </c>
      <c r="B218">
        <f>IF(SIGN('Signal Verification0'!AQ218)=SIGN('Signal Verification1'!AQ218),IF(COUNTIF(B211:B217,2)&gt;0,1,0),2)</f>
        <v>0</v>
      </c>
      <c r="C218">
        <f>IF(AND(ABS('Signal Verification0'!AG218)&gt;0,ABS('Signal Verification1'!AG218)&gt;0),IF('Signal Verification0'!AG218&gt;'Signal Verification1'!AG218,IF(ABS('Signal Verification0'!AG217)-ABS('Signal Verification1'!AG218)&gt;Constants!$B$14,IF(AND(ABS(MAX('Signal Verification0'!AG18:AG218)-'Signal Verification0'!AG218)&lt;Constants!$B$15,ABS(MIN('Signal Verification0'!AG18:AG218)-'Signal Verification0'!AG218)&lt;Constants!$B$15),2,IF(D218&gt;0,1,0)),IF(D218&gt;0,1,0)),IF(ABS('Signal Verification1'!AG217)-ABS('Signal Verification0'!AG218)&gt;Constants!$B$14,IF(AND(ABS(MAX('Signal Verification1'!AG18:AG218)-'Signal Verification1'!AG218)&lt;Constants!$B$15,ABS(MIN('Signal Verification1'!AG18:AG218)-'Signal Verification1'!AG218)&lt;Constants!$B$15),2,IF(D218&gt;0,1,0)),IF(D218&gt;0,1,0))),IF(D218&gt;0,1,0))</f>
        <v>2</v>
      </c>
      <c r="D218">
        <f>IF(C217=2,ROUND(5*1000/Constants!$B$11,0),IF(D217&gt;0,D217-1,0))</f>
        <v>100</v>
      </c>
      <c r="E218">
        <f>IF(COUNTIF($D$3:D218,2)&gt;(Constants!$B$16*(1000/150)),2,0)</f>
        <v>0</v>
      </c>
      <c r="F218">
        <f t="shared" si="3"/>
        <v>0</v>
      </c>
      <c r="G218">
        <f>IF(ABS('Signal Verification0'!AT218-'Signal Verification1'!AT218)&gt;Constants!$B$17,2,IF(H218&gt;0,1,0))</f>
        <v>2</v>
      </c>
      <c r="H218">
        <f>IF(G217=2,ROUND(Constants!$B$18*(1000/150),0),IF(H217&gt;0,H217-1,0))</f>
        <v>7</v>
      </c>
    </row>
    <row r="219" spans="1:8">
      <c r="A219">
        <v>216</v>
      </c>
      <c r="B219">
        <f>IF(SIGN('Signal Verification0'!AQ219)=SIGN('Signal Verification1'!AQ219),IF(COUNTIF(B212:B218,2)&gt;0,1,0),2)</f>
        <v>0</v>
      </c>
      <c r="C219">
        <f>IF(AND(ABS('Signal Verification0'!AG219)&gt;0,ABS('Signal Verification1'!AG219)&gt;0),IF('Signal Verification0'!AG219&gt;'Signal Verification1'!AG219,IF(ABS('Signal Verification0'!AG218)-ABS('Signal Verification1'!AG219)&gt;Constants!$B$14,IF(AND(ABS(MAX('Signal Verification0'!AG19:AG219)-'Signal Verification0'!AG219)&lt;Constants!$B$15,ABS(MIN('Signal Verification0'!AG19:AG219)-'Signal Verification0'!AG219)&lt;Constants!$B$15),2,IF(D219&gt;0,1,0)),IF(D219&gt;0,1,0)),IF(ABS('Signal Verification1'!AG218)-ABS('Signal Verification0'!AG219)&gt;Constants!$B$14,IF(AND(ABS(MAX('Signal Verification1'!AG19:AG219)-'Signal Verification1'!AG219)&lt;Constants!$B$15,ABS(MIN('Signal Verification1'!AG19:AG219)-'Signal Verification1'!AG219)&lt;Constants!$B$15),2,IF(D219&gt;0,1,0)),IF(D219&gt;0,1,0))),IF(D219&gt;0,1,0))</f>
        <v>2</v>
      </c>
      <c r="D219">
        <f>IF(C218=2,ROUND(5*1000/Constants!$B$11,0),IF(D218&gt;0,D218-1,0))</f>
        <v>100</v>
      </c>
      <c r="E219">
        <f>IF(COUNTIF($D$3:D219,2)&gt;(Constants!$B$16*(1000/150)),2,0)</f>
        <v>0</v>
      </c>
      <c r="F219">
        <f t="shared" si="3"/>
        <v>0</v>
      </c>
      <c r="G219">
        <f>IF(ABS('Signal Verification0'!AT219-'Signal Verification1'!AT219)&gt;Constants!$B$17,2,IF(H219&gt;0,1,0))</f>
        <v>2</v>
      </c>
      <c r="H219">
        <f>IF(G218=2,ROUND(Constants!$B$18*(1000/150),0),IF(H218&gt;0,H218-1,0))</f>
        <v>7</v>
      </c>
    </row>
    <row r="220" spans="1:8">
      <c r="A220">
        <v>217</v>
      </c>
      <c r="B220">
        <f>IF(SIGN('Signal Verification0'!AQ220)=SIGN('Signal Verification1'!AQ220),IF(COUNTIF(B213:B219,2)&gt;0,1,0),2)</f>
        <v>0</v>
      </c>
      <c r="C220">
        <f>IF(AND(ABS('Signal Verification0'!AG220)&gt;0,ABS('Signal Verification1'!AG220)&gt;0),IF('Signal Verification0'!AG220&gt;'Signal Verification1'!AG220,IF(ABS('Signal Verification0'!AG219)-ABS('Signal Verification1'!AG220)&gt;Constants!$B$14,IF(AND(ABS(MAX('Signal Verification0'!AG20:AG220)-'Signal Verification0'!AG220)&lt;Constants!$B$15,ABS(MIN('Signal Verification0'!AG20:AG220)-'Signal Verification0'!AG220)&lt;Constants!$B$15),2,IF(D220&gt;0,1,0)),IF(D220&gt;0,1,0)),IF(ABS('Signal Verification1'!AG219)-ABS('Signal Verification0'!AG220)&gt;Constants!$B$14,IF(AND(ABS(MAX('Signal Verification1'!AG20:AG220)-'Signal Verification1'!AG220)&lt;Constants!$B$15,ABS(MIN('Signal Verification1'!AG20:AG220)-'Signal Verification1'!AG220)&lt;Constants!$B$15),2,IF(D220&gt;0,1,0)),IF(D220&gt;0,1,0))),IF(D220&gt;0,1,0))</f>
        <v>2</v>
      </c>
      <c r="D220">
        <f>IF(C219=2,ROUND(5*1000/Constants!$B$11,0),IF(D219&gt;0,D219-1,0))</f>
        <v>100</v>
      </c>
      <c r="E220">
        <f>IF(COUNTIF($D$3:D220,2)&gt;(Constants!$B$16*(1000/150)),2,0)</f>
        <v>0</v>
      </c>
      <c r="F220">
        <f t="shared" si="3"/>
        <v>0</v>
      </c>
      <c r="G220">
        <f>IF(ABS('Signal Verification0'!AT220-'Signal Verification1'!AT220)&gt;Constants!$B$17,2,IF(H220&gt;0,1,0))</f>
        <v>2</v>
      </c>
      <c r="H220">
        <f>IF(G219=2,ROUND(Constants!$B$18*(1000/150),0),IF(H219&gt;0,H219-1,0))</f>
        <v>7</v>
      </c>
    </row>
    <row r="221" spans="1:8">
      <c r="A221">
        <v>218</v>
      </c>
      <c r="B221">
        <f>IF(SIGN('Signal Verification0'!AQ221)=SIGN('Signal Verification1'!AQ221),IF(COUNTIF(B214:B220,2)&gt;0,1,0),2)</f>
        <v>0</v>
      </c>
      <c r="C221">
        <f>IF(AND(ABS('Signal Verification0'!AG221)&gt;0,ABS('Signal Verification1'!AG221)&gt;0),IF('Signal Verification0'!AG221&gt;'Signal Verification1'!AG221,IF(ABS('Signal Verification0'!AG220)-ABS('Signal Verification1'!AG221)&gt;Constants!$B$14,IF(AND(ABS(MAX('Signal Verification0'!AG21:AG221)-'Signal Verification0'!AG221)&lt;Constants!$B$15,ABS(MIN('Signal Verification0'!AG21:AG221)-'Signal Verification0'!AG221)&lt;Constants!$B$15),2,IF(D221&gt;0,1,0)),IF(D221&gt;0,1,0)),IF(ABS('Signal Verification1'!AG220)-ABS('Signal Verification0'!AG221)&gt;Constants!$B$14,IF(AND(ABS(MAX('Signal Verification1'!AG21:AG221)-'Signal Verification1'!AG221)&lt;Constants!$B$15,ABS(MIN('Signal Verification1'!AG21:AG221)-'Signal Verification1'!AG221)&lt;Constants!$B$15),2,IF(D221&gt;0,1,0)),IF(D221&gt;0,1,0))),IF(D221&gt;0,1,0))</f>
        <v>2</v>
      </c>
      <c r="D221">
        <f>IF(C220=2,ROUND(5*1000/Constants!$B$11,0),IF(D220&gt;0,D220-1,0))</f>
        <v>100</v>
      </c>
      <c r="E221">
        <f>IF(COUNTIF($D$3:D221,2)&gt;(Constants!$B$16*(1000/150)),2,0)</f>
        <v>0</v>
      </c>
      <c r="F221">
        <f t="shared" si="3"/>
        <v>0</v>
      </c>
      <c r="G221">
        <f>IF(ABS('Signal Verification0'!AT221-'Signal Verification1'!AT221)&gt;Constants!$B$17,2,IF(H221&gt;0,1,0))</f>
        <v>2</v>
      </c>
      <c r="H221">
        <f>IF(G220=2,ROUND(Constants!$B$18*(1000/150),0),IF(H220&gt;0,H220-1,0))</f>
        <v>7</v>
      </c>
    </row>
    <row r="222" spans="1:8">
      <c r="A222">
        <v>219</v>
      </c>
      <c r="B222">
        <f>IF(SIGN('Signal Verification0'!AQ222)=SIGN('Signal Verification1'!AQ222),IF(COUNTIF(B215:B221,2)&gt;0,1,0),2)</f>
        <v>0</v>
      </c>
      <c r="C222">
        <f>IF(AND(ABS('Signal Verification0'!AG222)&gt;0,ABS('Signal Verification1'!AG222)&gt;0),IF('Signal Verification0'!AG222&gt;'Signal Verification1'!AG222,IF(ABS('Signal Verification0'!AG221)-ABS('Signal Verification1'!AG222)&gt;Constants!$B$14,IF(AND(ABS(MAX('Signal Verification0'!AG22:AG222)-'Signal Verification0'!AG222)&lt;Constants!$B$15,ABS(MIN('Signal Verification0'!AG22:AG222)-'Signal Verification0'!AG222)&lt;Constants!$B$15),2,IF(D222&gt;0,1,0)),IF(D222&gt;0,1,0)),IF(ABS('Signal Verification1'!AG221)-ABS('Signal Verification0'!AG222)&gt;Constants!$B$14,IF(AND(ABS(MAX('Signal Verification1'!AG22:AG222)-'Signal Verification1'!AG222)&lt;Constants!$B$15,ABS(MIN('Signal Verification1'!AG22:AG222)-'Signal Verification1'!AG222)&lt;Constants!$B$15),2,IF(D222&gt;0,1,0)),IF(D222&gt;0,1,0))),IF(D222&gt;0,1,0))</f>
        <v>2</v>
      </c>
      <c r="D222">
        <f>IF(C221=2,ROUND(5*1000/Constants!$B$11,0),IF(D221&gt;0,D221-1,0))</f>
        <v>100</v>
      </c>
      <c r="E222">
        <f>IF(COUNTIF($D$3:D222,2)&gt;(Constants!$B$16*(1000/150)),2,0)</f>
        <v>0</v>
      </c>
      <c r="F222">
        <f t="shared" si="3"/>
        <v>0</v>
      </c>
      <c r="G222">
        <f>IF(ABS('Signal Verification0'!AT222-'Signal Verification1'!AT222)&gt;Constants!$B$17,2,IF(H222&gt;0,1,0))</f>
        <v>2</v>
      </c>
      <c r="H222">
        <f>IF(G221=2,ROUND(Constants!$B$18*(1000/150),0),IF(H221&gt;0,H221-1,0))</f>
        <v>7</v>
      </c>
    </row>
    <row r="223" spans="1:8">
      <c r="A223">
        <v>220</v>
      </c>
      <c r="B223">
        <f>IF(SIGN('Signal Verification0'!AQ223)=SIGN('Signal Verification1'!AQ223),IF(COUNTIF(B216:B222,2)&gt;0,1,0),2)</f>
        <v>0</v>
      </c>
      <c r="C223">
        <f>IF(AND(ABS('Signal Verification0'!AG223)&gt;0,ABS('Signal Verification1'!AG223)&gt;0),IF('Signal Verification0'!AG223&gt;'Signal Verification1'!AG223,IF(ABS('Signal Verification0'!AG222)-ABS('Signal Verification1'!AG223)&gt;Constants!$B$14,IF(AND(ABS(MAX('Signal Verification0'!AG23:AG223)-'Signal Verification0'!AG223)&lt;Constants!$B$15,ABS(MIN('Signal Verification0'!AG23:AG223)-'Signal Verification0'!AG223)&lt;Constants!$B$15),2,IF(D223&gt;0,1,0)),IF(D223&gt;0,1,0)),IF(ABS('Signal Verification1'!AG222)-ABS('Signal Verification0'!AG223)&gt;Constants!$B$14,IF(AND(ABS(MAX('Signal Verification1'!AG23:AG223)-'Signal Verification1'!AG223)&lt;Constants!$B$15,ABS(MIN('Signal Verification1'!AG23:AG223)-'Signal Verification1'!AG223)&lt;Constants!$B$15),2,IF(D223&gt;0,1,0)),IF(D223&gt;0,1,0))),IF(D223&gt;0,1,0))</f>
        <v>2</v>
      </c>
      <c r="D223">
        <f>IF(C222=2,ROUND(5*1000/Constants!$B$11,0),IF(D222&gt;0,D222-1,0))</f>
        <v>100</v>
      </c>
      <c r="E223">
        <f>IF(COUNTIF($D$3:D223,2)&gt;(Constants!$B$16*(1000/150)),2,0)</f>
        <v>0</v>
      </c>
      <c r="F223">
        <f t="shared" si="3"/>
        <v>0</v>
      </c>
      <c r="G223">
        <f>IF(ABS('Signal Verification0'!AT223-'Signal Verification1'!AT223)&gt;Constants!$B$17,2,IF(H223&gt;0,1,0))</f>
        <v>2</v>
      </c>
      <c r="H223">
        <f>IF(G222=2,ROUND(Constants!$B$18*(1000/150),0),IF(H222&gt;0,H222-1,0))</f>
        <v>7</v>
      </c>
    </row>
    <row r="224" spans="1:8">
      <c r="A224">
        <v>221</v>
      </c>
      <c r="B224">
        <f>IF(SIGN('Signal Verification0'!AQ224)=SIGN('Signal Verification1'!AQ224),IF(COUNTIF(B217:B223,2)&gt;0,1,0),2)</f>
        <v>0</v>
      </c>
      <c r="C224">
        <f>IF(AND(ABS('Signal Verification0'!AG224)&gt;0,ABS('Signal Verification1'!AG224)&gt;0),IF('Signal Verification0'!AG224&gt;'Signal Verification1'!AG224,IF(ABS('Signal Verification0'!AG223)-ABS('Signal Verification1'!AG224)&gt;Constants!$B$14,IF(AND(ABS(MAX('Signal Verification0'!AG24:AG224)-'Signal Verification0'!AG224)&lt;Constants!$B$15,ABS(MIN('Signal Verification0'!AG24:AG224)-'Signal Verification0'!AG224)&lt;Constants!$B$15),2,IF(D224&gt;0,1,0)),IF(D224&gt;0,1,0)),IF(ABS('Signal Verification1'!AG223)-ABS('Signal Verification0'!AG224)&gt;Constants!$B$14,IF(AND(ABS(MAX('Signal Verification1'!AG24:AG224)-'Signal Verification1'!AG224)&lt;Constants!$B$15,ABS(MIN('Signal Verification1'!AG24:AG224)-'Signal Verification1'!AG224)&lt;Constants!$B$15),2,IF(D224&gt;0,1,0)),IF(D224&gt;0,1,0))),IF(D224&gt;0,1,0))</f>
        <v>2</v>
      </c>
      <c r="D224">
        <f>IF(C223=2,ROUND(5*1000/Constants!$B$11,0),IF(D223&gt;0,D223-1,0))</f>
        <v>100</v>
      </c>
      <c r="E224">
        <f>IF(COUNTIF($D$3:D224,2)&gt;(Constants!$B$16*(1000/150)),2,0)</f>
        <v>0</v>
      </c>
      <c r="F224">
        <f t="shared" si="3"/>
        <v>0</v>
      </c>
      <c r="G224">
        <f>IF(ABS('Signal Verification0'!AT224-'Signal Verification1'!AT224)&gt;Constants!$B$17,2,IF(H224&gt;0,1,0))</f>
        <v>2</v>
      </c>
      <c r="H224">
        <f>IF(G223=2,ROUND(Constants!$B$18*(1000/150),0),IF(H223&gt;0,H223-1,0))</f>
        <v>7</v>
      </c>
    </row>
    <row r="225" spans="1:8">
      <c r="A225">
        <v>222</v>
      </c>
      <c r="B225">
        <f>IF(SIGN('Signal Verification0'!AQ225)=SIGN('Signal Verification1'!AQ225),IF(COUNTIF(B218:B224,2)&gt;0,1,0),2)</f>
        <v>0</v>
      </c>
      <c r="C225">
        <f>IF(AND(ABS('Signal Verification0'!AG225)&gt;0,ABS('Signal Verification1'!AG225)&gt;0),IF('Signal Verification0'!AG225&gt;'Signal Verification1'!AG225,IF(ABS('Signal Verification0'!AG224)-ABS('Signal Verification1'!AG225)&gt;Constants!$B$14,IF(AND(ABS(MAX('Signal Verification0'!AG25:AG225)-'Signal Verification0'!AG225)&lt;Constants!$B$15,ABS(MIN('Signal Verification0'!AG25:AG225)-'Signal Verification0'!AG225)&lt;Constants!$B$15),2,IF(D225&gt;0,1,0)),IF(D225&gt;0,1,0)),IF(ABS('Signal Verification1'!AG224)-ABS('Signal Verification0'!AG225)&gt;Constants!$B$14,IF(AND(ABS(MAX('Signal Verification1'!AG25:AG225)-'Signal Verification1'!AG225)&lt;Constants!$B$15,ABS(MIN('Signal Verification1'!AG25:AG225)-'Signal Verification1'!AG225)&lt;Constants!$B$15),2,IF(D225&gt;0,1,0)),IF(D225&gt;0,1,0))),IF(D225&gt;0,1,0))</f>
        <v>2</v>
      </c>
      <c r="D225">
        <f>IF(C224=2,ROUND(5*1000/Constants!$B$11,0),IF(D224&gt;0,D224-1,0))</f>
        <v>100</v>
      </c>
      <c r="E225">
        <f>IF(COUNTIF($D$3:D225,2)&gt;(Constants!$B$16*(1000/150)),2,0)</f>
        <v>0</v>
      </c>
      <c r="F225">
        <f t="shared" si="3"/>
        <v>0</v>
      </c>
      <c r="G225">
        <f>IF(ABS('Signal Verification0'!AT225-'Signal Verification1'!AT225)&gt;Constants!$B$17,2,IF(H225&gt;0,1,0))</f>
        <v>2</v>
      </c>
      <c r="H225">
        <f>IF(G224=2,ROUND(Constants!$B$18*(1000/150),0),IF(H224&gt;0,H224-1,0))</f>
        <v>7</v>
      </c>
    </row>
    <row r="226" spans="1:8">
      <c r="A226">
        <v>223</v>
      </c>
      <c r="B226">
        <f>IF(SIGN('Signal Verification0'!AQ226)=SIGN('Signal Verification1'!AQ226),IF(COUNTIF(B219:B225,2)&gt;0,1,0),2)</f>
        <v>0</v>
      </c>
      <c r="C226">
        <f>IF(AND(ABS('Signal Verification0'!AG226)&gt;0,ABS('Signal Verification1'!AG226)&gt;0),IF('Signal Verification0'!AG226&gt;'Signal Verification1'!AG226,IF(ABS('Signal Verification0'!AG225)-ABS('Signal Verification1'!AG226)&gt;Constants!$B$14,IF(AND(ABS(MAX('Signal Verification0'!AG26:AG226)-'Signal Verification0'!AG226)&lt;Constants!$B$15,ABS(MIN('Signal Verification0'!AG26:AG226)-'Signal Verification0'!AG226)&lt;Constants!$B$15),2,IF(D226&gt;0,1,0)),IF(D226&gt;0,1,0)),IF(ABS('Signal Verification1'!AG225)-ABS('Signal Verification0'!AG226)&gt;Constants!$B$14,IF(AND(ABS(MAX('Signal Verification1'!AG26:AG226)-'Signal Verification1'!AG226)&lt;Constants!$B$15,ABS(MIN('Signal Verification1'!AG26:AG226)-'Signal Verification1'!AG226)&lt;Constants!$B$15),2,IF(D226&gt;0,1,0)),IF(D226&gt;0,1,0))),IF(D226&gt;0,1,0))</f>
        <v>2</v>
      </c>
      <c r="D226">
        <f>IF(C225=2,ROUND(5*1000/Constants!$B$11,0),IF(D225&gt;0,D225-1,0))</f>
        <v>100</v>
      </c>
      <c r="E226">
        <f>IF(COUNTIF($D$3:D226,2)&gt;(Constants!$B$16*(1000/150)),2,0)</f>
        <v>0</v>
      </c>
      <c r="F226">
        <f t="shared" si="3"/>
        <v>0</v>
      </c>
      <c r="G226">
        <f>IF(ABS('Signal Verification0'!AT226-'Signal Verification1'!AT226)&gt;Constants!$B$17,2,IF(H226&gt;0,1,0))</f>
        <v>2</v>
      </c>
      <c r="H226">
        <f>IF(G225=2,ROUND(Constants!$B$18*(1000/150),0),IF(H225&gt;0,H225-1,0))</f>
        <v>7</v>
      </c>
    </row>
    <row r="227" spans="1:8">
      <c r="A227">
        <v>224</v>
      </c>
      <c r="B227">
        <f>IF(SIGN('Signal Verification0'!AQ227)=SIGN('Signal Verification1'!AQ227),IF(COUNTIF(B220:B226,2)&gt;0,1,0),2)</f>
        <v>0</v>
      </c>
      <c r="C227">
        <f>IF(AND(ABS('Signal Verification0'!AG227)&gt;0,ABS('Signal Verification1'!AG227)&gt;0),IF('Signal Verification0'!AG227&gt;'Signal Verification1'!AG227,IF(ABS('Signal Verification0'!AG226)-ABS('Signal Verification1'!AG227)&gt;Constants!$B$14,IF(AND(ABS(MAX('Signal Verification0'!AG27:AG227)-'Signal Verification0'!AG227)&lt;Constants!$B$15,ABS(MIN('Signal Verification0'!AG27:AG227)-'Signal Verification0'!AG227)&lt;Constants!$B$15),2,IF(D227&gt;0,1,0)),IF(D227&gt;0,1,0)),IF(ABS('Signal Verification1'!AG226)-ABS('Signal Verification0'!AG227)&gt;Constants!$B$14,IF(AND(ABS(MAX('Signal Verification1'!AG27:AG227)-'Signal Verification1'!AG227)&lt;Constants!$B$15,ABS(MIN('Signal Verification1'!AG27:AG227)-'Signal Verification1'!AG227)&lt;Constants!$B$15),2,IF(D227&gt;0,1,0)),IF(D227&gt;0,1,0))),IF(D227&gt;0,1,0))</f>
        <v>2</v>
      </c>
      <c r="D227">
        <f>IF(C226=2,ROUND(5*1000/Constants!$B$11,0),IF(D226&gt;0,D226-1,0))</f>
        <v>100</v>
      </c>
      <c r="E227">
        <f>IF(COUNTIF($D$3:D227,2)&gt;(Constants!$B$16*(1000/150)),2,0)</f>
        <v>0</v>
      </c>
      <c r="F227">
        <f t="shared" si="3"/>
        <v>0</v>
      </c>
      <c r="G227">
        <f>IF(ABS('Signal Verification0'!AT227-'Signal Verification1'!AT227)&gt;Constants!$B$17,2,IF(H227&gt;0,1,0))</f>
        <v>2</v>
      </c>
      <c r="H227">
        <f>IF(G226=2,ROUND(Constants!$B$18*(1000/150),0),IF(H226&gt;0,H226-1,0))</f>
        <v>7</v>
      </c>
    </row>
    <row r="228" spans="1:8">
      <c r="A228">
        <v>225</v>
      </c>
      <c r="B228">
        <f>IF(SIGN('Signal Verification0'!AQ228)=SIGN('Signal Verification1'!AQ228),IF(COUNTIF(B221:B227,2)&gt;0,1,0),2)</f>
        <v>0</v>
      </c>
      <c r="C228">
        <f>IF(AND(ABS('Signal Verification0'!AG228)&gt;0,ABS('Signal Verification1'!AG228)&gt;0),IF('Signal Verification0'!AG228&gt;'Signal Verification1'!AG228,IF(ABS('Signal Verification0'!AG227)-ABS('Signal Verification1'!AG228)&gt;Constants!$B$14,IF(AND(ABS(MAX('Signal Verification0'!AG28:AG228)-'Signal Verification0'!AG228)&lt;Constants!$B$15,ABS(MIN('Signal Verification0'!AG28:AG228)-'Signal Verification0'!AG228)&lt;Constants!$B$15),2,IF(D228&gt;0,1,0)),IF(D228&gt;0,1,0)),IF(ABS('Signal Verification1'!AG227)-ABS('Signal Verification0'!AG228)&gt;Constants!$B$14,IF(AND(ABS(MAX('Signal Verification1'!AG28:AG228)-'Signal Verification1'!AG228)&lt;Constants!$B$15,ABS(MIN('Signal Verification1'!AG28:AG228)-'Signal Verification1'!AG228)&lt;Constants!$B$15),2,IF(D228&gt;0,1,0)),IF(D228&gt;0,1,0))),IF(D228&gt;0,1,0))</f>
        <v>2</v>
      </c>
      <c r="D228">
        <f>IF(C227=2,ROUND(5*1000/Constants!$B$11,0),IF(D227&gt;0,D227-1,0))</f>
        <v>100</v>
      </c>
      <c r="E228">
        <f>IF(COUNTIF($D$3:D228,2)&gt;(Constants!$B$16*(1000/150)),2,0)</f>
        <v>0</v>
      </c>
      <c r="F228">
        <f t="shared" si="3"/>
        <v>0</v>
      </c>
      <c r="G228">
        <f>IF(ABS('Signal Verification0'!AT228-'Signal Verification1'!AT228)&gt;Constants!$B$17,2,IF(H228&gt;0,1,0))</f>
        <v>2</v>
      </c>
      <c r="H228">
        <f>IF(G227=2,ROUND(Constants!$B$18*(1000/150),0),IF(H227&gt;0,H227-1,0))</f>
        <v>7</v>
      </c>
    </row>
    <row r="229" spans="1:8">
      <c r="A229">
        <v>226</v>
      </c>
      <c r="B229">
        <f>IF(SIGN('Signal Verification0'!AQ229)=SIGN('Signal Verification1'!AQ229),IF(COUNTIF(B222:B228,2)&gt;0,1,0),2)</f>
        <v>0</v>
      </c>
      <c r="C229">
        <f>IF(AND(ABS('Signal Verification0'!AG229)&gt;0,ABS('Signal Verification1'!AG229)&gt;0),IF('Signal Verification0'!AG229&gt;'Signal Verification1'!AG229,IF(ABS('Signal Verification0'!AG228)-ABS('Signal Verification1'!AG229)&gt;Constants!$B$14,IF(AND(ABS(MAX('Signal Verification0'!AG29:AG229)-'Signal Verification0'!AG229)&lt;Constants!$B$15,ABS(MIN('Signal Verification0'!AG29:AG229)-'Signal Verification0'!AG229)&lt;Constants!$B$15),2,IF(D229&gt;0,1,0)),IF(D229&gt;0,1,0)),IF(ABS('Signal Verification1'!AG228)-ABS('Signal Verification0'!AG229)&gt;Constants!$B$14,IF(AND(ABS(MAX('Signal Verification1'!AG29:AG229)-'Signal Verification1'!AG229)&lt;Constants!$B$15,ABS(MIN('Signal Verification1'!AG29:AG229)-'Signal Verification1'!AG229)&lt;Constants!$B$15),2,IF(D229&gt;0,1,0)),IF(D229&gt;0,1,0))),IF(D229&gt;0,1,0))</f>
        <v>2</v>
      </c>
      <c r="D229">
        <f>IF(C228=2,ROUND(5*1000/Constants!$B$11,0),IF(D228&gt;0,D228-1,0))</f>
        <v>100</v>
      </c>
      <c r="E229">
        <f>IF(COUNTIF($D$3:D229,2)&gt;(Constants!$B$16*(1000/150)),2,0)</f>
        <v>0</v>
      </c>
      <c r="F229">
        <f t="shared" si="3"/>
        <v>0</v>
      </c>
      <c r="G229">
        <f>IF(ABS('Signal Verification0'!AT229-'Signal Verification1'!AT229)&gt;Constants!$B$17,2,IF(H229&gt;0,1,0))</f>
        <v>2</v>
      </c>
      <c r="H229">
        <f>IF(G228=2,ROUND(Constants!$B$18*(1000/150),0),IF(H228&gt;0,H228-1,0))</f>
        <v>7</v>
      </c>
    </row>
    <row r="230" spans="1:8">
      <c r="A230">
        <v>227</v>
      </c>
      <c r="B230">
        <f>IF(SIGN('Signal Verification0'!AQ230)=SIGN('Signal Verification1'!AQ230),IF(COUNTIF(B223:B229,2)&gt;0,1,0),2)</f>
        <v>0</v>
      </c>
      <c r="C230">
        <f>IF(AND(ABS('Signal Verification0'!AG230)&gt;0,ABS('Signal Verification1'!AG230)&gt;0),IF('Signal Verification0'!AG230&gt;'Signal Verification1'!AG230,IF(ABS('Signal Verification0'!AG229)-ABS('Signal Verification1'!AG230)&gt;Constants!$B$14,IF(AND(ABS(MAX('Signal Verification0'!AG30:AG230)-'Signal Verification0'!AG230)&lt;Constants!$B$15,ABS(MIN('Signal Verification0'!AG30:AG230)-'Signal Verification0'!AG230)&lt;Constants!$B$15),2,IF(D230&gt;0,1,0)),IF(D230&gt;0,1,0)),IF(ABS('Signal Verification1'!AG229)-ABS('Signal Verification0'!AG230)&gt;Constants!$B$14,IF(AND(ABS(MAX('Signal Verification1'!AG30:AG230)-'Signal Verification1'!AG230)&lt;Constants!$B$15,ABS(MIN('Signal Verification1'!AG30:AG230)-'Signal Verification1'!AG230)&lt;Constants!$B$15),2,IF(D230&gt;0,1,0)),IF(D230&gt;0,1,0))),IF(D230&gt;0,1,0))</f>
        <v>2</v>
      </c>
      <c r="D230">
        <f>IF(C229=2,ROUND(5*1000/Constants!$B$11,0),IF(D229&gt;0,D229-1,0))</f>
        <v>100</v>
      </c>
      <c r="E230">
        <f>IF(COUNTIF($D$3:D230,2)&gt;(Constants!$B$16*(1000/150)),2,0)</f>
        <v>0</v>
      </c>
      <c r="F230">
        <f t="shared" si="3"/>
        <v>0</v>
      </c>
      <c r="G230">
        <f>IF(ABS('Signal Verification0'!AT230-'Signal Verification1'!AT230)&gt;Constants!$B$17,2,IF(H230&gt;0,1,0))</f>
        <v>2</v>
      </c>
      <c r="H230">
        <f>IF(G229=2,ROUND(Constants!$B$18*(1000/150),0),IF(H229&gt;0,H229-1,0))</f>
        <v>7</v>
      </c>
    </row>
    <row r="231" spans="1:8">
      <c r="A231">
        <v>228</v>
      </c>
      <c r="B231">
        <f>IF(SIGN('Signal Verification0'!AQ231)=SIGN('Signal Verification1'!AQ231),IF(COUNTIF(B224:B230,2)&gt;0,1,0),2)</f>
        <v>0</v>
      </c>
      <c r="C231">
        <f>IF(AND(ABS('Signal Verification0'!AG231)&gt;0,ABS('Signal Verification1'!AG231)&gt;0),IF('Signal Verification0'!AG231&gt;'Signal Verification1'!AG231,IF(ABS('Signal Verification0'!AG230)-ABS('Signal Verification1'!AG231)&gt;Constants!$B$14,IF(AND(ABS(MAX('Signal Verification0'!AG31:AG231)-'Signal Verification0'!AG231)&lt;Constants!$B$15,ABS(MIN('Signal Verification0'!AG31:AG231)-'Signal Verification0'!AG231)&lt;Constants!$B$15),2,IF(D231&gt;0,1,0)),IF(D231&gt;0,1,0)),IF(ABS('Signal Verification1'!AG230)-ABS('Signal Verification0'!AG231)&gt;Constants!$B$14,IF(AND(ABS(MAX('Signal Verification1'!AG31:AG231)-'Signal Verification1'!AG231)&lt;Constants!$B$15,ABS(MIN('Signal Verification1'!AG31:AG231)-'Signal Verification1'!AG231)&lt;Constants!$B$15),2,IF(D231&gt;0,1,0)),IF(D231&gt;0,1,0))),IF(D231&gt;0,1,0))</f>
        <v>2</v>
      </c>
      <c r="D231">
        <f>IF(C230=2,ROUND(5*1000/Constants!$B$11,0),IF(D230&gt;0,D230-1,0))</f>
        <v>100</v>
      </c>
      <c r="E231">
        <f>IF(COUNTIF($D$3:D231,2)&gt;(Constants!$B$16*(1000/150)),2,0)</f>
        <v>0</v>
      </c>
      <c r="F231">
        <f t="shared" si="3"/>
        <v>0</v>
      </c>
      <c r="G231">
        <f>IF(ABS('Signal Verification0'!AT231-'Signal Verification1'!AT231)&gt;Constants!$B$17,2,IF(H231&gt;0,1,0))</f>
        <v>2</v>
      </c>
      <c r="H231">
        <f>IF(G230=2,ROUND(Constants!$B$18*(1000/150),0),IF(H230&gt;0,H230-1,0))</f>
        <v>7</v>
      </c>
    </row>
    <row r="232" spans="1:8">
      <c r="A232">
        <v>229</v>
      </c>
      <c r="B232">
        <f>IF(SIGN('Signal Verification0'!AQ232)=SIGN('Signal Verification1'!AQ232),IF(COUNTIF(B225:B231,2)&gt;0,1,0),2)</f>
        <v>0</v>
      </c>
      <c r="C232">
        <f>IF(AND(ABS('Signal Verification0'!AG232)&gt;0,ABS('Signal Verification1'!AG232)&gt;0),IF('Signal Verification0'!AG232&gt;'Signal Verification1'!AG232,IF(ABS('Signal Verification0'!AG231)-ABS('Signal Verification1'!AG232)&gt;Constants!$B$14,IF(AND(ABS(MAX('Signal Verification0'!AG32:AG232)-'Signal Verification0'!AG232)&lt;Constants!$B$15,ABS(MIN('Signal Verification0'!AG32:AG232)-'Signal Verification0'!AG232)&lt;Constants!$B$15),2,IF(D232&gt;0,1,0)),IF(D232&gt;0,1,0)),IF(ABS('Signal Verification1'!AG231)-ABS('Signal Verification0'!AG232)&gt;Constants!$B$14,IF(AND(ABS(MAX('Signal Verification1'!AG32:AG232)-'Signal Verification1'!AG232)&lt;Constants!$B$15,ABS(MIN('Signal Verification1'!AG32:AG232)-'Signal Verification1'!AG232)&lt;Constants!$B$15),2,IF(D232&gt;0,1,0)),IF(D232&gt;0,1,0))),IF(D232&gt;0,1,0))</f>
        <v>2</v>
      </c>
      <c r="D232">
        <f>IF(C231=2,ROUND(5*1000/Constants!$B$11,0),IF(D231&gt;0,D231-1,0))</f>
        <v>100</v>
      </c>
      <c r="E232">
        <f>IF(COUNTIF($D$3:D232,2)&gt;(Constants!$B$16*(1000/150)),2,0)</f>
        <v>0</v>
      </c>
      <c r="F232">
        <f t="shared" si="3"/>
        <v>0</v>
      </c>
      <c r="G232">
        <f>IF(ABS('Signal Verification0'!AT232-'Signal Verification1'!AT232)&gt;Constants!$B$17,2,IF(H232&gt;0,1,0))</f>
        <v>2</v>
      </c>
      <c r="H232">
        <f>IF(G231=2,ROUND(Constants!$B$18*(1000/150),0),IF(H231&gt;0,H231-1,0))</f>
        <v>7</v>
      </c>
    </row>
    <row r="233" spans="1:8">
      <c r="A233">
        <v>230</v>
      </c>
      <c r="B233">
        <f>IF(SIGN('Signal Verification0'!AQ233)=SIGN('Signal Verification1'!AQ233),IF(COUNTIF(B226:B232,2)&gt;0,1,0),2)</f>
        <v>0</v>
      </c>
      <c r="C233">
        <f>IF(AND(ABS('Signal Verification0'!AG233)&gt;0,ABS('Signal Verification1'!AG233)&gt;0),IF('Signal Verification0'!AG233&gt;'Signal Verification1'!AG233,IF(ABS('Signal Verification0'!AG232)-ABS('Signal Verification1'!AG233)&gt;Constants!$B$14,IF(AND(ABS(MAX('Signal Verification0'!AG33:AG233)-'Signal Verification0'!AG233)&lt;Constants!$B$15,ABS(MIN('Signal Verification0'!AG33:AG233)-'Signal Verification0'!AG233)&lt;Constants!$B$15),2,IF(D233&gt;0,1,0)),IF(D233&gt;0,1,0)),IF(ABS('Signal Verification1'!AG232)-ABS('Signal Verification0'!AG233)&gt;Constants!$B$14,IF(AND(ABS(MAX('Signal Verification1'!AG33:AG233)-'Signal Verification1'!AG233)&lt;Constants!$B$15,ABS(MIN('Signal Verification1'!AG33:AG233)-'Signal Verification1'!AG233)&lt;Constants!$B$15),2,IF(D233&gt;0,1,0)),IF(D233&gt;0,1,0))),IF(D233&gt;0,1,0))</f>
        <v>2</v>
      </c>
      <c r="D233">
        <f>IF(C232=2,ROUND(5*1000/Constants!$B$11,0),IF(D232&gt;0,D232-1,0))</f>
        <v>100</v>
      </c>
      <c r="E233">
        <f>IF(COUNTIF($D$3:D233,2)&gt;(Constants!$B$16*(1000/150)),2,0)</f>
        <v>0</v>
      </c>
      <c r="F233">
        <f t="shared" si="3"/>
        <v>0</v>
      </c>
      <c r="G233">
        <f>IF(ABS('Signal Verification0'!AT233-'Signal Verification1'!AT233)&gt;Constants!$B$17,2,IF(H233&gt;0,1,0))</f>
        <v>2</v>
      </c>
      <c r="H233">
        <f>IF(G232=2,ROUND(Constants!$B$18*(1000/150),0),IF(H232&gt;0,H232-1,0))</f>
        <v>7</v>
      </c>
    </row>
    <row r="234" spans="1:8">
      <c r="A234">
        <v>231</v>
      </c>
      <c r="B234">
        <f>IF(SIGN('Signal Verification0'!AQ234)=SIGN('Signal Verification1'!AQ234),IF(COUNTIF(B227:B233,2)&gt;0,1,0),2)</f>
        <v>0</v>
      </c>
      <c r="C234">
        <f>IF(AND(ABS('Signal Verification0'!AG234)&gt;0,ABS('Signal Verification1'!AG234)&gt;0),IF('Signal Verification0'!AG234&gt;'Signal Verification1'!AG234,IF(ABS('Signal Verification0'!AG233)-ABS('Signal Verification1'!AG234)&gt;Constants!$B$14,IF(AND(ABS(MAX('Signal Verification0'!AG34:AG234)-'Signal Verification0'!AG234)&lt;Constants!$B$15,ABS(MIN('Signal Verification0'!AG34:AG234)-'Signal Verification0'!AG234)&lt;Constants!$B$15),2,IF(D234&gt;0,1,0)),IF(D234&gt;0,1,0)),IF(ABS('Signal Verification1'!AG233)-ABS('Signal Verification0'!AG234)&gt;Constants!$B$14,IF(AND(ABS(MAX('Signal Verification1'!AG34:AG234)-'Signal Verification1'!AG234)&lt;Constants!$B$15,ABS(MIN('Signal Verification1'!AG34:AG234)-'Signal Verification1'!AG234)&lt;Constants!$B$15),2,IF(D234&gt;0,1,0)),IF(D234&gt;0,1,0))),IF(D234&gt;0,1,0))</f>
        <v>2</v>
      </c>
      <c r="D234">
        <f>IF(C233=2,ROUND(5*1000/Constants!$B$11,0),IF(D233&gt;0,D233-1,0))</f>
        <v>100</v>
      </c>
      <c r="E234">
        <f>IF(COUNTIF($D$3:D234,2)&gt;(Constants!$B$16*(1000/150)),2,0)</f>
        <v>0</v>
      </c>
      <c r="F234">
        <f t="shared" si="3"/>
        <v>0</v>
      </c>
      <c r="G234">
        <f>IF(ABS('Signal Verification0'!AT234-'Signal Verification1'!AT234)&gt;Constants!$B$17,2,IF(H234&gt;0,1,0))</f>
        <v>2</v>
      </c>
      <c r="H234">
        <f>IF(G233=2,ROUND(Constants!$B$18*(1000/150),0),IF(H233&gt;0,H233-1,0))</f>
        <v>7</v>
      </c>
    </row>
    <row r="235" spans="1:8">
      <c r="A235">
        <v>232</v>
      </c>
      <c r="B235">
        <f>IF(SIGN('Signal Verification0'!AQ235)=SIGN('Signal Verification1'!AQ235),IF(COUNTIF(B228:B234,2)&gt;0,1,0),2)</f>
        <v>0</v>
      </c>
      <c r="C235">
        <f>IF(AND(ABS('Signal Verification0'!AG235)&gt;0,ABS('Signal Verification1'!AG235)&gt;0),IF('Signal Verification0'!AG235&gt;'Signal Verification1'!AG235,IF(ABS('Signal Verification0'!AG234)-ABS('Signal Verification1'!AG235)&gt;Constants!$B$14,IF(AND(ABS(MAX('Signal Verification0'!AG35:AG235)-'Signal Verification0'!AG235)&lt;Constants!$B$15,ABS(MIN('Signal Verification0'!AG35:AG235)-'Signal Verification0'!AG235)&lt;Constants!$B$15),2,IF(D235&gt;0,1,0)),IF(D235&gt;0,1,0)),IF(ABS('Signal Verification1'!AG234)-ABS('Signal Verification0'!AG235)&gt;Constants!$B$14,IF(AND(ABS(MAX('Signal Verification1'!AG35:AG235)-'Signal Verification1'!AG235)&lt;Constants!$B$15,ABS(MIN('Signal Verification1'!AG35:AG235)-'Signal Verification1'!AG235)&lt;Constants!$B$15),2,IF(D235&gt;0,1,0)),IF(D235&gt;0,1,0))),IF(D235&gt;0,1,0))</f>
        <v>2</v>
      </c>
      <c r="D235">
        <f>IF(C234=2,ROUND(5*1000/Constants!$B$11,0),IF(D234&gt;0,D234-1,0))</f>
        <v>100</v>
      </c>
      <c r="E235">
        <f>IF(COUNTIF($D$3:D235,2)&gt;(Constants!$B$16*(1000/150)),2,0)</f>
        <v>0</v>
      </c>
      <c r="F235">
        <f t="shared" si="3"/>
        <v>0</v>
      </c>
      <c r="G235">
        <f>IF(ABS('Signal Verification0'!AT235-'Signal Verification1'!AT235)&gt;Constants!$B$17,2,IF(H235&gt;0,1,0))</f>
        <v>2</v>
      </c>
      <c r="H235">
        <f>IF(G234=2,ROUND(Constants!$B$18*(1000/150),0),IF(H234&gt;0,H234-1,0))</f>
        <v>7</v>
      </c>
    </row>
    <row r="236" spans="1:8">
      <c r="A236">
        <v>233</v>
      </c>
      <c r="B236">
        <f>IF(SIGN('Signal Verification0'!AQ236)=SIGN('Signal Verification1'!AQ236),IF(COUNTIF(B229:B235,2)&gt;0,1,0),2)</f>
        <v>0</v>
      </c>
      <c r="C236">
        <f>IF(AND(ABS('Signal Verification0'!AG236)&gt;0,ABS('Signal Verification1'!AG236)&gt;0),IF('Signal Verification0'!AG236&gt;'Signal Verification1'!AG236,IF(ABS('Signal Verification0'!AG235)-ABS('Signal Verification1'!AG236)&gt;Constants!$B$14,IF(AND(ABS(MAX('Signal Verification0'!AG36:AG236)-'Signal Verification0'!AG236)&lt;Constants!$B$15,ABS(MIN('Signal Verification0'!AG36:AG236)-'Signal Verification0'!AG236)&lt;Constants!$B$15),2,IF(D236&gt;0,1,0)),IF(D236&gt;0,1,0)),IF(ABS('Signal Verification1'!AG235)-ABS('Signal Verification0'!AG236)&gt;Constants!$B$14,IF(AND(ABS(MAX('Signal Verification1'!AG36:AG236)-'Signal Verification1'!AG236)&lt;Constants!$B$15,ABS(MIN('Signal Verification1'!AG36:AG236)-'Signal Verification1'!AG236)&lt;Constants!$B$15),2,IF(D236&gt;0,1,0)),IF(D236&gt;0,1,0))),IF(D236&gt;0,1,0))</f>
        <v>2</v>
      </c>
      <c r="D236">
        <f>IF(C235=2,ROUND(5*1000/Constants!$B$11,0),IF(D235&gt;0,D235-1,0))</f>
        <v>100</v>
      </c>
      <c r="E236">
        <f>IF(COUNTIF($D$3:D236,2)&gt;(Constants!$B$16*(1000/150)),2,0)</f>
        <v>0</v>
      </c>
      <c r="F236">
        <f t="shared" si="3"/>
        <v>0</v>
      </c>
      <c r="G236">
        <f>IF(ABS('Signal Verification0'!AT236-'Signal Verification1'!AT236)&gt;Constants!$B$17,2,IF(H236&gt;0,1,0))</f>
        <v>2</v>
      </c>
      <c r="H236">
        <f>IF(G235=2,ROUND(Constants!$B$18*(1000/150),0),IF(H235&gt;0,H235-1,0))</f>
        <v>7</v>
      </c>
    </row>
    <row r="237" spans="1:8">
      <c r="A237">
        <v>234</v>
      </c>
      <c r="B237">
        <f>IF(SIGN('Signal Verification0'!AQ237)=SIGN('Signal Verification1'!AQ237),IF(COUNTIF(B230:B236,2)&gt;0,1,0),2)</f>
        <v>0</v>
      </c>
      <c r="C237">
        <f>IF(AND(ABS('Signal Verification0'!AG237)&gt;0,ABS('Signal Verification1'!AG237)&gt;0),IF('Signal Verification0'!AG237&gt;'Signal Verification1'!AG237,IF(ABS('Signal Verification0'!AG236)-ABS('Signal Verification1'!AG237)&gt;Constants!$B$14,IF(AND(ABS(MAX('Signal Verification0'!AG37:AG237)-'Signal Verification0'!AG237)&lt;Constants!$B$15,ABS(MIN('Signal Verification0'!AG37:AG237)-'Signal Verification0'!AG237)&lt;Constants!$B$15),2,IF(D237&gt;0,1,0)),IF(D237&gt;0,1,0)),IF(ABS('Signal Verification1'!AG236)-ABS('Signal Verification0'!AG237)&gt;Constants!$B$14,IF(AND(ABS(MAX('Signal Verification1'!AG37:AG237)-'Signal Verification1'!AG237)&lt;Constants!$B$15,ABS(MIN('Signal Verification1'!AG37:AG237)-'Signal Verification1'!AG237)&lt;Constants!$B$15),2,IF(D237&gt;0,1,0)),IF(D237&gt;0,1,0))),IF(D237&gt;0,1,0))</f>
        <v>2</v>
      </c>
      <c r="D237">
        <f>IF(C236=2,ROUND(5*1000/Constants!$B$11,0),IF(D236&gt;0,D236-1,0))</f>
        <v>100</v>
      </c>
      <c r="E237">
        <f>IF(COUNTIF($D$3:D237,2)&gt;(Constants!$B$16*(1000/150)),2,0)</f>
        <v>0</v>
      </c>
      <c r="F237">
        <f t="shared" si="3"/>
        <v>0</v>
      </c>
      <c r="G237">
        <f>IF(ABS('Signal Verification0'!AT237-'Signal Verification1'!AT237)&gt;Constants!$B$17,2,IF(H237&gt;0,1,0))</f>
        <v>2</v>
      </c>
      <c r="H237">
        <f>IF(G236=2,ROUND(Constants!$B$18*(1000/150),0),IF(H236&gt;0,H236-1,0))</f>
        <v>7</v>
      </c>
    </row>
    <row r="238" spans="1:8">
      <c r="A238">
        <v>235</v>
      </c>
      <c r="B238">
        <f>IF(SIGN('Signal Verification0'!AQ238)=SIGN('Signal Verification1'!AQ238),IF(COUNTIF(B231:B237,2)&gt;0,1,0),2)</f>
        <v>0</v>
      </c>
      <c r="C238">
        <f>IF(AND(ABS('Signal Verification0'!AG238)&gt;0,ABS('Signal Verification1'!AG238)&gt;0),IF('Signal Verification0'!AG238&gt;'Signal Verification1'!AG238,IF(ABS('Signal Verification0'!AG237)-ABS('Signal Verification1'!AG238)&gt;Constants!$B$14,IF(AND(ABS(MAX('Signal Verification0'!AG38:AG238)-'Signal Verification0'!AG238)&lt;Constants!$B$15,ABS(MIN('Signal Verification0'!AG38:AG238)-'Signal Verification0'!AG238)&lt;Constants!$B$15),2,IF(D238&gt;0,1,0)),IF(D238&gt;0,1,0)),IF(ABS('Signal Verification1'!AG237)-ABS('Signal Verification0'!AG238)&gt;Constants!$B$14,IF(AND(ABS(MAX('Signal Verification1'!AG38:AG238)-'Signal Verification1'!AG238)&lt;Constants!$B$15,ABS(MIN('Signal Verification1'!AG38:AG238)-'Signal Verification1'!AG238)&lt;Constants!$B$15),2,IF(D238&gt;0,1,0)),IF(D238&gt;0,1,0))),IF(D238&gt;0,1,0))</f>
        <v>2</v>
      </c>
      <c r="D238">
        <f>IF(C237=2,ROUND(5*1000/Constants!$B$11,0),IF(D237&gt;0,D237-1,0))</f>
        <v>100</v>
      </c>
      <c r="E238">
        <f>IF(COUNTIF($D$3:D238,2)&gt;(Constants!$B$16*(1000/150)),2,0)</f>
        <v>0</v>
      </c>
      <c r="F238">
        <f t="shared" si="3"/>
        <v>0</v>
      </c>
      <c r="G238">
        <f>IF(ABS('Signal Verification0'!AT238-'Signal Verification1'!AT238)&gt;Constants!$B$17,2,IF(H238&gt;0,1,0))</f>
        <v>2</v>
      </c>
      <c r="H238">
        <f>IF(G237=2,ROUND(Constants!$B$18*(1000/150),0),IF(H237&gt;0,H237-1,0))</f>
        <v>7</v>
      </c>
    </row>
    <row r="239" spans="1:8">
      <c r="A239">
        <v>236</v>
      </c>
      <c r="B239">
        <f>IF(SIGN('Signal Verification0'!AQ239)=SIGN('Signal Verification1'!AQ239),IF(COUNTIF(B232:B238,2)&gt;0,1,0),2)</f>
        <v>0</v>
      </c>
      <c r="C239">
        <f>IF(AND(ABS('Signal Verification0'!AG239)&gt;0,ABS('Signal Verification1'!AG239)&gt;0),IF('Signal Verification0'!AG239&gt;'Signal Verification1'!AG239,IF(ABS('Signal Verification0'!AG238)-ABS('Signal Verification1'!AG239)&gt;Constants!$B$14,IF(AND(ABS(MAX('Signal Verification0'!AG39:AG239)-'Signal Verification0'!AG239)&lt;Constants!$B$15,ABS(MIN('Signal Verification0'!AG39:AG239)-'Signal Verification0'!AG239)&lt;Constants!$B$15),2,IF(D239&gt;0,1,0)),IF(D239&gt;0,1,0)),IF(ABS('Signal Verification1'!AG238)-ABS('Signal Verification0'!AG239)&gt;Constants!$B$14,IF(AND(ABS(MAX('Signal Verification1'!AG39:AG239)-'Signal Verification1'!AG239)&lt;Constants!$B$15,ABS(MIN('Signal Verification1'!AG39:AG239)-'Signal Verification1'!AG239)&lt;Constants!$B$15),2,IF(D239&gt;0,1,0)),IF(D239&gt;0,1,0))),IF(D239&gt;0,1,0))</f>
        <v>2</v>
      </c>
      <c r="D239">
        <f>IF(C238=2,ROUND(5*1000/Constants!$B$11,0),IF(D238&gt;0,D238-1,0))</f>
        <v>100</v>
      </c>
      <c r="E239">
        <f>IF(COUNTIF($D$3:D239,2)&gt;(Constants!$B$16*(1000/150)),2,0)</f>
        <v>0</v>
      </c>
      <c r="F239">
        <f t="shared" si="3"/>
        <v>0</v>
      </c>
      <c r="G239">
        <f>IF(ABS('Signal Verification0'!AT239-'Signal Verification1'!AT239)&gt;Constants!$B$17,2,IF(H239&gt;0,1,0))</f>
        <v>2</v>
      </c>
      <c r="H239">
        <f>IF(G238=2,ROUND(Constants!$B$18*(1000/150),0),IF(H238&gt;0,H238-1,0))</f>
        <v>7</v>
      </c>
    </row>
    <row r="240" spans="1:8">
      <c r="A240">
        <v>237</v>
      </c>
      <c r="B240">
        <f>IF(SIGN('Signal Verification0'!AQ240)=SIGN('Signal Verification1'!AQ240),IF(COUNTIF(B233:B239,2)&gt;0,1,0),2)</f>
        <v>0</v>
      </c>
      <c r="C240">
        <f>IF(AND(ABS('Signal Verification0'!AG240)&gt;0,ABS('Signal Verification1'!AG240)&gt;0),IF('Signal Verification0'!AG240&gt;'Signal Verification1'!AG240,IF(ABS('Signal Verification0'!AG239)-ABS('Signal Verification1'!AG240)&gt;Constants!$B$14,IF(AND(ABS(MAX('Signal Verification0'!AG40:AG240)-'Signal Verification0'!AG240)&lt;Constants!$B$15,ABS(MIN('Signal Verification0'!AG40:AG240)-'Signal Verification0'!AG240)&lt;Constants!$B$15),2,IF(D240&gt;0,1,0)),IF(D240&gt;0,1,0)),IF(ABS('Signal Verification1'!AG239)-ABS('Signal Verification0'!AG240)&gt;Constants!$B$14,IF(AND(ABS(MAX('Signal Verification1'!AG40:AG240)-'Signal Verification1'!AG240)&lt;Constants!$B$15,ABS(MIN('Signal Verification1'!AG40:AG240)-'Signal Verification1'!AG240)&lt;Constants!$B$15),2,IF(D240&gt;0,1,0)),IF(D240&gt;0,1,0))),IF(D240&gt;0,1,0))</f>
        <v>2</v>
      </c>
      <c r="D240">
        <f>IF(C239=2,ROUND(5*1000/Constants!$B$11,0),IF(D239&gt;0,D239-1,0))</f>
        <v>100</v>
      </c>
      <c r="E240">
        <f>IF(COUNTIF($D$3:D240,2)&gt;(Constants!$B$16*(1000/150)),2,0)</f>
        <v>0</v>
      </c>
      <c r="F240">
        <f t="shared" si="3"/>
        <v>0</v>
      </c>
      <c r="G240">
        <f>IF(ABS('Signal Verification0'!AT240-'Signal Verification1'!AT240)&gt;Constants!$B$17,2,IF(H240&gt;0,1,0))</f>
        <v>2</v>
      </c>
      <c r="H240">
        <f>IF(G239=2,ROUND(Constants!$B$18*(1000/150),0),IF(H239&gt;0,H239-1,0))</f>
        <v>7</v>
      </c>
    </row>
    <row r="241" spans="1:8">
      <c r="A241">
        <v>238</v>
      </c>
      <c r="B241">
        <f>IF(SIGN('Signal Verification0'!AQ241)=SIGN('Signal Verification1'!AQ241),IF(COUNTIF(B234:B240,2)&gt;0,1,0),2)</f>
        <v>0</v>
      </c>
      <c r="C241">
        <f>IF(AND(ABS('Signal Verification0'!AG241)&gt;0,ABS('Signal Verification1'!AG241)&gt;0),IF('Signal Verification0'!AG241&gt;'Signal Verification1'!AG241,IF(ABS('Signal Verification0'!AG240)-ABS('Signal Verification1'!AG241)&gt;Constants!$B$14,IF(AND(ABS(MAX('Signal Verification0'!AG41:AG241)-'Signal Verification0'!AG241)&lt;Constants!$B$15,ABS(MIN('Signal Verification0'!AG41:AG241)-'Signal Verification0'!AG241)&lt;Constants!$B$15),2,IF(D241&gt;0,1,0)),IF(D241&gt;0,1,0)),IF(ABS('Signal Verification1'!AG240)-ABS('Signal Verification0'!AG241)&gt;Constants!$B$14,IF(AND(ABS(MAX('Signal Verification1'!AG41:AG241)-'Signal Verification1'!AG241)&lt;Constants!$B$15,ABS(MIN('Signal Verification1'!AG41:AG241)-'Signal Verification1'!AG241)&lt;Constants!$B$15),2,IF(D241&gt;0,1,0)),IF(D241&gt;0,1,0))),IF(D241&gt;0,1,0))</f>
        <v>2</v>
      </c>
      <c r="D241">
        <f>IF(C240=2,ROUND(5*1000/Constants!$B$11,0),IF(D240&gt;0,D240-1,0))</f>
        <v>100</v>
      </c>
      <c r="E241">
        <f>IF(COUNTIF($D$3:D241,2)&gt;(Constants!$B$16*(1000/150)),2,0)</f>
        <v>0</v>
      </c>
      <c r="F241">
        <f t="shared" si="3"/>
        <v>0</v>
      </c>
      <c r="G241">
        <f>IF(ABS('Signal Verification0'!AT241-'Signal Verification1'!AT241)&gt;Constants!$B$17,2,IF(H241&gt;0,1,0))</f>
        <v>2</v>
      </c>
      <c r="H241">
        <f>IF(G240=2,ROUND(Constants!$B$18*(1000/150),0),IF(H240&gt;0,H240-1,0))</f>
        <v>7</v>
      </c>
    </row>
    <row r="242" spans="1:8">
      <c r="A242">
        <v>239</v>
      </c>
      <c r="B242">
        <f>IF(SIGN('Signal Verification0'!AQ242)=SIGN('Signal Verification1'!AQ242),IF(COUNTIF(B235:B241,2)&gt;0,1,0),2)</f>
        <v>0</v>
      </c>
      <c r="C242">
        <f>IF(AND(ABS('Signal Verification0'!AG242)&gt;0,ABS('Signal Verification1'!AG242)&gt;0),IF('Signal Verification0'!AG242&gt;'Signal Verification1'!AG242,IF(ABS('Signal Verification0'!AG241)-ABS('Signal Verification1'!AG242)&gt;Constants!$B$14,IF(AND(ABS(MAX('Signal Verification0'!AG42:AG242)-'Signal Verification0'!AG242)&lt;Constants!$B$15,ABS(MIN('Signal Verification0'!AG42:AG242)-'Signal Verification0'!AG242)&lt;Constants!$B$15),2,IF(D242&gt;0,1,0)),IF(D242&gt;0,1,0)),IF(ABS('Signal Verification1'!AG241)-ABS('Signal Verification0'!AG242)&gt;Constants!$B$14,IF(AND(ABS(MAX('Signal Verification1'!AG42:AG242)-'Signal Verification1'!AG242)&lt;Constants!$B$15,ABS(MIN('Signal Verification1'!AG42:AG242)-'Signal Verification1'!AG242)&lt;Constants!$B$15),2,IF(D242&gt;0,1,0)),IF(D242&gt;0,1,0))),IF(D242&gt;0,1,0))</f>
        <v>2</v>
      </c>
      <c r="D242">
        <f>IF(C241=2,ROUND(5*1000/Constants!$B$11,0),IF(D241&gt;0,D241-1,0))</f>
        <v>100</v>
      </c>
      <c r="E242">
        <f>IF(COUNTIF($D$3:D242,2)&gt;(Constants!$B$16*(1000/150)),2,0)</f>
        <v>0</v>
      </c>
      <c r="F242">
        <f t="shared" si="3"/>
        <v>0</v>
      </c>
      <c r="G242">
        <f>IF(ABS('Signal Verification0'!AT242-'Signal Verification1'!AT242)&gt;Constants!$B$17,2,IF(H242&gt;0,1,0))</f>
        <v>2</v>
      </c>
      <c r="H242">
        <f>IF(G241=2,ROUND(Constants!$B$18*(1000/150),0),IF(H241&gt;0,H241-1,0))</f>
        <v>7</v>
      </c>
    </row>
    <row r="243" spans="1:8">
      <c r="A243">
        <v>240</v>
      </c>
      <c r="B243">
        <f>IF(SIGN('Signal Verification0'!AQ243)=SIGN('Signal Verification1'!AQ243),IF(COUNTIF(B236:B242,2)&gt;0,1,0),2)</f>
        <v>0</v>
      </c>
      <c r="C243">
        <f>IF(AND(ABS('Signal Verification0'!AG243)&gt;0,ABS('Signal Verification1'!AG243)&gt;0),IF('Signal Verification0'!AG243&gt;'Signal Verification1'!AG243,IF(ABS('Signal Verification0'!AG242)-ABS('Signal Verification1'!AG243)&gt;Constants!$B$14,IF(AND(ABS(MAX('Signal Verification0'!AG43:AG243)-'Signal Verification0'!AG243)&lt;Constants!$B$15,ABS(MIN('Signal Verification0'!AG43:AG243)-'Signal Verification0'!AG243)&lt;Constants!$B$15),2,IF(D243&gt;0,1,0)),IF(D243&gt;0,1,0)),IF(ABS('Signal Verification1'!AG242)-ABS('Signal Verification0'!AG243)&gt;Constants!$B$14,IF(AND(ABS(MAX('Signal Verification1'!AG43:AG243)-'Signal Verification1'!AG243)&lt;Constants!$B$15,ABS(MIN('Signal Verification1'!AG43:AG243)-'Signal Verification1'!AG243)&lt;Constants!$B$15),2,IF(D243&gt;0,1,0)),IF(D243&gt;0,1,0))),IF(D243&gt;0,1,0))</f>
        <v>2</v>
      </c>
      <c r="D243">
        <f>IF(C242=2,ROUND(5*1000/Constants!$B$11,0),IF(D242&gt;0,D242-1,0))</f>
        <v>100</v>
      </c>
      <c r="E243">
        <f>IF(COUNTIF($D$3:D243,2)&gt;(Constants!$B$16*(1000/150)),2,0)</f>
        <v>0</v>
      </c>
      <c r="F243">
        <f t="shared" si="3"/>
        <v>0</v>
      </c>
      <c r="G243">
        <f>IF(ABS('Signal Verification0'!AT243-'Signal Verification1'!AT243)&gt;Constants!$B$17,2,IF(H243&gt;0,1,0))</f>
        <v>2</v>
      </c>
      <c r="H243">
        <f>IF(G242=2,ROUND(Constants!$B$18*(1000/150),0),IF(H242&gt;0,H242-1,0))</f>
        <v>7</v>
      </c>
    </row>
    <row r="244" spans="1:8">
      <c r="A244">
        <v>241</v>
      </c>
      <c r="B244">
        <f>IF(SIGN('Signal Verification0'!AQ244)=SIGN('Signal Verification1'!AQ244),IF(COUNTIF(B237:B243,2)&gt;0,1,0),2)</f>
        <v>0</v>
      </c>
      <c r="C244">
        <f>IF(AND(ABS('Signal Verification0'!AG244)&gt;0,ABS('Signal Verification1'!AG244)&gt;0),IF('Signal Verification0'!AG244&gt;'Signal Verification1'!AG244,IF(ABS('Signal Verification0'!AG243)-ABS('Signal Verification1'!AG244)&gt;Constants!$B$14,IF(AND(ABS(MAX('Signal Verification0'!AG44:AG244)-'Signal Verification0'!AG244)&lt;Constants!$B$15,ABS(MIN('Signal Verification0'!AG44:AG244)-'Signal Verification0'!AG244)&lt;Constants!$B$15),2,IF(D244&gt;0,1,0)),IF(D244&gt;0,1,0)),IF(ABS('Signal Verification1'!AG243)-ABS('Signal Verification0'!AG244)&gt;Constants!$B$14,IF(AND(ABS(MAX('Signal Verification1'!AG44:AG244)-'Signal Verification1'!AG244)&lt;Constants!$B$15,ABS(MIN('Signal Verification1'!AG44:AG244)-'Signal Verification1'!AG244)&lt;Constants!$B$15),2,IF(D244&gt;0,1,0)),IF(D244&gt;0,1,0))),IF(D244&gt;0,1,0))</f>
        <v>2</v>
      </c>
      <c r="D244">
        <f>IF(C243=2,ROUND(5*1000/Constants!$B$11,0),IF(D243&gt;0,D243-1,0))</f>
        <v>100</v>
      </c>
      <c r="E244">
        <f>IF(COUNTIF($D$3:D244,2)&gt;(Constants!$B$16*(1000/150)),2,0)</f>
        <v>0</v>
      </c>
      <c r="F244">
        <f t="shared" si="3"/>
        <v>0</v>
      </c>
      <c r="G244">
        <f>IF(ABS('Signal Verification0'!AT244-'Signal Verification1'!AT244)&gt;Constants!$B$17,2,IF(H244&gt;0,1,0))</f>
        <v>2</v>
      </c>
      <c r="H244">
        <f>IF(G243=2,ROUND(Constants!$B$18*(1000/150),0),IF(H243&gt;0,H243-1,0))</f>
        <v>7</v>
      </c>
    </row>
    <row r="245" spans="1:8">
      <c r="A245">
        <v>242</v>
      </c>
      <c r="B245">
        <f>IF(SIGN('Signal Verification0'!AQ245)=SIGN('Signal Verification1'!AQ245),IF(COUNTIF(B238:B244,2)&gt;0,1,0),2)</f>
        <v>0</v>
      </c>
      <c r="C245">
        <f>IF(AND(ABS('Signal Verification0'!AG245)&gt;0,ABS('Signal Verification1'!AG245)&gt;0),IF('Signal Verification0'!AG245&gt;'Signal Verification1'!AG245,IF(ABS('Signal Verification0'!AG244)-ABS('Signal Verification1'!AG245)&gt;Constants!$B$14,IF(AND(ABS(MAX('Signal Verification0'!AG45:AG245)-'Signal Verification0'!AG245)&lt;Constants!$B$15,ABS(MIN('Signal Verification0'!AG45:AG245)-'Signal Verification0'!AG245)&lt;Constants!$B$15),2,IF(D245&gt;0,1,0)),IF(D245&gt;0,1,0)),IF(ABS('Signal Verification1'!AG244)-ABS('Signal Verification0'!AG245)&gt;Constants!$B$14,IF(AND(ABS(MAX('Signal Verification1'!AG45:AG245)-'Signal Verification1'!AG245)&lt;Constants!$B$15,ABS(MIN('Signal Verification1'!AG45:AG245)-'Signal Verification1'!AG245)&lt;Constants!$B$15),2,IF(D245&gt;0,1,0)),IF(D245&gt;0,1,0))),IF(D245&gt;0,1,0))</f>
        <v>2</v>
      </c>
      <c r="D245">
        <f>IF(C244=2,ROUND(5*1000/Constants!$B$11,0),IF(D244&gt;0,D244-1,0))</f>
        <v>100</v>
      </c>
      <c r="E245">
        <f>IF(COUNTIF($D$3:D245,2)&gt;(Constants!$B$16*(1000/150)),2,0)</f>
        <v>0</v>
      </c>
      <c r="F245">
        <f t="shared" si="3"/>
        <v>0</v>
      </c>
      <c r="G245">
        <f>IF(ABS('Signal Verification0'!AT245-'Signal Verification1'!AT245)&gt;Constants!$B$17,2,IF(H245&gt;0,1,0))</f>
        <v>2</v>
      </c>
      <c r="H245">
        <f>IF(G244=2,ROUND(Constants!$B$18*(1000/150),0),IF(H244&gt;0,H244-1,0))</f>
        <v>7</v>
      </c>
    </row>
    <row r="246" spans="1:8">
      <c r="A246">
        <v>243</v>
      </c>
      <c r="B246">
        <f>IF(SIGN('Signal Verification0'!AQ246)=SIGN('Signal Verification1'!AQ246),IF(COUNTIF(B239:B245,2)&gt;0,1,0),2)</f>
        <v>0</v>
      </c>
      <c r="C246">
        <f>IF(AND(ABS('Signal Verification0'!AG246)&gt;0,ABS('Signal Verification1'!AG246)&gt;0),IF('Signal Verification0'!AG246&gt;'Signal Verification1'!AG246,IF(ABS('Signal Verification0'!AG245)-ABS('Signal Verification1'!AG246)&gt;Constants!$B$14,IF(AND(ABS(MAX('Signal Verification0'!AG46:AG246)-'Signal Verification0'!AG246)&lt;Constants!$B$15,ABS(MIN('Signal Verification0'!AG46:AG246)-'Signal Verification0'!AG246)&lt;Constants!$B$15),2,IF(D246&gt;0,1,0)),IF(D246&gt;0,1,0)),IF(ABS('Signal Verification1'!AG245)-ABS('Signal Verification0'!AG246)&gt;Constants!$B$14,IF(AND(ABS(MAX('Signal Verification1'!AG46:AG246)-'Signal Verification1'!AG246)&lt;Constants!$B$15,ABS(MIN('Signal Verification1'!AG46:AG246)-'Signal Verification1'!AG246)&lt;Constants!$B$15),2,IF(D246&gt;0,1,0)),IF(D246&gt;0,1,0))),IF(D246&gt;0,1,0))</f>
        <v>2</v>
      </c>
      <c r="D246">
        <f>IF(C245=2,ROUND(5*1000/Constants!$B$11,0),IF(D245&gt;0,D245-1,0))</f>
        <v>100</v>
      </c>
      <c r="E246">
        <f>IF(COUNTIF($D$3:D246,2)&gt;(Constants!$B$16*(1000/150)),2,0)</f>
        <v>0</v>
      </c>
      <c r="F246">
        <f t="shared" si="3"/>
        <v>0</v>
      </c>
      <c r="G246">
        <f>IF(ABS('Signal Verification0'!AT246-'Signal Verification1'!AT246)&gt;Constants!$B$17,2,IF(H246&gt;0,1,0))</f>
        <v>2</v>
      </c>
      <c r="H246">
        <f>IF(G245=2,ROUND(Constants!$B$18*(1000/150),0),IF(H245&gt;0,H245-1,0))</f>
        <v>7</v>
      </c>
    </row>
    <row r="247" spans="1:8">
      <c r="A247">
        <v>244</v>
      </c>
      <c r="B247">
        <f>IF(SIGN('Signal Verification0'!AQ247)=SIGN('Signal Verification1'!AQ247),IF(COUNTIF(B240:B246,2)&gt;0,1,0),2)</f>
        <v>0</v>
      </c>
      <c r="C247">
        <f>IF(AND(ABS('Signal Verification0'!AG247)&gt;0,ABS('Signal Verification1'!AG247)&gt;0),IF('Signal Verification0'!AG247&gt;'Signal Verification1'!AG247,IF(ABS('Signal Verification0'!AG246)-ABS('Signal Verification1'!AG247)&gt;Constants!$B$14,IF(AND(ABS(MAX('Signal Verification0'!AG47:AG247)-'Signal Verification0'!AG247)&lt;Constants!$B$15,ABS(MIN('Signal Verification0'!AG47:AG247)-'Signal Verification0'!AG247)&lt;Constants!$B$15),2,IF(D247&gt;0,1,0)),IF(D247&gt;0,1,0)),IF(ABS('Signal Verification1'!AG246)-ABS('Signal Verification0'!AG247)&gt;Constants!$B$14,IF(AND(ABS(MAX('Signal Verification1'!AG47:AG247)-'Signal Verification1'!AG247)&lt;Constants!$B$15,ABS(MIN('Signal Verification1'!AG47:AG247)-'Signal Verification1'!AG247)&lt;Constants!$B$15),2,IF(D247&gt;0,1,0)),IF(D247&gt;0,1,0))),IF(D247&gt;0,1,0))</f>
        <v>2</v>
      </c>
      <c r="D247">
        <f>IF(C246=2,ROUND(5*1000/Constants!$B$11,0),IF(D246&gt;0,D246-1,0))</f>
        <v>100</v>
      </c>
      <c r="E247">
        <f>IF(COUNTIF($D$3:D247,2)&gt;(Constants!$B$16*(1000/150)),2,0)</f>
        <v>0</v>
      </c>
      <c r="F247">
        <f t="shared" si="3"/>
        <v>0</v>
      </c>
      <c r="G247">
        <f>IF(ABS('Signal Verification0'!AT247-'Signal Verification1'!AT247)&gt;Constants!$B$17,2,IF(H247&gt;0,1,0))</f>
        <v>2</v>
      </c>
      <c r="H247">
        <f>IF(G246=2,ROUND(Constants!$B$18*(1000/150),0),IF(H246&gt;0,H246-1,0))</f>
        <v>7</v>
      </c>
    </row>
    <row r="248" spans="1:8">
      <c r="A248">
        <v>245</v>
      </c>
      <c r="B248">
        <f>IF(SIGN('Signal Verification0'!AQ248)=SIGN('Signal Verification1'!AQ248),IF(COUNTIF(B241:B247,2)&gt;0,1,0),2)</f>
        <v>0</v>
      </c>
      <c r="C248">
        <f>IF(AND(ABS('Signal Verification0'!AG248)&gt;0,ABS('Signal Verification1'!AG248)&gt;0),IF('Signal Verification0'!AG248&gt;'Signal Verification1'!AG248,IF(ABS('Signal Verification0'!AG247)-ABS('Signal Verification1'!AG248)&gt;Constants!$B$14,IF(AND(ABS(MAX('Signal Verification0'!AG48:AG248)-'Signal Verification0'!AG248)&lt;Constants!$B$15,ABS(MIN('Signal Verification0'!AG48:AG248)-'Signal Verification0'!AG248)&lt;Constants!$B$15),2,IF(D248&gt;0,1,0)),IF(D248&gt;0,1,0)),IF(ABS('Signal Verification1'!AG247)-ABS('Signal Verification0'!AG248)&gt;Constants!$B$14,IF(AND(ABS(MAX('Signal Verification1'!AG48:AG248)-'Signal Verification1'!AG248)&lt;Constants!$B$15,ABS(MIN('Signal Verification1'!AG48:AG248)-'Signal Verification1'!AG248)&lt;Constants!$B$15),2,IF(D248&gt;0,1,0)),IF(D248&gt;0,1,0))),IF(D248&gt;0,1,0))</f>
        <v>2</v>
      </c>
      <c r="D248">
        <f>IF(C247=2,ROUND(5*1000/Constants!$B$11,0),IF(D247&gt;0,D247-1,0))</f>
        <v>100</v>
      </c>
      <c r="E248">
        <f>IF(COUNTIF($D$3:D248,2)&gt;(Constants!$B$16*(1000/150)),2,0)</f>
        <v>0</v>
      </c>
      <c r="F248">
        <f t="shared" si="3"/>
        <v>0</v>
      </c>
      <c r="G248">
        <f>IF(ABS('Signal Verification0'!AT248-'Signal Verification1'!AT248)&gt;Constants!$B$17,2,IF(H248&gt;0,1,0))</f>
        <v>2</v>
      </c>
      <c r="H248">
        <f>IF(G247=2,ROUND(Constants!$B$18*(1000/150),0),IF(H247&gt;0,H247-1,0))</f>
        <v>7</v>
      </c>
    </row>
    <row r="249" spans="1:8">
      <c r="A249">
        <v>246</v>
      </c>
      <c r="B249">
        <f>IF(SIGN('Signal Verification0'!AQ249)=SIGN('Signal Verification1'!AQ249),IF(COUNTIF(B242:B248,2)&gt;0,1,0),2)</f>
        <v>0</v>
      </c>
      <c r="C249">
        <f>IF(AND(ABS('Signal Verification0'!AG249)&gt;0,ABS('Signal Verification1'!AG249)&gt;0),IF('Signal Verification0'!AG249&gt;'Signal Verification1'!AG249,IF(ABS('Signal Verification0'!AG248)-ABS('Signal Verification1'!AG249)&gt;Constants!$B$14,IF(AND(ABS(MAX('Signal Verification0'!AG49:AG249)-'Signal Verification0'!AG249)&lt;Constants!$B$15,ABS(MIN('Signal Verification0'!AG49:AG249)-'Signal Verification0'!AG249)&lt;Constants!$B$15),2,IF(D249&gt;0,1,0)),IF(D249&gt;0,1,0)),IF(ABS('Signal Verification1'!AG248)-ABS('Signal Verification0'!AG249)&gt;Constants!$B$14,IF(AND(ABS(MAX('Signal Verification1'!AG49:AG249)-'Signal Verification1'!AG249)&lt;Constants!$B$15,ABS(MIN('Signal Verification1'!AG49:AG249)-'Signal Verification1'!AG249)&lt;Constants!$B$15),2,IF(D249&gt;0,1,0)),IF(D249&gt;0,1,0))),IF(D249&gt;0,1,0))</f>
        <v>2</v>
      </c>
      <c r="D249">
        <f>IF(C248=2,ROUND(5*1000/Constants!$B$11,0),IF(D248&gt;0,D248-1,0))</f>
        <v>100</v>
      </c>
      <c r="E249">
        <f>IF(COUNTIF($D$3:D249,2)&gt;(Constants!$B$16*(1000/150)),2,0)</f>
        <v>0</v>
      </c>
      <c r="F249">
        <f t="shared" si="3"/>
        <v>0</v>
      </c>
      <c r="G249">
        <f>IF(ABS('Signal Verification0'!AT249-'Signal Verification1'!AT249)&gt;Constants!$B$17,2,IF(H249&gt;0,1,0))</f>
        <v>2</v>
      </c>
      <c r="H249">
        <f>IF(G248=2,ROUND(Constants!$B$18*(1000/150),0),IF(H248&gt;0,H248-1,0))</f>
        <v>7</v>
      </c>
    </row>
    <row r="250" spans="1:8">
      <c r="A250">
        <v>247</v>
      </c>
      <c r="B250">
        <f>IF(SIGN('Signal Verification0'!AQ250)=SIGN('Signal Verification1'!AQ250),IF(COUNTIF(B243:B249,2)&gt;0,1,0),2)</f>
        <v>0</v>
      </c>
      <c r="C250">
        <f>IF(AND(ABS('Signal Verification0'!AG250)&gt;0,ABS('Signal Verification1'!AG250)&gt;0),IF('Signal Verification0'!AG250&gt;'Signal Verification1'!AG250,IF(ABS('Signal Verification0'!AG249)-ABS('Signal Verification1'!AG250)&gt;Constants!$B$14,IF(AND(ABS(MAX('Signal Verification0'!AG50:AG250)-'Signal Verification0'!AG250)&lt;Constants!$B$15,ABS(MIN('Signal Verification0'!AG50:AG250)-'Signal Verification0'!AG250)&lt;Constants!$B$15),2,IF(D250&gt;0,1,0)),IF(D250&gt;0,1,0)),IF(ABS('Signal Verification1'!AG249)-ABS('Signal Verification0'!AG250)&gt;Constants!$B$14,IF(AND(ABS(MAX('Signal Verification1'!AG50:AG250)-'Signal Verification1'!AG250)&lt;Constants!$B$15,ABS(MIN('Signal Verification1'!AG50:AG250)-'Signal Verification1'!AG250)&lt;Constants!$B$15),2,IF(D250&gt;0,1,0)),IF(D250&gt;0,1,0))),IF(D250&gt;0,1,0))</f>
        <v>2</v>
      </c>
      <c r="D250">
        <f>IF(C249=2,ROUND(5*1000/Constants!$B$11,0),IF(D249&gt;0,D249-1,0))</f>
        <v>100</v>
      </c>
      <c r="E250">
        <f>IF(COUNTIF($D$3:D250,2)&gt;(Constants!$B$16*(1000/150)),2,0)</f>
        <v>0</v>
      </c>
      <c r="F250">
        <f t="shared" si="3"/>
        <v>0</v>
      </c>
      <c r="G250">
        <f>IF(ABS('Signal Verification0'!AT250-'Signal Verification1'!AT250)&gt;Constants!$B$17,2,IF(H250&gt;0,1,0))</f>
        <v>2</v>
      </c>
      <c r="H250">
        <f>IF(G249=2,ROUND(Constants!$B$18*(1000/150),0),IF(H249&gt;0,H249-1,0))</f>
        <v>7</v>
      </c>
    </row>
    <row r="251" spans="1:8">
      <c r="A251">
        <v>248</v>
      </c>
      <c r="B251">
        <f>IF(SIGN('Signal Verification0'!AQ251)=SIGN('Signal Verification1'!AQ251),IF(COUNTIF(B244:B250,2)&gt;0,1,0),2)</f>
        <v>0</v>
      </c>
      <c r="C251">
        <f>IF(AND(ABS('Signal Verification0'!AG251)&gt;0,ABS('Signal Verification1'!AG251)&gt;0),IF('Signal Verification0'!AG251&gt;'Signal Verification1'!AG251,IF(ABS('Signal Verification0'!AG250)-ABS('Signal Verification1'!AG251)&gt;Constants!$B$14,IF(AND(ABS(MAX('Signal Verification0'!AG51:AG251)-'Signal Verification0'!AG251)&lt;Constants!$B$15,ABS(MIN('Signal Verification0'!AG51:AG251)-'Signal Verification0'!AG251)&lt;Constants!$B$15),2,IF(D251&gt;0,1,0)),IF(D251&gt;0,1,0)),IF(ABS('Signal Verification1'!AG250)-ABS('Signal Verification0'!AG251)&gt;Constants!$B$14,IF(AND(ABS(MAX('Signal Verification1'!AG51:AG251)-'Signal Verification1'!AG251)&lt;Constants!$B$15,ABS(MIN('Signal Verification1'!AG51:AG251)-'Signal Verification1'!AG251)&lt;Constants!$B$15),2,IF(D251&gt;0,1,0)),IF(D251&gt;0,1,0))),IF(D251&gt;0,1,0))</f>
        <v>2</v>
      </c>
      <c r="D251">
        <f>IF(C250=2,ROUND(5*1000/Constants!$B$11,0),IF(D250&gt;0,D250-1,0))</f>
        <v>100</v>
      </c>
      <c r="E251">
        <f>IF(COUNTIF($D$3:D251,2)&gt;(Constants!$B$16*(1000/150)),2,0)</f>
        <v>0</v>
      </c>
      <c r="F251">
        <f t="shared" si="3"/>
        <v>0</v>
      </c>
      <c r="G251">
        <f>IF(ABS('Signal Verification0'!AT251-'Signal Verification1'!AT251)&gt;Constants!$B$17,2,IF(H251&gt;0,1,0))</f>
        <v>2</v>
      </c>
      <c r="H251">
        <f>IF(G250=2,ROUND(Constants!$B$18*(1000/150),0),IF(H250&gt;0,H250-1,0))</f>
        <v>7</v>
      </c>
    </row>
    <row r="252" spans="1:8">
      <c r="A252">
        <v>249</v>
      </c>
      <c r="B252">
        <f>IF(SIGN('Signal Verification0'!AQ252)=SIGN('Signal Verification1'!AQ252),IF(COUNTIF(B245:B251,2)&gt;0,1,0),2)</f>
        <v>0</v>
      </c>
      <c r="C252">
        <f>IF(AND(ABS('Signal Verification0'!AG252)&gt;0,ABS('Signal Verification1'!AG252)&gt;0),IF('Signal Verification0'!AG252&gt;'Signal Verification1'!AG252,IF(ABS('Signal Verification0'!AG251)-ABS('Signal Verification1'!AG252)&gt;Constants!$B$14,IF(AND(ABS(MAX('Signal Verification0'!AG52:AG252)-'Signal Verification0'!AG252)&lt;Constants!$B$15,ABS(MIN('Signal Verification0'!AG52:AG252)-'Signal Verification0'!AG252)&lt;Constants!$B$15),2,IF(D252&gt;0,1,0)),IF(D252&gt;0,1,0)),IF(ABS('Signal Verification1'!AG251)-ABS('Signal Verification0'!AG252)&gt;Constants!$B$14,IF(AND(ABS(MAX('Signal Verification1'!AG52:AG252)-'Signal Verification1'!AG252)&lt;Constants!$B$15,ABS(MIN('Signal Verification1'!AG52:AG252)-'Signal Verification1'!AG252)&lt;Constants!$B$15),2,IF(D252&gt;0,1,0)),IF(D252&gt;0,1,0))),IF(D252&gt;0,1,0))</f>
        <v>2</v>
      </c>
      <c r="D252">
        <f>IF(C251=2,ROUND(5*1000/Constants!$B$11,0),IF(D251&gt;0,D251-1,0))</f>
        <v>100</v>
      </c>
      <c r="E252">
        <f>IF(COUNTIF($D$3:D252,2)&gt;(Constants!$B$16*(1000/150)),2,0)</f>
        <v>0</v>
      </c>
      <c r="F252">
        <f t="shared" si="3"/>
        <v>0</v>
      </c>
      <c r="G252">
        <f>IF(ABS('Signal Verification0'!AT252-'Signal Verification1'!AT252)&gt;Constants!$B$17,2,IF(H252&gt;0,1,0))</f>
        <v>2</v>
      </c>
      <c r="H252">
        <f>IF(G251=2,ROUND(Constants!$B$18*(1000/150),0),IF(H251&gt;0,H251-1,0))</f>
        <v>7</v>
      </c>
    </row>
    <row r="253" spans="1:8">
      <c r="A253">
        <v>250</v>
      </c>
      <c r="B253">
        <f>IF(SIGN('Signal Verification0'!AQ253)=SIGN('Signal Verification1'!AQ253),IF(COUNTIF(B246:B252,2)&gt;0,1,0),2)</f>
        <v>0</v>
      </c>
      <c r="C253">
        <f>IF(AND(ABS('Signal Verification0'!AG253)&gt;0,ABS('Signal Verification1'!AG253)&gt;0),IF('Signal Verification0'!AG253&gt;'Signal Verification1'!AG253,IF(ABS('Signal Verification0'!AG252)-ABS('Signal Verification1'!AG253)&gt;Constants!$B$14,IF(AND(ABS(MAX('Signal Verification0'!AG53:AG253)-'Signal Verification0'!AG253)&lt;Constants!$B$15,ABS(MIN('Signal Verification0'!AG53:AG253)-'Signal Verification0'!AG253)&lt;Constants!$B$15),2,IF(D253&gt;0,1,0)),IF(D253&gt;0,1,0)),IF(ABS('Signal Verification1'!AG252)-ABS('Signal Verification0'!AG253)&gt;Constants!$B$14,IF(AND(ABS(MAX('Signal Verification1'!AG53:AG253)-'Signal Verification1'!AG253)&lt;Constants!$B$15,ABS(MIN('Signal Verification1'!AG53:AG253)-'Signal Verification1'!AG253)&lt;Constants!$B$15),2,IF(D253&gt;0,1,0)),IF(D253&gt;0,1,0))),IF(D253&gt;0,1,0))</f>
        <v>2</v>
      </c>
      <c r="D253">
        <f>IF(C252=2,ROUND(5*1000/Constants!$B$11,0),IF(D252&gt;0,D252-1,0))</f>
        <v>100</v>
      </c>
      <c r="E253">
        <f>IF(COUNTIF($D$3:D253,2)&gt;(Constants!$B$16*(1000/150)),2,0)</f>
        <v>0</v>
      </c>
      <c r="F253">
        <f t="shared" si="3"/>
        <v>0</v>
      </c>
      <c r="G253">
        <f>IF(ABS('Signal Verification0'!AT253-'Signal Verification1'!AT253)&gt;Constants!$B$17,2,IF(H253&gt;0,1,0))</f>
        <v>2</v>
      </c>
      <c r="H253">
        <f>IF(G252=2,ROUND(Constants!$B$18*(1000/150),0),IF(H252&gt;0,H252-1,0))</f>
        <v>7</v>
      </c>
    </row>
    <row r="254" spans="1:8">
      <c r="A254">
        <v>251</v>
      </c>
      <c r="B254">
        <f>IF(SIGN('Signal Verification0'!AQ254)=SIGN('Signal Verification1'!AQ254),IF(COUNTIF(B247:B253,2)&gt;0,1,0),2)</f>
        <v>0</v>
      </c>
      <c r="C254">
        <f>IF(AND(ABS('Signal Verification0'!AG254)&gt;0,ABS('Signal Verification1'!AG254)&gt;0),IF('Signal Verification0'!AG254&gt;'Signal Verification1'!AG254,IF(ABS('Signal Verification0'!AG253)-ABS('Signal Verification1'!AG254)&gt;Constants!$B$14,IF(AND(ABS(MAX('Signal Verification0'!AG54:AG254)-'Signal Verification0'!AG254)&lt;Constants!$B$15,ABS(MIN('Signal Verification0'!AG54:AG254)-'Signal Verification0'!AG254)&lt;Constants!$B$15),2,IF(D254&gt;0,1,0)),IF(D254&gt;0,1,0)),IF(ABS('Signal Verification1'!AG253)-ABS('Signal Verification0'!AG254)&gt;Constants!$B$14,IF(AND(ABS(MAX('Signal Verification1'!AG54:AG254)-'Signal Verification1'!AG254)&lt;Constants!$B$15,ABS(MIN('Signal Verification1'!AG54:AG254)-'Signal Verification1'!AG254)&lt;Constants!$B$15),2,IF(D254&gt;0,1,0)),IF(D254&gt;0,1,0))),IF(D254&gt;0,1,0))</f>
        <v>2</v>
      </c>
      <c r="D254">
        <f>IF(C253=2,ROUND(5*1000/Constants!$B$11,0),IF(D253&gt;0,D253-1,0))</f>
        <v>100</v>
      </c>
      <c r="E254">
        <f>IF(COUNTIF($D$3:D254,2)&gt;(Constants!$B$16*(1000/150)),2,0)</f>
        <v>0</v>
      </c>
      <c r="F254">
        <f t="shared" si="3"/>
        <v>0</v>
      </c>
      <c r="G254">
        <f>IF(ABS('Signal Verification0'!AT254-'Signal Verification1'!AT254)&gt;Constants!$B$17,2,IF(H254&gt;0,1,0))</f>
        <v>2</v>
      </c>
      <c r="H254">
        <f>IF(G253=2,ROUND(Constants!$B$18*(1000/150),0),IF(H253&gt;0,H253-1,0))</f>
        <v>7</v>
      </c>
    </row>
    <row r="255" spans="1:8">
      <c r="A255">
        <v>252</v>
      </c>
      <c r="B255">
        <f>IF(SIGN('Signal Verification0'!AQ255)=SIGN('Signal Verification1'!AQ255),IF(COUNTIF(B248:B254,2)&gt;0,1,0),2)</f>
        <v>0</v>
      </c>
      <c r="C255">
        <f>IF(AND(ABS('Signal Verification0'!AG255)&gt;0,ABS('Signal Verification1'!AG255)&gt;0),IF('Signal Verification0'!AG255&gt;'Signal Verification1'!AG255,IF(ABS('Signal Verification0'!AG254)-ABS('Signal Verification1'!AG255)&gt;Constants!$B$14,IF(AND(ABS(MAX('Signal Verification0'!AG55:AG255)-'Signal Verification0'!AG255)&lt;Constants!$B$15,ABS(MIN('Signal Verification0'!AG55:AG255)-'Signal Verification0'!AG255)&lt;Constants!$B$15),2,IF(D255&gt;0,1,0)),IF(D255&gt;0,1,0)),IF(ABS('Signal Verification1'!AG254)-ABS('Signal Verification0'!AG255)&gt;Constants!$B$14,IF(AND(ABS(MAX('Signal Verification1'!AG55:AG255)-'Signal Verification1'!AG255)&lt;Constants!$B$15,ABS(MIN('Signal Verification1'!AG55:AG255)-'Signal Verification1'!AG255)&lt;Constants!$B$15),2,IF(D255&gt;0,1,0)),IF(D255&gt;0,1,0))),IF(D255&gt;0,1,0))</f>
        <v>2</v>
      </c>
      <c r="D255">
        <f>IF(C254=2,ROUND(5*1000/Constants!$B$11,0),IF(D254&gt;0,D254-1,0))</f>
        <v>100</v>
      </c>
      <c r="E255">
        <f>IF(COUNTIF($D$3:D255,2)&gt;(Constants!$B$16*(1000/150)),2,0)</f>
        <v>0</v>
      </c>
      <c r="F255">
        <f t="shared" si="3"/>
        <v>0</v>
      </c>
      <c r="G255">
        <f>IF(ABS('Signal Verification0'!AT255-'Signal Verification1'!AT255)&gt;Constants!$B$17,2,IF(H255&gt;0,1,0))</f>
        <v>2</v>
      </c>
      <c r="H255">
        <f>IF(G254=2,ROUND(Constants!$B$18*(1000/150),0),IF(H254&gt;0,H254-1,0))</f>
        <v>7</v>
      </c>
    </row>
    <row r="256" spans="1:8">
      <c r="A256">
        <v>253</v>
      </c>
      <c r="B256">
        <f>IF(SIGN('Signal Verification0'!AQ256)=SIGN('Signal Verification1'!AQ256),IF(COUNTIF(B249:B255,2)&gt;0,1,0),2)</f>
        <v>0</v>
      </c>
      <c r="C256">
        <f>IF(AND(ABS('Signal Verification0'!AG256)&gt;0,ABS('Signal Verification1'!AG256)&gt;0),IF('Signal Verification0'!AG256&gt;'Signal Verification1'!AG256,IF(ABS('Signal Verification0'!AG255)-ABS('Signal Verification1'!AG256)&gt;Constants!$B$14,IF(AND(ABS(MAX('Signal Verification0'!AG56:AG256)-'Signal Verification0'!AG256)&lt;Constants!$B$15,ABS(MIN('Signal Verification0'!AG56:AG256)-'Signal Verification0'!AG256)&lt;Constants!$B$15),2,IF(D256&gt;0,1,0)),IF(D256&gt;0,1,0)),IF(ABS('Signal Verification1'!AG255)-ABS('Signal Verification0'!AG256)&gt;Constants!$B$14,IF(AND(ABS(MAX('Signal Verification1'!AG56:AG256)-'Signal Verification1'!AG256)&lt;Constants!$B$15,ABS(MIN('Signal Verification1'!AG56:AG256)-'Signal Verification1'!AG256)&lt;Constants!$B$15),2,IF(D256&gt;0,1,0)),IF(D256&gt;0,1,0))),IF(D256&gt;0,1,0))</f>
        <v>2</v>
      </c>
      <c r="D256">
        <f>IF(C255=2,ROUND(5*1000/Constants!$B$11,0),IF(D255&gt;0,D255-1,0))</f>
        <v>100</v>
      </c>
      <c r="E256">
        <f>IF(COUNTIF($D$3:D256,2)&gt;(Constants!$B$16*(1000/150)),2,0)</f>
        <v>0</v>
      </c>
      <c r="F256">
        <f t="shared" si="3"/>
        <v>0</v>
      </c>
      <c r="G256">
        <f>IF(ABS('Signal Verification0'!AT256-'Signal Verification1'!AT256)&gt;Constants!$B$17,2,IF(H256&gt;0,1,0))</f>
        <v>2</v>
      </c>
      <c r="H256">
        <f>IF(G255=2,ROUND(Constants!$B$18*(1000/150),0),IF(H255&gt;0,H255-1,0))</f>
        <v>7</v>
      </c>
    </row>
    <row r="257" spans="1:8">
      <c r="A257">
        <v>254</v>
      </c>
      <c r="B257">
        <f>IF(SIGN('Signal Verification0'!AQ257)=SIGN('Signal Verification1'!AQ257),IF(COUNTIF(B250:B256,2)&gt;0,1,0),2)</f>
        <v>0</v>
      </c>
      <c r="C257">
        <f>IF(AND(ABS('Signal Verification0'!AG257)&gt;0,ABS('Signal Verification1'!AG257)&gt;0),IF('Signal Verification0'!AG257&gt;'Signal Verification1'!AG257,IF(ABS('Signal Verification0'!AG256)-ABS('Signal Verification1'!AG257)&gt;Constants!$B$14,IF(AND(ABS(MAX('Signal Verification0'!AG57:AG257)-'Signal Verification0'!AG257)&lt;Constants!$B$15,ABS(MIN('Signal Verification0'!AG57:AG257)-'Signal Verification0'!AG257)&lt;Constants!$B$15),2,IF(D257&gt;0,1,0)),IF(D257&gt;0,1,0)),IF(ABS('Signal Verification1'!AG256)-ABS('Signal Verification0'!AG257)&gt;Constants!$B$14,IF(AND(ABS(MAX('Signal Verification1'!AG57:AG257)-'Signal Verification1'!AG257)&lt;Constants!$B$15,ABS(MIN('Signal Verification1'!AG57:AG257)-'Signal Verification1'!AG257)&lt;Constants!$B$15),2,IF(D257&gt;0,1,0)),IF(D257&gt;0,1,0))),IF(D257&gt;0,1,0))</f>
        <v>2</v>
      </c>
      <c r="D257">
        <f>IF(C256=2,ROUND(5*1000/Constants!$B$11,0),IF(D256&gt;0,D256-1,0))</f>
        <v>100</v>
      </c>
      <c r="E257">
        <f>IF(COUNTIF($D$3:D257,2)&gt;(Constants!$B$16*(1000/150)),2,0)</f>
        <v>0</v>
      </c>
      <c r="F257">
        <f t="shared" si="3"/>
        <v>0</v>
      </c>
      <c r="G257">
        <f>IF(ABS('Signal Verification0'!AT257-'Signal Verification1'!AT257)&gt;Constants!$B$17,2,IF(H257&gt;0,1,0))</f>
        <v>2</v>
      </c>
      <c r="H257">
        <f>IF(G256=2,ROUND(Constants!$B$18*(1000/150),0),IF(H256&gt;0,H256-1,0))</f>
        <v>7</v>
      </c>
    </row>
    <row r="258" spans="1:8">
      <c r="A258">
        <v>255</v>
      </c>
      <c r="B258">
        <f>IF(SIGN('Signal Verification0'!AQ258)=SIGN('Signal Verification1'!AQ258),IF(COUNTIF(B251:B257,2)&gt;0,1,0),2)</f>
        <v>0</v>
      </c>
      <c r="C258">
        <f>IF(AND(ABS('Signal Verification0'!AG258)&gt;0,ABS('Signal Verification1'!AG258)&gt;0),IF('Signal Verification0'!AG258&gt;'Signal Verification1'!AG258,IF(ABS('Signal Verification0'!AG257)-ABS('Signal Verification1'!AG258)&gt;Constants!$B$14,IF(AND(ABS(MAX('Signal Verification0'!AG58:AG258)-'Signal Verification0'!AG258)&lt;Constants!$B$15,ABS(MIN('Signal Verification0'!AG58:AG258)-'Signal Verification0'!AG258)&lt;Constants!$B$15),2,IF(D258&gt;0,1,0)),IF(D258&gt;0,1,0)),IF(ABS('Signal Verification1'!AG257)-ABS('Signal Verification0'!AG258)&gt;Constants!$B$14,IF(AND(ABS(MAX('Signal Verification1'!AG58:AG258)-'Signal Verification1'!AG258)&lt;Constants!$B$15,ABS(MIN('Signal Verification1'!AG58:AG258)-'Signal Verification1'!AG258)&lt;Constants!$B$15),2,IF(D258&gt;0,1,0)),IF(D258&gt;0,1,0))),IF(D258&gt;0,1,0))</f>
        <v>2</v>
      </c>
      <c r="D258">
        <f>IF(C257=2,ROUND(5*1000/Constants!$B$11,0),IF(D257&gt;0,D257-1,0))</f>
        <v>100</v>
      </c>
      <c r="E258">
        <f>IF(COUNTIF($D$3:D258,2)&gt;(Constants!$B$16*(1000/150)),2,0)</f>
        <v>0</v>
      </c>
      <c r="F258">
        <f t="shared" si="3"/>
        <v>0</v>
      </c>
      <c r="G258">
        <f>IF(ABS('Signal Verification0'!AT258-'Signal Verification1'!AT258)&gt;Constants!$B$17,2,IF(H258&gt;0,1,0))</f>
        <v>2</v>
      </c>
      <c r="H258">
        <f>IF(G257=2,ROUND(Constants!$B$18*(1000/150),0),IF(H257&gt;0,H257-1,0))</f>
        <v>7</v>
      </c>
    </row>
    <row r="259" spans="1:8">
      <c r="A259">
        <v>256</v>
      </c>
      <c r="B259">
        <f>IF(SIGN('Signal Verification0'!AQ259)=SIGN('Signal Verification1'!AQ259),IF(COUNTIF(B252:B258,2)&gt;0,1,0),2)</f>
        <v>0</v>
      </c>
      <c r="C259">
        <f>IF(AND(ABS('Signal Verification0'!AG259)&gt;0,ABS('Signal Verification1'!AG259)&gt;0),IF('Signal Verification0'!AG259&gt;'Signal Verification1'!AG259,IF(ABS('Signal Verification0'!AG258)-ABS('Signal Verification1'!AG259)&gt;Constants!$B$14,IF(AND(ABS(MAX('Signal Verification0'!AG59:AG259)-'Signal Verification0'!AG259)&lt;Constants!$B$15,ABS(MIN('Signal Verification0'!AG59:AG259)-'Signal Verification0'!AG259)&lt;Constants!$B$15),2,IF(D259&gt;0,1,0)),IF(D259&gt;0,1,0)),IF(ABS('Signal Verification1'!AG258)-ABS('Signal Verification0'!AG259)&gt;Constants!$B$14,IF(AND(ABS(MAX('Signal Verification1'!AG59:AG259)-'Signal Verification1'!AG259)&lt;Constants!$B$15,ABS(MIN('Signal Verification1'!AG59:AG259)-'Signal Verification1'!AG259)&lt;Constants!$B$15),2,IF(D259&gt;0,1,0)),IF(D259&gt;0,1,0))),IF(D259&gt;0,1,0))</f>
        <v>2</v>
      </c>
      <c r="D259">
        <f>IF(C258=2,ROUND(5*1000/Constants!$B$11,0),IF(D258&gt;0,D258-1,0))</f>
        <v>100</v>
      </c>
      <c r="E259">
        <f>IF(COUNTIF($D$3:D259,2)&gt;(Constants!$B$16*(1000/150)),2,0)</f>
        <v>0</v>
      </c>
      <c r="F259">
        <f t="shared" si="3"/>
        <v>0</v>
      </c>
      <c r="G259">
        <f>IF(ABS('Signal Verification0'!AT259-'Signal Verification1'!AT259)&gt;Constants!$B$17,2,IF(H259&gt;0,1,0))</f>
        <v>2</v>
      </c>
      <c r="H259">
        <f>IF(G258=2,ROUND(Constants!$B$18*(1000/150),0),IF(H258&gt;0,H258-1,0))</f>
        <v>7</v>
      </c>
    </row>
    <row r="260" spans="1:8">
      <c r="A260">
        <v>257</v>
      </c>
      <c r="B260">
        <f>IF(SIGN('Signal Verification0'!AQ260)=SIGN('Signal Verification1'!AQ260),IF(COUNTIF(B253:B259,2)&gt;0,1,0),2)</f>
        <v>0</v>
      </c>
      <c r="C260">
        <f>IF(AND(ABS('Signal Verification0'!AG260)&gt;0,ABS('Signal Verification1'!AG260)&gt;0),IF('Signal Verification0'!AG260&gt;'Signal Verification1'!AG260,IF(ABS('Signal Verification0'!AG259)-ABS('Signal Verification1'!AG260)&gt;Constants!$B$14,IF(AND(ABS(MAX('Signal Verification0'!AG60:AG260)-'Signal Verification0'!AG260)&lt;Constants!$B$15,ABS(MIN('Signal Verification0'!AG60:AG260)-'Signal Verification0'!AG260)&lt;Constants!$B$15),2,IF(D260&gt;0,1,0)),IF(D260&gt;0,1,0)),IF(ABS('Signal Verification1'!AG259)-ABS('Signal Verification0'!AG260)&gt;Constants!$B$14,IF(AND(ABS(MAX('Signal Verification1'!AG60:AG260)-'Signal Verification1'!AG260)&lt;Constants!$B$15,ABS(MIN('Signal Verification1'!AG60:AG260)-'Signal Verification1'!AG260)&lt;Constants!$B$15),2,IF(D260&gt;0,1,0)),IF(D260&gt;0,1,0))),IF(D260&gt;0,1,0))</f>
        <v>2</v>
      </c>
      <c r="D260">
        <f>IF(C259=2,ROUND(5*1000/Constants!$B$11,0),IF(D259&gt;0,D259-1,0))</f>
        <v>100</v>
      </c>
      <c r="E260">
        <f>IF(COUNTIF($D$3:D260,2)&gt;(Constants!$B$16*(1000/150)),2,0)</f>
        <v>0</v>
      </c>
      <c r="F260">
        <f t="shared" si="3"/>
        <v>0</v>
      </c>
      <c r="G260">
        <f>IF(ABS('Signal Verification0'!AT260-'Signal Verification1'!AT260)&gt;Constants!$B$17,2,IF(H260&gt;0,1,0))</f>
        <v>2</v>
      </c>
      <c r="H260">
        <f>IF(G259=2,ROUND(Constants!$B$18*(1000/150),0),IF(H259&gt;0,H259-1,0))</f>
        <v>7</v>
      </c>
    </row>
    <row r="261" spans="1:8">
      <c r="A261">
        <v>258</v>
      </c>
      <c r="B261">
        <f>IF(SIGN('Signal Verification0'!AQ261)=SIGN('Signal Verification1'!AQ261),IF(COUNTIF(B254:B260,2)&gt;0,1,0),2)</f>
        <v>0</v>
      </c>
      <c r="C261">
        <f>IF(AND(ABS('Signal Verification0'!AG261)&gt;0,ABS('Signal Verification1'!AG261)&gt;0),IF('Signal Verification0'!AG261&gt;'Signal Verification1'!AG261,IF(ABS('Signal Verification0'!AG260)-ABS('Signal Verification1'!AG261)&gt;Constants!$B$14,IF(AND(ABS(MAX('Signal Verification0'!AG61:AG261)-'Signal Verification0'!AG261)&lt;Constants!$B$15,ABS(MIN('Signal Verification0'!AG61:AG261)-'Signal Verification0'!AG261)&lt;Constants!$B$15),2,IF(D261&gt;0,1,0)),IF(D261&gt;0,1,0)),IF(ABS('Signal Verification1'!AG260)-ABS('Signal Verification0'!AG261)&gt;Constants!$B$14,IF(AND(ABS(MAX('Signal Verification1'!AG61:AG261)-'Signal Verification1'!AG261)&lt;Constants!$B$15,ABS(MIN('Signal Verification1'!AG61:AG261)-'Signal Verification1'!AG261)&lt;Constants!$B$15),2,IF(D261&gt;0,1,0)),IF(D261&gt;0,1,0))),IF(D261&gt;0,1,0))</f>
        <v>2</v>
      </c>
      <c r="D261">
        <f>IF(C260=2,ROUND(5*1000/Constants!$B$11,0),IF(D260&gt;0,D260-1,0))</f>
        <v>100</v>
      </c>
      <c r="E261">
        <f>IF(COUNTIF($D$3:D261,2)&gt;(Constants!$B$16*(1000/150)),2,0)</f>
        <v>0</v>
      </c>
      <c r="F261">
        <f t="shared" ref="F261:F324" si="4">IF(OR(F260=2,E261=2),2,0)</f>
        <v>0</v>
      </c>
      <c r="G261">
        <f>IF(ABS('Signal Verification0'!AT261-'Signal Verification1'!AT261)&gt;Constants!$B$17,2,IF(H261&gt;0,1,0))</f>
        <v>2</v>
      </c>
      <c r="H261">
        <f>IF(G260=2,ROUND(Constants!$B$18*(1000/150),0),IF(H260&gt;0,H260-1,0))</f>
        <v>7</v>
      </c>
    </row>
    <row r="262" spans="1:8">
      <c r="A262">
        <v>259</v>
      </c>
      <c r="B262">
        <f>IF(SIGN('Signal Verification0'!AQ262)=SIGN('Signal Verification1'!AQ262),IF(COUNTIF(B255:B261,2)&gt;0,1,0),2)</f>
        <v>0</v>
      </c>
      <c r="C262">
        <f>IF(AND(ABS('Signal Verification0'!AG262)&gt;0,ABS('Signal Verification1'!AG262)&gt;0),IF('Signal Verification0'!AG262&gt;'Signal Verification1'!AG262,IF(ABS('Signal Verification0'!AG261)-ABS('Signal Verification1'!AG262)&gt;Constants!$B$14,IF(AND(ABS(MAX('Signal Verification0'!AG62:AG262)-'Signal Verification0'!AG262)&lt;Constants!$B$15,ABS(MIN('Signal Verification0'!AG62:AG262)-'Signal Verification0'!AG262)&lt;Constants!$B$15),2,IF(D262&gt;0,1,0)),IF(D262&gt;0,1,0)),IF(ABS('Signal Verification1'!AG261)-ABS('Signal Verification0'!AG262)&gt;Constants!$B$14,IF(AND(ABS(MAX('Signal Verification1'!AG62:AG262)-'Signal Verification1'!AG262)&lt;Constants!$B$15,ABS(MIN('Signal Verification1'!AG62:AG262)-'Signal Verification1'!AG262)&lt;Constants!$B$15),2,IF(D262&gt;0,1,0)),IF(D262&gt;0,1,0))),IF(D262&gt;0,1,0))</f>
        <v>2</v>
      </c>
      <c r="D262">
        <f>IF(C261=2,ROUND(5*1000/Constants!$B$11,0),IF(D261&gt;0,D261-1,0))</f>
        <v>100</v>
      </c>
      <c r="E262">
        <f>IF(COUNTIF($D$3:D262,2)&gt;(Constants!$B$16*(1000/150)),2,0)</f>
        <v>0</v>
      </c>
      <c r="F262">
        <f t="shared" si="4"/>
        <v>0</v>
      </c>
      <c r="G262">
        <f>IF(ABS('Signal Verification0'!AT262-'Signal Verification1'!AT262)&gt;Constants!$B$17,2,IF(H262&gt;0,1,0))</f>
        <v>2</v>
      </c>
      <c r="H262">
        <f>IF(G261=2,ROUND(Constants!$B$18*(1000/150),0),IF(H261&gt;0,H261-1,0))</f>
        <v>7</v>
      </c>
    </row>
    <row r="263" spans="1:8">
      <c r="A263">
        <v>260</v>
      </c>
      <c r="B263">
        <f>IF(SIGN('Signal Verification0'!AQ263)=SIGN('Signal Verification1'!AQ263),IF(COUNTIF(B256:B262,2)&gt;0,1,0),2)</f>
        <v>0</v>
      </c>
      <c r="C263">
        <f>IF(AND(ABS('Signal Verification0'!AG263)&gt;0,ABS('Signal Verification1'!AG263)&gt;0),IF('Signal Verification0'!AG263&gt;'Signal Verification1'!AG263,IF(ABS('Signal Verification0'!AG262)-ABS('Signal Verification1'!AG263)&gt;Constants!$B$14,IF(AND(ABS(MAX('Signal Verification0'!AG63:AG263)-'Signal Verification0'!AG263)&lt;Constants!$B$15,ABS(MIN('Signal Verification0'!AG63:AG263)-'Signal Verification0'!AG263)&lt;Constants!$B$15),2,IF(D263&gt;0,1,0)),IF(D263&gt;0,1,0)),IF(ABS('Signal Verification1'!AG262)-ABS('Signal Verification0'!AG263)&gt;Constants!$B$14,IF(AND(ABS(MAX('Signal Verification1'!AG63:AG263)-'Signal Verification1'!AG263)&lt;Constants!$B$15,ABS(MIN('Signal Verification1'!AG63:AG263)-'Signal Verification1'!AG263)&lt;Constants!$B$15),2,IF(D263&gt;0,1,0)),IF(D263&gt;0,1,0))),IF(D263&gt;0,1,0))</f>
        <v>2</v>
      </c>
      <c r="D263">
        <f>IF(C262=2,ROUND(5*1000/Constants!$B$11,0),IF(D262&gt;0,D262-1,0))</f>
        <v>100</v>
      </c>
      <c r="E263">
        <f>IF(COUNTIF($D$3:D263,2)&gt;(Constants!$B$16*(1000/150)),2,0)</f>
        <v>0</v>
      </c>
      <c r="F263">
        <f t="shared" si="4"/>
        <v>0</v>
      </c>
      <c r="G263">
        <f>IF(ABS('Signal Verification0'!AT263-'Signal Verification1'!AT263)&gt;Constants!$B$17,2,IF(H263&gt;0,1,0))</f>
        <v>2</v>
      </c>
      <c r="H263">
        <f>IF(G262=2,ROUND(Constants!$B$18*(1000/150),0),IF(H262&gt;0,H262-1,0))</f>
        <v>7</v>
      </c>
    </row>
    <row r="264" spans="1:8">
      <c r="A264">
        <v>261</v>
      </c>
      <c r="B264">
        <f>IF(SIGN('Signal Verification0'!AQ264)=SIGN('Signal Verification1'!AQ264),IF(COUNTIF(B257:B263,2)&gt;0,1,0),2)</f>
        <v>0</v>
      </c>
      <c r="C264">
        <f>IF(AND(ABS('Signal Verification0'!AG264)&gt;0,ABS('Signal Verification1'!AG264)&gt;0),IF('Signal Verification0'!AG264&gt;'Signal Verification1'!AG264,IF(ABS('Signal Verification0'!AG263)-ABS('Signal Verification1'!AG264)&gt;Constants!$B$14,IF(AND(ABS(MAX('Signal Verification0'!AG64:AG264)-'Signal Verification0'!AG264)&lt;Constants!$B$15,ABS(MIN('Signal Verification0'!AG64:AG264)-'Signal Verification0'!AG264)&lt;Constants!$B$15),2,IF(D264&gt;0,1,0)),IF(D264&gt;0,1,0)),IF(ABS('Signal Verification1'!AG263)-ABS('Signal Verification0'!AG264)&gt;Constants!$B$14,IF(AND(ABS(MAX('Signal Verification1'!AG64:AG264)-'Signal Verification1'!AG264)&lt;Constants!$B$15,ABS(MIN('Signal Verification1'!AG64:AG264)-'Signal Verification1'!AG264)&lt;Constants!$B$15),2,IF(D264&gt;0,1,0)),IF(D264&gt;0,1,0))),IF(D264&gt;0,1,0))</f>
        <v>2</v>
      </c>
      <c r="D264">
        <f>IF(C263=2,ROUND(5*1000/Constants!$B$11,0),IF(D263&gt;0,D263-1,0))</f>
        <v>100</v>
      </c>
      <c r="E264">
        <f>IF(COUNTIF($D$3:D264,2)&gt;(Constants!$B$16*(1000/150)),2,0)</f>
        <v>0</v>
      </c>
      <c r="F264">
        <f t="shared" si="4"/>
        <v>0</v>
      </c>
      <c r="G264">
        <f>IF(ABS('Signal Verification0'!AT264-'Signal Verification1'!AT264)&gt;Constants!$B$17,2,IF(H264&gt;0,1,0))</f>
        <v>2</v>
      </c>
      <c r="H264">
        <f>IF(G263=2,ROUND(Constants!$B$18*(1000/150),0),IF(H263&gt;0,H263-1,0))</f>
        <v>7</v>
      </c>
    </row>
    <row r="265" spans="1:8">
      <c r="A265">
        <v>262</v>
      </c>
      <c r="B265">
        <f>IF(SIGN('Signal Verification0'!AQ265)=SIGN('Signal Verification1'!AQ265),IF(COUNTIF(B258:B264,2)&gt;0,1,0),2)</f>
        <v>0</v>
      </c>
      <c r="C265">
        <f>IF(AND(ABS('Signal Verification0'!AG265)&gt;0,ABS('Signal Verification1'!AG265)&gt;0),IF('Signal Verification0'!AG265&gt;'Signal Verification1'!AG265,IF(ABS('Signal Verification0'!AG264)-ABS('Signal Verification1'!AG265)&gt;Constants!$B$14,IF(AND(ABS(MAX('Signal Verification0'!AG65:AG265)-'Signal Verification0'!AG265)&lt;Constants!$B$15,ABS(MIN('Signal Verification0'!AG65:AG265)-'Signal Verification0'!AG265)&lt;Constants!$B$15),2,IF(D265&gt;0,1,0)),IF(D265&gt;0,1,0)),IF(ABS('Signal Verification1'!AG264)-ABS('Signal Verification0'!AG265)&gt;Constants!$B$14,IF(AND(ABS(MAX('Signal Verification1'!AG65:AG265)-'Signal Verification1'!AG265)&lt;Constants!$B$15,ABS(MIN('Signal Verification1'!AG65:AG265)-'Signal Verification1'!AG265)&lt;Constants!$B$15),2,IF(D265&gt;0,1,0)),IF(D265&gt;0,1,0))),IF(D265&gt;0,1,0))</f>
        <v>2</v>
      </c>
      <c r="D265">
        <f>IF(C264=2,ROUND(5*1000/Constants!$B$11,0),IF(D264&gt;0,D264-1,0))</f>
        <v>100</v>
      </c>
      <c r="E265">
        <f>IF(COUNTIF($D$3:D265,2)&gt;(Constants!$B$16*(1000/150)),2,0)</f>
        <v>0</v>
      </c>
      <c r="F265">
        <f t="shared" si="4"/>
        <v>0</v>
      </c>
      <c r="G265">
        <f>IF(ABS('Signal Verification0'!AT265-'Signal Verification1'!AT265)&gt;Constants!$B$17,2,IF(H265&gt;0,1,0))</f>
        <v>2</v>
      </c>
      <c r="H265">
        <f>IF(G264=2,ROUND(Constants!$B$18*(1000/150),0),IF(H264&gt;0,H264-1,0))</f>
        <v>7</v>
      </c>
    </row>
    <row r="266" spans="1:8">
      <c r="A266">
        <v>263</v>
      </c>
      <c r="B266">
        <f>IF(SIGN('Signal Verification0'!AQ266)=SIGN('Signal Verification1'!AQ266),IF(COUNTIF(B259:B265,2)&gt;0,1,0),2)</f>
        <v>0</v>
      </c>
      <c r="C266">
        <f>IF(AND(ABS('Signal Verification0'!AG266)&gt;0,ABS('Signal Verification1'!AG266)&gt;0),IF('Signal Verification0'!AG266&gt;'Signal Verification1'!AG266,IF(ABS('Signal Verification0'!AG265)-ABS('Signal Verification1'!AG266)&gt;Constants!$B$14,IF(AND(ABS(MAX('Signal Verification0'!AG66:AG266)-'Signal Verification0'!AG266)&lt;Constants!$B$15,ABS(MIN('Signal Verification0'!AG66:AG266)-'Signal Verification0'!AG266)&lt;Constants!$B$15),2,IF(D266&gt;0,1,0)),IF(D266&gt;0,1,0)),IF(ABS('Signal Verification1'!AG265)-ABS('Signal Verification0'!AG266)&gt;Constants!$B$14,IF(AND(ABS(MAX('Signal Verification1'!AG66:AG266)-'Signal Verification1'!AG266)&lt;Constants!$B$15,ABS(MIN('Signal Verification1'!AG66:AG266)-'Signal Verification1'!AG266)&lt;Constants!$B$15),2,IF(D266&gt;0,1,0)),IF(D266&gt;0,1,0))),IF(D266&gt;0,1,0))</f>
        <v>2</v>
      </c>
      <c r="D266">
        <f>IF(C265=2,ROUND(5*1000/Constants!$B$11,0),IF(D265&gt;0,D265-1,0))</f>
        <v>100</v>
      </c>
      <c r="E266">
        <f>IF(COUNTIF($D$3:D266,2)&gt;(Constants!$B$16*(1000/150)),2,0)</f>
        <v>0</v>
      </c>
      <c r="F266">
        <f t="shared" si="4"/>
        <v>0</v>
      </c>
      <c r="G266">
        <f>IF(ABS('Signal Verification0'!AT266-'Signal Verification1'!AT266)&gt;Constants!$B$17,2,IF(H266&gt;0,1,0))</f>
        <v>2</v>
      </c>
      <c r="H266">
        <f>IF(G265=2,ROUND(Constants!$B$18*(1000/150),0),IF(H265&gt;0,H265-1,0))</f>
        <v>7</v>
      </c>
    </row>
    <row r="267" spans="1:8">
      <c r="A267">
        <v>264</v>
      </c>
      <c r="B267">
        <f>IF(SIGN('Signal Verification0'!AQ267)=SIGN('Signal Verification1'!AQ267),IF(COUNTIF(B260:B266,2)&gt;0,1,0),2)</f>
        <v>0</v>
      </c>
      <c r="C267">
        <f>IF(AND(ABS('Signal Verification0'!AG267)&gt;0,ABS('Signal Verification1'!AG267)&gt;0),IF('Signal Verification0'!AG267&gt;'Signal Verification1'!AG267,IF(ABS('Signal Verification0'!AG266)-ABS('Signal Verification1'!AG267)&gt;Constants!$B$14,IF(AND(ABS(MAX('Signal Verification0'!AG67:AG267)-'Signal Verification0'!AG267)&lt;Constants!$B$15,ABS(MIN('Signal Verification0'!AG67:AG267)-'Signal Verification0'!AG267)&lt;Constants!$B$15),2,IF(D267&gt;0,1,0)),IF(D267&gt;0,1,0)),IF(ABS('Signal Verification1'!AG266)-ABS('Signal Verification0'!AG267)&gt;Constants!$B$14,IF(AND(ABS(MAX('Signal Verification1'!AG67:AG267)-'Signal Verification1'!AG267)&lt;Constants!$B$15,ABS(MIN('Signal Verification1'!AG67:AG267)-'Signal Verification1'!AG267)&lt;Constants!$B$15),2,IF(D267&gt;0,1,0)),IF(D267&gt;0,1,0))),IF(D267&gt;0,1,0))</f>
        <v>2</v>
      </c>
      <c r="D267">
        <f>IF(C266=2,ROUND(5*1000/Constants!$B$11,0),IF(D266&gt;0,D266-1,0))</f>
        <v>100</v>
      </c>
      <c r="E267">
        <f>IF(COUNTIF($D$3:D267,2)&gt;(Constants!$B$16*(1000/150)),2,0)</f>
        <v>0</v>
      </c>
      <c r="F267">
        <f t="shared" si="4"/>
        <v>0</v>
      </c>
      <c r="G267">
        <f>IF(ABS('Signal Verification0'!AT267-'Signal Verification1'!AT267)&gt;Constants!$B$17,2,IF(H267&gt;0,1,0))</f>
        <v>2</v>
      </c>
      <c r="H267">
        <f>IF(G266=2,ROUND(Constants!$B$18*(1000/150),0),IF(H266&gt;0,H266-1,0))</f>
        <v>7</v>
      </c>
    </row>
    <row r="268" spans="1:8">
      <c r="A268">
        <v>265</v>
      </c>
      <c r="B268">
        <f>IF(SIGN('Signal Verification0'!AQ268)=SIGN('Signal Verification1'!AQ268),IF(COUNTIF(B261:B267,2)&gt;0,1,0),2)</f>
        <v>0</v>
      </c>
      <c r="C268">
        <f>IF(AND(ABS('Signal Verification0'!AG268)&gt;0,ABS('Signal Verification1'!AG268)&gt;0),IF('Signal Verification0'!AG268&gt;'Signal Verification1'!AG268,IF(ABS('Signal Verification0'!AG267)-ABS('Signal Verification1'!AG268)&gt;Constants!$B$14,IF(AND(ABS(MAX('Signal Verification0'!AG68:AG268)-'Signal Verification0'!AG268)&lt;Constants!$B$15,ABS(MIN('Signal Verification0'!AG68:AG268)-'Signal Verification0'!AG268)&lt;Constants!$B$15),2,IF(D268&gt;0,1,0)),IF(D268&gt;0,1,0)),IF(ABS('Signal Verification1'!AG267)-ABS('Signal Verification0'!AG268)&gt;Constants!$B$14,IF(AND(ABS(MAX('Signal Verification1'!AG68:AG268)-'Signal Verification1'!AG268)&lt;Constants!$B$15,ABS(MIN('Signal Verification1'!AG68:AG268)-'Signal Verification1'!AG268)&lt;Constants!$B$15),2,IF(D268&gt;0,1,0)),IF(D268&gt;0,1,0))),IF(D268&gt;0,1,0))</f>
        <v>2</v>
      </c>
      <c r="D268">
        <f>IF(C267=2,ROUND(5*1000/Constants!$B$11,0),IF(D267&gt;0,D267-1,0))</f>
        <v>100</v>
      </c>
      <c r="E268">
        <f>IF(COUNTIF($D$3:D268,2)&gt;(Constants!$B$16*(1000/150)),2,0)</f>
        <v>0</v>
      </c>
      <c r="F268">
        <f t="shared" si="4"/>
        <v>0</v>
      </c>
      <c r="G268">
        <f>IF(ABS('Signal Verification0'!AT268-'Signal Verification1'!AT268)&gt;Constants!$B$17,2,IF(H268&gt;0,1,0))</f>
        <v>2</v>
      </c>
      <c r="H268">
        <f>IF(G267=2,ROUND(Constants!$B$18*(1000/150),0),IF(H267&gt;0,H267-1,0))</f>
        <v>7</v>
      </c>
    </row>
    <row r="269" spans="1:8">
      <c r="A269">
        <v>266</v>
      </c>
      <c r="B269">
        <f>IF(SIGN('Signal Verification0'!AQ269)=SIGN('Signal Verification1'!AQ269),IF(COUNTIF(B262:B268,2)&gt;0,1,0),2)</f>
        <v>0</v>
      </c>
      <c r="C269">
        <f>IF(AND(ABS('Signal Verification0'!AG269)&gt;0,ABS('Signal Verification1'!AG269)&gt;0),IF('Signal Verification0'!AG269&gt;'Signal Verification1'!AG269,IF(ABS('Signal Verification0'!AG268)-ABS('Signal Verification1'!AG269)&gt;Constants!$B$14,IF(AND(ABS(MAX('Signal Verification0'!AG69:AG269)-'Signal Verification0'!AG269)&lt;Constants!$B$15,ABS(MIN('Signal Verification0'!AG69:AG269)-'Signal Verification0'!AG269)&lt;Constants!$B$15),2,IF(D269&gt;0,1,0)),IF(D269&gt;0,1,0)),IF(ABS('Signal Verification1'!AG268)-ABS('Signal Verification0'!AG269)&gt;Constants!$B$14,IF(AND(ABS(MAX('Signal Verification1'!AG69:AG269)-'Signal Verification1'!AG269)&lt;Constants!$B$15,ABS(MIN('Signal Verification1'!AG69:AG269)-'Signal Verification1'!AG269)&lt;Constants!$B$15),2,IF(D269&gt;0,1,0)),IF(D269&gt;0,1,0))),IF(D269&gt;0,1,0))</f>
        <v>2</v>
      </c>
      <c r="D269">
        <f>IF(C268=2,ROUND(5*1000/Constants!$B$11,0),IF(D268&gt;0,D268-1,0))</f>
        <v>100</v>
      </c>
      <c r="E269">
        <f>IF(COUNTIF($D$3:D269,2)&gt;(Constants!$B$16*(1000/150)),2,0)</f>
        <v>0</v>
      </c>
      <c r="F269">
        <f t="shared" si="4"/>
        <v>0</v>
      </c>
      <c r="G269">
        <f>IF(ABS('Signal Verification0'!AT269-'Signal Verification1'!AT269)&gt;Constants!$B$17,2,IF(H269&gt;0,1,0))</f>
        <v>2</v>
      </c>
      <c r="H269">
        <f>IF(G268=2,ROUND(Constants!$B$18*(1000/150),0),IF(H268&gt;0,H268-1,0))</f>
        <v>7</v>
      </c>
    </row>
    <row r="270" spans="1:8">
      <c r="A270">
        <v>267</v>
      </c>
      <c r="B270">
        <f>IF(SIGN('Signal Verification0'!AQ270)=SIGN('Signal Verification1'!AQ270),IF(COUNTIF(B263:B269,2)&gt;0,1,0),2)</f>
        <v>0</v>
      </c>
      <c r="C270">
        <f>IF(AND(ABS('Signal Verification0'!AG270)&gt;0,ABS('Signal Verification1'!AG270)&gt;0),IF('Signal Verification0'!AG270&gt;'Signal Verification1'!AG270,IF(ABS('Signal Verification0'!AG269)-ABS('Signal Verification1'!AG270)&gt;Constants!$B$14,IF(AND(ABS(MAX('Signal Verification0'!AG70:AG270)-'Signal Verification0'!AG270)&lt;Constants!$B$15,ABS(MIN('Signal Verification0'!AG70:AG270)-'Signal Verification0'!AG270)&lt;Constants!$B$15),2,IF(D270&gt;0,1,0)),IF(D270&gt;0,1,0)),IF(ABS('Signal Verification1'!AG269)-ABS('Signal Verification0'!AG270)&gt;Constants!$B$14,IF(AND(ABS(MAX('Signal Verification1'!AG70:AG270)-'Signal Verification1'!AG270)&lt;Constants!$B$15,ABS(MIN('Signal Verification1'!AG70:AG270)-'Signal Verification1'!AG270)&lt;Constants!$B$15),2,IF(D270&gt;0,1,0)),IF(D270&gt;0,1,0))),IF(D270&gt;0,1,0))</f>
        <v>2</v>
      </c>
      <c r="D270">
        <f>IF(C269=2,ROUND(5*1000/Constants!$B$11,0),IF(D269&gt;0,D269-1,0))</f>
        <v>100</v>
      </c>
      <c r="E270">
        <f>IF(COUNTIF($D$3:D270,2)&gt;(Constants!$B$16*(1000/150)),2,0)</f>
        <v>0</v>
      </c>
      <c r="F270">
        <f t="shared" si="4"/>
        <v>0</v>
      </c>
      <c r="G270">
        <f>IF(ABS('Signal Verification0'!AT270-'Signal Verification1'!AT270)&gt;Constants!$B$17,2,IF(H270&gt;0,1,0))</f>
        <v>2</v>
      </c>
      <c r="H270">
        <f>IF(G269=2,ROUND(Constants!$B$18*(1000/150),0),IF(H269&gt;0,H269-1,0))</f>
        <v>7</v>
      </c>
    </row>
    <row r="271" spans="1:8">
      <c r="A271">
        <v>268</v>
      </c>
      <c r="B271">
        <f>IF(SIGN('Signal Verification0'!AQ271)=SIGN('Signal Verification1'!AQ271),IF(COUNTIF(B264:B270,2)&gt;0,1,0),2)</f>
        <v>0</v>
      </c>
      <c r="C271">
        <f>IF(AND(ABS('Signal Verification0'!AG271)&gt;0,ABS('Signal Verification1'!AG271)&gt;0),IF('Signal Verification0'!AG271&gt;'Signal Verification1'!AG271,IF(ABS('Signal Verification0'!AG270)-ABS('Signal Verification1'!AG271)&gt;Constants!$B$14,IF(AND(ABS(MAX('Signal Verification0'!AG71:AG271)-'Signal Verification0'!AG271)&lt;Constants!$B$15,ABS(MIN('Signal Verification0'!AG71:AG271)-'Signal Verification0'!AG271)&lt;Constants!$B$15),2,IF(D271&gt;0,1,0)),IF(D271&gt;0,1,0)),IF(ABS('Signal Verification1'!AG270)-ABS('Signal Verification0'!AG271)&gt;Constants!$B$14,IF(AND(ABS(MAX('Signal Verification1'!AG71:AG271)-'Signal Verification1'!AG271)&lt;Constants!$B$15,ABS(MIN('Signal Verification1'!AG71:AG271)-'Signal Verification1'!AG271)&lt;Constants!$B$15),2,IF(D271&gt;0,1,0)),IF(D271&gt;0,1,0))),IF(D271&gt;0,1,0))</f>
        <v>2</v>
      </c>
      <c r="D271">
        <f>IF(C270=2,ROUND(5*1000/Constants!$B$11,0),IF(D270&gt;0,D270-1,0))</f>
        <v>100</v>
      </c>
      <c r="E271">
        <f>IF(COUNTIF($D$3:D271,2)&gt;(Constants!$B$16*(1000/150)),2,0)</f>
        <v>0</v>
      </c>
      <c r="F271">
        <f t="shared" si="4"/>
        <v>0</v>
      </c>
      <c r="G271">
        <f>IF(ABS('Signal Verification0'!AT271-'Signal Verification1'!AT271)&gt;Constants!$B$17,2,IF(H271&gt;0,1,0))</f>
        <v>2</v>
      </c>
      <c r="H271">
        <f>IF(G270=2,ROUND(Constants!$B$18*(1000/150),0),IF(H270&gt;0,H270-1,0))</f>
        <v>7</v>
      </c>
    </row>
    <row r="272" spans="1:8">
      <c r="A272">
        <v>269</v>
      </c>
      <c r="B272">
        <f>IF(SIGN('Signal Verification0'!AQ272)=SIGN('Signal Verification1'!AQ272),IF(COUNTIF(B265:B271,2)&gt;0,1,0),2)</f>
        <v>0</v>
      </c>
      <c r="C272">
        <f>IF(AND(ABS('Signal Verification0'!AG272)&gt;0,ABS('Signal Verification1'!AG272)&gt;0),IF('Signal Verification0'!AG272&gt;'Signal Verification1'!AG272,IF(ABS('Signal Verification0'!AG271)-ABS('Signal Verification1'!AG272)&gt;Constants!$B$14,IF(AND(ABS(MAX('Signal Verification0'!AG72:AG272)-'Signal Verification0'!AG272)&lt;Constants!$B$15,ABS(MIN('Signal Verification0'!AG72:AG272)-'Signal Verification0'!AG272)&lt;Constants!$B$15),2,IF(D272&gt;0,1,0)),IF(D272&gt;0,1,0)),IF(ABS('Signal Verification1'!AG271)-ABS('Signal Verification0'!AG272)&gt;Constants!$B$14,IF(AND(ABS(MAX('Signal Verification1'!AG72:AG272)-'Signal Verification1'!AG272)&lt;Constants!$B$15,ABS(MIN('Signal Verification1'!AG72:AG272)-'Signal Verification1'!AG272)&lt;Constants!$B$15),2,IF(D272&gt;0,1,0)),IF(D272&gt;0,1,0))),IF(D272&gt;0,1,0))</f>
        <v>2</v>
      </c>
      <c r="D272">
        <f>IF(C271=2,ROUND(5*1000/Constants!$B$11,0),IF(D271&gt;0,D271-1,0))</f>
        <v>100</v>
      </c>
      <c r="E272">
        <f>IF(COUNTIF($D$3:D272,2)&gt;(Constants!$B$16*(1000/150)),2,0)</f>
        <v>0</v>
      </c>
      <c r="F272">
        <f t="shared" si="4"/>
        <v>0</v>
      </c>
      <c r="G272">
        <f>IF(ABS('Signal Verification0'!AT272-'Signal Verification1'!AT272)&gt;Constants!$B$17,2,IF(H272&gt;0,1,0))</f>
        <v>2</v>
      </c>
      <c r="H272">
        <f>IF(G271=2,ROUND(Constants!$B$18*(1000/150),0),IF(H271&gt;0,H271-1,0))</f>
        <v>7</v>
      </c>
    </row>
    <row r="273" spans="1:8">
      <c r="A273">
        <v>270</v>
      </c>
      <c r="B273">
        <f>IF(SIGN('Signal Verification0'!AQ273)=SIGN('Signal Verification1'!AQ273),IF(COUNTIF(B266:B272,2)&gt;0,1,0),2)</f>
        <v>0</v>
      </c>
      <c r="C273">
        <f>IF(AND(ABS('Signal Verification0'!AG273)&gt;0,ABS('Signal Verification1'!AG273)&gt;0),IF('Signal Verification0'!AG273&gt;'Signal Verification1'!AG273,IF(ABS('Signal Verification0'!AG272)-ABS('Signal Verification1'!AG273)&gt;Constants!$B$14,IF(AND(ABS(MAX('Signal Verification0'!AG73:AG273)-'Signal Verification0'!AG273)&lt;Constants!$B$15,ABS(MIN('Signal Verification0'!AG73:AG273)-'Signal Verification0'!AG273)&lt;Constants!$B$15),2,IF(D273&gt;0,1,0)),IF(D273&gt;0,1,0)),IF(ABS('Signal Verification1'!AG272)-ABS('Signal Verification0'!AG273)&gt;Constants!$B$14,IF(AND(ABS(MAX('Signal Verification1'!AG73:AG273)-'Signal Verification1'!AG273)&lt;Constants!$B$15,ABS(MIN('Signal Verification1'!AG73:AG273)-'Signal Verification1'!AG273)&lt;Constants!$B$15),2,IF(D273&gt;0,1,0)),IF(D273&gt;0,1,0))),IF(D273&gt;0,1,0))</f>
        <v>2</v>
      </c>
      <c r="D273">
        <f>IF(C272=2,ROUND(5*1000/Constants!$B$11,0),IF(D272&gt;0,D272-1,0))</f>
        <v>100</v>
      </c>
      <c r="E273">
        <f>IF(COUNTIF($D$3:D273,2)&gt;(Constants!$B$16*(1000/150)),2,0)</f>
        <v>0</v>
      </c>
      <c r="F273">
        <f t="shared" si="4"/>
        <v>0</v>
      </c>
      <c r="G273">
        <f>IF(ABS('Signal Verification0'!AT273-'Signal Verification1'!AT273)&gt;Constants!$B$17,2,IF(H273&gt;0,1,0))</f>
        <v>2</v>
      </c>
      <c r="H273">
        <f>IF(G272=2,ROUND(Constants!$B$18*(1000/150),0),IF(H272&gt;0,H272-1,0))</f>
        <v>7</v>
      </c>
    </row>
    <row r="274" spans="1:8">
      <c r="A274">
        <v>271</v>
      </c>
      <c r="B274">
        <f>IF(SIGN('Signal Verification0'!AQ274)=SIGN('Signal Verification1'!AQ274),IF(COUNTIF(B267:B273,2)&gt;0,1,0),2)</f>
        <v>0</v>
      </c>
      <c r="C274">
        <f>IF(AND(ABS('Signal Verification0'!AG274)&gt;0,ABS('Signal Verification1'!AG274)&gt;0),IF('Signal Verification0'!AG274&gt;'Signal Verification1'!AG274,IF(ABS('Signal Verification0'!AG273)-ABS('Signal Verification1'!AG274)&gt;Constants!$B$14,IF(AND(ABS(MAX('Signal Verification0'!AG74:AG274)-'Signal Verification0'!AG274)&lt;Constants!$B$15,ABS(MIN('Signal Verification0'!AG74:AG274)-'Signal Verification0'!AG274)&lt;Constants!$B$15),2,IF(D274&gt;0,1,0)),IF(D274&gt;0,1,0)),IF(ABS('Signal Verification1'!AG273)-ABS('Signal Verification0'!AG274)&gt;Constants!$B$14,IF(AND(ABS(MAX('Signal Verification1'!AG74:AG274)-'Signal Verification1'!AG274)&lt;Constants!$B$15,ABS(MIN('Signal Verification1'!AG74:AG274)-'Signal Verification1'!AG274)&lt;Constants!$B$15),2,IF(D274&gt;0,1,0)),IF(D274&gt;0,1,0))),IF(D274&gt;0,1,0))</f>
        <v>2</v>
      </c>
      <c r="D274">
        <f>IF(C273=2,ROUND(5*1000/Constants!$B$11,0),IF(D273&gt;0,D273-1,0))</f>
        <v>100</v>
      </c>
      <c r="E274">
        <f>IF(COUNTIF($D$3:D274,2)&gt;(Constants!$B$16*(1000/150)),2,0)</f>
        <v>0</v>
      </c>
      <c r="F274">
        <f t="shared" si="4"/>
        <v>0</v>
      </c>
      <c r="G274">
        <f>IF(ABS('Signal Verification0'!AT274-'Signal Verification1'!AT274)&gt;Constants!$B$17,2,IF(H274&gt;0,1,0))</f>
        <v>2</v>
      </c>
      <c r="H274">
        <f>IF(G273=2,ROUND(Constants!$B$18*(1000/150),0),IF(H273&gt;0,H273-1,0))</f>
        <v>7</v>
      </c>
    </row>
    <row r="275" spans="1:8">
      <c r="A275">
        <v>272</v>
      </c>
      <c r="B275">
        <f>IF(SIGN('Signal Verification0'!AQ275)=SIGN('Signal Verification1'!AQ275),IF(COUNTIF(B268:B274,2)&gt;0,1,0),2)</f>
        <v>0</v>
      </c>
      <c r="C275">
        <f>IF(AND(ABS('Signal Verification0'!AG275)&gt;0,ABS('Signal Verification1'!AG275)&gt;0),IF('Signal Verification0'!AG275&gt;'Signal Verification1'!AG275,IF(ABS('Signal Verification0'!AG274)-ABS('Signal Verification1'!AG275)&gt;Constants!$B$14,IF(AND(ABS(MAX('Signal Verification0'!AG75:AG275)-'Signal Verification0'!AG275)&lt;Constants!$B$15,ABS(MIN('Signal Verification0'!AG75:AG275)-'Signal Verification0'!AG275)&lt;Constants!$B$15),2,IF(D275&gt;0,1,0)),IF(D275&gt;0,1,0)),IF(ABS('Signal Verification1'!AG274)-ABS('Signal Verification0'!AG275)&gt;Constants!$B$14,IF(AND(ABS(MAX('Signal Verification1'!AG75:AG275)-'Signal Verification1'!AG275)&lt;Constants!$B$15,ABS(MIN('Signal Verification1'!AG75:AG275)-'Signal Verification1'!AG275)&lt;Constants!$B$15),2,IF(D275&gt;0,1,0)),IF(D275&gt;0,1,0))),IF(D275&gt;0,1,0))</f>
        <v>2</v>
      </c>
      <c r="D275">
        <f>IF(C274=2,ROUND(5*1000/Constants!$B$11,0),IF(D274&gt;0,D274-1,0))</f>
        <v>100</v>
      </c>
      <c r="E275">
        <f>IF(COUNTIF($D$3:D275,2)&gt;(Constants!$B$16*(1000/150)),2,0)</f>
        <v>0</v>
      </c>
      <c r="F275">
        <f t="shared" si="4"/>
        <v>0</v>
      </c>
      <c r="G275">
        <f>IF(ABS('Signal Verification0'!AT275-'Signal Verification1'!AT275)&gt;Constants!$B$17,2,IF(H275&gt;0,1,0))</f>
        <v>2</v>
      </c>
      <c r="H275">
        <f>IF(G274=2,ROUND(Constants!$B$18*(1000/150),0),IF(H274&gt;0,H274-1,0))</f>
        <v>7</v>
      </c>
    </row>
    <row r="276" spans="1:8">
      <c r="A276">
        <v>273</v>
      </c>
      <c r="B276">
        <f>IF(SIGN('Signal Verification0'!AQ276)=SIGN('Signal Verification1'!AQ276),IF(COUNTIF(B269:B275,2)&gt;0,1,0),2)</f>
        <v>0</v>
      </c>
      <c r="C276">
        <f>IF(AND(ABS('Signal Verification0'!AG276)&gt;0,ABS('Signal Verification1'!AG276)&gt;0),IF('Signal Verification0'!AG276&gt;'Signal Verification1'!AG276,IF(ABS('Signal Verification0'!AG275)-ABS('Signal Verification1'!AG276)&gt;Constants!$B$14,IF(AND(ABS(MAX('Signal Verification0'!AG76:AG276)-'Signal Verification0'!AG276)&lt;Constants!$B$15,ABS(MIN('Signal Verification0'!AG76:AG276)-'Signal Verification0'!AG276)&lt;Constants!$B$15),2,IF(D276&gt;0,1,0)),IF(D276&gt;0,1,0)),IF(ABS('Signal Verification1'!AG275)-ABS('Signal Verification0'!AG276)&gt;Constants!$B$14,IF(AND(ABS(MAX('Signal Verification1'!AG76:AG276)-'Signal Verification1'!AG276)&lt;Constants!$B$15,ABS(MIN('Signal Verification1'!AG76:AG276)-'Signal Verification1'!AG276)&lt;Constants!$B$15),2,IF(D276&gt;0,1,0)),IF(D276&gt;0,1,0))),IF(D276&gt;0,1,0))</f>
        <v>2</v>
      </c>
      <c r="D276">
        <f>IF(C275=2,ROUND(5*1000/Constants!$B$11,0),IF(D275&gt;0,D275-1,0))</f>
        <v>100</v>
      </c>
      <c r="E276">
        <f>IF(COUNTIF($D$3:D276,2)&gt;(Constants!$B$16*(1000/150)),2,0)</f>
        <v>0</v>
      </c>
      <c r="F276">
        <f t="shared" si="4"/>
        <v>0</v>
      </c>
      <c r="G276">
        <f>IF(ABS('Signal Verification0'!AT276-'Signal Verification1'!AT276)&gt;Constants!$B$17,2,IF(H276&gt;0,1,0))</f>
        <v>2</v>
      </c>
      <c r="H276">
        <f>IF(G275=2,ROUND(Constants!$B$18*(1000/150),0),IF(H275&gt;0,H275-1,0))</f>
        <v>7</v>
      </c>
    </row>
    <row r="277" spans="1:8">
      <c r="A277">
        <v>274</v>
      </c>
      <c r="B277">
        <f>IF(SIGN('Signal Verification0'!AQ277)=SIGN('Signal Verification1'!AQ277),IF(COUNTIF(B270:B276,2)&gt;0,1,0),2)</f>
        <v>0</v>
      </c>
      <c r="C277">
        <f>IF(AND(ABS('Signal Verification0'!AG277)&gt;0,ABS('Signal Verification1'!AG277)&gt;0),IF('Signal Verification0'!AG277&gt;'Signal Verification1'!AG277,IF(ABS('Signal Verification0'!AG276)-ABS('Signal Verification1'!AG277)&gt;Constants!$B$14,IF(AND(ABS(MAX('Signal Verification0'!AG77:AG277)-'Signal Verification0'!AG277)&lt;Constants!$B$15,ABS(MIN('Signal Verification0'!AG77:AG277)-'Signal Verification0'!AG277)&lt;Constants!$B$15),2,IF(D277&gt;0,1,0)),IF(D277&gt;0,1,0)),IF(ABS('Signal Verification1'!AG276)-ABS('Signal Verification0'!AG277)&gt;Constants!$B$14,IF(AND(ABS(MAX('Signal Verification1'!AG77:AG277)-'Signal Verification1'!AG277)&lt;Constants!$B$15,ABS(MIN('Signal Verification1'!AG77:AG277)-'Signal Verification1'!AG277)&lt;Constants!$B$15),2,IF(D277&gt;0,1,0)),IF(D277&gt;0,1,0))),IF(D277&gt;0,1,0))</f>
        <v>2</v>
      </c>
      <c r="D277">
        <f>IF(C276=2,ROUND(5*1000/Constants!$B$11,0),IF(D276&gt;0,D276-1,0))</f>
        <v>100</v>
      </c>
      <c r="E277">
        <f>IF(COUNTIF($D$3:D277,2)&gt;(Constants!$B$16*(1000/150)),2,0)</f>
        <v>0</v>
      </c>
      <c r="F277">
        <f t="shared" si="4"/>
        <v>0</v>
      </c>
      <c r="G277">
        <f>IF(ABS('Signal Verification0'!AT277-'Signal Verification1'!AT277)&gt;Constants!$B$17,2,IF(H277&gt;0,1,0))</f>
        <v>2</v>
      </c>
      <c r="H277">
        <f>IF(G276=2,ROUND(Constants!$B$18*(1000/150),0),IF(H276&gt;0,H276-1,0))</f>
        <v>7</v>
      </c>
    </row>
    <row r="278" spans="1:8">
      <c r="A278">
        <v>275</v>
      </c>
      <c r="B278">
        <f>IF(SIGN('Signal Verification0'!AQ278)=SIGN('Signal Verification1'!AQ278),IF(COUNTIF(B271:B277,2)&gt;0,1,0),2)</f>
        <v>0</v>
      </c>
      <c r="C278">
        <f>IF(AND(ABS('Signal Verification0'!AG278)&gt;0,ABS('Signal Verification1'!AG278)&gt;0),IF('Signal Verification0'!AG278&gt;'Signal Verification1'!AG278,IF(ABS('Signal Verification0'!AG277)-ABS('Signal Verification1'!AG278)&gt;Constants!$B$14,IF(AND(ABS(MAX('Signal Verification0'!AG78:AG278)-'Signal Verification0'!AG278)&lt;Constants!$B$15,ABS(MIN('Signal Verification0'!AG78:AG278)-'Signal Verification0'!AG278)&lt;Constants!$B$15),2,IF(D278&gt;0,1,0)),IF(D278&gt;0,1,0)),IF(ABS('Signal Verification1'!AG277)-ABS('Signal Verification0'!AG278)&gt;Constants!$B$14,IF(AND(ABS(MAX('Signal Verification1'!AG78:AG278)-'Signal Verification1'!AG278)&lt;Constants!$B$15,ABS(MIN('Signal Verification1'!AG78:AG278)-'Signal Verification1'!AG278)&lt;Constants!$B$15),2,IF(D278&gt;0,1,0)),IF(D278&gt;0,1,0))),IF(D278&gt;0,1,0))</f>
        <v>2</v>
      </c>
      <c r="D278">
        <f>IF(C277=2,ROUND(5*1000/Constants!$B$11,0),IF(D277&gt;0,D277-1,0))</f>
        <v>100</v>
      </c>
      <c r="E278">
        <f>IF(COUNTIF($D$3:D278,2)&gt;(Constants!$B$16*(1000/150)),2,0)</f>
        <v>0</v>
      </c>
      <c r="F278">
        <f t="shared" si="4"/>
        <v>0</v>
      </c>
      <c r="G278">
        <f>IF(ABS('Signal Verification0'!AT278-'Signal Verification1'!AT278)&gt;Constants!$B$17,2,IF(H278&gt;0,1,0))</f>
        <v>2</v>
      </c>
      <c r="H278">
        <f>IF(G277=2,ROUND(Constants!$B$18*(1000/150),0),IF(H277&gt;0,H277-1,0))</f>
        <v>7</v>
      </c>
    </row>
    <row r="279" spans="1:8">
      <c r="A279">
        <v>276</v>
      </c>
      <c r="B279">
        <f>IF(SIGN('Signal Verification0'!AQ279)=SIGN('Signal Verification1'!AQ279),IF(COUNTIF(B272:B278,2)&gt;0,1,0),2)</f>
        <v>0</v>
      </c>
      <c r="C279">
        <f>IF(AND(ABS('Signal Verification0'!AG279)&gt;0,ABS('Signal Verification1'!AG279)&gt;0),IF('Signal Verification0'!AG279&gt;'Signal Verification1'!AG279,IF(ABS('Signal Verification0'!AG278)-ABS('Signal Verification1'!AG279)&gt;Constants!$B$14,IF(AND(ABS(MAX('Signal Verification0'!AG79:AG279)-'Signal Verification0'!AG279)&lt;Constants!$B$15,ABS(MIN('Signal Verification0'!AG79:AG279)-'Signal Verification0'!AG279)&lt;Constants!$B$15),2,IF(D279&gt;0,1,0)),IF(D279&gt;0,1,0)),IF(ABS('Signal Verification1'!AG278)-ABS('Signal Verification0'!AG279)&gt;Constants!$B$14,IF(AND(ABS(MAX('Signal Verification1'!AG79:AG279)-'Signal Verification1'!AG279)&lt;Constants!$B$15,ABS(MIN('Signal Verification1'!AG79:AG279)-'Signal Verification1'!AG279)&lt;Constants!$B$15),2,IF(D279&gt;0,1,0)),IF(D279&gt;0,1,0))),IF(D279&gt;0,1,0))</f>
        <v>2</v>
      </c>
      <c r="D279">
        <f>IF(C278=2,ROUND(5*1000/Constants!$B$11,0),IF(D278&gt;0,D278-1,0))</f>
        <v>100</v>
      </c>
      <c r="E279">
        <f>IF(COUNTIF($D$3:D279,2)&gt;(Constants!$B$16*(1000/150)),2,0)</f>
        <v>0</v>
      </c>
      <c r="F279">
        <f t="shared" si="4"/>
        <v>0</v>
      </c>
      <c r="G279">
        <f>IF(ABS('Signal Verification0'!AT279-'Signal Verification1'!AT279)&gt;Constants!$B$17,2,IF(H279&gt;0,1,0))</f>
        <v>2</v>
      </c>
      <c r="H279">
        <f>IF(G278=2,ROUND(Constants!$B$18*(1000/150),0),IF(H278&gt;0,H278-1,0))</f>
        <v>7</v>
      </c>
    </row>
    <row r="280" spans="1:8">
      <c r="A280">
        <v>277</v>
      </c>
      <c r="B280">
        <f>IF(SIGN('Signal Verification0'!AQ280)=SIGN('Signal Verification1'!AQ280),IF(COUNTIF(B273:B279,2)&gt;0,1,0),2)</f>
        <v>0</v>
      </c>
      <c r="C280">
        <f>IF(AND(ABS('Signal Verification0'!AG280)&gt;0,ABS('Signal Verification1'!AG280)&gt;0),IF('Signal Verification0'!AG280&gt;'Signal Verification1'!AG280,IF(ABS('Signal Verification0'!AG279)-ABS('Signal Verification1'!AG280)&gt;Constants!$B$14,IF(AND(ABS(MAX('Signal Verification0'!AG80:AG280)-'Signal Verification0'!AG280)&lt;Constants!$B$15,ABS(MIN('Signal Verification0'!AG80:AG280)-'Signal Verification0'!AG280)&lt;Constants!$B$15),2,IF(D280&gt;0,1,0)),IF(D280&gt;0,1,0)),IF(ABS('Signal Verification1'!AG279)-ABS('Signal Verification0'!AG280)&gt;Constants!$B$14,IF(AND(ABS(MAX('Signal Verification1'!AG80:AG280)-'Signal Verification1'!AG280)&lt;Constants!$B$15,ABS(MIN('Signal Verification1'!AG80:AG280)-'Signal Verification1'!AG280)&lt;Constants!$B$15),2,IF(D280&gt;0,1,0)),IF(D280&gt;0,1,0))),IF(D280&gt;0,1,0))</f>
        <v>2</v>
      </c>
      <c r="D280">
        <f>IF(C279=2,ROUND(5*1000/Constants!$B$11,0),IF(D279&gt;0,D279-1,0))</f>
        <v>100</v>
      </c>
      <c r="E280">
        <f>IF(COUNTIF($D$3:D280,2)&gt;(Constants!$B$16*(1000/150)),2,0)</f>
        <v>0</v>
      </c>
      <c r="F280">
        <f t="shared" si="4"/>
        <v>0</v>
      </c>
      <c r="G280">
        <f>IF(ABS('Signal Verification0'!AT280-'Signal Verification1'!AT280)&gt;Constants!$B$17,2,IF(H280&gt;0,1,0))</f>
        <v>2</v>
      </c>
      <c r="H280">
        <f>IF(G279=2,ROUND(Constants!$B$18*(1000/150),0),IF(H279&gt;0,H279-1,0))</f>
        <v>7</v>
      </c>
    </row>
    <row r="281" spans="1:8">
      <c r="A281">
        <v>278</v>
      </c>
      <c r="B281">
        <f>IF(SIGN('Signal Verification0'!AQ281)=SIGN('Signal Verification1'!AQ281),IF(COUNTIF(B274:B280,2)&gt;0,1,0),2)</f>
        <v>0</v>
      </c>
      <c r="C281">
        <f>IF(AND(ABS('Signal Verification0'!AG281)&gt;0,ABS('Signal Verification1'!AG281)&gt;0),IF('Signal Verification0'!AG281&gt;'Signal Verification1'!AG281,IF(ABS('Signal Verification0'!AG280)-ABS('Signal Verification1'!AG281)&gt;Constants!$B$14,IF(AND(ABS(MAX('Signal Verification0'!AG81:AG281)-'Signal Verification0'!AG281)&lt;Constants!$B$15,ABS(MIN('Signal Verification0'!AG81:AG281)-'Signal Verification0'!AG281)&lt;Constants!$B$15),2,IF(D281&gt;0,1,0)),IF(D281&gt;0,1,0)),IF(ABS('Signal Verification1'!AG280)-ABS('Signal Verification0'!AG281)&gt;Constants!$B$14,IF(AND(ABS(MAX('Signal Verification1'!AG81:AG281)-'Signal Verification1'!AG281)&lt;Constants!$B$15,ABS(MIN('Signal Verification1'!AG81:AG281)-'Signal Verification1'!AG281)&lt;Constants!$B$15),2,IF(D281&gt;0,1,0)),IF(D281&gt;0,1,0))),IF(D281&gt;0,1,0))</f>
        <v>2</v>
      </c>
      <c r="D281">
        <f>IF(C280=2,ROUND(5*1000/Constants!$B$11,0),IF(D280&gt;0,D280-1,0))</f>
        <v>100</v>
      </c>
      <c r="E281">
        <f>IF(COUNTIF($D$3:D281,2)&gt;(Constants!$B$16*(1000/150)),2,0)</f>
        <v>0</v>
      </c>
      <c r="F281">
        <f t="shared" si="4"/>
        <v>0</v>
      </c>
      <c r="G281">
        <f>IF(ABS('Signal Verification0'!AT281-'Signal Verification1'!AT281)&gt;Constants!$B$17,2,IF(H281&gt;0,1,0))</f>
        <v>2</v>
      </c>
      <c r="H281">
        <f>IF(G280=2,ROUND(Constants!$B$18*(1000/150),0),IF(H280&gt;0,H280-1,0))</f>
        <v>7</v>
      </c>
    </row>
    <row r="282" spans="1:8">
      <c r="A282">
        <v>279</v>
      </c>
      <c r="B282">
        <f>IF(SIGN('Signal Verification0'!AQ282)=SIGN('Signal Verification1'!AQ282),IF(COUNTIF(B275:B281,2)&gt;0,1,0),2)</f>
        <v>0</v>
      </c>
      <c r="C282">
        <f>IF(AND(ABS('Signal Verification0'!AG282)&gt;0,ABS('Signal Verification1'!AG282)&gt;0),IF('Signal Verification0'!AG282&gt;'Signal Verification1'!AG282,IF(ABS('Signal Verification0'!AG281)-ABS('Signal Verification1'!AG282)&gt;Constants!$B$14,IF(AND(ABS(MAX('Signal Verification0'!AG82:AG282)-'Signal Verification0'!AG282)&lt;Constants!$B$15,ABS(MIN('Signal Verification0'!AG82:AG282)-'Signal Verification0'!AG282)&lt;Constants!$B$15),2,IF(D282&gt;0,1,0)),IF(D282&gt;0,1,0)),IF(ABS('Signal Verification1'!AG281)-ABS('Signal Verification0'!AG282)&gt;Constants!$B$14,IF(AND(ABS(MAX('Signal Verification1'!AG82:AG282)-'Signal Verification1'!AG282)&lt;Constants!$B$15,ABS(MIN('Signal Verification1'!AG82:AG282)-'Signal Verification1'!AG282)&lt;Constants!$B$15),2,IF(D282&gt;0,1,0)),IF(D282&gt;0,1,0))),IF(D282&gt;0,1,0))</f>
        <v>2</v>
      </c>
      <c r="D282">
        <f>IF(C281=2,ROUND(5*1000/Constants!$B$11,0),IF(D281&gt;0,D281-1,0))</f>
        <v>100</v>
      </c>
      <c r="E282">
        <f>IF(COUNTIF($D$3:D282,2)&gt;(Constants!$B$16*(1000/150)),2,0)</f>
        <v>0</v>
      </c>
      <c r="F282">
        <f t="shared" si="4"/>
        <v>0</v>
      </c>
      <c r="G282">
        <f>IF(ABS('Signal Verification0'!AT282-'Signal Verification1'!AT282)&gt;Constants!$B$17,2,IF(H282&gt;0,1,0))</f>
        <v>2</v>
      </c>
      <c r="H282">
        <f>IF(G281=2,ROUND(Constants!$B$18*(1000/150),0),IF(H281&gt;0,H281-1,0))</f>
        <v>7</v>
      </c>
    </row>
    <row r="283" spans="1:8">
      <c r="A283">
        <v>280</v>
      </c>
      <c r="B283">
        <f>IF(SIGN('Signal Verification0'!AQ283)=SIGN('Signal Verification1'!AQ283),IF(COUNTIF(B276:B282,2)&gt;0,1,0),2)</f>
        <v>0</v>
      </c>
      <c r="C283">
        <f>IF(AND(ABS('Signal Verification0'!AG283)&gt;0,ABS('Signal Verification1'!AG283)&gt;0),IF('Signal Verification0'!AG283&gt;'Signal Verification1'!AG283,IF(ABS('Signal Verification0'!AG282)-ABS('Signal Verification1'!AG283)&gt;Constants!$B$14,IF(AND(ABS(MAX('Signal Verification0'!AG83:AG283)-'Signal Verification0'!AG283)&lt;Constants!$B$15,ABS(MIN('Signal Verification0'!AG83:AG283)-'Signal Verification0'!AG283)&lt;Constants!$B$15),2,IF(D283&gt;0,1,0)),IF(D283&gt;0,1,0)),IF(ABS('Signal Verification1'!AG282)-ABS('Signal Verification0'!AG283)&gt;Constants!$B$14,IF(AND(ABS(MAX('Signal Verification1'!AG83:AG283)-'Signal Verification1'!AG283)&lt;Constants!$B$15,ABS(MIN('Signal Verification1'!AG83:AG283)-'Signal Verification1'!AG283)&lt;Constants!$B$15),2,IF(D283&gt;0,1,0)),IF(D283&gt;0,1,0))),IF(D283&gt;0,1,0))</f>
        <v>2</v>
      </c>
      <c r="D283">
        <f>IF(C282=2,ROUND(5*1000/Constants!$B$11,0),IF(D282&gt;0,D282-1,0))</f>
        <v>100</v>
      </c>
      <c r="E283">
        <f>IF(COUNTIF($D$3:D283,2)&gt;(Constants!$B$16*(1000/150)),2,0)</f>
        <v>0</v>
      </c>
      <c r="F283">
        <f t="shared" si="4"/>
        <v>0</v>
      </c>
      <c r="G283">
        <f>IF(ABS('Signal Verification0'!AT283-'Signal Verification1'!AT283)&gt;Constants!$B$17,2,IF(H283&gt;0,1,0))</f>
        <v>2</v>
      </c>
      <c r="H283">
        <f>IF(G282=2,ROUND(Constants!$B$18*(1000/150),0),IF(H282&gt;0,H282-1,0))</f>
        <v>7</v>
      </c>
    </row>
    <row r="284" spans="1:8">
      <c r="A284">
        <v>281</v>
      </c>
      <c r="B284">
        <f>IF(SIGN('Signal Verification0'!AQ284)=SIGN('Signal Verification1'!AQ284),IF(COUNTIF(B277:B283,2)&gt;0,1,0),2)</f>
        <v>0</v>
      </c>
      <c r="C284">
        <f>IF(AND(ABS('Signal Verification0'!AG284)&gt;0,ABS('Signal Verification1'!AG284)&gt;0),IF('Signal Verification0'!AG284&gt;'Signal Verification1'!AG284,IF(ABS('Signal Verification0'!AG283)-ABS('Signal Verification1'!AG284)&gt;Constants!$B$14,IF(AND(ABS(MAX('Signal Verification0'!AG84:AG284)-'Signal Verification0'!AG284)&lt;Constants!$B$15,ABS(MIN('Signal Verification0'!AG84:AG284)-'Signal Verification0'!AG284)&lt;Constants!$B$15),2,IF(D284&gt;0,1,0)),IF(D284&gt;0,1,0)),IF(ABS('Signal Verification1'!AG283)-ABS('Signal Verification0'!AG284)&gt;Constants!$B$14,IF(AND(ABS(MAX('Signal Verification1'!AG84:AG284)-'Signal Verification1'!AG284)&lt;Constants!$B$15,ABS(MIN('Signal Verification1'!AG84:AG284)-'Signal Verification1'!AG284)&lt;Constants!$B$15),2,IF(D284&gt;0,1,0)),IF(D284&gt;0,1,0))),IF(D284&gt;0,1,0))</f>
        <v>2</v>
      </c>
      <c r="D284">
        <f>IF(C283=2,ROUND(5*1000/Constants!$B$11,0),IF(D283&gt;0,D283-1,0))</f>
        <v>100</v>
      </c>
      <c r="E284">
        <f>IF(COUNTIF($D$3:D284,2)&gt;(Constants!$B$16*(1000/150)),2,0)</f>
        <v>0</v>
      </c>
      <c r="F284">
        <f t="shared" si="4"/>
        <v>0</v>
      </c>
      <c r="G284">
        <f>IF(ABS('Signal Verification0'!AT284-'Signal Verification1'!AT284)&gt;Constants!$B$17,2,IF(H284&gt;0,1,0))</f>
        <v>2</v>
      </c>
      <c r="H284">
        <f>IF(G283=2,ROUND(Constants!$B$18*(1000/150),0),IF(H283&gt;0,H283-1,0))</f>
        <v>7</v>
      </c>
    </row>
    <row r="285" spans="1:8">
      <c r="A285">
        <v>282</v>
      </c>
      <c r="B285">
        <f>IF(SIGN('Signal Verification0'!AQ285)=SIGN('Signal Verification1'!AQ285),IF(COUNTIF(B278:B284,2)&gt;0,1,0),2)</f>
        <v>0</v>
      </c>
      <c r="C285">
        <f>IF(AND(ABS('Signal Verification0'!AG285)&gt;0,ABS('Signal Verification1'!AG285)&gt;0),IF('Signal Verification0'!AG285&gt;'Signal Verification1'!AG285,IF(ABS('Signal Verification0'!AG284)-ABS('Signal Verification1'!AG285)&gt;Constants!$B$14,IF(AND(ABS(MAX('Signal Verification0'!AG85:AG285)-'Signal Verification0'!AG285)&lt;Constants!$B$15,ABS(MIN('Signal Verification0'!AG85:AG285)-'Signal Verification0'!AG285)&lt;Constants!$B$15),2,IF(D285&gt;0,1,0)),IF(D285&gt;0,1,0)),IF(ABS('Signal Verification1'!AG284)-ABS('Signal Verification0'!AG285)&gt;Constants!$B$14,IF(AND(ABS(MAX('Signal Verification1'!AG85:AG285)-'Signal Verification1'!AG285)&lt;Constants!$B$15,ABS(MIN('Signal Verification1'!AG85:AG285)-'Signal Verification1'!AG285)&lt;Constants!$B$15),2,IF(D285&gt;0,1,0)),IF(D285&gt;0,1,0))),IF(D285&gt;0,1,0))</f>
        <v>2</v>
      </c>
      <c r="D285">
        <f>IF(C284=2,ROUND(5*1000/Constants!$B$11,0),IF(D284&gt;0,D284-1,0))</f>
        <v>100</v>
      </c>
      <c r="E285">
        <f>IF(COUNTIF($D$3:D285,2)&gt;(Constants!$B$16*(1000/150)),2,0)</f>
        <v>0</v>
      </c>
      <c r="F285">
        <f t="shared" si="4"/>
        <v>0</v>
      </c>
      <c r="G285">
        <f>IF(ABS('Signal Verification0'!AT285-'Signal Verification1'!AT285)&gt;Constants!$B$17,2,IF(H285&gt;0,1,0))</f>
        <v>2</v>
      </c>
      <c r="H285">
        <f>IF(G284=2,ROUND(Constants!$B$18*(1000/150),0),IF(H284&gt;0,H284-1,0))</f>
        <v>7</v>
      </c>
    </row>
    <row r="286" spans="1:8">
      <c r="A286">
        <v>283</v>
      </c>
      <c r="B286">
        <f>IF(SIGN('Signal Verification0'!AQ286)=SIGN('Signal Verification1'!AQ286),IF(COUNTIF(B279:B285,2)&gt;0,1,0),2)</f>
        <v>0</v>
      </c>
      <c r="C286">
        <f>IF(AND(ABS('Signal Verification0'!AG286)&gt;0,ABS('Signal Verification1'!AG286)&gt;0),IF('Signal Verification0'!AG286&gt;'Signal Verification1'!AG286,IF(ABS('Signal Verification0'!AG285)-ABS('Signal Verification1'!AG286)&gt;Constants!$B$14,IF(AND(ABS(MAX('Signal Verification0'!AG86:AG286)-'Signal Verification0'!AG286)&lt;Constants!$B$15,ABS(MIN('Signal Verification0'!AG86:AG286)-'Signal Verification0'!AG286)&lt;Constants!$B$15),2,IF(D286&gt;0,1,0)),IF(D286&gt;0,1,0)),IF(ABS('Signal Verification1'!AG285)-ABS('Signal Verification0'!AG286)&gt;Constants!$B$14,IF(AND(ABS(MAX('Signal Verification1'!AG86:AG286)-'Signal Verification1'!AG286)&lt;Constants!$B$15,ABS(MIN('Signal Verification1'!AG86:AG286)-'Signal Verification1'!AG286)&lt;Constants!$B$15),2,IF(D286&gt;0,1,0)),IF(D286&gt;0,1,0))),IF(D286&gt;0,1,0))</f>
        <v>2</v>
      </c>
      <c r="D286">
        <f>IF(C285=2,ROUND(5*1000/Constants!$B$11,0),IF(D285&gt;0,D285-1,0))</f>
        <v>100</v>
      </c>
      <c r="E286">
        <f>IF(COUNTIF($D$3:D286,2)&gt;(Constants!$B$16*(1000/150)),2,0)</f>
        <v>0</v>
      </c>
      <c r="F286">
        <f t="shared" si="4"/>
        <v>0</v>
      </c>
      <c r="G286">
        <f>IF(ABS('Signal Verification0'!AT286-'Signal Verification1'!AT286)&gt;Constants!$B$17,2,IF(H286&gt;0,1,0))</f>
        <v>2</v>
      </c>
      <c r="H286">
        <f>IF(G285=2,ROUND(Constants!$B$18*(1000/150),0),IF(H285&gt;0,H285-1,0))</f>
        <v>7</v>
      </c>
    </row>
    <row r="287" spans="1:8">
      <c r="A287">
        <v>284</v>
      </c>
      <c r="B287">
        <f>IF(SIGN('Signal Verification0'!AQ287)=SIGN('Signal Verification1'!AQ287),IF(COUNTIF(B280:B286,2)&gt;0,1,0),2)</f>
        <v>0</v>
      </c>
      <c r="C287">
        <f>IF(AND(ABS('Signal Verification0'!AG287)&gt;0,ABS('Signal Verification1'!AG287)&gt;0),IF('Signal Verification0'!AG287&gt;'Signal Verification1'!AG287,IF(ABS('Signal Verification0'!AG286)-ABS('Signal Verification1'!AG287)&gt;Constants!$B$14,IF(AND(ABS(MAX('Signal Verification0'!AG87:AG287)-'Signal Verification0'!AG287)&lt;Constants!$B$15,ABS(MIN('Signal Verification0'!AG87:AG287)-'Signal Verification0'!AG287)&lt;Constants!$B$15),2,IF(D287&gt;0,1,0)),IF(D287&gt;0,1,0)),IF(ABS('Signal Verification1'!AG286)-ABS('Signal Verification0'!AG287)&gt;Constants!$B$14,IF(AND(ABS(MAX('Signal Verification1'!AG87:AG287)-'Signal Verification1'!AG287)&lt;Constants!$B$15,ABS(MIN('Signal Verification1'!AG87:AG287)-'Signal Verification1'!AG287)&lt;Constants!$B$15),2,IF(D287&gt;0,1,0)),IF(D287&gt;0,1,0))),IF(D287&gt;0,1,0))</f>
        <v>2</v>
      </c>
      <c r="D287">
        <f>IF(C286=2,ROUND(5*1000/Constants!$B$11,0),IF(D286&gt;0,D286-1,0))</f>
        <v>100</v>
      </c>
      <c r="E287">
        <f>IF(COUNTIF($D$3:D287,2)&gt;(Constants!$B$16*(1000/150)),2,0)</f>
        <v>0</v>
      </c>
      <c r="F287">
        <f t="shared" si="4"/>
        <v>0</v>
      </c>
      <c r="G287">
        <f>IF(ABS('Signal Verification0'!AT287-'Signal Verification1'!AT287)&gt;Constants!$B$17,2,IF(H287&gt;0,1,0))</f>
        <v>2</v>
      </c>
      <c r="H287">
        <f>IF(G286=2,ROUND(Constants!$B$18*(1000/150),0),IF(H286&gt;0,H286-1,0))</f>
        <v>7</v>
      </c>
    </row>
    <row r="288" spans="1:8">
      <c r="A288">
        <v>285</v>
      </c>
      <c r="B288">
        <f>IF(SIGN('Signal Verification0'!AQ288)=SIGN('Signal Verification1'!AQ288),IF(COUNTIF(B281:B287,2)&gt;0,1,0),2)</f>
        <v>0</v>
      </c>
      <c r="C288">
        <f>IF(AND(ABS('Signal Verification0'!AG288)&gt;0,ABS('Signal Verification1'!AG288)&gt;0),IF('Signal Verification0'!AG288&gt;'Signal Verification1'!AG288,IF(ABS('Signal Verification0'!AG287)-ABS('Signal Verification1'!AG288)&gt;Constants!$B$14,IF(AND(ABS(MAX('Signal Verification0'!AG88:AG288)-'Signal Verification0'!AG288)&lt;Constants!$B$15,ABS(MIN('Signal Verification0'!AG88:AG288)-'Signal Verification0'!AG288)&lt;Constants!$B$15),2,IF(D288&gt;0,1,0)),IF(D288&gt;0,1,0)),IF(ABS('Signal Verification1'!AG287)-ABS('Signal Verification0'!AG288)&gt;Constants!$B$14,IF(AND(ABS(MAX('Signal Verification1'!AG88:AG288)-'Signal Verification1'!AG288)&lt;Constants!$B$15,ABS(MIN('Signal Verification1'!AG88:AG288)-'Signal Verification1'!AG288)&lt;Constants!$B$15),2,IF(D288&gt;0,1,0)),IF(D288&gt;0,1,0))),IF(D288&gt;0,1,0))</f>
        <v>2</v>
      </c>
      <c r="D288">
        <f>IF(C287=2,ROUND(5*1000/Constants!$B$11,0),IF(D287&gt;0,D287-1,0))</f>
        <v>100</v>
      </c>
      <c r="E288">
        <f>IF(COUNTIF($D$3:D288,2)&gt;(Constants!$B$16*(1000/150)),2,0)</f>
        <v>0</v>
      </c>
      <c r="F288">
        <f t="shared" si="4"/>
        <v>0</v>
      </c>
      <c r="G288">
        <f>IF(ABS('Signal Verification0'!AT288-'Signal Verification1'!AT288)&gt;Constants!$B$17,2,IF(H288&gt;0,1,0))</f>
        <v>2</v>
      </c>
      <c r="H288">
        <f>IF(G287=2,ROUND(Constants!$B$18*(1000/150),0),IF(H287&gt;0,H287-1,0))</f>
        <v>7</v>
      </c>
    </row>
    <row r="289" spans="1:8">
      <c r="A289">
        <v>286</v>
      </c>
      <c r="B289">
        <f>IF(SIGN('Signal Verification0'!AQ289)=SIGN('Signal Verification1'!AQ289),IF(COUNTIF(B282:B288,2)&gt;0,1,0),2)</f>
        <v>0</v>
      </c>
      <c r="C289">
        <f>IF(AND(ABS('Signal Verification0'!AG289)&gt;0,ABS('Signal Verification1'!AG289)&gt;0),IF('Signal Verification0'!AG289&gt;'Signal Verification1'!AG289,IF(ABS('Signal Verification0'!AG288)-ABS('Signal Verification1'!AG289)&gt;Constants!$B$14,IF(AND(ABS(MAX('Signal Verification0'!AG89:AG289)-'Signal Verification0'!AG289)&lt;Constants!$B$15,ABS(MIN('Signal Verification0'!AG89:AG289)-'Signal Verification0'!AG289)&lt;Constants!$B$15),2,IF(D289&gt;0,1,0)),IF(D289&gt;0,1,0)),IF(ABS('Signal Verification1'!AG288)-ABS('Signal Verification0'!AG289)&gt;Constants!$B$14,IF(AND(ABS(MAX('Signal Verification1'!AG89:AG289)-'Signal Verification1'!AG289)&lt;Constants!$B$15,ABS(MIN('Signal Verification1'!AG89:AG289)-'Signal Verification1'!AG289)&lt;Constants!$B$15),2,IF(D289&gt;0,1,0)),IF(D289&gt;0,1,0))),IF(D289&gt;0,1,0))</f>
        <v>2</v>
      </c>
      <c r="D289">
        <f>IF(C288=2,ROUND(5*1000/Constants!$B$11,0),IF(D288&gt;0,D288-1,0))</f>
        <v>100</v>
      </c>
      <c r="E289">
        <f>IF(COUNTIF($D$3:D289,2)&gt;(Constants!$B$16*(1000/150)),2,0)</f>
        <v>0</v>
      </c>
      <c r="F289">
        <f t="shared" si="4"/>
        <v>0</v>
      </c>
      <c r="G289">
        <f>IF(ABS('Signal Verification0'!AT289-'Signal Verification1'!AT289)&gt;Constants!$B$17,2,IF(H289&gt;0,1,0))</f>
        <v>2</v>
      </c>
      <c r="H289">
        <f>IF(G288=2,ROUND(Constants!$B$18*(1000/150),0),IF(H288&gt;0,H288-1,0))</f>
        <v>7</v>
      </c>
    </row>
    <row r="290" spans="1:8">
      <c r="A290">
        <v>287</v>
      </c>
      <c r="B290">
        <f>IF(SIGN('Signal Verification0'!AQ290)=SIGN('Signal Verification1'!AQ290),IF(COUNTIF(B283:B289,2)&gt;0,1,0),2)</f>
        <v>0</v>
      </c>
      <c r="C290">
        <f>IF(AND(ABS('Signal Verification0'!AG290)&gt;0,ABS('Signal Verification1'!AG290)&gt;0),IF('Signal Verification0'!AG290&gt;'Signal Verification1'!AG290,IF(ABS('Signal Verification0'!AG289)-ABS('Signal Verification1'!AG290)&gt;Constants!$B$14,IF(AND(ABS(MAX('Signal Verification0'!AG90:AG290)-'Signal Verification0'!AG290)&lt;Constants!$B$15,ABS(MIN('Signal Verification0'!AG90:AG290)-'Signal Verification0'!AG290)&lt;Constants!$B$15),2,IF(D290&gt;0,1,0)),IF(D290&gt;0,1,0)),IF(ABS('Signal Verification1'!AG289)-ABS('Signal Verification0'!AG290)&gt;Constants!$B$14,IF(AND(ABS(MAX('Signal Verification1'!AG90:AG290)-'Signal Verification1'!AG290)&lt;Constants!$B$15,ABS(MIN('Signal Verification1'!AG90:AG290)-'Signal Verification1'!AG290)&lt;Constants!$B$15),2,IF(D290&gt;0,1,0)),IF(D290&gt;0,1,0))),IF(D290&gt;0,1,0))</f>
        <v>2</v>
      </c>
      <c r="D290">
        <f>IF(C289=2,ROUND(5*1000/Constants!$B$11,0),IF(D289&gt;0,D289-1,0))</f>
        <v>100</v>
      </c>
      <c r="E290">
        <f>IF(COUNTIF($D$3:D290,2)&gt;(Constants!$B$16*(1000/150)),2,0)</f>
        <v>0</v>
      </c>
      <c r="F290">
        <f t="shared" si="4"/>
        <v>0</v>
      </c>
      <c r="G290">
        <f>IF(ABS('Signal Verification0'!AT290-'Signal Verification1'!AT290)&gt;Constants!$B$17,2,IF(H290&gt;0,1,0))</f>
        <v>2</v>
      </c>
      <c r="H290">
        <f>IF(G289=2,ROUND(Constants!$B$18*(1000/150),0),IF(H289&gt;0,H289-1,0))</f>
        <v>7</v>
      </c>
    </row>
    <row r="291" spans="1:8">
      <c r="A291">
        <v>288</v>
      </c>
      <c r="B291">
        <f>IF(SIGN('Signal Verification0'!AQ291)=SIGN('Signal Verification1'!AQ291),IF(COUNTIF(B284:B290,2)&gt;0,1,0),2)</f>
        <v>0</v>
      </c>
      <c r="C291">
        <f>IF(AND(ABS('Signal Verification0'!AG291)&gt;0,ABS('Signal Verification1'!AG291)&gt;0),IF('Signal Verification0'!AG291&gt;'Signal Verification1'!AG291,IF(ABS('Signal Verification0'!AG290)-ABS('Signal Verification1'!AG291)&gt;Constants!$B$14,IF(AND(ABS(MAX('Signal Verification0'!AG91:AG291)-'Signal Verification0'!AG291)&lt;Constants!$B$15,ABS(MIN('Signal Verification0'!AG91:AG291)-'Signal Verification0'!AG291)&lt;Constants!$B$15),2,IF(D291&gt;0,1,0)),IF(D291&gt;0,1,0)),IF(ABS('Signal Verification1'!AG290)-ABS('Signal Verification0'!AG291)&gt;Constants!$B$14,IF(AND(ABS(MAX('Signal Verification1'!AG91:AG291)-'Signal Verification1'!AG291)&lt;Constants!$B$15,ABS(MIN('Signal Verification1'!AG91:AG291)-'Signal Verification1'!AG291)&lt;Constants!$B$15),2,IF(D291&gt;0,1,0)),IF(D291&gt;0,1,0))),IF(D291&gt;0,1,0))</f>
        <v>2</v>
      </c>
      <c r="D291">
        <f>IF(C290=2,ROUND(5*1000/Constants!$B$11,0),IF(D290&gt;0,D290-1,0))</f>
        <v>100</v>
      </c>
      <c r="E291">
        <f>IF(COUNTIF($D$3:D291,2)&gt;(Constants!$B$16*(1000/150)),2,0)</f>
        <v>0</v>
      </c>
      <c r="F291">
        <f t="shared" si="4"/>
        <v>0</v>
      </c>
      <c r="G291">
        <f>IF(ABS('Signal Verification0'!AT291-'Signal Verification1'!AT291)&gt;Constants!$B$17,2,IF(H291&gt;0,1,0))</f>
        <v>2</v>
      </c>
      <c r="H291">
        <f>IF(G290=2,ROUND(Constants!$B$18*(1000/150),0),IF(H290&gt;0,H290-1,0))</f>
        <v>7</v>
      </c>
    </row>
    <row r="292" spans="1:8">
      <c r="A292">
        <v>289</v>
      </c>
      <c r="B292">
        <f>IF(SIGN('Signal Verification0'!AQ292)=SIGN('Signal Verification1'!AQ292),IF(COUNTIF(B285:B291,2)&gt;0,1,0),2)</f>
        <v>0</v>
      </c>
      <c r="C292">
        <f>IF(AND(ABS('Signal Verification0'!AG292)&gt;0,ABS('Signal Verification1'!AG292)&gt;0),IF('Signal Verification0'!AG292&gt;'Signal Verification1'!AG292,IF(ABS('Signal Verification0'!AG291)-ABS('Signal Verification1'!AG292)&gt;Constants!$B$14,IF(AND(ABS(MAX('Signal Verification0'!AG92:AG292)-'Signal Verification0'!AG292)&lt;Constants!$B$15,ABS(MIN('Signal Verification0'!AG92:AG292)-'Signal Verification0'!AG292)&lt;Constants!$B$15),2,IF(D292&gt;0,1,0)),IF(D292&gt;0,1,0)),IF(ABS('Signal Verification1'!AG291)-ABS('Signal Verification0'!AG292)&gt;Constants!$B$14,IF(AND(ABS(MAX('Signal Verification1'!AG92:AG292)-'Signal Verification1'!AG292)&lt;Constants!$B$15,ABS(MIN('Signal Verification1'!AG92:AG292)-'Signal Verification1'!AG292)&lt;Constants!$B$15),2,IF(D292&gt;0,1,0)),IF(D292&gt;0,1,0))),IF(D292&gt;0,1,0))</f>
        <v>2</v>
      </c>
      <c r="D292">
        <f>IF(C291=2,ROUND(5*1000/Constants!$B$11,0),IF(D291&gt;0,D291-1,0))</f>
        <v>100</v>
      </c>
      <c r="E292">
        <f>IF(COUNTIF($D$3:D292,2)&gt;(Constants!$B$16*(1000/150)),2,0)</f>
        <v>0</v>
      </c>
      <c r="F292">
        <f t="shared" si="4"/>
        <v>0</v>
      </c>
      <c r="G292">
        <f>IF(ABS('Signal Verification0'!AT292-'Signal Verification1'!AT292)&gt;Constants!$B$17,2,IF(H292&gt;0,1,0))</f>
        <v>2</v>
      </c>
      <c r="H292">
        <f>IF(G291=2,ROUND(Constants!$B$18*(1000/150),0),IF(H291&gt;0,H291-1,0))</f>
        <v>7</v>
      </c>
    </row>
    <row r="293" spans="1:8">
      <c r="A293">
        <v>290</v>
      </c>
      <c r="B293">
        <f>IF(SIGN('Signal Verification0'!AQ293)=SIGN('Signal Verification1'!AQ293),IF(COUNTIF(B286:B292,2)&gt;0,1,0),2)</f>
        <v>0</v>
      </c>
      <c r="C293">
        <f>IF(AND(ABS('Signal Verification0'!AG293)&gt;0,ABS('Signal Verification1'!AG293)&gt;0),IF('Signal Verification0'!AG293&gt;'Signal Verification1'!AG293,IF(ABS('Signal Verification0'!AG292)-ABS('Signal Verification1'!AG293)&gt;Constants!$B$14,IF(AND(ABS(MAX('Signal Verification0'!AG93:AG293)-'Signal Verification0'!AG293)&lt;Constants!$B$15,ABS(MIN('Signal Verification0'!AG93:AG293)-'Signal Verification0'!AG293)&lt;Constants!$B$15),2,IF(D293&gt;0,1,0)),IF(D293&gt;0,1,0)),IF(ABS('Signal Verification1'!AG292)-ABS('Signal Verification0'!AG293)&gt;Constants!$B$14,IF(AND(ABS(MAX('Signal Verification1'!AG93:AG293)-'Signal Verification1'!AG293)&lt;Constants!$B$15,ABS(MIN('Signal Verification1'!AG93:AG293)-'Signal Verification1'!AG293)&lt;Constants!$B$15),2,IF(D293&gt;0,1,0)),IF(D293&gt;0,1,0))),IF(D293&gt;0,1,0))</f>
        <v>2</v>
      </c>
      <c r="D293">
        <f>IF(C292=2,ROUND(5*1000/Constants!$B$11,0),IF(D292&gt;0,D292-1,0))</f>
        <v>100</v>
      </c>
      <c r="E293">
        <f>IF(COUNTIF($D$3:D293,2)&gt;(Constants!$B$16*(1000/150)),2,0)</f>
        <v>0</v>
      </c>
      <c r="F293">
        <f t="shared" si="4"/>
        <v>0</v>
      </c>
      <c r="G293">
        <f>IF(ABS('Signal Verification0'!AT293-'Signal Verification1'!AT293)&gt;Constants!$B$17,2,IF(H293&gt;0,1,0))</f>
        <v>2</v>
      </c>
      <c r="H293">
        <f>IF(G292=2,ROUND(Constants!$B$18*(1000/150),0),IF(H292&gt;0,H292-1,0))</f>
        <v>7</v>
      </c>
    </row>
    <row r="294" spans="1:8">
      <c r="A294">
        <v>291</v>
      </c>
      <c r="B294">
        <f>IF(SIGN('Signal Verification0'!AQ294)=SIGN('Signal Verification1'!AQ294),IF(COUNTIF(B287:B293,2)&gt;0,1,0),2)</f>
        <v>0</v>
      </c>
      <c r="C294">
        <f>IF(AND(ABS('Signal Verification0'!AG294)&gt;0,ABS('Signal Verification1'!AG294)&gt;0),IF('Signal Verification0'!AG294&gt;'Signal Verification1'!AG294,IF(ABS('Signal Verification0'!AG293)-ABS('Signal Verification1'!AG294)&gt;Constants!$B$14,IF(AND(ABS(MAX('Signal Verification0'!AG94:AG294)-'Signal Verification0'!AG294)&lt;Constants!$B$15,ABS(MIN('Signal Verification0'!AG94:AG294)-'Signal Verification0'!AG294)&lt;Constants!$B$15),2,IF(D294&gt;0,1,0)),IF(D294&gt;0,1,0)),IF(ABS('Signal Verification1'!AG293)-ABS('Signal Verification0'!AG294)&gt;Constants!$B$14,IF(AND(ABS(MAX('Signal Verification1'!AG94:AG294)-'Signal Verification1'!AG294)&lt;Constants!$B$15,ABS(MIN('Signal Verification1'!AG94:AG294)-'Signal Verification1'!AG294)&lt;Constants!$B$15),2,IF(D294&gt;0,1,0)),IF(D294&gt;0,1,0))),IF(D294&gt;0,1,0))</f>
        <v>2</v>
      </c>
      <c r="D294">
        <f>IF(C293=2,ROUND(5*1000/Constants!$B$11,0),IF(D293&gt;0,D293-1,0))</f>
        <v>100</v>
      </c>
      <c r="E294">
        <f>IF(COUNTIF($D$3:D294,2)&gt;(Constants!$B$16*(1000/150)),2,0)</f>
        <v>0</v>
      </c>
      <c r="F294">
        <f t="shared" si="4"/>
        <v>0</v>
      </c>
      <c r="G294">
        <f>IF(ABS('Signal Verification0'!AT294-'Signal Verification1'!AT294)&gt;Constants!$B$17,2,IF(H294&gt;0,1,0))</f>
        <v>2</v>
      </c>
      <c r="H294">
        <f>IF(G293=2,ROUND(Constants!$B$18*(1000/150),0),IF(H293&gt;0,H293-1,0))</f>
        <v>7</v>
      </c>
    </row>
    <row r="295" spans="1:8">
      <c r="A295">
        <v>292</v>
      </c>
      <c r="B295">
        <f>IF(SIGN('Signal Verification0'!AQ295)=SIGN('Signal Verification1'!AQ295),IF(COUNTIF(B288:B294,2)&gt;0,1,0),2)</f>
        <v>0</v>
      </c>
      <c r="C295">
        <f>IF(AND(ABS('Signal Verification0'!AG295)&gt;0,ABS('Signal Verification1'!AG295)&gt;0),IF('Signal Verification0'!AG295&gt;'Signal Verification1'!AG295,IF(ABS('Signal Verification0'!AG294)-ABS('Signal Verification1'!AG295)&gt;Constants!$B$14,IF(AND(ABS(MAX('Signal Verification0'!AG95:AG295)-'Signal Verification0'!AG295)&lt;Constants!$B$15,ABS(MIN('Signal Verification0'!AG95:AG295)-'Signal Verification0'!AG295)&lt;Constants!$B$15),2,IF(D295&gt;0,1,0)),IF(D295&gt;0,1,0)),IF(ABS('Signal Verification1'!AG294)-ABS('Signal Verification0'!AG295)&gt;Constants!$B$14,IF(AND(ABS(MAX('Signal Verification1'!AG95:AG295)-'Signal Verification1'!AG295)&lt;Constants!$B$15,ABS(MIN('Signal Verification1'!AG95:AG295)-'Signal Verification1'!AG295)&lt;Constants!$B$15),2,IF(D295&gt;0,1,0)),IF(D295&gt;0,1,0))),IF(D295&gt;0,1,0))</f>
        <v>2</v>
      </c>
      <c r="D295">
        <f>IF(C294=2,ROUND(5*1000/Constants!$B$11,0),IF(D294&gt;0,D294-1,0))</f>
        <v>100</v>
      </c>
      <c r="E295">
        <f>IF(COUNTIF($D$3:D295,2)&gt;(Constants!$B$16*(1000/150)),2,0)</f>
        <v>0</v>
      </c>
      <c r="F295">
        <f t="shared" si="4"/>
        <v>0</v>
      </c>
      <c r="G295">
        <f>IF(ABS('Signal Verification0'!AT295-'Signal Verification1'!AT295)&gt;Constants!$B$17,2,IF(H295&gt;0,1,0))</f>
        <v>2</v>
      </c>
      <c r="H295">
        <f>IF(G294=2,ROUND(Constants!$B$18*(1000/150),0),IF(H294&gt;0,H294-1,0))</f>
        <v>7</v>
      </c>
    </row>
    <row r="296" spans="1:8">
      <c r="A296">
        <v>293</v>
      </c>
      <c r="B296">
        <f>IF(SIGN('Signal Verification0'!AQ296)=SIGN('Signal Verification1'!AQ296),IF(COUNTIF(B289:B295,2)&gt;0,1,0),2)</f>
        <v>0</v>
      </c>
      <c r="C296">
        <f>IF(AND(ABS('Signal Verification0'!AG296)&gt;0,ABS('Signal Verification1'!AG296)&gt;0),IF('Signal Verification0'!AG296&gt;'Signal Verification1'!AG296,IF(ABS('Signal Verification0'!AG295)-ABS('Signal Verification1'!AG296)&gt;Constants!$B$14,IF(AND(ABS(MAX('Signal Verification0'!AG96:AG296)-'Signal Verification0'!AG296)&lt;Constants!$B$15,ABS(MIN('Signal Verification0'!AG96:AG296)-'Signal Verification0'!AG296)&lt;Constants!$B$15),2,IF(D296&gt;0,1,0)),IF(D296&gt;0,1,0)),IF(ABS('Signal Verification1'!AG295)-ABS('Signal Verification0'!AG296)&gt;Constants!$B$14,IF(AND(ABS(MAX('Signal Verification1'!AG96:AG296)-'Signal Verification1'!AG296)&lt;Constants!$B$15,ABS(MIN('Signal Verification1'!AG96:AG296)-'Signal Verification1'!AG296)&lt;Constants!$B$15),2,IF(D296&gt;0,1,0)),IF(D296&gt;0,1,0))),IF(D296&gt;0,1,0))</f>
        <v>2</v>
      </c>
      <c r="D296">
        <f>IF(C295=2,ROUND(5*1000/Constants!$B$11,0),IF(D295&gt;0,D295-1,0))</f>
        <v>100</v>
      </c>
      <c r="E296">
        <f>IF(COUNTIF($D$3:D296,2)&gt;(Constants!$B$16*(1000/150)),2,0)</f>
        <v>0</v>
      </c>
      <c r="F296">
        <f t="shared" si="4"/>
        <v>0</v>
      </c>
      <c r="G296">
        <f>IF(ABS('Signal Verification0'!AT296-'Signal Verification1'!AT296)&gt;Constants!$B$17,2,IF(H296&gt;0,1,0))</f>
        <v>2</v>
      </c>
      <c r="H296">
        <f>IF(G295=2,ROUND(Constants!$B$18*(1000/150),0),IF(H295&gt;0,H295-1,0))</f>
        <v>7</v>
      </c>
    </row>
    <row r="297" spans="1:8">
      <c r="A297">
        <v>294</v>
      </c>
      <c r="B297">
        <f>IF(SIGN('Signal Verification0'!AQ297)=SIGN('Signal Verification1'!AQ297),IF(COUNTIF(B290:B296,2)&gt;0,1,0),2)</f>
        <v>0</v>
      </c>
      <c r="C297">
        <f>IF(AND(ABS('Signal Verification0'!AG297)&gt;0,ABS('Signal Verification1'!AG297)&gt;0),IF('Signal Verification0'!AG297&gt;'Signal Verification1'!AG297,IF(ABS('Signal Verification0'!AG296)-ABS('Signal Verification1'!AG297)&gt;Constants!$B$14,IF(AND(ABS(MAX('Signal Verification0'!AG97:AG297)-'Signal Verification0'!AG297)&lt;Constants!$B$15,ABS(MIN('Signal Verification0'!AG97:AG297)-'Signal Verification0'!AG297)&lt;Constants!$B$15),2,IF(D297&gt;0,1,0)),IF(D297&gt;0,1,0)),IF(ABS('Signal Verification1'!AG296)-ABS('Signal Verification0'!AG297)&gt;Constants!$B$14,IF(AND(ABS(MAX('Signal Verification1'!AG97:AG297)-'Signal Verification1'!AG297)&lt;Constants!$B$15,ABS(MIN('Signal Verification1'!AG97:AG297)-'Signal Verification1'!AG297)&lt;Constants!$B$15),2,IF(D297&gt;0,1,0)),IF(D297&gt;0,1,0))),IF(D297&gt;0,1,0))</f>
        <v>2</v>
      </c>
      <c r="D297">
        <f>IF(C296=2,ROUND(5*1000/Constants!$B$11,0),IF(D296&gt;0,D296-1,0))</f>
        <v>100</v>
      </c>
      <c r="E297">
        <f>IF(COUNTIF($D$3:D297,2)&gt;(Constants!$B$16*(1000/150)),2,0)</f>
        <v>0</v>
      </c>
      <c r="F297">
        <f t="shared" si="4"/>
        <v>0</v>
      </c>
      <c r="G297">
        <f>IF(ABS('Signal Verification0'!AT297-'Signal Verification1'!AT297)&gt;Constants!$B$17,2,IF(H297&gt;0,1,0))</f>
        <v>2</v>
      </c>
      <c r="H297">
        <f>IF(G296=2,ROUND(Constants!$B$18*(1000/150),0),IF(H296&gt;0,H296-1,0))</f>
        <v>7</v>
      </c>
    </row>
    <row r="298" spans="1:8">
      <c r="A298">
        <v>295</v>
      </c>
      <c r="B298">
        <f>IF(SIGN('Signal Verification0'!AQ298)=SIGN('Signal Verification1'!AQ298),IF(COUNTIF(B291:B297,2)&gt;0,1,0),2)</f>
        <v>0</v>
      </c>
      <c r="C298">
        <f>IF(AND(ABS('Signal Verification0'!AG298)&gt;0,ABS('Signal Verification1'!AG298)&gt;0),IF('Signal Verification0'!AG298&gt;'Signal Verification1'!AG298,IF(ABS('Signal Verification0'!AG297)-ABS('Signal Verification1'!AG298)&gt;Constants!$B$14,IF(AND(ABS(MAX('Signal Verification0'!AG98:AG298)-'Signal Verification0'!AG298)&lt;Constants!$B$15,ABS(MIN('Signal Verification0'!AG98:AG298)-'Signal Verification0'!AG298)&lt;Constants!$B$15),2,IF(D298&gt;0,1,0)),IF(D298&gt;0,1,0)),IF(ABS('Signal Verification1'!AG297)-ABS('Signal Verification0'!AG298)&gt;Constants!$B$14,IF(AND(ABS(MAX('Signal Verification1'!AG98:AG298)-'Signal Verification1'!AG298)&lt;Constants!$B$15,ABS(MIN('Signal Verification1'!AG98:AG298)-'Signal Verification1'!AG298)&lt;Constants!$B$15),2,IF(D298&gt;0,1,0)),IF(D298&gt;0,1,0))),IF(D298&gt;0,1,0))</f>
        <v>2</v>
      </c>
      <c r="D298">
        <f>IF(C297=2,ROUND(5*1000/Constants!$B$11,0),IF(D297&gt;0,D297-1,0))</f>
        <v>100</v>
      </c>
      <c r="E298">
        <f>IF(COUNTIF($D$3:D298,2)&gt;(Constants!$B$16*(1000/150)),2,0)</f>
        <v>0</v>
      </c>
      <c r="F298">
        <f t="shared" si="4"/>
        <v>0</v>
      </c>
      <c r="G298">
        <f>IF(ABS('Signal Verification0'!AT298-'Signal Verification1'!AT298)&gt;Constants!$B$17,2,IF(H298&gt;0,1,0))</f>
        <v>2</v>
      </c>
      <c r="H298">
        <f>IF(G297=2,ROUND(Constants!$B$18*(1000/150),0),IF(H297&gt;0,H297-1,0))</f>
        <v>7</v>
      </c>
    </row>
    <row r="299" spans="1:8">
      <c r="A299">
        <v>296</v>
      </c>
      <c r="B299">
        <f>IF(SIGN('Signal Verification0'!AQ299)=SIGN('Signal Verification1'!AQ299),IF(COUNTIF(B292:B298,2)&gt;0,1,0),2)</f>
        <v>0</v>
      </c>
      <c r="C299">
        <f>IF(AND(ABS('Signal Verification0'!AG299)&gt;0,ABS('Signal Verification1'!AG299)&gt;0),IF('Signal Verification0'!AG299&gt;'Signal Verification1'!AG299,IF(ABS('Signal Verification0'!AG298)-ABS('Signal Verification1'!AG299)&gt;Constants!$B$14,IF(AND(ABS(MAX('Signal Verification0'!AG99:AG299)-'Signal Verification0'!AG299)&lt;Constants!$B$15,ABS(MIN('Signal Verification0'!AG99:AG299)-'Signal Verification0'!AG299)&lt;Constants!$B$15),2,IF(D299&gt;0,1,0)),IF(D299&gt;0,1,0)),IF(ABS('Signal Verification1'!AG298)-ABS('Signal Verification0'!AG299)&gt;Constants!$B$14,IF(AND(ABS(MAX('Signal Verification1'!AG99:AG299)-'Signal Verification1'!AG299)&lt;Constants!$B$15,ABS(MIN('Signal Verification1'!AG99:AG299)-'Signal Verification1'!AG299)&lt;Constants!$B$15),2,IF(D299&gt;0,1,0)),IF(D299&gt;0,1,0))),IF(D299&gt;0,1,0))</f>
        <v>2</v>
      </c>
      <c r="D299">
        <f>IF(C298=2,ROUND(5*1000/Constants!$B$11,0),IF(D298&gt;0,D298-1,0))</f>
        <v>100</v>
      </c>
      <c r="E299">
        <f>IF(COUNTIF($D$3:D299,2)&gt;(Constants!$B$16*(1000/150)),2,0)</f>
        <v>0</v>
      </c>
      <c r="F299">
        <f t="shared" si="4"/>
        <v>0</v>
      </c>
      <c r="G299">
        <f>IF(ABS('Signal Verification0'!AT299-'Signal Verification1'!AT299)&gt;Constants!$B$17,2,IF(H299&gt;0,1,0))</f>
        <v>2</v>
      </c>
      <c r="H299">
        <f>IF(G298=2,ROUND(Constants!$B$18*(1000/150),0),IF(H298&gt;0,H298-1,0))</f>
        <v>7</v>
      </c>
    </row>
    <row r="300" spans="1:8">
      <c r="A300">
        <v>297</v>
      </c>
      <c r="B300">
        <f>IF(SIGN('Signal Verification0'!AQ300)=SIGN('Signal Verification1'!AQ300),IF(COUNTIF(B293:B299,2)&gt;0,1,0),2)</f>
        <v>0</v>
      </c>
      <c r="C300">
        <f>IF(AND(ABS('Signal Verification0'!AG300)&gt;0,ABS('Signal Verification1'!AG300)&gt;0),IF('Signal Verification0'!AG300&gt;'Signal Verification1'!AG300,IF(ABS('Signal Verification0'!AG299)-ABS('Signal Verification1'!AG300)&gt;Constants!$B$14,IF(AND(ABS(MAX('Signal Verification0'!AG100:AG300)-'Signal Verification0'!AG300)&lt;Constants!$B$15,ABS(MIN('Signal Verification0'!AG100:AG300)-'Signal Verification0'!AG300)&lt;Constants!$B$15),2,IF(D300&gt;0,1,0)),IF(D300&gt;0,1,0)),IF(ABS('Signal Verification1'!AG299)-ABS('Signal Verification0'!AG300)&gt;Constants!$B$14,IF(AND(ABS(MAX('Signal Verification1'!AG100:AG300)-'Signal Verification1'!AG300)&lt;Constants!$B$15,ABS(MIN('Signal Verification1'!AG100:AG300)-'Signal Verification1'!AG300)&lt;Constants!$B$15),2,IF(D300&gt;0,1,0)),IF(D300&gt;0,1,0))),IF(D300&gt;0,1,0))</f>
        <v>2</v>
      </c>
      <c r="D300">
        <f>IF(C299=2,ROUND(5*1000/Constants!$B$11,0),IF(D299&gt;0,D299-1,0))</f>
        <v>100</v>
      </c>
      <c r="E300">
        <f>IF(COUNTIF($D$3:D300,2)&gt;(Constants!$B$16*(1000/150)),2,0)</f>
        <v>0</v>
      </c>
      <c r="F300">
        <f t="shared" si="4"/>
        <v>0</v>
      </c>
      <c r="G300">
        <f>IF(ABS('Signal Verification0'!AT300-'Signal Verification1'!AT300)&gt;Constants!$B$17,2,IF(H300&gt;0,1,0))</f>
        <v>2</v>
      </c>
      <c r="H300">
        <f>IF(G299=2,ROUND(Constants!$B$18*(1000/150),0),IF(H299&gt;0,H299-1,0))</f>
        <v>7</v>
      </c>
    </row>
    <row r="301" spans="1:8">
      <c r="A301">
        <v>298</v>
      </c>
      <c r="B301">
        <f>IF(SIGN('Signal Verification0'!AQ301)=SIGN('Signal Verification1'!AQ301),IF(COUNTIF(B294:B300,2)&gt;0,1,0),2)</f>
        <v>0</v>
      </c>
      <c r="C301">
        <f>IF(AND(ABS('Signal Verification0'!AG301)&gt;0,ABS('Signal Verification1'!AG301)&gt;0),IF('Signal Verification0'!AG301&gt;'Signal Verification1'!AG301,IF(ABS('Signal Verification0'!AG300)-ABS('Signal Verification1'!AG301)&gt;Constants!$B$14,IF(AND(ABS(MAX('Signal Verification0'!AG101:AG301)-'Signal Verification0'!AG301)&lt;Constants!$B$15,ABS(MIN('Signal Verification0'!AG101:AG301)-'Signal Verification0'!AG301)&lt;Constants!$B$15),2,IF(D301&gt;0,1,0)),IF(D301&gt;0,1,0)),IF(ABS('Signal Verification1'!AG300)-ABS('Signal Verification0'!AG301)&gt;Constants!$B$14,IF(AND(ABS(MAX('Signal Verification1'!AG101:AG301)-'Signal Verification1'!AG301)&lt;Constants!$B$15,ABS(MIN('Signal Verification1'!AG101:AG301)-'Signal Verification1'!AG301)&lt;Constants!$B$15),2,IF(D301&gt;0,1,0)),IF(D301&gt;0,1,0))),IF(D301&gt;0,1,0))</f>
        <v>2</v>
      </c>
      <c r="D301">
        <f>IF(C300=2,ROUND(5*1000/Constants!$B$11,0),IF(D300&gt;0,D300-1,0))</f>
        <v>100</v>
      </c>
      <c r="E301">
        <f>IF(COUNTIF($D$3:D301,2)&gt;(Constants!$B$16*(1000/150)),2,0)</f>
        <v>0</v>
      </c>
      <c r="F301">
        <f t="shared" si="4"/>
        <v>0</v>
      </c>
      <c r="G301">
        <f>IF(ABS('Signal Verification0'!AT301-'Signal Verification1'!AT301)&gt;Constants!$B$17,2,IF(H301&gt;0,1,0))</f>
        <v>2</v>
      </c>
      <c r="H301">
        <f>IF(G300=2,ROUND(Constants!$B$18*(1000/150),0),IF(H300&gt;0,H300-1,0))</f>
        <v>7</v>
      </c>
    </row>
    <row r="302" spans="1:8">
      <c r="A302">
        <v>299</v>
      </c>
      <c r="B302">
        <f>IF(SIGN('Signal Verification0'!AQ302)=SIGN('Signal Verification1'!AQ302),IF(COUNTIF(B295:B301,2)&gt;0,1,0),2)</f>
        <v>0</v>
      </c>
      <c r="C302">
        <f>IF(AND(ABS('Signal Verification0'!AG302)&gt;0,ABS('Signal Verification1'!AG302)&gt;0),IF('Signal Verification0'!AG302&gt;'Signal Verification1'!AG302,IF(ABS('Signal Verification0'!AG301)-ABS('Signal Verification1'!AG302)&gt;Constants!$B$14,IF(AND(ABS(MAX('Signal Verification0'!AG102:AG302)-'Signal Verification0'!AG302)&lt;Constants!$B$15,ABS(MIN('Signal Verification0'!AG102:AG302)-'Signal Verification0'!AG302)&lt;Constants!$B$15),2,IF(D302&gt;0,1,0)),IF(D302&gt;0,1,0)),IF(ABS('Signal Verification1'!AG301)-ABS('Signal Verification0'!AG302)&gt;Constants!$B$14,IF(AND(ABS(MAX('Signal Verification1'!AG102:AG302)-'Signal Verification1'!AG302)&lt;Constants!$B$15,ABS(MIN('Signal Verification1'!AG102:AG302)-'Signal Verification1'!AG302)&lt;Constants!$B$15),2,IF(D302&gt;0,1,0)),IF(D302&gt;0,1,0))),IF(D302&gt;0,1,0))</f>
        <v>2</v>
      </c>
      <c r="D302">
        <f>IF(C301=2,ROUND(5*1000/Constants!$B$11,0),IF(D301&gt;0,D301-1,0))</f>
        <v>100</v>
      </c>
      <c r="E302">
        <f>IF(COUNTIF($D$3:D302,2)&gt;(Constants!$B$16*(1000/150)),2,0)</f>
        <v>0</v>
      </c>
      <c r="F302">
        <f t="shared" si="4"/>
        <v>0</v>
      </c>
      <c r="G302">
        <f>IF(ABS('Signal Verification0'!AT302-'Signal Verification1'!AT302)&gt;Constants!$B$17,2,IF(H302&gt;0,1,0))</f>
        <v>2</v>
      </c>
      <c r="H302">
        <f>IF(G301=2,ROUND(Constants!$B$18*(1000/150),0),IF(H301&gt;0,H301-1,0))</f>
        <v>7</v>
      </c>
    </row>
    <row r="303" spans="1:8">
      <c r="A303">
        <v>300</v>
      </c>
      <c r="B303">
        <f>IF(SIGN('Signal Verification0'!AQ303)=SIGN('Signal Verification1'!AQ303),IF(COUNTIF(B296:B302,2)&gt;0,1,0),2)</f>
        <v>0</v>
      </c>
      <c r="C303">
        <f>IF(AND(ABS('Signal Verification0'!AG303)&gt;0,ABS('Signal Verification1'!AG303)&gt;0),IF('Signal Verification0'!AG303&gt;'Signal Verification1'!AG303,IF(ABS('Signal Verification0'!AG302)-ABS('Signal Verification1'!AG303)&gt;Constants!$B$14,IF(AND(ABS(MAX('Signal Verification0'!AG103:AG303)-'Signal Verification0'!AG303)&lt;Constants!$B$15,ABS(MIN('Signal Verification0'!AG103:AG303)-'Signal Verification0'!AG303)&lt;Constants!$B$15),2,IF(D303&gt;0,1,0)),IF(D303&gt;0,1,0)),IF(ABS('Signal Verification1'!AG302)-ABS('Signal Verification0'!AG303)&gt;Constants!$B$14,IF(AND(ABS(MAX('Signal Verification1'!AG103:AG303)-'Signal Verification1'!AG303)&lt;Constants!$B$15,ABS(MIN('Signal Verification1'!AG103:AG303)-'Signal Verification1'!AG303)&lt;Constants!$B$15),2,IF(D303&gt;0,1,0)),IF(D303&gt;0,1,0))),IF(D303&gt;0,1,0))</f>
        <v>2</v>
      </c>
      <c r="D303">
        <f>IF(C302=2,ROUND(5*1000/Constants!$B$11,0),IF(D302&gt;0,D302-1,0))</f>
        <v>100</v>
      </c>
      <c r="E303">
        <f>IF(COUNTIF($D$3:D303,2)&gt;(Constants!$B$16*(1000/150)),2,0)</f>
        <v>0</v>
      </c>
      <c r="F303">
        <f t="shared" si="4"/>
        <v>0</v>
      </c>
      <c r="G303">
        <f>IF(ABS('Signal Verification0'!AT303-'Signal Verification1'!AT303)&gt;Constants!$B$17,2,IF(H303&gt;0,1,0))</f>
        <v>2</v>
      </c>
      <c r="H303">
        <f>IF(G302=2,ROUND(Constants!$B$18*(1000/150),0),IF(H302&gt;0,H302-1,0))</f>
        <v>7</v>
      </c>
    </row>
    <row r="304" spans="1:8">
      <c r="A304">
        <v>301</v>
      </c>
      <c r="B304">
        <f>IF(SIGN('Signal Verification0'!AQ304)=SIGN('Signal Verification1'!AQ304),IF(COUNTIF(B297:B303,2)&gt;0,1,0),2)</f>
        <v>0</v>
      </c>
      <c r="C304">
        <f>IF(AND(ABS('Signal Verification0'!AG304)&gt;0,ABS('Signal Verification1'!AG304)&gt;0),IF('Signal Verification0'!AG304&gt;'Signal Verification1'!AG304,IF(ABS('Signal Verification0'!AG303)-ABS('Signal Verification1'!AG304)&gt;Constants!$B$14,IF(AND(ABS(MAX('Signal Verification0'!AG104:AG304)-'Signal Verification0'!AG304)&lt;Constants!$B$15,ABS(MIN('Signal Verification0'!AG104:AG304)-'Signal Verification0'!AG304)&lt;Constants!$B$15),2,IF(D304&gt;0,1,0)),IF(D304&gt;0,1,0)),IF(ABS('Signal Verification1'!AG303)-ABS('Signal Verification0'!AG304)&gt;Constants!$B$14,IF(AND(ABS(MAX('Signal Verification1'!AG104:AG304)-'Signal Verification1'!AG304)&lt;Constants!$B$15,ABS(MIN('Signal Verification1'!AG104:AG304)-'Signal Verification1'!AG304)&lt;Constants!$B$15),2,IF(D304&gt;0,1,0)),IF(D304&gt;0,1,0))),IF(D304&gt;0,1,0))</f>
        <v>2</v>
      </c>
      <c r="D304">
        <f>IF(C303=2,ROUND(5*1000/Constants!$B$11,0),IF(D303&gt;0,D303-1,0))</f>
        <v>100</v>
      </c>
      <c r="E304">
        <f>IF(COUNTIF($D$3:D304,2)&gt;(Constants!$B$16*(1000/150)),2,0)</f>
        <v>0</v>
      </c>
      <c r="F304">
        <f t="shared" si="4"/>
        <v>0</v>
      </c>
      <c r="G304">
        <f>IF(ABS('Signal Verification0'!AT304-'Signal Verification1'!AT304)&gt;Constants!$B$17,2,IF(H304&gt;0,1,0))</f>
        <v>2</v>
      </c>
      <c r="H304">
        <f>IF(G303=2,ROUND(Constants!$B$18*(1000/150),0),IF(H303&gt;0,H303-1,0))</f>
        <v>7</v>
      </c>
    </row>
    <row r="305" spans="1:8">
      <c r="A305">
        <v>302</v>
      </c>
      <c r="B305">
        <f>IF(SIGN('Signal Verification0'!AQ305)=SIGN('Signal Verification1'!AQ305),IF(COUNTIF(B298:B304,2)&gt;0,1,0),2)</f>
        <v>0</v>
      </c>
      <c r="C305">
        <f>IF(AND(ABS('Signal Verification0'!AG305)&gt;0,ABS('Signal Verification1'!AG305)&gt;0),IF('Signal Verification0'!AG305&gt;'Signal Verification1'!AG305,IF(ABS('Signal Verification0'!AG304)-ABS('Signal Verification1'!AG305)&gt;Constants!$B$14,IF(AND(ABS(MAX('Signal Verification0'!AG105:AG305)-'Signal Verification0'!AG305)&lt;Constants!$B$15,ABS(MIN('Signal Verification0'!AG105:AG305)-'Signal Verification0'!AG305)&lt;Constants!$B$15),2,IF(D305&gt;0,1,0)),IF(D305&gt;0,1,0)),IF(ABS('Signal Verification1'!AG304)-ABS('Signal Verification0'!AG305)&gt;Constants!$B$14,IF(AND(ABS(MAX('Signal Verification1'!AG105:AG305)-'Signal Verification1'!AG305)&lt;Constants!$B$15,ABS(MIN('Signal Verification1'!AG105:AG305)-'Signal Verification1'!AG305)&lt;Constants!$B$15),2,IF(D305&gt;0,1,0)),IF(D305&gt;0,1,0))),IF(D305&gt;0,1,0))</f>
        <v>2</v>
      </c>
      <c r="D305">
        <f>IF(C304=2,ROUND(5*1000/Constants!$B$11,0),IF(D304&gt;0,D304-1,0))</f>
        <v>100</v>
      </c>
      <c r="E305">
        <f>IF(COUNTIF($D$3:D305,2)&gt;(Constants!$B$16*(1000/150)),2,0)</f>
        <v>0</v>
      </c>
      <c r="F305">
        <f t="shared" si="4"/>
        <v>0</v>
      </c>
      <c r="G305">
        <f>IF(ABS('Signal Verification0'!AT305-'Signal Verification1'!AT305)&gt;Constants!$B$17,2,IF(H305&gt;0,1,0))</f>
        <v>2</v>
      </c>
      <c r="H305">
        <f>IF(G304=2,ROUND(Constants!$B$18*(1000/150),0),IF(H304&gt;0,H304-1,0))</f>
        <v>7</v>
      </c>
    </row>
    <row r="306" spans="1:8">
      <c r="A306">
        <v>303</v>
      </c>
      <c r="B306">
        <f>IF(SIGN('Signal Verification0'!AQ306)=SIGN('Signal Verification1'!AQ306),IF(COUNTIF(B299:B305,2)&gt;0,1,0),2)</f>
        <v>0</v>
      </c>
      <c r="C306">
        <f>IF(AND(ABS('Signal Verification0'!AG306)&gt;0,ABS('Signal Verification1'!AG306)&gt;0),IF('Signal Verification0'!AG306&gt;'Signal Verification1'!AG306,IF(ABS('Signal Verification0'!AG305)-ABS('Signal Verification1'!AG306)&gt;Constants!$B$14,IF(AND(ABS(MAX('Signal Verification0'!AG106:AG306)-'Signal Verification0'!AG306)&lt;Constants!$B$15,ABS(MIN('Signal Verification0'!AG106:AG306)-'Signal Verification0'!AG306)&lt;Constants!$B$15),2,IF(D306&gt;0,1,0)),IF(D306&gt;0,1,0)),IF(ABS('Signal Verification1'!AG305)-ABS('Signal Verification0'!AG306)&gt;Constants!$B$14,IF(AND(ABS(MAX('Signal Verification1'!AG106:AG306)-'Signal Verification1'!AG306)&lt;Constants!$B$15,ABS(MIN('Signal Verification1'!AG106:AG306)-'Signal Verification1'!AG306)&lt;Constants!$B$15),2,IF(D306&gt;0,1,0)),IF(D306&gt;0,1,0))),IF(D306&gt;0,1,0))</f>
        <v>2</v>
      </c>
      <c r="D306">
        <f>IF(C305=2,ROUND(5*1000/Constants!$B$11,0),IF(D305&gt;0,D305-1,0))</f>
        <v>100</v>
      </c>
      <c r="E306">
        <f>IF(COUNTIF($D$3:D306,2)&gt;(Constants!$B$16*(1000/150)),2,0)</f>
        <v>0</v>
      </c>
      <c r="F306">
        <f t="shared" si="4"/>
        <v>0</v>
      </c>
      <c r="G306">
        <f>IF(ABS('Signal Verification0'!AT306-'Signal Verification1'!AT306)&gt;Constants!$B$17,2,IF(H306&gt;0,1,0))</f>
        <v>2</v>
      </c>
      <c r="H306">
        <f>IF(G305=2,ROUND(Constants!$B$18*(1000/150),0),IF(H305&gt;0,H305-1,0))</f>
        <v>7</v>
      </c>
    </row>
    <row r="307" spans="1:8">
      <c r="A307">
        <v>304</v>
      </c>
      <c r="B307">
        <f>IF(SIGN('Signal Verification0'!AQ307)=SIGN('Signal Verification1'!AQ307),IF(COUNTIF(B300:B306,2)&gt;0,1,0),2)</f>
        <v>0</v>
      </c>
      <c r="C307">
        <f>IF(AND(ABS('Signal Verification0'!AG307)&gt;0,ABS('Signal Verification1'!AG307)&gt;0),IF('Signal Verification0'!AG307&gt;'Signal Verification1'!AG307,IF(ABS('Signal Verification0'!AG306)-ABS('Signal Verification1'!AG307)&gt;Constants!$B$14,IF(AND(ABS(MAX('Signal Verification0'!AG107:AG307)-'Signal Verification0'!AG307)&lt;Constants!$B$15,ABS(MIN('Signal Verification0'!AG107:AG307)-'Signal Verification0'!AG307)&lt;Constants!$B$15),2,IF(D307&gt;0,1,0)),IF(D307&gt;0,1,0)),IF(ABS('Signal Verification1'!AG306)-ABS('Signal Verification0'!AG307)&gt;Constants!$B$14,IF(AND(ABS(MAX('Signal Verification1'!AG107:AG307)-'Signal Verification1'!AG307)&lt;Constants!$B$15,ABS(MIN('Signal Verification1'!AG107:AG307)-'Signal Verification1'!AG307)&lt;Constants!$B$15),2,IF(D307&gt;0,1,0)),IF(D307&gt;0,1,0))),IF(D307&gt;0,1,0))</f>
        <v>2</v>
      </c>
      <c r="D307">
        <f>IF(C306=2,ROUND(5*1000/Constants!$B$11,0),IF(D306&gt;0,D306-1,0))</f>
        <v>100</v>
      </c>
      <c r="E307">
        <f>IF(COUNTIF($D$3:D307,2)&gt;(Constants!$B$16*(1000/150)),2,0)</f>
        <v>0</v>
      </c>
      <c r="F307">
        <f t="shared" si="4"/>
        <v>0</v>
      </c>
      <c r="G307">
        <f>IF(ABS('Signal Verification0'!AT307-'Signal Verification1'!AT307)&gt;Constants!$B$17,2,IF(H307&gt;0,1,0))</f>
        <v>2</v>
      </c>
      <c r="H307">
        <f>IF(G306=2,ROUND(Constants!$B$18*(1000/150),0),IF(H306&gt;0,H306-1,0))</f>
        <v>7</v>
      </c>
    </row>
    <row r="308" spans="1:8">
      <c r="A308">
        <v>305</v>
      </c>
      <c r="B308">
        <f>IF(SIGN('Signal Verification0'!AQ308)=SIGN('Signal Verification1'!AQ308),IF(COUNTIF(B301:B307,2)&gt;0,1,0),2)</f>
        <v>0</v>
      </c>
      <c r="C308">
        <f>IF(AND(ABS('Signal Verification0'!AG308)&gt;0,ABS('Signal Verification1'!AG308)&gt;0),IF('Signal Verification0'!AG308&gt;'Signal Verification1'!AG308,IF(ABS('Signal Verification0'!AG307)-ABS('Signal Verification1'!AG308)&gt;Constants!$B$14,IF(AND(ABS(MAX('Signal Verification0'!AG108:AG308)-'Signal Verification0'!AG308)&lt;Constants!$B$15,ABS(MIN('Signal Verification0'!AG108:AG308)-'Signal Verification0'!AG308)&lt;Constants!$B$15),2,IF(D308&gt;0,1,0)),IF(D308&gt;0,1,0)),IF(ABS('Signal Verification1'!AG307)-ABS('Signal Verification0'!AG308)&gt;Constants!$B$14,IF(AND(ABS(MAX('Signal Verification1'!AG108:AG308)-'Signal Verification1'!AG308)&lt;Constants!$B$15,ABS(MIN('Signal Verification1'!AG108:AG308)-'Signal Verification1'!AG308)&lt;Constants!$B$15),2,IF(D308&gt;0,1,0)),IF(D308&gt;0,1,0))),IF(D308&gt;0,1,0))</f>
        <v>2</v>
      </c>
      <c r="D308">
        <f>IF(C307=2,ROUND(5*1000/Constants!$B$11,0),IF(D307&gt;0,D307-1,0))</f>
        <v>100</v>
      </c>
      <c r="E308">
        <f>IF(COUNTIF($D$3:D308,2)&gt;(Constants!$B$16*(1000/150)),2,0)</f>
        <v>0</v>
      </c>
      <c r="F308">
        <f t="shared" si="4"/>
        <v>0</v>
      </c>
      <c r="G308">
        <f>IF(ABS('Signal Verification0'!AT308-'Signal Verification1'!AT308)&gt;Constants!$B$17,2,IF(H308&gt;0,1,0))</f>
        <v>2</v>
      </c>
      <c r="H308">
        <f>IF(G307=2,ROUND(Constants!$B$18*(1000/150),0),IF(H307&gt;0,H307-1,0))</f>
        <v>7</v>
      </c>
    </row>
    <row r="309" spans="1:8">
      <c r="A309">
        <v>306</v>
      </c>
      <c r="B309">
        <f>IF(SIGN('Signal Verification0'!AQ309)=SIGN('Signal Verification1'!AQ309),IF(COUNTIF(B302:B308,2)&gt;0,1,0),2)</f>
        <v>0</v>
      </c>
      <c r="C309">
        <f>IF(AND(ABS('Signal Verification0'!AG309)&gt;0,ABS('Signal Verification1'!AG309)&gt;0),IF('Signal Verification0'!AG309&gt;'Signal Verification1'!AG309,IF(ABS('Signal Verification0'!AG308)-ABS('Signal Verification1'!AG309)&gt;Constants!$B$14,IF(AND(ABS(MAX('Signal Verification0'!AG109:AG309)-'Signal Verification0'!AG309)&lt;Constants!$B$15,ABS(MIN('Signal Verification0'!AG109:AG309)-'Signal Verification0'!AG309)&lt;Constants!$B$15),2,IF(D309&gt;0,1,0)),IF(D309&gt;0,1,0)),IF(ABS('Signal Verification1'!AG308)-ABS('Signal Verification0'!AG309)&gt;Constants!$B$14,IF(AND(ABS(MAX('Signal Verification1'!AG109:AG309)-'Signal Verification1'!AG309)&lt;Constants!$B$15,ABS(MIN('Signal Verification1'!AG109:AG309)-'Signal Verification1'!AG309)&lt;Constants!$B$15),2,IF(D309&gt;0,1,0)),IF(D309&gt;0,1,0))),IF(D309&gt;0,1,0))</f>
        <v>2</v>
      </c>
      <c r="D309">
        <f>IF(C308=2,ROUND(5*1000/Constants!$B$11,0),IF(D308&gt;0,D308-1,0))</f>
        <v>100</v>
      </c>
      <c r="E309">
        <f>IF(COUNTIF($D$3:D309,2)&gt;(Constants!$B$16*(1000/150)),2,0)</f>
        <v>0</v>
      </c>
      <c r="F309">
        <f t="shared" si="4"/>
        <v>0</v>
      </c>
      <c r="G309">
        <f>IF(ABS('Signal Verification0'!AT309-'Signal Verification1'!AT309)&gt;Constants!$B$17,2,IF(H309&gt;0,1,0))</f>
        <v>2</v>
      </c>
      <c r="H309">
        <f>IF(G308=2,ROUND(Constants!$B$18*(1000/150),0),IF(H308&gt;0,H308-1,0))</f>
        <v>7</v>
      </c>
    </row>
    <row r="310" spans="1:8">
      <c r="A310">
        <v>307</v>
      </c>
      <c r="B310">
        <f>IF(SIGN('Signal Verification0'!AQ310)=SIGN('Signal Verification1'!AQ310),IF(COUNTIF(B303:B309,2)&gt;0,1,0),2)</f>
        <v>0</v>
      </c>
      <c r="C310">
        <f>IF(AND(ABS('Signal Verification0'!AG310)&gt;0,ABS('Signal Verification1'!AG310)&gt;0),IF('Signal Verification0'!AG310&gt;'Signal Verification1'!AG310,IF(ABS('Signal Verification0'!AG309)-ABS('Signal Verification1'!AG310)&gt;Constants!$B$14,IF(AND(ABS(MAX('Signal Verification0'!AG110:AG310)-'Signal Verification0'!AG310)&lt;Constants!$B$15,ABS(MIN('Signal Verification0'!AG110:AG310)-'Signal Verification0'!AG310)&lt;Constants!$B$15),2,IF(D310&gt;0,1,0)),IF(D310&gt;0,1,0)),IF(ABS('Signal Verification1'!AG309)-ABS('Signal Verification0'!AG310)&gt;Constants!$B$14,IF(AND(ABS(MAX('Signal Verification1'!AG110:AG310)-'Signal Verification1'!AG310)&lt;Constants!$B$15,ABS(MIN('Signal Verification1'!AG110:AG310)-'Signal Verification1'!AG310)&lt;Constants!$B$15),2,IF(D310&gt;0,1,0)),IF(D310&gt;0,1,0))),IF(D310&gt;0,1,0))</f>
        <v>2</v>
      </c>
      <c r="D310">
        <f>IF(C309=2,ROUND(5*1000/Constants!$B$11,0),IF(D309&gt;0,D309-1,0))</f>
        <v>100</v>
      </c>
      <c r="E310">
        <f>IF(COUNTIF($D$3:D310,2)&gt;(Constants!$B$16*(1000/150)),2,0)</f>
        <v>0</v>
      </c>
      <c r="F310">
        <f t="shared" si="4"/>
        <v>0</v>
      </c>
      <c r="G310">
        <f>IF(ABS('Signal Verification0'!AT310-'Signal Verification1'!AT310)&gt;Constants!$B$17,2,IF(H310&gt;0,1,0))</f>
        <v>2</v>
      </c>
      <c r="H310">
        <f>IF(G309=2,ROUND(Constants!$B$18*(1000/150),0),IF(H309&gt;0,H309-1,0))</f>
        <v>7</v>
      </c>
    </row>
    <row r="311" spans="1:8">
      <c r="A311">
        <v>308</v>
      </c>
      <c r="B311">
        <f>IF(SIGN('Signal Verification0'!AQ311)=SIGN('Signal Verification1'!AQ311),IF(COUNTIF(B304:B310,2)&gt;0,1,0),2)</f>
        <v>0</v>
      </c>
      <c r="C311">
        <f>IF(AND(ABS('Signal Verification0'!AG311)&gt;0,ABS('Signal Verification1'!AG311)&gt;0),IF('Signal Verification0'!AG311&gt;'Signal Verification1'!AG311,IF(ABS('Signal Verification0'!AG310)-ABS('Signal Verification1'!AG311)&gt;Constants!$B$14,IF(AND(ABS(MAX('Signal Verification0'!AG111:AG311)-'Signal Verification0'!AG311)&lt;Constants!$B$15,ABS(MIN('Signal Verification0'!AG111:AG311)-'Signal Verification0'!AG311)&lt;Constants!$B$15),2,IF(D311&gt;0,1,0)),IF(D311&gt;0,1,0)),IF(ABS('Signal Verification1'!AG310)-ABS('Signal Verification0'!AG311)&gt;Constants!$B$14,IF(AND(ABS(MAX('Signal Verification1'!AG111:AG311)-'Signal Verification1'!AG311)&lt;Constants!$B$15,ABS(MIN('Signal Verification1'!AG111:AG311)-'Signal Verification1'!AG311)&lt;Constants!$B$15),2,IF(D311&gt;0,1,0)),IF(D311&gt;0,1,0))),IF(D311&gt;0,1,0))</f>
        <v>2</v>
      </c>
      <c r="D311">
        <f>IF(C310=2,ROUND(5*1000/Constants!$B$11,0),IF(D310&gt;0,D310-1,0))</f>
        <v>100</v>
      </c>
      <c r="E311">
        <f>IF(COUNTIF($D$3:D311,2)&gt;(Constants!$B$16*(1000/150)),2,0)</f>
        <v>0</v>
      </c>
      <c r="F311">
        <f t="shared" si="4"/>
        <v>0</v>
      </c>
      <c r="G311">
        <f>IF(ABS('Signal Verification0'!AT311-'Signal Verification1'!AT311)&gt;Constants!$B$17,2,IF(H311&gt;0,1,0))</f>
        <v>2</v>
      </c>
      <c r="H311">
        <f>IF(G310=2,ROUND(Constants!$B$18*(1000/150),0),IF(H310&gt;0,H310-1,0))</f>
        <v>7</v>
      </c>
    </row>
    <row r="312" spans="1:8">
      <c r="A312">
        <v>309</v>
      </c>
      <c r="B312">
        <f>IF(SIGN('Signal Verification0'!AQ312)=SIGN('Signal Verification1'!AQ312),IF(COUNTIF(B305:B311,2)&gt;0,1,0),2)</f>
        <v>0</v>
      </c>
      <c r="C312">
        <f>IF(AND(ABS('Signal Verification0'!AG312)&gt;0,ABS('Signal Verification1'!AG312)&gt;0),IF('Signal Verification0'!AG312&gt;'Signal Verification1'!AG312,IF(ABS('Signal Verification0'!AG311)-ABS('Signal Verification1'!AG312)&gt;Constants!$B$14,IF(AND(ABS(MAX('Signal Verification0'!AG112:AG312)-'Signal Verification0'!AG312)&lt;Constants!$B$15,ABS(MIN('Signal Verification0'!AG112:AG312)-'Signal Verification0'!AG312)&lt;Constants!$B$15),2,IF(D312&gt;0,1,0)),IF(D312&gt;0,1,0)),IF(ABS('Signal Verification1'!AG311)-ABS('Signal Verification0'!AG312)&gt;Constants!$B$14,IF(AND(ABS(MAX('Signal Verification1'!AG112:AG312)-'Signal Verification1'!AG312)&lt;Constants!$B$15,ABS(MIN('Signal Verification1'!AG112:AG312)-'Signal Verification1'!AG312)&lt;Constants!$B$15),2,IF(D312&gt;0,1,0)),IF(D312&gt;0,1,0))),IF(D312&gt;0,1,0))</f>
        <v>2</v>
      </c>
      <c r="D312">
        <f>IF(C311=2,ROUND(5*1000/Constants!$B$11,0),IF(D311&gt;0,D311-1,0))</f>
        <v>100</v>
      </c>
      <c r="E312">
        <f>IF(COUNTIF($D$3:D312,2)&gt;(Constants!$B$16*(1000/150)),2,0)</f>
        <v>0</v>
      </c>
      <c r="F312">
        <f t="shared" si="4"/>
        <v>0</v>
      </c>
      <c r="G312">
        <f>IF(ABS('Signal Verification0'!AT312-'Signal Verification1'!AT312)&gt;Constants!$B$17,2,IF(H312&gt;0,1,0))</f>
        <v>2</v>
      </c>
      <c r="H312">
        <f>IF(G311=2,ROUND(Constants!$B$18*(1000/150),0),IF(H311&gt;0,H311-1,0))</f>
        <v>7</v>
      </c>
    </row>
    <row r="313" spans="1:8">
      <c r="A313">
        <v>310</v>
      </c>
      <c r="B313">
        <f>IF(SIGN('Signal Verification0'!AQ313)=SIGN('Signal Verification1'!AQ313),IF(COUNTIF(B306:B312,2)&gt;0,1,0),2)</f>
        <v>0</v>
      </c>
      <c r="C313">
        <f>IF(AND(ABS('Signal Verification0'!AG313)&gt;0,ABS('Signal Verification1'!AG313)&gt;0),IF('Signal Verification0'!AG313&gt;'Signal Verification1'!AG313,IF(ABS('Signal Verification0'!AG312)-ABS('Signal Verification1'!AG313)&gt;Constants!$B$14,IF(AND(ABS(MAX('Signal Verification0'!AG113:AG313)-'Signal Verification0'!AG313)&lt;Constants!$B$15,ABS(MIN('Signal Verification0'!AG113:AG313)-'Signal Verification0'!AG313)&lt;Constants!$B$15),2,IF(D313&gt;0,1,0)),IF(D313&gt;0,1,0)),IF(ABS('Signal Verification1'!AG312)-ABS('Signal Verification0'!AG313)&gt;Constants!$B$14,IF(AND(ABS(MAX('Signal Verification1'!AG113:AG313)-'Signal Verification1'!AG313)&lt;Constants!$B$15,ABS(MIN('Signal Verification1'!AG113:AG313)-'Signal Verification1'!AG313)&lt;Constants!$B$15),2,IF(D313&gt;0,1,0)),IF(D313&gt;0,1,0))),IF(D313&gt;0,1,0))</f>
        <v>2</v>
      </c>
      <c r="D313">
        <f>IF(C312=2,ROUND(5*1000/Constants!$B$11,0),IF(D312&gt;0,D312-1,0))</f>
        <v>100</v>
      </c>
      <c r="E313">
        <f>IF(COUNTIF($D$3:D313,2)&gt;(Constants!$B$16*(1000/150)),2,0)</f>
        <v>0</v>
      </c>
      <c r="F313">
        <f t="shared" si="4"/>
        <v>0</v>
      </c>
      <c r="G313">
        <f>IF(ABS('Signal Verification0'!AT313-'Signal Verification1'!AT313)&gt;Constants!$B$17,2,IF(H313&gt;0,1,0))</f>
        <v>2</v>
      </c>
      <c r="H313">
        <f>IF(G312=2,ROUND(Constants!$B$18*(1000/150),0),IF(H312&gt;0,H312-1,0))</f>
        <v>7</v>
      </c>
    </row>
    <row r="314" spans="1:8">
      <c r="A314">
        <v>311</v>
      </c>
      <c r="B314">
        <f>IF(SIGN('Signal Verification0'!AQ314)=SIGN('Signal Verification1'!AQ314),IF(COUNTIF(B307:B313,2)&gt;0,1,0),2)</f>
        <v>0</v>
      </c>
      <c r="C314">
        <f>IF(AND(ABS('Signal Verification0'!AG314)&gt;0,ABS('Signal Verification1'!AG314)&gt;0),IF('Signal Verification0'!AG314&gt;'Signal Verification1'!AG314,IF(ABS('Signal Verification0'!AG313)-ABS('Signal Verification1'!AG314)&gt;Constants!$B$14,IF(AND(ABS(MAX('Signal Verification0'!AG114:AG314)-'Signal Verification0'!AG314)&lt;Constants!$B$15,ABS(MIN('Signal Verification0'!AG114:AG314)-'Signal Verification0'!AG314)&lt;Constants!$B$15),2,IF(D314&gt;0,1,0)),IF(D314&gt;0,1,0)),IF(ABS('Signal Verification1'!AG313)-ABS('Signal Verification0'!AG314)&gt;Constants!$B$14,IF(AND(ABS(MAX('Signal Verification1'!AG114:AG314)-'Signal Verification1'!AG314)&lt;Constants!$B$15,ABS(MIN('Signal Verification1'!AG114:AG314)-'Signal Verification1'!AG314)&lt;Constants!$B$15),2,IF(D314&gt;0,1,0)),IF(D314&gt;0,1,0))),IF(D314&gt;0,1,0))</f>
        <v>2</v>
      </c>
      <c r="D314">
        <f>IF(C313=2,ROUND(5*1000/Constants!$B$11,0),IF(D313&gt;0,D313-1,0))</f>
        <v>100</v>
      </c>
      <c r="E314">
        <f>IF(COUNTIF($D$3:D314,2)&gt;(Constants!$B$16*(1000/150)),2,0)</f>
        <v>0</v>
      </c>
      <c r="F314">
        <f t="shared" si="4"/>
        <v>0</v>
      </c>
      <c r="G314">
        <f>IF(ABS('Signal Verification0'!AT314-'Signal Verification1'!AT314)&gt;Constants!$B$17,2,IF(H314&gt;0,1,0))</f>
        <v>2</v>
      </c>
      <c r="H314">
        <f>IF(G313=2,ROUND(Constants!$B$18*(1000/150),0),IF(H313&gt;0,H313-1,0))</f>
        <v>7</v>
      </c>
    </row>
    <row r="315" spans="1:8">
      <c r="A315">
        <v>312</v>
      </c>
      <c r="B315">
        <f>IF(SIGN('Signal Verification0'!AQ315)=SIGN('Signal Verification1'!AQ315),IF(COUNTIF(B308:B314,2)&gt;0,1,0),2)</f>
        <v>0</v>
      </c>
      <c r="C315">
        <f>IF(AND(ABS('Signal Verification0'!AG315)&gt;0,ABS('Signal Verification1'!AG315)&gt;0),IF('Signal Verification0'!AG315&gt;'Signal Verification1'!AG315,IF(ABS('Signal Verification0'!AG314)-ABS('Signal Verification1'!AG315)&gt;Constants!$B$14,IF(AND(ABS(MAX('Signal Verification0'!AG115:AG315)-'Signal Verification0'!AG315)&lt;Constants!$B$15,ABS(MIN('Signal Verification0'!AG115:AG315)-'Signal Verification0'!AG315)&lt;Constants!$B$15),2,IF(D315&gt;0,1,0)),IF(D315&gt;0,1,0)),IF(ABS('Signal Verification1'!AG314)-ABS('Signal Verification0'!AG315)&gt;Constants!$B$14,IF(AND(ABS(MAX('Signal Verification1'!AG115:AG315)-'Signal Verification1'!AG315)&lt;Constants!$B$15,ABS(MIN('Signal Verification1'!AG115:AG315)-'Signal Verification1'!AG315)&lt;Constants!$B$15),2,IF(D315&gt;0,1,0)),IF(D315&gt;0,1,0))),IF(D315&gt;0,1,0))</f>
        <v>2</v>
      </c>
      <c r="D315">
        <f>IF(C314=2,ROUND(5*1000/Constants!$B$11,0),IF(D314&gt;0,D314-1,0))</f>
        <v>100</v>
      </c>
      <c r="E315">
        <f>IF(COUNTIF($D$3:D315,2)&gt;(Constants!$B$16*(1000/150)),2,0)</f>
        <v>0</v>
      </c>
      <c r="F315">
        <f t="shared" si="4"/>
        <v>0</v>
      </c>
      <c r="G315">
        <f>IF(ABS('Signal Verification0'!AT315-'Signal Verification1'!AT315)&gt;Constants!$B$17,2,IF(H315&gt;0,1,0))</f>
        <v>2</v>
      </c>
      <c r="H315">
        <f>IF(G314=2,ROUND(Constants!$B$18*(1000/150),0),IF(H314&gt;0,H314-1,0))</f>
        <v>7</v>
      </c>
    </row>
    <row r="316" spans="1:8">
      <c r="A316">
        <v>313</v>
      </c>
      <c r="B316">
        <f>IF(SIGN('Signal Verification0'!AQ316)=SIGN('Signal Verification1'!AQ316),IF(COUNTIF(B309:B315,2)&gt;0,1,0),2)</f>
        <v>0</v>
      </c>
      <c r="C316">
        <f>IF(AND(ABS('Signal Verification0'!AG316)&gt;0,ABS('Signal Verification1'!AG316)&gt;0),IF('Signal Verification0'!AG316&gt;'Signal Verification1'!AG316,IF(ABS('Signal Verification0'!AG315)-ABS('Signal Verification1'!AG316)&gt;Constants!$B$14,IF(AND(ABS(MAX('Signal Verification0'!AG116:AG316)-'Signal Verification0'!AG316)&lt;Constants!$B$15,ABS(MIN('Signal Verification0'!AG116:AG316)-'Signal Verification0'!AG316)&lt;Constants!$B$15),2,IF(D316&gt;0,1,0)),IF(D316&gt;0,1,0)),IF(ABS('Signal Verification1'!AG315)-ABS('Signal Verification0'!AG316)&gt;Constants!$B$14,IF(AND(ABS(MAX('Signal Verification1'!AG116:AG316)-'Signal Verification1'!AG316)&lt;Constants!$B$15,ABS(MIN('Signal Verification1'!AG116:AG316)-'Signal Verification1'!AG316)&lt;Constants!$B$15),2,IF(D316&gt;0,1,0)),IF(D316&gt;0,1,0))),IF(D316&gt;0,1,0))</f>
        <v>2</v>
      </c>
      <c r="D316">
        <f>IF(C315=2,ROUND(5*1000/Constants!$B$11,0),IF(D315&gt;0,D315-1,0))</f>
        <v>100</v>
      </c>
      <c r="E316">
        <f>IF(COUNTIF($D$3:D316,2)&gt;(Constants!$B$16*(1000/150)),2,0)</f>
        <v>0</v>
      </c>
      <c r="F316">
        <f t="shared" si="4"/>
        <v>0</v>
      </c>
      <c r="G316">
        <f>IF(ABS('Signal Verification0'!AT316-'Signal Verification1'!AT316)&gt;Constants!$B$17,2,IF(H316&gt;0,1,0))</f>
        <v>2</v>
      </c>
      <c r="H316">
        <f>IF(G315=2,ROUND(Constants!$B$18*(1000/150),0),IF(H315&gt;0,H315-1,0))</f>
        <v>7</v>
      </c>
    </row>
    <row r="317" spans="1:8">
      <c r="A317">
        <v>314</v>
      </c>
      <c r="B317">
        <f>IF(SIGN('Signal Verification0'!AQ317)=SIGN('Signal Verification1'!AQ317),IF(COUNTIF(B310:B316,2)&gt;0,1,0),2)</f>
        <v>0</v>
      </c>
      <c r="C317">
        <f>IF(AND(ABS('Signal Verification0'!AG317)&gt;0,ABS('Signal Verification1'!AG317)&gt;0),IF('Signal Verification0'!AG317&gt;'Signal Verification1'!AG317,IF(ABS('Signal Verification0'!AG316)-ABS('Signal Verification1'!AG317)&gt;Constants!$B$14,IF(AND(ABS(MAX('Signal Verification0'!AG117:AG317)-'Signal Verification0'!AG317)&lt;Constants!$B$15,ABS(MIN('Signal Verification0'!AG117:AG317)-'Signal Verification0'!AG317)&lt;Constants!$B$15),2,IF(D317&gt;0,1,0)),IF(D317&gt;0,1,0)),IF(ABS('Signal Verification1'!AG316)-ABS('Signal Verification0'!AG317)&gt;Constants!$B$14,IF(AND(ABS(MAX('Signal Verification1'!AG117:AG317)-'Signal Verification1'!AG317)&lt;Constants!$B$15,ABS(MIN('Signal Verification1'!AG117:AG317)-'Signal Verification1'!AG317)&lt;Constants!$B$15),2,IF(D317&gt;0,1,0)),IF(D317&gt;0,1,0))),IF(D317&gt;0,1,0))</f>
        <v>2</v>
      </c>
      <c r="D317">
        <f>IF(C316=2,ROUND(5*1000/Constants!$B$11,0),IF(D316&gt;0,D316-1,0))</f>
        <v>100</v>
      </c>
      <c r="E317">
        <f>IF(COUNTIF($D$3:D317,2)&gt;(Constants!$B$16*(1000/150)),2,0)</f>
        <v>0</v>
      </c>
      <c r="F317">
        <f t="shared" si="4"/>
        <v>0</v>
      </c>
      <c r="G317">
        <f>IF(ABS('Signal Verification0'!AT317-'Signal Verification1'!AT317)&gt;Constants!$B$17,2,IF(H317&gt;0,1,0))</f>
        <v>2</v>
      </c>
      <c r="H317">
        <f>IF(G316=2,ROUND(Constants!$B$18*(1000/150),0),IF(H316&gt;0,H316-1,0))</f>
        <v>7</v>
      </c>
    </row>
    <row r="318" spans="1:8">
      <c r="A318">
        <v>315</v>
      </c>
      <c r="B318">
        <f>IF(SIGN('Signal Verification0'!AQ318)=SIGN('Signal Verification1'!AQ318),IF(COUNTIF(B311:B317,2)&gt;0,1,0),2)</f>
        <v>0</v>
      </c>
      <c r="C318">
        <f>IF(AND(ABS('Signal Verification0'!AG318)&gt;0,ABS('Signal Verification1'!AG318)&gt;0),IF('Signal Verification0'!AG318&gt;'Signal Verification1'!AG318,IF(ABS('Signal Verification0'!AG317)-ABS('Signal Verification1'!AG318)&gt;Constants!$B$14,IF(AND(ABS(MAX('Signal Verification0'!AG118:AG318)-'Signal Verification0'!AG318)&lt;Constants!$B$15,ABS(MIN('Signal Verification0'!AG118:AG318)-'Signal Verification0'!AG318)&lt;Constants!$B$15),2,IF(D318&gt;0,1,0)),IF(D318&gt;0,1,0)),IF(ABS('Signal Verification1'!AG317)-ABS('Signal Verification0'!AG318)&gt;Constants!$B$14,IF(AND(ABS(MAX('Signal Verification1'!AG118:AG318)-'Signal Verification1'!AG318)&lt;Constants!$B$15,ABS(MIN('Signal Verification1'!AG118:AG318)-'Signal Verification1'!AG318)&lt;Constants!$B$15),2,IF(D318&gt;0,1,0)),IF(D318&gt;0,1,0))),IF(D318&gt;0,1,0))</f>
        <v>2</v>
      </c>
      <c r="D318">
        <f>IF(C317=2,ROUND(5*1000/Constants!$B$11,0),IF(D317&gt;0,D317-1,0))</f>
        <v>100</v>
      </c>
      <c r="E318">
        <f>IF(COUNTIF($D$3:D318,2)&gt;(Constants!$B$16*(1000/150)),2,0)</f>
        <v>0</v>
      </c>
      <c r="F318">
        <f t="shared" si="4"/>
        <v>0</v>
      </c>
      <c r="G318">
        <f>IF(ABS('Signal Verification0'!AT318-'Signal Verification1'!AT318)&gt;Constants!$B$17,2,IF(H318&gt;0,1,0))</f>
        <v>2</v>
      </c>
      <c r="H318">
        <f>IF(G317=2,ROUND(Constants!$B$18*(1000/150),0),IF(H317&gt;0,H317-1,0))</f>
        <v>7</v>
      </c>
    </row>
    <row r="319" spans="1:8">
      <c r="A319">
        <v>316</v>
      </c>
      <c r="B319">
        <f>IF(SIGN('Signal Verification0'!AQ319)=SIGN('Signal Verification1'!AQ319),IF(COUNTIF(B312:B318,2)&gt;0,1,0),2)</f>
        <v>0</v>
      </c>
      <c r="C319">
        <f>IF(AND(ABS('Signal Verification0'!AG319)&gt;0,ABS('Signal Verification1'!AG319)&gt;0),IF('Signal Verification0'!AG319&gt;'Signal Verification1'!AG319,IF(ABS('Signal Verification0'!AG318)-ABS('Signal Verification1'!AG319)&gt;Constants!$B$14,IF(AND(ABS(MAX('Signal Verification0'!AG119:AG319)-'Signal Verification0'!AG319)&lt;Constants!$B$15,ABS(MIN('Signal Verification0'!AG119:AG319)-'Signal Verification0'!AG319)&lt;Constants!$B$15),2,IF(D319&gt;0,1,0)),IF(D319&gt;0,1,0)),IF(ABS('Signal Verification1'!AG318)-ABS('Signal Verification0'!AG319)&gt;Constants!$B$14,IF(AND(ABS(MAX('Signal Verification1'!AG119:AG319)-'Signal Verification1'!AG319)&lt;Constants!$B$15,ABS(MIN('Signal Verification1'!AG119:AG319)-'Signal Verification1'!AG319)&lt;Constants!$B$15),2,IF(D319&gt;0,1,0)),IF(D319&gt;0,1,0))),IF(D319&gt;0,1,0))</f>
        <v>2</v>
      </c>
      <c r="D319">
        <f>IF(C318=2,ROUND(5*1000/Constants!$B$11,0),IF(D318&gt;0,D318-1,0))</f>
        <v>100</v>
      </c>
      <c r="E319">
        <f>IF(COUNTIF($D$3:D319,2)&gt;(Constants!$B$16*(1000/150)),2,0)</f>
        <v>0</v>
      </c>
      <c r="F319">
        <f t="shared" si="4"/>
        <v>0</v>
      </c>
      <c r="G319">
        <f>IF(ABS('Signal Verification0'!AT319-'Signal Verification1'!AT319)&gt;Constants!$B$17,2,IF(H319&gt;0,1,0))</f>
        <v>2</v>
      </c>
      <c r="H319">
        <f>IF(G318=2,ROUND(Constants!$B$18*(1000/150),0),IF(H318&gt;0,H318-1,0))</f>
        <v>7</v>
      </c>
    </row>
    <row r="320" spans="1:8">
      <c r="A320">
        <v>317</v>
      </c>
      <c r="B320">
        <f>IF(SIGN('Signal Verification0'!AQ320)=SIGN('Signal Verification1'!AQ320),IF(COUNTIF(B313:B319,2)&gt;0,1,0),2)</f>
        <v>0</v>
      </c>
      <c r="C320">
        <f>IF(AND(ABS('Signal Verification0'!AG320)&gt;0,ABS('Signal Verification1'!AG320)&gt;0),IF('Signal Verification0'!AG320&gt;'Signal Verification1'!AG320,IF(ABS('Signal Verification0'!AG319)-ABS('Signal Verification1'!AG320)&gt;Constants!$B$14,IF(AND(ABS(MAX('Signal Verification0'!AG120:AG320)-'Signal Verification0'!AG320)&lt;Constants!$B$15,ABS(MIN('Signal Verification0'!AG120:AG320)-'Signal Verification0'!AG320)&lt;Constants!$B$15),2,IF(D320&gt;0,1,0)),IF(D320&gt;0,1,0)),IF(ABS('Signal Verification1'!AG319)-ABS('Signal Verification0'!AG320)&gt;Constants!$B$14,IF(AND(ABS(MAX('Signal Verification1'!AG120:AG320)-'Signal Verification1'!AG320)&lt;Constants!$B$15,ABS(MIN('Signal Verification1'!AG120:AG320)-'Signal Verification1'!AG320)&lt;Constants!$B$15),2,IF(D320&gt;0,1,0)),IF(D320&gt;0,1,0))),IF(D320&gt;0,1,0))</f>
        <v>2</v>
      </c>
      <c r="D320">
        <f>IF(C319=2,ROUND(5*1000/Constants!$B$11,0),IF(D319&gt;0,D319-1,0))</f>
        <v>100</v>
      </c>
      <c r="E320">
        <f>IF(COUNTIF($D$3:D320,2)&gt;(Constants!$B$16*(1000/150)),2,0)</f>
        <v>0</v>
      </c>
      <c r="F320">
        <f t="shared" si="4"/>
        <v>0</v>
      </c>
      <c r="G320">
        <f>IF(ABS('Signal Verification0'!AT320-'Signal Verification1'!AT320)&gt;Constants!$B$17,2,IF(H320&gt;0,1,0))</f>
        <v>2</v>
      </c>
      <c r="H320">
        <f>IF(G319=2,ROUND(Constants!$B$18*(1000/150),0),IF(H319&gt;0,H319-1,0))</f>
        <v>7</v>
      </c>
    </row>
    <row r="321" spans="1:8">
      <c r="A321">
        <v>318</v>
      </c>
      <c r="B321">
        <f>IF(SIGN('Signal Verification0'!AQ321)=SIGN('Signal Verification1'!AQ321),IF(COUNTIF(B314:B320,2)&gt;0,1,0),2)</f>
        <v>0</v>
      </c>
      <c r="C321">
        <f>IF(AND(ABS('Signal Verification0'!AG321)&gt;0,ABS('Signal Verification1'!AG321)&gt;0),IF('Signal Verification0'!AG321&gt;'Signal Verification1'!AG321,IF(ABS('Signal Verification0'!AG320)-ABS('Signal Verification1'!AG321)&gt;Constants!$B$14,IF(AND(ABS(MAX('Signal Verification0'!AG121:AG321)-'Signal Verification0'!AG321)&lt;Constants!$B$15,ABS(MIN('Signal Verification0'!AG121:AG321)-'Signal Verification0'!AG321)&lt;Constants!$B$15),2,IF(D321&gt;0,1,0)),IF(D321&gt;0,1,0)),IF(ABS('Signal Verification1'!AG320)-ABS('Signal Verification0'!AG321)&gt;Constants!$B$14,IF(AND(ABS(MAX('Signal Verification1'!AG121:AG321)-'Signal Verification1'!AG321)&lt;Constants!$B$15,ABS(MIN('Signal Verification1'!AG121:AG321)-'Signal Verification1'!AG321)&lt;Constants!$B$15),2,IF(D321&gt;0,1,0)),IF(D321&gt;0,1,0))),IF(D321&gt;0,1,0))</f>
        <v>2</v>
      </c>
      <c r="D321">
        <f>IF(C320=2,ROUND(5*1000/Constants!$B$11,0),IF(D320&gt;0,D320-1,0))</f>
        <v>100</v>
      </c>
      <c r="E321">
        <f>IF(COUNTIF($D$3:D321,2)&gt;(Constants!$B$16*(1000/150)),2,0)</f>
        <v>0</v>
      </c>
      <c r="F321">
        <f t="shared" si="4"/>
        <v>0</v>
      </c>
      <c r="G321">
        <f>IF(ABS('Signal Verification0'!AT321-'Signal Verification1'!AT321)&gt;Constants!$B$17,2,IF(H321&gt;0,1,0))</f>
        <v>2</v>
      </c>
      <c r="H321">
        <f>IF(G320=2,ROUND(Constants!$B$18*(1000/150),0),IF(H320&gt;0,H320-1,0))</f>
        <v>7</v>
      </c>
    </row>
    <row r="322" spans="1:8">
      <c r="A322">
        <v>319</v>
      </c>
      <c r="B322">
        <f>IF(SIGN('Signal Verification0'!AQ322)=SIGN('Signal Verification1'!AQ322),IF(COUNTIF(B315:B321,2)&gt;0,1,0),2)</f>
        <v>0</v>
      </c>
      <c r="C322">
        <f>IF(AND(ABS('Signal Verification0'!AG322)&gt;0,ABS('Signal Verification1'!AG322)&gt;0),IF('Signal Verification0'!AG322&gt;'Signal Verification1'!AG322,IF(ABS('Signal Verification0'!AG321)-ABS('Signal Verification1'!AG322)&gt;Constants!$B$14,IF(AND(ABS(MAX('Signal Verification0'!AG122:AG322)-'Signal Verification0'!AG322)&lt;Constants!$B$15,ABS(MIN('Signal Verification0'!AG122:AG322)-'Signal Verification0'!AG322)&lt;Constants!$B$15),2,IF(D322&gt;0,1,0)),IF(D322&gt;0,1,0)),IF(ABS('Signal Verification1'!AG321)-ABS('Signal Verification0'!AG322)&gt;Constants!$B$14,IF(AND(ABS(MAX('Signal Verification1'!AG122:AG322)-'Signal Verification1'!AG322)&lt;Constants!$B$15,ABS(MIN('Signal Verification1'!AG122:AG322)-'Signal Verification1'!AG322)&lt;Constants!$B$15),2,IF(D322&gt;0,1,0)),IF(D322&gt;0,1,0))),IF(D322&gt;0,1,0))</f>
        <v>2</v>
      </c>
      <c r="D322">
        <f>IF(C321=2,ROUND(5*1000/Constants!$B$11,0),IF(D321&gt;0,D321-1,0))</f>
        <v>100</v>
      </c>
      <c r="E322">
        <f>IF(COUNTIF($D$3:D322,2)&gt;(Constants!$B$16*(1000/150)),2,0)</f>
        <v>0</v>
      </c>
      <c r="F322">
        <f t="shared" si="4"/>
        <v>0</v>
      </c>
      <c r="G322">
        <f>IF(ABS('Signal Verification0'!AT322-'Signal Verification1'!AT322)&gt;Constants!$B$17,2,IF(H322&gt;0,1,0))</f>
        <v>2</v>
      </c>
      <c r="H322">
        <f>IF(G321=2,ROUND(Constants!$B$18*(1000/150),0),IF(H321&gt;0,H321-1,0))</f>
        <v>7</v>
      </c>
    </row>
    <row r="323" spans="1:8">
      <c r="A323">
        <v>320</v>
      </c>
      <c r="B323">
        <f>IF(SIGN('Signal Verification0'!AQ323)=SIGN('Signal Verification1'!AQ323),IF(COUNTIF(B316:B322,2)&gt;0,1,0),2)</f>
        <v>0</v>
      </c>
      <c r="C323">
        <f>IF(AND(ABS('Signal Verification0'!AG323)&gt;0,ABS('Signal Verification1'!AG323)&gt;0),IF('Signal Verification0'!AG323&gt;'Signal Verification1'!AG323,IF(ABS('Signal Verification0'!AG322)-ABS('Signal Verification1'!AG323)&gt;Constants!$B$14,IF(AND(ABS(MAX('Signal Verification0'!AG123:AG323)-'Signal Verification0'!AG323)&lt;Constants!$B$15,ABS(MIN('Signal Verification0'!AG123:AG323)-'Signal Verification0'!AG323)&lt;Constants!$B$15),2,IF(D323&gt;0,1,0)),IF(D323&gt;0,1,0)),IF(ABS('Signal Verification1'!AG322)-ABS('Signal Verification0'!AG323)&gt;Constants!$B$14,IF(AND(ABS(MAX('Signal Verification1'!AG123:AG323)-'Signal Verification1'!AG323)&lt;Constants!$B$15,ABS(MIN('Signal Verification1'!AG123:AG323)-'Signal Verification1'!AG323)&lt;Constants!$B$15),2,IF(D323&gt;0,1,0)),IF(D323&gt;0,1,0))),IF(D323&gt;0,1,0))</f>
        <v>2</v>
      </c>
      <c r="D323">
        <f>IF(C322=2,ROUND(5*1000/Constants!$B$11,0),IF(D322&gt;0,D322-1,0))</f>
        <v>100</v>
      </c>
      <c r="E323">
        <f>IF(COUNTIF($D$3:D323,2)&gt;(Constants!$B$16*(1000/150)),2,0)</f>
        <v>0</v>
      </c>
      <c r="F323">
        <f t="shared" si="4"/>
        <v>0</v>
      </c>
      <c r="G323">
        <f>IF(ABS('Signal Verification0'!AT323-'Signal Verification1'!AT323)&gt;Constants!$B$17,2,IF(H323&gt;0,1,0))</f>
        <v>2</v>
      </c>
      <c r="H323">
        <f>IF(G322=2,ROUND(Constants!$B$18*(1000/150),0),IF(H322&gt;0,H322-1,0))</f>
        <v>7</v>
      </c>
    </row>
    <row r="324" spans="1:8">
      <c r="A324">
        <v>321</v>
      </c>
      <c r="B324">
        <f>IF(SIGN('Signal Verification0'!AQ324)=SIGN('Signal Verification1'!AQ324),IF(COUNTIF(B317:B323,2)&gt;0,1,0),2)</f>
        <v>0</v>
      </c>
      <c r="C324">
        <f>IF(AND(ABS('Signal Verification0'!AG324)&gt;0,ABS('Signal Verification1'!AG324)&gt;0),IF('Signal Verification0'!AG324&gt;'Signal Verification1'!AG324,IF(ABS('Signal Verification0'!AG323)-ABS('Signal Verification1'!AG324)&gt;Constants!$B$14,IF(AND(ABS(MAX('Signal Verification0'!AG124:AG324)-'Signal Verification0'!AG324)&lt;Constants!$B$15,ABS(MIN('Signal Verification0'!AG124:AG324)-'Signal Verification0'!AG324)&lt;Constants!$B$15),2,IF(D324&gt;0,1,0)),IF(D324&gt;0,1,0)),IF(ABS('Signal Verification1'!AG323)-ABS('Signal Verification0'!AG324)&gt;Constants!$B$14,IF(AND(ABS(MAX('Signal Verification1'!AG124:AG324)-'Signal Verification1'!AG324)&lt;Constants!$B$15,ABS(MIN('Signal Verification1'!AG124:AG324)-'Signal Verification1'!AG324)&lt;Constants!$B$15),2,IF(D324&gt;0,1,0)),IF(D324&gt;0,1,0))),IF(D324&gt;0,1,0))</f>
        <v>2</v>
      </c>
      <c r="D324">
        <f>IF(C323=2,ROUND(5*1000/Constants!$B$11,0),IF(D323&gt;0,D323-1,0))</f>
        <v>100</v>
      </c>
      <c r="E324">
        <f>IF(COUNTIF($D$3:D324,2)&gt;(Constants!$B$16*(1000/150)),2,0)</f>
        <v>0</v>
      </c>
      <c r="F324">
        <f t="shared" si="4"/>
        <v>0</v>
      </c>
      <c r="G324">
        <f>IF(ABS('Signal Verification0'!AT324-'Signal Verification1'!AT324)&gt;Constants!$B$17,2,IF(H324&gt;0,1,0))</f>
        <v>2</v>
      </c>
      <c r="H324">
        <f>IF(G323=2,ROUND(Constants!$B$18*(1000/150),0),IF(H323&gt;0,H323-1,0))</f>
        <v>7</v>
      </c>
    </row>
    <row r="325" spans="1:8">
      <c r="A325">
        <v>322</v>
      </c>
      <c r="B325">
        <f>IF(SIGN('Signal Verification0'!AQ325)=SIGN('Signal Verification1'!AQ325),IF(COUNTIF(B318:B324,2)&gt;0,1,0),2)</f>
        <v>0</v>
      </c>
      <c r="C325">
        <f>IF(AND(ABS('Signal Verification0'!AG325)&gt;0,ABS('Signal Verification1'!AG325)&gt;0),IF('Signal Verification0'!AG325&gt;'Signal Verification1'!AG325,IF(ABS('Signal Verification0'!AG324)-ABS('Signal Verification1'!AG325)&gt;Constants!$B$14,IF(AND(ABS(MAX('Signal Verification0'!AG125:AG325)-'Signal Verification0'!AG325)&lt;Constants!$B$15,ABS(MIN('Signal Verification0'!AG125:AG325)-'Signal Verification0'!AG325)&lt;Constants!$B$15),2,IF(D325&gt;0,1,0)),IF(D325&gt;0,1,0)),IF(ABS('Signal Verification1'!AG324)-ABS('Signal Verification0'!AG325)&gt;Constants!$B$14,IF(AND(ABS(MAX('Signal Verification1'!AG125:AG325)-'Signal Verification1'!AG325)&lt;Constants!$B$15,ABS(MIN('Signal Verification1'!AG125:AG325)-'Signal Verification1'!AG325)&lt;Constants!$B$15),2,IF(D325&gt;0,1,0)),IF(D325&gt;0,1,0))),IF(D325&gt;0,1,0))</f>
        <v>2</v>
      </c>
      <c r="D325">
        <f>IF(C324=2,ROUND(5*1000/Constants!$B$11,0),IF(D324&gt;0,D324-1,0))</f>
        <v>100</v>
      </c>
      <c r="E325">
        <f>IF(COUNTIF($D$3:D325,2)&gt;(Constants!$B$16*(1000/150)),2,0)</f>
        <v>0</v>
      </c>
      <c r="F325">
        <f t="shared" ref="F325:F388" si="5">IF(OR(F324=2,E325=2),2,0)</f>
        <v>0</v>
      </c>
      <c r="G325">
        <f>IF(ABS('Signal Verification0'!AT325-'Signal Verification1'!AT325)&gt;Constants!$B$17,2,IF(H325&gt;0,1,0))</f>
        <v>2</v>
      </c>
      <c r="H325">
        <f>IF(G324=2,ROUND(Constants!$B$18*(1000/150),0),IF(H324&gt;0,H324-1,0))</f>
        <v>7</v>
      </c>
    </row>
    <row r="326" spans="1:8">
      <c r="A326">
        <v>323</v>
      </c>
      <c r="B326">
        <f>IF(SIGN('Signal Verification0'!AQ326)=SIGN('Signal Verification1'!AQ326),IF(COUNTIF(B319:B325,2)&gt;0,1,0),2)</f>
        <v>0</v>
      </c>
      <c r="C326">
        <f>IF(AND(ABS('Signal Verification0'!AG326)&gt;0,ABS('Signal Verification1'!AG326)&gt;0),IF('Signal Verification0'!AG326&gt;'Signal Verification1'!AG326,IF(ABS('Signal Verification0'!AG325)-ABS('Signal Verification1'!AG326)&gt;Constants!$B$14,IF(AND(ABS(MAX('Signal Verification0'!AG126:AG326)-'Signal Verification0'!AG326)&lt;Constants!$B$15,ABS(MIN('Signal Verification0'!AG126:AG326)-'Signal Verification0'!AG326)&lt;Constants!$B$15),2,IF(D326&gt;0,1,0)),IF(D326&gt;0,1,0)),IF(ABS('Signal Verification1'!AG325)-ABS('Signal Verification0'!AG326)&gt;Constants!$B$14,IF(AND(ABS(MAX('Signal Verification1'!AG126:AG326)-'Signal Verification1'!AG326)&lt;Constants!$B$15,ABS(MIN('Signal Verification1'!AG126:AG326)-'Signal Verification1'!AG326)&lt;Constants!$B$15),2,IF(D326&gt;0,1,0)),IF(D326&gt;0,1,0))),IF(D326&gt;0,1,0))</f>
        <v>2</v>
      </c>
      <c r="D326">
        <f>IF(C325=2,ROUND(5*1000/Constants!$B$11,0),IF(D325&gt;0,D325-1,0))</f>
        <v>100</v>
      </c>
      <c r="E326">
        <f>IF(COUNTIF($D$3:D326,2)&gt;(Constants!$B$16*(1000/150)),2,0)</f>
        <v>0</v>
      </c>
      <c r="F326">
        <f t="shared" si="5"/>
        <v>0</v>
      </c>
      <c r="G326">
        <f>IF(ABS('Signal Verification0'!AT326-'Signal Verification1'!AT326)&gt;Constants!$B$17,2,IF(H326&gt;0,1,0))</f>
        <v>2</v>
      </c>
      <c r="H326">
        <f>IF(G325=2,ROUND(Constants!$B$18*(1000/150),0),IF(H325&gt;0,H325-1,0))</f>
        <v>7</v>
      </c>
    </row>
    <row r="327" spans="1:8">
      <c r="A327">
        <v>324</v>
      </c>
      <c r="B327">
        <f>IF(SIGN('Signal Verification0'!AQ327)=SIGN('Signal Verification1'!AQ327),IF(COUNTIF(B320:B326,2)&gt;0,1,0),2)</f>
        <v>0</v>
      </c>
      <c r="C327">
        <f>IF(AND(ABS('Signal Verification0'!AG327)&gt;0,ABS('Signal Verification1'!AG327)&gt;0),IF('Signal Verification0'!AG327&gt;'Signal Verification1'!AG327,IF(ABS('Signal Verification0'!AG326)-ABS('Signal Verification1'!AG327)&gt;Constants!$B$14,IF(AND(ABS(MAX('Signal Verification0'!AG127:AG327)-'Signal Verification0'!AG327)&lt;Constants!$B$15,ABS(MIN('Signal Verification0'!AG127:AG327)-'Signal Verification0'!AG327)&lt;Constants!$B$15),2,IF(D327&gt;0,1,0)),IF(D327&gt;0,1,0)),IF(ABS('Signal Verification1'!AG326)-ABS('Signal Verification0'!AG327)&gt;Constants!$B$14,IF(AND(ABS(MAX('Signal Verification1'!AG127:AG327)-'Signal Verification1'!AG327)&lt;Constants!$B$15,ABS(MIN('Signal Verification1'!AG127:AG327)-'Signal Verification1'!AG327)&lt;Constants!$B$15),2,IF(D327&gt;0,1,0)),IF(D327&gt;0,1,0))),IF(D327&gt;0,1,0))</f>
        <v>2</v>
      </c>
      <c r="D327">
        <f>IF(C326=2,ROUND(5*1000/Constants!$B$11,0),IF(D326&gt;0,D326-1,0))</f>
        <v>100</v>
      </c>
      <c r="E327">
        <f>IF(COUNTIF($D$3:D327,2)&gt;(Constants!$B$16*(1000/150)),2,0)</f>
        <v>0</v>
      </c>
      <c r="F327">
        <f t="shared" si="5"/>
        <v>0</v>
      </c>
      <c r="G327">
        <f>IF(ABS('Signal Verification0'!AT327-'Signal Verification1'!AT327)&gt;Constants!$B$17,2,IF(H327&gt;0,1,0))</f>
        <v>2</v>
      </c>
      <c r="H327">
        <f>IF(G326=2,ROUND(Constants!$B$18*(1000/150),0),IF(H326&gt;0,H326-1,0))</f>
        <v>7</v>
      </c>
    </row>
    <row r="328" spans="1:8">
      <c r="A328">
        <v>325</v>
      </c>
      <c r="B328">
        <f>IF(SIGN('Signal Verification0'!AQ328)=SIGN('Signal Verification1'!AQ328),IF(COUNTIF(B321:B327,2)&gt;0,1,0),2)</f>
        <v>0</v>
      </c>
      <c r="C328">
        <f>IF(AND(ABS('Signal Verification0'!AG328)&gt;0,ABS('Signal Verification1'!AG328)&gt;0),IF('Signal Verification0'!AG328&gt;'Signal Verification1'!AG328,IF(ABS('Signal Verification0'!AG327)-ABS('Signal Verification1'!AG328)&gt;Constants!$B$14,IF(AND(ABS(MAX('Signal Verification0'!AG128:AG328)-'Signal Verification0'!AG328)&lt;Constants!$B$15,ABS(MIN('Signal Verification0'!AG128:AG328)-'Signal Verification0'!AG328)&lt;Constants!$B$15),2,IF(D328&gt;0,1,0)),IF(D328&gt;0,1,0)),IF(ABS('Signal Verification1'!AG327)-ABS('Signal Verification0'!AG328)&gt;Constants!$B$14,IF(AND(ABS(MAX('Signal Verification1'!AG128:AG328)-'Signal Verification1'!AG328)&lt;Constants!$B$15,ABS(MIN('Signal Verification1'!AG128:AG328)-'Signal Verification1'!AG328)&lt;Constants!$B$15),2,IF(D328&gt;0,1,0)),IF(D328&gt;0,1,0))),IF(D328&gt;0,1,0))</f>
        <v>2</v>
      </c>
      <c r="D328">
        <f>IF(C327=2,ROUND(5*1000/Constants!$B$11,0),IF(D327&gt;0,D327-1,0))</f>
        <v>100</v>
      </c>
      <c r="E328">
        <f>IF(COUNTIF($D$3:D328,2)&gt;(Constants!$B$16*(1000/150)),2,0)</f>
        <v>0</v>
      </c>
      <c r="F328">
        <f t="shared" si="5"/>
        <v>0</v>
      </c>
      <c r="G328">
        <f>IF(ABS('Signal Verification0'!AT328-'Signal Verification1'!AT328)&gt;Constants!$B$17,2,IF(H328&gt;0,1,0))</f>
        <v>2</v>
      </c>
      <c r="H328">
        <f>IF(G327=2,ROUND(Constants!$B$18*(1000/150),0),IF(H327&gt;0,H327-1,0))</f>
        <v>7</v>
      </c>
    </row>
    <row r="329" spans="1:8">
      <c r="A329">
        <v>326</v>
      </c>
      <c r="B329">
        <f>IF(SIGN('Signal Verification0'!AQ329)=SIGN('Signal Verification1'!AQ329),IF(COUNTIF(B322:B328,2)&gt;0,1,0),2)</f>
        <v>0</v>
      </c>
      <c r="C329">
        <f>IF(AND(ABS('Signal Verification0'!AG329)&gt;0,ABS('Signal Verification1'!AG329)&gt;0),IF('Signal Verification0'!AG329&gt;'Signal Verification1'!AG329,IF(ABS('Signal Verification0'!AG328)-ABS('Signal Verification1'!AG329)&gt;Constants!$B$14,IF(AND(ABS(MAX('Signal Verification0'!AG129:AG329)-'Signal Verification0'!AG329)&lt;Constants!$B$15,ABS(MIN('Signal Verification0'!AG129:AG329)-'Signal Verification0'!AG329)&lt;Constants!$B$15),2,IF(D329&gt;0,1,0)),IF(D329&gt;0,1,0)),IF(ABS('Signal Verification1'!AG328)-ABS('Signal Verification0'!AG329)&gt;Constants!$B$14,IF(AND(ABS(MAX('Signal Verification1'!AG129:AG329)-'Signal Verification1'!AG329)&lt;Constants!$B$15,ABS(MIN('Signal Verification1'!AG129:AG329)-'Signal Verification1'!AG329)&lt;Constants!$B$15),2,IF(D329&gt;0,1,0)),IF(D329&gt;0,1,0))),IF(D329&gt;0,1,0))</f>
        <v>2</v>
      </c>
      <c r="D329">
        <f>IF(C328=2,ROUND(5*1000/Constants!$B$11,0),IF(D328&gt;0,D328-1,0))</f>
        <v>100</v>
      </c>
      <c r="E329">
        <f>IF(COUNTIF($D$3:D329,2)&gt;(Constants!$B$16*(1000/150)),2,0)</f>
        <v>0</v>
      </c>
      <c r="F329">
        <f t="shared" si="5"/>
        <v>0</v>
      </c>
      <c r="G329">
        <f>IF(ABS('Signal Verification0'!AT329-'Signal Verification1'!AT329)&gt;Constants!$B$17,2,IF(H329&gt;0,1,0))</f>
        <v>2</v>
      </c>
      <c r="H329">
        <f>IF(G328=2,ROUND(Constants!$B$18*(1000/150),0),IF(H328&gt;0,H328-1,0))</f>
        <v>7</v>
      </c>
    </row>
    <row r="330" spans="1:8">
      <c r="A330">
        <v>327</v>
      </c>
      <c r="B330">
        <f>IF(SIGN('Signal Verification0'!AQ330)=SIGN('Signal Verification1'!AQ330),IF(COUNTIF(B323:B329,2)&gt;0,1,0),2)</f>
        <v>0</v>
      </c>
      <c r="C330">
        <f>IF(AND(ABS('Signal Verification0'!AG330)&gt;0,ABS('Signal Verification1'!AG330)&gt;0),IF('Signal Verification0'!AG330&gt;'Signal Verification1'!AG330,IF(ABS('Signal Verification0'!AG329)-ABS('Signal Verification1'!AG330)&gt;Constants!$B$14,IF(AND(ABS(MAX('Signal Verification0'!AG130:AG330)-'Signal Verification0'!AG330)&lt;Constants!$B$15,ABS(MIN('Signal Verification0'!AG130:AG330)-'Signal Verification0'!AG330)&lt;Constants!$B$15),2,IF(D330&gt;0,1,0)),IF(D330&gt;0,1,0)),IF(ABS('Signal Verification1'!AG329)-ABS('Signal Verification0'!AG330)&gt;Constants!$B$14,IF(AND(ABS(MAX('Signal Verification1'!AG130:AG330)-'Signal Verification1'!AG330)&lt;Constants!$B$15,ABS(MIN('Signal Verification1'!AG130:AG330)-'Signal Verification1'!AG330)&lt;Constants!$B$15),2,IF(D330&gt;0,1,0)),IF(D330&gt;0,1,0))),IF(D330&gt;0,1,0))</f>
        <v>2</v>
      </c>
      <c r="D330">
        <f>IF(C329=2,ROUND(5*1000/Constants!$B$11,0),IF(D329&gt;0,D329-1,0))</f>
        <v>100</v>
      </c>
      <c r="E330">
        <f>IF(COUNTIF($D$3:D330,2)&gt;(Constants!$B$16*(1000/150)),2,0)</f>
        <v>0</v>
      </c>
      <c r="F330">
        <f t="shared" si="5"/>
        <v>0</v>
      </c>
      <c r="G330">
        <f>IF(ABS('Signal Verification0'!AT330-'Signal Verification1'!AT330)&gt;Constants!$B$17,2,IF(H330&gt;0,1,0))</f>
        <v>2</v>
      </c>
      <c r="H330">
        <f>IF(G329=2,ROUND(Constants!$B$18*(1000/150),0),IF(H329&gt;0,H329-1,0))</f>
        <v>7</v>
      </c>
    </row>
    <row r="331" spans="1:8">
      <c r="A331">
        <v>328</v>
      </c>
      <c r="B331">
        <f>IF(SIGN('Signal Verification0'!AQ331)=SIGN('Signal Verification1'!AQ331),IF(COUNTIF(B324:B330,2)&gt;0,1,0),2)</f>
        <v>0</v>
      </c>
      <c r="C331">
        <f>IF(AND(ABS('Signal Verification0'!AG331)&gt;0,ABS('Signal Verification1'!AG331)&gt;0),IF('Signal Verification0'!AG331&gt;'Signal Verification1'!AG331,IF(ABS('Signal Verification0'!AG330)-ABS('Signal Verification1'!AG331)&gt;Constants!$B$14,IF(AND(ABS(MAX('Signal Verification0'!AG131:AG331)-'Signal Verification0'!AG331)&lt;Constants!$B$15,ABS(MIN('Signal Verification0'!AG131:AG331)-'Signal Verification0'!AG331)&lt;Constants!$B$15),2,IF(D331&gt;0,1,0)),IF(D331&gt;0,1,0)),IF(ABS('Signal Verification1'!AG330)-ABS('Signal Verification0'!AG331)&gt;Constants!$B$14,IF(AND(ABS(MAX('Signal Verification1'!AG131:AG331)-'Signal Verification1'!AG331)&lt;Constants!$B$15,ABS(MIN('Signal Verification1'!AG131:AG331)-'Signal Verification1'!AG331)&lt;Constants!$B$15),2,IF(D331&gt;0,1,0)),IF(D331&gt;0,1,0))),IF(D331&gt;0,1,0))</f>
        <v>2</v>
      </c>
      <c r="D331">
        <f>IF(C330=2,ROUND(5*1000/Constants!$B$11,0),IF(D330&gt;0,D330-1,0))</f>
        <v>100</v>
      </c>
      <c r="E331">
        <f>IF(COUNTIF($D$3:D331,2)&gt;(Constants!$B$16*(1000/150)),2,0)</f>
        <v>0</v>
      </c>
      <c r="F331">
        <f t="shared" si="5"/>
        <v>0</v>
      </c>
      <c r="G331">
        <f>IF(ABS('Signal Verification0'!AT331-'Signal Verification1'!AT331)&gt;Constants!$B$17,2,IF(H331&gt;0,1,0))</f>
        <v>2</v>
      </c>
      <c r="H331">
        <f>IF(G330=2,ROUND(Constants!$B$18*(1000/150),0),IF(H330&gt;0,H330-1,0))</f>
        <v>7</v>
      </c>
    </row>
    <row r="332" spans="1:8">
      <c r="A332">
        <v>329</v>
      </c>
      <c r="B332">
        <f>IF(SIGN('Signal Verification0'!AQ332)=SIGN('Signal Verification1'!AQ332),IF(COUNTIF(B325:B331,2)&gt;0,1,0),2)</f>
        <v>0</v>
      </c>
      <c r="C332">
        <f>IF(AND(ABS('Signal Verification0'!AG332)&gt;0,ABS('Signal Verification1'!AG332)&gt;0),IF('Signal Verification0'!AG332&gt;'Signal Verification1'!AG332,IF(ABS('Signal Verification0'!AG331)-ABS('Signal Verification1'!AG332)&gt;Constants!$B$14,IF(AND(ABS(MAX('Signal Verification0'!AG132:AG332)-'Signal Verification0'!AG332)&lt;Constants!$B$15,ABS(MIN('Signal Verification0'!AG132:AG332)-'Signal Verification0'!AG332)&lt;Constants!$B$15),2,IF(D332&gt;0,1,0)),IF(D332&gt;0,1,0)),IF(ABS('Signal Verification1'!AG331)-ABS('Signal Verification0'!AG332)&gt;Constants!$B$14,IF(AND(ABS(MAX('Signal Verification1'!AG132:AG332)-'Signal Verification1'!AG332)&lt;Constants!$B$15,ABS(MIN('Signal Verification1'!AG132:AG332)-'Signal Verification1'!AG332)&lt;Constants!$B$15),2,IF(D332&gt;0,1,0)),IF(D332&gt;0,1,0))),IF(D332&gt;0,1,0))</f>
        <v>2</v>
      </c>
      <c r="D332">
        <f>IF(C331=2,ROUND(5*1000/Constants!$B$11,0),IF(D331&gt;0,D331-1,0))</f>
        <v>100</v>
      </c>
      <c r="E332">
        <f>IF(COUNTIF($D$3:D332,2)&gt;(Constants!$B$16*(1000/150)),2,0)</f>
        <v>0</v>
      </c>
      <c r="F332">
        <f t="shared" si="5"/>
        <v>0</v>
      </c>
      <c r="G332">
        <f>IF(ABS('Signal Verification0'!AT332-'Signal Verification1'!AT332)&gt;Constants!$B$17,2,IF(H332&gt;0,1,0))</f>
        <v>2</v>
      </c>
      <c r="H332">
        <f>IF(G331=2,ROUND(Constants!$B$18*(1000/150),0),IF(H331&gt;0,H331-1,0))</f>
        <v>7</v>
      </c>
    </row>
    <row r="333" spans="1:8">
      <c r="A333">
        <v>330</v>
      </c>
      <c r="B333">
        <f>IF(SIGN('Signal Verification0'!AQ333)=SIGN('Signal Verification1'!AQ333),IF(COUNTIF(B326:B332,2)&gt;0,1,0),2)</f>
        <v>0</v>
      </c>
      <c r="C333">
        <f>IF(AND(ABS('Signal Verification0'!AG333)&gt;0,ABS('Signal Verification1'!AG333)&gt;0),IF('Signal Verification0'!AG333&gt;'Signal Verification1'!AG333,IF(ABS('Signal Verification0'!AG332)-ABS('Signal Verification1'!AG333)&gt;Constants!$B$14,IF(AND(ABS(MAX('Signal Verification0'!AG133:AG333)-'Signal Verification0'!AG333)&lt;Constants!$B$15,ABS(MIN('Signal Verification0'!AG133:AG333)-'Signal Verification0'!AG333)&lt;Constants!$B$15),2,IF(D333&gt;0,1,0)),IF(D333&gt;0,1,0)),IF(ABS('Signal Verification1'!AG332)-ABS('Signal Verification0'!AG333)&gt;Constants!$B$14,IF(AND(ABS(MAX('Signal Verification1'!AG133:AG333)-'Signal Verification1'!AG333)&lt;Constants!$B$15,ABS(MIN('Signal Verification1'!AG133:AG333)-'Signal Verification1'!AG333)&lt;Constants!$B$15),2,IF(D333&gt;0,1,0)),IF(D333&gt;0,1,0))),IF(D333&gt;0,1,0))</f>
        <v>2</v>
      </c>
      <c r="D333">
        <f>IF(C332=2,ROUND(5*1000/Constants!$B$11,0),IF(D332&gt;0,D332-1,0))</f>
        <v>100</v>
      </c>
      <c r="E333">
        <f>IF(COUNTIF($D$3:D333,2)&gt;(Constants!$B$16*(1000/150)),2,0)</f>
        <v>0</v>
      </c>
      <c r="F333">
        <f t="shared" si="5"/>
        <v>0</v>
      </c>
      <c r="G333">
        <f>IF(ABS('Signal Verification0'!AT333-'Signal Verification1'!AT333)&gt;Constants!$B$17,2,IF(H333&gt;0,1,0))</f>
        <v>2</v>
      </c>
      <c r="H333">
        <f>IF(G332=2,ROUND(Constants!$B$18*(1000/150),0),IF(H332&gt;0,H332-1,0))</f>
        <v>7</v>
      </c>
    </row>
    <row r="334" spans="1:8">
      <c r="A334">
        <v>331</v>
      </c>
      <c r="B334">
        <f>IF(SIGN('Signal Verification0'!AQ334)=SIGN('Signal Verification1'!AQ334),IF(COUNTIF(B327:B333,2)&gt;0,1,0),2)</f>
        <v>0</v>
      </c>
      <c r="C334">
        <f>IF(AND(ABS('Signal Verification0'!AG334)&gt;0,ABS('Signal Verification1'!AG334)&gt;0),IF('Signal Verification0'!AG334&gt;'Signal Verification1'!AG334,IF(ABS('Signal Verification0'!AG333)-ABS('Signal Verification1'!AG334)&gt;Constants!$B$14,IF(AND(ABS(MAX('Signal Verification0'!AG134:AG334)-'Signal Verification0'!AG334)&lt;Constants!$B$15,ABS(MIN('Signal Verification0'!AG134:AG334)-'Signal Verification0'!AG334)&lt;Constants!$B$15),2,IF(D334&gt;0,1,0)),IF(D334&gt;0,1,0)),IF(ABS('Signal Verification1'!AG333)-ABS('Signal Verification0'!AG334)&gt;Constants!$B$14,IF(AND(ABS(MAX('Signal Verification1'!AG134:AG334)-'Signal Verification1'!AG334)&lt;Constants!$B$15,ABS(MIN('Signal Verification1'!AG134:AG334)-'Signal Verification1'!AG334)&lt;Constants!$B$15),2,IF(D334&gt;0,1,0)),IF(D334&gt;0,1,0))),IF(D334&gt;0,1,0))</f>
        <v>2</v>
      </c>
      <c r="D334">
        <f>IF(C333=2,ROUND(5*1000/Constants!$B$11,0),IF(D333&gt;0,D333-1,0))</f>
        <v>100</v>
      </c>
      <c r="E334">
        <f>IF(COUNTIF($D$3:D334,2)&gt;(Constants!$B$16*(1000/150)),2,0)</f>
        <v>0</v>
      </c>
      <c r="F334">
        <f t="shared" si="5"/>
        <v>0</v>
      </c>
      <c r="G334">
        <f>IF(ABS('Signal Verification0'!AT334-'Signal Verification1'!AT334)&gt;Constants!$B$17,2,IF(H334&gt;0,1,0))</f>
        <v>2</v>
      </c>
      <c r="H334">
        <f>IF(G333=2,ROUND(Constants!$B$18*(1000/150),0),IF(H333&gt;0,H333-1,0))</f>
        <v>7</v>
      </c>
    </row>
    <row r="335" spans="1:8">
      <c r="A335">
        <v>332</v>
      </c>
      <c r="B335">
        <f>IF(SIGN('Signal Verification0'!AQ335)=SIGN('Signal Verification1'!AQ335),IF(COUNTIF(B328:B334,2)&gt;0,1,0),2)</f>
        <v>0</v>
      </c>
      <c r="C335">
        <f>IF(AND(ABS('Signal Verification0'!AG335)&gt;0,ABS('Signal Verification1'!AG335)&gt;0),IF('Signal Verification0'!AG335&gt;'Signal Verification1'!AG335,IF(ABS('Signal Verification0'!AG334)-ABS('Signal Verification1'!AG335)&gt;Constants!$B$14,IF(AND(ABS(MAX('Signal Verification0'!AG135:AG335)-'Signal Verification0'!AG335)&lt;Constants!$B$15,ABS(MIN('Signal Verification0'!AG135:AG335)-'Signal Verification0'!AG335)&lt;Constants!$B$15),2,IF(D335&gt;0,1,0)),IF(D335&gt;0,1,0)),IF(ABS('Signal Verification1'!AG334)-ABS('Signal Verification0'!AG335)&gt;Constants!$B$14,IF(AND(ABS(MAX('Signal Verification1'!AG135:AG335)-'Signal Verification1'!AG335)&lt;Constants!$B$15,ABS(MIN('Signal Verification1'!AG135:AG335)-'Signal Verification1'!AG335)&lt;Constants!$B$15),2,IF(D335&gt;0,1,0)),IF(D335&gt;0,1,0))),IF(D335&gt;0,1,0))</f>
        <v>2</v>
      </c>
      <c r="D335">
        <f>IF(C334=2,ROUND(5*1000/Constants!$B$11,0),IF(D334&gt;0,D334-1,0))</f>
        <v>100</v>
      </c>
      <c r="E335">
        <f>IF(COUNTIF($D$3:D335,2)&gt;(Constants!$B$16*(1000/150)),2,0)</f>
        <v>0</v>
      </c>
      <c r="F335">
        <f t="shared" si="5"/>
        <v>0</v>
      </c>
      <c r="G335">
        <f>IF(ABS('Signal Verification0'!AT335-'Signal Verification1'!AT335)&gt;Constants!$B$17,2,IF(H335&gt;0,1,0))</f>
        <v>2</v>
      </c>
      <c r="H335">
        <f>IF(G334=2,ROUND(Constants!$B$18*(1000/150),0),IF(H334&gt;0,H334-1,0))</f>
        <v>7</v>
      </c>
    </row>
    <row r="336" spans="1:8">
      <c r="A336">
        <v>333</v>
      </c>
      <c r="B336">
        <f>IF(SIGN('Signal Verification0'!AQ336)=SIGN('Signal Verification1'!AQ336),IF(COUNTIF(B329:B335,2)&gt;0,1,0),2)</f>
        <v>0</v>
      </c>
      <c r="C336">
        <f>IF(AND(ABS('Signal Verification0'!AG336)&gt;0,ABS('Signal Verification1'!AG336)&gt;0),IF('Signal Verification0'!AG336&gt;'Signal Verification1'!AG336,IF(ABS('Signal Verification0'!AG335)-ABS('Signal Verification1'!AG336)&gt;Constants!$B$14,IF(AND(ABS(MAX('Signal Verification0'!AG136:AG336)-'Signal Verification0'!AG336)&lt;Constants!$B$15,ABS(MIN('Signal Verification0'!AG136:AG336)-'Signal Verification0'!AG336)&lt;Constants!$B$15),2,IF(D336&gt;0,1,0)),IF(D336&gt;0,1,0)),IF(ABS('Signal Verification1'!AG335)-ABS('Signal Verification0'!AG336)&gt;Constants!$B$14,IF(AND(ABS(MAX('Signal Verification1'!AG136:AG336)-'Signal Verification1'!AG336)&lt;Constants!$B$15,ABS(MIN('Signal Verification1'!AG136:AG336)-'Signal Verification1'!AG336)&lt;Constants!$B$15),2,IF(D336&gt;0,1,0)),IF(D336&gt;0,1,0))),IF(D336&gt;0,1,0))</f>
        <v>2</v>
      </c>
      <c r="D336">
        <f>IF(C335=2,ROUND(5*1000/Constants!$B$11,0),IF(D335&gt;0,D335-1,0))</f>
        <v>100</v>
      </c>
      <c r="E336">
        <f>IF(COUNTIF($D$3:D336,2)&gt;(Constants!$B$16*(1000/150)),2,0)</f>
        <v>0</v>
      </c>
      <c r="F336">
        <f t="shared" si="5"/>
        <v>0</v>
      </c>
      <c r="G336">
        <f>IF(ABS('Signal Verification0'!AT336-'Signal Verification1'!AT336)&gt;Constants!$B$17,2,IF(H336&gt;0,1,0))</f>
        <v>2</v>
      </c>
      <c r="H336">
        <f>IF(G335=2,ROUND(Constants!$B$18*(1000/150),0),IF(H335&gt;0,H335-1,0))</f>
        <v>7</v>
      </c>
    </row>
    <row r="337" spans="1:8">
      <c r="A337">
        <v>334</v>
      </c>
      <c r="B337">
        <f>IF(SIGN('Signal Verification0'!AQ337)=SIGN('Signal Verification1'!AQ337),IF(COUNTIF(B330:B336,2)&gt;0,1,0),2)</f>
        <v>0</v>
      </c>
      <c r="C337">
        <f>IF(AND(ABS('Signal Verification0'!AG337)&gt;0,ABS('Signal Verification1'!AG337)&gt;0),IF('Signal Verification0'!AG337&gt;'Signal Verification1'!AG337,IF(ABS('Signal Verification0'!AG336)-ABS('Signal Verification1'!AG337)&gt;Constants!$B$14,IF(AND(ABS(MAX('Signal Verification0'!AG137:AG337)-'Signal Verification0'!AG337)&lt;Constants!$B$15,ABS(MIN('Signal Verification0'!AG137:AG337)-'Signal Verification0'!AG337)&lt;Constants!$B$15),2,IF(D337&gt;0,1,0)),IF(D337&gt;0,1,0)),IF(ABS('Signal Verification1'!AG336)-ABS('Signal Verification0'!AG337)&gt;Constants!$B$14,IF(AND(ABS(MAX('Signal Verification1'!AG137:AG337)-'Signal Verification1'!AG337)&lt;Constants!$B$15,ABS(MIN('Signal Verification1'!AG137:AG337)-'Signal Verification1'!AG337)&lt;Constants!$B$15),2,IF(D337&gt;0,1,0)),IF(D337&gt;0,1,0))),IF(D337&gt;0,1,0))</f>
        <v>2</v>
      </c>
      <c r="D337">
        <f>IF(C336=2,ROUND(5*1000/Constants!$B$11,0),IF(D336&gt;0,D336-1,0))</f>
        <v>100</v>
      </c>
      <c r="E337">
        <f>IF(COUNTIF($D$3:D337,2)&gt;(Constants!$B$16*(1000/150)),2,0)</f>
        <v>0</v>
      </c>
      <c r="F337">
        <f t="shared" si="5"/>
        <v>0</v>
      </c>
      <c r="G337">
        <f>IF(ABS('Signal Verification0'!AT337-'Signal Verification1'!AT337)&gt;Constants!$B$17,2,IF(H337&gt;0,1,0))</f>
        <v>2</v>
      </c>
      <c r="H337">
        <f>IF(G336=2,ROUND(Constants!$B$18*(1000/150),0),IF(H336&gt;0,H336-1,0))</f>
        <v>7</v>
      </c>
    </row>
    <row r="338" spans="1:8">
      <c r="A338">
        <v>335</v>
      </c>
      <c r="B338">
        <f>IF(SIGN('Signal Verification0'!AQ338)=SIGN('Signal Verification1'!AQ338),IF(COUNTIF(B331:B337,2)&gt;0,1,0),2)</f>
        <v>0</v>
      </c>
      <c r="C338">
        <f>IF(AND(ABS('Signal Verification0'!AG338)&gt;0,ABS('Signal Verification1'!AG338)&gt;0),IF('Signal Verification0'!AG338&gt;'Signal Verification1'!AG338,IF(ABS('Signal Verification0'!AG337)-ABS('Signal Verification1'!AG338)&gt;Constants!$B$14,IF(AND(ABS(MAX('Signal Verification0'!AG138:AG338)-'Signal Verification0'!AG338)&lt;Constants!$B$15,ABS(MIN('Signal Verification0'!AG138:AG338)-'Signal Verification0'!AG338)&lt;Constants!$B$15),2,IF(D338&gt;0,1,0)),IF(D338&gt;0,1,0)),IF(ABS('Signal Verification1'!AG337)-ABS('Signal Verification0'!AG338)&gt;Constants!$B$14,IF(AND(ABS(MAX('Signal Verification1'!AG138:AG338)-'Signal Verification1'!AG338)&lt;Constants!$B$15,ABS(MIN('Signal Verification1'!AG138:AG338)-'Signal Verification1'!AG338)&lt;Constants!$B$15),2,IF(D338&gt;0,1,0)),IF(D338&gt;0,1,0))),IF(D338&gt;0,1,0))</f>
        <v>2</v>
      </c>
      <c r="D338">
        <f>IF(C337=2,ROUND(5*1000/Constants!$B$11,0),IF(D337&gt;0,D337-1,0))</f>
        <v>100</v>
      </c>
      <c r="E338">
        <f>IF(COUNTIF($D$3:D338,2)&gt;(Constants!$B$16*(1000/150)),2,0)</f>
        <v>0</v>
      </c>
      <c r="F338">
        <f t="shared" si="5"/>
        <v>0</v>
      </c>
      <c r="G338">
        <f>IF(ABS('Signal Verification0'!AT338-'Signal Verification1'!AT338)&gt;Constants!$B$17,2,IF(H338&gt;0,1,0))</f>
        <v>2</v>
      </c>
      <c r="H338">
        <f>IF(G337=2,ROUND(Constants!$B$18*(1000/150),0),IF(H337&gt;0,H337-1,0))</f>
        <v>7</v>
      </c>
    </row>
    <row r="339" spans="1:8">
      <c r="A339">
        <v>336</v>
      </c>
      <c r="B339">
        <f>IF(SIGN('Signal Verification0'!AQ339)=SIGN('Signal Verification1'!AQ339),IF(COUNTIF(B332:B338,2)&gt;0,1,0),2)</f>
        <v>0</v>
      </c>
      <c r="C339">
        <f>IF(AND(ABS('Signal Verification0'!AG339)&gt;0,ABS('Signal Verification1'!AG339)&gt;0),IF('Signal Verification0'!AG339&gt;'Signal Verification1'!AG339,IF(ABS('Signal Verification0'!AG338)-ABS('Signal Verification1'!AG339)&gt;Constants!$B$14,IF(AND(ABS(MAX('Signal Verification0'!AG139:AG339)-'Signal Verification0'!AG339)&lt;Constants!$B$15,ABS(MIN('Signal Verification0'!AG139:AG339)-'Signal Verification0'!AG339)&lt;Constants!$B$15),2,IF(D339&gt;0,1,0)),IF(D339&gt;0,1,0)),IF(ABS('Signal Verification1'!AG338)-ABS('Signal Verification0'!AG339)&gt;Constants!$B$14,IF(AND(ABS(MAX('Signal Verification1'!AG139:AG339)-'Signal Verification1'!AG339)&lt;Constants!$B$15,ABS(MIN('Signal Verification1'!AG139:AG339)-'Signal Verification1'!AG339)&lt;Constants!$B$15),2,IF(D339&gt;0,1,0)),IF(D339&gt;0,1,0))),IF(D339&gt;0,1,0))</f>
        <v>2</v>
      </c>
      <c r="D339">
        <f>IF(C338=2,ROUND(5*1000/Constants!$B$11,0),IF(D338&gt;0,D338-1,0))</f>
        <v>100</v>
      </c>
      <c r="E339">
        <f>IF(COUNTIF($D$3:D339,2)&gt;(Constants!$B$16*(1000/150)),2,0)</f>
        <v>0</v>
      </c>
      <c r="F339">
        <f t="shared" si="5"/>
        <v>0</v>
      </c>
      <c r="G339">
        <f>IF(ABS('Signal Verification0'!AT339-'Signal Verification1'!AT339)&gt;Constants!$B$17,2,IF(H339&gt;0,1,0))</f>
        <v>2</v>
      </c>
      <c r="H339">
        <f>IF(G338=2,ROUND(Constants!$B$18*(1000/150),0),IF(H338&gt;0,H338-1,0))</f>
        <v>7</v>
      </c>
    </row>
    <row r="340" spans="1:8">
      <c r="A340">
        <v>337</v>
      </c>
      <c r="B340">
        <f>IF(SIGN('Signal Verification0'!AQ340)=SIGN('Signal Verification1'!AQ340),IF(COUNTIF(B333:B339,2)&gt;0,1,0),2)</f>
        <v>0</v>
      </c>
      <c r="C340">
        <f>IF(AND(ABS('Signal Verification0'!AG340)&gt;0,ABS('Signal Verification1'!AG340)&gt;0),IF('Signal Verification0'!AG340&gt;'Signal Verification1'!AG340,IF(ABS('Signal Verification0'!AG339)-ABS('Signal Verification1'!AG340)&gt;Constants!$B$14,IF(AND(ABS(MAX('Signal Verification0'!AG140:AG340)-'Signal Verification0'!AG340)&lt;Constants!$B$15,ABS(MIN('Signal Verification0'!AG140:AG340)-'Signal Verification0'!AG340)&lt;Constants!$B$15),2,IF(D340&gt;0,1,0)),IF(D340&gt;0,1,0)),IF(ABS('Signal Verification1'!AG339)-ABS('Signal Verification0'!AG340)&gt;Constants!$B$14,IF(AND(ABS(MAX('Signal Verification1'!AG140:AG340)-'Signal Verification1'!AG340)&lt;Constants!$B$15,ABS(MIN('Signal Verification1'!AG140:AG340)-'Signal Verification1'!AG340)&lt;Constants!$B$15),2,IF(D340&gt;0,1,0)),IF(D340&gt;0,1,0))),IF(D340&gt;0,1,0))</f>
        <v>2</v>
      </c>
      <c r="D340">
        <f>IF(C339=2,ROUND(5*1000/Constants!$B$11,0),IF(D339&gt;0,D339-1,0))</f>
        <v>100</v>
      </c>
      <c r="E340">
        <f>IF(COUNTIF($D$3:D340,2)&gt;(Constants!$B$16*(1000/150)),2,0)</f>
        <v>0</v>
      </c>
      <c r="F340">
        <f t="shared" si="5"/>
        <v>0</v>
      </c>
      <c r="G340">
        <f>IF(ABS('Signal Verification0'!AT340-'Signal Verification1'!AT340)&gt;Constants!$B$17,2,IF(H340&gt;0,1,0))</f>
        <v>2</v>
      </c>
      <c r="H340">
        <f>IF(G339=2,ROUND(Constants!$B$18*(1000/150),0),IF(H339&gt;0,H339-1,0))</f>
        <v>7</v>
      </c>
    </row>
    <row r="341" spans="1:8">
      <c r="A341">
        <v>338</v>
      </c>
      <c r="B341">
        <f>IF(SIGN('Signal Verification0'!AQ341)=SIGN('Signal Verification1'!AQ341),IF(COUNTIF(B334:B340,2)&gt;0,1,0),2)</f>
        <v>0</v>
      </c>
      <c r="C341">
        <f>IF(AND(ABS('Signal Verification0'!AG341)&gt;0,ABS('Signal Verification1'!AG341)&gt;0),IF('Signal Verification0'!AG341&gt;'Signal Verification1'!AG341,IF(ABS('Signal Verification0'!AG340)-ABS('Signal Verification1'!AG341)&gt;Constants!$B$14,IF(AND(ABS(MAX('Signal Verification0'!AG141:AG341)-'Signal Verification0'!AG341)&lt;Constants!$B$15,ABS(MIN('Signal Verification0'!AG141:AG341)-'Signal Verification0'!AG341)&lt;Constants!$B$15),2,IF(D341&gt;0,1,0)),IF(D341&gt;0,1,0)),IF(ABS('Signal Verification1'!AG340)-ABS('Signal Verification0'!AG341)&gt;Constants!$B$14,IF(AND(ABS(MAX('Signal Verification1'!AG141:AG341)-'Signal Verification1'!AG341)&lt;Constants!$B$15,ABS(MIN('Signal Verification1'!AG141:AG341)-'Signal Verification1'!AG341)&lt;Constants!$B$15),2,IF(D341&gt;0,1,0)),IF(D341&gt;0,1,0))),IF(D341&gt;0,1,0))</f>
        <v>2</v>
      </c>
      <c r="D341">
        <f>IF(C340=2,ROUND(5*1000/Constants!$B$11,0),IF(D340&gt;0,D340-1,0))</f>
        <v>100</v>
      </c>
      <c r="E341">
        <f>IF(COUNTIF($D$3:D341,2)&gt;(Constants!$B$16*(1000/150)),2,0)</f>
        <v>0</v>
      </c>
      <c r="F341">
        <f t="shared" si="5"/>
        <v>0</v>
      </c>
      <c r="G341">
        <f>IF(ABS('Signal Verification0'!AT341-'Signal Verification1'!AT341)&gt;Constants!$B$17,2,IF(H341&gt;0,1,0))</f>
        <v>2</v>
      </c>
      <c r="H341">
        <f>IF(G340=2,ROUND(Constants!$B$18*(1000/150),0),IF(H340&gt;0,H340-1,0))</f>
        <v>7</v>
      </c>
    </row>
    <row r="342" spans="1:8">
      <c r="A342">
        <v>339</v>
      </c>
      <c r="B342">
        <f>IF(SIGN('Signal Verification0'!AQ342)=SIGN('Signal Verification1'!AQ342),IF(COUNTIF(B335:B341,2)&gt;0,1,0),2)</f>
        <v>0</v>
      </c>
      <c r="C342">
        <f>IF(AND(ABS('Signal Verification0'!AG342)&gt;0,ABS('Signal Verification1'!AG342)&gt;0),IF('Signal Verification0'!AG342&gt;'Signal Verification1'!AG342,IF(ABS('Signal Verification0'!AG341)-ABS('Signal Verification1'!AG342)&gt;Constants!$B$14,IF(AND(ABS(MAX('Signal Verification0'!AG142:AG342)-'Signal Verification0'!AG342)&lt;Constants!$B$15,ABS(MIN('Signal Verification0'!AG142:AG342)-'Signal Verification0'!AG342)&lt;Constants!$B$15),2,IF(D342&gt;0,1,0)),IF(D342&gt;0,1,0)),IF(ABS('Signal Verification1'!AG341)-ABS('Signal Verification0'!AG342)&gt;Constants!$B$14,IF(AND(ABS(MAX('Signal Verification1'!AG142:AG342)-'Signal Verification1'!AG342)&lt;Constants!$B$15,ABS(MIN('Signal Verification1'!AG142:AG342)-'Signal Verification1'!AG342)&lt;Constants!$B$15),2,IF(D342&gt;0,1,0)),IF(D342&gt;0,1,0))),IF(D342&gt;0,1,0))</f>
        <v>2</v>
      </c>
      <c r="D342">
        <f>IF(C341=2,ROUND(5*1000/Constants!$B$11,0),IF(D341&gt;0,D341-1,0))</f>
        <v>100</v>
      </c>
      <c r="E342">
        <f>IF(COUNTIF($D$3:D342,2)&gt;(Constants!$B$16*(1000/150)),2,0)</f>
        <v>0</v>
      </c>
      <c r="F342">
        <f t="shared" si="5"/>
        <v>0</v>
      </c>
      <c r="G342">
        <f>IF(ABS('Signal Verification0'!AT342-'Signal Verification1'!AT342)&gt;Constants!$B$17,2,IF(H342&gt;0,1,0))</f>
        <v>2</v>
      </c>
      <c r="H342">
        <f>IF(G341=2,ROUND(Constants!$B$18*(1000/150),0),IF(H341&gt;0,H341-1,0))</f>
        <v>7</v>
      </c>
    </row>
    <row r="343" spans="1:8">
      <c r="A343">
        <v>340</v>
      </c>
      <c r="B343">
        <f>IF(SIGN('Signal Verification0'!AQ343)=SIGN('Signal Verification1'!AQ343),IF(COUNTIF(B336:B342,2)&gt;0,1,0),2)</f>
        <v>0</v>
      </c>
      <c r="C343">
        <f>IF(AND(ABS('Signal Verification0'!AG343)&gt;0,ABS('Signal Verification1'!AG343)&gt;0),IF('Signal Verification0'!AG343&gt;'Signal Verification1'!AG343,IF(ABS('Signal Verification0'!AG342)-ABS('Signal Verification1'!AG343)&gt;Constants!$B$14,IF(AND(ABS(MAX('Signal Verification0'!AG143:AG343)-'Signal Verification0'!AG343)&lt;Constants!$B$15,ABS(MIN('Signal Verification0'!AG143:AG343)-'Signal Verification0'!AG343)&lt;Constants!$B$15),2,IF(D343&gt;0,1,0)),IF(D343&gt;0,1,0)),IF(ABS('Signal Verification1'!AG342)-ABS('Signal Verification0'!AG343)&gt;Constants!$B$14,IF(AND(ABS(MAX('Signal Verification1'!AG143:AG343)-'Signal Verification1'!AG343)&lt;Constants!$B$15,ABS(MIN('Signal Verification1'!AG143:AG343)-'Signal Verification1'!AG343)&lt;Constants!$B$15),2,IF(D343&gt;0,1,0)),IF(D343&gt;0,1,0))),IF(D343&gt;0,1,0))</f>
        <v>2</v>
      </c>
      <c r="D343">
        <f>IF(C342=2,ROUND(5*1000/Constants!$B$11,0),IF(D342&gt;0,D342-1,0))</f>
        <v>100</v>
      </c>
      <c r="E343">
        <f>IF(COUNTIF($D$3:D343,2)&gt;(Constants!$B$16*(1000/150)),2,0)</f>
        <v>0</v>
      </c>
      <c r="F343">
        <f t="shared" si="5"/>
        <v>0</v>
      </c>
      <c r="G343">
        <f>IF(ABS('Signal Verification0'!AT343-'Signal Verification1'!AT343)&gt;Constants!$B$17,2,IF(H343&gt;0,1,0))</f>
        <v>2</v>
      </c>
      <c r="H343">
        <f>IF(G342=2,ROUND(Constants!$B$18*(1000/150),0),IF(H342&gt;0,H342-1,0))</f>
        <v>7</v>
      </c>
    </row>
    <row r="344" spans="1:8">
      <c r="A344">
        <v>341</v>
      </c>
      <c r="B344">
        <f>IF(SIGN('Signal Verification0'!AQ344)=SIGN('Signal Verification1'!AQ344),IF(COUNTIF(B337:B343,2)&gt;0,1,0),2)</f>
        <v>0</v>
      </c>
      <c r="C344">
        <f>IF(AND(ABS('Signal Verification0'!AG344)&gt;0,ABS('Signal Verification1'!AG344)&gt;0),IF('Signal Verification0'!AG344&gt;'Signal Verification1'!AG344,IF(ABS('Signal Verification0'!AG343)-ABS('Signal Verification1'!AG344)&gt;Constants!$B$14,IF(AND(ABS(MAX('Signal Verification0'!AG144:AG344)-'Signal Verification0'!AG344)&lt;Constants!$B$15,ABS(MIN('Signal Verification0'!AG144:AG344)-'Signal Verification0'!AG344)&lt;Constants!$B$15),2,IF(D344&gt;0,1,0)),IF(D344&gt;0,1,0)),IF(ABS('Signal Verification1'!AG343)-ABS('Signal Verification0'!AG344)&gt;Constants!$B$14,IF(AND(ABS(MAX('Signal Verification1'!AG144:AG344)-'Signal Verification1'!AG344)&lt;Constants!$B$15,ABS(MIN('Signal Verification1'!AG144:AG344)-'Signal Verification1'!AG344)&lt;Constants!$B$15),2,IF(D344&gt;0,1,0)),IF(D344&gt;0,1,0))),IF(D344&gt;0,1,0))</f>
        <v>2</v>
      </c>
      <c r="D344">
        <f>IF(C343=2,ROUND(5*1000/Constants!$B$11,0),IF(D343&gt;0,D343-1,0))</f>
        <v>100</v>
      </c>
      <c r="E344">
        <f>IF(COUNTIF($D$3:D344,2)&gt;(Constants!$B$16*(1000/150)),2,0)</f>
        <v>0</v>
      </c>
      <c r="F344">
        <f t="shared" si="5"/>
        <v>0</v>
      </c>
      <c r="G344">
        <f>IF(ABS('Signal Verification0'!AT344-'Signal Verification1'!AT344)&gt;Constants!$B$17,2,IF(H344&gt;0,1,0))</f>
        <v>2</v>
      </c>
      <c r="H344">
        <f>IF(G343=2,ROUND(Constants!$B$18*(1000/150),0),IF(H343&gt;0,H343-1,0))</f>
        <v>7</v>
      </c>
    </row>
    <row r="345" spans="1:8">
      <c r="A345">
        <v>342</v>
      </c>
      <c r="B345">
        <f>IF(SIGN('Signal Verification0'!AQ345)=SIGN('Signal Verification1'!AQ345),IF(COUNTIF(B338:B344,2)&gt;0,1,0),2)</f>
        <v>0</v>
      </c>
      <c r="C345">
        <f>IF(AND(ABS('Signal Verification0'!AG345)&gt;0,ABS('Signal Verification1'!AG345)&gt;0),IF('Signal Verification0'!AG345&gt;'Signal Verification1'!AG345,IF(ABS('Signal Verification0'!AG344)-ABS('Signal Verification1'!AG345)&gt;Constants!$B$14,IF(AND(ABS(MAX('Signal Verification0'!AG145:AG345)-'Signal Verification0'!AG345)&lt;Constants!$B$15,ABS(MIN('Signal Verification0'!AG145:AG345)-'Signal Verification0'!AG345)&lt;Constants!$B$15),2,IF(D345&gt;0,1,0)),IF(D345&gt;0,1,0)),IF(ABS('Signal Verification1'!AG344)-ABS('Signal Verification0'!AG345)&gt;Constants!$B$14,IF(AND(ABS(MAX('Signal Verification1'!AG145:AG345)-'Signal Verification1'!AG345)&lt;Constants!$B$15,ABS(MIN('Signal Verification1'!AG145:AG345)-'Signal Verification1'!AG345)&lt;Constants!$B$15),2,IF(D345&gt;0,1,0)),IF(D345&gt;0,1,0))),IF(D345&gt;0,1,0))</f>
        <v>2</v>
      </c>
      <c r="D345">
        <f>IF(C344=2,ROUND(5*1000/Constants!$B$11,0),IF(D344&gt;0,D344-1,0))</f>
        <v>100</v>
      </c>
      <c r="E345">
        <f>IF(COUNTIF($D$3:D345,2)&gt;(Constants!$B$16*(1000/150)),2,0)</f>
        <v>0</v>
      </c>
      <c r="F345">
        <f t="shared" si="5"/>
        <v>0</v>
      </c>
      <c r="G345">
        <f>IF(ABS('Signal Verification0'!AT345-'Signal Verification1'!AT345)&gt;Constants!$B$17,2,IF(H345&gt;0,1,0))</f>
        <v>2</v>
      </c>
      <c r="H345">
        <f>IF(G344=2,ROUND(Constants!$B$18*(1000/150),0),IF(H344&gt;0,H344-1,0))</f>
        <v>7</v>
      </c>
    </row>
    <row r="346" spans="1:8">
      <c r="A346">
        <v>343</v>
      </c>
      <c r="B346">
        <f>IF(SIGN('Signal Verification0'!AQ346)=SIGN('Signal Verification1'!AQ346),IF(COUNTIF(B339:B345,2)&gt;0,1,0),2)</f>
        <v>0</v>
      </c>
      <c r="C346">
        <f>IF(AND(ABS('Signal Verification0'!AG346)&gt;0,ABS('Signal Verification1'!AG346)&gt;0),IF('Signal Verification0'!AG346&gt;'Signal Verification1'!AG346,IF(ABS('Signal Verification0'!AG345)-ABS('Signal Verification1'!AG346)&gt;Constants!$B$14,IF(AND(ABS(MAX('Signal Verification0'!AG146:AG346)-'Signal Verification0'!AG346)&lt;Constants!$B$15,ABS(MIN('Signal Verification0'!AG146:AG346)-'Signal Verification0'!AG346)&lt;Constants!$B$15),2,IF(D346&gt;0,1,0)),IF(D346&gt;0,1,0)),IF(ABS('Signal Verification1'!AG345)-ABS('Signal Verification0'!AG346)&gt;Constants!$B$14,IF(AND(ABS(MAX('Signal Verification1'!AG146:AG346)-'Signal Verification1'!AG346)&lt;Constants!$B$15,ABS(MIN('Signal Verification1'!AG146:AG346)-'Signal Verification1'!AG346)&lt;Constants!$B$15),2,IF(D346&gt;0,1,0)),IF(D346&gt;0,1,0))),IF(D346&gt;0,1,0))</f>
        <v>2</v>
      </c>
      <c r="D346">
        <f>IF(C345=2,ROUND(5*1000/Constants!$B$11,0),IF(D345&gt;0,D345-1,0))</f>
        <v>100</v>
      </c>
      <c r="E346">
        <f>IF(COUNTIF($D$3:D346,2)&gt;(Constants!$B$16*(1000/150)),2,0)</f>
        <v>0</v>
      </c>
      <c r="F346">
        <f t="shared" si="5"/>
        <v>0</v>
      </c>
      <c r="G346">
        <f>IF(ABS('Signal Verification0'!AT346-'Signal Verification1'!AT346)&gt;Constants!$B$17,2,IF(H346&gt;0,1,0))</f>
        <v>2</v>
      </c>
      <c r="H346">
        <f>IF(G345=2,ROUND(Constants!$B$18*(1000/150),0),IF(H345&gt;0,H345-1,0))</f>
        <v>7</v>
      </c>
    </row>
    <row r="347" spans="1:8">
      <c r="A347">
        <v>344</v>
      </c>
      <c r="B347">
        <f>IF(SIGN('Signal Verification0'!AQ347)=SIGN('Signal Verification1'!AQ347),IF(COUNTIF(B340:B346,2)&gt;0,1,0),2)</f>
        <v>0</v>
      </c>
      <c r="C347">
        <f>IF(AND(ABS('Signal Verification0'!AG347)&gt;0,ABS('Signal Verification1'!AG347)&gt;0),IF('Signal Verification0'!AG347&gt;'Signal Verification1'!AG347,IF(ABS('Signal Verification0'!AG346)-ABS('Signal Verification1'!AG347)&gt;Constants!$B$14,IF(AND(ABS(MAX('Signal Verification0'!AG147:AG347)-'Signal Verification0'!AG347)&lt;Constants!$B$15,ABS(MIN('Signal Verification0'!AG147:AG347)-'Signal Verification0'!AG347)&lt;Constants!$B$15),2,IF(D347&gt;0,1,0)),IF(D347&gt;0,1,0)),IF(ABS('Signal Verification1'!AG346)-ABS('Signal Verification0'!AG347)&gt;Constants!$B$14,IF(AND(ABS(MAX('Signal Verification1'!AG147:AG347)-'Signal Verification1'!AG347)&lt;Constants!$B$15,ABS(MIN('Signal Verification1'!AG147:AG347)-'Signal Verification1'!AG347)&lt;Constants!$B$15),2,IF(D347&gt;0,1,0)),IF(D347&gt;0,1,0))),IF(D347&gt;0,1,0))</f>
        <v>2</v>
      </c>
      <c r="D347">
        <f>IF(C346=2,ROUND(5*1000/Constants!$B$11,0),IF(D346&gt;0,D346-1,0))</f>
        <v>100</v>
      </c>
      <c r="E347">
        <f>IF(COUNTIF($D$3:D347,2)&gt;(Constants!$B$16*(1000/150)),2,0)</f>
        <v>0</v>
      </c>
      <c r="F347">
        <f t="shared" si="5"/>
        <v>0</v>
      </c>
      <c r="G347">
        <f>IF(ABS('Signal Verification0'!AT347-'Signal Verification1'!AT347)&gt;Constants!$B$17,2,IF(H347&gt;0,1,0))</f>
        <v>2</v>
      </c>
      <c r="H347">
        <f>IF(G346=2,ROUND(Constants!$B$18*(1000/150),0),IF(H346&gt;0,H346-1,0))</f>
        <v>7</v>
      </c>
    </row>
    <row r="348" spans="1:8">
      <c r="A348">
        <v>345</v>
      </c>
      <c r="B348">
        <f>IF(SIGN('Signal Verification0'!AQ348)=SIGN('Signal Verification1'!AQ348),IF(COUNTIF(B341:B347,2)&gt;0,1,0),2)</f>
        <v>0</v>
      </c>
      <c r="C348">
        <f>IF(AND(ABS('Signal Verification0'!AG348)&gt;0,ABS('Signal Verification1'!AG348)&gt;0),IF('Signal Verification0'!AG348&gt;'Signal Verification1'!AG348,IF(ABS('Signal Verification0'!AG347)-ABS('Signal Verification1'!AG348)&gt;Constants!$B$14,IF(AND(ABS(MAX('Signal Verification0'!AG148:AG348)-'Signal Verification0'!AG348)&lt;Constants!$B$15,ABS(MIN('Signal Verification0'!AG148:AG348)-'Signal Verification0'!AG348)&lt;Constants!$B$15),2,IF(D348&gt;0,1,0)),IF(D348&gt;0,1,0)),IF(ABS('Signal Verification1'!AG347)-ABS('Signal Verification0'!AG348)&gt;Constants!$B$14,IF(AND(ABS(MAX('Signal Verification1'!AG148:AG348)-'Signal Verification1'!AG348)&lt;Constants!$B$15,ABS(MIN('Signal Verification1'!AG148:AG348)-'Signal Verification1'!AG348)&lt;Constants!$B$15),2,IF(D348&gt;0,1,0)),IF(D348&gt;0,1,0))),IF(D348&gt;0,1,0))</f>
        <v>2</v>
      </c>
      <c r="D348">
        <f>IF(C347=2,ROUND(5*1000/Constants!$B$11,0),IF(D347&gt;0,D347-1,0))</f>
        <v>100</v>
      </c>
      <c r="E348">
        <f>IF(COUNTIF($D$3:D348,2)&gt;(Constants!$B$16*(1000/150)),2,0)</f>
        <v>0</v>
      </c>
      <c r="F348">
        <f t="shared" si="5"/>
        <v>0</v>
      </c>
      <c r="G348">
        <f>IF(ABS('Signal Verification0'!AT348-'Signal Verification1'!AT348)&gt;Constants!$B$17,2,IF(H348&gt;0,1,0))</f>
        <v>2</v>
      </c>
      <c r="H348">
        <f>IF(G347=2,ROUND(Constants!$B$18*(1000/150),0),IF(H347&gt;0,H347-1,0))</f>
        <v>7</v>
      </c>
    </row>
    <row r="349" spans="1:8">
      <c r="A349">
        <v>346</v>
      </c>
      <c r="B349">
        <f>IF(SIGN('Signal Verification0'!AQ349)=SIGN('Signal Verification1'!AQ349),IF(COUNTIF(B342:B348,2)&gt;0,1,0),2)</f>
        <v>0</v>
      </c>
      <c r="C349">
        <f>IF(AND(ABS('Signal Verification0'!AG349)&gt;0,ABS('Signal Verification1'!AG349)&gt;0),IF('Signal Verification0'!AG349&gt;'Signal Verification1'!AG349,IF(ABS('Signal Verification0'!AG348)-ABS('Signal Verification1'!AG349)&gt;Constants!$B$14,IF(AND(ABS(MAX('Signal Verification0'!AG149:AG349)-'Signal Verification0'!AG349)&lt;Constants!$B$15,ABS(MIN('Signal Verification0'!AG149:AG349)-'Signal Verification0'!AG349)&lt;Constants!$B$15),2,IF(D349&gt;0,1,0)),IF(D349&gt;0,1,0)),IF(ABS('Signal Verification1'!AG348)-ABS('Signal Verification0'!AG349)&gt;Constants!$B$14,IF(AND(ABS(MAX('Signal Verification1'!AG149:AG349)-'Signal Verification1'!AG349)&lt;Constants!$B$15,ABS(MIN('Signal Verification1'!AG149:AG349)-'Signal Verification1'!AG349)&lt;Constants!$B$15),2,IF(D349&gt;0,1,0)),IF(D349&gt;0,1,0))),IF(D349&gt;0,1,0))</f>
        <v>2</v>
      </c>
      <c r="D349">
        <f>IF(C348=2,ROUND(5*1000/Constants!$B$11,0),IF(D348&gt;0,D348-1,0))</f>
        <v>100</v>
      </c>
      <c r="E349">
        <f>IF(COUNTIF($D$3:D349,2)&gt;(Constants!$B$16*(1000/150)),2,0)</f>
        <v>0</v>
      </c>
      <c r="F349">
        <f t="shared" si="5"/>
        <v>0</v>
      </c>
      <c r="G349">
        <f>IF(ABS('Signal Verification0'!AT349-'Signal Verification1'!AT349)&gt;Constants!$B$17,2,IF(H349&gt;0,1,0))</f>
        <v>2</v>
      </c>
      <c r="H349">
        <f>IF(G348=2,ROUND(Constants!$B$18*(1000/150),0),IF(H348&gt;0,H348-1,0))</f>
        <v>7</v>
      </c>
    </row>
    <row r="350" spans="1:8">
      <c r="A350">
        <v>347</v>
      </c>
      <c r="B350">
        <f>IF(SIGN('Signal Verification0'!AQ350)=SIGN('Signal Verification1'!AQ350),IF(COUNTIF(B343:B349,2)&gt;0,1,0),2)</f>
        <v>0</v>
      </c>
      <c r="C350">
        <f>IF(AND(ABS('Signal Verification0'!AG350)&gt;0,ABS('Signal Verification1'!AG350)&gt;0),IF('Signal Verification0'!AG350&gt;'Signal Verification1'!AG350,IF(ABS('Signal Verification0'!AG349)-ABS('Signal Verification1'!AG350)&gt;Constants!$B$14,IF(AND(ABS(MAX('Signal Verification0'!AG150:AG350)-'Signal Verification0'!AG350)&lt;Constants!$B$15,ABS(MIN('Signal Verification0'!AG150:AG350)-'Signal Verification0'!AG350)&lt;Constants!$B$15),2,IF(D350&gt;0,1,0)),IF(D350&gt;0,1,0)),IF(ABS('Signal Verification1'!AG349)-ABS('Signal Verification0'!AG350)&gt;Constants!$B$14,IF(AND(ABS(MAX('Signal Verification1'!AG150:AG350)-'Signal Verification1'!AG350)&lt;Constants!$B$15,ABS(MIN('Signal Verification1'!AG150:AG350)-'Signal Verification1'!AG350)&lt;Constants!$B$15),2,IF(D350&gt;0,1,0)),IF(D350&gt;0,1,0))),IF(D350&gt;0,1,0))</f>
        <v>2</v>
      </c>
      <c r="D350">
        <f>IF(C349=2,ROUND(5*1000/Constants!$B$11,0),IF(D349&gt;0,D349-1,0))</f>
        <v>100</v>
      </c>
      <c r="E350">
        <f>IF(COUNTIF($D$3:D350,2)&gt;(Constants!$B$16*(1000/150)),2,0)</f>
        <v>0</v>
      </c>
      <c r="F350">
        <f t="shared" si="5"/>
        <v>0</v>
      </c>
      <c r="G350">
        <f>IF(ABS('Signal Verification0'!AT350-'Signal Verification1'!AT350)&gt;Constants!$B$17,2,IF(H350&gt;0,1,0))</f>
        <v>2</v>
      </c>
      <c r="H350">
        <f>IF(G349=2,ROUND(Constants!$B$18*(1000/150),0),IF(H349&gt;0,H349-1,0))</f>
        <v>7</v>
      </c>
    </row>
    <row r="351" spans="1:8">
      <c r="A351">
        <v>348</v>
      </c>
      <c r="B351">
        <f>IF(SIGN('Signal Verification0'!AQ351)=SIGN('Signal Verification1'!AQ351),IF(COUNTIF(B344:B350,2)&gt;0,1,0),2)</f>
        <v>0</v>
      </c>
      <c r="C351">
        <f>IF(AND(ABS('Signal Verification0'!AG351)&gt;0,ABS('Signal Verification1'!AG351)&gt;0),IF('Signal Verification0'!AG351&gt;'Signal Verification1'!AG351,IF(ABS('Signal Verification0'!AG350)-ABS('Signal Verification1'!AG351)&gt;Constants!$B$14,IF(AND(ABS(MAX('Signal Verification0'!AG151:AG351)-'Signal Verification0'!AG351)&lt;Constants!$B$15,ABS(MIN('Signal Verification0'!AG151:AG351)-'Signal Verification0'!AG351)&lt;Constants!$B$15),2,IF(D351&gt;0,1,0)),IF(D351&gt;0,1,0)),IF(ABS('Signal Verification1'!AG350)-ABS('Signal Verification0'!AG351)&gt;Constants!$B$14,IF(AND(ABS(MAX('Signal Verification1'!AG151:AG351)-'Signal Verification1'!AG351)&lt;Constants!$B$15,ABS(MIN('Signal Verification1'!AG151:AG351)-'Signal Verification1'!AG351)&lt;Constants!$B$15),2,IF(D351&gt;0,1,0)),IF(D351&gt;0,1,0))),IF(D351&gt;0,1,0))</f>
        <v>2</v>
      </c>
      <c r="D351">
        <f>IF(C350=2,ROUND(5*1000/Constants!$B$11,0),IF(D350&gt;0,D350-1,0))</f>
        <v>100</v>
      </c>
      <c r="E351">
        <f>IF(COUNTIF($D$3:D351,2)&gt;(Constants!$B$16*(1000/150)),2,0)</f>
        <v>0</v>
      </c>
      <c r="F351">
        <f t="shared" si="5"/>
        <v>0</v>
      </c>
      <c r="G351">
        <f>IF(ABS('Signal Verification0'!AT351-'Signal Verification1'!AT351)&gt;Constants!$B$17,2,IF(H351&gt;0,1,0))</f>
        <v>2</v>
      </c>
      <c r="H351">
        <f>IF(G350=2,ROUND(Constants!$B$18*(1000/150),0),IF(H350&gt;0,H350-1,0))</f>
        <v>7</v>
      </c>
    </row>
    <row r="352" spans="1:8">
      <c r="A352">
        <v>349</v>
      </c>
      <c r="B352">
        <f>IF(SIGN('Signal Verification0'!AQ352)=SIGN('Signal Verification1'!AQ352),IF(COUNTIF(B345:B351,2)&gt;0,1,0),2)</f>
        <v>0</v>
      </c>
      <c r="C352">
        <f>IF(AND(ABS('Signal Verification0'!AG352)&gt;0,ABS('Signal Verification1'!AG352)&gt;0),IF('Signal Verification0'!AG352&gt;'Signal Verification1'!AG352,IF(ABS('Signal Verification0'!AG351)-ABS('Signal Verification1'!AG352)&gt;Constants!$B$14,IF(AND(ABS(MAX('Signal Verification0'!AG152:AG352)-'Signal Verification0'!AG352)&lt;Constants!$B$15,ABS(MIN('Signal Verification0'!AG152:AG352)-'Signal Verification0'!AG352)&lt;Constants!$B$15),2,IF(D352&gt;0,1,0)),IF(D352&gt;0,1,0)),IF(ABS('Signal Verification1'!AG351)-ABS('Signal Verification0'!AG352)&gt;Constants!$B$14,IF(AND(ABS(MAX('Signal Verification1'!AG152:AG352)-'Signal Verification1'!AG352)&lt;Constants!$B$15,ABS(MIN('Signal Verification1'!AG152:AG352)-'Signal Verification1'!AG352)&lt;Constants!$B$15),2,IF(D352&gt;0,1,0)),IF(D352&gt;0,1,0))),IF(D352&gt;0,1,0))</f>
        <v>2</v>
      </c>
      <c r="D352">
        <f>IF(C351=2,ROUND(5*1000/Constants!$B$11,0),IF(D351&gt;0,D351-1,0))</f>
        <v>100</v>
      </c>
      <c r="E352">
        <f>IF(COUNTIF($D$3:D352,2)&gt;(Constants!$B$16*(1000/150)),2,0)</f>
        <v>0</v>
      </c>
      <c r="F352">
        <f t="shared" si="5"/>
        <v>0</v>
      </c>
      <c r="G352">
        <f>IF(ABS('Signal Verification0'!AT352-'Signal Verification1'!AT352)&gt;Constants!$B$17,2,IF(H352&gt;0,1,0))</f>
        <v>2</v>
      </c>
      <c r="H352">
        <f>IF(G351=2,ROUND(Constants!$B$18*(1000/150),0),IF(H351&gt;0,H351-1,0))</f>
        <v>7</v>
      </c>
    </row>
    <row r="353" spans="1:8">
      <c r="A353">
        <v>350</v>
      </c>
      <c r="B353">
        <f>IF(SIGN('Signal Verification0'!AQ353)=SIGN('Signal Verification1'!AQ353),IF(COUNTIF(B346:B352,2)&gt;0,1,0),2)</f>
        <v>0</v>
      </c>
      <c r="C353">
        <f>IF(AND(ABS('Signal Verification0'!AG353)&gt;0,ABS('Signal Verification1'!AG353)&gt;0),IF('Signal Verification0'!AG353&gt;'Signal Verification1'!AG353,IF(ABS('Signal Verification0'!AG352)-ABS('Signal Verification1'!AG353)&gt;Constants!$B$14,IF(AND(ABS(MAX('Signal Verification0'!AG153:AG353)-'Signal Verification0'!AG353)&lt;Constants!$B$15,ABS(MIN('Signal Verification0'!AG153:AG353)-'Signal Verification0'!AG353)&lt;Constants!$B$15),2,IF(D353&gt;0,1,0)),IF(D353&gt;0,1,0)),IF(ABS('Signal Verification1'!AG352)-ABS('Signal Verification0'!AG353)&gt;Constants!$B$14,IF(AND(ABS(MAX('Signal Verification1'!AG153:AG353)-'Signal Verification1'!AG353)&lt;Constants!$B$15,ABS(MIN('Signal Verification1'!AG153:AG353)-'Signal Verification1'!AG353)&lt;Constants!$B$15),2,IF(D353&gt;0,1,0)),IF(D353&gt;0,1,0))),IF(D353&gt;0,1,0))</f>
        <v>2</v>
      </c>
      <c r="D353">
        <f>IF(C352=2,ROUND(5*1000/Constants!$B$11,0),IF(D352&gt;0,D352-1,0))</f>
        <v>100</v>
      </c>
      <c r="E353">
        <f>IF(COUNTIF($D$3:D353,2)&gt;(Constants!$B$16*(1000/150)),2,0)</f>
        <v>0</v>
      </c>
      <c r="F353">
        <f t="shared" si="5"/>
        <v>0</v>
      </c>
      <c r="G353">
        <f>IF(ABS('Signal Verification0'!AT353-'Signal Verification1'!AT353)&gt;Constants!$B$17,2,IF(H353&gt;0,1,0))</f>
        <v>2</v>
      </c>
      <c r="H353">
        <f>IF(G352=2,ROUND(Constants!$B$18*(1000/150),0),IF(H352&gt;0,H352-1,0))</f>
        <v>7</v>
      </c>
    </row>
    <row r="354" spans="1:8">
      <c r="A354">
        <v>351</v>
      </c>
      <c r="B354">
        <f>IF(SIGN('Signal Verification0'!AQ354)=SIGN('Signal Verification1'!AQ354),IF(COUNTIF(B347:B353,2)&gt;0,1,0),2)</f>
        <v>0</v>
      </c>
      <c r="C354">
        <f>IF(AND(ABS('Signal Verification0'!AG354)&gt;0,ABS('Signal Verification1'!AG354)&gt;0),IF('Signal Verification0'!AG354&gt;'Signal Verification1'!AG354,IF(ABS('Signal Verification0'!AG353)-ABS('Signal Verification1'!AG354)&gt;Constants!$B$14,IF(AND(ABS(MAX('Signal Verification0'!AG154:AG354)-'Signal Verification0'!AG354)&lt;Constants!$B$15,ABS(MIN('Signal Verification0'!AG154:AG354)-'Signal Verification0'!AG354)&lt;Constants!$B$15),2,IF(D354&gt;0,1,0)),IF(D354&gt;0,1,0)),IF(ABS('Signal Verification1'!AG353)-ABS('Signal Verification0'!AG354)&gt;Constants!$B$14,IF(AND(ABS(MAX('Signal Verification1'!AG154:AG354)-'Signal Verification1'!AG354)&lt;Constants!$B$15,ABS(MIN('Signal Verification1'!AG154:AG354)-'Signal Verification1'!AG354)&lt;Constants!$B$15),2,IF(D354&gt;0,1,0)),IF(D354&gt;0,1,0))),IF(D354&gt;0,1,0))</f>
        <v>2</v>
      </c>
      <c r="D354">
        <f>IF(C353=2,ROUND(5*1000/Constants!$B$11,0),IF(D353&gt;0,D353-1,0))</f>
        <v>100</v>
      </c>
      <c r="E354">
        <f>IF(COUNTIF($D$3:D354,2)&gt;(Constants!$B$16*(1000/150)),2,0)</f>
        <v>0</v>
      </c>
      <c r="F354">
        <f t="shared" si="5"/>
        <v>0</v>
      </c>
      <c r="G354">
        <f>IF(ABS('Signal Verification0'!AT354-'Signal Verification1'!AT354)&gt;Constants!$B$17,2,IF(H354&gt;0,1,0))</f>
        <v>2</v>
      </c>
      <c r="H354">
        <f>IF(G353=2,ROUND(Constants!$B$18*(1000/150),0),IF(H353&gt;0,H353-1,0))</f>
        <v>7</v>
      </c>
    </row>
    <row r="355" spans="1:8">
      <c r="A355">
        <v>352</v>
      </c>
      <c r="B355">
        <f>IF(SIGN('Signal Verification0'!AQ355)=SIGN('Signal Verification1'!AQ355),IF(COUNTIF(B348:B354,2)&gt;0,1,0),2)</f>
        <v>0</v>
      </c>
      <c r="C355">
        <f>IF(AND(ABS('Signal Verification0'!AG355)&gt;0,ABS('Signal Verification1'!AG355)&gt;0),IF('Signal Verification0'!AG355&gt;'Signal Verification1'!AG355,IF(ABS('Signal Verification0'!AG354)-ABS('Signal Verification1'!AG355)&gt;Constants!$B$14,IF(AND(ABS(MAX('Signal Verification0'!AG155:AG355)-'Signal Verification0'!AG355)&lt;Constants!$B$15,ABS(MIN('Signal Verification0'!AG155:AG355)-'Signal Verification0'!AG355)&lt;Constants!$B$15),2,IF(D355&gt;0,1,0)),IF(D355&gt;0,1,0)),IF(ABS('Signal Verification1'!AG354)-ABS('Signal Verification0'!AG355)&gt;Constants!$B$14,IF(AND(ABS(MAX('Signal Verification1'!AG155:AG355)-'Signal Verification1'!AG355)&lt;Constants!$B$15,ABS(MIN('Signal Verification1'!AG155:AG355)-'Signal Verification1'!AG355)&lt;Constants!$B$15),2,IF(D355&gt;0,1,0)),IF(D355&gt;0,1,0))),IF(D355&gt;0,1,0))</f>
        <v>2</v>
      </c>
      <c r="D355">
        <f>IF(C354=2,ROUND(5*1000/Constants!$B$11,0),IF(D354&gt;0,D354-1,0))</f>
        <v>100</v>
      </c>
      <c r="E355">
        <f>IF(COUNTIF($D$3:D355,2)&gt;(Constants!$B$16*(1000/150)),2,0)</f>
        <v>0</v>
      </c>
      <c r="F355">
        <f t="shared" si="5"/>
        <v>0</v>
      </c>
      <c r="G355">
        <f>IF(ABS('Signal Verification0'!AT355-'Signal Verification1'!AT355)&gt;Constants!$B$17,2,IF(H355&gt;0,1,0))</f>
        <v>2</v>
      </c>
      <c r="H355">
        <f>IF(G354=2,ROUND(Constants!$B$18*(1000/150),0),IF(H354&gt;0,H354-1,0))</f>
        <v>7</v>
      </c>
    </row>
    <row r="356" spans="1:8">
      <c r="A356">
        <v>353</v>
      </c>
      <c r="B356">
        <f>IF(SIGN('Signal Verification0'!AQ356)=SIGN('Signal Verification1'!AQ356),IF(COUNTIF(B349:B355,2)&gt;0,1,0),2)</f>
        <v>0</v>
      </c>
      <c r="C356">
        <f>IF(AND(ABS('Signal Verification0'!AG356)&gt;0,ABS('Signal Verification1'!AG356)&gt;0),IF('Signal Verification0'!AG356&gt;'Signal Verification1'!AG356,IF(ABS('Signal Verification0'!AG355)-ABS('Signal Verification1'!AG356)&gt;Constants!$B$14,IF(AND(ABS(MAX('Signal Verification0'!AG156:AG356)-'Signal Verification0'!AG356)&lt;Constants!$B$15,ABS(MIN('Signal Verification0'!AG156:AG356)-'Signal Verification0'!AG356)&lt;Constants!$B$15),2,IF(D356&gt;0,1,0)),IF(D356&gt;0,1,0)),IF(ABS('Signal Verification1'!AG355)-ABS('Signal Verification0'!AG356)&gt;Constants!$B$14,IF(AND(ABS(MAX('Signal Verification1'!AG156:AG356)-'Signal Verification1'!AG356)&lt;Constants!$B$15,ABS(MIN('Signal Verification1'!AG156:AG356)-'Signal Verification1'!AG356)&lt;Constants!$B$15),2,IF(D356&gt;0,1,0)),IF(D356&gt;0,1,0))),IF(D356&gt;0,1,0))</f>
        <v>2</v>
      </c>
      <c r="D356">
        <f>IF(C355=2,ROUND(5*1000/Constants!$B$11,0),IF(D355&gt;0,D355-1,0))</f>
        <v>100</v>
      </c>
      <c r="E356">
        <f>IF(COUNTIF($D$3:D356,2)&gt;(Constants!$B$16*(1000/150)),2,0)</f>
        <v>0</v>
      </c>
      <c r="F356">
        <f t="shared" si="5"/>
        <v>0</v>
      </c>
      <c r="G356">
        <f>IF(ABS('Signal Verification0'!AT356-'Signal Verification1'!AT356)&gt;Constants!$B$17,2,IF(H356&gt;0,1,0))</f>
        <v>2</v>
      </c>
      <c r="H356">
        <f>IF(G355=2,ROUND(Constants!$B$18*(1000/150),0),IF(H355&gt;0,H355-1,0))</f>
        <v>7</v>
      </c>
    </row>
    <row r="357" spans="1:8">
      <c r="A357">
        <v>354</v>
      </c>
      <c r="B357">
        <f>IF(SIGN('Signal Verification0'!AQ357)=SIGN('Signal Verification1'!AQ357),IF(COUNTIF(B350:B356,2)&gt;0,1,0),2)</f>
        <v>0</v>
      </c>
      <c r="C357">
        <f>IF(AND(ABS('Signal Verification0'!AG357)&gt;0,ABS('Signal Verification1'!AG357)&gt;0),IF('Signal Verification0'!AG357&gt;'Signal Verification1'!AG357,IF(ABS('Signal Verification0'!AG356)-ABS('Signal Verification1'!AG357)&gt;Constants!$B$14,IF(AND(ABS(MAX('Signal Verification0'!AG157:AG357)-'Signal Verification0'!AG357)&lt;Constants!$B$15,ABS(MIN('Signal Verification0'!AG157:AG357)-'Signal Verification0'!AG357)&lt;Constants!$B$15),2,IF(D357&gt;0,1,0)),IF(D357&gt;0,1,0)),IF(ABS('Signal Verification1'!AG356)-ABS('Signal Verification0'!AG357)&gt;Constants!$B$14,IF(AND(ABS(MAX('Signal Verification1'!AG157:AG357)-'Signal Verification1'!AG357)&lt;Constants!$B$15,ABS(MIN('Signal Verification1'!AG157:AG357)-'Signal Verification1'!AG357)&lt;Constants!$B$15),2,IF(D357&gt;0,1,0)),IF(D357&gt;0,1,0))),IF(D357&gt;0,1,0))</f>
        <v>2</v>
      </c>
      <c r="D357">
        <f>IF(C356=2,ROUND(5*1000/Constants!$B$11,0),IF(D356&gt;0,D356-1,0))</f>
        <v>100</v>
      </c>
      <c r="E357">
        <f>IF(COUNTIF($D$3:D357,2)&gt;(Constants!$B$16*(1000/150)),2,0)</f>
        <v>0</v>
      </c>
      <c r="F357">
        <f t="shared" si="5"/>
        <v>0</v>
      </c>
      <c r="G357">
        <f>IF(ABS('Signal Verification0'!AT357-'Signal Verification1'!AT357)&gt;Constants!$B$17,2,IF(H357&gt;0,1,0))</f>
        <v>2</v>
      </c>
      <c r="H357">
        <f>IF(G356=2,ROUND(Constants!$B$18*(1000/150),0),IF(H356&gt;0,H356-1,0))</f>
        <v>7</v>
      </c>
    </row>
    <row r="358" spans="1:8">
      <c r="A358">
        <v>355</v>
      </c>
      <c r="B358">
        <f>IF(SIGN('Signal Verification0'!AQ358)=SIGN('Signal Verification1'!AQ358),IF(COUNTIF(B351:B357,2)&gt;0,1,0),2)</f>
        <v>0</v>
      </c>
      <c r="C358">
        <f>IF(AND(ABS('Signal Verification0'!AG358)&gt;0,ABS('Signal Verification1'!AG358)&gt;0),IF('Signal Verification0'!AG358&gt;'Signal Verification1'!AG358,IF(ABS('Signal Verification0'!AG357)-ABS('Signal Verification1'!AG358)&gt;Constants!$B$14,IF(AND(ABS(MAX('Signal Verification0'!AG158:AG358)-'Signal Verification0'!AG358)&lt;Constants!$B$15,ABS(MIN('Signal Verification0'!AG158:AG358)-'Signal Verification0'!AG358)&lt;Constants!$B$15),2,IF(D358&gt;0,1,0)),IF(D358&gt;0,1,0)),IF(ABS('Signal Verification1'!AG357)-ABS('Signal Verification0'!AG358)&gt;Constants!$B$14,IF(AND(ABS(MAX('Signal Verification1'!AG158:AG358)-'Signal Verification1'!AG358)&lt;Constants!$B$15,ABS(MIN('Signal Verification1'!AG158:AG358)-'Signal Verification1'!AG358)&lt;Constants!$B$15),2,IF(D358&gt;0,1,0)),IF(D358&gt;0,1,0))),IF(D358&gt;0,1,0))</f>
        <v>2</v>
      </c>
      <c r="D358">
        <f>IF(C357=2,ROUND(5*1000/Constants!$B$11,0),IF(D357&gt;0,D357-1,0))</f>
        <v>100</v>
      </c>
      <c r="E358">
        <f>IF(COUNTIF($D$3:D358,2)&gt;(Constants!$B$16*(1000/150)),2,0)</f>
        <v>0</v>
      </c>
      <c r="F358">
        <f t="shared" si="5"/>
        <v>0</v>
      </c>
      <c r="G358">
        <f>IF(ABS('Signal Verification0'!AT358-'Signal Verification1'!AT358)&gt;Constants!$B$17,2,IF(H358&gt;0,1,0))</f>
        <v>2</v>
      </c>
      <c r="H358">
        <f>IF(G357=2,ROUND(Constants!$B$18*(1000/150),0),IF(H357&gt;0,H357-1,0))</f>
        <v>7</v>
      </c>
    </row>
    <row r="359" spans="1:8">
      <c r="A359">
        <v>356</v>
      </c>
      <c r="B359">
        <f>IF(SIGN('Signal Verification0'!AQ359)=SIGN('Signal Verification1'!AQ359),IF(COUNTIF(B352:B358,2)&gt;0,1,0),2)</f>
        <v>0</v>
      </c>
      <c r="C359">
        <f>IF(AND(ABS('Signal Verification0'!AG359)&gt;0,ABS('Signal Verification1'!AG359)&gt;0),IF('Signal Verification0'!AG359&gt;'Signal Verification1'!AG359,IF(ABS('Signal Verification0'!AG358)-ABS('Signal Verification1'!AG359)&gt;Constants!$B$14,IF(AND(ABS(MAX('Signal Verification0'!AG159:AG359)-'Signal Verification0'!AG359)&lt;Constants!$B$15,ABS(MIN('Signal Verification0'!AG159:AG359)-'Signal Verification0'!AG359)&lt;Constants!$B$15),2,IF(D359&gt;0,1,0)),IF(D359&gt;0,1,0)),IF(ABS('Signal Verification1'!AG358)-ABS('Signal Verification0'!AG359)&gt;Constants!$B$14,IF(AND(ABS(MAX('Signal Verification1'!AG159:AG359)-'Signal Verification1'!AG359)&lt;Constants!$B$15,ABS(MIN('Signal Verification1'!AG159:AG359)-'Signal Verification1'!AG359)&lt;Constants!$B$15),2,IF(D359&gt;0,1,0)),IF(D359&gt;0,1,0))),IF(D359&gt;0,1,0))</f>
        <v>2</v>
      </c>
      <c r="D359">
        <f>IF(C358=2,ROUND(5*1000/Constants!$B$11,0),IF(D358&gt;0,D358-1,0))</f>
        <v>100</v>
      </c>
      <c r="E359">
        <f>IF(COUNTIF($D$3:D359,2)&gt;(Constants!$B$16*(1000/150)),2,0)</f>
        <v>0</v>
      </c>
      <c r="F359">
        <f t="shared" si="5"/>
        <v>0</v>
      </c>
      <c r="G359">
        <f>IF(ABS('Signal Verification0'!AT359-'Signal Verification1'!AT359)&gt;Constants!$B$17,2,IF(H359&gt;0,1,0))</f>
        <v>2</v>
      </c>
      <c r="H359">
        <f>IF(G358=2,ROUND(Constants!$B$18*(1000/150),0),IF(H358&gt;0,H358-1,0))</f>
        <v>7</v>
      </c>
    </row>
    <row r="360" spans="1:8">
      <c r="A360">
        <v>357</v>
      </c>
      <c r="B360">
        <f>IF(SIGN('Signal Verification0'!AQ360)=SIGN('Signal Verification1'!AQ360),IF(COUNTIF(B353:B359,2)&gt;0,1,0),2)</f>
        <v>0</v>
      </c>
      <c r="C360">
        <f>IF(AND(ABS('Signal Verification0'!AG360)&gt;0,ABS('Signal Verification1'!AG360)&gt;0),IF('Signal Verification0'!AG360&gt;'Signal Verification1'!AG360,IF(ABS('Signal Verification0'!AG359)-ABS('Signal Verification1'!AG360)&gt;Constants!$B$14,IF(AND(ABS(MAX('Signal Verification0'!AG160:AG360)-'Signal Verification0'!AG360)&lt;Constants!$B$15,ABS(MIN('Signal Verification0'!AG160:AG360)-'Signal Verification0'!AG360)&lt;Constants!$B$15),2,IF(D360&gt;0,1,0)),IF(D360&gt;0,1,0)),IF(ABS('Signal Verification1'!AG359)-ABS('Signal Verification0'!AG360)&gt;Constants!$B$14,IF(AND(ABS(MAX('Signal Verification1'!AG160:AG360)-'Signal Verification1'!AG360)&lt;Constants!$B$15,ABS(MIN('Signal Verification1'!AG160:AG360)-'Signal Verification1'!AG360)&lt;Constants!$B$15),2,IF(D360&gt;0,1,0)),IF(D360&gt;0,1,0))),IF(D360&gt;0,1,0))</f>
        <v>2</v>
      </c>
      <c r="D360">
        <f>IF(C359=2,ROUND(5*1000/Constants!$B$11,0),IF(D359&gt;0,D359-1,0))</f>
        <v>100</v>
      </c>
      <c r="E360">
        <f>IF(COUNTIF($D$3:D360,2)&gt;(Constants!$B$16*(1000/150)),2,0)</f>
        <v>0</v>
      </c>
      <c r="F360">
        <f t="shared" si="5"/>
        <v>0</v>
      </c>
      <c r="G360">
        <f>IF(ABS('Signal Verification0'!AT360-'Signal Verification1'!AT360)&gt;Constants!$B$17,2,IF(H360&gt;0,1,0))</f>
        <v>2</v>
      </c>
      <c r="H360">
        <f>IF(G359=2,ROUND(Constants!$B$18*(1000/150),0),IF(H359&gt;0,H359-1,0))</f>
        <v>7</v>
      </c>
    </row>
    <row r="361" spans="1:8">
      <c r="A361">
        <v>358</v>
      </c>
      <c r="B361">
        <f>IF(SIGN('Signal Verification0'!AQ361)=SIGN('Signal Verification1'!AQ361),IF(COUNTIF(B354:B360,2)&gt;0,1,0),2)</f>
        <v>0</v>
      </c>
      <c r="C361">
        <f>IF(AND(ABS('Signal Verification0'!AG361)&gt;0,ABS('Signal Verification1'!AG361)&gt;0),IF('Signal Verification0'!AG361&gt;'Signal Verification1'!AG361,IF(ABS('Signal Verification0'!AG360)-ABS('Signal Verification1'!AG361)&gt;Constants!$B$14,IF(AND(ABS(MAX('Signal Verification0'!AG161:AG361)-'Signal Verification0'!AG361)&lt;Constants!$B$15,ABS(MIN('Signal Verification0'!AG161:AG361)-'Signal Verification0'!AG361)&lt;Constants!$B$15),2,IF(D361&gt;0,1,0)),IF(D361&gt;0,1,0)),IF(ABS('Signal Verification1'!AG360)-ABS('Signal Verification0'!AG361)&gt;Constants!$B$14,IF(AND(ABS(MAX('Signal Verification1'!AG161:AG361)-'Signal Verification1'!AG361)&lt;Constants!$B$15,ABS(MIN('Signal Verification1'!AG161:AG361)-'Signal Verification1'!AG361)&lt;Constants!$B$15),2,IF(D361&gt;0,1,0)),IF(D361&gt;0,1,0))),IF(D361&gt;0,1,0))</f>
        <v>2</v>
      </c>
      <c r="D361">
        <f>IF(C360=2,ROUND(5*1000/Constants!$B$11,0),IF(D360&gt;0,D360-1,0))</f>
        <v>100</v>
      </c>
      <c r="E361">
        <f>IF(COUNTIF($D$3:D361,2)&gt;(Constants!$B$16*(1000/150)),2,0)</f>
        <v>0</v>
      </c>
      <c r="F361">
        <f t="shared" si="5"/>
        <v>0</v>
      </c>
      <c r="G361">
        <f>IF(ABS('Signal Verification0'!AT361-'Signal Verification1'!AT361)&gt;Constants!$B$17,2,IF(H361&gt;0,1,0))</f>
        <v>2</v>
      </c>
      <c r="H361">
        <f>IF(G360=2,ROUND(Constants!$B$18*(1000/150),0),IF(H360&gt;0,H360-1,0))</f>
        <v>7</v>
      </c>
    </row>
    <row r="362" spans="1:8">
      <c r="A362">
        <v>359</v>
      </c>
      <c r="B362">
        <f>IF(SIGN('Signal Verification0'!AQ362)=SIGN('Signal Verification1'!AQ362),IF(COUNTIF(B355:B361,2)&gt;0,1,0),2)</f>
        <v>0</v>
      </c>
      <c r="C362">
        <f>IF(AND(ABS('Signal Verification0'!AG362)&gt;0,ABS('Signal Verification1'!AG362)&gt;0),IF('Signal Verification0'!AG362&gt;'Signal Verification1'!AG362,IF(ABS('Signal Verification0'!AG361)-ABS('Signal Verification1'!AG362)&gt;Constants!$B$14,IF(AND(ABS(MAX('Signal Verification0'!AG162:AG362)-'Signal Verification0'!AG362)&lt;Constants!$B$15,ABS(MIN('Signal Verification0'!AG162:AG362)-'Signal Verification0'!AG362)&lt;Constants!$B$15),2,IF(D362&gt;0,1,0)),IF(D362&gt;0,1,0)),IF(ABS('Signal Verification1'!AG361)-ABS('Signal Verification0'!AG362)&gt;Constants!$B$14,IF(AND(ABS(MAX('Signal Verification1'!AG162:AG362)-'Signal Verification1'!AG362)&lt;Constants!$B$15,ABS(MIN('Signal Verification1'!AG162:AG362)-'Signal Verification1'!AG362)&lt;Constants!$B$15),2,IF(D362&gt;0,1,0)),IF(D362&gt;0,1,0))),IF(D362&gt;0,1,0))</f>
        <v>2</v>
      </c>
      <c r="D362">
        <f>IF(C361=2,ROUND(5*1000/Constants!$B$11,0),IF(D361&gt;0,D361-1,0))</f>
        <v>100</v>
      </c>
      <c r="E362">
        <f>IF(COUNTIF($D$3:D362,2)&gt;(Constants!$B$16*(1000/150)),2,0)</f>
        <v>0</v>
      </c>
      <c r="F362">
        <f t="shared" si="5"/>
        <v>0</v>
      </c>
      <c r="G362">
        <f>IF(ABS('Signal Verification0'!AT362-'Signal Verification1'!AT362)&gt;Constants!$B$17,2,IF(H362&gt;0,1,0))</f>
        <v>2</v>
      </c>
      <c r="H362">
        <f>IF(G361=2,ROUND(Constants!$B$18*(1000/150),0),IF(H361&gt;0,H361-1,0))</f>
        <v>7</v>
      </c>
    </row>
    <row r="363" spans="1:8">
      <c r="A363">
        <v>360</v>
      </c>
      <c r="B363">
        <f>IF(SIGN('Signal Verification0'!AQ363)=SIGN('Signal Verification1'!AQ363),IF(COUNTIF(B356:B362,2)&gt;0,1,0),2)</f>
        <v>0</v>
      </c>
      <c r="C363">
        <f>IF(AND(ABS('Signal Verification0'!AG363)&gt;0,ABS('Signal Verification1'!AG363)&gt;0),IF('Signal Verification0'!AG363&gt;'Signal Verification1'!AG363,IF(ABS('Signal Verification0'!AG362)-ABS('Signal Verification1'!AG363)&gt;Constants!$B$14,IF(AND(ABS(MAX('Signal Verification0'!AG163:AG363)-'Signal Verification0'!AG363)&lt;Constants!$B$15,ABS(MIN('Signal Verification0'!AG163:AG363)-'Signal Verification0'!AG363)&lt;Constants!$B$15),2,IF(D363&gt;0,1,0)),IF(D363&gt;0,1,0)),IF(ABS('Signal Verification1'!AG362)-ABS('Signal Verification0'!AG363)&gt;Constants!$B$14,IF(AND(ABS(MAX('Signal Verification1'!AG163:AG363)-'Signal Verification1'!AG363)&lt;Constants!$B$15,ABS(MIN('Signal Verification1'!AG163:AG363)-'Signal Verification1'!AG363)&lt;Constants!$B$15),2,IF(D363&gt;0,1,0)),IF(D363&gt;0,1,0))),IF(D363&gt;0,1,0))</f>
        <v>2</v>
      </c>
      <c r="D363">
        <f>IF(C362=2,ROUND(5*1000/Constants!$B$11,0),IF(D362&gt;0,D362-1,0))</f>
        <v>100</v>
      </c>
      <c r="E363">
        <f>IF(COUNTIF($D$3:D363,2)&gt;(Constants!$B$16*(1000/150)),2,0)</f>
        <v>0</v>
      </c>
      <c r="F363">
        <f t="shared" si="5"/>
        <v>0</v>
      </c>
      <c r="G363">
        <f>IF(ABS('Signal Verification0'!AT363-'Signal Verification1'!AT363)&gt;Constants!$B$17,2,IF(H363&gt;0,1,0))</f>
        <v>2</v>
      </c>
      <c r="H363">
        <f>IF(G362=2,ROUND(Constants!$B$18*(1000/150),0),IF(H362&gt;0,H362-1,0))</f>
        <v>7</v>
      </c>
    </row>
    <row r="364" spans="1:8">
      <c r="A364">
        <v>361</v>
      </c>
      <c r="B364">
        <f>IF(SIGN('Signal Verification0'!AQ364)=SIGN('Signal Verification1'!AQ364),IF(COUNTIF(B357:B363,2)&gt;0,1,0),2)</f>
        <v>0</v>
      </c>
      <c r="C364">
        <f>IF(AND(ABS('Signal Verification0'!AG364)&gt;0,ABS('Signal Verification1'!AG364)&gt;0),IF('Signal Verification0'!AG364&gt;'Signal Verification1'!AG364,IF(ABS('Signal Verification0'!AG363)-ABS('Signal Verification1'!AG364)&gt;Constants!$B$14,IF(AND(ABS(MAX('Signal Verification0'!AG164:AG364)-'Signal Verification0'!AG364)&lt;Constants!$B$15,ABS(MIN('Signal Verification0'!AG164:AG364)-'Signal Verification0'!AG364)&lt;Constants!$B$15),2,IF(D364&gt;0,1,0)),IF(D364&gt;0,1,0)),IF(ABS('Signal Verification1'!AG363)-ABS('Signal Verification0'!AG364)&gt;Constants!$B$14,IF(AND(ABS(MAX('Signal Verification1'!AG164:AG364)-'Signal Verification1'!AG364)&lt;Constants!$B$15,ABS(MIN('Signal Verification1'!AG164:AG364)-'Signal Verification1'!AG364)&lt;Constants!$B$15),2,IF(D364&gt;0,1,0)),IF(D364&gt;0,1,0))),IF(D364&gt;0,1,0))</f>
        <v>2</v>
      </c>
      <c r="D364">
        <f>IF(C363=2,ROUND(5*1000/Constants!$B$11,0),IF(D363&gt;0,D363-1,0))</f>
        <v>100</v>
      </c>
      <c r="E364">
        <f>IF(COUNTIF($D$3:D364,2)&gt;(Constants!$B$16*(1000/150)),2,0)</f>
        <v>0</v>
      </c>
      <c r="F364">
        <f t="shared" si="5"/>
        <v>0</v>
      </c>
      <c r="G364">
        <f>IF(ABS('Signal Verification0'!AT364-'Signal Verification1'!AT364)&gt;Constants!$B$17,2,IF(H364&gt;0,1,0))</f>
        <v>2</v>
      </c>
      <c r="H364">
        <f>IF(G363=2,ROUND(Constants!$B$18*(1000/150),0),IF(H363&gt;0,H363-1,0))</f>
        <v>7</v>
      </c>
    </row>
    <row r="365" spans="1:8">
      <c r="A365">
        <v>362</v>
      </c>
      <c r="B365">
        <f>IF(SIGN('Signal Verification0'!AQ365)=SIGN('Signal Verification1'!AQ365),IF(COUNTIF(B358:B364,2)&gt;0,1,0),2)</f>
        <v>0</v>
      </c>
      <c r="C365">
        <f>IF(AND(ABS('Signal Verification0'!AG365)&gt;0,ABS('Signal Verification1'!AG365)&gt;0),IF('Signal Verification0'!AG365&gt;'Signal Verification1'!AG365,IF(ABS('Signal Verification0'!AG364)-ABS('Signal Verification1'!AG365)&gt;Constants!$B$14,IF(AND(ABS(MAX('Signal Verification0'!AG165:AG365)-'Signal Verification0'!AG365)&lt;Constants!$B$15,ABS(MIN('Signal Verification0'!AG165:AG365)-'Signal Verification0'!AG365)&lt;Constants!$B$15),2,IF(D365&gt;0,1,0)),IF(D365&gt;0,1,0)),IF(ABS('Signal Verification1'!AG364)-ABS('Signal Verification0'!AG365)&gt;Constants!$B$14,IF(AND(ABS(MAX('Signal Verification1'!AG165:AG365)-'Signal Verification1'!AG365)&lt;Constants!$B$15,ABS(MIN('Signal Verification1'!AG165:AG365)-'Signal Verification1'!AG365)&lt;Constants!$B$15),2,IF(D365&gt;0,1,0)),IF(D365&gt;0,1,0))),IF(D365&gt;0,1,0))</f>
        <v>2</v>
      </c>
      <c r="D365">
        <f>IF(C364=2,ROUND(5*1000/Constants!$B$11,0),IF(D364&gt;0,D364-1,0))</f>
        <v>100</v>
      </c>
      <c r="E365">
        <f>IF(COUNTIF($D$3:D365,2)&gt;(Constants!$B$16*(1000/150)),2,0)</f>
        <v>0</v>
      </c>
      <c r="F365">
        <f t="shared" si="5"/>
        <v>0</v>
      </c>
      <c r="G365">
        <f>IF(ABS('Signal Verification0'!AT365-'Signal Verification1'!AT365)&gt;Constants!$B$17,2,IF(H365&gt;0,1,0))</f>
        <v>2</v>
      </c>
      <c r="H365">
        <f>IF(G364=2,ROUND(Constants!$B$18*(1000/150),0),IF(H364&gt;0,H364-1,0))</f>
        <v>7</v>
      </c>
    </row>
    <row r="366" spans="1:8">
      <c r="A366">
        <v>363</v>
      </c>
      <c r="B366">
        <f>IF(SIGN('Signal Verification0'!AQ366)=SIGN('Signal Verification1'!AQ366),IF(COUNTIF(B359:B365,2)&gt;0,1,0),2)</f>
        <v>0</v>
      </c>
      <c r="C366">
        <f>IF(AND(ABS('Signal Verification0'!AG366)&gt;0,ABS('Signal Verification1'!AG366)&gt;0),IF('Signal Verification0'!AG366&gt;'Signal Verification1'!AG366,IF(ABS('Signal Verification0'!AG365)-ABS('Signal Verification1'!AG366)&gt;Constants!$B$14,IF(AND(ABS(MAX('Signal Verification0'!AG166:AG366)-'Signal Verification0'!AG366)&lt;Constants!$B$15,ABS(MIN('Signal Verification0'!AG166:AG366)-'Signal Verification0'!AG366)&lt;Constants!$B$15),2,IF(D366&gt;0,1,0)),IF(D366&gt;0,1,0)),IF(ABS('Signal Verification1'!AG365)-ABS('Signal Verification0'!AG366)&gt;Constants!$B$14,IF(AND(ABS(MAX('Signal Verification1'!AG166:AG366)-'Signal Verification1'!AG366)&lt;Constants!$B$15,ABS(MIN('Signal Verification1'!AG166:AG366)-'Signal Verification1'!AG366)&lt;Constants!$B$15),2,IF(D366&gt;0,1,0)),IF(D366&gt;0,1,0))),IF(D366&gt;0,1,0))</f>
        <v>2</v>
      </c>
      <c r="D366">
        <f>IF(C365=2,ROUND(5*1000/Constants!$B$11,0),IF(D365&gt;0,D365-1,0))</f>
        <v>100</v>
      </c>
      <c r="E366">
        <f>IF(COUNTIF($D$3:D366,2)&gt;(Constants!$B$16*(1000/150)),2,0)</f>
        <v>0</v>
      </c>
      <c r="F366">
        <f t="shared" si="5"/>
        <v>0</v>
      </c>
      <c r="G366">
        <f>IF(ABS('Signal Verification0'!AT366-'Signal Verification1'!AT366)&gt;Constants!$B$17,2,IF(H366&gt;0,1,0))</f>
        <v>2</v>
      </c>
      <c r="H366">
        <f>IF(G365=2,ROUND(Constants!$B$18*(1000/150),0),IF(H365&gt;0,H365-1,0))</f>
        <v>7</v>
      </c>
    </row>
    <row r="367" spans="1:8">
      <c r="A367">
        <v>364</v>
      </c>
      <c r="B367">
        <f>IF(SIGN('Signal Verification0'!AQ367)=SIGN('Signal Verification1'!AQ367),IF(COUNTIF(B360:B366,2)&gt;0,1,0),2)</f>
        <v>0</v>
      </c>
      <c r="C367">
        <f>IF(AND(ABS('Signal Verification0'!AG367)&gt;0,ABS('Signal Verification1'!AG367)&gt;0),IF('Signal Verification0'!AG367&gt;'Signal Verification1'!AG367,IF(ABS('Signal Verification0'!AG366)-ABS('Signal Verification1'!AG367)&gt;Constants!$B$14,IF(AND(ABS(MAX('Signal Verification0'!AG167:AG367)-'Signal Verification0'!AG367)&lt;Constants!$B$15,ABS(MIN('Signal Verification0'!AG167:AG367)-'Signal Verification0'!AG367)&lt;Constants!$B$15),2,IF(D367&gt;0,1,0)),IF(D367&gt;0,1,0)),IF(ABS('Signal Verification1'!AG366)-ABS('Signal Verification0'!AG367)&gt;Constants!$B$14,IF(AND(ABS(MAX('Signal Verification1'!AG167:AG367)-'Signal Verification1'!AG367)&lt;Constants!$B$15,ABS(MIN('Signal Verification1'!AG167:AG367)-'Signal Verification1'!AG367)&lt;Constants!$B$15),2,IF(D367&gt;0,1,0)),IF(D367&gt;0,1,0))),IF(D367&gt;0,1,0))</f>
        <v>2</v>
      </c>
      <c r="D367">
        <f>IF(C366=2,ROUND(5*1000/Constants!$B$11,0),IF(D366&gt;0,D366-1,0))</f>
        <v>100</v>
      </c>
      <c r="E367">
        <f>IF(COUNTIF($D$3:D367,2)&gt;(Constants!$B$16*(1000/150)),2,0)</f>
        <v>0</v>
      </c>
      <c r="F367">
        <f t="shared" si="5"/>
        <v>0</v>
      </c>
      <c r="G367">
        <f>IF(ABS('Signal Verification0'!AT367-'Signal Verification1'!AT367)&gt;Constants!$B$17,2,IF(H367&gt;0,1,0))</f>
        <v>2</v>
      </c>
      <c r="H367">
        <f>IF(G366=2,ROUND(Constants!$B$18*(1000/150),0),IF(H366&gt;0,H366-1,0))</f>
        <v>7</v>
      </c>
    </row>
    <row r="368" spans="1:8">
      <c r="A368">
        <v>365</v>
      </c>
      <c r="B368">
        <f>IF(SIGN('Signal Verification0'!AQ368)=SIGN('Signal Verification1'!AQ368),IF(COUNTIF(B361:B367,2)&gt;0,1,0),2)</f>
        <v>0</v>
      </c>
      <c r="C368">
        <f>IF(AND(ABS('Signal Verification0'!AG368)&gt;0,ABS('Signal Verification1'!AG368)&gt;0),IF('Signal Verification0'!AG368&gt;'Signal Verification1'!AG368,IF(ABS('Signal Verification0'!AG367)-ABS('Signal Verification1'!AG368)&gt;Constants!$B$14,IF(AND(ABS(MAX('Signal Verification0'!AG168:AG368)-'Signal Verification0'!AG368)&lt;Constants!$B$15,ABS(MIN('Signal Verification0'!AG168:AG368)-'Signal Verification0'!AG368)&lt;Constants!$B$15),2,IF(D368&gt;0,1,0)),IF(D368&gt;0,1,0)),IF(ABS('Signal Verification1'!AG367)-ABS('Signal Verification0'!AG368)&gt;Constants!$B$14,IF(AND(ABS(MAX('Signal Verification1'!AG168:AG368)-'Signal Verification1'!AG368)&lt;Constants!$B$15,ABS(MIN('Signal Verification1'!AG168:AG368)-'Signal Verification1'!AG368)&lt;Constants!$B$15),2,IF(D368&gt;0,1,0)),IF(D368&gt;0,1,0))),IF(D368&gt;0,1,0))</f>
        <v>2</v>
      </c>
      <c r="D368">
        <f>IF(C367=2,ROUND(5*1000/Constants!$B$11,0),IF(D367&gt;0,D367-1,0))</f>
        <v>100</v>
      </c>
      <c r="E368">
        <f>IF(COUNTIF($D$3:D368,2)&gt;(Constants!$B$16*(1000/150)),2,0)</f>
        <v>0</v>
      </c>
      <c r="F368">
        <f t="shared" si="5"/>
        <v>0</v>
      </c>
      <c r="G368">
        <f>IF(ABS('Signal Verification0'!AT368-'Signal Verification1'!AT368)&gt;Constants!$B$17,2,IF(H368&gt;0,1,0))</f>
        <v>2</v>
      </c>
      <c r="H368">
        <f>IF(G367=2,ROUND(Constants!$B$18*(1000/150),0),IF(H367&gt;0,H367-1,0))</f>
        <v>7</v>
      </c>
    </row>
    <row r="369" spans="1:8">
      <c r="A369">
        <v>366</v>
      </c>
      <c r="B369">
        <f>IF(SIGN('Signal Verification0'!AQ369)=SIGN('Signal Verification1'!AQ369),IF(COUNTIF(B362:B368,2)&gt;0,1,0),2)</f>
        <v>0</v>
      </c>
      <c r="C369">
        <f>IF(AND(ABS('Signal Verification0'!AG369)&gt;0,ABS('Signal Verification1'!AG369)&gt;0),IF('Signal Verification0'!AG369&gt;'Signal Verification1'!AG369,IF(ABS('Signal Verification0'!AG368)-ABS('Signal Verification1'!AG369)&gt;Constants!$B$14,IF(AND(ABS(MAX('Signal Verification0'!AG169:AG369)-'Signal Verification0'!AG369)&lt;Constants!$B$15,ABS(MIN('Signal Verification0'!AG169:AG369)-'Signal Verification0'!AG369)&lt;Constants!$B$15),2,IF(D369&gt;0,1,0)),IF(D369&gt;0,1,0)),IF(ABS('Signal Verification1'!AG368)-ABS('Signal Verification0'!AG369)&gt;Constants!$B$14,IF(AND(ABS(MAX('Signal Verification1'!AG169:AG369)-'Signal Verification1'!AG369)&lt;Constants!$B$15,ABS(MIN('Signal Verification1'!AG169:AG369)-'Signal Verification1'!AG369)&lt;Constants!$B$15),2,IF(D369&gt;0,1,0)),IF(D369&gt;0,1,0))),IF(D369&gt;0,1,0))</f>
        <v>2</v>
      </c>
      <c r="D369">
        <f>IF(C368=2,ROUND(5*1000/Constants!$B$11,0),IF(D368&gt;0,D368-1,0))</f>
        <v>100</v>
      </c>
      <c r="E369">
        <f>IF(COUNTIF($D$3:D369,2)&gt;(Constants!$B$16*(1000/150)),2,0)</f>
        <v>0</v>
      </c>
      <c r="F369">
        <f t="shared" si="5"/>
        <v>0</v>
      </c>
      <c r="G369">
        <f>IF(ABS('Signal Verification0'!AT369-'Signal Verification1'!AT369)&gt;Constants!$B$17,2,IF(H369&gt;0,1,0))</f>
        <v>2</v>
      </c>
      <c r="H369">
        <f>IF(G368=2,ROUND(Constants!$B$18*(1000/150),0),IF(H368&gt;0,H368-1,0))</f>
        <v>7</v>
      </c>
    </row>
    <row r="370" spans="1:8">
      <c r="A370">
        <v>367</v>
      </c>
      <c r="B370">
        <f>IF(SIGN('Signal Verification0'!AQ370)=SIGN('Signal Verification1'!AQ370),IF(COUNTIF(B363:B369,2)&gt;0,1,0),2)</f>
        <v>0</v>
      </c>
      <c r="C370">
        <f>IF(AND(ABS('Signal Verification0'!AG370)&gt;0,ABS('Signal Verification1'!AG370)&gt;0),IF('Signal Verification0'!AG370&gt;'Signal Verification1'!AG370,IF(ABS('Signal Verification0'!AG369)-ABS('Signal Verification1'!AG370)&gt;Constants!$B$14,IF(AND(ABS(MAX('Signal Verification0'!AG170:AG370)-'Signal Verification0'!AG370)&lt;Constants!$B$15,ABS(MIN('Signal Verification0'!AG170:AG370)-'Signal Verification0'!AG370)&lt;Constants!$B$15),2,IF(D370&gt;0,1,0)),IF(D370&gt;0,1,0)),IF(ABS('Signal Verification1'!AG369)-ABS('Signal Verification0'!AG370)&gt;Constants!$B$14,IF(AND(ABS(MAX('Signal Verification1'!AG170:AG370)-'Signal Verification1'!AG370)&lt;Constants!$B$15,ABS(MIN('Signal Verification1'!AG170:AG370)-'Signal Verification1'!AG370)&lt;Constants!$B$15),2,IF(D370&gt;0,1,0)),IF(D370&gt;0,1,0))),IF(D370&gt;0,1,0))</f>
        <v>2</v>
      </c>
      <c r="D370">
        <f>IF(C369=2,ROUND(5*1000/Constants!$B$11,0),IF(D369&gt;0,D369-1,0))</f>
        <v>100</v>
      </c>
      <c r="E370">
        <f>IF(COUNTIF($D$3:D370,2)&gt;(Constants!$B$16*(1000/150)),2,0)</f>
        <v>0</v>
      </c>
      <c r="F370">
        <f t="shared" si="5"/>
        <v>0</v>
      </c>
      <c r="G370">
        <f>IF(ABS('Signal Verification0'!AT370-'Signal Verification1'!AT370)&gt;Constants!$B$17,2,IF(H370&gt;0,1,0))</f>
        <v>2</v>
      </c>
      <c r="H370">
        <f>IF(G369=2,ROUND(Constants!$B$18*(1000/150),0),IF(H369&gt;0,H369-1,0))</f>
        <v>7</v>
      </c>
    </row>
    <row r="371" spans="1:8">
      <c r="A371">
        <v>368</v>
      </c>
      <c r="B371">
        <f>IF(SIGN('Signal Verification0'!AQ371)=SIGN('Signal Verification1'!AQ371),IF(COUNTIF(B364:B370,2)&gt;0,1,0),2)</f>
        <v>0</v>
      </c>
      <c r="C371">
        <f>IF(AND(ABS('Signal Verification0'!AG371)&gt;0,ABS('Signal Verification1'!AG371)&gt;0),IF('Signal Verification0'!AG371&gt;'Signal Verification1'!AG371,IF(ABS('Signal Verification0'!AG370)-ABS('Signal Verification1'!AG371)&gt;Constants!$B$14,IF(AND(ABS(MAX('Signal Verification0'!AG171:AG371)-'Signal Verification0'!AG371)&lt;Constants!$B$15,ABS(MIN('Signal Verification0'!AG171:AG371)-'Signal Verification0'!AG371)&lt;Constants!$B$15),2,IF(D371&gt;0,1,0)),IF(D371&gt;0,1,0)),IF(ABS('Signal Verification1'!AG370)-ABS('Signal Verification0'!AG371)&gt;Constants!$B$14,IF(AND(ABS(MAX('Signal Verification1'!AG171:AG371)-'Signal Verification1'!AG371)&lt;Constants!$B$15,ABS(MIN('Signal Verification1'!AG171:AG371)-'Signal Verification1'!AG371)&lt;Constants!$B$15),2,IF(D371&gt;0,1,0)),IF(D371&gt;0,1,0))),IF(D371&gt;0,1,0))</f>
        <v>2</v>
      </c>
      <c r="D371">
        <f>IF(C370=2,ROUND(5*1000/Constants!$B$11,0),IF(D370&gt;0,D370-1,0))</f>
        <v>100</v>
      </c>
      <c r="E371">
        <f>IF(COUNTIF($D$3:D371,2)&gt;(Constants!$B$16*(1000/150)),2,0)</f>
        <v>0</v>
      </c>
      <c r="F371">
        <f t="shared" si="5"/>
        <v>0</v>
      </c>
      <c r="G371">
        <f>IF(ABS('Signal Verification0'!AT371-'Signal Verification1'!AT371)&gt;Constants!$B$17,2,IF(H371&gt;0,1,0))</f>
        <v>2</v>
      </c>
      <c r="H371">
        <f>IF(G370=2,ROUND(Constants!$B$18*(1000/150),0),IF(H370&gt;0,H370-1,0))</f>
        <v>7</v>
      </c>
    </row>
    <row r="372" spans="1:8">
      <c r="A372">
        <v>369</v>
      </c>
      <c r="B372">
        <f>IF(SIGN('Signal Verification0'!AQ372)=SIGN('Signal Verification1'!AQ372),IF(COUNTIF(B365:B371,2)&gt;0,1,0),2)</f>
        <v>0</v>
      </c>
      <c r="C372">
        <f>IF(AND(ABS('Signal Verification0'!AG372)&gt;0,ABS('Signal Verification1'!AG372)&gt;0),IF('Signal Verification0'!AG372&gt;'Signal Verification1'!AG372,IF(ABS('Signal Verification0'!AG371)-ABS('Signal Verification1'!AG372)&gt;Constants!$B$14,IF(AND(ABS(MAX('Signal Verification0'!AG172:AG372)-'Signal Verification0'!AG372)&lt;Constants!$B$15,ABS(MIN('Signal Verification0'!AG172:AG372)-'Signal Verification0'!AG372)&lt;Constants!$B$15),2,IF(D372&gt;0,1,0)),IF(D372&gt;0,1,0)),IF(ABS('Signal Verification1'!AG371)-ABS('Signal Verification0'!AG372)&gt;Constants!$B$14,IF(AND(ABS(MAX('Signal Verification1'!AG172:AG372)-'Signal Verification1'!AG372)&lt;Constants!$B$15,ABS(MIN('Signal Verification1'!AG172:AG372)-'Signal Verification1'!AG372)&lt;Constants!$B$15),2,IF(D372&gt;0,1,0)),IF(D372&gt;0,1,0))),IF(D372&gt;0,1,0))</f>
        <v>2</v>
      </c>
      <c r="D372">
        <f>IF(C371=2,ROUND(5*1000/Constants!$B$11,0),IF(D371&gt;0,D371-1,0))</f>
        <v>100</v>
      </c>
      <c r="E372">
        <f>IF(COUNTIF($D$3:D372,2)&gt;(Constants!$B$16*(1000/150)),2,0)</f>
        <v>0</v>
      </c>
      <c r="F372">
        <f t="shared" si="5"/>
        <v>0</v>
      </c>
      <c r="G372">
        <f>IF(ABS('Signal Verification0'!AT372-'Signal Verification1'!AT372)&gt;Constants!$B$17,2,IF(H372&gt;0,1,0))</f>
        <v>2</v>
      </c>
      <c r="H372">
        <f>IF(G371=2,ROUND(Constants!$B$18*(1000/150),0),IF(H371&gt;0,H371-1,0))</f>
        <v>7</v>
      </c>
    </row>
    <row r="373" spans="1:8">
      <c r="A373">
        <v>370</v>
      </c>
      <c r="B373">
        <f>IF(SIGN('Signal Verification0'!AQ373)=SIGN('Signal Verification1'!AQ373),IF(COUNTIF(B366:B372,2)&gt;0,1,0),2)</f>
        <v>0</v>
      </c>
      <c r="C373">
        <f>IF(AND(ABS('Signal Verification0'!AG373)&gt;0,ABS('Signal Verification1'!AG373)&gt;0),IF('Signal Verification0'!AG373&gt;'Signal Verification1'!AG373,IF(ABS('Signal Verification0'!AG372)-ABS('Signal Verification1'!AG373)&gt;Constants!$B$14,IF(AND(ABS(MAX('Signal Verification0'!AG173:AG373)-'Signal Verification0'!AG373)&lt;Constants!$B$15,ABS(MIN('Signal Verification0'!AG173:AG373)-'Signal Verification0'!AG373)&lt;Constants!$B$15),2,IF(D373&gt;0,1,0)),IF(D373&gt;0,1,0)),IF(ABS('Signal Verification1'!AG372)-ABS('Signal Verification0'!AG373)&gt;Constants!$B$14,IF(AND(ABS(MAX('Signal Verification1'!AG173:AG373)-'Signal Verification1'!AG373)&lt;Constants!$B$15,ABS(MIN('Signal Verification1'!AG173:AG373)-'Signal Verification1'!AG373)&lt;Constants!$B$15),2,IF(D373&gt;0,1,0)),IF(D373&gt;0,1,0))),IF(D373&gt;0,1,0))</f>
        <v>2</v>
      </c>
      <c r="D373">
        <f>IF(C372=2,ROUND(5*1000/Constants!$B$11,0),IF(D372&gt;0,D372-1,0))</f>
        <v>100</v>
      </c>
      <c r="E373">
        <f>IF(COUNTIF($D$3:D373,2)&gt;(Constants!$B$16*(1000/150)),2,0)</f>
        <v>0</v>
      </c>
      <c r="F373">
        <f t="shared" si="5"/>
        <v>0</v>
      </c>
      <c r="G373">
        <f>IF(ABS('Signal Verification0'!AT373-'Signal Verification1'!AT373)&gt;Constants!$B$17,2,IF(H373&gt;0,1,0))</f>
        <v>2</v>
      </c>
      <c r="H373">
        <f>IF(G372=2,ROUND(Constants!$B$18*(1000/150),0),IF(H372&gt;0,H372-1,0))</f>
        <v>7</v>
      </c>
    </row>
    <row r="374" spans="1:8">
      <c r="A374">
        <v>371</v>
      </c>
      <c r="B374">
        <f>IF(SIGN('Signal Verification0'!AQ374)=SIGN('Signal Verification1'!AQ374),IF(COUNTIF(B367:B373,2)&gt;0,1,0),2)</f>
        <v>0</v>
      </c>
      <c r="C374">
        <f>IF(AND(ABS('Signal Verification0'!AG374)&gt;0,ABS('Signal Verification1'!AG374)&gt;0),IF('Signal Verification0'!AG374&gt;'Signal Verification1'!AG374,IF(ABS('Signal Verification0'!AG373)-ABS('Signal Verification1'!AG374)&gt;Constants!$B$14,IF(AND(ABS(MAX('Signal Verification0'!AG174:AG374)-'Signal Verification0'!AG374)&lt;Constants!$B$15,ABS(MIN('Signal Verification0'!AG174:AG374)-'Signal Verification0'!AG374)&lt;Constants!$B$15),2,IF(D374&gt;0,1,0)),IF(D374&gt;0,1,0)),IF(ABS('Signal Verification1'!AG373)-ABS('Signal Verification0'!AG374)&gt;Constants!$B$14,IF(AND(ABS(MAX('Signal Verification1'!AG174:AG374)-'Signal Verification1'!AG374)&lt;Constants!$B$15,ABS(MIN('Signal Verification1'!AG174:AG374)-'Signal Verification1'!AG374)&lt;Constants!$B$15),2,IF(D374&gt;0,1,0)),IF(D374&gt;0,1,0))),IF(D374&gt;0,1,0))</f>
        <v>2</v>
      </c>
      <c r="D374">
        <f>IF(C373=2,ROUND(5*1000/Constants!$B$11,0),IF(D373&gt;0,D373-1,0))</f>
        <v>100</v>
      </c>
      <c r="E374">
        <f>IF(COUNTIF($D$3:D374,2)&gt;(Constants!$B$16*(1000/150)),2,0)</f>
        <v>0</v>
      </c>
      <c r="F374">
        <f t="shared" si="5"/>
        <v>0</v>
      </c>
      <c r="G374">
        <f>IF(ABS('Signal Verification0'!AT374-'Signal Verification1'!AT374)&gt;Constants!$B$17,2,IF(H374&gt;0,1,0))</f>
        <v>2</v>
      </c>
      <c r="H374">
        <f>IF(G373=2,ROUND(Constants!$B$18*(1000/150),0),IF(H373&gt;0,H373-1,0))</f>
        <v>7</v>
      </c>
    </row>
    <row r="375" spans="1:8">
      <c r="A375">
        <v>372</v>
      </c>
      <c r="B375">
        <f>IF(SIGN('Signal Verification0'!AQ375)=SIGN('Signal Verification1'!AQ375),IF(COUNTIF(B368:B374,2)&gt;0,1,0),2)</f>
        <v>0</v>
      </c>
      <c r="C375">
        <f>IF(AND(ABS('Signal Verification0'!AG375)&gt;0,ABS('Signal Verification1'!AG375)&gt;0),IF('Signal Verification0'!AG375&gt;'Signal Verification1'!AG375,IF(ABS('Signal Verification0'!AG374)-ABS('Signal Verification1'!AG375)&gt;Constants!$B$14,IF(AND(ABS(MAX('Signal Verification0'!AG175:AG375)-'Signal Verification0'!AG375)&lt;Constants!$B$15,ABS(MIN('Signal Verification0'!AG175:AG375)-'Signal Verification0'!AG375)&lt;Constants!$B$15),2,IF(D375&gt;0,1,0)),IF(D375&gt;0,1,0)),IF(ABS('Signal Verification1'!AG374)-ABS('Signal Verification0'!AG375)&gt;Constants!$B$14,IF(AND(ABS(MAX('Signal Verification1'!AG175:AG375)-'Signal Verification1'!AG375)&lt;Constants!$B$15,ABS(MIN('Signal Verification1'!AG175:AG375)-'Signal Verification1'!AG375)&lt;Constants!$B$15),2,IF(D375&gt;0,1,0)),IF(D375&gt;0,1,0))),IF(D375&gt;0,1,0))</f>
        <v>2</v>
      </c>
      <c r="D375">
        <f>IF(C374=2,ROUND(5*1000/Constants!$B$11,0),IF(D374&gt;0,D374-1,0))</f>
        <v>100</v>
      </c>
      <c r="E375">
        <f>IF(COUNTIF($D$3:D375,2)&gt;(Constants!$B$16*(1000/150)),2,0)</f>
        <v>0</v>
      </c>
      <c r="F375">
        <f t="shared" si="5"/>
        <v>0</v>
      </c>
      <c r="G375">
        <f>IF(ABS('Signal Verification0'!AT375-'Signal Verification1'!AT375)&gt;Constants!$B$17,2,IF(H375&gt;0,1,0))</f>
        <v>2</v>
      </c>
      <c r="H375">
        <f>IF(G374=2,ROUND(Constants!$B$18*(1000/150),0),IF(H374&gt;0,H374-1,0))</f>
        <v>7</v>
      </c>
    </row>
    <row r="376" spans="1:8">
      <c r="A376">
        <v>373</v>
      </c>
      <c r="B376">
        <f>IF(SIGN('Signal Verification0'!AQ376)=SIGN('Signal Verification1'!AQ376),IF(COUNTIF(B369:B375,2)&gt;0,1,0),2)</f>
        <v>0</v>
      </c>
      <c r="C376">
        <f>IF(AND(ABS('Signal Verification0'!AG376)&gt;0,ABS('Signal Verification1'!AG376)&gt;0),IF('Signal Verification0'!AG376&gt;'Signal Verification1'!AG376,IF(ABS('Signal Verification0'!AG375)-ABS('Signal Verification1'!AG376)&gt;Constants!$B$14,IF(AND(ABS(MAX('Signal Verification0'!AG176:AG376)-'Signal Verification0'!AG376)&lt;Constants!$B$15,ABS(MIN('Signal Verification0'!AG176:AG376)-'Signal Verification0'!AG376)&lt;Constants!$B$15),2,IF(D376&gt;0,1,0)),IF(D376&gt;0,1,0)),IF(ABS('Signal Verification1'!AG375)-ABS('Signal Verification0'!AG376)&gt;Constants!$B$14,IF(AND(ABS(MAX('Signal Verification1'!AG176:AG376)-'Signal Verification1'!AG376)&lt;Constants!$B$15,ABS(MIN('Signal Verification1'!AG176:AG376)-'Signal Verification1'!AG376)&lt;Constants!$B$15),2,IF(D376&gt;0,1,0)),IF(D376&gt;0,1,0))),IF(D376&gt;0,1,0))</f>
        <v>2</v>
      </c>
      <c r="D376">
        <f>IF(C375=2,ROUND(5*1000/Constants!$B$11,0),IF(D375&gt;0,D375-1,0))</f>
        <v>100</v>
      </c>
      <c r="E376">
        <f>IF(COUNTIF($D$3:D376,2)&gt;(Constants!$B$16*(1000/150)),2,0)</f>
        <v>0</v>
      </c>
      <c r="F376">
        <f t="shared" si="5"/>
        <v>0</v>
      </c>
      <c r="G376">
        <f>IF(ABS('Signal Verification0'!AT376-'Signal Verification1'!AT376)&gt;Constants!$B$17,2,IF(H376&gt;0,1,0))</f>
        <v>2</v>
      </c>
      <c r="H376">
        <f>IF(G375=2,ROUND(Constants!$B$18*(1000/150),0),IF(H375&gt;0,H375-1,0))</f>
        <v>7</v>
      </c>
    </row>
    <row r="377" spans="1:8">
      <c r="A377">
        <v>374</v>
      </c>
      <c r="B377">
        <f>IF(SIGN('Signal Verification0'!AQ377)=SIGN('Signal Verification1'!AQ377),IF(COUNTIF(B370:B376,2)&gt;0,1,0),2)</f>
        <v>0</v>
      </c>
      <c r="C377">
        <f>IF(AND(ABS('Signal Verification0'!AG377)&gt;0,ABS('Signal Verification1'!AG377)&gt;0),IF('Signal Verification0'!AG377&gt;'Signal Verification1'!AG377,IF(ABS('Signal Verification0'!AG376)-ABS('Signal Verification1'!AG377)&gt;Constants!$B$14,IF(AND(ABS(MAX('Signal Verification0'!AG177:AG377)-'Signal Verification0'!AG377)&lt;Constants!$B$15,ABS(MIN('Signal Verification0'!AG177:AG377)-'Signal Verification0'!AG377)&lt;Constants!$B$15),2,IF(D377&gt;0,1,0)),IF(D377&gt;0,1,0)),IF(ABS('Signal Verification1'!AG376)-ABS('Signal Verification0'!AG377)&gt;Constants!$B$14,IF(AND(ABS(MAX('Signal Verification1'!AG177:AG377)-'Signal Verification1'!AG377)&lt;Constants!$B$15,ABS(MIN('Signal Verification1'!AG177:AG377)-'Signal Verification1'!AG377)&lt;Constants!$B$15),2,IF(D377&gt;0,1,0)),IF(D377&gt;0,1,0))),IF(D377&gt;0,1,0))</f>
        <v>2</v>
      </c>
      <c r="D377">
        <f>IF(C376=2,ROUND(5*1000/Constants!$B$11,0),IF(D376&gt;0,D376-1,0))</f>
        <v>100</v>
      </c>
      <c r="E377">
        <f>IF(COUNTIF($D$3:D377,2)&gt;(Constants!$B$16*(1000/150)),2,0)</f>
        <v>0</v>
      </c>
      <c r="F377">
        <f t="shared" si="5"/>
        <v>0</v>
      </c>
      <c r="G377">
        <f>IF(ABS('Signal Verification0'!AT377-'Signal Verification1'!AT377)&gt;Constants!$B$17,2,IF(H377&gt;0,1,0))</f>
        <v>2</v>
      </c>
      <c r="H377">
        <f>IF(G376=2,ROUND(Constants!$B$18*(1000/150),0),IF(H376&gt;0,H376-1,0))</f>
        <v>7</v>
      </c>
    </row>
    <row r="378" spans="1:8">
      <c r="A378">
        <v>375</v>
      </c>
      <c r="B378">
        <f>IF(SIGN('Signal Verification0'!AQ378)=SIGN('Signal Verification1'!AQ378),IF(COUNTIF(B371:B377,2)&gt;0,1,0),2)</f>
        <v>0</v>
      </c>
      <c r="C378">
        <f>IF(AND(ABS('Signal Verification0'!AG378)&gt;0,ABS('Signal Verification1'!AG378)&gt;0),IF('Signal Verification0'!AG378&gt;'Signal Verification1'!AG378,IF(ABS('Signal Verification0'!AG377)-ABS('Signal Verification1'!AG378)&gt;Constants!$B$14,IF(AND(ABS(MAX('Signal Verification0'!AG178:AG378)-'Signal Verification0'!AG378)&lt;Constants!$B$15,ABS(MIN('Signal Verification0'!AG178:AG378)-'Signal Verification0'!AG378)&lt;Constants!$B$15),2,IF(D378&gt;0,1,0)),IF(D378&gt;0,1,0)),IF(ABS('Signal Verification1'!AG377)-ABS('Signal Verification0'!AG378)&gt;Constants!$B$14,IF(AND(ABS(MAX('Signal Verification1'!AG178:AG378)-'Signal Verification1'!AG378)&lt;Constants!$B$15,ABS(MIN('Signal Verification1'!AG178:AG378)-'Signal Verification1'!AG378)&lt;Constants!$B$15),2,IF(D378&gt;0,1,0)),IF(D378&gt;0,1,0))),IF(D378&gt;0,1,0))</f>
        <v>2</v>
      </c>
      <c r="D378">
        <f>IF(C377=2,ROUND(5*1000/Constants!$B$11,0),IF(D377&gt;0,D377-1,0))</f>
        <v>100</v>
      </c>
      <c r="E378">
        <f>IF(COUNTIF($D$3:D378,2)&gt;(Constants!$B$16*(1000/150)),2,0)</f>
        <v>0</v>
      </c>
      <c r="F378">
        <f t="shared" si="5"/>
        <v>0</v>
      </c>
      <c r="G378">
        <f>IF(ABS('Signal Verification0'!AT378-'Signal Verification1'!AT378)&gt;Constants!$B$17,2,IF(H378&gt;0,1,0))</f>
        <v>2</v>
      </c>
      <c r="H378">
        <f>IF(G377=2,ROUND(Constants!$B$18*(1000/150),0),IF(H377&gt;0,H377-1,0))</f>
        <v>7</v>
      </c>
    </row>
    <row r="379" spans="1:8">
      <c r="A379">
        <v>376</v>
      </c>
      <c r="B379">
        <f>IF(SIGN('Signal Verification0'!AQ379)=SIGN('Signal Verification1'!AQ379),IF(COUNTIF(B372:B378,2)&gt;0,1,0),2)</f>
        <v>0</v>
      </c>
      <c r="C379">
        <f>IF(AND(ABS('Signal Verification0'!AG379)&gt;0,ABS('Signal Verification1'!AG379)&gt;0),IF('Signal Verification0'!AG379&gt;'Signal Verification1'!AG379,IF(ABS('Signal Verification0'!AG378)-ABS('Signal Verification1'!AG379)&gt;Constants!$B$14,IF(AND(ABS(MAX('Signal Verification0'!AG179:AG379)-'Signal Verification0'!AG379)&lt;Constants!$B$15,ABS(MIN('Signal Verification0'!AG179:AG379)-'Signal Verification0'!AG379)&lt;Constants!$B$15),2,IF(D379&gt;0,1,0)),IF(D379&gt;0,1,0)),IF(ABS('Signal Verification1'!AG378)-ABS('Signal Verification0'!AG379)&gt;Constants!$B$14,IF(AND(ABS(MAX('Signal Verification1'!AG179:AG379)-'Signal Verification1'!AG379)&lt;Constants!$B$15,ABS(MIN('Signal Verification1'!AG179:AG379)-'Signal Verification1'!AG379)&lt;Constants!$B$15),2,IF(D379&gt;0,1,0)),IF(D379&gt;0,1,0))),IF(D379&gt;0,1,0))</f>
        <v>2</v>
      </c>
      <c r="D379">
        <f>IF(C378=2,ROUND(5*1000/Constants!$B$11,0),IF(D378&gt;0,D378-1,0))</f>
        <v>100</v>
      </c>
      <c r="E379">
        <f>IF(COUNTIF($D$3:D379,2)&gt;(Constants!$B$16*(1000/150)),2,0)</f>
        <v>0</v>
      </c>
      <c r="F379">
        <f t="shared" si="5"/>
        <v>0</v>
      </c>
      <c r="G379">
        <f>IF(ABS('Signal Verification0'!AT379-'Signal Verification1'!AT379)&gt;Constants!$B$17,2,IF(H379&gt;0,1,0))</f>
        <v>2</v>
      </c>
      <c r="H379">
        <f>IF(G378=2,ROUND(Constants!$B$18*(1000/150),0),IF(H378&gt;0,H378-1,0))</f>
        <v>7</v>
      </c>
    </row>
    <row r="380" spans="1:8">
      <c r="A380">
        <v>377</v>
      </c>
      <c r="B380">
        <f>IF(SIGN('Signal Verification0'!AQ380)=SIGN('Signal Verification1'!AQ380),IF(COUNTIF(B373:B379,2)&gt;0,1,0),2)</f>
        <v>0</v>
      </c>
      <c r="C380">
        <f>IF(AND(ABS('Signal Verification0'!AG380)&gt;0,ABS('Signal Verification1'!AG380)&gt;0),IF('Signal Verification0'!AG380&gt;'Signal Verification1'!AG380,IF(ABS('Signal Verification0'!AG379)-ABS('Signal Verification1'!AG380)&gt;Constants!$B$14,IF(AND(ABS(MAX('Signal Verification0'!AG180:AG380)-'Signal Verification0'!AG380)&lt;Constants!$B$15,ABS(MIN('Signal Verification0'!AG180:AG380)-'Signal Verification0'!AG380)&lt;Constants!$B$15),2,IF(D380&gt;0,1,0)),IF(D380&gt;0,1,0)),IF(ABS('Signal Verification1'!AG379)-ABS('Signal Verification0'!AG380)&gt;Constants!$B$14,IF(AND(ABS(MAX('Signal Verification1'!AG180:AG380)-'Signal Verification1'!AG380)&lt;Constants!$B$15,ABS(MIN('Signal Verification1'!AG180:AG380)-'Signal Verification1'!AG380)&lt;Constants!$B$15),2,IF(D380&gt;0,1,0)),IF(D380&gt;0,1,0))),IF(D380&gt;0,1,0))</f>
        <v>2</v>
      </c>
      <c r="D380">
        <f>IF(C379=2,ROUND(5*1000/Constants!$B$11,0),IF(D379&gt;0,D379-1,0))</f>
        <v>100</v>
      </c>
      <c r="E380">
        <f>IF(COUNTIF($D$3:D380,2)&gt;(Constants!$B$16*(1000/150)),2,0)</f>
        <v>0</v>
      </c>
      <c r="F380">
        <f t="shared" si="5"/>
        <v>0</v>
      </c>
      <c r="G380">
        <f>IF(ABS('Signal Verification0'!AT380-'Signal Verification1'!AT380)&gt;Constants!$B$17,2,IF(H380&gt;0,1,0))</f>
        <v>2</v>
      </c>
      <c r="H380">
        <f>IF(G379=2,ROUND(Constants!$B$18*(1000/150),0),IF(H379&gt;0,H379-1,0))</f>
        <v>7</v>
      </c>
    </row>
    <row r="381" spans="1:8">
      <c r="A381">
        <v>378</v>
      </c>
      <c r="B381">
        <f>IF(SIGN('Signal Verification0'!AQ381)=SIGN('Signal Verification1'!AQ381),IF(COUNTIF(B374:B380,2)&gt;0,1,0),2)</f>
        <v>0</v>
      </c>
      <c r="C381">
        <f>IF(AND(ABS('Signal Verification0'!AG381)&gt;0,ABS('Signal Verification1'!AG381)&gt;0),IF('Signal Verification0'!AG381&gt;'Signal Verification1'!AG381,IF(ABS('Signal Verification0'!AG380)-ABS('Signal Verification1'!AG381)&gt;Constants!$B$14,IF(AND(ABS(MAX('Signal Verification0'!AG181:AG381)-'Signal Verification0'!AG381)&lt;Constants!$B$15,ABS(MIN('Signal Verification0'!AG181:AG381)-'Signal Verification0'!AG381)&lt;Constants!$B$15),2,IF(D381&gt;0,1,0)),IF(D381&gt;0,1,0)),IF(ABS('Signal Verification1'!AG380)-ABS('Signal Verification0'!AG381)&gt;Constants!$B$14,IF(AND(ABS(MAX('Signal Verification1'!AG181:AG381)-'Signal Verification1'!AG381)&lt;Constants!$B$15,ABS(MIN('Signal Verification1'!AG181:AG381)-'Signal Verification1'!AG381)&lt;Constants!$B$15),2,IF(D381&gt;0,1,0)),IF(D381&gt;0,1,0))),IF(D381&gt;0,1,0))</f>
        <v>2</v>
      </c>
      <c r="D381">
        <f>IF(C380=2,ROUND(5*1000/Constants!$B$11,0),IF(D380&gt;0,D380-1,0))</f>
        <v>100</v>
      </c>
      <c r="E381">
        <f>IF(COUNTIF($D$3:D381,2)&gt;(Constants!$B$16*(1000/150)),2,0)</f>
        <v>0</v>
      </c>
      <c r="F381">
        <f t="shared" si="5"/>
        <v>0</v>
      </c>
      <c r="G381">
        <f>IF(ABS('Signal Verification0'!AT381-'Signal Verification1'!AT381)&gt;Constants!$B$17,2,IF(H381&gt;0,1,0))</f>
        <v>2</v>
      </c>
      <c r="H381">
        <f>IF(G380=2,ROUND(Constants!$B$18*(1000/150),0),IF(H380&gt;0,H380-1,0))</f>
        <v>7</v>
      </c>
    </row>
    <row r="382" spans="1:8">
      <c r="A382">
        <v>379</v>
      </c>
      <c r="B382">
        <f>IF(SIGN('Signal Verification0'!AQ382)=SIGN('Signal Verification1'!AQ382),IF(COUNTIF(B375:B381,2)&gt;0,1,0),2)</f>
        <v>0</v>
      </c>
      <c r="C382">
        <f>IF(AND(ABS('Signal Verification0'!AG382)&gt;0,ABS('Signal Verification1'!AG382)&gt;0),IF('Signal Verification0'!AG382&gt;'Signal Verification1'!AG382,IF(ABS('Signal Verification0'!AG381)-ABS('Signal Verification1'!AG382)&gt;Constants!$B$14,IF(AND(ABS(MAX('Signal Verification0'!AG182:AG382)-'Signal Verification0'!AG382)&lt;Constants!$B$15,ABS(MIN('Signal Verification0'!AG182:AG382)-'Signal Verification0'!AG382)&lt;Constants!$B$15),2,IF(D382&gt;0,1,0)),IF(D382&gt;0,1,0)),IF(ABS('Signal Verification1'!AG381)-ABS('Signal Verification0'!AG382)&gt;Constants!$B$14,IF(AND(ABS(MAX('Signal Verification1'!AG182:AG382)-'Signal Verification1'!AG382)&lt;Constants!$B$15,ABS(MIN('Signal Verification1'!AG182:AG382)-'Signal Verification1'!AG382)&lt;Constants!$B$15),2,IF(D382&gt;0,1,0)),IF(D382&gt;0,1,0))),IF(D382&gt;0,1,0))</f>
        <v>2</v>
      </c>
      <c r="D382">
        <f>IF(C381=2,ROUND(5*1000/Constants!$B$11,0),IF(D381&gt;0,D381-1,0))</f>
        <v>100</v>
      </c>
      <c r="E382">
        <f>IF(COUNTIF($D$3:D382,2)&gt;(Constants!$B$16*(1000/150)),2,0)</f>
        <v>0</v>
      </c>
      <c r="F382">
        <f t="shared" si="5"/>
        <v>0</v>
      </c>
      <c r="G382">
        <f>IF(ABS('Signal Verification0'!AT382-'Signal Verification1'!AT382)&gt;Constants!$B$17,2,IF(H382&gt;0,1,0))</f>
        <v>2</v>
      </c>
      <c r="H382">
        <f>IF(G381=2,ROUND(Constants!$B$18*(1000/150),0),IF(H381&gt;0,H381-1,0))</f>
        <v>7</v>
      </c>
    </row>
    <row r="383" spans="1:8">
      <c r="A383">
        <v>380</v>
      </c>
      <c r="B383">
        <f>IF(SIGN('Signal Verification0'!AQ383)=SIGN('Signal Verification1'!AQ383),IF(COUNTIF(B376:B382,2)&gt;0,1,0),2)</f>
        <v>0</v>
      </c>
      <c r="C383">
        <f>IF(AND(ABS('Signal Verification0'!AG383)&gt;0,ABS('Signal Verification1'!AG383)&gt;0),IF('Signal Verification0'!AG383&gt;'Signal Verification1'!AG383,IF(ABS('Signal Verification0'!AG382)-ABS('Signal Verification1'!AG383)&gt;Constants!$B$14,IF(AND(ABS(MAX('Signal Verification0'!AG183:AG383)-'Signal Verification0'!AG383)&lt;Constants!$B$15,ABS(MIN('Signal Verification0'!AG183:AG383)-'Signal Verification0'!AG383)&lt;Constants!$B$15),2,IF(D383&gt;0,1,0)),IF(D383&gt;0,1,0)),IF(ABS('Signal Verification1'!AG382)-ABS('Signal Verification0'!AG383)&gt;Constants!$B$14,IF(AND(ABS(MAX('Signal Verification1'!AG183:AG383)-'Signal Verification1'!AG383)&lt;Constants!$B$15,ABS(MIN('Signal Verification1'!AG183:AG383)-'Signal Verification1'!AG383)&lt;Constants!$B$15),2,IF(D383&gt;0,1,0)),IF(D383&gt;0,1,0))),IF(D383&gt;0,1,0))</f>
        <v>2</v>
      </c>
      <c r="D383">
        <f>IF(C382=2,ROUND(5*1000/Constants!$B$11,0),IF(D382&gt;0,D382-1,0))</f>
        <v>100</v>
      </c>
      <c r="E383">
        <f>IF(COUNTIF($D$3:D383,2)&gt;(Constants!$B$16*(1000/150)),2,0)</f>
        <v>0</v>
      </c>
      <c r="F383">
        <f t="shared" si="5"/>
        <v>0</v>
      </c>
      <c r="G383">
        <f>IF(ABS('Signal Verification0'!AT383-'Signal Verification1'!AT383)&gt;Constants!$B$17,2,IF(H383&gt;0,1,0))</f>
        <v>2</v>
      </c>
      <c r="H383">
        <f>IF(G382=2,ROUND(Constants!$B$18*(1000/150),0),IF(H382&gt;0,H382-1,0))</f>
        <v>7</v>
      </c>
    </row>
    <row r="384" spans="1:8">
      <c r="A384">
        <v>381</v>
      </c>
      <c r="B384">
        <f>IF(SIGN('Signal Verification0'!AQ384)=SIGN('Signal Verification1'!AQ384),IF(COUNTIF(B377:B383,2)&gt;0,1,0),2)</f>
        <v>0</v>
      </c>
      <c r="C384">
        <f>IF(AND(ABS('Signal Verification0'!AG384)&gt;0,ABS('Signal Verification1'!AG384)&gt;0),IF('Signal Verification0'!AG384&gt;'Signal Verification1'!AG384,IF(ABS('Signal Verification0'!AG383)-ABS('Signal Verification1'!AG384)&gt;Constants!$B$14,IF(AND(ABS(MAX('Signal Verification0'!AG184:AG384)-'Signal Verification0'!AG384)&lt;Constants!$B$15,ABS(MIN('Signal Verification0'!AG184:AG384)-'Signal Verification0'!AG384)&lt;Constants!$B$15),2,IF(D384&gt;0,1,0)),IF(D384&gt;0,1,0)),IF(ABS('Signal Verification1'!AG383)-ABS('Signal Verification0'!AG384)&gt;Constants!$B$14,IF(AND(ABS(MAX('Signal Verification1'!AG184:AG384)-'Signal Verification1'!AG384)&lt;Constants!$B$15,ABS(MIN('Signal Verification1'!AG184:AG384)-'Signal Verification1'!AG384)&lt;Constants!$B$15),2,IF(D384&gt;0,1,0)),IF(D384&gt;0,1,0))),IF(D384&gt;0,1,0))</f>
        <v>2</v>
      </c>
      <c r="D384">
        <f>IF(C383=2,ROUND(5*1000/Constants!$B$11,0),IF(D383&gt;0,D383-1,0))</f>
        <v>100</v>
      </c>
      <c r="E384">
        <f>IF(COUNTIF($D$3:D384,2)&gt;(Constants!$B$16*(1000/150)),2,0)</f>
        <v>0</v>
      </c>
      <c r="F384">
        <f t="shared" si="5"/>
        <v>0</v>
      </c>
      <c r="G384">
        <f>IF(ABS('Signal Verification0'!AT384-'Signal Verification1'!AT384)&gt;Constants!$B$17,2,IF(H384&gt;0,1,0))</f>
        <v>2</v>
      </c>
      <c r="H384">
        <f>IF(G383=2,ROUND(Constants!$B$18*(1000/150),0),IF(H383&gt;0,H383-1,0))</f>
        <v>7</v>
      </c>
    </row>
    <row r="385" spans="1:8">
      <c r="A385">
        <v>382</v>
      </c>
      <c r="B385">
        <f>IF(SIGN('Signal Verification0'!AQ385)=SIGN('Signal Verification1'!AQ385),IF(COUNTIF(B378:B384,2)&gt;0,1,0),2)</f>
        <v>0</v>
      </c>
      <c r="C385">
        <f>IF(AND(ABS('Signal Verification0'!AG385)&gt;0,ABS('Signal Verification1'!AG385)&gt;0),IF('Signal Verification0'!AG385&gt;'Signal Verification1'!AG385,IF(ABS('Signal Verification0'!AG384)-ABS('Signal Verification1'!AG385)&gt;Constants!$B$14,IF(AND(ABS(MAX('Signal Verification0'!AG185:AG385)-'Signal Verification0'!AG385)&lt;Constants!$B$15,ABS(MIN('Signal Verification0'!AG185:AG385)-'Signal Verification0'!AG385)&lt;Constants!$B$15),2,IF(D385&gt;0,1,0)),IF(D385&gt;0,1,0)),IF(ABS('Signal Verification1'!AG384)-ABS('Signal Verification0'!AG385)&gt;Constants!$B$14,IF(AND(ABS(MAX('Signal Verification1'!AG185:AG385)-'Signal Verification1'!AG385)&lt;Constants!$B$15,ABS(MIN('Signal Verification1'!AG185:AG385)-'Signal Verification1'!AG385)&lt;Constants!$B$15),2,IF(D385&gt;0,1,0)),IF(D385&gt;0,1,0))),IF(D385&gt;0,1,0))</f>
        <v>2</v>
      </c>
      <c r="D385">
        <f>IF(C384=2,ROUND(5*1000/Constants!$B$11,0),IF(D384&gt;0,D384-1,0))</f>
        <v>100</v>
      </c>
      <c r="E385">
        <f>IF(COUNTIF($D$3:D385,2)&gt;(Constants!$B$16*(1000/150)),2,0)</f>
        <v>0</v>
      </c>
      <c r="F385">
        <f t="shared" si="5"/>
        <v>0</v>
      </c>
      <c r="G385">
        <f>IF(ABS('Signal Verification0'!AT385-'Signal Verification1'!AT385)&gt;Constants!$B$17,2,IF(H385&gt;0,1,0))</f>
        <v>2</v>
      </c>
      <c r="H385">
        <f>IF(G384=2,ROUND(Constants!$B$18*(1000/150),0),IF(H384&gt;0,H384-1,0))</f>
        <v>7</v>
      </c>
    </row>
    <row r="386" spans="1:8">
      <c r="A386">
        <v>383</v>
      </c>
      <c r="B386">
        <f>IF(SIGN('Signal Verification0'!AQ386)=SIGN('Signal Verification1'!AQ386),IF(COUNTIF(B379:B385,2)&gt;0,1,0),2)</f>
        <v>0</v>
      </c>
      <c r="C386">
        <f>IF(AND(ABS('Signal Verification0'!AG386)&gt;0,ABS('Signal Verification1'!AG386)&gt;0),IF('Signal Verification0'!AG386&gt;'Signal Verification1'!AG386,IF(ABS('Signal Verification0'!AG385)-ABS('Signal Verification1'!AG386)&gt;Constants!$B$14,IF(AND(ABS(MAX('Signal Verification0'!AG186:AG386)-'Signal Verification0'!AG386)&lt;Constants!$B$15,ABS(MIN('Signal Verification0'!AG186:AG386)-'Signal Verification0'!AG386)&lt;Constants!$B$15),2,IF(D386&gt;0,1,0)),IF(D386&gt;0,1,0)),IF(ABS('Signal Verification1'!AG385)-ABS('Signal Verification0'!AG386)&gt;Constants!$B$14,IF(AND(ABS(MAX('Signal Verification1'!AG186:AG386)-'Signal Verification1'!AG386)&lt;Constants!$B$15,ABS(MIN('Signal Verification1'!AG186:AG386)-'Signal Verification1'!AG386)&lt;Constants!$B$15),2,IF(D386&gt;0,1,0)),IF(D386&gt;0,1,0))),IF(D386&gt;0,1,0))</f>
        <v>2</v>
      </c>
      <c r="D386">
        <f>IF(C385=2,ROUND(5*1000/Constants!$B$11,0),IF(D385&gt;0,D385-1,0))</f>
        <v>100</v>
      </c>
      <c r="E386">
        <f>IF(COUNTIF($D$3:D386,2)&gt;(Constants!$B$16*(1000/150)),2,0)</f>
        <v>0</v>
      </c>
      <c r="F386">
        <f t="shared" si="5"/>
        <v>0</v>
      </c>
      <c r="G386">
        <f>IF(ABS('Signal Verification0'!AT386-'Signal Verification1'!AT386)&gt;Constants!$B$17,2,IF(H386&gt;0,1,0))</f>
        <v>2</v>
      </c>
      <c r="H386">
        <f>IF(G385=2,ROUND(Constants!$B$18*(1000/150),0),IF(H385&gt;0,H385-1,0))</f>
        <v>7</v>
      </c>
    </row>
    <row r="387" spans="1:8">
      <c r="A387">
        <v>384</v>
      </c>
      <c r="B387">
        <f>IF(SIGN('Signal Verification0'!AQ387)=SIGN('Signal Verification1'!AQ387),IF(COUNTIF(B380:B386,2)&gt;0,1,0),2)</f>
        <v>0</v>
      </c>
      <c r="C387">
        <f>IF(AND(ABS('Signal Verification0'!AG387)&gt;0,ABS('Signal Verification1'!AG387)&gt;0),IF('Signal Verification0'!AG387&gt;'Signal Verification1'!AG387,IF(ABS('Signal Verification0'!AG386)-ABS('Signal Verification1'!AG387)&gt;Constants!$B$14,IF(AND(ABS(MAX('Signal Verification0'!AG187:AG387)-'Signal Verification0'!AG387)&lt;Constants!$B$15,ABS(MIN('Signal Verification0'!AG187:AG387)-'Signal Verification0'!AG387)&lt;Constants!$B$15),2,IF(D387&gt;0,1,0)),IF(D387&gt;0,1,0)),IF(ABS('Signal Verification1'!AG386)-ABS('Signal Verification0'!AG387)&gt;Constants!$B$14,IF(AND(ABS(MAX('Signal Verification1'!AG187:AG387)-'Signal Verification1'!AG387)&lt;Constants!$B$15,ABS(MIN('Signal Verification1'!AG187:AG387)-'Signal Verification1'!AG387)&lt;Constants!$B$15),2,IF(D387&gt;0,1,0)),IF(D387&gt;0,1,0))),IF(D387&gt;0,1,0))</f>
        <v>2</v>
      </c>
      <c r="D387">
        <f>IF(C386=2,ROUND(5*1000/Constants!$B$11,0),IF(D386&gt;0,D386-1,0))</f>
        <v>100</v>
      </c>
      <c r="E387">
        <f>IF(COUNTIF($D$3:D387,2)&gt;(Constants!$B$16*(1000/150)),2,0)</f>
        <v>0</v>
      </c>
      <c r="F387">
        <f t="shared" si="5"/>
        <v>0</v>
      </c>
      <c r="G387">
        <f>IF(ABS('Signal Verification0'!AT387-'Signal Verification1'!AT387)&gt;Constants!$B$17,2,IF(H387&gt;0,1,0))</f>
        <v>2</v>
      </c>
      <c r="H387">
        <f>IF(G386=2,ROUND(Constants!$B$18*(1000/150),0),IF(H386&gt;0,H386-1,0))</f>
        <v>7</v>
      </c>
    </row>
    <row r="388" spans="1:8">
      <c r="A388">
        <v>385</v>
      </c>
      <c r="B388">
        <f>IF(SIGN('Signal Verification0'!AQ388)=SIGN('Signal Verification1'!AQ388),IF(COUNTIF(B381:B387,2)&gt;0,1,0),2)</f>
        <v>0</v>
      </c>
      <c r="C388">
        <f>IF(AND(ABS('Signal Verification0'!AG388)&gt;0,ABS('Signal Verification1'!AG388)&gt;0),IF('Signal Verification0'!AG388&gt;'Signal Verification1'!AG388,IF(ABS('Signal Verification0'!AG387)-ABS('Signal Verification1'!AG388)&gt;Constants!$B$14,IF(AND(ABS(MAX('Signal Verification0'!AG188:AG388)-'Signal Verification0'!AG388)&lt;Constants!$B$15,ABS(MIN('Signal Verification0'!AG188:AG388)-'Signal Verification0'!AG388)&lt;Constants!$B$15),2,IF(D388&gt;0,1,0)),IF(D388&gt;0,1,0)),IF(ABS('Signal Verification1'!AG387)-ABS('Signal Verification0'!AG388)&gt;Constants!$B$14,IF(AND(ABS(MAX('Signal Verification1'!AG188:AG388)-'Signal Verification1'!AG388)&lt;Constants!$B$15,ABS(MIN('Signal Verification1'!AG188:AG388)-'Signal Verification1'!AG388)&lt;Constants!$B$15),2,IF(D388&gt;0,1,0)),IF(D388&gt;0,1,0))),IF(D388&gt;0,1,0))</f>
        <v>2</v>
      </c>
      <c r="D388">
        <f>IF(C387=2,ROUND(5*1000/Constants!$B$11,0),IF(D387&gt;0,D387-1,0))</f>
        <v>100</v>
      </c>
      <c r="E388">
        <f>IF(COUNTIF($D$3:D388,2)&gt;(Constants!$B$16*(1000/150)),2,0)</f>
        <v>0</v>
      </c>
      <c r="F388">
        <f t="shared" si="5"/>
        <v>0</v>
      </c>
      <c r="G388">
        <f>IF(ABS('Signal Verification0'!AT388-'Signal Verification1'!AT388)&gt;Constants!$B$17,2,IF(H388&gt;0,1,0))</f>
        <v>2</v>
      </c>
      <c r="H388">
        <f>IF(G387=2,ROUND(Constants!$B$18*(1000/150),0),IF(H387&gt;0,H387-1,0))</f>
        <v>7</v>
      </c>
    </row>
    <row r="389" spans="1:8">
      <c r="A389">
        <v>386</v>
      </c>
      <c r="B389">
        <f>IF(SIGN('Signal Verification0'!AQ389)=SIGN('Signal Verification1'!AQ389),IF(COUNTIF(B382:B388,2)&gt;0,1,0),2)</f>
        <v>0</v>
      </c>
      <c r="C389">
        <f>IF(AND(ABS('Signal Verification0'!AG389)&gt;0,ABS('Signal Verification1'!AG389)&gt;0),IF('Signal Verification0'!AG389&gt;'Signal Verification1'!AG389,IF(ABS('Signal Verification0'!AG388)-ABS('Signal Verification1'!AG389)&gt;Constants!$B$14,IF(AND(ABS(MAX('Signal Verification0'!AG189:AG389)-'Signal Verification0'!AG389)&lt;Constants!$B$15,ABS(MIN('Signal Verification0'!AG189:AG389)-'Signal Verification0'!AG389)&lt;Constants!$B$15),2,IF(D389&gt;0,1,0)),IF(D389&gt;0,1,0)),IF(ABS('Signal Verification1'!AG388)-ABS('Signal Verification0'!AG389)&gt;Constants!$B$14,IF(AND(ABS(MAX('Signal Verification1'!AG189:AG389)-'Signal Verification1'!AG389)&lt;Constants!$B$15,ABS(MIN('Signal Verification1'!AG189:AG389)-'Signal Verification1'!AG389)&lt;Constants!$B$15),2,IF(D389&gt;0,1,0)),IF(D389&gt;0,1,0))),IF(D389&gt;0,1,0))</f>
        <v>2</v>
      </c>
      <c r="D389">
        <f>IF(C388=2,ROUND(5*1000/Constants!$B$11,0),IF(D388&gt;0,D388-1,0))</f>
        <v>100</v>
      </c>
      <c r="E389">
        <f>IF(COUNTIF($D$3:D389,2)&gt;(Constants!$B$16*(1000/150)),2,0)</f>
        <v>0</v>
      </c>
      <c r="F389">
        <f t="shared" ref="F389:F452" si="6">IF(OR(F388=2,E389=2),2,0)</f>
        <v>0</v>
      </c>
      <c r="G389">
        <f>IF(ABS('Signal Verification0'!AT389-'Signal Verification1'!AT389)&gt;Constants!$B$17,2,IF(H389&gt;0,1,0))</f>
        <v>2</v>
      </c>
      <c r="H389">
        <f>IF(G388=2,ROUND(Constants!$B$18*(1000/150),0),IF(H388&gt;0,H388-1,0))</f>
        <v>7</v>
      </c>
    </row>
    <row r="390" spans="1:8">
      <c r="A390">
        <v>387</v>
      </c>
      <c r="B390">
        <f>IF(SIGN('Signal Verification0'!AQ390)=SIGN('Signal Verification1'!AQ390),IF(COUNTIF(B383:B389,2)&gt;0,1,0),2)</f>
        <v>0</v>
      </c>
      <c r="C390">
        <f>IF(AND(ABS('Signal Verification0'!AG390)&gt;0,ABS('Signal Verification1'!AG390)&gt;0),IF('Signal Verification0'!AG390&gt;'Signal Verification1'!AG390,IF(ABS('Signal Verification0'!AG389)-ABS('Signal Verification1'!AG390)&gt;Constants!$B$14,IF(AND(ABS(MAX('Signal Verification0'!AG190:AG390)-'Signal Verification0'!AG390)&lt;Constants!$B$15,ABS(MIN('Signal Verification0'!AG190:AG390)-'Signal Verification0'!AG390)&lt;Constants!$B$15),2,IF(D390&gt;0,1,0)),IF(D390&gt;0,1,0)),IF(ABS('Signal Verification1'!AG389)-ABS('Signal Verification0'!AG390)&gt;Constants!$B$14,IF(AND(ABS(MAX('Signal Verification1'!AG190:AG390)-'Signal Verification1'!AG390)&lt;Constants!$B$15,ABS(MIN('Signal Verification1'!AG190:AG390)-'Signal Verification1'!AG390)&lt;Constants!$B$15),2,IF(D390&gt;0,1,0)),IF(D390&gt;0,1,0))),IF(D390&gt;0,1,0))</f>
        <v>2</v>
      </c>
      <c r="D390">
        <f>IF(C389=2,ROUND(5*1000/Constants!$B$11,0),IF(D389&gt;0,D389-1,0))</f>
        <v>100</v>
      </c>
      <c r="E390">
        <f>IF(COUNTIF($D$3:D390,2)&gt;(Constants!$B$16*(1000/150)),2,0)</f>
        <v>0</v>
      </c>
      <c r="F390">
        <f t="shared" si="6"/>
        <v>0</v>
      </c>
      <c r="G390">
        <f>IF(ABS('Signal Verification0'!AT390-'Signal Verification1'!AT390)&gt;Constants!$B$17,2,IF(H390&gt;0,1,0))</f>
        <v>2</v>
      </c>
      <c r="H390">
        <f>IF(G389=2,ROUND(Constants!$B$18*(1000/150),0),IF(H389&gt;0,H389-1,0))</f>
        <v>7</v>
      </c>
    </row>
    <row r="391" spans="1:8">
      <c r="A391">
        <v>388</v>
      </c>
      <c r="B391">
        <f>IF(SIGN('Signal Verification0'!AQ391)=SIGN('Signal Verification1'!AQ391),IF(COUNTIF(B384:B390,2)&gt;0,1,0),2)</f>
        <v>0</v>
      </c>
      <c r="C391">
        <f>IF(AND(ABS('Signal Verification0'!AG391)&gt;0,ABS('Signal Verification1'!AG391)&gt;0),IF('Signal Verification0'!AG391&gt;'Signal Verification1'!AG391,IF(ABS('Signal Verification0'!AG390)-ABS('Signal Verification1'!AG391)&gt;Constants!$B$14,IF(AND(ABS(MAX('Signal Verification0'!AG191:AG391)-'Signal Verification0'!AG391)&lt;Constants!$B$15,ABS(MIN('Signal Verification0'!AG191:AG391)-'Signal Verification0'!AG391)&lt;Constants!$B$15),2,IF(D391&gt;0,1,0)),IF(D391&gt;0,1,0)),IF(ABS('Signal Verification1'!AG390)-ABS('Signal Verification0'!AG391)&gt;Constants!$B$14,IF(AND(ABS(MAX('Signal Verification1'!AG191:AG391)-'Signal Verification1'!AG391)&lt;Constants!$B$15,ABS(MIN('Signal Verification1'!AG191:AG391)-'Signal Verification1'!AG391)&lt;Constants!$B$15),2,IF(D391&gt;0,1,0)),IF(D391&gt;0,1,0))),IF(D391&gt;0,1,0))</f>
        <v>2</v>
      </c>
      <c r="D391">
        <f>IF(C390=2,ROUND(5*1000/Constants!$B$11,0),IF(D390&gt;0,D390-1,0))</f>
        <v>100</v>
      </c>
      <c r="E391">
        <f>IF(COUNTIF($D$3:D391,2)&gt;(Constants!$B$16*(1000/150)),2,0)</f>
        <v>0</v>
      </c>
      <c r="F391">
        <f t="shared" si="6"/>
        <v>0</v>
      </c>
      <c r="G391">
        <f>IF(ABS('Signal Verification0'!AT391-'Signal Verification1'!AT391)&gt;Constants!$B$17,2,IF(H391&gt;0,1,0))</f>
        <v>2</v>
      </c>
      <c r="H391">
        <f>IF(G390=2,ROUND(Constants!$B$18*(1000/150),0),IF(H390&gt;0,H390-1,0))</f>
        <v>7</v>
      </c>
    </row>
    <row r="392" spans="1:8">
      <c r="A392">
        <v>389</v>
      </c>
      <c r="B392">
        <f>IF(SIGN('Signal Verification0'!AQ392)=SIGN('Signal Verification1'!AQ392),IF(COUNTIF(B385:B391,2)&gt;0,1,0),2)</f>
        <v>0</v>
      </c>
      <c r="C392">
        <f>IF(AND(ABS('Signal Verification0'!AG392)&gt;0,ABS('Signal Verification1'!AG392)&gt;0),IF('Signal Verification0'!AG392&gt;'Signal Verification1'!AG392,IF(ABS('Signal Verification0'!AG391)-ABS('Signal Verification1'!AG392)&gt;Constants!$B$14,IF(AND(ABS(MAX('Signal Verification0'!AG192:AG392)-'Signal Verification0'!AG392)&lt;Constants!$B$15,ABS(MIN('Signal Verification0'!AG192:AG392)-'Signal Verification0'!AG392)&lt;Constants!$B$15),2,IF(D392&gt;0,1,0)),IF(D392&gt;0,1,0)),IF(ABS('Signal Verification1'!AG391)-ABS('Signal Verification0'!AG392)&gt;Constants!$B$14,IF(AND(ABS(MAX('Signal Verification1'!AG192:AG392)-'Signal Verification1'!AG392)&lt;Constants!$B$15,ABS(MIN('Signal Verification1'!AG192:AG392)-'Signal Verification1'!AG392)&lt;Constants!$B$15),2,IF(D392&gt;0,1,0)),IF(D392&gt;0,1,0))),IF(D392&gt;0,1,0))</f>
        <v>2</v>
      </c>
      <c r="D392">
        <f>IF(C391=2,ROUND(5*1000/Constants!$B$11,0),IF(D391&gt;0,D391-1,0))</f>
        <v>100</v>
      </c>
      <c r="E392">
        <f>IF(COUNTIF($D$3:D392,2)&gt;(Constants!$B$16*(1000/150)),2,0)</f>
        <v>0</v>
      </c>
      <c r="F392">
        <f t="shared" si="6"/>
        <v>0</v>
      </c>
      <c r="G392">
        <f>IF(ABS('Signal Verification0'!AT392-'Signal Verification1'!AT392)&gt;Constants!$B$17,2,IF(H392&gt;0,1,0))</f>
        <v>2</v>
      </c>
      <c r="H392">
        <f>IF(G391=2,ROUND(Constants!$B$18*(1000/150),0),IF(H391&gt;0,H391-1,0))</f>
        <v>7</v>
      </c>
    </row>
    <row r="393" spans="1:8">
      <c r="A393">
        <v>390</v>
      </c>
      <c r="B393">
        <f>IF(SIGN('Signal Verification0'!AQ393)=SIGN('Signal Verification1'!AQ393),IF(COUNTIF(B386:B392,2)&gt;0,1,0),2)</f>
        <v>0</v>
      </c>
      <c r="C393">
        <f>IF(AND(ABS('Signal Verification0'!AG393)&gt;0,ABS('Signal Verification1'!AG393)&gt;0),IF('Signal Verification0'!AG393&gt;'Signal Verification1'!AG393,IF(ABS('Signal Verification0'!AG392)-ABS('Signal Verification1'!AG393)&gt;Constants!$B$14,IF(AND(ABS(MAX('Signal Verification0'!AG193:AG393)-'Signal Verification0'!AG393)&lt;Constants!$B$15,ABS(MIN('Signal Verification0'!AG193:AG393)-'Signal Verification0'!AG393)&lt;Constants!$B$15),2,IF(D393&gt;0,1,0)),IF(D393&gt;0,1,0)),IF(ABS('Signal Verification1'!AG392)-ABS('Signal Verification0'!AG393)&gt;Constants!$B$14,IF(AND(ABS(MAX('Signal Verification1'!AG193:AG393)-'Signal Verification1'!AG393)&lt;Constants!$B$15,ABS(MIN('Signal Verification1'!AG193:AG393)-'Signal Verification1'!AG393)&lt;Constants!$B$15),2,IF(D393&gt;0,1,0)),IF(D393&gt;0,1,0))),IF(D393&gt;0,1,0))</f>
        <v>2</v>
      </c>
      <c r="D393">
        <f>IF(C392=2,ROUND(5*1000/Constants!$B$11,0),IF(D392&gt;0,D392-1,0))</f>
        <v>100</v>
      </c>
      <c r="E393">
        <f>IF(COUNTIF($D$3:D393,2)&gt;(Constants!$B$16*(1000/150)),2,0)</f>
        <v>0</v>
      </c>
      <c r="F393">
        <f t="shared" si="6"/>
        <v>0</v>
      </c>
      <c r="G393">
        <f>IF(ABS('Signal Verification0'!AT393-'Signal Verification1'!AT393)&gt;Constants!$B$17,2,IF(H393&gt;0,1,0))</f>
        <v>2</v>
      </c>
      <c r="H393">
        <f>IF(G392=2,ROUND(Constants!$B$18*(1000/150),0),IF(H392&gt;0,H392-1,0))</f>
        <v>7</v>
      </c>
    </row>
    <row r="394" spans="1:8">
      <c r="A394">
        <v>391</v>
      </c>
      <c r="B394">
        <f>IF(SIGN('Signal Verification0'!AQ394)=SIGN('Signal Verification1'!AQ394),IF(COUNTIF(B387:B393,2)&gt;0,1,0),2)</f>
        <v>0</v>
      </c>
      <c r="C394">
        <f>IF(AND(ABS('Signal Verification0'!AG394)&gt;0,ABS('Signal Verification1'!AG394)&gt;0),IF('Signal Verification0'!AG394&gt;'Signal Verification1'!AG394,IF(ABS('Signal Verification0'!AG393)-ABS('Signal Verification1'!AG394)&gt;Constants!$B$14,IF(AND(ABS(MAX('Signal Verification0'!AG194:AG394)-'Signal Verification0'!AG394)&lt;Constants!$B$15,ABS(MIN('Signal Verification0'!AG194:AG394)-'Signal Verification0'!AG394)&lt;Constants!$B$15),2,IF(D394&gt;0,1,0)),IF(D394&gt;0,1,0)),IF(ABS('Signal Verification1'!AG393)-ABS('Signal Verification0'!AG394)&gt;Constants!$B$14,IF(AND(ABS(MAX('Signal Verification1'!AG194:AG394)-'Signal Verification1'!AG394)&lt;Constants!$B$15,ABS(MIN('Signal Verification1'!AG194:AG394)-'Signal Verification1'!AG394)&lt;Constants!$B$15),2,IF(D394&gt;0,1,0)),IF(D394&gt;0,1,0))),IF(D394&gt;0,1,0))</f>
        <v>2</v>
      </c>
      <c r="D394">
        <f>IF(C393=2,ROUND(5*1000/Constants!$B$11,0),IF(D393&gt;0,D393-1,0))</f>
        <v>100</v>
      </c>
      <c r="E394">
        <f>IF(COUNTIF($D$3:D394,2)&gt;(Constants!$B$16*(1000/150)),2,0)</f>
        <v>0</v>
      </c>
      <c r="F394">
        <f t="shared" si="6"/>
        <v>0</v>
      </c>
      <c r="G394">
        <f>IF(ABS('Signal Verification0'!AT394-'Signal Verification1'!AT394)&gt;Constants!$B$17,2,IF(H394&gt;0,1,0))</f>
        <v>2</v>
      </c>
      <c r="H394">
        <f>IF(G393=2,ROUND(Constants!$B$18*(1000/150),0),IF(H393&gt;0,H393-1,0))</f>
        <v>7</v>
      </c>
    </row>
    <row r="395" spans="1:8">
      <c r="A395">
        <v>392</v>
      </c>
      <c r="B395">
        <f>IF(SIGN('Signal Verification0'!AQ395)=SIGN('Signal Verification1'!AQ395),IF(COUNTIF(B388:B394,2)&gt;0,1,0),2)</f>
        <v>0</v>
      </c>
      <c r="C395">
        <f>IF(AND(ABS('Signal Verification0'!AG395)&gt;0,ABS('Signal Verification1'!AG395)&gt;0),IF('Signal Verification0'!AG395&gt;'Signal Verification1'!AG395,IF(ABS('Signal Verification0'!AG394)-ABS('Signal Verification1'!AG395)&gt;Constants!$B$14,IF(AND(ABS(MAX('Signal Verification0'!AG195:AG395)-'Signal Verification0'!AG395)&lt;Constants!$B$15,ABS(MIN('Signal Verification0'!AG195:AG395)-'Signal Verification0'!AG395)&lt;Constants!$B$15),2,IF(D395&gt;0,1,0)),IF(D395&gt;0,1,0)),IF(ABS('Signal Verification1'!AG394)-ABS('Signal Verification0'!AG395)&gt;Constants!$B$14,IF(AND(ABS(MAX('Signal Verification1'!AG195:AG395)-'Signal Verification1'!AG395)&lt;Constants!$B$15,ABS(MIN('Signal Verification1'!AG195:AG395)-'Signal Verification1'!AG395)&lt;Constants!$B$15),2,IF(D395&gt;0,1,0)),IF(D395&gt;0,1,0))),IF(D395&gt;0,1,0))</f>
        <v>2</v>
      </c>
      <c r="D395">
        <f>IF(C394=2,ROUND(5*1000/Constants!$B$11,0),IF(D394&gt;0,D394-1,0))</f>
        <v>100</v>
      </c>
      <c r="E395">
        <f>IF(COUNTIF($D$3:D395,2)&gt;(Constants!$B$16*(1000/150)),2,0)</f>
        <v>0</v>
      </c>
      <c r="F395">
        <f t="shared" si="6"/>
        <v>0</v>
      </c>
      <c r="G395">
        <f>IF(ABS('Signal Verification0'!AT395-'Signal Verification1'!AT395)&gt;Constants!$B$17,2,IF(H395&gt;0,1,0))</f>
        <v>2</v>
      </c>
      <c r="H395">
        <f>IF(G394=2,ROUND(Constants!$B$18*(1000/150),0),IF(H394&gt;0,H394-1,0))</f>
        <v>7</v>
      </c>
    </row>
    <row r="396" spans="1:8">
      <c r="A396">
        <v>393</v>
      </c>
      <c r="B396">
        <f>IF(SIGN('Signal Verification0'!AQ396)=SIGN('Signal Verification1'!AQ396),IF(COUNTIF(B389:B395,2)&gt;0,1,0),2)</f>
        <v>0</v>
      </c>
      <c r="C396">
        <f>IF(AND(ABS('Signal Verification0'!AG396)&gt;0,ABS('Signal Verification1'!AG396)&gt;0),IF('Signal Verification0'!AG396&gt;'Signal Verification1'!AG396,IF(ABS('Signal Verification0'!AG395)-ABS('Signal Verification1'!AG396)&gt;Constants!$B$14,IF(AND(ABS(MAX('Signal Verification0'!AG196:AG396)-'Signal Verification0'!AG396)&lt;Constants!$B$15,ABS(MIN('Signal Verification0'!AG196:AG396)-'Signal Verification0'!AG396)&lt;Constants!$B$15),2,IF(D396&gt;0,1,0)),IF(D396&gt;0,1,0)),IF(ABS('Signal Verification1'!AG395)-ABS('Signal Verification0'!AG396)&gt;Constants!$B$14,IF(AND(ABS(MAX('Signal Verification1'!AG196:AG396)-'Signal Verification1'!AG396)&lt;Constants!$B$15,ABS(MIN('Signal Verification1'!AG196:AG396)-'Signal Verification1'!AG396)&lt;Constants!$B$15),2,IF(D396&gt;0,1,0)),IF(D396&gt;0,1,0))),IF(D396&gt;0,1,0))</f>
        <v>2</v>
      </c>
      <c r="D396">
        <f>IF(C395=2,ROUND(5*1000/Constants!$B$11,0),IF(D395&gt;0,D395-1,0))</f>
        <v>100</v>
      </c>
      <c r="E396">
        <f>IF(COUNTIF($D$3:D396,2)&gt;(Constants!$B$16*(1000/150)),2,0)</f>
        <v>0</v>
      </c>
      <c r="F396">
        <f t="shared" si="6"/>
        <v>0</v>
      </c>
      <c r="G396">
        <f>IF(ABS('Signal Verification0'!AT396-'Signal Verification1'!AT396)&gt;Constants!$B$17,2,IF(H396&gt;0,1,0))</f>
        <v>2</v>
      </c>
      <c r="H396">
        <f>IF(G395=2,ROUND(Constants!$B$18*(1000/150),0),IF(H395&gt;0,H395-1,0))</f>
        <v>7</v>
      </c>
    </row>
    <row r="397" spans="1:8">
      <c r="A397">
        <v>394</v>
      </c>
      <c r="B397">
        <f>IF(SIGN('Signal Verification0'!AQ397)=SIGN('Signal Verification1'!AQ397),IF(COUNTIF(B390:B396,2)&gt;0,1,0),2)</f>
        <v>0</v>
      </c>
      <c r="C397">
        <f>IF(AND(ABS('Signal Verification0'!AG397)&gt;0,ABS('Signal Verification1'!AG397)&gt;0),IF('Signal Verification0'!AG397&gt;'Signal Verification1'!AG397,IF(ABS('Signal Verification0'!AG396)-ABS('Signal Verification1'!AG397)&gt;Constants!$B$14,IF(AND(ABS(MAX('Signal Verification0'!AG197:AG397)-'Signal Verification0'!AG397)&lt;Constants!$B$15,ABS(MIN('Signal Verification0'!AG197:AG397)-'Signal Verification0'!AG397)&lt;Constants!$B$15),2,IF(D397&gt;0,1,0)),IF(D397&gt;0,1,0)),IF(ABS('Signal Verification1'!AG396)-ABS('Signal Verification0'!AG397)&gt;Constants!$B$14,IF(AND(ABS(MAX('Signal Verification1'!AG197:AG397)-'Signal Verification1'!AG397)&lt;Constants!$B$15,ABS(MIN('Signal Verification1'!AG197:AG397)-'Signal Verification1'!AG397)&lt;Constants!$B$15),2,IF(D397&gt;0,1,0)),IF(D397&gt;0,1,0))),IF(D397&gt;0,1,0))</f>
        <v>2</v>
      </c>
      <c r="D397">
        <f>IF(C396=2,ROUND(5*1000/Constants!$B$11,0),IF(D396&gt;0,D396-1,0))</f>
        <v>100</v>
      </c>
      <c r="E397">
        <f>IF(COUNTIF($D$3:D397,2)&gt;(Constants!$B$16*(1000/150)),2,0)</f>
        <v>0</v>
      </c>
      <c r="F397">
        <f t="shared" si="6"/>
        <v>0</v>
      </c>
      <c r="G397">
        <f>IF(ABS('Signal Verification0'!AT397-'Signal Verification1'!AT397)&gt;Constants!$B$17,2,IF(H397&gt;0,1,0))</f>
        <v>2</v>
      </c>
      <c r="H397">
        <f>IF(G396=2,ROUND(Constants!$B$18*(1000/150),0),IF(H396&gt;0,H396-1,0))</f>
        <v>7</v>
      </c>
    </row>
    <row r="398" spans="1:8">
      <c r="A398">
        <v>395</v>
      </c>
      <c r="B398">
        <f>IF(SIGN('Signal Verification0'!AQ398)=SIGN('Signal Verification1'!AQ398),IF(COUNTIF(B391:B397,2)&gt;0,1,0),2)</f>
        <v>0</v>
      </c>
      <c r="C398">
        <f>IF(AND(ABS('Signal Verification0'!AG398)&gt;0,ABS('Signal Verification1'!AG398)&gt;0),IF('Signal Verification0'!AG398&gt;'Signal Verification1'!AG398,IF(ABS('Signal Verification0'!AG397)-ABS('Signal Verification1'!AG398)&gt;Constants!$B$14,IF(AND(ABS(MAX('Signal Verification0'!AG198:AG398)-'Signal Verification0'!AG398)&lt;Constants!$B$15,ABS(MIN('Signal Verification0'!AG198:AG398)-'Signal Verification0'!AG398)&lt;Constants!$B$15),2,IF(D398&gt;0,1,0)),IF(D398&gt;0,1,0)),IF(ABS('Signal Verification1'!AG397)-ABS('Signal Verification0'!AG398)&gt;Constants!$B$14,IF(AND(ABS(MAX('Signal Verification1'!AG198:AG398)-'Signal Verification1'!AG398)&lt;Constants!$B$15,ABS(MIN('Signal Verification1'!AG198:AG398)-'Signal Verification1'!AG398)&lt;Constants!$B$15),2,IF(D398&gt;0,1,0)),IF(D398&gt;0,1,0))),IF(D398&gt;0,1,0))</f>
        <v>2</v>
      </c>
      <c r="D398">
        <f>IF(C397=2,ROUND(5*1000/Constants!$B$11,0),IF(D397&gt;0,D397-1,0))</f>
        <v>100</v>
      </c>
      <c r="E398">
        <f>IF(COUNTIF($D$3:D398,2)&gt;(Constants!$B$16*(1000/150)),2,0)</f>
        <v>0</v>
      </c>
      <c r="F398">
        <f t="shared" si="6"/>
        <v>0</v>
      </c>
      <c r="G398">
        <f>IF(ABS('Signal Verification0'!AT398-'Signal Verification1'!AT398)&gt;Constants!$B$17,2,IF(H398&gt;0,1,0))</f>
        <v>2</v>
      </c>
      <c r="H398">
        <f>IF(G397=2,ROUND(Constants!$B$18*(1000/150),0),IF(H397&gt;0,H397-1,0))</f>
        <v>7</v>
      </c>
    </row>
    <row r="399" spans="1:8">
      <c r="A399">
        <v>396</v>
      </c>
      <c r="B399">
        <f>IF(SIGN('Signal Verification0'!AQ399)=SIGN('Signal Verification1'!AQ399),IF(COUNTIF(B392:B398,2)&gt;0,1,0),2)</f>
        <v>0</v>
      </c>
      <c r="C399">
        <f>IF(AND(ABS('Signal Verification0'!AG399)&gt;0,ABS('Signal Verification1'!AG399)&gt;0),IF('Signal Verification0'!AG399&gt;'Signal Verification1'!AG399,IF(ABS('Signal Verification0'!AG398)-ABS('Signal Verification1'!AG399)&gt;Constants!$B$14,IF(AND(ABS(MAX('Signal Verification0'!AG199:AG399)-'Signal Verification0'!AG399)&lt;Constants!$B$15,ABS(MIN('Signal Verification0'!AG199:AG399)-'Signal Verification0'!AG399)&lt;Constants!$B$15),2,IF(D399&gt;0,1,0)),IF(D399&gt;0,1,0)),IF(ABS('Signal Verification1'!AG398)-ABS('Signal Verification0'!AG399)&gt;Constants!$B$14,IF(AND(ABS(MAX('Signal Verification1'!AG199:AG399)-'Signal Verification1'!AG399)&lt;Constants!$B$15,ABS(MIN('Signal Verification1'!AG199:AG399)-'Signal Verification1'!AG399)&lt;Constants!$B$15),2,IF(D399&gt;0,1,0)),IF(D399&gt;0,1,0))),IF(D399&gt;0,1,0))</f>
        <v>2</v>
      </c>
      <c r="D399">
        <f>IF(C398=2,ROUND(5*1000/Constants!$B$11,0),IF(D398&gt;0,D398-1,0))</f>
        <v>100</v>
      </c>
      <c r="E399">
        <f>IF(COUNTIF($D$3:D399,2)&gt;(Constants!$B$16*(1000/150)),2,0)</f>
        <v>0</v>
      </c>
      <c r="F399">
        <f t="shared" si="6"/>
        <v>0</v>
      </c>
      <c r="G399">
        <f>IF(ABS('Signal Verification0'!AT399-'Signal Verification1'!AT399)&gt;Constants!$B$17,2,IF(H399&gt;0,1,0))</f>
        <v>2</v>
      </c>
      <c r="H399">
        <f>IF(G398=2,ROUND(Constants!$B$18*(1000/150),0),IF(H398&gt;0,H398-1,0))</f>
        <v>7</v>
      </c>
    </row>
    <row r="400" spans="1:8">
      <c r="A400">
        <v>397</v>
      </c>
      <c r="B400">
        <f>IF(SIGN('Signal Verification0'!AQ400)=SIGN('Signal Verification1'!AQ400),IF(COUNTIF(B393:B399,2)&gt;0,1,0),2)</f>
        <v>0</v>
      </c>
      <c r="C400">
        <f>IF(AND(ABS('Signal Verification0'!AG400)&gt;0,ABS('Signal Verification1'!AG400)&gt;0),IF('Signal Verification0'!AG400&gt;'Signal Verification1'!AG400,IF(ABS('Signal Verification0'!AG399)-ABS('Signal Verification1'!AG400)&gt;Constants!$B$14,IF(AND(ABS(MAX('Signal Verification0'!AG200:AG400)-'Signal Verification0'!AG400)&lt;Constants!$B$15,ABS(MIN('Signal Verification0'!AG200:AG400)-'Signal Verification0'!AG400)&lt;Constants!$B$15),2,IF(D400&gt;0,1,0)),IF(D400&gt;0,1,0)),IF(ABS('Signal Verification1'!AG399)-ABS('Signal Verification0'!AG400)&gt;Constants!$B$14,IF(AND(ABS(MAX('Signal Verification1'!AG200:AG400)-'Signal Verification1'!AG400)&lt;Constants!$B$15,ABS(MIN('Signal Verification1'!AG200:AG400)-'Signal Verification1'!AG400)&lt;Constants!$B$15),2,IF(D400&gt;0,1,0)),IF(D400&gt;0,1,0))),IF(D400&gt;0,1,0))</f>
        <v>2</v>
      </c>
      <c r="D400">
        <f>IF(C399=2,ROUND(5*1000/Constants!$B$11,0),IF(D399&gt;0,D399-1,0))</f>
        <v>100</v>
      </c>
      <c r="E400">
        <f>IF(COUNTIF($D$3:D400,2)&gt;(Constants!$B$16*(1000/150)),2,0)</f>
        <v>0</v>
      </c>
      <c r="F400">
        <f t="shared" si="6"/>
        <v>0</v>
      </c>
      <c r="G400">
        <f>IF(ABS('Signal Verification0'!AT400-'Signal Verification1'!AT400)&gt;Constants!$B$17,2,IF(H400&gt;0,1,0))</f>
        <v>2</v>
      </c>
      <c r="H400">
        <f>IF(G399=2,ROUND(Constants!$B$18*(1000/150),0),IF(H399&gt;0,H399-1,0))</f>
        <v>7</v>
      </c>
    </row>
    <row r="401" spans="1:8">
      <c r="A401">
        <v>398</v>
      </c>
      <c r="B401">
        <f>IF(SIGN('Signal Verification0'!AQ401)=SIGN('Signal Verification1'!AQ401),IF(COUNTIF(B394:B400,2)&gt;0,1,0),2)</f>
        <v>0</v>
      </c>
      <c r="C401">
        <f>IF(AND(ABS('Signal Verification0'!AG401)&gt;0,ABS('Signal Verification1'!AG401)&gt;0),IF('Signal Verification0'!AG401&gt;'Signal Verification1'!AG401,IF(ABS('Signal Verification0'!AG400)-ABS('Signal Verification1'!AG401)&gt;Constants!$B$14,IF(AND(ABS(MAX('Signal Verification0'!AG201:AG401)-'Signal Verification0'!AG401)&lt;Constants!$B$15,ABS(MIN('Signal Verification0'!AG201:AG401)-'Signal Verification0'!AG401)&lt;Constants!$B$15),2,IF(D401&gt;0,1,0)),IF(D401&gt;0,1,0)),IF(ABS('Signal Verification1'!AG400)-ABS('Signal Verification0'!AG401)&gt;Constants!$B$14,IF(AND(ABS(MAX('Signal Verification1'!AG201:AG401)-'Signal Verification1'!AG401)&lt;Constants!$B$15,ABS(MIN('Signal Verification1'!AG201:AG401)-'Signal Verification1'!AG401)&lt;Constants!$B$15),2,IF(D401&gt;0,1,0)),IF(D401&gt;0,1,0))),IF(D401&gt;0,1,0))</f>
        <v>2</v>
      </c>
      <c r="D401">
        <f>IF(C400=2,ROUND(5*1000/Constants!$B$11,0),IF(D400&gt;0,D400-1,0))</f>
        <v>100</v>
      </c>
      <c r="E401">
        <f>IF(COUNTIF($D$3:D401,2)&gt;(Constants!$B$16*(1000/150)),2,0)</f>
        <v>0</v>
      </c>
      <c r="F401">
        <f t="shared" si="6"/>
        <v>0</v>
      </c>
      <c r="G401">
        <f>IF(ABS('Signal Verification0'!AT401-'Signal Verification1'!AT401)&gt;Constants!$B$17,2,IF(H401&gt;0,1,0))</f>
        <v>2</v>
      </c>
      <c r="H401">
        <f>IF(G400=2,ROUND(Constants!$B$18*(1000/150),0),IF(H400&gt;0,H400-1,0))</f>
        <v>7</v>
      </c>
    </row>
    <row r="402" spans="1:8">
      <c r="A402">
        <v>399</v>
      </c>
      <c r="B402">
        <f>IF(SIGN('Signal Verification0'!AQ402)=SIGN('Signal Verification1'!AQ402),IF(COUNTIF(B395:B401,2)&gt;0,1,0),2)</f>
        <v>0</v>
      </c>
      <c r="C402">
        <f>IF(AND(ABS('Signal Verification0'!AG402)&gt;0,ABS('Signal Verification1'!AG402)&gt;0),IF('Signal Verification0'!AG402&gt;'Signal Verification1'!AG402,IF(ABS('Signal Verification0'!AG401)-ABS('Signal Verification1'!AG402)&gt;Constants!$B$14,IF(AND(ABS(MAX('Signal Verification0'!AG202:AG402)-'Signal Verification0'!AG402)&lt;Constants!$B$15,ABS(MIN('Signal Verification0'!AG202:AG402)-'Signal Verification0'!AG402)&lt;Constants!$B$15),2,IF(D402&gt;0,1,0)),IF(D402&gt;0,1,0)),IF(ABS('Signal Verification1'!AG401)-ABS('Signal Verification0'!AG402)&gt;Constants!$B$14,IF(AND(ABS(MAX('Signal Verification1'!AG202:AG402)-'Signal Verification1'!AG402)&lt;Constants!$B$15,ABS(MIN('Signal Verification1'!AG202:AG402)-'Signal Verification1'!AG402)&lt;Constants!$B$15),2,IF(D402&gt;0,1,0)),IF(D402&gt;0,1,0))),IF(D402&gt;0,1,0))</f>
        <v>2</v>
      </c>
      <c r="D402">
        <f>IF(C401=2,ROUND(5*1000/Constants!$B$11,0),IF(D401&gt;0,D401-1,0))</f>
        <v>100</v>
      </c>
      <c r="E402">
        <f>IF(COUNTIF($D$3:D402,2)&gt;(Constants!$B$16*(1000/150)),2,0)</f>
        <v>0</v>
      </c>
      <c r="F402">
        <f t="shared" si="6"/>
        <v>0</v>
      </c>
      <c r="G402">
        <f>IF(ABS('Signal Verification0'!AT402-'Signal Verification1'!AT402)&gt;Constants!$B$17,2,IF(H402&gt;0,1,0))</f>
        <v>2</v>
      </c>
      <c r="H402">
        <f>IF(G401=2,ROUND(Constants!$B$18*(1000/150),0),IF(H401&gt;0,H401-1,0))</f>
        <v>7</v>
      </c>
    </row>
    <row r="403" spans="1:8">
      <c r="A403">
        <v>400</v>
      </c>
      <c r="B403">
        <f>IF(SIGN('Signal Verification0'!AQ403)=SIGN('Signal Verification1'!AQ403),IF(COUNTIF(B396:B402,2)&gt;0,1,0),2)</f>
        <v>0</v>
      </c>
      <c r="C403">
        <f>IF(AND(ABS('Signal Verification0'!AG403)&gt;0,ABS('Signal Verification1'!AG403)&gt;0),IF('Signal Verification0'!AG403&gt;'Signal Verification1'!AG403,IF(ABS('Signal Verification0'!AG402)-ABS('Signal Verification1'!AG403)&gt;Constants!$B$14,IF(AND(ABS(MAX('Signal Verification0'!AG203:AG403)-'Signal Verification0'!AG403)&lt;Constants!$B$15,ABS(MIN('Signal Verification0'!AG203:AG403)-'Signal Verification0'!AG403)&lt;Constants!$B$15),2,IF(D403&gt;0,1,0)),IF(D403&gt;0,1,0)),IF(ABS('Signal Verification1'!AG402)-ABS('Signal Verification0'!AG403)&gt;Constants!$B$14,IF(AND(ABS(MAX('Signal Verification1'!AG203:AG403)-'Signal Verification1'!AG403)&lt;Constants!$B$15,ABS(MIN('Signal Verification1'!AG203:AG403)-'Signal Verification1'!AG403)&lt;Constants!$B$15),2,IF(D403&gt;0,1,0)),IF(D403&gt;0,1,0))),IF(D403&gt;0,1,0))</f>
        <v>2</v>
      </c>
      <c r="D403">
        <f>IF(C402=2,ROUND(5*1000/Constants!$B$11,0),IF(D402&gt;0,D402-1,0))</f>
        <v>100</v>
      </c>
      <c r="E403">
        <f>IF(COUNTIF($D$3:D403,2)&gt;(Constants!$B$16*(1000/150)),2,0)</f>
        <v>0</v>
      </c>
      <c r="F403">
        <f t="shared" si="6"/>
        <v>0</v>
      </c>
      <c r="G403">
        <f>IF(ABS('Signal Verification0'!AT403-'Signal Verification1'!AT403)&gt;Constants!$B$17,2,IF(H403&gt;0,1,0))</f>
        <v>2</v>
      </c>
      <c r="H403">
        <f>IF(G402=2,ROUND(Constants!$B$18*(1000/150),0),IF(H402&gt;0,H402-1,0))</f>
        <v>7</v>
      </c>
    </row>
    <row r="404" spans="1:8">
      <c r="A404">
        <v>401</v>
      </c>
      <c r="B404">
        <f>IF(SIGN('Signal Verification0'!AQ404)=SIGN('Signal Verification1'!AQ404),IF(COUNTIF(B397:B403,2)&gt;0,1,0),2)</f>
        <v>0</v>
      </c>
      <c r="C404">
        <f>IF(AND(ABS('Signal Verification0'!AG404)&gt;0,ABS('Signal Verification1'!AG404)&gt;0),IF('Signal Verification0'!AG404&gt;'Signal Verification1'!AG404,IF(ABS('Signal Verification0'!AG403)-ABS('Signal Verification1'!AG404)&gt;Constants!$B$14,IF(AND(ABS(MAX('Signal Verification0'!AG204:AG404)-'Signal Verification0'!AG404)&lt;Constants!$B$15,ABS(MIN('Signal Verification0'!AG204:AG404)-'Signal Verification0'!AG404)&lt;Constants!$B$15),2,IF(D404&gt;0,1,0)),IF(D404&gt;0,1,0)),IF(ABS('Signal Verification1'!AG403)-ABS('Signal Verification0'!AG404)&gt;Constants!$B$14,IF(AND(ABS(MAX('Signal Verification1'!AG204:AG404)-'Signal Verification1'!AG404)&lt;Constants!$B$15,ABS(MIN('Signal Verification1'!AG204:AG404)-'Signal Verification1'!AG404)&lt;Constants!$B$15),2,IF(D404&gt;0,1,0)),IF(D404&gt;0,1,0))),IF(D404&gt;0,1,0))</f>
        <v>2</v>
      </c>
      <c r="D404">
        <f>IF(C403=2,ROUND(5*1000/Constants!$B$11,0),IF(D403&gt;0,D403-1,0))</f>
        <v>100</v>
      </c>
      <c r="E404">
        <f>IF(COUNTIF($D$3:D404,2)&gt;(Constants!$B$16*(1000/150)),2,0)</f>
        <v>0</v>
      </c>
      <c r="F404">
        <f t="shared" si="6"/>
        <v>0</v>
      </c>
      <c r="G404">
        <f>IF(ABS('Signal Verification0'!AT404-'Signal Verification1'!AT404)&gt;Constants!$B$17,2,IF(H404&gt;0,1,0))</f>
        <v>2</v>
      </c>
      <c r="H404">
        <f>IF(G403=2,ROUND(Constants!$B$18*(1000/150),0),IF(H403&gt;0,H403-1,0))</f>
        <v>7</v>
      </c>
    </row>
    <row r="405" spans="1:8">
      <c r="A405">
        <v>402</v>
      </c>
      <c r="B405">
        <f>IF(SIGN('Signal Verification0'!AQ405)=SIGN('Signal Verification1'!AQ405),IF(COUNTIF(B398:B404,2)&gt;0,1,0),2)</f>
        <v>0</v>
      </c>
      <c r="C405">
        <f>IF(AND(ABS('Signal Verification0'!AG405)&gt;0,ABS('Signal Verification1'!AG405)&gt;0),IF('Signal Verification0'!AG405&gt;'Signal Verification1'!AG405,IF(ABS('Signal Verification0'!AG404)-ABS('Signal Verification1'!AG405)&gt;Constants!$B$14,IF(AND(ABS(MAX('Signal Verification0'!AG205:AG405)-'Signal Verification0'!AG405)&lt;Constants!$B$15,ABS(MIN('Signal Verification0'!AG205:AG405)-'Signal Verification0'!AG405)&lt;Constants!$B$15),2,IF(D405&gt;0,1,0)),IF(D405&gt;0,1,0)),IF(ABS('Signal Verification1'!AG404)-ABS('Signal Verification0'!AG405)&gt;Constants!$B$14,IF(AND(ABS(MAX('Signal Verification1'!AG205:AG405)-'Signal Verification1'!AG405)&lt;Constants!$B$15,ABS(MIN('Signal Verification1'!AG205:AG405)-'Signal Verification1'!AG405)&lt;Constants!$B$15),2,IF(D405&gt;0,1,0)),IF(D405&gt;0,1,0))),IF(D405&gt;0,1,0))</f>
        <v>2</v>
      </c>
      <c r="D405">
        <f>IF(C404=2,ROUND(5*1000/Constants!$B$11,0),IF(D404&gt;0,D404-1,0))</f>
        <v>100</v>
      </c>
      <c r="E405">
        <f>IF(COUNTIF($D$3:D405,2)&gt;(Constants!$B$16*(1000/150)),2,0)</f>
        <v>0</v>
      </c>
      <c r="F405">
        <f t="shared" si="6"/>
        <v>0</v>
      </c>
      <c r="G405">
        <f>IF(ABS('Signal Verification0'!AT405-'Signal Verification1'!AT405)&gt;Constants!$B$17,2,IF(H405&gt;0,1,0))</f>
        <v>2</v>
      </c>
      <c r="H405">
        <f>IF(G404=2,ROUND(Constants!$B$18*(1000/150),0),IF(H404&gt;0,H404-1,0))</f>
        <v>7</v>
      </c>
    </row>
    <row r="406" spans="1:8">
      <c r="A406">
        <v>403</v>
      </c>
      <c r="B406">
        <f>IF(SIGN('Signal Verification0'!AQ406)=SIGN('Signal Verification1'!AQ406),IF(COUNTIF(B399:B405,2)&gt;0,1,0),2)</f>
        <v>0</v>
      </c>
      <c r="C406">
        <f>IF(AND(ABS('Signal Verification0'!AG406)&gt;0,ABS('Signal Verification1'!AG406)&gt;0),IF('Signal Verification0'!AG406&gt;'Signal Verification1'!AG406,IF(ABS('Signal Verification0'!AG405)-ABS('Signal Verification1'!AG406)&gt;Constants!$B$14,IF(AND(ABS(MAX('Signal Verification0'!AG206:AG406)-'Signal Verification0'!AG406)&lt;Constants!$B$15,ABS(MIN('Signal Verification0'!AG206:AG406)-'Signal Verification0'!AG406)&lt;Constants!$B$15),2,IF(D406&gt;0,1,0)),IF(D406&gt;0,1,0)),IF(ABS('Signal Verification1'!AG405)-ABS('Signal Verification0'!AG406)&gt;Constants!$B$14,IF(AND(ABS(MAX('Signal Verification1'!AG206:AG406)-'Signal Verification1'!AG406)&lt;Constants!$B$15,ABS(MIN('Signal Verification1'!AG206:AG406)-'Signal Verification1'!AG406)&lt;Constants!$B$15),2,IF(D406&gt;0,1,0)),IF(D406&gt;0,1,0))),IF(D406&gt;0,1,0))</f>
        <v>2</v>
      </c>
      <c r="D406">
        <f>IF(C405=2,ROUND(5*1000/Constants!$B$11,0),IF(D405&gt;0,D405-1,0))</f>
        <v>100</v>
      </c>
      <c r="E406">
        <f>IF(COUNTIF($D$3:D406,2)&gt;(Constants!$B$16*(1000/150)),2,0)</f>
        <v>0</v>
      </c>
      <c r="F406">
        <f t="shared" si="6"/>
        <v>0</v>
      </c>
      <c r="G406">
        <f>IF(ABS('Signal Verification0'!AT406-'Signal Verification1'!AT406)&gt;Constants!$B$17,2,IF(H406&gt;0,1,0))</f>
        <v>2</v>
      </c>
      <c r="H406">
        <f>IF(G405=2,ROUND(Constants!$B$18*(1000/150),0),IF(H405&gt;0,H405-1,0))</f>
        <v>7</v>
      </c>
    </row>
    <row r="407" spans="1:8">
      <c r="A407">
        <v>404</v>
      </c>
      <c r="B407">
        <f>IF(SIGN('Signal Verification0'!AQ407)=SIGN('Signal Verification1'!AQ407),IF(COUNTIF(B400:B406,2)&gt;0,1,0),2)</f>
        <v>0</v>
      </c>
      <c r="C407">
        <f>IF(AND(ABS('Signal Verification0'!AG407)&gt;0,ABS('Signal Verification1'!AG407)&gt;0),IF('Signal Verification0'!AG407&gt;'Signal Verification1'!AG407,IF(ABS('Signal Verification0'!AG406)-ABS('Signal Verification1'!AG407)&gt;Constants!$B$14,IF(AND(ABS(MAX('Signal Verification0'!AG207:AG407)-'Signal Verification0'!AG407)&lt;Constants!$B$15,ABS(MIN('Signal Verification0'!AG207:AG407)-'Signal Verification0'!AG407)&lt;Constants!$B$15),2,IF(D407&gt;0,1,0)),IF(D407&gt;0,1,0)),IF(ABS('Signal Verification1'!AG406)-ABS('Signal Verification0'!AG407)&gt;Constants!$B$14,IF(AND(ABS(MAX('Signal Verification1'!AG207:AG407)-'Signal Verification1'!AG407)&lt;Constants!$B$15,ABS(MIN('Signal Verification1'!AG207:AG407)-'Signal Verification1'!AG407)&lt;Constants!$B$15),2,IF(D407&gt;0,1,0)),IF(D407&gt;0,1,0))),IF(D407&gt;0,1,0))</f>
        <v>2</v>
      </c>
      <c r="D407">
        <f>IF(C406=2,ROUND(5*1000/Constants!$B$11,0),IF(D406&gt;0,D406-1,0))</f>
        <v>100</v>
      </c>
      <c r="E407">
        <f>IF(COUNTIF($D$3:D407,2)&gt;(Constants!$B$16*(1000/150)),2,0)</f>
        <v>0</v>
      </c>
      <c r="F407">
        <f t="shared" si="6"/>
        <v>0</v>
      </c>
      <c r="G407">
        <f>IF(ABS('Signal Verification0'!AT407-'Signal Verification1'!AT407)&gt;Constants!$B$17,2,IF(H407&gt;0,1,0))</f>
        <v>2</v>
      </c>
      <c r="H407">
        <f>IF(G406=2,ROUND(Constants!$B$18*(1000/150),0),IF(H406&gt;0,H406-1,0))</f>
        <v>7</v>
      </c>
    </row>
    <row r="408" spans="1:8">
      <c r="A408">
        <v>405</v>
      </c>
      <c r="B408">
        <f>IF(SIGN('Signal Verification0'!AQ408)=SIGN('Signal Verification1'!AQ408),IF(COUNTIF(B401:B407,2)&gt;0,1,0),2)</f>
        <v>0</v>
      </c>
      <c r="C408">
        <f>IF(AND(ABS('Signal Verification0'!AG408)&gt;0,ABS('Signal Verification1'!AG408)&gt;0),IF('Signal Verification0'!AG408&gt;'Signal Verification1'!AG408,IF(ABS('Signal Verification0'!AG407)-ABS('Signal Verification1'!AG408)&gt;Constants!$B$14,IF(AND(ABS(MAX('Signal Verification0'!AG208:AG408)-'Signal Verification0'!AG408)&lt;Constants!$B$15,ABS(MIN('Signal Verification0'!AG208:AG408)-'Signal Verification0'!AG408)&lt;Constants!$B$15),2,IF(D408&gt;0,1,0)),IF(D408&gt;0,1,0)),IF(ABS('Signal Verification1'!AG407)-ABS('Signal Verification0'!AG408)&gt;Constants!$B$14,IF(AND(ABS(MAX('Signal Verification1'!AG208:AG408)-'Signal Verification1'!AG408)&lt;Constants!$B$15,ABS(MIN('Signal Verification1'!AG208:AG408)-'Signal Verification1'!AG408)&lt;Constants!$B$15),2,IF(D408&gt;0,1,0)),IF(D408&gt;0,1,0))),IF(D408&gt;0,1,0))</f>
        <v>2</v>
      </c>
      <c r="D408">
        <f>IF(C407=2,ROUND(5*1000/Constants!$B$11,0),IF(D407&gt;0,D407-1,0))</f>
        <v>100</v>
      </c>
      <c r="E408">
        <f>IF(COUNTIF($D$3:D408,2)&gt;(Constants!$B$16*(1000/150)),2,0)</f>
        <v>0</v>
      </c>
      <c r="F408">
        <f t="shared" si="6"/>
        <v>0</v>
      </c>
      <c r="G408">
        <f>IF(ABS('Signal Verification0'!AT408-'Signal Verification1'!AT408)&gt;Constants!$B$17,2,IF(H408&gt;0,1,0))</f>
        <v>2</v>
      </c>
      <c r="H408">
        <f>IF(G407=2,ROUND(Constants!$B$18*(1000/150),0),IF(H407&gt;0,H407-1,0))</f>
        <v>7</v>
      </c>
    </row>
    <row r="409" spans="1:8">
      <c r="A409">
        <v>406</v>
      </c>
      <c r="B409">
        <f>IF(SIGN('Signal Verification0'!AQ409)=SIGN('Signal Verification1'!AQ409),IF(COUNTIF(B402:B408,2)&gt;0,1,0),2)</f>
        <v>0</v>
      </c>
      <c r="C409">
        <f>IF(AND(ABS('Signal Verification0'!AG409)&gt;0,ABS('Signal Verification1'!AG409)&gt;0),IF('Signal Verification0'!AG409&gt;'Signal Verification1'!AG409,IF(ABS('Signal Verification0'!AG408)-ABS('Signal Verification1'!AG409)&gt;Constants!$B$14,IF(AND(ABS(MAX('Signal Verification0'!AG209:AG409)-'Signal Verification0'!AG409)&lt;Constants!$B$15,ABS(MIN('Signal Verification0'!AG209:AG409)-'Signal Verification0'!AG409)&lt;Constants!$B$15),2,IF(D409&gt;0,1,0)),IF(D409&gt;0,1,0)),IF(ABS('Signal Verification1'!AG408)-ABS('Signal Verification0'!AG409)&gt;Constants!$B$14,IF(AND(ABS(MAX('Signal Verification1'!AG209:AG409)-'Signal Verification1'!AG409)&lt;Constants!$B$15,ABS(MIN('Signal Verification1'!AG209:AG409)-'Signal Verification1'!AG409)&lt;Constants!$B$15),2,IF(D409&gt;0,1,0)),IF(D409&gt;0,1,0))),IF(D409&gt;0,1,0))</f>
        <v>2</v>
      </c>
      <c r="D409">
        <f>IF(C408=2,ROUND(5*1000/Constants!$B$11,0),IF(D408&gt;0,D408-1,0))</f>
        <v>100</v>
      </c>
      <c r="E409">
        <f>IF(COUNTIF($D$3:D409,2)&gt;(Constants!$B$16*(1000/150)),2,0)</f>
        <v>0</v>
      </c>
      <c r="F409">
        <f t="shared" si="6"/>
        <v>0</v>
      </c>
      <c r="G409">
        <f>IF(ABS('Signal Verification0'!AT409-'Signal Verification1'!AT409)&gt;Constants!$B$17,2,IF(H409&gt;0,1,0))</f>
        <v>2</v>
      </c>
      <c r="H409">
        <f>IF(G408=2,ROUND(Constants!$B$18*(1000/150),0),IF(H408&gt;0,H408-1,0))</f>
        <v>7</v>
      </c>
    </row>
    <row r="410" spans="1:8">
      <c r="A410">
        <v>407</v>
      </c>
      <c r="B410">
        <f>IF(SIGN('Signal Verification0'!AQ410)=SIGN('Signal Verification1'!AQ410),IF(COUNTIF(B403:B409,2)&gt;0,1,0),2)</f>
        <v>0</v>
      </c>
      <c r="C410">
        <f>IF(AND(ABS('Signal Verification0'!AG410)&gt;0,ABS('Signal Verification1'!AG410)&gt;0),IF('Signal Verification0'!AG410&gt;'Signal Verification1'!AG410,IF(ABS('Signal Verification0'!AG409)-ABS('Signal Verification1'!AG410)&gt;Constants!$B$14,IF(AND(ABS(MAX('Signal Verification0'!AG210:AG410)-'Signal Verification0'!AG410)&lt;Constants!$B$15,ABS(MIN('Signal Verification0'!AG210:AG410)-'Signal Verification0'!AG410)&lt;Constants!$B$15),2,IF(D410&gt;0,1,0)),IF(D410&gt;0,1,0)),IF(ABS('Signal Verification1'!AG409)-ABS('Signal Verification0'!AG410)&gt;Constants!$B$14,IF(AND(ABS(MAX('Signal Verification1'!AG210:AG410)-'Signal Verification1'!AG410)&lt;Constants!$B$15,ABS(MIN('Signal Verification1'!AG210:AG410)-'Signal Verification1'!AG410)&lt;Constants!$B$15),2,IF(D410&gt;0,1,0)),IF(D410&gt;0,1,0))),IF(D410&gt;0,1,0))</f>
        <v>2</v>
      </c>
      <c r="D410">
        <f>IF(C409=2,ROUND(5*1000/Constants!$B$11,0),IF(D409&gt;0,D409-1,0))</f>
        <v>100</v>
      </c>
      <c r="E410">
        <f>IF(COUNTIF($D$3:D410,2)&gt;(Constants!$B$16*(1000/150)),2,0)</f>
        <v>0</v>
      </c>
      <c r="F410">
        <f t="shared" si="6"/>
        <v>0</v>
      </c>
      <c r="G410">
        <f>IF(ABS('Signal Verification0'!AT410-'Signal Verification1'!AT410)&gt;Constants!$B$17,2,IF(H410&gt;0,1,0))</f>
        <v>2</v>
      </c>
      <c r="H410">
        <f>IF(G409=2,ROUND(Constants!$B$18*(1000/150),0),IF(H409&gt;0,H409-1,0))</f>
        <v>7</v>
      </c>
    </row>
    <row r="411" spans="1:8">
      <c r="A411">
        <v>408</v>
      </c>
      <c r="B411">
        <f>IF(SIGN('Signal Verification0'!AQ411)=SIGN('Signal Verification1'!AQ411),IF(COUNTIF(B404:B410,2)&gt;0,1,0),2)</f>
        <v>0</v>
      </c>
      <c r="C411">
        <f>IF(AND(ABS('Signal Verification0'!AG411)&gt;0,ABS('Signal Verification1'!AG411)&gt;0),IF('Signal Verification0'!AG411&gt;'Signal Verification1'!AG411,IF(ABS('Signal Verification0'!AG410)-ABS('Signal Verification1'!AG411)&gt;Constants!$B$14,IF(AND(ABS(MAX('Signal Verification0'!AG211:AG411)-'Signal Verification0'!AG411)&lt;Constants!$B$15,ABS(MIN('Signal Verification0'!AG211:AG411)-'Signal Verification0'!AG411)&lt;Constants!$B$15),2,IF(D411&gt;0,1,0)),IF(D411&gt;0,1,0)),IF(ABS('Signal Verification1'!AG410)-ABS('Signal Verification0'!AG411)&gt;Constants!$B$14,IF(AND(ABS(MAX('Signal Verification1'!AG211:AG411)-'Signal Verification1'!AG411)&lt;Constants!$B$15,ABS(MIN('Signal Verification1'!AG211:AG411)-'Signal Verification1'!AG411)&lt;Constants!$B$15),2,IF(D411&gt;0,1,0)),IF(D411&gt;0,1,0))),IF(D411&gt;0,1,0))</f>
        <v>2</v>
      </c>
      <c r="D411">
        <f>IF(C410=2,ROUND(5*1000/Constants!$B$11,0),IF(D410&gt;0,D410-1,0))</f>
        <v>100</v>
      </c>
      <c r="E411">
        <f>IF(COUNTIF($D$3:D411,2)&gt;(Constants!$B$16*(1000/150)),2,0)</f>
        <v>0</v>
      </c>
      <c r="F411">
        <f t="shared" si="6"/>
        <v>0</v>
      </c>
      <c r="G411">
        <f>IF(ABS('Signal Verification0'!AT411-'Signal Verification1'!AT411)&gt;Constants!$B$17,2,IF(H411&gt;0,1,0))</f>
        <v>2</v>
      </c>
      <c r="H411">
        <f>IF(G410=2,ROUND(Constants!$B$18*(1000/150),0),IF(H410&gt;0,H410-1,0))</f>
        <v>7</v>
      </c>
    </row>
    <row r="412" spans="1:8">
      <c r="A412">
        <v>409</v>
      </c>
      <c r="B412">
        <f>IF(SIGN('Signal Verification0'!AQ412)=SIGN('Signal Verification1'!AQ412),IF(COUNTIF(B405:B411,2)&gt;0,1,0),2)</f>
        <v>0</v>
      </c>
      <c r="C412">
        <f>IF(AND(ABS('Signal Verification0'!AG412)&gt;0,ABS('Signal Verification1'!AG412)&gt;0),IF('Signal Verification0'!AG412&gt;'Signal Verification1'!AG412,IF(ABS('Signal Verification0'!AG411)-ABS('Signal Verification1'!AG412)&gt;Constants!$B$14,IF(AND(ABS(MAX('Signal Verification0'!AG212:AG412)-'Signal Verification0'!AG412)&lt;Constants!$B$15,ABS(MIN('Signal Verification0'!AG212:AG412)-'Signal Verification0'!AG412)&lt;Constants!$B$15),2,IF(D412&gt;0,1,0)),IF(D412&gt;0,1,0)),IF(ABS('Signal Verification1'!AG411)-ABS('Signal Verification0'!AG412)&gt;Constants!$B$14,IF(AND(ABS(MAX('Signal Verification1'!AG212:AG412)-'Signal Verification1'!AG412)&lt;Constants!$B$15,ABS(MIN('Signal Verification1'!AG212:AG412)-'Signal Verification1'!AG412)&lt;Constants!$B$15),2,IF(D412&gt;0,1,0)),IF(D412&gt;0,1,0))),IF(D412&gt;0,1,0))</f>
        <v>2</v>
      </c>
      <c r="D412">
        <f>IF(C411=2,ROUND(5*1000/Constants!$B$11,0),IF(D411&gt;0,D411-1,0))</f>
        <v>100</v>
      </c>
      <c r="E412">
        <f>IF(COUNTIF($D$3:D412,2)&gt;(Constants!$B$16*(1000/150)),2,0)</f>
        <v>0</v>
      </c>
      <c r="F412">
        <f t="shared" si="6"/>
        <v>0</v>
      </c>
      <c r="G412">
        <f>IF(ABS('Signal Verification0'!AT412-'Signal Verification1'!AT412)&gt;Constants!$B$17,2,IF(H412&gt;0,1,0))</f>
        <v>2</v>
      </c>
      <c r="H412">
        <f>IF(G411=2,ROUND(Constants!$B$18*(1000/150),0),IF(H411&gt;0,H411-1,0))</f>
        <v>7</v>
      </c>
    </row>
    <row r="413" spans="1:8">
      <c r="A413">
        <v>410</v>
      </c>
      <c r="B413">
        <f>IF(SIGN('Signal Verification0'!AQ413)=SIGN('Signal Verification1'!AQ413),IF(COUNTIF(B406:B412,2)&gt;0,1,0),2)</f>
        <v>0</v>
      </c>
      <c r="C413">
        <f>IF(AND(ABS('Signal Verification0'!AG413)&gt;0,ABS('Signal Verification1'!AG413)&gt;0),IF('Signal Verification0'!AG413&gt;'Signal Verification1'!AG413,IF(ABS('Signal Verification0'!AG412)-ABS('Signal Verification1'!AG413)&gt;Constants!$B$14,IF(AND(ABS(MAX('Signal Verification0'!AG213:AG413)-'Signal Verification0'!AG413)&lt;Constants!$B$15,ABS(MIN('Signal Verification0'!AG213:AG413)-'Signal Verification0'!AG413)&lt;Constants!$B$15),2,IF(D413&gt;0,1,0)),IF(D413&gt;0,1,0)),IF(ABS('Signal Verification1'!AG412)-ABS('Signal Verification0'!AG413)&gt;Constants!$B$14,IF(AND(ABS(MAX('Signal Verification1'!AG213:AG413)-'Signal Verification1'!AG413)&lt;Constants!$B$15,ABS(MIN('Signal Verification1'!AG213:AG413)-'Signal Verification1'!AG413)&lt;Constants!$B$15),2,IF(D413&gt;0,1,0)),IF(D413&gt;0,1,0))),IF(D413&gt;0,1,0))</f>
        <v>2</v>
      </c>
      <c r="D413">
        <f>IF(C412=2,ROUND(5*1000/Constants!$B$11,0),IF(D412&gt;0,D412-1,0))</f>
        <v>100</v>
      </c>
      <c r="E413">
        <f>IF(COUNTIF($D$3:D413,2)&gt;(Constants!$B$16*(1000/150)),2,0)</f>
        <v>0</v>
      </c>
      <c r="F413">
        <f t="shared" si="6"/>
        <v>0</v>
      </c>
      <c r="G413">
        <f>IF(ABS('Signal Verification0'!AT413-'Signal Verification1'!AT413)&gt;Constants!$B$17,2,IF(H413&gt;0,1,0))</f>
        <v>2</v>
      </c>
      <c r="H413">
        <f>IF(G412=2,ROUND(Constants!$B$18*(1000/150),0),IF(H412&gt;0,H412-1,0))</f>
        <v>7</v>
      </c>
    </row>
    <row r="414" spans="1:8">
      <c r="A414">
        <v>411</v>
      </c>
      <c r="B414">
        <f>IF(SIGN('Signal Verification0'!AQ414)=SIGN('Signal Verification1'!AQ414),IF(COUNTIF(B407:B413,2)&gt;0,1,0),2)</f>
        <v>0</v>
      </c>
      <c r="C414">
        <f>IF(AND(ABS('Signal Verification0'!AG414)&gt;0,ABS('Signal Verification1'!AG414)&gt;0),IF('Signal Verification0'!AG414&gt;'Signal Verification1'!AG414,IF(ABS('Signal Verification0'!AG413)-ABS('Signal Verification1'!AG414)&gt;Constants!$B$14,IF(AND(ABS(MAX('Signal Verification0'!AG214:AG414)-'Signal Verification0'!AG414)&lt;Constants!$B$15,ABS(MIN('Signal Verification0'!AG214:AG414)-'Signal Verification0'!AG414)&lt;Constants!$B$15),2,IF(D414&gt;0,1,0)),IF(D414&gt;0,1,0)),IF(ABS('Signal Verification1'!AG413)-ABS('Signal Verification0'!AG414)&gt;Constants!$B$14,IF(AND(ABS(MAX('Signal Verification1'!AG214:AG414)-'Signal Verification1'!AG414)&lt;Constants!$B$15,ABS(MIN('Signal Verification1'!AG214:AG414)-'Signal Verification1'!AG414)&lt;Constants!$B$15),2,IF(D414&gt;0,1,0)),IF(D414&gt;0,1,0))),IF(D414&gt;0,1,0))</f>
        <v>2</v>
      </c>
      <c r="D414">
        <f>IF(C413=2,ROUND(5*1000/Constants!$B$11,0),IF(D413&gt;0,D413-1,0))</f>
        <v>100</v>
      </c>
      <c r="E414">
        <f>IF(COUNTIF($D$3:D414,2)&gt;(Constants!$B$16*(1000/150)),2,0)</f>
        <v>0</v>
      </c>
      <c r="F414">
        <f t="shared" si="6"/>
        <v>0</v>
      </c>
      <c r="G414">
        <f>IF(ABS('Signal Verification0'!AT414-'Signal Verification1'!AT414)&gt;Constants!$B$17,2,IF(H414&gt;0,1,0))</f>
        <v>2</v>
      </c>
      <c r="H414">
        <f>IF(G413=2,ROUND(Constants!$B$18*(1000/150),0),IF(H413&gt;0,H413-1,0))</f>
        <v>7</v>
      </c>
    </row>
    <row r="415" spans="1:8">
      <c r="A415">
        <v>412</v>
      </c>
      <c r="B415">
        <f>IF(SIGN('Signal Verification0'!AQ415)=SIGN('Signal Verification1'!AQ415),IF(COUNTIF(B408:B414,2)&gt;0,1,0),2)</f>
        <v>0</v>
      </c>
      <c r="C415">
        <f>IF(AND(ABS('Signal Verification0'!AG415)&gt;0,ABS('Signal Verification1'!AG415)&gt;0),IF('Signal Verification0'!AG415&gt;'Signal Verification1'!AG415,IF(ABS('Signal Verification0'!AG414)-ABS('Signal Verification1'!AG415)&gt;Constants!$B$14,IF(AND(ABS(MAX('Signal Verification0'!AG215:AG415)-'Signal Verification0'!AG415)&lt;Constants!$B$15,ABS(MIN('Signal Verification0'!AG215:AG415)-'Signal Verification0'!AG415)&lt;Constants!$B$15),2,IF(D415&gt;0,1,0)),IF(D415&gt;0,1,0)),IF(ABS('Signal Verification1'!AG414)-ABS('Signal Verification0'!AG415)&gt;Constants!$B$14,IF(AND(ABS(MAX('Signal Verification1'!AG215:AG415)-'Signal Verification1'!AG415)&lt;Constants!$B$15,ABS(MIN('Signal Verification1'!AG215:AG415)-'Signal Verification1'!AG415)&lt;Constants!$B$15),2,IF(D415&gt;0,1,0)),IF(D415&gt;0,1,0))),IF(D415&gt;0,1,0))</f>
        <v>2</v>
      </c>
      <c r="D415">
        <f>IF(C414=2,ROUND(5*1000/Constants!$B$11,0),IF(D414&gt;0,D414-1,0))</f>
        <v>100</v>
      </c>
      <c r="E415">
        <f>IF(COUNTIF($D$3:D415,2)&gt;(Constants!$B$16*(1000/150)),2,0)</f>
        <v>0</v>
      </c>
      <c r="F415">
        <f t="shared" si="6"/>
        <v>0</v>
      </c>
      <c r="G415">
        <f>IF(ABS('Signal Verification0'!AT415-'Signal Verification1'!AT415)&gt;Constants!$B$17,2,IF(H415&gt;0,1,0))</f>
        <v>2</v>
      </c>
      <c r="H415">
        <f>IF(G414=2,ROUND(Constants!$B$18*(1000/150),0),IF(H414&gt;0,H414-1,0))</f>
        <v>7</v>
      </c>
    </row>
    <row r="416" spans="1:8">
      <c r="A416">
        <v>413</v>
      </c>
      <c r="B416">
        <f>IF(SIGN('Signal Verification0'!AQ416)=SIGN('Signal Verification1'!AQ416),IF(COUNTIF(B409:B415,2)&gt;0,1,0),2)</f>
        <v>0</v>
      </c>
      <c r="C416">
        <f>IF(AND(ABS('Signal Verification0'!AG416)&gt;0,ABS('Signal Verification1'!AG416)&gt;0),IF('Signal Verification0'!AG416&gt;'Signal Verification1'!AG416,IF(ABS('Signal Verification0'!AG415)-ABS('Signal Verification1'!AG416)&gt;Constants!$B$14,IF(AND(ABS(MAX('Signal Verification0'!AG216:AG416)-'Signal Verification0'!AG416)&lt;Constants!$B$15,ABS(MIN('Signal Verification0'!AG216:AG416)-'Signal Verification0'!AG416)&lt;Constants!$B$15),2,IF(D416&gt;0,1,0)),IF(D416&gt;0,1,0)),IF(ABS('Signal Verification1'!AG415)-ABS('Signal Verification0'!AG416)&gt;Constants!$B$14,IF(AND(ABS(MAX('Signal Verification1'!AG216:AG416)-'Signal Verification1'!AG416)&lt;Constants!$B$15,ABS(MIN('Signal Verification1'!AG216:AG416)-'Signal Verification1'!AG416)&lt;Constants!$B$15),2,IF(D416&gt;0,1,0)),IF(D416&gt;0,1,0))),IF(D416&gt;0,1,0))</f>
        <v>2</v>
      </c>
      <c r="D416">
        <f>IF(C415=2,ROUND(5*1000/Constants!$B$11,0),IF(D415&gt;0,D415-1,0))</f>
        <v>100</v>
      </c>
      <c r="E416">
        <f>IF(COUNTIF($D$3:D416,2)&gt;(Constants!$B$16*(1000/150)),2,0)</f>
        <v>0</v>
      </c>
      <c r="F416">
        <f t="shared" si="6"/>
        <v>0</v>
      </c>
      <c r="G416">
        <f>IF(ABS('Signal Verification0'!AT416-'Signal Verification1'!AT416)&gt;Constants!$B$17,2,IF(H416&gt;0,1,0))</f>
        <v>2</v>
      </c>
      <c r="H416">
        <f>IF(G415=2,ROUND(Constants!$B$18*(1000/150),0),IF(H415&gt;0,H415-1,0))</f>
        <v>7</v>
      </c>
    </row>
    <row r="417" spans="1:8">
      <c r="A417">
        <v>414</v>
      </c>
      <c r="B417">
        <f>IF(SIGN('Signal Verification0'!AQ417)=SIGN('Signal Verification1'!AQ417),IF(COUNTIF(B410:B416,2)&gt;0,1,0),2)</f>
        <v>0</v>
      </c>
      <c r="C417">
        <f>IF(AND(ABS('Signal Verification0'!AG417)&gt;0,ABS('Signal Verification1'!AG417)&gt;0),IF('Signal Verification0'!AG417&gt;'Signal Verification1'!AG417,IF(ABS('Signal Verification0'!AG416)-ABS('Signal Verification1'!AG417)&gt;Constants!$B$14,IF(AND(ABS(MAX('Signal Verification0'!AG217:AG417)-'Signal Verification0'!AG417)&lt;Constants!$B$15,ABS(MIN('Signal Verification0'!AG217:AG417)-'Signal Verification0'!AG417)&lt;Constants!$B$15),2,IF(D417&gt;0,1,0)),IF(D417&gt;0,1,0)),IF(ABS('Signal Verification1'!AG416)-ABS('Signal Verification0'!AG417)&gt;Constants!$B$14,IF(AND(ABS(MAX('Signal Verification1'!AG217:AG417)-'Signal Verification1'!AG417)&lt;Constants!$B$15,ABS(MIN('Signal Verification1'!AG217:AG417)-'Signal Verification1'!AG417)&lt;Constants!$B$15),2,IF(D417&gt;0,1,0)),IF(D417&gt;0,1,0))),IF(D417&gt;0,1,0))</f>
        <v>2</v>
      </c>
      <c r="D417">
        <f>IF(C416=2,ROUND(5*1000/Constants!$B$11,0),IF(D416&gt;0,D416-1,0))</f>
        <v>100</v>
      </c>
      <c r="E417">
        <f>IF(COUNTIF($D$3:D417,2)&gt;(Constants!$B$16*(1000/150)),2,0)</f>
        <v>0</v>
      </c>
      <c r="F417">
        <f t="shared" si="6"/>
        <v>0</v>
      </c>
      <c r="G417">
        <f>IF(ABS('Signal Verification0'!AT417-'Signal Verification1'!AT417)&gt;Constants!$B$17,2,IF(H417&gt;0,1,0))</f>
        <v>2</v>
      </c>
      <c r="H417">
        <f>IF(G416=2,ROUND(Constants!$B$18*(1000/150),0),IF(H416&gt;0,H416-1,0))</f>
        <v>7</v>
      </c>
    </row>
    <row r="418" spans="1:8">
      <c r="A418">
        <v>415</v>
      </c>
      <c r="B418">
        <f>IF(SIGN('Signal Verification0'!AQ418)=SIGN('Signal Verification1'!AQ418),IF(COUNTIF(B411:B417,2)&gt;0,1,0),2)</f>
        <v>0</v>
      </c>
      <c r="C418">
        <f>IF(AND(ABS('Signal Verification0'!AG418)&gt;0,ABS('Signal Verification1'!AG418)&gt;0),IF('Signal Verification0'!AG418&gt;'Signal Verification1'!AG418,IF(ABS('Signal Verification0'!AG417)-ABS('Signal Verification1'!AG418)&gt;Constants!$B$14,IF(AND(ABS(MAX('Signal Verification0'!AG218:AG418)-'Signal Verification0'!AG418)&lt;Constants!$B$15,ABS(MIN('Signal Verification0'!AG218:AG418)-'Signal Verification0'!AG418)&lt;Constants!$B$15),2,IF(D418&gt;0,1,0)),IF(D418&gt;0,1,0)),IF(ABS('Signal Verification1'!AG417)-ABS('Signal Verification0'!AG418)&gt;Constants!$B$14,IF(AND(ABS(MAX('Signal Verification1'!AG218:AG418)-'Signal Verification1'!AG418)&lt;Constants!$B$15,ABS(MIN('Signal Verification1'!AG218:AG418)-'Signal Verification1'!AG418)&lt;Constants!$B$15),2,IF(D418&gt;0,1,0)),IF(D418&gt;0,1,0))),IF(D418&gt;0,1,0))</f>
        <v>2</v>
      </c>
      <c r="D418">
        <f>IF(C417=2,ROUND(5*1000/Constants!$B$11,0),IF(D417&gt;0,D417-1,0))</f>
        <v>100</v>
      </c>
      <c r="E418">
        <f>IF(COUNTIF($D$3:D418,2)&gt;(Constants!$B$16*(1000/150)),2,0)</f>
        <v>0</v>
      </c>
      <c r="F418">
        <f t="shared" si="6"/>
        <v>0</v>
      </c>
      <c r="G418">
        <f>IF(ABS('Signal Verification0'!AT418-'Signal Verification1'!AT418)&gt;Constants!$B$17,2,IF(H418&gt;0,1,0))</f>
        <v>2</v>
      </c>
      <c r="H418">
        <f>IF(G417=2,ROUND(Constants!$B$18*(1000/150),0),IF(H417&gt;0,H417-1,0))</f>
        <v>7</v>
      </c>
    </row>
    <row r="419" spans="1:8">
      <c r="A419">
        <v>416</v>
      </c>
      <c r="B419">
        <f>IF(SIGN('Signal Verification0'!AQ419)=SIGN('Signal Verification1'!AQ419),IF(COUNTIF(B412:B418,2)&gt;0,1,0),2)</f>
        <v>0</v>
      </c>
      <c r="C419">
        <f>IF(AND(ABS('Signal Verification0'!AG419)&gt;0,ABS('Signal Verification1'!AG419)&gt;0),IF('Signal Verification0'!AG419&gt;'Signal Verification1'!AG419,IF(ABS('Signal Verification0'!AG418)-ABS('Signal Verification1'!AG419)&gt;Constants!$B$14,IF(AND(ABS(MAX('Signal Verification0'!AG219:AG419)-'Signal Verification0'!AG419)&lt;Constants!$B$15,ABS(MIN('Signal Verification0'!AG219:AG419)-'Signal Verification0'!AG419)&lt;Constants!$B$15),2,IF(D419&gt;0,1,0)),IF(D419&gt;0,1,0)),IF(ABS('Signal Verification1'!AG418)-ABS('Signal Verification0'!AG419)&gt;Constants!$B$14,IF(AND(ABS(MAX('Signal Verification1'!AG219:AG419)-'Signal Verification1'!AG419)&lt;Constants!$B$15,ABS(MIN('Signal Verification1'!AG219:AG419)-'Signal Verification1'!AG419)&lt;Constants!$B$15),2,IF(D419&gt;0,1,0)),IF(D419&gt;0,1,0))),IF(D419&gt;0,1,0))</f>
        <v>2</v>
      </c>
      <c r="D419">
        <f>IF(C418=2,ROUND(5*1000/Constants!$B$11,0),IF(D418&gt;0,D418-1,0))</f>
        <v>100</v>
      </c>
      <c r="E419">
        <f>IF(COUNTIF($D$3:D419,2)&gt;(Constants!$B$16*(1000/150)),2,0)</f>
        <v>0</v>
      </c>
      <c r="F419">
        <f t="shared" si="6"/>
        <v>0</v>
      </c>
      <c r="G419">
        <f>IF(ABS('Signal Verification0'!AT419-'Signal Verification1'!AT419)&gt;Constants!$B$17,2,IF(H419&gt;0,1,0))</f>
        <v>2</v>
      </c>
      <c r="H419">
        <f>IF(G418=2,ROUND(Constants!$B$18*(1000/150),0),IF(H418&gt;0,H418-1,0))</f>
        <v>7</v>
      </c>
    </row>
    <row r="420" spans="1:8">
      <c r="A420">
        <v>417</v>
      </c>
      <c r="B420">
        <f>IF(SIGN('Signal Verification0'!AQ420)=SIGN('Signal Verification1'!AQ420),IF(COUNTIF(B413:B419,2)&gt;0,1,0),2)</f>
        <v>0</v>
      </c>
      <c r="C420">
        <f>IF(AND(ABS('Signal Verification0'!AG420)&gt;0,ABS('Signal Verification1'!AG420)&gt;0),IF('Signal Verification0'!AG420&gt;'Signal Verification1'!AG420,IF(ABS('Signal Verification0'!AG419)-ABS('Signal Verification1'!AG420)&gt;Constants!$B$14,IF(AND(ABS(MAX('Signal Verification0'!AG220:AG420)-'Signal Verification0'!AG420)&lt;Constants!$B$15,ABS(MIN('Signal Verification0'!AG220:AG420)-'Signal Verification0'!AG420)&lt;Constants!$B$15),2,IF(D420&gt;0,1,0)),IF(D420&gt;0,1,0)),IF(ABS('Signal Verification1'!AG419)-ABS('Signal Verification0'!AG420)&gt;Constants!$B$14,IF(AND(ABS(MAX('Signal Verification1'!AG220:AG420)-'Signal Verification1'!AG420)&lt;Constants!$B$15,ABS(MIN('Signal Verification1'!AG220:AG420)-'Signal Verification1'!AG420)&lt;Constants!$B$15),2,IF(D420&gt;0,1,0)),IF(D420&gt;0,1,0))),IF(D420&gt;0,1,0))</f>
        <v>2</v>
      </c>
      <c r="D420">
        <f>IF(C419=2,ROUND(5*1000/Constants!$B$11,0),IF(D419&gt;0,D419-1,0))</f>
        <v>100</v>
      </c>
      <c r="E420">
        <f>IF(COUNTIF($D$3:D420,2)&gt;(Constants!$B$16*(1000/150)),2,0)</f>
        <v>0</v>
      </c>
      <c r="F420">
        <f t="shared" si="6"/>
        <v>0</v>
      </c>
      <c r="G420">
        <f>IF(ABS('Signal Verification0'!AT420-'Signal Verification1'!AT420)&gt;Constants!$B$17,2,IF(H420&gt;0,1,0))</f>
        <v>2</v>
      </c>
      <c r="H420">
        <f>IF(G419=2,ROUND(Constants!$B$18*(1000/150),0),IF(H419&gt;0,H419-1,0))</f>
        <v>7</v>
      </c>
    </row>
    <row r="421" spans="1:8">
      <c r="A421">
        <v>418</v>
      </c>
      <c r="B421">
        <f>IF(SIGN('Signal Verification0'!AQ421)=SIGN('Signal Verification1'!AQ421),IF(COUNTIF(B414:B420,2)&gt;0,1,0),2)</f>
        <v>0</v>
      </c>
      <c r="C421">
        <f>IF(AND(ABS('Signal Verification0'!AG421)&gt;0,ABS('Signal Verification1'!AG421)&gt;0),IF('Signal Verification0'!AG421&gt;'Signal Verification1'!AG421,IF(ABS('Signal Verification0'!AG420)-ABS('Signal Verification1'!AG421)&gt;Constants!$B$14,IF(AND(ABS(MAX('Signal Verification0'!AG221:AG421)-'Signal Verification0'!AG421)&lt;Constants!$B$15,ABS(MIN('Signal Verification0'!AG221:AG421)-'Signal Verification0'!AG421)&lt;Constants!$B$15),2,IF(D421&gt;0,1,0)),IF(D421&gt;0,1,0)),IF(ABS('Signal Verification1'!AG420)-ABS('Signal Verification0'!AG421)&gt;Constants!$B$14,IF(AND(ABS(MAX('Signal Verification1'!AG221:AG421)-'Signal Verification1'!AG421)&lt;Constants!$B$15,ABS(MIN('Signal Verification1'!AG221:AG421)-'Signal Verification1'!AG421)&lt;Constants!$B$15),2,IF(D421&gt;0,1,0)),IF(D421&gt;0,1,0))),IF(D421&gt;0,1,0))</f>
        <v>2</v>
      </c>
      <c r="D421">
        <f>IF(C420=2,ROUND(5*1000/Constants!$B$11,0),IF(D420&gt;0,D420-1,0))</f>
        <v>100</v>
      </c>
      <c r="E421">
        <f>IF(COUNTIF($D$3:D421,2)&gt;(Constants!$B$16*(1000/150)),2,0)</f>
        <v>0</v>
      </c>
      <c r="F421">
        <f t="shared" si="6"/>
        <v>0</v>
      </c>
      <c r="G421">
        <f>IF(ABS('Signal Verification0'!AT421-'Signal Verification1'!AT421)&gt;Constants!$B$17,2,IF(H421&gt;0,1,0))</f>
        <v>2</v>
      </c>
      <c r="H421">
        <f>IF(G420=2,ROUND(Constants!$B$18*(1000/150),0),IF(H420&gt;0,H420-1,0))</f>
        <v>7</v>
      </c>
    </row>
    <row r="422" spans="1:8">
      <c r="A422">
        <v>419</v>
      </c>
      <c r="B422">
        <f>IF(SIGN('Signal Verification0'!AQ422)=SIGN('Signal Verification1'!AQ422),IF(COUNTIF(B415:B421,2)&gt;0,1,0),2)</f>
        <v>0</v>
      </c>
      <c r="C422">
        <f>IF(AND(ABS('Signal Verification0'!AG422)&gt;0,ABS('Signal Verification1'!AG422)&gt;0),IF('Signal Verification0'!AG422&gt;'Signal Verification1'!AG422,IF(ABS('Signal Verification0'!AG421)-ABS('Signal Verification1'!AG422)&gt;Constants!$B$14,IF(AND(ABS(MAX('Signal Verification0'!AG222:AG422)-'Signal Verification0'!AG422)&lt;Constants!$B$15,ABS(MIN('Signal Verification0'!AG222:AG422)-'Signal Verification0'!AG422)&lt;Constants!$B$15),2,IF(D422&gt;0,1,0)),IF(D422&gt;0,1,0)),IF(ABS('Signal Verification1'!AG421)-ABS('Signal Verification0'!AG422)&gt;Constants!$B$14,IF(AND(ABS(MAX('Signal Verification1'!AG222:AG422)-'Signal Verification1'!AG422)&lt;Constants!$B$15,ABS(MIN('Signal Verification1'!AG222:AG422)-'Signal Verification1'!AG422)&lt;Constants!$B$15),2,IF(D422&gt;0,1,0)),IF(D422&gt;0,1,0))),IF(D422&gt;0,1,0))</f>
        <v>2</v>
      </c>
      <c r="D422">
        <f>IF(C421=2,ROUND(5*1000/Constants!$B$11,0),IF(D421&gt;0,D421-1,0))</f>
        <v>100</v>
      </c>
      <c r="E422">
        <f>IF(COUNTIF($D$3:D422,2)&gt;(Constants!$B$16*(1000/150)),2,0)</f>
        <v>0</v>
      </c>
      <c r="F422">
        <f t="shared" si="6"/>
        <v>0</v>
      </c>
      <c r="G422">
        <f>IF(ABS('Signal Verification0'!AT422-'Signal Verification1'!AT422)&gt;Constants!$B$17,2,IF(H422&gt;0,1,0))</f>
        <v>2</v>
      </c>
      <c r="H422">
        <f>IF(G421=2,ROUND(Constants!$B$18*(1000/150),0),IF(H421&gt;0,H421-1,0))</f>
        <v>7</v>
      </c>
    </row>
    <row r="423" spans="1:8">
      <c r="A423">
        <v>420</v>
      </c>
      <c r="B423">
        <f>IF(SIGN('Signal Verification0'!AQ423)=SIGN('Signal Verification1'!AQ423),IF(COUNTIF(B416:B422,2)&gt;0,1,0),2)</f>
        <v>0</v>
      </c>
      <c r="C423">
        <f>IF(AND(ABS('Signal Verification0'!AG423)&gt;0,ABS('Signal Verification1'!AG423)&gt;0),IF('Signal Verification0'!AG423&gt;'Signal Verification1'!AG423,IF(ABS('Signal Verification0'!AG422)-ABS('Signal Verification1'!AG423)&gt;Constants!$B$14,IF(AND(ABS(MAX('Signal Verification0'!AG223:AG423)-'Signal Verification0'!AG423)&lt;Constants!$B$15,ABS(MIN('Signal Verification0'!AG223:AG423)-'Signal Verification0'!AG423)&lt;Constants!$B$15),2,IF(D423&gt;0,1,0)),IF(D423&gt;0,1,0)),IF(ABS('Signal Verification1'!AG422)-ABS('Signal Verification0'!AG423)&gt;Constants!$B$14,IF(AND(ABS(MAX('Signal Verification1'!AG223:AG423)-'Signal Verification1'!AG423)&lt;Constants!$B$15,ABS(MIN('Signal Verification1'!AG223:AG423)-'Signal Verification1'!AG423)&lt;Constants!$B$15),2,IF(D423&gt;0,1,0)),IF(D423&gt;0,1,0))),IF(D423&gt;0,1,0))</f>
        <v>2</v>
      </c>
      <c r="D423">
        <f>IF(C422=2,ROUND(5*1000/Constants!$B$11,0),IF(D422&gt;0,D422-1,0))</f>
        <v>100</v>
      </c>
      <c r="E423">
        <f>IF(COUNTIF($D$3:D423,2)&gt;(Constants!$B$16*(1000/150)),2,0)</f>
        <v>0</v>
      </c>
      <c r="F423">
        <f t="shared" si="6"/>
        <v>0</v>
      </c>
      <c r="G423">
        <f>IF(ABS('Signal Verification0'!AT423-'Signal Verification1'!AT423)&gt;Constants!$B$17,2,IF(H423&gt;0,1,0))</f>
        <v>2</v>
      </c>
      <c r="H423">
        <f>IF(G422=2,ROUND(Constants!$B$18*(1000/150),0),IF(H422&gt;0,H422-1,0))</f>
        <v>7</v>
      </c>
    </row>
    <row r="424" spans="1:8">
      <c r="A424">
        <v>421</v>
      </c>
      <c r="B424">
        <f>IF(SIGN('Signal Verification0'!AQ424)=SIGN('Signal Verification1'!AQ424),IF(COUNTIF(B417:B423,2)&gt;0,1,0),2)</f>
        <v>0</v>
      </c>
      <c r="C424">
        <f>IF(AND(ABS('Signal Verification0'!AG424)&gt;0,ABS('Signal Verification1'!AG424)&gt;0),IF('Signal Verification0'!AG424&gt;'Signal Verification1'!AG424,IF(ABS('Signal Verification0'!AG423)-ABS('Signal Verification1'!AG424)&gt;Constants!$B$14,IF(AND(ABS(MAX('Signal Verification0'!AG224:AG424)-'Signal Verification0'!AG424)&lt;Constants!$B$15,ABS(MIN('Signal Verification0'!AG224:AG424)-'Signal Verification0'!AG424)&lt;Constants!$B$15),2,IF(D424&gt;0,1,0)),IF(D424&gt;0,1,0)),IF(ABS('Signal Verification1'!AG423)-ABS('Signal Verification0'!AG424)&gt;Constants!$B$14,IF(AND(ABS(MAX('Signal Verification1'!AG224:AG424)-'Signal Verification1'!AG424)&lt;Constants!$B$15,ABS(MIN('Signal Verification1'!AG224:AG424)-'Signal Verification1'!AG424)&lt;Constants!$B$15),2,IF(D424&gt;0,1,0)),IF(D424&gt;0,1,0))),IF(D424&gt;0,1,0))</f>
        <v>2</v>
      </c>
      <c r="D424">
        <f>IF(C423=2,ROUND(5*1000/Constants!$B$11,0),IF(D423&gt;0,D423-1,0))</f>
        <v>100</v>
      </c>
      <c r="E424">
        <f>IF(COUNTIF($D$3:D424,2)&gt;(Constants!$B$16*(1000/150)),2,0)</f>
        <v>0</v>
      </c>
      <c r="F424">
        <f t="shared" si="6"/>
        <v>0</v>
      </c>
      <c r="G424">
        <f>IF(ABS('Signal Verification0'!AT424-'Signal Verification1'!AT424)&gt;Constants!$B$17,2,IF(H424&gt;0,1,0))</f>
        <v>2</v>
      </c>
      <c r="H424">
        <f>IF(G423=2,ROUND(Constants!$B$18*(1000/150),0),IF(H423&gt;0,H423-1,0))</f>
        <v>7</v>
      </c>
    </row>
    <row r="425" spans="1:8">
      <c r="A425">
        <v>422</v>
      </c>
      <c r="B425">
        <f>IF(SIGN('Signal Verification0'!AQ425)=SIGN('Signal Verification1'!AQ425),IF(COUNTIF(B418:B424,2)&gt;0,1,0),2)</f>
        <v>0</v>
      </c>
      <c r="C425">
        <f>IF(AND(ABS('Signal Verification0'!AG425)&gt;0,ABS('Signal Verification1'!AG425)&gt;0),IF('Signal Verification0'!AG425&gt;'Signal Verification1'!AG425,IF(ABS('Signal Verification0'!AG424)-ABS('Signal Verification1'!AG425)&gt;Constants!$B$14,IF(AND(ABS(MAX('Signal Verification0'!AG225:AG425)-'Signal Verification0'!AG425)&lt;Constants!$B$15,ABS(MIN('Signal Verification0'!AG225:AG425)-'Signal Verification0'!AG425)&lt;Constants!$B$15),2,IF(D425&gt;0,1,0)),IF(D425&gt;0,1,0)),IF(ABS('Signal Verification1'!AG424)-ABS('Signal Verification0'!AG425)&gt;Constants!$B$14,IF(AND(ABS(MAX('Signal Verification1'!AG225:AG425)-'Signal Verification1'!AG425)&lt;Constants!$B$15,ABS(MIN('Signal Verification1'!AG225:AG425)-'Signal Verification1'!AG425)&lt;Constants!$B$15),2,IF(D425&gt;0,1,0)),IF(D425&gt;0,1,0))),IF(D425&gt;0,1,0))</f>
        <v>2</v>
      </c>
      <c r="D425">
        <f>IF(C424=2,ROUND(5*1000/Constants!$B$11,0),IF(D424&gt;0,D424-1,0))</f>
        <v>100</v>
      </c>
      <c r="E425">
        <f>IF(COUNTIF($D$3:D425,2)&gt;(Constants!$B$16*(1000/150)),2,0)</f>
        <v>0</v>
      </c>
      <c r="F425">
        <f t="shared" si="6"/>
        <v>0</v>
      </c>
      <c r="G425">
        <f>IF(ABS('Signal Verification0'!AT425-'Signal Verification1'!AT425)&gt;Constants!$B$17,2,IF(H425&gt;0,1,0))</f>
        <v>2</v>
      </c>
      <c r="H425">
        <f>IF(G424=2,ROUND(Constants!$B$18*(1000/150),0),IF(H424&gt;0,H424-1,0))</f>
        <v>7</v>
      </c>
    </row>
    <row r="426" spans="1:8">
      <c r="A426">
        <v>423</v>
      </c>
      <c r="B426">
        <f>IF(SIGN('Signal Verification0'!AQ426)=SIGN('Signal Verification1'!AQ426),IF(COUNTIF(B419:B425,2)&gt;0,1,0),2)</f>
        <v>0</v>
      </c>
      <c r="C426">
        <f>IF(AND(ABS('Signal Verification0'!AG426)&gt;0,ABS('Signal Verification1'!AG426)&gt;0),IF('Signal Verification0'!AG426&gt;'Signal Verification1'!AG426,IF(ABS('Signal Verification0'!AG425)-ABS('Signal Verification1'!AG426)&gt;Constants!$B$14,IF(AND(ABS(MAX('Signal Verification0'!AG226:AG426)-'Signal Verification0'!AG426)&lt;Constants!$B$15,ABS(MIN('Signal Verification0'!AG226:AG426)-'Signal Verification0'!AG426)&lt;Constants!$B$15),2,IF(D426&gt;0,1,0)),IF(D426&gt;0,1,0)),IF(ABS('Signal Verification1'!AG425)-ABS('Signal Verification0'!AG426)&gt;Constants!$B$14,IF(AND(ABS(MAX('Signal Verification1'!AG226:AG426)-'Signal Verification1'!AG426)&lt;Constants!$B$15,ABS(MIN('Signal Verification1'!AG226:AG426)-'Signal Verification1'!AG426)&lt;Constants!$B$15),2,IF(D426&gt;0,1,0)),IF(D426&gt;0,1,0))),IF(D426&gt;0,1,0))</f>
        <v>2</v>
      </c>
      <c r="D426">
        <f>IF(C425=2,ROUND(5*1000/Constants!$B$11,0),IF(D425&gt;0,D425-1,0))</f>
        <v>100</v>
      </c>
      <c r="E426">
        <f>IF(COUNTIF($D$3:D426,2)&gt;(Constants!$B$16*(1000/150)),2,0)</f>
        <v>0</v>
      </c>
      <c r="F426">
        <f t="shared" si="6"/>
        <v>0</v>
      </c>
      <c r="G426">
        <f>IF(ABS('Signal Verification0'!AT426-'Signal Verification1'!AT426)&gt;Constants!$B$17,2,IF(H426&gt;0,1,0))</f>
        <v>2</v>
      </c>
      <c r="H426">
        <f>IF(G425=2,ROUND(Constants!$B$18*(1000/150),0),IF(H425&gt;0,H425-1,0))</f>
        <v>7</v>
      </c>
    </row>
    <row r="427" spans="1:8">
      <c r="A427">
        <v>424</v>
      </c>
      <c r="B427">
        <f>IF(SIGN('Signal Verification0'!AQ427)=SIGN('Signal Verification1'!AQ427),IF(COUNTIF(B420:B426,2)&gt;0,1,0),2)</f>
        <v>0</v>
      </c>
      <c r="C427">
        <f>IF(AND(ABS('Signal Verification0'!AG427)&gt;0,ABS('Signal Verification1'!AG427)&gt;0),IF('Signal Verification0'!AG427&gt;'Signal Verification1'!AG427,IF(ABS('Signal Verification0'!AG426)-ABS('Signal Verification1'!AG427)&gt;Constants!$B$14,IF(AND(ABS(MAX('Signal Verification0'!AG227:AG427)-'Signal Verification0'!AG427)&lt;Constants!$B$15,ABS(MIN('Signal Verification0'!AG227:AG427)-'Signal Verification0'!AG427)&lt;Constants!$B$15),2,IF(D427&gt;0,1,0)),IF(D427&gt;0,1,0)),IF(ABS('Signal Verification1'!AG426)-ABS('Signal Verification0'!AG427)&gt;Constants!$B$14,IF(AND(ABS(MAX('Signal Verification1'!AG227:AG427)-'Signal Verification1'!AG427)&lt;Constants!$B$15,ABS(MIN('Signal Verification1'!AG227:AG427)-'Signal Verification1'!AG427)&lt;Constants!$B$15),2,IF(D427&gt;0,1,0)),IF(D427&gt;0,1,0))),IF(D427&gt;0,1,0))</f>
        <v>2</v>
      </c>
      <c r="D427">
        <f>IF(C426=2,ROUND(5*1000/Constants!$B$11,0),IF(D426&gt;0,D426-1,0))</f>
        <v>100</v>
      </c>
      <c r="E427">
        <f>IF(COUNTIF($D$3:D427,2)&gt;(Constants!$B$16*(1000/150)),2,0)</f>
        <v>0</v>
      </c>
      <c r="F427">
        <f t="shared" si="6"/>
        <v>0</v>
      </c>
      <c r="G427">
        <f>IF(ABS('Signal Verification0'!AT427-'Signal Verification1'!AT427)&gt;Constants!$B$17,2,IF(H427&gt;0,1,0))</f>
        <v>2</v>
      </c>
      <c r="H427">
        <f>IF(G426=2,ROUND(Constants!$B$18*(1000/150),0),IF(H426&gt;0,H426-1,0))</f>
        <v>7</v>
      </c>
    </row>
    <row r="428" spans="1:8">
      <c r="A428">
        <v>425</v>
      </c>
      <c r="B428">
        <f>IF(SIGN('Signal Verification0'!AQ428)=SIGN('Signal Verification1'!AQ428),IF(COUNTIF(B421:B427,2)&gt;0,1,0),2)</f>
        <v>0</v>
      </c>
      <c r="C428">
        <f>IF(AND(ABS('Signal Verification0'!AG428)&gt;0,ABS('Signal Verification1'!AG428)&gt;0),IF('Signal Verification0'!AG428&gt;'Signal Verification1'!AG428,IF(ABS('Signal Verification0'!AG427)-ABS('Signal Verification1'!AG428)&gt;Constants!$B$14,IF(AND(ABS(MAX('Signal Verification0'!AG228:AG428)-'Signal Verification0'!AG428)&lt;Constants!$B$15,ABS(MIN('Signal Verification0'!AG228:AG428)-'Signal Verification0'!AG428)&lt;Constants!$B$15),2,IF(D428&gt;0,1,0)),IF(D428&gt;0,1,0)),IF(ABS('Signal Verification1'!AG427)-ABS('Signal Verification0'!AG428)&gt;Constants!$B$14,IF(AND(ABS(MAX('Signal Verification1'!AG228:AG428)-'Signal Verification1'!AG428)&lt;Constants!$B$15,ABS(MIN('Signal Verification1'!AG228:AG428)-'Signal Verification1'!AG428)&lt;Constants!$B$15),2,IF(D428&gt;0,1,0)),IF(D428&gt;0,1,0))),IF(D428&gt;0,1,0))</f>
        <v>2</v>
      </c>
      <c r="D428">
        <f>IF(C427=2,ROUND(5*1000/Constants!$B$11,0),IF(D427&gt;0,D427-1,0))</f>
        <v>100</v>
      </c>
      <c r="E428">
        <f>IF(COUNTIF($D$3:D428,2)&gt;(Constants!$B$16*(1000/150)),2,0)</f>
        <v>0</v>
      </c>
      <c r="F428">
        <f t="shared" si="6"/>
        <v>0</v>
      </c>
      <c r="G428">
        <f>IF(ABS('Signal Verification0'!AT428-'Signal Verification1'!AT428)&gt;Constants!$B$17,2,IF(H428&gt;0,1,0))</f>
        <v>2</v>
      </c>
      <c r="H428">
        <f>IF(G427=2,ROUND(Constants!$B$18*(1000/150),0),IF(H427&gt;0,H427-1,0))</f>
        <v>7</v>
      </c>
    </row>
    <row r="429" spans="1:8">
      <c r="A429">
        <v>426</v>
      </c>
      <c r="B429">
        <f>IF(SIGN('Signal Verification0'!AQ429)=SIGN('Signal Verification1'!AQ429),IF(COUNTIF(B422:B428,2)&gt;0,1,0),2)</f>
        <v>0</v>
      </c>
      <c r="C429">
        <f>IF(AND(ABS('Signal Verification0'!AG429)&gt;0,ABS('Signal Verification1'!AG429)&gt;0),IF('Signal Verification0'!AG429&gt;'Signal Verification1'!AG429,IF(ABS('Signal Verification0'!AG428)-ABS('Signal Verification1'!AG429)&gt;Constants!$B$14,IF(AND(ABS(MAX('Signal Verification0'!AG229:AG429)-'Signal Verification0'!AG429)&lt;Constants!$B$15,ABS(MIN('Signal Verification0'!AG229:AG429)-'Signal Verification0'!AG429)&lt;Constants!$B$15),2,IF(D429&gt;0,1,0)),IF(D429&gt;0,1,0)),IF(ABS('Signal Verification1'!AG428)-ABS('Signal Verification0'!AG429)&gt;Constants!$B$14,IF(AND(ABS(MAX('Signal Verification1'!AG229:AG429)-'Signal Verification1'!AG429)&lt;Constants!$B$15,ABS(MIN('Signal Verification1'!AG229:AG429)-'Signal Verification1'!AG429)&lt;Constants!$B$15),2,IF(D429&gt;0,1,0)),IF(D429&gt;0,1,0))),IF(D429&gt;0,1,0))</f>
        <v>2</v>
      </c>
      <c r="D429">
        <f>IF(C428=2,ROUND(5*1000/Constants!$B$11,0),IF(D428&gt;0,D428-1,0))</f>
        <v>100</v>
      </c>
      <c r="E429">
        <f>IF(COUNTIF($D$3:D429,2)&gt;(Constants!$B$16*(1000/150)),2,0)</f>
        <v>0</v>
      </c>
      <c r="F429">
        <f t="shared" si="6"/>
        <v>0</v>
      </c>
      <c r="G429">
        <f>IF(ABS('Signal Verification0'!AT429-'Signal Verification1'!AT429)&gt;Constants!$B$17,2,IF(H429&gt;0,1,0))</f>
        <v>2</v>
      </c>
      <c r="H429">
        <f>IF(G428=2,ROUND(Constants!$B$18*(1000/150),0),IF(H428&gt;0,H428-1,0))</f>
        <v>7</v>
      </c>
    </row>
    <row r="430" spans="1:8">
      <c r="A430">
        <v>427</v>
      </c>
      <c r="B430">
        <f>IF(SIGN('Signal Verification0'!AQ430)=SIGN('Signal Verification1'!AQ430),IF(COUNTIF(B423:B429,2)&gt;0,1,0),2)</f>
        <v>0</v>
      </c>
      <c r="C430">
        <f>IF(AND(ABS('Signal Verification0'!AG430)&gt;0,ABS('Signal Verification1'!AG430)&gt;0),IF('Signal Verification0'!AG430&gt;'Signal Verification1'!AG430,IF(ABS('Signal Verification0'!AG429)-ABS('Signal Verification1'!AG430)&gt;Constants!$B$14,IF(AND(ABS(MAX('Signal Verification0'!AG230:AG430)-'Signal Verification0'!AG430)&lt;Constants!$B$15,ABS(MIN('Signal Verification0'!AG230:AG430)-'Signal Verification0'!AG430)&lt;Constants!$B$15),2,IF(D430&gt;0,1,0)),IF(D430&gt;0,1,0)),IF(ABS('Signal Verification1'!AG429)-ABS('Signal Verification0'!AG430)&gt;Constants!$B$14,IF(AND(ABS(MAX('Signal Verification1'!AG230:AG430)-'Signal Verification1'!AG430)&lt;Constants!$B$15,ABS(MIN('Signal Verification1'!AG230:AG430)-'Signal Verification1'!AG430)&lt;Constants!$B$15),2,IF(D430&gt;0,1,0)),IF(D430&gt;0,1,0))),IF(D430&gt;0,1,0))</f>
        <v>2</v>
      </c>
      <c r="D430">
        <f>IF(C429=2,ROUND(5*1000/Constants!$B$11,0),IF(D429&gt;0,D429-1,0))</f>
        <v>100</v>
      </c>
      <c r="E430">
        <f>IF(COUNTIF($D$3:D430,2)&gt;(Constants!$B$16*(1000/150)),2,0)</f>
        <v>0</v>
      </c>
      <c r="F430">
        <f t="shared" si="6"/>
        <v>0</v>
      </c>
      <c r="G430">
        <f>IF(ABS('Signal Verification0'!AT430-'Signal Verification1'!AT430)&gt;Constants!$B$17,2,IF(H430&gt;0,1,0))</f>
        <v>2</v>
      </c>
      <c r="H430">
        <f>IF(G429=2,ROUND(Constants!$B$18*(1000/150),0),IF(H429&gt;0,H429-1,0))</f>
        <v>7</v>
      </c>
    </row>
    <row r="431" spans="1:8">
      <c r="A431">
        <v>428</v>
      </c>
      <c r="B431">
        <f>IF(SIGN('Signal Verification0'!AQ431)=SIGN('Signal Verification1'!AQ431),IF(COUNTIF(B424:B430,2)&gt;0,1,0),2)</f>
        <v>0</v>
      </c>
      <c r="C431">
        <f>IF(AND(ABS('Signal Verification0'!AG431)&gt;0,ABS('Signal Verification1'!AG431)&gt;0),IF('Signal Verification0'!AG431&gt;'Signal Verification1'!AG431,IF(ABS('Signal Verification0'!AG430)-ABS('Signal Verification1'!AG431)&gt;Constants!$B$14,IF(AND(ABS(MAX('Signal Verification0'!AG231:AG431)-'Signal Verification0'!AG431)&lt;Constants!$B$15,ABS(MIN('Signal Verification0'!AG231:AG431)-'Signal Verification0'!AG431)&lt;Constants!$B$15),2,IF(D431&gt;0,1,0)),IF(D431&gt;0,1,0)),IF(ABS('Signal Verification1'!AG430)-ABS('Signal Verification0'!AG431)&gt;Constants!$B$14,IF(AND(ABS(MAX('Signal Verification1'!AG231:AG431)-'Signal Verification1'!AG431)&lt;Constants!$B$15,ABS(MIN('Signal Verification1'!AG231:AG431)-'Signal Verification1'!AG431)&lt;Constants!$B$15),2,IF(D431&gt;0,1,0)),IF(D431&gt;0,1,0))),IF(D431&gt;0,1,0))</f>
        <v>2</v>
      </c>
      <c r="D431">
        <f>IF(C430=2,ROUND(5*1000/Constants!$B$11,0),IF(D430&gt;0,D430-1,0))</f>
        <v>100</v>
      </c>
      <c r="E431">
        <f>IF(COUNTIF($D$3:D431,2)&gt;(Constants!$B$16*(1000/150)),2,0)</f>
        <v>0</v>
      </c>
      <c r="F431">
        <f t="shared" si="6"/>
        <v>0</v>
      </c>
      <c r="G431">
        <f>IF(ABS('Signal Verification0'!AT431-'Signal Verification1'!AT431)&gt;Constants!$B$17,2,IF(H431&gt;0,1,0))</f>
        <v>2</v>
      </c>
      <c r="H431">
        <f>IF(G430=2,ROUND(Constants!$B$18*(1000/150),0),IF(H430&gt;0,H430-1,0))</f>
        <v>7</v>
      </c>
    </row>
    <row r="432" spans="1:8">
      <c r="A432">
        <v>429</v>
      </c>
      <c r="B432">
        <f>IF(SIGN('Signal Verification0'!AQ432)=SIGN('Signal Verification1'!AQ432),IF(COUNTIF(B425:B431,2)&gt;0,1,0),2)</f>
        <v>0</v>
      </c>
      <c r="C432">
        <f>IF(AND(ABS('Signal Verification0'!AG432)&gt;0,ABS('Signal Verification1'!AG432)&gt;0),IF('Signal Verification0'!AG432&gt;'Signal Verification1'!AG432,IF(ABS('Signal Verification0'!AG431)-ABS('Signal Verification1'!AG432)&gt;Constants!$B$14,IF(AND(ABS(MAX('Signal Verification0'!AG232:AG432)-'Signal Verification0'!AG432)&lt;Constants!$B$15,ABS(MIN('Signal Verification0'!AG232:AG432)-'Signal Verification0'!AG432)&lt;Constants!$B$15),2,IF(D432&gt;0,1,0)),IF(D432&gt;0,1,0)),IF(ABS('Signal Verification1'!AG431)-ABS('Signal Verification0'!AG432)&gt;Constants!$B$14,IF(AND(ABS(MAX('Signal Verification1'!AG232:AG432)-'Signal Verification1'!AG432)&lt;Constants!$B$15,ABS(MIN('Signal Verification1'!AG232:AG432)-'Signal Verification1'!AG432)&lt;Constants!$B$15),2,IF(D432&gt;0,1,0)),IF(D432&gt;0,1,0))),IF(D432&gt;0,1,0))</f>
        <v>2</v>
      </c>
      <c r="D432">
        <f>IF(C431=2,ROUND(5*1000/Constants!$B$11,0),IF(D431&gt;0,D431-1,0))</f>
        <v>100</v>
      </c>
      <c r="E432">
        <f>IF(COUNTIF($D$3:D432,2)&gt;(Constants!$B$16*(1000/150)),2,0)</f>
        <v>0</v>
      </c>
      <c r="F432">
        <f t="shared" si="6"/>
        <v>0</v>
      </c>
      <c r="G432">
        <f>IF(ABS('Signal Verification0'!AT432-'Signal Verification1'!AT432)&gt;Constants!$B$17,2,IF(H432&gt;0,1,0))</f>
        <v>2</v>
      </c>
      <c r="H432">
        <f>IF(G431=2,ROUND(Constants!$B$18*(1000/150),0),IF(H431&gt;0,H431-1,0))</f>
        <v>7</v>
      </c>
    </row>
    <row r="433" spans="1:8">
      <c r="A433">
        <v>430</v>
      </c>
      <c r="B433">
        <f>IF(SIGN('Signal Verification0'!AQ433)=SIGN('Signal Verification1'!AQ433),IF(COUNTIF(B426:B432,2)&gt;0,1,0),2)</f>
        <v>0</v>
      </c>
      <c r="C433">
        <f>IF(AND(ABS('Signal Verification0'!AG433)&gt;0,ABS('Signal Verification1'!AG433)&gt;0),IF('Signal Verification0'!AG433&gt;'Signal Verification1'!AG433,IF(ABS('Signal Verification0'!AG432)-ABS('Signal Verification1'!AG433)&gt;Constants!$B$14,IF(AND(ABS(MAX('Signal Verification0'!AG233:AG433)-'Signal Verification0'!AG433)&lt;Constants!$B$15,ABS(MIN('Signal Verification0'!AG233:AG433)-'Signal Verification0'!AG433)&lt;Constants!$B$15),2,IF(D433&gt;0,1,0)),IF(D433&gt;0,1,0)),IF(ABS('Signal Verification1'!AG432)-ABS('Signal Verification0'!AG433)&gt;Constants!$B$14,IF(AND(ABS(MAX('Signal Verification1'!AG233:AG433)-'Signal Verification1'!AG433)&lt;Constants!$B$15,ABS(MIN('Signal Verification1'!AG233:AG433)-'Signal Verification1'!AG433)&lt;Constants!$B$15),2,IF(D433&gt;0,1,0)),IF(D433&gt;0,1,0))),IF(D433&gt;0,1,0))</f>
        <v>2</v>
      </c>
      <c r="D433">
        <f>IF(C432=2,ROUND(5*1000/Constants!$B$11,0),IF(D432&gt;0,D432-1,0))</f>
        <v>100</v>
      </c>
      <c r="E433">
        <f>IF(COUNTIF($D$3:D433,2)&gt;(Constants!$B$16*(1000/150)),2,0)</f>
        <v>0</v>
      </c>
      <c r="F433">
        <f t="shared" si="6"/>
        <v>0</v>
      </c>
      <c r="G433">
        <f>IF(ABS('Signal Verification0'!AT433-'Signal Verification1'!AT433)&gt;Constants!$B$17,2,IF(H433&gt;0,1,0))</f>
        <v>2</v>
      </c>
      <c r="H433">
        <f>IF(G432=2,ROUND(Constants!$B$18*(1000/150),0),IF(H432&gt;0,H432-1,0))</f>
        <v>7</v>
      </c>
    </row>
    <row r="434" spans="1:8">
      <c r="A434">
        <v>431</v>
      </c>
      <c r="B434">
        <f>IF(SIGN('Signal Verification0'!AQ434)=SIGN('Signal Verification1'!AQ434),IF(COUNTIF(B427:B433,2)&gt;0,1,0),2)</f>
        <v>0</v>
      </c>
      <c r="C434">
        <f>IF(AND(ABS('Signal Verification0'!AG434)&gt;0,ABS('Signal Verification1'!AG434)&gt;0),IF('Signal Verification0'!AG434&gt;'Signal Verification1'!AG434,IF(ABS('Signal Verification0'!AG433)-ABS('Signal Verification1'!AG434)&gt;Constants!$B$14,IF(AND(ABS(MAX('Signal Verification0'!AG234:AG434)-'Signal Verification0'!AG434)&lt;Constants!$B$15,ABS(MIN('Signal Verification0'!AG234:AG434)-'Signal Verification0'!AG434)&lt;Constants!$B$15),2,IF(D434&gt;0,1,0)),IF(D434&gt;0,1,0)),IF(ABS('Signal Verification1'!AG433)-ABS('Signal Verification0'!AG434)&gt;Constants!$B$14,IF(AND(ABS(MAX('Signal Verification1'!AG234:AG434)-'Signal Verification1'!AG434)&lt;Constants!$B$15,ABS(MIN('Signal Verification1'!AG234:AG434)-'Signal Verification1'!AG434)&lt;Constants!$B$15),2,IF(D434&gt;0,1,0)),IF(D434&gt;0,1,0))),IF(D434&gt;0,1,0))</f>
        <v>2</v>
      </c>
      <c r="D434">
        <f>IF(C433=2,ROUND(5*1000/Constants!$B$11,0),IF(D433&gt;0,D433-1,0))</f>
        <v>100</v>
      </c>
      <c r="E434">
        <f>IF(COUNTIF($D$3:D434,2)&gt;(Constants!$B$16*(1000/150)),2,0)</f>
        <v>0</v>
      </c>
      <c r="F434">
        <f t="shared" si="6"/>
        <v>0</v>
      </c>
      <c r="G434">
        <f>IF(ABS('Signal Verification0'!AT434-'Signal Verification1'!AT434)&gt;Constants!$B$17,2,IF(H434&gt;0,1,0))</f>
        <v>2</v>
      </c>
      <c r="H434">
        <f>IF(G433=2,ROUND(Constants!$B$18*(1000/150),0),IF(H433&gt;0,H433-1,0))</f>
        <v>7</v>
      </c>
    </row>
    <row r="435" spans="1:8">
      <c r="A435">
        <v>432</v>
      </c>
      <c r="B435">
        <f>IF(SIGN('Signal Verification0'!AQ435)=SIGN('Signal Verification1'!AQ435),IF(COUNTIF(B428:B434,2)&gt;0,1,0),2)</f>
        <v>0</v>
      </c>
      <c r="C435">
        <f>IF(AND(ABS('Signal Verification0'!AG435)&gt;0,ABS('Signal Verification1'!AG435)&gt;0),IF('Signal Verification0'!AG435&gt;'Signal Verification1'!AG435,IF(ABS('Signal Verification0'!AG434)-ABS('Signal Verification1'!AG435)&gt;Constants!$B$14,IF(AND(ABS(MAX('Signal Verification0'!AG235:AG435)-'Signal Verification0'!AG435)&lt;Constants!$B$15,ABS(MIN('Signal Verification0'!AG235:AG435)-'Signal Verification0'!AG435)&lt;Constants!$B$15),2,IF(D435&gt;0,1,0)),IF(D435&gt;0,1,0)),IF(ABS('Signal Verification1'!AG434)-ABS('Signal Verification0'!AG435)&gt;Constants!$B$14,IF(AND(ABS(MAX('Signal Verification1'!AG235:AG435)-'Signal Verification1'!AG435)&lt;Constants!$B$15,ABS(MIN('Signal Verification1'!AG235:AG435)-'Signal Verification1'!AG435)&lt;Constants!$B$15),2,IF(D435&gt;0,1,0)),IF(D435&gt;0,1,0))),IF(D435&gt;0,1,0))</f>
        <v>2</v>
      </c>
      <c r="D435">
        <f>IF(C434=2,ROUND(5*1000/Constants!$B$11,0),IF(D434&gt;0,D434-1,0))</f>
        <v>100</v>
      </c>
      <c r="E435">
        <f>IF(COUNTIF($D$3:D435,2)&gt;(Constants!$B$16*(1000/150)),2,0)</f>
        <v>0</v>
      </c>
      <c r="F435">
        <f t="shared" si="6"/>
        <v>0</v>
      </c>
      <c r="G435">
        <f>IF(ABS('Signal Verification0'!AT435-'Signal Verification1'!AT435)&gt;Constants!$B$17,2,IF(H435&gt;0,1,0))</f>
        <v>2</v>
      </c>
      <c r="H435">
        <f>IF(G434=2,ROUND(Constants!$B$18*(1000/150),0),IF(H434&gt;0,H434-1,0))</f>
        <v>7</v>
      </c>
    </row>
    <row r="436" spans="1:8">
      <c r="A436">
        <v>433</v>
      </c>
      <c r="B436">
        <f>IF(SIGN('Signal Verification0'!AQ436)=SIGN('Signal Verification1'!AQ436),IF(COUNTIF(B429:B435,2)&gt;0,1,0),2)</f>
        <v>0</v>
      </c>
      <c r="C436">
        <f>IF(AND(ABS('Signal Verification0'!AG436)&gt;0,ABS('Signal Verification1'!AG436)&gt;0),IF('Signal Verification0'!AG436&gt;'Signal Verification1'!AG436,IF(ABS('Signal Verification0'!AG435)-ABS('Signal Verification1'!AG436)&gt;Constants!$B$14,IF(AND(ABS(MAX('Signal Verification0'!AG236:AG436)-'Signal Verification0'!AG436)&lt;Constants!$B$15,ABS(MIN('Signal Verification0'!AG236:AG436)-'Signal Verification0'!AG436)&lt;Constants!$B$15),2,IF(D436&gt;0,1,0)),IF(D436&gt;0,1,0)),IF(ABS('Signal Verification1'!AG435)-ABS('Signal Verification0'!AG436)&gt;Constants!$B$14,IF(AND(ABS(MAX('Signal Verification1'!AG236:AG436)-'Signal Verification1'!AG436)&lt;Constants!$B$15,ABS(MIN('Signal Verification1'!AG236:AG436)-'Signal Verification1'!AG436)&lt;Constants!$B$15),2,IF(D436&gt;0,1,0)),IF(D436&gt;0,1,0))),IF(D436&gt;0,1,0))</f>
        <v>2</v>
      </c>
      <c r="D436">
        <f>IF(C435=2,ROUND(5*1000/Constants!$B$11,0),IF(D435&gt;0,D435-1,0))</f>
        <v>100</v>
      </c>
      <c r="E436">
        <f>IF(COUNTIF($D$3:D436,2)&gt;(Constants!$B$16*(1000/150)),2,0)</f>
        <v>0</v>
      </c>
      <c r="F436">
        <f t="shared" si="6"/>
        <v>0</v>
      </c>
      <c r="G436">
        <f>IF(ABS('Signal Verification0'!AT436-'Signal Verification1'!AT436)&gt;Constants!$B$17,2,IF(H436&gt;0,1,0))</f>
        <v>2</v>
      </c>
      <c r="H436">
        <f>IF(G435=2,ROUND(Constants!$B$18*(1000/150),0),IF(H435&gt;0,H435-1,0))</f>
        <v>7</v>
      </c>
    </row>
    <row r="437" spans="1:8">
      <c r="A437">
        <v>434</v>
      </c>
      <c r="B437">
        <f>IF(SIGN('Signal Verification0'!AQ437)=SIGN('Signal Verification1'!AQ437),IF(COUNTIF(B430:B436,2)&gt;0,1,0),2)</f>
        <v>0</v>
      </c>
      <c r="C437">
        <f>IF(AND(ABS('Signal Verification0'!AG437)&gt;0,ABS('Signal Verification1'!AG437)&gt;0),IF('Signal Verification0'!AG437&gt;'Signal Verification1'!AG437,IF(ABS('Signal Verification0'!AG436)-ABS('Signal Verification1'!AG437)&gt;Constants!$B$14,IF(AND(ABS(MAX('Signal Verification0'!AG237:AG437)-'Signal Verification0'!AG437)&lt;Constants!$B$15,ABS(MIN('Signal Verification0'!AG237:AG437)-'Signal Verification0'!AG437)&lt;Constants!$B$15),2,IF(D437&gt;0,1,0)),IF(D437&gt;0,1,0)),IF(ABS('Signal Verification1'!AG436)-ABS('Signal Verification0'!AG437)&gt;Constants!$B$14,IF(AND(ABS(MAX('Signal Verification1'!AG237:AG437)-'Signal Verification1'!AG437)&lt;Constants!$B$15,ABS(MIN('Signal Verification1'!AG237:AG437)-'Signal Verification1'!AG437)&lt;Constants!$B$15),2,IF(D437&gt;0,1,0)),IF(D437&gt;0,1,0))),IF(D437&gt;0,1,0))</f>
        <v>2</v>
      </c>
      <c r="D437">
        <f>IF(C436=2,ROUND(5*1000/Constants!$B$11,0),IF(D436&gt;0,D436-1,0))</f>
        <v>100</v>
      </c>
      <c r="E437">
        <f>IF(COUNTIF($D$3:D437,2)&gt;(Constants!$B$16*(1000/150)),2,0)</f>
        <v>0</v>
      </c>
      <c r="F437">
        <f t="shared" si="6"/>
        <v>0</v>
      </c>
      <c r="G437">
        <f>IF(ABS('Signal Verification0'!AT437-'Signal Verification1'!AT437)&gt;Constants!$B$17,2,IF(H437&gt;0,1,0))</f>
        <v>2</v>
      </c>
      <c r="H437">
        <f>IF(G436=2,ROUND(Constants!$B$18*(1000/150),0),IF(H436&gt;0,H436-1,0))</f>
        <v>7</v>
      </c>
    </row>
    <row r="438" spans="1:8">
      <c r="A438">
        <v>435</v>
      </c>
      <c r="B438">
        <f>IF(SIGN('Signal Verification0'!AQ438)=SIGN('Signal Verification1'!AQ438),IF(COUNTIF(B431:B437,2)&gt;0,1,0),2)</f>
        <v>0</v>
      </c>
      <c r="C438">
        <f>IF(AND(ABS('Signal Verification0'!AG438)&gt;0,ABS('Signal Verification1'!AG438)&gt;0),IF('Signal Verification0'!AG438&gt;'Signal Verification1'!AG438,IF(ABS('Signal Verification0'!AG437)-ABS('Signal Verification1'!AG438)&gt;Constants!$B$14,IF(AND(ABS(MAX('Signal Verification0'!AG238:AG438)-'Signal Verification0'!AG438)&lt;Constants!$B$15,ABS(MIN('Signal Verification0'!AG238:AG438)-'Signal Verification0'!AG438)&lt;Constants!$B$15),2,IF(D438&gt;0,1,0)),IF(D438&gt;0,1,0)),IF(ABS('Signal Verification1'!AG437)-ABS('Signal Verification0'!AG438)&gt;Constants!$B$14,IF(AND(ABS(MAX('Signal Verification1'!AG238:AG438)-'Signal Verification1'!AG438)&lt;Constants!$B$15,ABS(MIN('Signal Verification1'!AG238:AG438)-'Signal Verification1'!AG438)&lt;Constants!$B$15),2,IF(D438&gt;0,1,0)),IF(D438&gt;0,1,0))),IF(D438&gt;0,1,0))</f>
        <v>2</v>
      </c>
      <c r="D438">
        <f>IF(C437=2,ROUND(5*1000/Constants!$B$11,0),IF(D437&gt;0,D437-1,0))</f>
        <v>100</v>
      </c>
      <c r="E438">
        <f>IF(COUNTIF($D$3:D438,2)&gt;(Constants!$B$16*(1000/150)),2,0)</f>
        <v>0</v>
      </c>
      <c r="F438">
        <f t="shared" si="6"/>
        <v>0</v>
      </c>
      <c r="G438">
        <f>IF(ABS('Signal Verification0'!AT438-'Signal Verification1'!AT438)&gt;Constants!$B$17,2,IF(H438&gt;0,1,0))</f>
        <v>2</v>
      </c>
      <c r="H438">
        <f>IF(G437=2,ROUND(Constants!$B$18*(1000/150),0),IF(H437&gt;0,H437-1,0))</f>
        <v>7</v>
      </c>
    </row>
    <row r="439" spans="1:8">
      <c r="A439">
        <v>436</v>
      </c>
      <c r="B439">
        <f>IF(SIGN('Signal Verification0'!AQ439)=SIGN('Signal Verification1'!AQ439),IF(COUNTIF(B432:B438,2)&gt;0,1,0),2)</f>
        <v>0</v>
      </c>
      <c r="C439">
        <f>IF(AND(ABS('Signal Verification0'!AG439)&gt;0,ABS('Signal Verification1'!AG439)&gt;0),IF('Signal Verification0'!AG439&gt;'Signal Verification1'!AG439,IF(ABS('Signal Verification0'!AG438)-ABS('Signal Verification1'!AG439)&gt;Constants!$B$14,IF(AND(ABS(MAX('Signal Verification0'!AG239:AG439)-'Signal Verification0'!AG439)&lt;Constants!$B$15,ABS(MIN('Signal Verification0'!AG239:AG439)-'Signal Verification0'!AG439)&lt;Constants!$B$15),2,IF(D439&gt;0,1,0)),IF(D439&gt;0,1,0)),IF(ABS('Signal Verification1'!AG438)-ABS('Signal Verification0'!AG439)&gt;Constants!$B$14,IF(AND(ABS(MAX('Signal Verification1'!AG239:AG439)-'Signal Verification1'!AG439)&lt;Constants!$B$15,ABS(MIN('Signal Verification1'!AG239:AG439)-'Signal Verification1'!AG439)&lt;Constants!$B$15),2,IF(D439&gt;0,1,0)),IF(D439&gt;0,1,0))),IF(D439&gt;0,1,0))</f>
        <v>2</v>
      </c>
      <c r="D439">
        <f>IF(C438=2,ROUND(5*1000/Constants!$B$11,0),IF(D438&gt;0,D438-1,0))</f>
        <v>100</v>
      </c>
      <c r="E439">
        <f>IF(COUNTIF($D$3:D439,2)&gt;(Constants!$B$16*(1000/150)),2,0)</f>
        <v>0</v>
      </c>
      <c r="F439">
        <f t="shared" si="6"/>
        <v>0</v>
      </c>
      <c r="G439">
        <f>IF(ABS('Signal Verification0'!AT439-'Signal Verification1'!AT439)&gt;Constants!$B$17,2,IF(H439&gt;0,1,0))</f>
        <v>2</v>
      </c>
      <c r="H439">
        <f>IF(G438=2,ROUND(Constants!$B$18*(1000/150),0),IF(H438&gt;0,H438-1,0))</f>
        <v>7</v>
      </c>
    </row>
    <row r="440" spans="1:8">
      <c r="A440">
        <v>437</v>
      </c>
      <c r="B440">
        <f>IF(SIGN('Signal Verification0'!AQ440)=SIGN('Signal Verification1'!AQ440),IF(COUNTIF(B433:B439,2)&gt;0,1,0),2)</f>
        <v>0</v>
      </c>
      <c r="C440">
        <f>IF(AND(ABS('Signal Verification0'!AG440)&gt;0,ABS('Signal Verification1'!AG440)&gt;0),IF('Signal Verification0'!AG440&gt;'Signal Verification1'!AG440,IF(ABS('Signal Verification0'!AG439)-ABS('Signal Verification1'!AG440)&gt;Constants!$B$14,IF(AND(ABS(MAX('Signal Verification0'!AG240:AG440)-'Signal Verification0'!AG440)&lt;Constants!$B$15,ABS(MIN('Signal Verification0'!AG240:AG440)-'Signal Verification0'!AG440)&lt;Constants!$B$15),2,IF(D440&gt;0,1,0)),IF(D440&gt;0,1,0)),IF(ABS('Signal Verification1'!AG439)-ABS('Signal Verification0'!AG440)&gt;Constants!$B$14,IF(AND(ABS(MAX('Signal Verification1'!AG240:AG440)-'Signal Verification1'!AG440)&lt;Constants!$B$15,ABS(MIN('Signal Verification1'!AG240:AG440)-'Signal Verification1'!AG440)&lt;Constants!$B$15),2,IF(D440&gt;0,1,0)),IF(D440&gt;0,1,0))),IF(D440&gt;0,1,0))</f>
        <v>2</v>
      </c>
      <c r="D440">
        <f>IF(C439=2,ROUND(5*1000/Constants!$B$11,0),IF(D439&gt;0,D439-1,0))</f>
        <v>100</v>
      </c>
      <c r="E440">
        <f>IF(COUNTIF($D$3:D440,2)&gt;(Constants!$B$16*(1000/150)),2,0)</f>
        <v>0</v>
      </c>
      <c r="F440">
        <f t="shared" si="6"/>
        <v>0</v>
      </c>
      <c r="G440">
        <f>IF(ABS('Signal Verification0'!AT440-'Signal Verification1'!AT440)&gt;Constants!$B$17,2,IF(H440&gt;0,1,0))</f>
        <v>2</v>
      </c>
      <c r="H440">
        <f>IF(G439=2,ROUND(Constants!$B$18*(1000/150),0),IF(H439&gt;0,H439-1,0))</f>
        <v>7</v>
      </c>
    </row>
    <row r="441" spans="1:8">
      <c r="A441">
        <v>438</v>
      </c>
      <c r="B441">
        <f>IF(SIGN('Signal Verification0'!AQ441)=SIGN('Signal Verification1'!AQ441),IF(COUNTIF(B434:B440,2)&gt;0,1,0),2)</f>
        <v>0</v>
      </c>
      <c r="C441">
        <f>IF(AND(ABS('Signal Verification0'!AG441)&gt;0,ABS('Signal Verification1'!AG441)&gt;0),IF('Signal Verification0'!AG441&gt;'Signal Verification1'!AG441,IF(ABS('Signal Verification0'!AG440)-ABS('Signal Verification1'!AG441)&gt;Constants!$B$14,IF(AND(ABS(MAX('Signal Verification0'!AG241:AG441)-'Signal Verification0'!AG441)&lt;Constants!$B$15,ABS(MIN('Signal Verification0'!AG241:AG441)-'Signal Verification0'!AG441)&lt;Constants!$B$15),2,IF(D441&gt;0,1,0)),IF(D441&gt;0,1,0)),IF(ABS('Signal Verification1'!AG440)-ABS('Signal Verification0'!AG441)&gt;Constants!$B$14,IF(AND(ABS(MAX('Signal Verification1'!AG241:AG441)-'Signal Verification1'!AG441)&lt;Constants!$B$15,ABS(MIN('Signal Verification1'!AG241:AG441)-'Signal Verification1'!AG441)&lt;Constants!$B$15),2,IF(D441&gt;0,1,0)),IF(D441&gt;0,1,0))),IF(D441&gt;0,1,0))</f>
        <v>2</v>
      </c>
      <c r="D441">
        <f>IF(C440=2,ROUND(5*1000/Constants!$B$11,0),IF(D440&gt;0,D440-1,0))</f>
        <v>100</v>
      </c>
      <c r="E441">
        <f>IF(COUNTIF($D$3:D441,2)&gt;(Constants!$B$16*(1000/150)),2,0)</f>
        <v>0</v>
      </c>
      <c r="F441">
        <f t="shared" si="6"/>
        <v>0</v>
      </c>
      <c r="G441">
        <f>IF(ABS('Signal Verification0'!AT441-'Signal Verification1'!AT441)&gt;Constants!$B$17,2,IF(H441&gt;0,1,0))</f>
        <v>2</v>
      </c>
      <c r="H441">
        <f>IF(G440=2,ROUND(Constants!$B$18*(1000/150),0),IF(H440&gt;0,H440-1,0))</f>
        <v>7</v>
      </c>
    </row>
    <row r="442" spans="1:8">
      <c r="A442">
        <v>439</v>
      </c>
      <c r="B442">
        <f>IF(SIGN('Signal Verification0'!AQ442)=SIGN('Signal Verification1'!AQ442),IF(COUNTIF(B435:B441,2)&gt;0,1,0),2)</f>
        <v>0</v>
      </c>
      <c r="C442">
        <f>IF(AND(ABS('Signal Verification0'!AG442)&gt;0,ABS('Signal Verification1'!AG442)&gt;0),IF('Signal Verification0'!AG442&gt;'Signal Verification1'!AG442,IF(ABS('Signal Verification0'!AG441)-ABS('Signal Verification1'!AG442)&gt;Constants!$B$14,IF(AND(ABS(MAX('Signal Verification0'!AG242:AG442)-'Signal Verification0'!AG442)&lt;Constants!$B$15,ABS(MIN('Signal Verification0'!AG242:AG442)-'Signal Verification0'!AG442)&lt;Constants!$B$15),2,IF(D442&gt;0,1,0)),IF(D442&gt;0,1,0)),IF(ABS('Signal Verification1'!AG441)-ABS('Signal Verification0'!AG442)&gt;Constants!$B$14,IF(AND(ABS(MAX('Signal Verification1'!AG242:AG442)-'Signal Verification1'!AG442)&lt;Constants!$B$15,ABS(MIN('Signal Verification1'!AG242:AG442)-'Signal Verification1'!AG442)&lt;Constants!$B$15),2,IF(D442&gt;0,1,0)),IF(D442&gt;0,1,0))),IF(D442&gt;0,1,0))</f>
        <v>2</v>
      </c>
      <c r="D442">
        <f>IF(C441=2,ROUND(5*1000/Constants!$B$11,0),IF(D441&gt;0,D441-1,0))</f>
        <v>100</v>
      </c>
      <c r="E442">
        <f>IF(COUNTIF($D$3:D442,2)&gt;(Constants!$B$16*(1000/150)),2,0)</f>
        <v>0</v>
      </c>
      <c r="F442">
        <f t="shared" si="6"/>
        <v>0</v>
      </c>
      <c r="G442">
        <f>IF(ABS('Signal Verification0'!AT442-'Signal Verification1'!AT442)&gt;Constants!$B$17,2,IF(H442&gt;0,1,0))</f>
        <v>2</v>
      </c>
      <c r="H442">
        <f>IF(G441=2,ROUND(Constants!$B$18*(1000/150),0),IF(H441&gt;0,H441-1,0))</f>
        <v>7</v>
      </c>
    </row>
    <row r="443" spans="1:8">
      <c r="A443">
        <v>440</v>
      </c>
      <c r="B443">
        <f>IF(SIGN('Signal Verification0'!AQ443)=SIGN('Signal Verification1'!AQ443),IF(COUNTIF(B436:B442,2)&gt;0,1,0),2)</f>
        <v>0</v>
      </c>
      <c r="C443">
        <f>IF(AND(ABS('Signal Verification0'!AG443)&gt;0,ABS('Signal Verification1'!AG443)&gt;0),IF('Signal Verification0'!AG443&gt;'Signal Verification1'!AG443,IF(ABS('Signal Verification0'!AG442)-ABS('Signal Verification1'!AG443)&gt;Constants!$B$14,IF(AND(ABS(MAX('Signal Verification0'!AG243:AG443)-'Signal Verification0'!AG443)&lt;Constants!$B$15,ABS(MIN('Signal Verification0'!AG243:AG443)-'Signal Verification0'!AG443)&lt;Constants!$B$15),2,IF(D443&gt;0,1,0)),IF(D443&gt;0,1,0)),IF(ABS('Signal Verification1'!AG442)-ABS('Signal Verification0'!AG443)&gt;Constants!$B$14,IF(AND(ABS(MAX('Signal Verification1'!AG243:AG443)-'Signal Verification1'!AG443)&lt;Constants!$B$15,ABS(MIN('Signal Verification1'!AG243:AG443)-'Signal Verification1'!AG443)&lt;Constants!$B$15),2,IF(D443&gt;0,1,0)),IF(D443&gt;0,1,0))),IF(D443&gt;0,1,0))</f>
        <v>2</v>
      </c>
      <c r="D443">
        <f>IF(C442=2,ROUND(5*1000/Constants!$B$11,0),IF(D442&gt;0,D442-1,0))</f>
        <v>100</v>
      </c>
      <c r="E443">
        <f>IF(COUNTIF($D$3:D443,2)&gt;(Constants!$B$16*(1000/150)),2,0)</f>
        <v>0</v>
      </c>
      <c r="F443">
        <f t="shared" si="6"/>
        <v>0</v>
      </c>
      <c r="G443">
        <f>IF(ABS('Signal Verification0'!AT443-'Signal Verification1'!AT443)&gt;Constants!$B$17,2,IF(H443&gt;0,1,0))</f>
        <v>2</v>
      </c>
      <c r="H443">
        <f>IF(G442=2,ROUND(Constants!$B$18*(1000/150),0),IF(H442&gt;0,H442-1,0))</f>
        <v>7</v>
      </c>
    </row>
    <row r="444" spans="1:8">
      <c r="A444">
        <v>441</v>
      </c>
      <c r="B444">
        <f>IF(SIGN('Signal Verification0'!AQ444)=SIGN('Signal Verification1'!AQ444),IF(COUNTIF(B437:B443,2)&gt;0,1,0),2)</f>
        <v>0</v>
      </c>
      <c r="C444">
        <f>IF(AND(ABS('Signal Verification0'!AG444)&gt;0,ABS('Signal Verification1'!AG444)&gt;0),IF('Signal Verification0'!AG444&gt;'Signal Verification1'!AG444,IF(ABS('Signal Verification0'!AG443)-ABS('Signal Verification1'!AG444)&gt;Constants!$B$14,IF(AND(ABS(MAX('Signal Verification0'!AG244:AG444)-'Signal Verification0'!AG444)&lt;Constants!$B$15,ABS(MIN('Signal Verification0'!AG244:AG444)-'Signal Verification0'!AG444)&lt;Constants!$B$15),2,IF(D444&gt;0,1,0)),IF(D444&gt;0,1,0)),IF(ABS('Signal Verification1'!AG443)-ABS('Signal Verification0'!AG444)&gt;Constants!$B$14,IF(AND(ABS(MAX('Signal Verification1'!AG244:AG444)-'Signal Verification1'!AG444)&lt;Constants!$B$15,ABS(MIN('Signal Verification1'!AG244:AG444)-'Signal Verification1'!AG444)&lt;Constants!$B$15),2,IF(D444&gt;0,1,0)),IF(D444&gt;0,1,0))),IF(D444&gt;0,1,0))</f>
        <v>2</v>
      </c>
      <c r="D444">
        <f>IF(C443=2,ROUND(5*1000/Constants!$B$11,0),IF(D443&gt;0,D443-1,0))</f>
        <v>100</v>
      </c>
      <c r="E444">
        <f>IF(COUNTIF($D$3:D444,2)&gt;(Constants!$B$16*(1000/150)),2,0)</f>
        <v>0</v>
      </c>
      <c r="F444">
        <f t="shared" si="6"/>
        <v>0</v>
      </c>
      <c r="G444">
        <f>IF(ABS('Signal Verification0'!AT444-'Signal Verification1'!AT444)&gt;Constants!$B$17,2,IF(H444&gt;0,1,0))</f>
        <v>2</v>
      </c>
      <c r="H444">
        <f>IF(G443=2,ROUND(Constants!$B$18*(1000/150),0),IF(H443&gt;0,H443-1,0))</f>
        <v>7</v>
      </c>
    </row>
    <row r="445" spans="1:8">
      <c r="A445">
        <v>442</v>
      </c>
      <c r="B445">
        <f>IF(SIGN('Signal Verification0'!AQ445)=SIGN('Signal Verification1'!AQ445),IF(COUNTIF(B438:B444,2)&gt;0,1,0),2)</f>
        <v>0</v>
      </c>
      <c r="C445">
        <f>IF(AND(ABS('Signal Verification0'!AG445)&gt;0,ABS('Signal Verification1'!AG445)&gt;0),IF('Signal Verification0'!AG445&gt;'Signal Verification1'!AG445,IF(ABS('Signal Verification0'!AG444)-ABS('Signal Verification1'!AG445)&gt;Constants!$B$14,IF(AND(ABS(MAX('Signal Verification0'!AG245:AG445)-'Signal Verification0'!AG445)&lt;Constants!$B$15,ABS(MIN('Signal Verification0'!AG245:AG445)-'Signal Verification0'!AG445)&lt;Constants!$B$15),2,IF(D445&gt;0,1,0)),IF(D445&gt;0,1,0)),IF(ABS('Signal Verification1'!AG444)-ABS('Signal Verification0'!AG445)&gt;Constants!$B$14,IF(AND(ABS(MAX('Signal Verification1'!AG245:AG445)-'Signal Verification1'!AG445)&lt;Constants!$B$15,ABS(MIN('Signal Verification1'!AG245:AG445)-'Signal Verification1'!AG445)&lt;Constants!$B$15),2,IF(D445&gt;0,1,0)),IF(D445&gt;0,1,0))),IF(D445&gt;0,1,0))</f>
        <v>2</v>
      </c>
      <c r="D445">
        <f>IF(C444=2,ROUND(5*1000/Constants!$B$11,0),IF(D444&gt;0,D444-1,0))</f>
        <v>100</v>
      </c>
      <c r="E445">
        <f>IF(COUNTIF($D$3:D445,2)&gt;(Constants!$B$16*(1000/150)),2,0)</f>
        <v>0</v>
      </c>
      <c r="F445">
        <f t="shared" si="6"/>
        <v>0</v>
      </c>
      <c r="G445">
        <f>IF(ABS('Signal Verification0'!AT445-'Signal Verification1'!AT445)&gt;Constants!$B$17,2,IF(H445&gt;0,1,0))</f>
        <v>2</v>
      </c>
      <c r="H445">
        <f>IF(G444=2,ROUND(Constants!$B$18*(1000/150),0),IF(H444&gt;0,H444-1,0))</f>
        <v>7</v>
      </c>
    </row>
    <row r="446" spans="1:8">
      <c r="A446">
        <v>443</v>
      </c>
      <c r="B446">
        <f>IF(SIGN('Signal Verification0'!AQ446)=SIGN('Signal Verification1'!AQ446),IF(COUNTIF(B439:B445,2)&gt;0,1,0),2)</f>
        <v>0</v>
      </c>
      <c r="C446">
        <f>IF(AND(ABS('Signal Verification0'!AG446)&gt;0,ABS('Signal Verification1'!AG446)&gt;0),IF('Signal Verification0'!AG446&gt;'Signal Verification1'!AG446,IF(ABS('Signal Verification0'!AG445)-ABS('Signal Verification1'!AG446)&gt;Constants!$B$14,IF(AND(ABS(MAX('Signal Verification0'!AG246:AG446)-'Signal Verification0'!AG446)&lt;Constants!$B$15,ABS(MIN('Signal Verification0'!AG246:AG446)-'Signal Verification0'!AG446)&lt;Constants!$B$15),2,IF(D446&gt;0,1,0)),IF(D446&gt;0,1,0)),IF(ABS('Signal Verification1'!AG445)-ABS('Signal Verification0'!AG446)&gt;Constants!$B$14,IF(AND(ABS(MAX('Signal Verification1'!AG246:AG446)-'Signal Verification1'!AG446)&lt;Constants!$B$15,ABS(MIN('Signal Verification1'!AG246:AG446)-'Signal Verification1'!AG446)&lt;Constants!$B$15),2,IF(D446&gt;0,1,0)),IF(D446&gt;0,1,0))),IF(D446&gt;0,1,0))</f>
        <v>2</v>
      </c>
      <c r="D446">
        <f>IF(C445=2,ROUND(5*1000/Constants!$B$11,0),IF(D445&gt;0,D445-1,0))</f>
        <v>100</v>
      </c>
      <c r="E446">
        <f>IF(COUNTIF($D$3:D446,2)&gt;(Constants!$B$16*(1000/150)),2,0)</f>
        <v>0</v>
      </c>
      <c r="F446">
        <f t="shared" si="6"/>
        <v>0</v>
      </c>
      <c r="G446">
        <f>IF(ABS('Signal Verification0'!AT446-'Signal Verification1'!AT446)&gt;Constants!$B$17,2,IF(H446&gt;0,1,0))</f>
        <v>2</v>
      </c>
      <c r="H446">
        <f>IF(G445=2,ROUND(Constants!$B$18*(1000/150),0),IF(H445&gt;0,H445-1,0))</f>
        <v>7</v>
      </c>
    </row>
    <row r="447" spans="1:8">
      <c r="A447">
        <v>444</v>
      </c>
      <c r="B447">
        <f>IF(SIGN('Signal Verification0'!AQ447)=SIGN('Signal Verification1'!AQ447),IF(COUNTIF(B440:B446,2)&gt;0,1,0),2)</f>
        <v>0</v>
      </c>
      <c r="C447">
        <f>IF(AND(ABS('Signal Verification0'!AG447)&gt;0,ABS('Signal Verification1'!AG447)&gt;0),IF('Signal Verification0'!AG447&gt;'Signal Verification1'!AG447,IF(ABS('Signal Verification0'!AG446)-ABS('Signal Verification1'!AG447)&gt;Constants!$B$14,IF(AND(ABS(MAX('Signal Verification0'!AG247:AG447)-'Signal Verification0'!AG447)&lt;Constants!$B$15,ABS(MIN('Signal Verification0'!AG247:AG447)-'Signal Verification0'!AG447)&lt;Constants!$B$15),2,IF(D447&gt;0,1,0)),IF(D447&gt;0,1,0)),IF(ABS('Signal Verification1'!AG446)-ABS('Signal Verification0'!AG447)&gt;Constants!$B$14,IF(AND(ABS(MAX('Signal Verification1'!AG247:AG447)-'Signal Verification1'!AG447)&lt;Constants!$B$15,ABS(MIN('Signal Verification1'!AG247:AG447)-'Signal Verification1'!AG447)&lt;Constants!$B$15),2,IF(D447&gt;0,1,0)),IF(D447&gt;0,1,0))),IF(D447&gt;0,1,0))</f>
        <v>2</v>
      </c>
      <c r="D447">
        <f>IF(C446=2,ROUND(5*1000/Constants!$B$11,0),IF(D446&gt;0,D446-1,0))</f>
        <v>100</v>
      </c>
      <c r="E447">
        <f>IF(COUNTIF($D$3:D447,2)&gt;(Constants!$B$16*(1000/150)),2,0)</f>
        <v>0</v>
      </c>
      <c r="F447">
        <f t="shared" si="6"/>
        <v>0</v>
      </c>
      <c r="G447">
        <f>IF(ABS('Signal Verification0'!AT447-'Signal Verification1'!AT447)&gt;Constants!$B$17,2,IF(H447&gt;0,1,0))</f>
        <v>2</v>
      </c>
      <c r="H447">
        <f>IF(G446=2,ROUND(Constants!$B$18*(1000/150),0),IF(H446&gt;0,H446-1,0))</f>
        <v>7</v>
      </c>
    </row>
    <row r="448" spans="1:8">
      <c r="A448">
        <v>445</v>
      </c>
      <c r="B448">
        <f>IF(SIGN('Signal Verification0'!AQ448)=SIGN('Signal Verification1'!AQ448),IF(COUNTIF(B441:B447,2)&gt;0,1,0),2)</f>
        <v>0</v>
      </c>
      <c r="C448">
        <f>IF(AND(ABS('Signal Verification0'!AG448)&gt;0,ABS('Signal Verification1'!AG448)&gt;0),IF('Signal Verification0'!AG448&gt;'Signal Verification1'!AG448,IF(ABS('Signal Verification0'!AG447)-ABS('Signal Verification1'!AG448)&gt;Constants!$B$14,IF(AND(ABS(MAX('Signal Verification0'!AG248:AG448)-'Signal Verification0'!AG448)&lt;Constants!$B$15,ABS(MIN('Signal Verification0'!AG248:AG448)-'Signal Verification0'!AG448)&lt;Constants!$B$15),2,IF(D448&gt;0,1,0)),IF(D448&gt;0,1,0)),IF(ABS('Signal Verification1'!AG447)-ABS('Signal Verification0'!AG448)&gt;Constants!$B$14,IF(AND(ABS(MAX('Signal Verification1'!AG248:AG448)-'Signal Verification1'!AG448)&lt;Constants!$B$15,ABS(MIN('Signal Verification1'!AG248:AG448)-'Signal Verification1'!AG448)&lt;Constants!$B$15),2,IF(D448&gt;0,1,0)),IF(D448&gt;0,1,0))),IF(D448&gt;0,1,0))</f>
        <v>2</v>
      </c>
      <c r="D448">
        <f>IF(C447=2,ROUND(5*1000/Constants!$B$11,0),IF(D447&gt;0,D447-1,0))</f>
        <v>100</v>
      </c>
      <c r="E448">
        <f>IF(COUNTIF($D$3:D448,2)&gt;(Constants!$B$16*(1000/150)),2,0)</f>
        <v>0</v>
      </c>
      <c r="F448">
        <f t="shared" si="6"/>
        <v>0</v>
      </c>
      <c r="G448">
        <f>IF(ABS('Signal Verification0'!AT448-'Signal Verification1'!AT448)&gt;Constants!$B$17,2,IF(H448&gt;0,1,0))</f>
        <v>2</v>
      </c>
      <c r="H448">
        <f>IF(G447=2,ROUND(Constants!$B$18*(1000/150),0),IF(H447&gt;0,H447-1,0))</f>
        <v>7</v>
      </c>
    </row>
    <row r="449" spans="1:8">
      <c r="A449">
        <v>446</v>
      </c>
      <c r="B449">
        <f>IF(SIGN('Signal Verification0'!AQ449)=SIGN('Signal Verification1'!AQ449),IF(COUNTIF(B442:B448,2)&gt;0,1,0),2)</f>
        <v>0</v>
      </c>
      <c r="C449">
        <f>IF(AND(ABS('Signal Verification0'!AG449)&gt;0,ABS('Signal Verification1'!AG449)&gt;0),IF('Signal Verification0'!AG449&gt;'Signal Verification1'!AG449,IF(ABS('Signal Verification0'!AG448)-ABS('Signal Verification1'!AG449)&gt;Constants!$B$14,IF(AND(ABS(MAX('Signal Verification0'!AG249:AG449)-'Signal Verification0'!AG449)&lt;Constants!$B$15,ABS(MIN('Signal Verification0'!AG249:AG449)-'Signal Verification0'!AG449)&lt;Constants!$B$15),2,IF(D449&gt;0,1,0)),IF(D449&gt;0,1,0)),IF(ABS('Signal Verification1'!AG448)-ABS('Signal Verification0'!AG449)&gt;Constants!$B$14,IF(AND(ABS(MAX('Signal Verification1'!AG249:AG449)-'Signal Verification1'!AG449)&lt;Constants!$B$15,ABS(MIN('Signal Verification1'!AG249:AG449)-'Signal Verification1'!AG449)&lt;Constants!$B$15),2,IF(D449&gt;0,1,0)),IF(D449&gt;0,1,0))),IF(D449&gt;0,1,0))</f>
        <v>2</v>
      </c>
      <c r="D449">
        <f>IF(C448=2,ROUND(5*1000/Constants!$B$11,0),IF(D448&gt;0,D448-1,0))</f>
        <v>100</v>
      </c>
      <c r="E449">
        <f>IF(COUNTIF($D$3:D449,2)&gt;(Constants!$B$16*(1000/150)),2,0)</f>
        <v>0</v>
      </c>
      <c r="F449">
        <f t="shared" si="6"/>
        <v>0</v>
      </c>
      <c r="G449">
        <f>IF(ABS('Signal Verification0'!AT449-'Signal Verification1'!AT449)&gt;Constants!$B$17,2,IF(H449&gt;0,1,0))</f>
        <v>2</v>
      </c>
      <c r="H449">
        <f>IF(G448=2,ROUND(Constants!$B$18*(1000/150),0),IF(H448&gt;0,H448-1,0))</f>
        <v>7</v>
      </c>
    </row>
    <row r="450" spans="1:8">
      <c r="A450">
        <v>447</v>
      </c>
      <c r="B450">
        <f>IF(SIGN('Signal Verification0'!AQ450)=SIGN('Signal Verification1'!AQ450),IF(COUNTIF(B443:B449,2)&gt;0,1,0),2)</f>
        <v>0</v>
      </c>
      <c r="C450">
        <f>IF(AND(ABS('Signal Verification0'!AG450)&gt;0,ABS('Signal Verification1'!AG450)&gt;0),IF('Signal Verification0'!AG450&gt;'Signal Verification1'!AG450,IF(ABS('Signal Verification0'!AG449)-ABS('Signal Verification1'!AG450)&gt;Constants!$B$14,IF(AND(ABS(MAX('Signal Verification0'!AG250:AG450)-'Signal Verification0'!AG450)&lt;Constants!$B$15,ABS(MIN('Signal Verification0'!AG250:AG450)-'Signal Verification0'!AG450)&lt;Constants!$B$15),2,IF(D450&gt;0,1,0)),IF(D450&gt;0,1,0)),IF(ABS('Signal Verification1'!AG449)-ABS('Signal Verification0'!AG450)&gt;Constants!$B$14,IF(AND(ABS(MAX('Signal Verification1'!AG250:AG450)-'Signal Verification1'!AG450)&lt;Constants!$B$15,ABS(MIN('Signal Verification1'!AG250:AG450)-'Signal Verification1'!AG450)&lt;Constants!$B$15),2,IF(D450&gt;0,1,0)),IF(D450&gt;0,1,0))),IF(D450&gt;0,1,0))</f>
        <v>2</v>
      </c>
      <c r="D450">
        <f>IF(C449=2,ROUND(5*1000/Constants!$B$11,0),IF(D449&gt;0,D449-1,0))</f>
        <v>100</v>
      </c>
      <c r="E450">
        <f>IF(COUNTIF($D$3:D450,2)&gt;(Constants!$B$16*(1000/150)),2,0)</f>
        <v>0</v>
      </c>
      <c r="F450">
        <f t="shared" si="6"/>
        <v>0</v>
      </c>
      <c r="G450">
        <f>IF(ABS('Signal Verification0'!AT450-'Signal Verification1'!AT450)&gt;Constants!$B$17,2,IF(H450&gt;0,1,0))</f>
        <v>2</v>
      </c>
      <c r="H450">
        <f>IF(G449=2,ROUND(Constants!$B$18*(1000/150),0),IF(H449&gt;0,H449-1,0))</f>
        <v>7</v>
      </c>
    </row>
    <row r="451" spans="1:8">
      <c r="A451">
        <v>448</v>
      </c>
      <c r="B451">
        <f>IF(SIGN('Signal Verification0'!AQ451)=SIGN('Signal Verification1'!AQ451),IF(COUNTIF(B444:B450,2)&gt;0,1,0),2)</f>
        <v>0</v>
      </c>
      <c r="C451">
        <f>IF(AND(ABS('Signal Verification0'!AG451)&gt;0,ABS('Signal Verification1'!AG451)&gt;0),IF('Signal Verification0'!AG451&gt;'Signal Verification1'!AG451,IF(ABS('Signal Verification0'!AG450)-ABS('Signal Verification1'!AG451)&gt;Constants!$B$14,IF(AND(ABS(MAX('Signal Verification0'!AG251:AG451)-'Signal Verification0'!AG451)&lt;Constants!$B$15,ABS(MIN('Signal Verification0'!AG251:AG451)-'Signal Verification0'!AG451)&lt;Constants!$B$15),2,IF(D451&gt;0,1,0)),IF(D451&gt;0,1,0)),IF(ABS('Signal Verification1'!AG450)-ABS('Signal Verification0'!AG451)&gt;Constants!$B$14,IF(AND(ABS(MAX('Signal Verification1'!AG251:AG451)-'Signal Verification1'!AG451)&lt;Constants!$B$15,ABS(MIN('Signal Verification1'!AG251:AG451)-'Signal Verification1'!AG451)&lt;Constants!$B$15),2,IF(D451&gt;0,1,0)),IF(D451&gt;0,1,0))),IF(D451&gt;0,1,0))</f>
        <v>2</v>
      </c>
      <c r="D451">
        <f>IF(C450=2,ROUND(5*1000/Constants!$B$11,0),IF(D450&gt;0,D450-1,0))</f>
        <v>100</v>
      </c>
      <c r="E451">
        <f>IF(COUNTIF($D$3:D451,2)&gt;(Constants!$B$16*(1000/150)),2,0)</f>
        <v>0</v>
      </c>
      <c r="F451">
        <f t="shared" si="6"/>
        <v>0</v>
      </c>
      <c r="G451">
        <f>IF(ABS('Signal Verification0'!AT451-'Signal Verification1'!AT451)&gt;Constants!$B$17,2,IF(H451&gt;0,1,0))</f>
        <v>2</v>
      </c>
      <c r="H451">
        <f>IF(G450=2,ROUND(Constants!$B$18*(1000/150),0),IF(H450&gt;0,H450-1,0))</f>
        <v>7</v>
      </c>
    </row>
    <row r="452" spans="1:8">
      <c r="A452">
        <v>449</v>
      </c>
      <c r="B452">
        <f>IF(SIGN('Signal Verification0'!AQ452)=SIGN('Signal Verification1'!AQ452),IF(COUNTIF(B445:B451,2)&gt;0,1,0),2)</f>
        <v>0</v>
      </c>
      <c r="C452">
        <f>IF(AND(ABS('Signal Verification0'!AG452)&gt;0,ABS('Signal Verification1'!AG452)&gt;0),IF('Signal Verification0'!AG452&gt;'Signal Verification1'!AG452,IF(ABS('Signal Verification0'!AG451)-ABS('Signal Verification1'!AG452)&gt;Constants!$B$14,IF(AND(ABS(MAX('Signal Verification0'!AG252:AG452)-'Signal Verification0'!AG452)&lt;Constants!$B$15,ABS(MIN('Signal Verification0'!AG252:AG452)-'Signal Verification0'!AG452)&lt;Constants!$B$15),2,IF(D452&gt;0,1,0)),IF(D452&gt;0,1,0)),IF(ABS('Signal Verification1'!AG451)-ABS('Signal Verification0'!AG452)&gt;Constants!$B$14,IF(AND(ABS(MAX('Signal Verification1'!AG252:AG452)-'Signal Verification1'!AG452)&lt;Constants!$B$15,ABS(MIN('Signal Verification1'!AG252:AG452)-'Signal Verification1'!AG452)&lt;Constants!$B$15),2,IF(D452&gt;0,1,0)),IF(D452&gt;0,1,0))),IF(D452&gt;0,1,0))</f>
        <v>2</v>
      </c>
      <c r="D452">
        <f>IF(C451=2,ROUND(5*1000/Constants!$B$11,0),IF(D451&gt;0,D451-1,0))</f>
        <v>100</v>
      </c>
      <c r="E452">
        <f>IF(COUNTIF($D$3:D452,2)&gt;(Constants!$B$16*(1000/150)),2,0)</f>
        <v>0</v>
      </c>
      <c r="F452">
        <f t="shared" si="6"/>
        <v>0</v>
      </c>
      <c r="G452">
        <f>IF(ABS('Signal Verification0'!AT452-'Signal Verification1'!AT452)&gt;Constants!$B$17,2,IF(H452&gt;0,1,0))</f>
        <v>2</v>
      </c>
      <c r="H452">
        <f>IF(G451=2,ROUND(Constants!$B$18*(1000/150),0),IF(H451&gt;0,H451-1,0))</f>
        <v>7</v>
      </c>
    </row>
    <row r="453" spans="1:8">
      <c r="A453">
        <v>450</v>
      </c>
      <c r="B453">
        <f>IF(SIGN('Signal Verification0'!AQ453)=SIGN('Signal Verification1'!AQ453),IF(COUNTIF(B446:B452,2)&gt;0,1,0),2)</f>
        <v>0</v>
      </c>
      <c r="C453">
        <f>IF(AND(ABS('Signal Verification0'!AG453)&gt;0,ABS('Signal Verification1'!AG453)&gt;0),IF('Signal Verification0'!AG453&gt;'Signal Verification1'!AG453,IF(ABS('Signal Verification0'!AG452)-ABS('Signal Verification1'!AG453)&gt;Constants!$B$14,IF(AND(ABS(MAX('Signal Verification0'!AG253:AG453)-'Signal Verification0'!AG453)&lt;Constants!$B$15,ABS(MIN('Signal Verification0'!AG253:AG453)-'Signal Verification0'!AG453)&lt;Constants!$B$15),2,IF(D453&gt;0,1,0)),IF(D453&gt;0,1,0)),IF(ABS('Signal Verification1'!AG452)-ABS('Signal Verification0'!AG453)&gt;Constants!$B$14,IF(AND(ABS(MAX('Signal Verification1'!AG253:AG453)-'Signal Verification1'!AG453)&lt;Constants!$B$15,ABS(MIN('Signal Verification1'!AG253:AG453)-'Signal Verification1'!AG453)&lt;Constants!$B$15),2,IF(D453&gt;0,1,0)),IF(D453&gt;0,1,0))),IF(D453&gt;0,1,0))</f>
        <v>2</v>
      </c>
      <c r="D453">
        <f>IF(C452=2,ROUND(5*1000/Constants!$B$11,0),IF(D452&gt;0,D452-1,0))</f>
        <v>100</v>
      </c>
      <c r="E453">
        <f>IF(COUNTIF($D$3:D453,2)&gt;(Constants!$B$16*(1000/150)),2,0)</f>
        <v>0</v>
      </c>
      <c r="F453">
        <f t="shared" ref="F453:F516" si="7">IF(OR(F452=2,E453=2),2,0)</f>
        <v>0</v>
      </c>
      <c r="G453">
        <f>IF(ABS('Signal Verification0'!AT453-'Signal Verification1'!AT453)&gt;Constants!$B$17,2,IF(H453&gt;0,1,0))</f>
        <v>2</v>
      </c>
      <c r="H453">
        <f>IF(G452=2,ROUND(Constants!$B$18*(1000/150),0),IF(H452&gt;0,H452-1,0))</f>
        <v>7</v>
      </c>
    </row>
    <row r="454" spans="1:8">
      <c r="A454">
        <v>451</v>
      </c>
      <c r="B454">
        <f>IF(SIGN('Signal Verification0'!AQ454)=SIGN('Signal Verification1'!AQ454),IF(COUNTIF(B447:B453,2)&gt;0,1,0),2)</f>
        <v>0</v>
      </c>
      <c r="C454">
        <f>IF(AND(ABS('Signal Verification0'!AG454)&gt;0,ABS('Signal Verification1'!AG454)&gt;0),IF('Signal Verification0'!AG454&gt;'Signal Verification1'!AG454,IF(ABS('Signal Verification0'!AG453)-ABS('Signal Verification1'!AG454)&gt;Constants!$B$14,IF(AND(ABS(MAX('Signal Verification0'!AG254:AG454)-'Signal Verification0'!AG454)&lt;Constants!$B$15,ABS(MIN('Signal Verification0'!AG254:AG454)-'Signal Verification0'!AG454)&lt;Constants!$B$15),2,IF(D454&gt;0,1,0)),IF(D454&gt;0,1,0)),IF(ABS('Signal Verification1'!AG453)-ABS('Signal Verification0'!AG454)&gt;Constants!$B$14,IF(AND(ABS(MAX('Signal Verification1'!AG254:AG454)-'Signal Verification1'!AG454)&lt;Constants!$B$15,ABS(MIN('Signal Verification1'!AG254:AG454)-'Signal Verification1'!AG454)&lt;Constants!$B$15),2,IF(D454&gt;0,1,0)),IF(D454&gt;0,1,0))),IF(D454&gt;0,1,0))</f>
        <v>2</v>
      </c>
      <c r="D454">
        <f>IF(C453=2,ROUND(5*1000/Constants!$B$11,0),IF(D453&gt;0,D453-1,0))</f>
        <v>100</v>
      </c>
      <c r="E454">
        <f>IF(COUNTIF($D$3:D454,2)&gt;(Constants!$B$16*(1000/150)),2,0)</f>
        <v>0</v>
      </c>
      <c r="F454">
        <f t="shared" si="7"/>
        <v>0</v>
      </c>
      <c r="G454">
        <f>IF(ABS('Signal Verification0'!AT454-'Signal Verification1'!AT454)&gt;Constants!$B$17,2,IF(H454&gt;0,1,0))</f>
        <v>2</v>
      </c>
      <c r="H454">
        <f>IF(G453=2,ROUND(Constants!$B$18*(1000/150),0),IF(H453&gt;0,H453-1,0))</f>
        <v>7</v>
      </c>
    </row>
    <row r="455" spans="1:8">
      <c r="A455">
        <v>452</v>
      </c>
      <c r="B455">
        <f>IF(SIGN('Signal Verification0'!AQ455)=SIGN('Signal Verification1'!AQ455),IF(COUNTIF(B448:B454,2)&gt;0,1,0),2)</f>
        <v>0</v>
      </c>
      <c r="C455">
        <f>IF(AND(ABS('Signal Verification0'!AG455)&gt;0,ABS('Signal Verification1'!AG455)&gt;0),IF('Signal Verification0'!AG455&gt;'Signal Verification1'!AG455,IF(ABS('Signal Verification0'!AG454)-ABS('Signal Verification1'!AG455)&gt;Constants!$B$14,IF(AND(ABS(MAX('Signal Verification0'!AG255:AG455)-'Signal Verification0'!AG455)&lt;Constants!$B$15,ABS(MIN('Signal Verification0'!AG255:AG455)-'Signal Verification0'!AG455)&lt;Constants!$B$15),2,IF(D455&gt;0,1,0)),IF(D455&gt;0,1,0)),IF(ABS('Signal Verification1'!AG454)-ABS('Signal Verification0'!AG455)&gt;Constants!$B$14,IF(AND(ABS(MAX('Signal Verification1'!AG255:AG455)-'Signal Verification1'!AG455)&lt;Constants!$B$15,ABS(MIN('Signal Verification1'!AG255:AG455)-'Signal Verification1'!AG455)&lt;Constants!$B$15),2,IF(D455&gt;0,1,0)),IF(D455&gt;0,1,0))),IF(D455&gt;0,1,0))</f>
        <v>2</v>
      </c>
      <c r="D455">
        <f>IF(C454=2,ROUND(5*1000/Constants!$B$11,0),IF(D454&gt;0,D454-1,0))</f>
        <v>100</v>
      </c>
      <c r="E455">
        <f>IF(COUNTIF($D$3:D455,2)&gt;(Constants!$B$16*(1000/150)),2,0)</f>
        <v>0</v>
      </c>
      <c r="F455">
        <f t="shared" si="7"/>
        <v>0</v>
      </c>
      <c r="G455">
        <f>IF(ABS('Signal Verification0'!AT455-'Signal Verification1'!AT455)&gt;Constants!$B$17,2,IF(H455&gt;0,1,0))</f>
        <v>2</v>
      </c>
      <c r="H455">
        <f>IF(G454=2,ROUND(Constants!$B$18*(1000/150),0),IF(H454&gt;0,H454-1,0))</f>
        <v>7</v>
      </c>
    </row>
    <row r="456" spans="1:8">
      <c r="A456">
        <v>453</v>
      </c>
      <c r="B456">
        <f>IF(SIGN('Signal Verification0'!AQ456)=SIGN('Signal Verification1'!AQ456),IF(COUNTIF(B449:B455,2)&gt;0,1,0),2)</f>
        <v>0</v>
      </c>
      <c r="C456">
        <f>IF(AND(ABS('Signal Verification0'!AG456)&gt;0,ABS('Signal Verification1'!AG456)&gt;0),IF('Signal Verification0'!AG456&gt;'Signal Verification1'!AG456,IF(ABS('Signal Verification0'!AG455)-ABS('Signal Verification1'!AG456)&gt;Constants!$B$14,IF(AND(ABS(MAX('Signal Verification0'!AG256:AG456)-'Signal Verification0'!AG456)&lt;Constants!$B$15,ABS(MIN('Signal Verification0'!AG256:AG456)-'Signal Verification0'!AG456)&lt;Constants!$B$15),2,IF(D456&gt;0,1,0)),IF(D456&gt;0,1,0)),IF(ABS('Signal Verification1'!AG455)-ABS('Signal Verification0'!AG456)&gt;Constants!$B$14,IF(AND(ABS(MAX('Signal Verification1'!AG256:AG456)-'Signal Verification1'!AG456)&lt;Constants!$B$15,ABS(MIN('Signal Verification1'!AG256:AG456)-'Signal Verification1'!AG456)&lt;Constants!$B$15),2,IF(D456&gt;0,1,0)),IF(D456&gt;0,1,0))),IF(D456&gt;0,1,0))</f>
        <v>2</v>
      </c>
      <c r="D456">
        <f>IF(C455=2,ROUND(5*1000/Constants!$B$11,0),IF(D455&gt;0,D455-1,0))</f>
        <v>100</v>
      </c>
      <c r="E456">
        <f>IF(COUNTIF($D$3:D456,2)&gt;(Constants!$B$16*(1000/150)),2,0)</f>
        <v>0</v>
      </c>
      <c r="F456">
        <f t="shared" si="7"/>
        <v>0</v>
      </c>
      <c r="G456">
        <f>IF(ABS('Signal Verification0'!AT456-'Signal Verification1'!AT456)&gt;Constants!$B$17,2,IF(H456&gt;0,1,0))</f>
        <v>2</v>
      </c>
      <c r="H456">
        <f>IF(G455=2,ROUND(Constants!$B$18*(1000/150),0),IF(H455&gt;0,H455-1,0))</f>
        <v>7</v>
      </c>
    </row>
    <row r="457" spans="1:8">
      <c r="A457">
        <v>454</v>
      </c>
      <c r="B457">
        <f>IF(SIGN('Signal Verification0'!AQ457)=SIGN('Signal Verification1'!AQ457),IF(COUNTIF(B450:B456,2)&gt;0,1,0),2)</f>
        <v>0</v>
      </c>
      <c r="C457">
        <f>IF(AND(ABS('Signal Verification0'!AG457)&gt;0,ABS('Signal Verification1'!AG457)&gt;0),IF('Signal Verification0'!AG457&gt;'Signal Verification1'!AG457,IF(ABS('Signal Verification0'!AG456)-ABS('Signal Verification1'!AG457)&gt;Constants!$B$14,IF(AND(ABS(MAX('Signal Verification0'!AG257:AG457)-'Signal Verification0'!AG457)&lt;Constants!$B$15,ABS(MIN('Signal Verification0'!AG257:AG457)-'Signal Verification0'!AG457)&lt;Constants!$B$15),2,IF(D457&gt;0,1,0)),IF(D457&gt;0,1,0)),IF(ABS('Signal Verification1'!AG456)-ABS('Signal Verification0'!AG457)&gt;Constants!$B$14,IF(AND(ABS(MAX('Signal Verification1'!AG257:AG457)-'Signal Verification1'!AG457)&lt;Constants!$B$15,ABS(MIN('Signal Verification1'!AG257:AG457)-'Signal Verification1'!AG457)&lt;Constants!$B$15),2,IF(D457&gt;0,1,0)),IF(D457&gt;0,1,0))),IF(D457&gt;0,1,0))</f>
        <v>2</v>
      </c>
      <c r="D457">
        <f>IF(C456=2,ROUND(5*1000/Constants!$B$11,0),IF(D456&gt;0,D456-1,0))</f>
        <v>100</v>
      </c>
      <c r="E457">
        <f>IF(COUNTIF($D$3:D457,2)&gt;(Constants!$B$16*(1000/150)),2,0)</f>
        <v>0</v>
      </c>
      <c r="F457">
        <f t="shared" si="7"/>
        <v>0</v>
      </c>
      <c r="G457">
        <f>IF(ABS('Signal Verification0'!AT457-'Signal Verification1'!AT457)&gt;Constants!$B$17,2,IF(H457&gt;0,1,0))</f>
        <v>2</v>
      </c>
      <c r="H457">
        <f>IF(G456=2,ROUND(Constants!$B$18*(1000/150),0),IF(H456&gt;0,H456-1,0))</f>
        <v>7</v>
      </c>
    </row>
    <row r="458" spans="1:8">
      <c r="A458">
        <v>455</v>
      </c>
      <c r="B458">
        <f>IF(SIGN('Signal Verification0'!AQ458)=SIGN('Signal Verification1'!AQ458),IF(COUNTIF(B451:B457,2)&gt;0,1,0),2)</f>
        <v>0</v>
      </c>
      <c r="C458">
        <f>IF(AND(ABS('Signal Verification0'!AG458)&gt;0,ABS('Signal Verification1'!AG458)&gt;0),IF('Signal Verification0'!AG458&gt;'Signal Verification1'!AG458,IF(ABS('Signal Verification0'!AG457)-ABS('Signal Verification1'!AG458)&gt;Constants!$B$14,IF(AND(ABS(MAX('Signal Verification0'!AG258:AG458)-'Signal Verification0'!AG458)&lt;Constants!$B$15,ABS(MIN('Signal Verification0'!AG258:AG458)-'Signal Verification0'!AG458)&lt;Constants!$B$15),2,IF(D458&gt;0,1,0)),IF(D458&gt;0,1,0)),IF(ABS('Signal Verification1'!AG457)-ABS('Signal Verification0'!AG458)&gt;Constants!$B$14,IF(AND(ABS(MAX('Signal Verification1'!AG258:AG458)-'Signal Verification1'!AG458)&lt;Constants!$B$15,ABS(MIN('Signal Verification1'!AG258:AG458)-'Signal Verification1'!AG458)&lt;Constants!$B$15),2,IF(D458&gt;0,1,0)),IF(D458&gt;0,1,0))),IF(D458&gt;0,1,0))</f>
        <v>2</v>
      </c>
      <c r="D458">
        <f>IF(C457=2,ROUND(5*1000/Constants!$B$11,0),IF(D457&gt;0,D457-1,0))</f>
        <v>100</v>
      </c>
      <c r="E458">
        <f>IF(COUNTIF($D$3:D458,2)&gt;(Constants!$B$16*(1000/150)),2,0)</f>
        <v>0</v>
      </c>
      <c r="F458">
        <f t="shared" si="7"/>
        <v>0</v>
      </c>
      <c r="G458">
        <f>IF(ABS('Signal Verification0'!AT458-'Signal Verification1'!AT458)&gt;Constants!$B$17,2,IF(H458&gt;0,1,0))</f>
        <v>2</v>
      </c>
      <c r="H458">
        <f>IF(G457=2,ROUND(Constants!$B$18*(1000/150),0),IF(H457&gt;0,H457-1,0))</f>
        <v>7</v>
      </c>
    </row>
    <row r="459" spans="1:8">
      <c r="A459">
        <v>456</v>
      </c>
      <c r="B459">
        <f>IF(SIGN('Signal Verification0'!AQ459)=SIGN('Signal Verification1'!AQ459),IF(COUNTIF(B452:B458,2)&gt;0,1,0),2)</f>
        <v>0</v>
      </c>
      <c r="C459">
        <f>IF(AND(ABS('Signal Verification0'!AG459)&gt;0,ABS('Signal Verification1'!AG459)&gt;0),IF('Signal Verification0'!AG459&gt;'Signal Verification1'!AG459,IF(ABS('Signal Verification0'!AG458)-ABS('Signal Verification1'!AG459)&gt;Constants!$B$14,IF(AND(ABS(MAX('Signal Verification0'!AG259:AG459)-'Signal Verification0'!AG459)&lt;Constants!$B$15,ABS(MIN('Signal Verification0'!AG259:AG459)-'Signal Verification0'!AG459)&lt;Constants!$B$15),2,IF(D459&gt;0,1,0)),IF(D459&gt;0,1,0)),IF(ABS('Signal Verification1'!AG458)-ABS('Signal Verification0'!AG459)&gt;Constants!$B$14,IF(AND(ABS(MAX('Signal Verification1'!AG259:AG459)-'Signal Verification1'!AG459)&lt;Constants!$B$15,ABS(MIN('Signal Verification1'!AG259:AG459)-'Signal Verification1'!AG459)&lt;Constants!$B$15),2,IF(D459&gt;0,1,0)),IF(D459&gt;0,1,0))),IF(D459&gt;0,1,0))</f>
        <v>2</v>
      </c>
      <c r="D459">
        <f>IF(C458=2,ROUND(5*1000/Constants!$B$11,0),IF(D458&gt;0,D458-1,0))</f>
        <v>100</v>
      </c>
      <c r="E459">
        <f>IF(COUNTIF($D$3:D459,2)&gt;(Constants!$B$16*(1000/150)),2,0)</f>
        <v>0</v>
      </c>
      <c r="F459">
        <f t="shared" si="7"/>
        <v>0</v>
      </c>
      <c r="G459">
        <f>IF(ABS('Signal Verification0'!AT459-'Signal Verification1'!AT459)&gt;Constants!$B$17,2,IF(H459&gt;0,1,0))</f>
        <v>2</v>
      </c>
      <c r="H459">
        <f>IF(G458=2,ROUND(Constants!$B$18*(1000/150),0),IF(H458&gt;0,H458-1,0))</f>
        <v>7</v>
      </c>
    </row>
    <row r="460" spans="1:8">
      <c r="A460">
        <v>457</v>
      </c>
      <c r="B460">
        <f>IF(SIGN('Signal Verification0'!AQ460)=SIGN('Signal Verification1'!AQ460),IF(COUNTIF(B453:B459,2)&gt;0,1,0),2)</f>
        <v>0</v>
      </c>
      <c r="C460">
        <f>IF(AND(ABS('Signal Verification0'!AG460)&gt;0,ABS('Signal Verification1'!AG460)&gt;0),IF('Signal Verification0'!AG460&gt;'Signal Verification1'!AG460,IF(ABS('Signal Verification0'!AG459)-ABS('Signal Verification1'!AG460)&gt;Constants!$B$14,IF(AND(ABS(MAX('Signal Verification0'!AG260:AG460)-'Signal Verification0'!AG460)&lt;Constants!$B$15,ABS(MIN('Signal Verification0'!AG260:AG460)-'Signal Verification0'!AG460)&lt;Constants!$B$15),2,IF(D460&gt;0,1,0)),IF(D460&gt;0,1,0)),IF(ABS('Signal Verification1'!AG459)-ABS('Signal Verification0'!AG460)&gt;Constants!$B$14,IF(AND(ABS(MAX('Signal Verification1'!AG260:AG460)-'Signal Verification1'!AG460)&lt;Constants!$B$15,ABS(MIN('Signal Verification1'!AG260:AG460)-'Signal Verification1'!AG460)&lt;Constants!$B$15),2,IF(D460&gt;0,1,0)),IF(D460&gt;0,1,0))),IF(D460&gt;0,1,0))</f>
        <v>2</v>
      </c>
      <c r="D460">
        <f>IF(C459=2,ROUND(5*1000/Constants!$B$11,0),IF(D459&gt;0,D459-1,0))</f>
        <v>100</v>
      </c>
      <c r="E460">
        <f>IF(COUNTIF($D$3:D460,2)&gt;(Constants!$B$16*(1000/150)),2,0)</f>
        <v>0</v>
      </c>
      <c r="F460">
        <f t="shared" si="7"/>
        <v>0</v>
      </c>
      <c r="G460">
        <f>IF(ABS('Signal Verification0'!AT460-'Signal Verification1'!AT460)&gt;Constants!$B$17,2,IF(H460&gt;0,1,0))</f>
        <v>2</v>
      </c>
      <c r="H460">
        <f>IF(G459=2,ROUND(Constants!$B$18*(1000/150),0),IF(H459&gt;0,H459-1,0))</f>
        <v>7</v>
      </c>
    </row>
    <row r="461" spans="1:8">
      <c r="A461">
        <v>458</v>
      </c>
      <c r="B461">
        <f>IF(SIGN('Signal Verification0'!AQ461)=SIGN('Signal Verification1'!AQ461),IF(COUNTIF(B454:B460,2)&gt;0,1,0),2)</f>
        <v>0</v>
      </c>
      <c r="C461">
        <f>IF(AND(ABS('Signal Verification0'!AG461)&gt;0,ABS('Signal Verification1'!AG461)&gt;0),IF('Signal Verification0'!AG461&gt;'Signal Verification1'!AG461,IF(ABS('Signal Verification0'!AG460)-ABS('Signal Verification1'!AG461)&gt;Constants!$B$14,IF(AND(ABS(MAX('Signal Verification0'!AG261:AG461)-'Signal Verification0'!AG461)&lt;Constants!$B$15,ABS(MIN('Signal Verification0'!AG261:AG461)-'Signal Verification0'!AG461)&lt;Constants!$B$15),2,IF(D461&gt;0,1,0)),IF(D461&gt;0,1,0)),IF(ABS('Signal Verification1'!AG460)-ABS('Signal Verification0'!AG461)&gt;Constants!$B$14,IF(AND(ABS(MAX('Signal Verification1'!AG261:AG461)-'Signal Verification1'!AG461)&lt;Constants!$B$15,ABS(MIN('Signal Verification1'!AG261:AG461)-'Signal Verification1'!AG461)&lt;Constants!$B$15),2,IF(D461&gt;0,1,0)),IF(D461&gt;0,1,0))),IF(D461&gt;0,1,0))</f>
        <v>2</v>
      </c>
      <c r="D461">
        <f>IF(C460=2,ROUND(5*1000/Constants!$B$11,0),IF(D460&gt;0,D460-1,0))</f>
        <v>100</v>
      </c>
      <c r="E461">
        <f>IF(COUNTIF($D$3:D461,2)&gt;(Constants!$B$16*(1000/150)),2,0)</f>
        <v>0</v>
      </c>
      <c r="F461">
        <f t="shared" si="7"/>
        <v>0</v>
      </c>
      <c r="G461">
        <f>IF(ABS('Signal Verification0'!AT461-'Signal Verification1'!AT461)&gt;Constants!$B$17,2,IF(H461&gt;0,1,0))</f>
        <v>2</v>
      </c>
      <c r="H461">
        <f>IF(G460=2,ROUND(Constants!$B$18*(1000/150),0),IF(H460&gt;0,H460-1,0))</f>
        <v>7</v>
      </c>
    </row>
    <row r="462" spans="1:8">
      <c r="A462">
        <v>459</v>
      </c>
      <c r="B462">
        <f>IF(SIGN('Signal Verification0'!AQ462)=SIGN('Signal Verification1'!AQ462),IF(COUNTIF(B455:B461,2)&gt;0,1,0),2)</f>
        <v>0</v>
      </c>
      <c r="C462">
        <f>IF(AND(ABS('Signal Verification0'!AG462)&gt;0,ABS('Signal Verification1'!AG462)&gt;0),IF('Signal Verification0'!AG462&gt;'Signal Verification1'!AG462,IF(ABS('Signal Verification0'!AG461)-ABS('Signal Verification1'!AG462)&gt;Constants!$B$14,IF(AND(ABS(MAX('Signal Verification0'!AG262:AG462)-'Signal Verification0'!AG462)&lt;Constants!$B$15,ABS(MIN('Signal Verification0'!AG262:AG462)-'Signal Verification0'!AG462)&lt;Constants!$B$15),2,IF(D462&gt;0,1,0)),IF(D462&gt;0,1,0)),IF(ABS('Signal Verification1'!AG461)-ABS('Signal Verification0'!AG462)&gt;Constants!$B$14,IF(AND(ABS(MAX('Signal Verification1'!AG262:AG462)-'Signal Verification1'!AG462)&lt;Constants!$B$15,ABS(MIN('Signal Verification1'!AG262:AG462)-'Signal Verification1'!AG462)&lt;Constants!$B$15),2,IF(D462&gt;0,1,0)),IF(D462&gt;0,1,0))),IF(D462&gt;0,1,0))</f>
        <v>2</v>
      </c>
      <c r="D462">
        <f>IF(C461=2,ROUND(5*1000/Constants!$B$11,0),IF(D461&gt;0,D461-1,0))</f>
        <v>100</v>
      </c>
      <c r="E462">
        <f>IF(COUNTIF($D$3:D462,2)&gt;(Constants!$B$16*(1000/150)),2,0)</f>
        <v>0</v>
      </c>
      <c r="F462">
        <f t="shared" si="7"/>
        <v>0</v>
      </c>
      <c r="G462">
        <f>IF(ABS('Signal Verification0'!AT462-'Signal Verification1'!AT462)&gt;Constants!$B$17,2,IF(H462&gt;0,1,0))</f>
        <v>2</v>
      </c>
      <c r="H462">
        <f>IF(G461=2,ROUND(Constants!$B$18*(1000/150),0),IF(H461&gt;0,H461-1,0))</f>
        <v>7</v>
      </c>
    </row>
    <row r="463" spans="1:8">
      <c r="A463">
        <v>460</v>
      </c>
      <c r="B463">
        <f>IF(SIGN('Signal Verification0'!AQ463)=SIGN('Signal Verification1'!AQ463),IF(COUNTIF(B456:B462,2)&gt;0,1,0),2)</f>
        <v>0</v>
      </c>
      <c r="C463">
        <f>IF(AND(ABS('Signal Verification0'!AG463)&gt;0,ABS('Signal Verification1'!AG463)&gt;0),IF('Signal Verification0'!AG463&gt;'Signal Verification1'!AG463,IF(ABS('Signal Verification0'!AG462)-ABS('Signal Verification1'!AG463)&gt;Constants!$B$14,IF(AND(ABS(MAX('Signal Verification0'!AG263:AG463)-'Signal Verification0'!AG463)&lt;Constants!$B$15,ABS(MIN('Signal Verification0'!AG263:AG463)-'Signal Verification0'!AG463)&lt;Constants!$B$15),2,IF(D463&gt;0,1,0)),IF(D463&gt;0,1,0)),IF(ABS('Signal Verification1'!AG462)-ABS('Signal Verification0'!AG463)&gt;Constants!$B$14,IF(AND(ABS(MAX('Signal Verification1'!AG263:AG463)-'Signal Verification1'!AG463)&lt;Constants!$B$15,ABS(MIN('Signal Verification1'!AG263:AG463)-'Signal Verification1'!AG463)&lt;Constants!$B$15),2,IF(D463&gt;0,1,0)),IF(D463&gt;0,1,0))),IF(D463&gt;0,1,0))</f>
        <v>2</v>
      </c>
      <c r="D463">
        <f>IF(C462=2,ROUND(5*1000/Constants!$B$11,0),IF(D462&gt;0,D462-1,0))</f>
        <v>100</v>
      </c>
      <c r="E463">
        <f>IF(COUNTIF($D$3:D463,2)&gt;(Constants!$B$16*(1000/150)),2,0)</f>
        <v>0</v>
      </c>
      <c r="F463">
        <f t="shared" si="7"/>
        <v>0</v>
      </c>
      <c r="G463">
        <f>IF(ABS('Signal Verification0'!AT463-'Signal Verification1'!AT463)&gt;Constants!$B$17,2,IF(H463&gt;0,1,0))</f>
        <v>2</v>
      </c>
      <c r="H463">
        <f>IF(G462=2,ROUND(Constants!$B$18*(1000/150),0),IF(H462&gt;0,H462-1,0))</f>
        <v>7</v>
      </c>
    </row>
    <row r="464" spans="1:8">
      <c r="A464">
        <v>461</v>
      </c>
      <c r="B464">
        <f>IF(SIGN('Signal Verification0'!AQ464)=SIGN('Signal Verification1'!AQ464),IF(COUNTIF(B457:B463,2)&gt;0,1,0),2)</f>
        <v>0</v>
      </c>
      <c r="C464">
        <f>IF(AND(ABS('Signal Verification0'!AG464)&gt;0,ABS('Signal Verification1'!AG464)&gt;0),IF('Signal Verification0'!AG464&gt;'Signal Verification1'!AG464,IF(ABS('Signal Verification0'!AG463)-ABS('Signal Verification1'!AG464)&gt;Constants!$B$14,IF(AND(ABS(MAX('Signal Verification0'!AG264:AG464)-'Signal Verification0'!AG464)&lt;Constants!$B$15,ABS(MIN('Signal Verification0'!AG264:AG464)-'Signal Verification0'!AG464)&lt;Constants!$B$15),2,IF(D464&gt;0,1,0)),IF(D464&gt;0,1,0)),IF(ABS('Signal Verification1'!AG463)-ABS('Signal Verification0'!AG464)&gt;Constants!$B$14,IF(AND(ABS(MAX('Signal Verification1'!AG264:AG464)-'Signal Verification1'!AG464)&lt;Constants!$B$15,ABS(MIN('Signal Verification1'!AG264:AG464)-'Signal Verification1'!AG464)&lt;Constants!$B$15),2,IF(D464&gt;0,1,0)),IF(D464&gt;0,1,0))),IF(D464&gt;0,1,0))</f>
        <v>2</v>
      </c>
      <c r="D464">
        <f>IF(C463=2,ROUND(5*1000/Constants!$B$11,0),IF(D463&gt;0,D463-1,0))</f>
        <v>100</v>
      </c>
      <c r="E464">
        <f>IF(COUNTIF($D$3:D464,2)&gt;(Constants!$B$16*(1000/150)),2,0)</f>
        <v>0</v>
      </c>
      <c r="F464">
        <f t="shared" si="7"/>
        <v>0</v>
      </c>
      <c r="G464">
        <f>IF(ABS('Signal Verification0'!AT464-'Signal Verification1'!AT464)&gt;Constants!$B$17,2,IF(H464&gt;0,1,0))</f>
        <v>2</v>
      </c>
      <c r="H464">
        <f>IF(G463=2,ROUND(Constants!$B$18*(1000/150),0),IF(H463&gt;0,H463-1,0))</f>
        <v>7</v>
      </c>
    </row>
    <row r="465" spans="1:8">
      <c r="A465">
        <v>462</v>
      </c>
      <c r="B465">
        <f>IF(SIGN('Signal Verification0'!AQ465)=SIGN('Signal Verification1'!AQ465),IF(COUNTIF(B458:B464,2)&gt;0,1,0),2)</f>
        <v>0</v>
      </c>
      <c r="C465">
        <f>IF(AND(ABS('Signal Verification0'!AG465)&gt;0,ABS('Signal Verification1'!AG465)&gt;0),IF('Signal Verification0'!AG465&gt;'Signal Verification1'!AG465,IF(ABS('Signal Verification0'!AG464)-ABS('Signal Verification1'!AG465)&gt;Constants!$B$14,IF(AND(ABS(MAX('Signal Verification0'!AG265:AG465)-'Signal Verification0'!AG465)&lt;Constants!$B$15,ABS(MIN('Signal Verification0'!AG265:AG465)-'Signal Verification0'!AG465)&lt;Constants!$B$15),2,IF(D465&gt;0,1,0)),IF(D465&gt;0,1,0)),IF(ABS('Signal Verification1'!AG464)-ABS('Signal Verification0'!AG465)&gt;Constants!$B$14,IF(AND(ABS(MAX('Signal Verification1'!AG265:AG465)-'Signal Verification1'!AG465)&lt;Constants!$B$15,ABS(MIN('Signal Verification1'!AG265:AG465)-'Signal Verification1'!AG465)&lt;Constants!$B$15),2,IF(D465&gt;0,1,0)),IF(D465&gt;0,1,0))),IF(D465&gt;0,1,0))</f>
        <v>2</v>
      </c>
      <c r="D465">
        <f>IF(C464=2,ROUND(5*1000/Constants!$B$11,0),IF(D464&gt;0,D464-1,0))</f>
        <v>100</v>
      </c>
      <c r="E465">
        <f>IF(COUNTIF($D$3:D465,2)&gt;(Constants!$B$16*(1000/150)),2,0)</f>
        <v>0</v>
      </c>
      <c r="F465">
        <f t="shared" si="7"/>
        <v>0</v>
      </c>
      <c r="G465">
        <f>IF(ABS('Signal Verification0'!AT465-'Signal Verification1'!AT465)&gt;Constants!$B$17,2,IF(H465&gt;0,1,0))</f>
        <v>2</v>
      </c>
      <c r="H465">
        <f>IF(G464=2,ROUND(Constants!$B$18*(1000/150),0),IF(H464&gt;0,H464-1,0))</f>
        <v>7</v>
      </c>
    </row>
    <row r="466" spans="1:8">
      <c r="A466">
        <v>463</v>
      </c>
      <c r="B466">
        <f>IF(SIGN('Signal Verification0'!AQ466)=SIGN('Signal Verification1'!AQ466),IF(COUNTIF(B459:B465,2)&gt;0,1,0),2)</f>
        <v>0</v>
      </c>
      <c r="C466">
        <f>IF(AND(ABS('Signal Verification0'!AG466)&gt;0,ABS('Signal Verification1'!AG466)&gt;0),IF('Signal Verification0'!AG466&gt;'Signal Verification1'!AG466,IF(ABS('Signal Verification0'!AG465)-ABS('Signal Verification1'!AG466)&gt;Constants!$B$14,IF(AND(ABS(MAX('Signal Verification0'!AG266:AG466)-'Signal Verification0'!AG466)&lt;Constants!$B$15,ABS(MIN('Signal Verification0'!AG266:AG466)-'Signal Verification0'!AG466)&lt;Constants!$B$15),2,IF(D466&gt;0,1,0)),IF(D466&gt;0,1,0)),IF(ABS('Signal Verification1'!AG465)-ABS('Signal Verification0'!AG466)&gt;Constants!$B$14,IF(AND(ABS(MAX('Signal Verification1'!AG266:AG466)-'Signal Verification1'!AG466)&lt;Constants!$B$15,ABS(MIN('Signal Verification1'!AG266:AG466)-'Signal Verification1'!AG466)&lt;Constants!$B$15),2,IF(D466&gt;0,1,0)),IF(D466&gt;0,1,0))),IF(D466&gt;0,1,0))</f>
        <v>2</v>
      </c>
      <c r="D466">
        <f>IF(C465=2,ROUND(5*1000/Constants!$B$11,0),IF(D465&gt;0,D465-1,0))</f>
        <v>100</v>
      </c>
      <c r="E466">
        <f>IF(COUNTIF($D$3:D466,2)&gt;(Constants!$B$16*(1000/150)),2,0)</f>
        <v>0</v>
      </c>
      <c r="F466">
        <f t="shared" si="7"/>
        <v>0</v>
      </c>
      <c r="G466">
        <f>IF(ABS('Signal Verification0'!AT466-'Signal Verification1'!AT466)&gt;Constants!$B$17,2,IF(H466&gt;0,1,0))</f>
        <v>2</v>
      </c>
      <c r="H466">
        <f>IF(G465=2,ROUND(Constants!$B$18*(1000/150),0),IF(H465&gt;0,H465-1,0))</f>
        <v>7</v>
      </c>
    </row>
    <row r="467" spans="1:8">
      <c r="A467">
        <v>464</v>
      </c>
      <c r="B467">
        <f>IF(SIGN('Signal Verification0'!AQ467)=SIGN('Signal Verification1'!AQ467),IF(COUNTIF(B460:B466,2)&gt;0,1,0),2)</f>
        <v>0</v>
      </c>
      <c r="C467">
        <f>IF(AND(ABS('Signal Verification0'!AG467)&gt;0,ABS('Signal Verification1'!AG467)&gt;0),IF('Signal Verification0'!AG467&gt;'Signal Verification1'!AG467,IF(ABS('Signal Verification0'!AG466)-ABS('Signal Verification1'!AG467)&gt;Constants!$B$14,IF(AND(ABS(MAX('Signal Verification0'!AG267:AG467)-'Signal Verification0'!AG467)&lt;Constants!$B$15,ABS(MIN('Signal Verification0'!AG267:AG467)-'Signal Verification0'!AG467)&lt;Constants!$B$15),2,IF(D467&gt;0,1,0)),IF(D467&gt;0,1,0)),IF(ABS('Signal Verification1'!AG466)-ABS('Signal Verification0'!AG467)&gt;Constants!$B$14,IF(AND(ABS(MAX('Signal Verification1'!AG267:AG467)-'Signal Verification1'!AG467)&lt;Constants!$B$15,ABS(MIN('Signal Verification1'!AG267:AG467)-'Signal Verification1'!AG467)&lt;Constants!$B$15),2,IF(D467&gt;0,1,0)),IF(D467&gt;0,1,0))),IF(D467&gt;0,1,0))</f>
        <v>2</v>
      </c>
      <c r="D467">
        <f>IF(C466=2,ROUND(5*1000/Constants!$B$11,0),IF(D466&gt;0,D466-1,0))</f>
        <v>100</v>
      </c>
      <c r="E467">
        <f>IF(COUNTIF($D$3:D467,2)&gt;(Constants!$B$16*(1000/150)),2,0)</f>
        <v>0</v>
      </c>
      <c r="F467">
        <f t="shared" si="7"/>
        <v>0</v>
      </c>
      <c r="G467">
        <f>IF(ABS('Signal Verification0'!AT467-'Signal Verification1'!AT467)&gt;Constants!$B$17,2,IF(H467&gt;0,1,0))</f>
        <v>2</v>
      </c>
      <c r="H467">
        <f>IF(G466=2,ROUND(Constants!$B$18*(1000/150),0),IF(H466&gt;0,H466-1,0))</f>
        <v>7</v>
      </c>
    </row>
    <row r="468" spans="1:8">
      <c r="A468">
        <v>465</v>
      </c>
      <c r="B468">
        <f>IF(SIGN('Signal Verification0'!AQ468)=SIGN('Signal Verification1'!AQ468),IF(COUNTIF(B461:B467,2)&gt;0,1,0),2)</f>
        <v>0</v>
      </c>
      <c r="C468">
        <f>IF(AND(ABS('Signal Verification0'!AG468)&gt;0,ABS('Signal Verification1'!AG468)&gt;0),IF('Signal Verification0'!AG468&gt;'Signal Verification1'!AG468,IF(ABS('Signal Verification0'!AG467)-ABS('Signal Verification1'!AG468)&gt;Constants!$B$14,IF(AND(ABS(MAX('Signal Verification0'!AG268:AG468)-'Signal Verification0'!AG468)&lt;Constants!$B$15,ABS(MIN('Signal Verification0'!AG268:AG468)-'Signal Verification0'!AG468)&lt;Constants!$B$15),2,IF(D468&gt;0,1,0)),IF(D468&gt;0,1,0)),IF(ABS('Signal Verification1'!AG467)-ABS('Signal Verification0'!AG468)&gt;Constants!$B$14,IF(AND(ABS(MAX('Signal Verification1'!AG268:AG468)-'Signal Verification1'!AG468)&lt;Constants!$B$15,ABS(MIN('Signal Verification1'!AG268:AG468)-'Signal Verification1'!AG468)&lt;Constants!$B$15),2,IF(D468&gt;0,1,0)),IF(D468&gt;0,1,0))),IF(D468&gt;0,1,0))</f>
        <v>2</v>
      </c>
      <c r="D468">
        <f>IF(C467=2,ROUND(5*1000/Constants!$B$11,0),IF(D467&gt;0,D467-1,0))</f>
        <v>100</v>
      </c>
      <c r="E468">
        <f>IF(COUNTIF($D$3:D468,2)&gt;(Constants!$B$16*(1000/150)),2,0)</f>
        <v>0</v>
      </c>
      <c r="F468">
        <f t="shared" si="7"/>
        <v>0</v>
      </c>
      <c r="G468">
        <f>IF(ABS('Signal Verification0'!AT468-'Signal Verification1'!AT468)&gt;Constants!$B$17,2,IF(H468&gt;0,1,0))</f>
        <v>2</v>
      </c>
      <c r="H468">
        <f>IF(G467=2,ROUND(Constants!$B$18*(1000/150),0),IF(H467&gt;0,H467-1,0))</f>
        <v>7</v>
      </c>
    </row>
    <row r="469" spans="1:8">
      <c r="A469">
        <v>466</v>
      </c>
      <c r="B469">
        <f>IF(SIGN('Signal Verification0'!AQ469)=SIGN('Signal Verification1'!AQ469),IF(COUNTIF(B462:B468,2)&gt;0,1,0),2)</f>
        <v>0</v>
      </c>
      <c r="C469">
        <f>IF(AND(ABS('Signal Verification0'!AG469)&gt;0,ABS('Signal Verification1'!AG469)&gt;0),IF('Signal Verification0'!AG469&gt;'Signal Verification1'!AG469,IF(ABS('Signal Verification0'!AG468)-ABS('Signal Verification1'!AG469)&gt;Constants!$B$14,IF(AND(ABS(MAX('Signal Verification0'!AG269:AG469)-'Signal Verification0'!AG469)&lt;Constants!$B$15,ABS(MIN('Signal Verification0'!AG269:AG469)-'Signal Verification0'!AG469)&lt;Constants!$B$15),2,IF(D469&gt;0,1,0)),IF(D469&gt;0,1,0)),IF(ABS('Signal Verification1'!AG468)-ABS('Signal Verification0'!AG469)&gt;Constants!$B$14,IF(AND(ABS(MAX('Signal Verification1'!AG269:AG469)-'Signal Verification1'!AG469)&lt;Constants!$B$15,ABS(MIN('Signal Verification1'!AG269:AG469)-'Signal Verification1'!AG469)&lt;Constants!$B$15),2,IF(D469&gt;0,1,0)),IF(D469&gt;0,1,0))),IF(D469&gt;0,1,0))</f>
        <v>2</v>
      </c>
      <c r="D469">
        <f>IF(C468=2,ROUND(5*1000/Constants!$B$11,0),IF(D468&gt;0,D468-1,0))</f>
        <v>100</v>
      </c>
      <c r="E469">
        <f>IF(COUNTIF($D$3:D469,2)&gt;(Constants!$B$16*(1000/150)),2,0)</f>
        <v>0</v>
      </c>
      <c r="F469">
        <f t="shared" si="7"/>
        <v>0</v>
      </c>
      <c r="G469">
        <f>IF(ABS('Signal Verification0'!AT469-'Signal Verification1'!AT469)&gt;Constants!$B$17,2,IF(H469&gt;0,1,0))</f>
        <v>2</v>
      </c>
      <c r="H469">
        <f>IF(G468=2,ROUND(Constants!$B$18*(1000/150),0),IF(H468&gt;0,H468-1,0))</f>
        <v>7</v>
      </c>
    </row>
    <row r="470" spans="1:8">
      <c r="A470">
        <v>467</v>
      </c>
      <c r="B470">
        <f>IF(SIGN('Signal Verification0'!AQ470)=SIGN('Signal Verification1'!AQ470),IF(COUNTIF(B463:B469,2)&gt;0,1,0),2)</f>
        <v>0</v>
      </c>
      <c r="C470">
        <f>IF(AND(ABS('Signal Verification0'!AG470)&gt;0,ABS('Signal Verification1'!AG470)&gt;0),IF('Signal Verification0'!AG470&gt;'Signal Verification1'!AG470,IF(ABS('Signal Verification0'!AG469)-ABS('Signal Verification1'!AG470)&gt;Constants!$B$14,IF(AND(ABS(MAX('Signal Verification0'!AG270:AG470)-'Signal Verification0'!AG470)&lt;Constants!$B$15,ABS(MIN('Signal Verification0'!AG270:AG470)-'Signal Verification0'!AG470)&lt;Constants!$B$15),2,IF(D470&gt;0,1,0)),IF(D470&gt;0,1,0)),IF(ABS('Signal Verification1'!AG469)-ABS('Signal Verification0'!AG470)&gt;Constants!$B$14,IF(AND(ABS(MAX('Signal Verification1'!AG270:AG470)-'Signal Verification1'!AG470)&lt;Constants!$B$15,ABS(MIN('Signal Verification1'!AG270:AG470)-'Signal Verification1'!AG470)&lt;Constants!$B$15),2,IF(D470&gt;0,1,0)),IF(D470&gt;0,1,0))),IF(D470&gt;0,1,0))</f>
        <v>2</v>
      </c>
      <c r="D470">
        <f>IF(C469=2,ROUND(5*1000/Constants!$B$11,0),IF(D469&gt;0,D469-1,0))</f>
        <v>100</v>
      </c>
      <c r="E470">
        <f>IF(COUNTIF($D$3:D470,2)&gt;(Constants!$B$16*(1000/150)),2,0)</f>
        <v>0</v>
      </c>
      <c r="F470">
        <f t="shared" si="7"/>
        <v>0</v>
      </c>
      <c r="G470">
        <f>IF(ABS('Signal Verification0'!AT470-'Signal Verification1'!AT470)&gt;Constants!$B$17,2,IF(H470&gt;0,1,0))</f>
        <v>2</v>
      </c>
      <c r="H470">
        <f>IF(G469=2,ROUND(Constants!$B$18*(1000/150),0),IF(H469&gt;0,H469-1,0))</f>
        <v>7</v>
      </c>
    </row>
    <row r="471" spans="1:8">
      <c r="A471">
        <v>468</v>
      </c>
      <c r="B471">
        <f>IF(SIGN('Signal Verification0'!AQ471)=SIGN('Signal Verification1'!AQ471),IF(COUNTIF(B464:B470,2)&gt;0,1,0),2)</f>
        <v>0</v>
      </c>
      <c r="C471">
        <f>IF(AND(ABS('Signal Verification0'!AG471)&gt;0,ABS('Signal Verification1'!AG471)&gt;0),IF('Signal Verification0'!AG471&gt;'Signal Verification1'!AG471,IF(ABS('Signal Verification0'!AG470)-ABS('Signal Verification1'!AG471)&gt;Constants!$B$14,IF(AND(ABS(MAX('Signal Verification0'!AG271:AG471)-'Signal Verification0'!AG471)&lt;Constants!$B$15,ABS(MIN('Signal Verification0'!AG271:AG471)-'Signal Verification0'!AG471)&lt;Constants!$B$15),2,IF(D471&gt;0,1,0)),IF(D471&gt;0,1,0)),IF(ABS('Signal Verification1'!AG470)-ABS('Signal Verification0'!AG471)&gt;Constants!$B$14,IF(AND(ABS(MAX('Signal Verification1'!AG271:AG471)-'Signal Verification1'!AG471)&lt;Constants!$B$15,ABS(MIN('Signal Verification1'!AG271:AG471)-'Signal Verification1'!AG471)&lt;Constants!$B$15),2,IF(D471&gt;0,1,0)),IF(D471&gt;0,1,0))),IF(D471&gt;0,1,0))</f>
        <v>2</v>
      </c>
      <c r="D471">
        <f>IF(C470=2,ROUND(5*1000/Constants!$B$11,0),IF(D470&gt;0,D470-1,0))</f>
        <v>100</v>
      </c>
      <c r="E471">
        <f>IF(COUNTIF($D$3:D471,2)&gt;(Constants!$B$16*(1000/150)),2,0)</f>
        <v>0</v>
      </c>
      <c r="F471">
        <f t="shared" si="7"/>
        <v>0</v>
      </c>
      <c r="G471">
        <f>IF(ABS('Signal Verification0'!AT471-'Signal Verification1'!AT471)&gt;Constants!$B$17,2,IF(H471&gt;0,1,0))</f>
        <v>2</v>
      </c>
      <c r="H471">
        <f>IF(G470=2,ROUND(Constants!$B$18*(1000/150),0),IF(H470&gt;0,H470-1,0))</f>
        <v>7</v>
      </c>
    </row>
    <row r="472" spans="1:8">
      <c r="A472">
        <v>469</v>
      </c>
      <c r="B472">
        <f>IF(SIGN('Signal Verification0'!AQ472)=SIGN('Signal Verification1'!AQ472),IF(COUNTIF(B465:B471,2)&gt;0,1,0),2)</f>
        <v>0</v>
      </c>
      <c r="C472">
        <f>IF(AND(ABS('Signal Verification0'!AG472)&gt;0,ABS('Signal Verification1'!AG472)&gt;0),IF('Signal Verification0'!AG472&gt;'Signal Verification1'!AG472,IF(ABS('Signal Verification0'!AG471)-ABS('Signal Verification1'!AG472)&gt;Constants!$B$14,IF(AND(ABS(MAX('Signal Verification0'!AG272:AG472)-'Signal Verification0'!AG472)&lt;Constants!$B$15,ABS(MIN('Signal Verification0'!AG272:AG472)-'Signal Verification0'!AG472)&lt;Constants!$B$15),2,IF(D472&gt;0,1,0)),IF(D472&gt;0,1,0)),IF(ABS('Signal Verification1'!AG471)-ABS('Signal Verification0'!AG472)&gt;Constants!$B$14,IF(AND(ABS(MAX('Signal Verification1'!AG272:AG472)-'Signal Verification1'!AG472)&lt;Constants!$B$15,ABS(MIN('Signal Verification1'!AG272:AG472)-'Signal Verification1'!AG472)&lt;Constants!$B$15),2,IF(D472&gt;0,1,0)),IF(D472&gt;0,1,0))),IF(D472&gt;0,1,0))</f>
        <v>2</v>
      </c>
      <c r="D472">
        <f>IF(C471=2,ROUND(5*1000/Constants!$B$11,0),IF(D471&gt;0,D471-1,0))</f>
        <v>100</v>
      </c>
      <c r="E472">
        <f>IF(COUNTIF($D$3:D472,2)&gt;(Constants!$B$16*(1000/150)),2,0)</f>
        <v>0</v>
      </c>
      <c r="F472">
        <f t="shared" si="7"/>
        <v>0</v>
      </c>
      <c r="G472">
        <f>IF(ABS('Signal Verification0'!AT472-'Signal Verification1'!AT472)&gt;Constants!$B$17,2,IF(H472&gt;0,1,0))</f>
        <v>2</v>
      </c>
      <c r="H472">
        <f>IF(G471=2,ROUND(Constants!$B$18*(1000/150),0),IF(H471&gt;0,H471-1,0))</f>
        <v>7</v>
      </c>
    </row>
    <row r="473" spans="1:8">
      <c r="A473">
        <v>470</v>
      </c>
      <c r="B473">
        <f>IF(SIGN('Signal Verification0'!AQ473)=SIGN('Signal Verification1'!AQ473),IF(COUNTIF(B466:B472,2)&gt;0,1,0),2)</f>
        <v>0</v>
      </c>
      <c r="C473">
        <f>IF(AND(ABS('Signal Verification0'!AG473)&gt;0,ABS('Signal Verification1'!AG473)&gt;0),IF('Signal Verification0'!AG473&gt;'Signal Verification1'!AG473,IF(ABS('Signal Verification0'!AG472)-ABS('Signal Verification1'!AG473)&gt;Constants!$B$14,IF(AND(ABS(MAX('Signal Verification0'!AG273:AG473)-'Signal Verification0'!AG473)&lt;Constants!$B$15,ABS(MIN('Signal Verification0'!AG273:AG473)-'Signal Verification0'!AG473)&lt;Constants!$B$15),2,IF(D473&gt;0,1,0)),IF(D473&gt;0,1,0)),IF(ABS('Signal Verification1'!AG472)-ABS('Signal Verification0'!AG473)&gt;Constants!$B$14,IF(AND(ABS(MAX('Signal Verification1'!AG273:AG473)-'Signal Verification1'!AG473)&lt;Constants!$B$15,ABS(MIN('Signal Verification1'!AG273:AG473)-'Signal Verification1'!AG473)&lt;Constants!$B$15),2,IF(D473&gt;0,1,0)),IF(D473&gt;0,1,0))),IF(D473&gt;0,1,0))</f>
        <v>2</v>
      </c>
      <c r="D473">
        <f>IF(C472=2,ROUND(5*1000/Constants!$B$11,0),IF(D472&gt;0,D472-1,0))</f>
        <v>100</v>
      </c>
      <c r="E473">
        <f>IF(COUNTIF($D$3:D473,2)&gt;(Constants!$B$16*(1000/150)),2,0)</f>
        <v>0</v>
      </c>
      <c r="F473">
        <f t="shared" si="7"/>
        <v>0</v>
      </c>
      <c r="G473">
        <f>IF(ABS('Signal Verification0'!AT473-'Signal Verification1'!AT473)&gt;Constants!$B$17,2,IF(H473&gt;0,1,0))</f>
        <v>2</v>
      </c>
      <c r="H473">
        <f>IF(G472=2,ROUND(Constants!$B$18*(1000/150),0),IF(H472&gt;0,H472-1,0))</f>
        <v>7</v>
      </c>
    </row>
    <row r="474" spans="1:8">
      <c r="A474">
        <v>471</v>
      </c>
      <c r="B474">
        <f>IF(SIGN('Signal Verification0'!AQ474)=SIGN('Signal Verification1'!AQ474),IF(COUNTIF(B467:B473,2)&gt;0,1,0),2)</f>
        <v>0</v>
      </c>
      <c r="C474">
        <f>IF(AND(ABS('Signal Verification0'!AG474)&gt;0,ABS('Signal Verification1'!AG474)&gt;0),IF('Signal Verification0'!AG474&gt;'Signal Verification1'!AG474,IF(ABS('Signal Verification0'!AG473)-ABS('Signal Verification1'!AG474)&gt;Constants!$B$14,IF(AND(ABS(MAX('Signal Verification0'!AG274:AG474)-'Signal Verification0'!AG474)&lt;Constants!$B$15,ABS(MIN('Signal Verification0'!AG274:AG474)-'Signal Verification0'!AG474)&lt;Constants!$B$15),2,IF(D474&gt;0,1,0)),IF(D474&gt;0,1,0)),IF(ABS('Signal Verification1'!AG473)-ABS('Signal Verification0'!AG474)&gt;Constants!$B$14,IF(AND(ABS(MAX('Signal Verification1'!AG274:AG474)-'Signal Verification1'!AG474)&lt;Constants!$B$15,ABS(MIN('Signal Verification1'!AG274:AG474)-'Signal Verification1'!AG474)&lt;Constants!$B$15),2,IF(D474&gt;0,1,0)),IF(D474&gt;0,1,0))),IF(D474&gt;0,1,0))</f>
        <v>2</v>
      </c>
      <c r="D474">
        <f>IF(C473=2,ROUND(5*1000/Constants!$B$11,0),IF(D473&gt;0,D473-1,0))</f>
        <v>100</v>
      </c>
      <c r="E474">
        <f>IF(COUNTIF($D$3:D474,2)&gt;(Constants!$B$16*(1000/150)),2,0)</f>
        <v>0</v>
      </c>
      <c r="F474">
        <f t="shared" si="7"/>
        <v>0</v>
      </c>
      <c r="G474">
        <f>IF(ABS('Signal Verification0'!AT474-'Signal Verification1'!AT474)&gt;Constants!$B$17,2,IF(H474&gt;0,1,0))</f>
        <v>2</v>
      </c>
      <c r="H474">
        <f>IF(G473=2,ROUND(Constants!$B$18*(1000/150),0),IF(H473&gt;0,H473-1,0))</f>
        <v>7</v>
      </c>
    </row>
    <row r="475" spans="1:8">
      <c r="A475">
        <v>472</v>
      </c>
      <c r="B475">
        <f>IF(SIGN('Signal Verification0'!AQ475)=SIGN('Signal Verification1'!AQ475),IF(COUNTIF(B468:B474,2)&gt;0,1,0),2)</f>
        <v>0</v>
      </c>
      <c r="C475">
        <f>IF(AND(ABS('Signal Verification0'!AG475)&gt;0,ABS('Signal Verification1'!AG475)&gt;0),IF('Signal Verification0'!AG475&gt;'Signal Verification1'!AG475,IF(ABS('Signal Verification0'!AG474)-ABS('Signal Verification1'!AG475)&gt;Constants!$B$14,IF(AND(ABS(MAX('Signal Verification0'!AG275:AG475)-'Signal Verification0'!AG475)&lt;Constants!$B$15,ABS(MIN('Signal Verification0'!AG275:AG475)-'Signal Verification0'!AG475)&lt;Constants!$B$15),2,IF(D475&gt;0,1,0)),IF(D475&gt;0,1,0)),IF(ABS('Signal Verification1'!AG474)-ABS('Signal Verification0'!AG475)&gt;Constants!$B$14,IF(AND(ABS(MAX('Signal Verification1'!AG275:AG475)-'Signal Verification1'!AG475)&lt;Constants!$B$15,ABS(MIN('Signal Verification1'!AG275:AG475)-'Signal Verification1'!AG475)&lt;Constants!$B$15),2,IF(D475&gt;0,1,0)),IF(D475&gt;0,1,0))),IF(D475&gt;0,1,0))</f>
        <v>2</v>
      </c>
      <c r="D475">
        <f>IF(C474=2,ROUND(5*1000/Constants!$B$11,0),IF(D474&gt;0,D474-1,0))</f>
        <v>100</v>
      </c>
      <c r="E475">
        <f>IF(COUNTIF($D$3:D475,2)&gt;(Constants!$B$16*(1000/150)),2,0)</f>
        <v>0</v>
      </c>
      <c r="F475">
        <f t="shared" si="7"/>
        <v>0</v>
      </c>
      <c r="G475">
        <f>IF(ABS('Signal Verification0'!AT475-'Signal Verification1'!AT475)&gt;Constants!$B$17,2,IF(H475&gt;0,1,0))</f>
        <v>2</v>
      </c>
      <c r="H475">
        <f>IF(G474=2,ROUND(Constants!$B$18*(1000/150),0),IF(H474&gt;0,H474-1,0))</f>
        <v>7</v>
      </c>
    </row>
    <row r="476" spans="1:8">
      <c r="A476">
        <v>473</v>
      </c>
      <c r="B476">
        <f>IF(SIGN('Signal Verification0'!AQ476)=SIGN('Signal Verification1'!AQ476),IF(COUNTIF(B469:B475,2)&gt;0,1,0),2)</f>
        <v>0</v>
      </c>
      <c r="C476">
        <f>IF(AND(ABS('Signal Verification0'!AG476)&gt;0,ABS('Signal Verification1'!AG476)&gt;0),IF('Signal Verification0'!AG476&gt;'Signal Verification1'!AG476,IF(ABS('Signal Verification0'!AG475)-ABS('Signal Verification1'!AG476)&gt;Constants!$B$14,IF(AND(ABS(MAX('Signal Verification0'!AG276:AG476)-'Signal Verification0'!AG476)&lt;Constants!$B$15,ABS(MIN('Signal Verification0'!AG276:AG476)-'Signal Verification0'!AG476)&lt;Constants!$B$15),2,IF(D476&gt;0,1,0)),IF(D476&gt;0,1,0)),IF(ABS('Signal Verification1'!AG475)-ABS('Signal Verification0'!AG476)&gt;Constants!$B$14,IF(AND(ABS(MAX('Signal Verification1'!AG276:AG476)-'Signal Verification1'!AG476)&lt;Constants!$B$15,ABS(MIN('Signal Verification1'!AG276:AG476)-'Signal Verification1'!AG476)&lt;Constants!$B$15),2,IF(D476&gt;0,1,0)),IF(D476&gt;0,1,0))),IF(D476&gt;0,1,0))</f>
        <v>2</v>
      </c>
      <c r="D476">
        <f>IF(C475=2,ROUND(5*1000/Constants!$B$11,0),IF(D475&gt;0,D475-1,0))</f>
        <v>100</v>
      </c>
      <c r="E476">
        <f>IF(COUNTIF($D$3:D476,2)&gt;(Constants!$B$16*(1000/150)),2,0)</f>
        <v>0</v>
      </c>
      <c r="F476">
        <f t="shared" si="7"/>
        <v>0</v>
      </c>
      <c r="G476">
        <f>IF(ABS('Signal Verification0'!AT476-'Signal Verification1'!AT476)&gt;Constants!$B$17,2,IF(H476&gt;0,1,0))</f>
        <v>2</v>
      </c>
      <c r="H476">
        <f>IF(G475=2,ROUND(Constants!$B$18*(1000/150),0),IF(H475&gt;0,H475-1,0))</f>
        <v>7</v>
      </c>
    </row>
    <row r="477" spans="1:8">
      <c r="A477">
        <v>474</v>
      </c>
      <c r="B477">
        <f>IF(SIGN('Signal Verification0'!AQ477)=SIGN('Signal Verification1'!AQ477),IF(COUNTIF(B470:B476,2)&gt;0,1,0),2)</f>
        <v>0</v>
      </c>
      <c r="C477">
        <f>IF(AND(ABS('Signal Verification0'!AG477)&gt;0,ABS('Signal Verification1'!AG477)&gt;0),IF('Signal Verification0'!AG477&gt;'Signal Verification1'!AG477,IF(ABS('Signal Verification0'!AG476)-ABS('Signal Verification1'!AG477)&gt;Constants!$B$14,IF(AND(ABS(MAX('Signal Verification0'!AG277:AG477)-'Signal Verification0'!AG477)&lt;Constants!$B$15,ABS(MIN('Signal Verification0'!AG277:AG477)-'Signal Verification0'!AG477)&lt;Constants!$B$15),2,IF(D477&gt;0,1,0)),IF(D477&gt;0,1,0)),IF(ABS('Signal Verification1'!AG476)-ABS('Signal Verification0'!AG477)&gt;Constants!$B$14,IF(AND(ABS(MAX('Signal Verification1'!AG277:AG477)-'Signal Verification1'!AG477)&lt;Constants!$B$15,ABS(MIN('Signal Verification1'!AG277:AG477)-'Signal Verification1'!AG477)&lt;Constants!$B$15),2,IF(D477&gt;0,1,0)),IF(D477&gt;0,1,0))),IF(D477&gt;0,1,0))</f>
        <v>2</v>
      </c>
      <c r="D477">
        <f>IF(C476=2,ROUND(5*1000/Constants!$B$11,0),IF(D476&gt;0,D476-1,0))</f>
        <v>100</v>
      </c>
      <c r="E477">
        <f>IF(COUNTIF($D$3:D477,2)&gt;(Constants!$B$16*(1000/150)),2,0)</f>
        <v>0</v>
      </c>
      <c r="F477">
        <f t="shared" si="7"/>
        <v>0</v>
      </c>
      <c r="G477">
        <f>IF(ABS('Signal Verification0'!AT477-'Signal Verification1'!AT477)&gt;Constants!$B$17,2,IF(H477&gt;0,1,0))</f>
        <v>2</v>
      </c>
      <c r="H477">
        <f>IF(G476=2,ROUND(Constants!$B$18*(1000/150),0),IF(H476&gt;0,H476-1,0))</f>
        <v>7</v>
      </c>
    </row>
    <row r="478" spans="1:8">
      <c r="A478">
        <v>475</v>
      </c>
      <c r="B478">
        <f>IF(SIGN('Signal Verification0'!AQ478)=SIGN('Signal Verification1'!AQ478),IF(COUNTIF(B471:B477,2)&gt;0,1,0),2)</f>
        <v>0</v>
      </c>
      <c r="C478">
        <f>IF(AND(ABS('Signal Verification0'!AG478)&gt;0,ABS('Signal Verification1'!AG478)&gt;0),IF('Signal Verification0'!AG478&gt;'Signal Verification1'!AG478,IF(ABS('Signal Verification0'!AG477)-ABS('Signal Verification1'!AG478)&gt;Constants!$B$14,IF(AND(ABS(MAX('Signal Verification0'!AG278:AG478)-'Signal Verification0'!AG478)&lt;Constants!$B$15,ABS(MIN('Signal Verification0'!AG278:AG478)-'Signal Verification0'!AG478)&lt;Constants!$B$15),2,IF(D478&gt;0,1,0)),IF(D478&gt;0,1,0)),IF(ABS('Signal Verification1'!AG477)-ABS('Signal Verification0'!AG478)&gt;Constants!$B$14,IF(AND(ABS(MAX('Signal Verification1'!AG278:AG478)-'Signal Verification1'!AG478)&lt;Constants!$B$15,ABS(MIN('Signal Verification1'!AG278:AG478)-'Signal Verification1'!AG478)&lt;Constants!$B$15),2,IF(D478&gt;0,1,0)),IF(D478&gt;0,1,0))),IF(D478&gt;0,1,0))</f>
        <v>2</v>
      </c>
      <c r="D478">
        <f>IF(C477=2,ROUND(5*1000/Constants!$B$11,0),IF(D477&gt;0,D477-1,0))</f>
        <v>100</v>
      </c>
      <c r="E478">
        <f>IF(COUNTIF($D$3:D478,2)&gt;(Constants!$B$16*(1000/150)),2,0)</f>
        <v>0</v>
      </c>
      <c r="F478">
        <f t="shared" si="7"/>
        <v>0</v>
      </c>
      <c r="G478">
        <f>IF(ABS('Signal Verification0'!AT478-'Signal Verification1'!AT478)&gt;Constants!$B$17,2,IF(H478&gt;0,1,0))</f>
        <v>2</v>
      </c>
      <c r="H478">
        <f>IF(G477=2,ROUND(Constants!$B$18*(1000/150),0),IF(H477&gt;0,H477-1,0))</f>
        <v>7</v>
      </c>
    </row>
    <row r="479" spans="1:8">
      <c r="A479">
        <v>476</v>
      </c>
      <c r="B479">
        <f>IF(SIGN('Signal Verification0'!AQ479)=SIGN('Signal Verification1'!AQ479),IF(COUNTIF(B472:B478,2)&gt;0,1,0),2)</f>
        <v>0</v>
      </c>
      <c r="C479">
        <f>IF(AND(ABS('Signal Verification0'!AG479)&gt;0,ABS('Signal Verification1'!AG479)&gt;0),IF('Signal Verification0'!AG479&gt;'Signal Verification1'!AG479,IF(ABS('Signal Verification0'!AG478)-ABS('Signal Verification1'!AG479)&gt;Constants!$B$14,IF(AND(ABS(MAX('Signal Verification0'!AG279:AG479)-'Signal Verification0'!AG479)&lt;Constants!$B$15,ABS(MIN('Signal Verification0'!AG279:AG479)-'Signal Verification0'!AG479)&lt;Constants!$B$15),2,IF(D479&gt;0,1,0)),IF(D479&gt;0,1,0)),IF(ABS('Signal Verification1'!AG478)-ABS('Signal Verification0'!AG479)&gt;Constants!$B$14,IF(AND(ABS(MAX('Signal Verification1'!AG279:AG479)-'Signal Verification1'!AG479)&lt;Constants!$B$15,ABS(MIN('Signal Verification1'!AG279:AG479)-'Signal Verification1'!AG479)&lt;Constants!$B$15),2,IF(D479&gt;0,1,0)),IF(D479&gt;0,1,0))),IF(D479&gt;0,1,0))</f>
        <v>2</v>
      </c>
      <c r="D479">
        <f>IF(C478=2,ROUND(5*1000/Constants!$B$11,0),IF(D478&gt;0,D478-1,0))</f>
        <v>100</v>
      </c>
      <c r="E479">
        <f>IF(COUNTIF($D$3:D479,2)&gt;(Constants!$B$16*(1000/150)),2,0)</f>
        <v>0</v>
      </c>
      <c r="F479">
        <f t="shared" si="7"/>
        <v>0</v>
      </c>
      <c r="G479">
        <f>IF(ABS('Signal Verification0'!AT479-'Signal Verification1'!AT479)&gt;Constants!$B$17,2,IF(H479&gt;0,1,0))</f>
        <v>2</v>
      </c>
      <c r="H479">
        <f>IF(G478=2,ROUND(Constants!$B$18*(1000/150),0),IF(H478&gt;0,H478-1,0))</f>
        <v>7</v>
      </c>
    </row>
    <row r="480" spans="1:8">
      <c r="A480">
        <v>477</v>
      </c>
      <c r="B480">
        <f>IF(SIGN('Signal Verification0'!AQ480)=SIGN('Signal Verification1'!AQ480),IF(COUNTIF(B473:B479,2)&gt;0,1,0),2)</f>
        <v>0</v>
      </c>
      <c r="C480">
        <f>IF(AND(ABS('Signal Verification0'!AG480)&gt;0,ABS('Signal Verification1'!AG480)&gt;0),IF('Signal Verification0'!AG480&gt;'Signal Verification1'!AG480,IF(ABS('Signal Verification0'!AG479)-ABS('Signal Verification1'!AG480)&gt;Constants!$B$14,IF(AND(ABS(MAX('Signal Verification0'!AG280:AG480)-'Signal Verification0'!AG480)&lt;Constants!$B$15,ABS(MIN('Signal Verification0'!AG280:AG480)-'Signal Verification0'!AG480)&lt;Constants!$B$15),2,IF(D480&gt;0,1,0)),IF(D480&gt;0,1,0)),IF(ABS('Signal Verification1'!AG479)-ABS('Signal Verification0'!AG480)&gt;Constants!$B$14,IF(AND(ABS(MAX('Signal Verification1'!AG280:AG480)-'Signal Verification1'!AG480)&lt;Constants!$B$15,ABS(MIN('Signal Verification1'!AG280:AG480)-'Signal Verification1'!AG480)&lt;Constants!$B$15),2,IF(D480&gt;0,1,0)),IF(D480&gt;0,1,0))),IF(D480&gt;0,1,0))</f>
        <v>2</v>
      </c>
      <c r="D480">
        <f>IF(C479=2,ROUND(5*1000/Constants!$B$11,0),IF(D479&gt;0,D479-1,0))</f>
        <v>100</v>
      </c>
      <c r="E480">
        <f>IF(COUNTIF($D$3:D480,2)&gt;(Constants!$B$16*(1000/150)),2,0)</f>
        <v>0</v>
      </c>
      <c r="F480">
        <f t="shared" si="7"/>
        <v>0</v>
      </c>
      <c r="G480">
        <f>IF(ABS('Signal Verification0'!AT480-'Signal Verification1'!AT480)&gt;Constants!$B$17,2,IF(H480&gt;0,1,0))</f>
        <v>2</v>
      </c>
      <c r="H480">
        <f>IF(G479=2,ROUND(Constants!$B$18*(1000/150),0),IF(H479&gt;0,H479-1,0))</f>
        <v>7</v>
      </c>
    </row>
    <row r="481" spans="1:8">
      <c r="A481">
        <v>478</v>
      </c>
      <c r="B481">
        <f>IF(SIGN('Signal Verification0'!AQ481)=SIGN('Signal Verification1'!AQ481),IF(COUNTIF(B474:B480,2)&gt;0,1,0),2)</f>
        <v>0</v>
      </c>
      <c r="C481">
        <f>IF(AND(ABS('Signal Verification0'!AG481)&gt;0,ABS('Signal Verification1'!AG481)&gt;0),IF('Signal Verification0'!AG481&gt;'Signal Verification1'!AG481,IF(ABS('Signal Verification0'!AG480)-ABS('Signal Verification1'!AG481)&gt;Constants!$B$14,IF(AND(ABS(MAX('Signal Verification0'!AG281:AG481)-'Signal Verification0'!AG481)&lt;Constants!$B$15,ABS(MIN('Signal Verification0'!AG281:AG481)-'Signal Verification0'!AG481)&lt;Constants!$B$15),2,IF(D481&gt;0,1,0)),IF(D481&gt;0,1,0)),IF(ABS('Signal Verification1'!AG480)-ABS('Signal Verification0'!AG481)&gt;Constants!$B$14,IF(AND(ABS(MAX('Signal Verification1'!AG281:AG481)-'Signal Verification1'!AG481)&lt;Constants!$B$15,ABS(MIN('Signal Verification1'!AG281:AG481)-'Signal Verification1'!AG481)&lt;Constants!$B$15),2,IF(D481&gt;0,1,0)),IF(D481&gt;0,1,0))),IF(D481&gt;0,1,0))</f>
        <v>2</v>
      </c>
      <c r="D481">
        <f>IF(C480=2,ROUND(5*1000/Constants!$B$11,0),IF(D480&gt;0,D480-1,0))</f>
        <v>100</v>
      </c>
      <c r="E481">
        <f>IF(COUNTIF($D$3:D481,2)&gt;(Constants!$B$16*(1000/150)),2,0)</f>
        <v>0</v>
      </c>
      <c r="F481">
        <f t="shared" si="7"/>
        <v>0</v>
      </c>
      <c r="G481">
        <f>IF(ABS('Signal Verification0'!AT481-'Signal Verification1'!AT481)&gt;Constants!$B$17,2,IF(H481&gt;0,1,0))</f>
        <v>2</v>
      </c>
      <c r="H481">
        <f>IF(G480=2,ROUND(Constants!$B$18*(1000/150),0),IF(H480&gt;0,H480-1,0))</f>
        <v>7</v>
      </c>
    </row>
    <row r="482" spans="1:8">
      <c r="A482">
        <v>479</v>
      </c>
      <c r="B482">
        <f>IF(SIGN('Signal Verification0'!AQ482)=SIGN('Signal Verification1'!AQ482),IF(COUNTIF(B475:B481,2)&gt;0,1,0),2)</f>
        <v>0</v>
      </c>
      <c r="C482">
        <f>IF(AND(ABS('Signal Verification0'!AG482)&gt;0,ABS('Signal Verification1'!AG482)&gt;0),IF('Signal Verification0'!AG482&gt;'Signal Verification1'!AG482,IF(ABS('Signal Verification0'!AG481)-ABS('Signal Verification1'!AG482)&gt;Constants!$B$14,IF(AND(ABS(MAX('Signal Verification0'!AG282:AG482)-'Signal Verification0'!AG482)&lt;Constants!$B$15,ABS(MIN('Signal Verification0'!AG282:AG482)-'Signal Verification0'!AG482)&lt;Constants!$B$15),2,IF(D482&gt;0,1,0)),IF(D482&gt;0,1,0)),IF(ABS('Signal Verification1'!AG481)-ABS('Signal Verification0'!AG482)&gt;Constants!$B$14,IF(AND(ABS(MAX('Signal Verification1'!AG282:AG482)-'Signal Verification1'!AG482)&lt;Constants!$B$15,ABS(MIN('Signal Verification1'!AG282:AG482)-'Signal Verification1'!AG482)&lt;Constants!$B$15),2,IF(D482&gt;0,1,0)),IF(D482&gt;0,1,0))),IF(D482&gt;0,1,0))</f>
        <v>2</v>
      </c>
      <c r="D482">
        <f>IF(C481=2,ROUND(5*1000/Constants!$B$11,0),IF(D481&gt;0,D481-1,0))</f>
        <v>100</v>
      </c>
      <c r="E482">
        <f>IF(COUNTIF($D$3:D482,2)&gt;(Constants!$B$16*(1000/150)),2,0)</f>
        <v>0</v>
      </c>
      <c r="F482">
        <f t="shared" si="7"/>
        <v>0</v>
      </c>
      <c r="G482">
        <f>IF(ABS('Signal Verification0'!AT482-'Signal Verification1'!AT482)&gt;Constants!$B$17,2,IF(H482&gt;0,1,0))</f>
        <v>2</v>
      </c>
      <c r="H482">
        <f>IF(G481=2,ROUND(Constants!$B$18*(1000/150),0),IF(H481&gt;0,H481-1,0))</f>
        <v>7</v>
      </c>
    </row>
    <row r="483" spans="1:8">
      <c r="A483">
        <v>480</v>
      </c>
      <c r="B483">
        <f>IF(SIGN('Signal Verification0'!AQ483)=SIGN('Signal Verification1'!AQ483),IF(COUNTIF(B476:B482,2)&gt;0,1,0),2)</f>
        <v>0</v>
      </c>
      <c r="C483">
        <f>IF(AND(ABS('Signal Verification0'!AG483)&gt;0,ABS('Signal Verification1'!AG483)&gt;0),IF('Signal Verification0'!AG483&gt;'Signal Verification1'!AG483,IF(ABS('Signal Verification0'!AG482)-ABS('Signal Verification1'!AG483)&gt;Constants!$B$14,IF(AND(ABS(MAX('Signal Verification0'!AG283:AG483)-'Signal Verification0'!AG483)&lt;Constants!$B$15,ABS(MIN('Signal Verification0'!AG283:AG483)-'Signal Verification0'!AG483)&lt;Constants!$B$15),2,IF(D483&gt;0,1,0)),IF(D483&gt;0,1,0)),IF(ABS('Signal Verification1'!AG482)-ABS('Signal Verification0'!AG483)&gt;Constants!$B$14,IF(AND(ABS(MAX('Signal Verification1'!AG283:AG483)-'Signal Verification1'!AG483)&lt;Constants!$B$15,ABS(MIN('Signal Verification1'!AG283:AG483)-'Signal Verification1'!AG483)&lt;Constants!$B$15),2,IF(D483&gt;0,1,0)),IF(D483&gt;0,1,0))),IF(D483&gt;0,1,0))</f>
        <v>2</v>
      </c>
      <c r="D483">
        <f>IF(C482=2,ROUND(5*1000/Constants!$B$11,0),IF(D482&gt;0,D482-1,0))</f>
        <v>100</v>
      </c>
      <c r="E483">
        <f>IF(COUNTIF($D$3:D483,2)&gt;(Constants!$B$16*(1000/150)),2,0)</f>
        <v>0</v>
      </c>
      <c r="F483">
        <f t="shared" si="7"/>
        <v>0</v>
      </c>
      <c r="G483">
        <f>IF(ABS('Signal Verification0'!AT483-'Signal Verification1'!AT483)&gt;Constants!$B$17,2,IF(H483&gt;0,1,0))</f>
        <v>2</v>
      </c>
      <c r="H483">
        <f>IF(G482=2,ROUND(Constants!$B$18*(1000/150),0),IF(H482&gt;0,H482-1,0))</f>
        <v>7</v>
      </c>
    </row>
    <row r="484" spans="1:8">
      <c r="A484">
        <v>481</v>
      </c>
      <c r="B484">
        <f>IF(SIGN('Signal Verification0'!AQ484)=SIGN('Signal Verification1'!AQ484),IF(COUNTIF(B477:B483,2)&gt;0,1,0),2)</f>
        <v>0</v>
      </c>
      <c r="C484">
        <f>IF(AND(ABS('Signal Verification0'!AG484)&gt;0,ABS('Signal Verification1'!AG484)&gt;0),IF('Signal Verification0'!AG484&gt;'Signal Verification1'!AG484,IF(ABS('Signal Verification0'!AG483)-ABS('Signal Verification1'!AG484)&gt;Constants!$B$14,IF(AND(ABS(MAX('Signal Verification0'!AG284:AG484)-'Signal Verification0'!AG484)&lt;Constants!$B$15,ABS(MIN('Signal Verification0'!AG284:AG484)-'Signal Verification0'!AG484)&lt;Constants!$B$15),2,IF(D484&gt;0,1,0)),IF(D484&gt;0,1,0)),IF(ABS('Signal Verification1'!AG483)-ABS('Signal Verification0'!AG484)&gt;Constants!$B$14,IF(AND(ABS(MAX('Signal Verification1'!AG284:AG484)-'Signal Verification1'!AG484)&lt;Constants!$B$15,ABS(MIN('Signal Verification1'!AG284:AG484)-'Signal Verification1'!AG484)&lt;Constants!$B$15),2,IF(D484&gt;0,1,0)),IF(D484&gt;0,1,0))),IF(D484&gt;0,1,0))</f>
        <v>2</v>
      </c>
      <c r="D484">
        <f>IF(C483=2,ROUND(5*1000/Constants!$B$11,0),IF(D483&gt;0,D483-1,0))</f>
        <v>100</v>
      </c>
      <c r="E484">
        <f>IF(COUNTIF($D$3:D484,2)&gt;(Constants!$B$16*(1000/150)),2,0)</f>
        <v>0</v>
      </c>
      <c r="F484">
        <f t="shared" si="7"/>
        <v>0</v>
      </c>
      <c r="G484">
        <f>IF(ABS('Signal Verification0'!AT484-'Signal Verification1'!AT484)&gt;Constants!$B$17,2,IF(H484&gt;0,1,0))</f>
        <v>2</v>
      </c>
      <c r="H484">
        <f>IF(G483=2,ROUND(Constants!$B$18*(1000/150),0),IF(H483&gt;0,H483-1,0))</f>
        <v>7</v>
      </c>
    </row>
    <row r="485" spans="1:8">
      <c r="A485">
        <v>482</v>
      </c>
      <c r="B485">
        <f>IF(SIGN('Signal Verification0'!AQ485)=SIGN('Signal Verification1'!AQ485),IF(COUNTIF(B478:B484,2)&gt;0,1,0),2)</f>
        <v>0</v>
      </c>
      <c r="C485">
        <f>IF(AND(ABS('Signal Verification0'!AG485)&gt;0,ABS('Signal Verification1'!AG485)&gt;0),IF('Signal Verification0'!AG485&gt;'Signal Verification1'!AG485,IF(ABS('Signal Verification0'!AG484)-ABS('Signal Verification1'!AG485)&gt;Constants!$B$14,IF(AND(ABS(MAX('Signal Verification0'!AG285:AG485)-'Signal Verification0'!AG485)&lt;Constants!$B$15,ABS(MIN('Signal Verification0'!AG285:AG485)-'Signal Verification0'!AG485)&lt;Constants!$B$15),2,IF(D485&gt;0,1,0)),IF(D485&gt;0,1,0)),IF(ABS('Signal Verification1'!AG484)-ABS('Signal Verification0'!AG485)&gt;Constants!$B$14,IF(AND(ABS(MAX('Signal Verification1'!AG285:AG485)-'Signal Verification1'!AG485)&lt;Constants!$B$15,ABS(MIN('Signal Verification1'!AG285:AG485)-'Signal Verification1'!AG485)&lt;Constants!$B$15),2,IF(D485&gt;0,1,0)),IF(D485&gt;0,1,0))),IF(D485&gt;0,1,0))</f>
        <v>2</v>
      </c>
      <c r="D485">
        <f>IF(C484=2,ROUND(5*1000/Constants!$B$11,0),IF(D484&gt;0,D484-1,0))</f>
        <v>100</v>
      </c>
      <c r="E485">
        <f>IF(COUNTIF($D$3:D485,2)&gt;(Constants!$B$16*(1000/150)),2,0)</f>
        <v>0</v>
      </c>
      <c r="F485">
        <f t="shared" si="7"/>
        <v>0</v>
      </c>
      <c r="G485">
        <f>IF(ABS('Signal Verification0'!AT485-'Signal Verification1'!AT485)&gt;Constants!$B$17,2,IF(H485&gt;0,1,0))</f>
        <v>2</v>
      </c>
      <c r="H485">
        <f>IF(G484=2,ROUND(Constants!$B$18*(1000/150),0),IF(H484&gt;0,H484-1,0))</f>
        <v>7</v>
      </c>
    </row>
    <row r="486" spans="1:8">
      <c r="A486">
        <v>483</v>
      </c>
      <c r="B486">
        <f>IF(SIGN('Signal Verification0'!AQ486)=SIGN('Signal Verification1'!AQ486),IF(COUNTIF(B479:B485,2)&gt;0,1,0),2)</f>
        <v>0</v>
      </c>
      <c r="C486">
        <f>IF(AND(ABS('Signal Verification0'!AG486)&gt;0,ABS('Signal Verification1'!AG486)&gt;0),IF('Signal Verification0'!AG486&gt;'Signal Verification1'!AG486,IF(ABS('Signal Verification0'!AG485)-ABS('Signal Verification1'!AG486)&gt;Constants!$B$14,IF(AND(ABS(MAX('Signal Verification0'!AG286:AG486)-'Signal Verification0'!AG486)&lt;Constants!$B$15,ABS(MIN('Signal Verification0'!AG286:AG486)-'Signal Verification0'!AG486)&lt;Constants!$B$15),2,IF(D486&gt;0,1,0)),IF(D486&gt;0,1,0)),IF(ABS('Signal Verification1'!AG485)-ABS('Signal Verification0'!AG486)&gt;Constants!$B$14,IF(AND(ABS(MAX('Signal Verification1'!AG286:AG486)-'Signal Verification1'!AG486)&lt;Constants!$B$15,ABS(MIN('Signal Verification1'!AG286:AG486)-'Signal Verification1'!AG486)&lt;Constants!$B$15),2,IF(D486&gt;0,1,0)),IF(D486&gt;0,1,0))),IF(D486&gt;0,1,0))</f>
        <v>2</v>
      </c>
      <c r="D486">
        <f>IF(C485=2,ROUND(5*1000/Constants!$B$11,0),IF(D485&gt;0,D485-1,0))</f>
        <v>100</v>
      </c>
      <c r="E486">
        <f>IF(COUNTIF($D$3:D486,2)&gt;(Constants!$B$16*(1000/150)),2,0)</f>
        <v>0</v>
      </c>
      <c r="F486">
        <f t="shared" si="7"/>
        <v>0</v>
      </c>
      <c r="G486">
        <f>IF(ABS('Signal Verification0'!AT486-'Signal Verification1'!AT486)&gt;Constants!$B$17,2,IF(H486&gt;0,1,0))</f>
        <v>2</v>
      </c>
      <c r="H486">
        <f>IF(G485=2,ROUND(Constants!$B$18*(1000/150),0),IF(H485&gt;0,H485-1,0))</f>
        <v>7</v>
      </c>
    </row>
    <row r="487" spans="1:8">
      <c r="A487">
        <v>484</v>
      </c>
      <c r="B487">
        <f>IF(SIGN('Signal Verification0'!AQ487)=SIGN('Signal Verification1'!AQ487),IF(COUNTIF(B480:B486,2)&gt;0,1,0),2)</f>
        <v>0</v>
      </c>
      <c r="C487">
        <f>IF(AND(ABS('Signal Verification0'!AG487)&gt;0,ABS('Signal Verification1'!AG487)&gt;0),IF('Signal Verification0'!AG487&gt;'Signal Verification1'!AG487,IF(ABS('Signal Verification0'!AG486)-ABS('Signal Verification1'!AG487)&gt;Constants!$B$14,IF(AND(ABS(MAX('Signal Verification0'!AG287:AG487)-'Signal Verification0'!AG487)&lt;Constants!$B$15,ABS(MIN('Signal Verification0'!AG287:AG487)-'Signal Verification0'!AG487)&lt;Constants!$B$15),2,IF(D487&gt;0,1,0)),IF(D487&gt;0,1,0)),IF(ABS('Signal Verification1'!AG486)-ABS('Signal Verification0'!AG487)&gt;Constants!$B$14,IF(AND(ABS(MAX('Signal Verification1'!AG287:AG487)-'Signal Verification1'!AG487)&lt;Constants!$B$15,ABS(MIN('Signal Verification1'!AG287:AG487)-'Signal Verification1'!AG487)&lt;Constants!$B$15),2,IF(D487&gt;0,1,0)),IF(D487&gt;0,1,0))),IF(D487&gt;0,1,0))</f>
        <v>2</v>
      </c>
      <c r="D487">
        <f>IF(C486=2,ROUND(5*1000/Constants!$B$11,0),IF(D486&gt;0,D486-1,0))</f>
        <v>100</v>
      </c>
      <c r="E487">
        <f>IF(COUNTIF($D$3:D487,2)&gt;(Constants!$B$16*(1000/150)),2,0)</f>
        <v>0</v>
      </c>
      <c r="F487">
        <f t="shared" si="7"/>
        <v>0</v>
      </c>
      <c r="G487">
        <f>IF(ABS('Signal Verification0'!AT487-'Signal Verification1'!AT487)&gt;Constants!$B$17,2,IF(H487&gt;0,1,0))</f>
        <v>2</v>
      </c>
      <c r="H487">
        <f>IF(G486=2,ROUND(Constants!$B$18*(1000/150),0),IF(H486&gt;0,H486-1,0))</f>
        <v>7</v>
      </c>
    </row>
    <row r="488" spans="1:8">
      <c r="A488">
        <v>485</v>
      </c>
      <c r="B488">
        <f>IF(SIGN('Signal Verification0'!AQ488)=SIGN('Signal Verification1'!AQ488),IF(COUNTIF(B481:B487,2)&gt;0,1,0),2)</f>
        <v>0</v>
      </c>
      <c r="C488">
        <f>IF(AND(ABS('Signal Verification0'!AG488)&gt;0,ABS('Signal Verification1'!AG488)&gt;0),IF('Signal Verification0'!AG488&gt;'Signal Verification1'!AG488,IF(ABS('Signal Verification0'!AG487)-ABS('Signal Verification1'!AG488)&gt;Constants!$B$14,IF(AND(ABS(MAX('Signal Verification0'!AG288:AG488)-'Signal Verification0'!AG488)&lt;Constants!$B$15,ABS(MIN('Signal Verification0'!AG288:AG488)-'Signal Verification0'!AG488)&lt;Constants!$B$15),2,IF(D488&gt;0,1,0)),IF(D488&gt;0,1,0)),IF(ABS('Signal Verification1'!AG487)-ABS('Signal Verification0'!AG488)&gt;Constants!$B$14,IF(AND(ABS(MAX('Signal Verification1'!AG288:AG488)-'Signal Verification1'!AG488)&lt;Constants!$B$15,ABS(MIN('Signal Verification1'!AG288:AG488)-'Signal Verification1'!AG488)&lt;Constants!$B$15),2,IF(D488&gt;0,1,0)),IF(D488&gt;0,1,0))),IF(D488&gt;0,1,0))</f>
        <v>2</v>
      </c>
      <c r="D488">
        <f>IF(C487=2,ROUND(5*1000/Constants!$B$11,0),IF(D487&gt;0,D487-1,0))</f>
        <v>100</v>
      </c>
      <c r="E488">
        <f>IF(COUNTIF($D$3:D488,2)&gt;(Constants!$B$16*(1000/150)),2,0)</f>
        <v>0</v>
      </c>
      <c r="F488">
        <f t="shared" si="7"/>
        <v>0</v>
      </c>
      <c r="G488">
        <f>IF(ABS('Signal Verification0'!AT488-'Signal Verification1'!AT488)&gt;Constants!$B$17,2,IF(H488&gt;0,1,0))</f>
        <v>2</v>
      </c>
      <c r="H488">
        <f>IF(G487=2,ROUND(Constants!$B$18*(1000/150),0),IF(H487&gt;0,H487-1,0))</f>
        <v>7</v>
      </c>
    </row>
    <row r="489" spans="1:8">
      <c r="A489">
        <v>486</v>
      </c>
      <c r="B489">
        <f>IF(SIGN('Signal Verification0'!AQ489)=SIGN('Signal Verification1'!AQ489),IF(COUNTIF(B482:B488,2)&gt;0,1,0),2)</f>
        <v>0</v>
      </c>
      <c r="C489">
        <f>IF(AND(ABS('Signal Verification0'!AG489)&gt;0,ABS('Signal Verification1'!AG489)&gt;0),IF('Signal Verification0'!AG489&gt;'Signal Verification1'!AG489,IF(ABS('Signal Verification0'!AG488)-ABS('Signal Verification1'!AG489)&gt;Constants!$B$14,IF(AND(ABS(MAX('Signal Verification0'!AG289:AG489)-'Signal Verification0'!AG489)&lt;Constants!$B$15,ABS(MIN('Signal Verification0'!AG289:AG489)-'Signal Verification0'!AG489)&lt;Constants!$B$15),2,IF(D489&gt;0,1,0)),IF(D489&gt;0,1,0)),IF(ABS('Signal Verification1'!AG488)-ABS('Signal Verification0'!AG489)&gt;Constants!$B$14,IF(AND(ABS(MAX('Signal Verification1'!AG289:AG489)-'Signal Verification1'!AG489)&lt;Constants!$B$15,ABS(MIN('Signal Verification1'!AG289:AG489)-'Signal Verification1'!AG489)&lt;Constants!$B$15),2,IF(D489&gt;0,1,0)),IF(D489&gt;0,1,0))),IF(D489&gt;0,1,0))</f>
        <v>2</v>
      </c>
      <c r="D489">
        <f>IF(C488=2,ROUND(5*1000/Constants!$B$11,0),IF(D488&gt;0,D488-1,0))</f>
        <v>100</v>
      </c>
      <c r="E489">
        <f>IF(COUNTIF($D$3:D489,2)&gt;(Constants!$B$16*(1000/150)),2,0)</f>
        <v>0</v>
      </c>
      <c r="F489">
        <f t="shared" si="7"/>
        <v>0</v>
      </c>
      <c r="G489">
        <f>IF(ABS('Signal Verification0'!AT489-'Signal Verification1'!AT489)&gt;Constants!$B$17,2,IF(H489&gt;0,1,0))</f>
        <v>2</v>
      </c>
      <c r="H489">
        <f>IF(G488=2,ROUND(Constants!$B$18*(1000/150),0),IF(H488&gt;0,H488-1,0))</f>
        <v>7</v>
      </c>
    </row>
    <row r="490" spans="1:8">
      <c r="A490">
        <v>487</v>
      </c>
      <c r="B490">
        <f>IF(SIGN('Signal Verification0'!AQ490)=SIGN('Signal Verification1'!AQ490),IF(COUNTIF(B483:B489,2)&gt;0,1,0),2)</f>
        <v>0</v>
      </c>
      <c r="C490">
        <f>IF(AND(ABS('Signal Verification0'!AG490)&gt;0,ABS('Signal Verification1'!AG490)&gt;0),IF('Signal Verification0'!AG490&gt;'Signal Verification1'!AG490,IF(ABS('Signal Verification0'!AG489)-ABS('Signal Verification1'!AG490)&gt;Constants!$B$14,IF(AND(ABS(MAX('Signal Verification0'!AG290:AG490)-'Signal Verification0'!AG490)&lt;Constants!$B$15,ABS(MIN('Signal Verification0'!AG290:AG490)-'Signal Verification0'!AG490)&lt;Constants!$B$15),2,IF(D490&gt;0,1,0)),IF(D490&gt;0,1,0)),IF(ABS('Signal Verification1'!AG489)-ABS('Signal Verification0'!AG490)&gt;Constants!$B$14,IF(AND(ABS(MAX('Signal Verification1'!AG290:AG490)-'Signal Verification1'!AG490)&lt;Constants!$B$15,ABS(MIN('Signal Verification1'!AG290:AG490)-'Signal Verification1'!AG490)&lt;Constants!$B$15),2,IF(D490&gt;0,1,0)),IF(D490&gt;0,1,0))),IF(D490&gt;0,1,0))</f>
        <v>2</v>
      </c>
      <c r="D490">
        <f>IF(C489=2,ROUND(5*1000/Constants!$B$11,0),IF(D489&gt;0,D489-1,0))</f>
        <v>100</v>
      </c>
      <c r="E490">
        <f>IF(COUNTIF($D$3:D490,2)&gt;(Constants!$B$16*(1000/150)),2,0)</f>
        <v>0</v>
      </c>
      <c r="F490">
        <f t="shared" si="7"/>
        <v>0</v>
      </c>
      <c r="G490">
        <f>IF(ABS('Signal Verification0'!AT490-'Signal Verification1'!AT490)&gt;Constants!$B$17,2,IF(H490&gt;0,1,0))</f>
        <v>2</v>
      </c>
      <c r="H490">
        <f>IF(G489=2,ROUND(Constants!$B$18*(1000/150),0),IF(H489&gt;0,H489-1,0))</f>
        <v>7</v>
      </c>
    </row>
    <row r="491" spans="1:8">
      <c r="A491">
        <v>488</v>
      </c>
      <c r="B491">
        <f>IF(SIGN('Signal Verification0'!AQ491)=SIGN('Signal Verification1'!AQ491),IF(COUNTIF(B484:B490,2)&gt;0,1,0),2)</f>
        <v>0</v>
      </c>
      <c r="C491">
        <f>IF(AND(ABS('Signal Verification0'!AG491)&gt;0,ABS('Signal Verification1'!AG491)&gt;0),IF('Signal Verification0'!AG491&gt;'Signal Verification1'!AG491,IF(ABS('Signal Verification0'!AG490)-ABS('Signal Verification1'!AG491)&gt;Constants!$B$14,IF(AND(ABS(MAX('Signal Verification0'!AG291:AG491)-'Signal Verification0'!AG491)&lt;Constants!$B$15,ABS(MIN('Signal Verification0'!AG291:AG491)-'Signal Verification0'!AG491)&lt;Constants!$B$15),2,IF(D491&gt;0,1,0)),IF(D491&gt;0,1,0)),IF(ABS('Signal Verification1'!AG490)-ABS('Signal Verification0'!AG491)&gt;Constants!$B$14,IF(AND(ABS(MAX('Signal Verification1'!AG291:AG491)-'Signal Verification1'!AG491)&lt;Constants!$B$15,ABS(MIN('Signal Verification1'!AG291:AG491)-'Signal Verification1'!AG491)&lt;Constants!$B$15),2,IF(D491&gt;0,1,0)),IF(D491&gt;0,1,0))),IF(D491&gt;0,1,0))</f>
        <v>2</v>
      </c>
      <c r="D491">
        <f>IF(C490=2,ROUND(5*1000/Constants!$B$11,0),IF(D490&gt;0,D490-1,0))</f>
        <v>100</v>
      </c>
      <c r="E491">
        <f>IF(COUNTIF($D$3:D491,2)&gt;(Constants!$B$16*(1000/150)),2,0)</f>
        <v>0</v>
      </c>
      <c r="F491">
        <f t="shared" si="7"/>
        <v>0</v>
      </c>
      <c r="G491">
        <f>IF(ABS('Signal Verification0'!AT491-'Signal Verification1'!AT491)&gt;Constants!$B$17,2,IF(H491&gt;0,1,0))</f>
        <v>2</v>
      </c>
      <c r="H491">
        <f>IF(G490=2,ROUND(Constants!$B$18*(1000/150),0),IF(H490&gt;0,H490-1,0))</f>
        <v>7</v>
      </c>
    </row>
    <row r="492" spans="1:8">
      <c r="A492">
        <v>489</v>
      </c>
      <c r="B492">
        <f>IF(SIGN('Signal Verification0'!AQ492)=SIGN('Signal Verification1'!AQ492),IF(COUNTIF(B485:B491,2)&gt;0,1,0),2)</f>
        <v>0</v>
      </c>
      <c r="C492">
        <f>IF(AND(ABS('Signal Verification0'!AG492)&gt;0,ABS('Signal Verification1'!AG492)&gt;0),IF('Signal Verification0'!AG492&gt;'Signal Verification1'!AG492,IF(ABS('Signal Verification0'!AG491)-ABS('Signal Verification1'!AG492)&gt;Constants!$B$14,IF(AND(ABS(MAX('Signal Verification0'!AG292:AG492)-'Signal Verification0'!AG492)&lt;Constants!$B$15,ABS(MIN('Signal Verification0'!AG292:AG492)-'Signal Verification0'!AG492)&lt;Constants!$B$15),2,IF(D492&gt;0,1,0)),IF(D492&gt;0,1,0)),IF(ABS('Signal Verification1'!AG491)-ABS('Signal Verification0'!AG492)&gt;Constants!$B$14,IF(AND(ABS(MAX('Signal Verification1'!AG292:AG492)-'Signal Verification1'!AG492)&lt;Constants!$B$15,ABS(MIN('Signal Verification1'!AG292:AG492)-'Signal Verification1'!AG492)&lt;Constants!$B$15),2,IF(D492&gt;0,1,0)),IF(D492&gt;0,1,0))),IF(D492&gt;0,1,0))</f>
        <v>2</v>
      </c>
      <c r="D492">
        <f>IF(C491=2,ROUND(5*1000/Constants!$B$11,0),IF(D491&gt;0,D491-1,0))</f>
        <v>100</v>
      </c>
      <c r="E492">
        <f>IF(COUNTIF($D$3:D492,2)&gt;(Constants!$B$16*(1000/150)),2,0)</f>
        <v>0</v>
      </c>
      <c r="F492">
        <f t="shared" si="7"/>
        <v>0</v>
      </c>
      <c r="G492">
        <f>IF(ABS('Signal Verification0'!AT492-'Signal Verification1'!AT492)&gt;Constants!$B$17,2,IF(H492&gt;0,1,0))</f>
        <v>2</v>
      </c>
      <c r="H492">
        <f>IF(G491=2,ROUND(Constants!$B$18*(1000/150),0),IF(H491&gt;0,H491-1,0))</f>
        <v>7</v>
      </c>
    </row>
    <row r="493" spans="1:8">
      <c r="A493">
        <v>490</v>
      </c>
      <c r="B493">
        <f>IF(SIGN('Signal Verification0'!AQ493)=SIGN('Signal Verification1'!AQ493),IF(COUNTIF(B486:B492,2)&gt;0,1,0),2)</f>
        <v>0</v>
      </c>
      <c r="C493">
        <f>IF(AND(ABS('Signal Verification0'!AG493)&gt;0,ABS('Signal Verification1'!AG493)&gt;0),IF('Signal Verification0'!AG493&gt;'Signal Verification1'!AG493,IF(ABS('Signal Verification0'!AG492)-ABS('Signal Verification1'!AG493)&gt;Constants!$B$14,IF(AND(ABS(MAX('Signal Verification0'!AG293:AG493)-'Signal Verification0'!AG493)&lt;Constants!$B$15,ABS(MIN('Signal Verification0'!AG293:AG493)-'Signal Verification0'!AG493)&lt;Constants!$B$15),2,IF(D493&gt;0,1,0)),IF(D493&gt;0,1,0)),IF(ABS('Signal Verification1'!AG492)-ABS('Signal Verification0'!AG493)&gt;Constants!$B$14,IF(AND(ABS(MAX('Signal Verification1'!AG293:AG493)-'Signal Verification1'!AG493)&lt;Constants!$B$15,ABS(MIN('Signal Verification1'!AG293:AG493)-'Signal Verification1'!AG493)&lt;Constants!$B$15),2,IF(D493&gt;0,1,0)),IF(D493&gt;0,1,0))),IF(D493&gt;0,1,0))</f>
        <v>2</v>
      </c>
      <c r="D493">
        <f>IF(C492=2,ROUND(5*1000/Constants!$B$11,0),IF(D492&gt;0,D492-1,0))</f>
        <v>100</v>
      </c>
      <c r="E493">
        <f>IF(COUNTIF($D$3:D493,2)&gt;(Constants!$B$16*(1000/150)),2,0)</f>
        <v>0</v>
      </c>
      <c r="F493">
        <f t="shared" si="7"/>
        <v>0</v>
      </c>
      <c r="G493">
        <f>IF(ABS('Signal Verification0'!AT493-'Signal Verification1'!AT493)&gt;Constants!$B$17,2,IF(H493&gt;0,1,0))</f>
        <v>2</v>
      </c>
      <c r="H493">
        <f>IF(G492=2,ROUND(Constants!$B$18*(1000/150),0),IF(H492&gt;0,H492-1,0))</f>
        <v>7</v>
      </c>
    </row>
    <row r="494" spans="1:8">
      <c r="A494">
        <v>491</v>
      </c>
      <c r="B494">
        <f>IF(SIGN('Signal Verification0'!AQ494)=SIGN('Signal Verification1'!AQ494),IF(COUNTIF(B487:B493,2)&gt;0,1,0),2)</f>
        <v>0</v>
      </c>
      <c r="C494">
        <f>IF(AND(ABS('Signal Verification0'!AG494)&gt;0,ABS('Signal Verification1'!AG494)&gt;0),IF('Signal Verification0'!AG494&gt;'Signal Verification1'!AG494,IF(ABS('Signal Verification0'!AG493)-ABS('Signal Verification1'!AG494)&gt;Constants!$B$14,IF(AND(ABS(MAX('Signal Verification0'!AG294:AG494)-'Signal Verification0'!AG494)&lt;Constants!$B$15,ABS(MIN('Signal Verification0'!AG294:AG494)-'Signal Verification0'!AG494)&lt;Constants!$B$15),2,IF(D494&gt;0,1,0)),IF(D494&gt;0,1,0)),IF(ABS('Signal Verification1'!AG493)-ABS('Signal Verification0'!AG494)&gt;Constants!$B$14,IF(AND(ABS(MAX('Signal Verification1'!AG294:AG494)-'Signal Verification1'!AG494)&lt;Constants!$B$15,ABS(MIN('Signal Verification1'!AG294:AG494)-'Signal Verification1'!AG494)&lt;Constants!$B$15),2,IF(D494&gt;0,1,0)),IF(D494&gt;0,1,0))),IF(D494&gt;0,1,0))</f>
        <v>2</v>
      </c>
      <c r="D494">
        <f>IF(C493=2,ROUND(5*1000/Constants!$B$11,0),IF(D493&gt;0,D493-1,0))</f>
        <v>100</v>
      </c>
      <c r="E494">
        <f>IF(COUNTIF($D$3:D494,2)&gt;(Constants!$B$16*(1000/150)),2,0)</f>
        <v>0</v>
      </c>
      <c r="F494">
        <f t="shared" si="7"/>
        <v>0</v>
      </c>
      <c r="G494">
        <f>IF(ABS('Signal Verification0'!AT494-'Signal Verification1'!AT494)&gt;Constants!$B$17,2,IF(H494&gt;0,1,0))</f>
        <v>2</v>
      </c>
      <c r="H494">
        <f>IF(G493=2,ROUND(Constants!$B$18*(1000/150),0),IF(H493&gt;0,H493-1,0))</f>
        <v>7</v>
      </c>
    </row>
    <row r="495" spans="1:8">
      <c r="A495">
        <v>492</v>
      </c>
      <c r="B495">
        <f>IF(SIGN('Signal Verification0'!AQ495)=SIGN('Signal Verification1'!AQ495),IF(COUNTIF(B488:B494,2)&gt;0,1,0),2)</f>
        <v>0</v>
      </c>
      <c r="C495">
        <f>IF(AND(ABS('Signal Verification0'!AG495)&gt;0,ABS('Signal Verification1'!AG495)&gt;0),IF('Signal Verification0'!AG495&gt;'Signal Verification1'!AG495,IF(ABS('Signal Verification0'!AG494)-ABS('Signal Verification1'!AG495)&gt;Constants!$B$14,IF(AND(ABS(MAX('Signal Verification0'!AG295:AG495)-'Signal Verification0'!AG495)&lt;Constants!$B$15,ABS(MIN('Signal Verification0'!AG295:AG495)-'Signal Verification0'!AG495)&lt;Constants!$B$15),2,IF(D495&gt;0,1,0)),IF(D495&gt;0,1,0)),IF(ABS('Signal Verification1'!AG494)-ABS('Signal Verification0'!AG495)&gt;Constants!$B$14,IF(AND(ABS(MAX('Signal Verification1'!AG295:AG495)-'Signal Verification1'!AG495)&lt;Constants!$B$15,ABS(MIN('Signal Verification1'!AG295:AG495)-'Signal Verification1'!AG495)&lt;Constants!$B$15),2,IF(D495&gt;0,1,0)),IF(D495&gt;0,1,0))),IF(D495&gt;0,1,0))</f>
        <v>2</v>
      </c>
      <c r="D495">
        <f>IF(C494=2,ROUND(5*1000/Constants!$B$11,0),IF(D494&gt;0,D494-1,0))</f>
        <v>100</v>
      </c>
      <c r="E495">
        <f>IF(COUNTIF($D$3:D495,2)&gt;(Constants!$B$16*(1000/150)),2,0)</f>
        <v>0</v>
      </c>
      <c r="F495">
        <f t="shared" si="7"/>
        <v>0</v>
      </c>
      <c r="G495">
        <f>IF(ABS('Signal Verification0'!AT495-'Signal Verification1'!AT495)&gt;Constants!$B$17,2,IF(H495&gt;0,1,0))</f>
        <v>2</v>
      </c>
      <c r="H495">
        <f>IF(G494=2,ROUND(Constants!$B$18*(1000/150),0),IF(H494&gt;0,H494-1,0))</f>
        <v>7</v>
      </c>
    </row>
    <row r="496" spans="1:8">
      <c r="A496">
        <v>493</v>
      </c>
      <c r="B496">
        <f>IF(SIGN('Signal Verification0'!AQ496)=SIGN('Signal Verification1'!AQ496),IF(COUNTIF(B489:B495,2)&gt;0,1,0),2)</f>
        <v>0</v>
      </c>
      <c r="C496">
        <f>IF(AND(ABS('Signal Verification0'!AG496)&gt;0,ABS('Signal Verification1'!AG496)&gt;0),IF('Signal Verification0'!AG496&gt;'Signal Verification1'!AG496,IF(ABS('Signal Verification0'!AG495)-ABS('Signal Verification1'!AG496)&gt;Constants!$B$14,IF(AND(ABS(MAX('Signal Verification0'!AG296:AG496)-'Signal Verification0'!AG496)&lt;Constants!$B$15,ABS(MIN('Signal Verification0'!AG296:AG496)-'Signal Verification0'!AG496)&lt;Constants!$B$15),2,IF(D496&gt;0,1,0)),IF(D496&gt;0,1,0)),IF(ABS('Signal Verification1'!AG495)-ABS('Signal Verification0'!AG496)&gt;Constants!$B$14,IF(AND(ABS(MAX('Signal Verification1'!AG296:AG496)-'Signal Verification1'!AG496)&lt;Constants!$B$15,ABS(MIN('Signal Verification1'!AG296:AG496)-'Signal Verification1'!AG496)&lt;Constants!$B$15),2,IF(D496&gt;0,1,0)),IF(D496&gt;0,1,0))),IF(D496&gt;0,1,0))</f>
        <v>2</v>
      </c>
      <c r="D496">
        <f>IF(C495=2,ROUND(5*1000/Constants!$B$11,0),IF(D495&gt;0,D495-1,0))</f>
        <v>100</v>
      </c>
      <c r="E496">
        <f>IF(COUNTIF($D$3:D496,2)&gt;(Constants!$B$16*(1000/150)),2,0)</f>
        <v>0</v>
      </c>
      <c r="F496">
        <f t="shared" si="7"/>
        <v>0</v>
      </c>
      <c r="G496">
        <f>IF(ABS('Signal Verification0'!AT496-'Signal Verification1'!AT496)&gt;Constants!$B$17,2,IF(H496&gt;0,1,0))</f>
        <v>2</v>
      </c>
      <c r="H496">
        <f>IF(G495=2,ROUND(Constants!$B$18*(1000/150),0),IF(H495&gt;0,H495-1,0))</f>
        <v>7</v>
      </c>
    </row>
    <row r="497" spans="1:8">
      <c r="A497">
        <v>494</v>
      </c>
      <c r="B497">
        <f>IF(SIGN('Signal Verification0'!AQ497)=SIGN('Signal Verification1'!AQ497),IF(COUNTIF(B490:B496,2)&gt;0,1,0),2)</f>
        <v>0</v>
      </c>
      <c r="C497">
        <f>IF(AND(ABS('Signal Verification0'!AG497)&gt;0,ABS('Signal Verification1'!AG497)&gt;0),IF('Signal Verification0'!AG497&gt;'Signal Verification1'!AG497,IF(ABS('Signal Verification0'!AG496)-ABS('Signal Verification1'!AG497)&gt;Constants!$B$14,IF(AND(ABS(MAX('Signal Verification0'!AG297:AG497)-'Signal Verification0'!AG497)&lt;Constants!$B$15,ABS(MIN('Signal Verification0'!AG297:AG497)-'Signal Verification0'!AG497)&lt;Constants!$B$15),2,IF(D497&gt;0,1,0)),IF(D497&gt;0,1,0)),IF(ABS('Signal Verification1'!AG496)-ABS('Signal Verification0'!AG497)&gt;Constants!$B$14,IF(AND(ABS(MAX('Signal Verification1'!AG297:AG497)-'Signal Verification1'!AG497)&lt;Constants!$B$15,ABS(MIN('Signal Verification1'!AG297:AG497)-'Signal Verification1'!AG497)&lt;Constants!$B$15),2,IF(D497&gt;0,1,0)),IF(D497&gt;0,1,0))),IF(D497&gt;0,1,0))</f>
        <v>2</v>
      </c>
      <c r="D497">
        <f>IF(C496=2,ROUND(5*1000/Constants!$B$11,0),IF(D496&gt;0,D496-1,0))</f>
        <v>100</v>
      </c>
      <c r="E497">
        <f>IF(COUNTIF($D$3:D497,2)&gt;(Constants!$B$16*(1000/150)),2,0)</f>
        <v>0</v>
      </c>
      <c r="F497">
        <f t="shared" si="7"/>
        <v>0</v>
      </c>
      <c r="G497">
        <f>IF(ABS('Signal Verification0'!AT497-'Signal Verification1'!AT497)&gt;Constants!$B$17,2,IF(H497&gt;0,1,0))</f>
        <v>2</v>
      </c>
      <c r="H497">
        <f>IF(G496=2,ROUND(Constants!$B$18*(1000/150),0),IF(H496&gt;0,H496-1,0))</f>
        <v>7</v>
      </c>
    </row>
    <row r="498" spans="1:8">
      <c r="A498">
        <v>495</v>
      </c>
      <c r="B498">
        <f>IF(SIGN('Signal Verification0'!AQ498)=SIGN('Signal Verification1'!AQ498),IF(COUNTIF(B491:B497,2)&gt;0,1,0),2)</f>
        <v>0</v>
      </c>
      <c r="C498">
        <f>IF(AND(ABS('Signal Verification0'!AG498)&gt;0,ABS('Signal Verification1'!AG498)&gt;0),IF('Signal Verification0'!AG498&gt;'Signal Verification1'!AG498,IF(ABS('Signal Verification0'!AG497)-ABS('Signal Verification1'!AG498)&gt;Constants!$B$14,IF(AND(ABS(MAX('Signal Verification0'!AG298:AG498)-'Signal Verification0'!AG498)&lt;Constants!$B$15,ABS(MIN('Signal Verification0'!AG298:AG498)-'Signal Verification0'!AG498)&lt;Constants!$B$15),2,IF(D498&gt;0,1,0)),IF(D498&gt;0,1,0)),IF(ABS('Signal Verification1'!AG497)-ABS('Signal Verification0'!AG498)&gt;Constants!$B$14,IF(AND(ABS(MAX('Signal Verification1'!AG298:AG498)-'Signal Verification1'!AG498)&lt;Constants!$B$15,ABS(MIN('Signal Verification1'!AG298:AG498)-'Signal Verification1'!AG498)&lt;Constants!$B$15),2,IF(D498&gt;0,1,0)),IF(D498&gt;0,1,0))),IF(D498&gt;0,1,0))</f>
        <v>2</v>
      </c>
      <c r="D498">
        <f>IF(C497=2,ROUND(5*1000/Constants!$B$11,0),IF(D497&gt;0,D497-1,0))</f>
        <v>100</v>
      </c>
      <c r="E498">
        <f>IF(COUNTIF($D$3:D498,2)&gt;(Constants!$B$16*(1000/150)),2,0)</f>
        <v>0</v>
      </c>
      <c r="F498">
        <f t="shared" si="7"/>
        <v>0</v>
      </c>
      <c r="G498">
        <f>IF(ABS('Signal Verification0'!AT498-'Signal Verification1'!AT498)&gt;Constants!$B$17,2,IF(H498&gt;0,1,0))</f>
        <v>2</v>
      </c>
      <c r="H498">
        <f>IF(G497=2,ROUND(Constants!$B$18*(1000/150),0),IF(H497&gt;0,H497-1,0))</f>
        <v>7</v>
      </c>
    </row>
    <row r="499" spans="1:8">
      <c r="A499">
        <v>496</v>
      </c>
      <c r="B499">
        <f>IF(SIGN('Signal Verification0'!AQ499)=SIGN('Signal Verification1'!AQ499),IF(COUNTIF(B492:B498,2)&gt;0,1,0),2)</f>
        <v>0</v>
      </c>
      <c r="C499">
        <f>IF(AND(ABS('Signal Verification0'!AG499)&gt;0,ABS('Signal Verification1'!AG499)&gt;0),IF('Signal Verification0'!AG499&gt;'Signal Verification1'!AG499,IF(ABS('Signal Verification0'!AG498)-ABS('Signal Verification1'!AG499)&gt;Constants!$B$14,IF(AND(ABS(MAX('Signal Verification0'!AG299:AG499)-'Signal Verification0'!AG499)&lt;Constants!$B$15,ABS(MIN('Signal Verification0'!AG299:AG499)-'Signal Verification0'!AG499)&lt;Constants!$B$15),2,IF(D499&gt;0,1,0)),IF(D499&gt;0,1,0)),IF(ABS('Signal Verification1'!AG498)-ABS('Signal Verification0'!AG499)&gt;Constants!$B$14,IF(AND(ABS(MAX('Signal Verification1'!AG299:AG499)-'Signal Verification1'!AG499)&lt;Constants!$B$15,ABS(MIN('Signal Verification1'!AG299:AG499)-'Signal Verification1'!AG499)&lt;Constants!$B$15),2,IF(D499&gt;0,1,0)),IF(D499&gt;0,1,0))),IF(D499&gt;0,1,0))</f>
        <v>2</v>
      </c>
      <c r="D499">
        <f>IF(C498=2,ROUND(5*1000/Constants!$B$11,0),IF(D498&gt;0,D498-1,0))</f>
        <v>100</v>
      </c>
      <c r="E499">
        <f>IF(COUNTIF($D$3:D499,2)&gt;(Constants!$B$16*(1000/150)),2,0)</f>
        <v>0</v>
      </c>
      <c r="F499">
        <f t="shared" si="7"/>
        <v>0</v>
      </c>
      <c r="G499">
        <f>IF(ABS('Signal Verification0'!AT499-'Signal Verification1'!AT499)&gt;Constants!$B$17,2,IF(H499&gt;0,1,0))</f>
        <v>2</v>
      </c>
      <c r="H499">
        <f>IF(G498=2,ROUND(Constants!$B$18*(1000/150),0),IF(H498&gt;0,H498-1,0))</f>
        <v>7</v>
      </c>
    </row>
    <row r="500" spans="1:8">
      <c r="A500">
        <v>497</v>
      </c>
      <c r="B500">
        <f>IF(SIGN('Signal Verification0'!AQ500)=SIGN('Signal Verification1'!AQ500),IF(COUNTIF(B493:B499,2)&gt;0,1,0),2)</f>
        <v>0</v>
      </c>
      <c r="C500">
        <f>IF(AND(ABS('Signal Verification0'!AG500)&gt;0,ABS('Signal Verification1'!AG500)&gt;0),IF('Signal Verification0'!AG500&gt;'Signal Verification1'!AG500,IF(ABS('Signal Verification0'!AG499)-ABS('Signal Verification1'!AG500)&gt;Constants!$B$14,IF(AND(ABS(MAX('Signal Verification0'!AG300:AG500)-'Signal Verification0'!AG500)&lt;Constants!$B$15,ABS(MIN('Signal Verification0'!AG300:AG500)-'Signal Verification0'!AG500)&lt;Constants!$B$15),2,IF(D500&gt;0,1,0)),IF(D500&gt;0,1,0)),IF(ABS('Signal Verification1'!AG499)-ABS('Signal Verification0'!AG500)&gt;Constants!$B$14,IF(AND(ABS(MAX('Signal Verification1'!AG300:AG500)-'Signal Verification1'!AG500)&lt;Constants!$B$15,ABS(MIN('Signal Verification1'!AG300:AG500)-'Signal Verification1'!AG500)&lt;Constants!$B$15),2,IF(D500&gt;0,1,0)),IF(D500&gt;0,1,0))),IF(D500&gt;0,1,0))</f>
        <v>2</v>
      </c>
      <c r="D500">
        <f>IF(C499=2,ROUND(5*1000/Constants!$B$11,0),IF(D499&gt;0,D499-1,0))</f>
        <v>100</v>
      </c>
      <c r="E500">
        <f>IF(COUNTIF($D$3:D500,2)&gt;(Constants!$B$16*(1000/150)),2,0)</f>
        <v>0</v>
      </c>
      <c r="F500">
        <f t="shared" si="7"/>
        <v>0</v>
      </c>
      <c r="G500">
        <f>IF(ABS('Signal Verification0'!AT500-'Signal Verification1'!AT500)&gt;Constants!$B$17,2,IF(H500&gt;0,1,0))</f>
        <v>2</v>
      </c>
      <c r="H500">
        <f>IF(G499=2,ROUND(Constants!$B$18*(1000/150),0),IF(H499&gt;0,H499-1,0))</f>
        <v>7</v>
      </c>
    </row>
    <row r="501" spans="1:8">
      <c r="A501">
        <v>498</v>
      </c>
      <c r="B501">
        <f>IF(SIGN('Signal Verification0'!AQ501)=SIGN('Signal Verification1'!AQ501),IF(COUNTIF(B494:B500,2)&gt;0,1,0),2)</f>
        <v>0</v>
      </c>
      <c r="C501">
        <f>IF(AND(ABS('Signal Verification0'!AG501)&gt;0,ABS('Signal Verification1'!AG501)&gt;0),IF('Signal Verification0'!AG501&gt;'Signal Verification1'!AG501,IF(ABS('Signal Verification0'!AG500)-ABS('Signal Verification1'!AG501)&gt;Constants!$B$14,IF(AND(ABS(MAX('Signal Verification0'!AG301:AG501)-'Signal Verification0'!AG501)&lt;Constants!$B$15,ABS(MIN('Signal Verification0'!AG301:AG501)-'Signal Verification0'!AG501)&lt;Constants!$B$15),2,IF(D501&gt;0,1,0)),IF(D501&gt;0,1,0)),IF(ABS('Signal Verification1'!AG500)-ABS('Signal Verification0'!AG501)&gt;Constants!$B$14,IF(AND(ABS(MAX('Signal Verification1'!AG301:AG501)-'Signal Verification1'!AG501)&lt;Constants!$B$15,ABS(MIN('Signal Verification1'!AG301:AG501)-'Signal Verification1'!AG501)&lt;Constants!$B$15),2,IF(D501&gt;0,1,0)),IF(D501&gt;0,1,0))),IF(D501&gt;0,1,0))</f>
        <v>2</v>
      </c>
      <c r="D501">
        <f>IF(C500=2,ROUND(5*1000/Constants!$B$11,0),IF(D500&gt;0,D500-1,0))</f>
        <v>100</v>
      </c>
      <c r="E501">
        <f>IF(COUNTIF($D$3:D501,2)&gt;(Constants!$B$16*(1000/150)),2,0)</f>
        <v>0</v>
      </c>
      <c r="F501">
        <f t="shared" si="7"/>
        <v>0</v>
      </c>
      <c r="G501">
        <f>IF(ABS('Signal Verification0'!AT501-'Signal Verification1'!AT501)&gt;Constants!$B$17,2,IF(H501&gt;0,1,0))</f>
        <v>2</v>
      </c>
      <c r="H501">
        <f>IF(G500=2,ROUND(Constants!$B$18*(1000/150),0),IF(H500&gt;0,H500-1,0))</f>
        <v>7</v>
      </c>
    </row>
    <row r="502" spans="1:8">
      <c r="A502">
        <v>499</v>
      </c>
      <c r="B502">
        <f>IF(SIGN('Signal Verification0'!AQ502)=SIGN('Signal Verification1'!AQ502),IF(COUNTIF(B495:B501,2)&gt;0,1,0),2)</f>
        <v>0</v>
      </c>
      <c r="C502">
        <f>IF(AND(ABS('Signal Verification0'!AG502)&gt;0,ABS('Signal Verification1'!AG502)&gt;0),IF('Signal Verification0'!AG502&gt;'Signal Verification1'!AG502,IF(ABS('Signal Verification0'!AG501)-ABS('Signal Verification1'!AG502)&gt;Constants!$B$14,IF(AND(ABS(MAX('Signal Verification0'!AG302:AG502)-'Signal Verification0'!AG502)&lt;Constants!$B$15,ABS(MIN('Signal Verification0'!AG302:AG502)-'Signal Verification0'!AG502)&lt;Constants!$B$15),2,IF(D502&gt;0,1,0)),IF(D502&gt;0,1,0)),IF(ABS('Signal Verification1'!AG501)-ABS('Signal Verification0'!AG502)&gt;Constants!$B$14,IF(AND(ABS(MAX('Signal Verification1'!AG302:AG502)-'Signal Verification1'!AG502)&lt;Constants!$B$15,ABS(MIN('Signal Verification1'!AG302:AG502)-'Signal Verification1'!AG502)&lt;Constants!$B$15),2,IF(D502&gt;0,1,0)),IF(D502&gt;0,1,0))),IF(D502&gt;0,1,0))</f>
        <v>2</v>
      </c>
      <c r="D502">
        <f>IF(C501=2,ROUND(5*1000/Constants!$B$11,0),IF(D501&gt;0,D501-1,0))</f>
        <v>100</v>
      </c>
      <c r="E502">
        <f>IF(COUNTIF($D$3:D502,2)&gt;(Constants!$B$16*(1000/150)),2,0)</f>
        <v>0</v>
      </c>
      <c r="F502">
        <f t="shared" si="7"/>
        <v>0</v>
      </c>
      <c r="G502">
        <f>IF(ABS('Signal Verification0'!AT502-'Signal Verification1'!AT502)&gt;Constants!$B$17,2,IF(H502&gt;0,1,0))</f>
        <v>2</v>
      </c>
      <c r="H502">
        <f>IF(G501=2,ROUND(Constants!$B$18*(1000/150),0),IF(H501&gt;0,H501-1,0))</f>
        <v>7</v>
      </c>
    </row>
    <row r="503" spans="1:8">
      <c r="A503">
        <v>500</v>
      </c>
      <c r="B503">
        <f>IF(SIGN('Signal Verification0'!AQ503)=SIGN('Signal Verification1'!AQ503),IF(COUNTIF(B496:B502,2)&gt;0,1,0),2)</f>
        <v>0</v>
      </c>
      <c r="C503">
        <f>IF(AND(ABS('Signal Verification0'!AG503)&gt;0,ABS('Signal Verification1'!AG503)&gt;0),IF('Signal Verification0'!AG503&gt;'Signal Verification1'!AG503,IF(ABS('Signal Verification0'!AG502)-ABS('Signal Verification1'!AG503)&gt;Constants!$B$14,IF(AND(ABS(MAX('Signal Verification0'!AG303:AG503)-'Signal Verification0'!AG503)&lt;Constants!$B$15,ABS(MIN('Signal Verification0'!AG303:AG503)-'Signal Verification0'!AG503)&lt;Constants!$B$15),2,IF(D503&gt;0,1,0)),IF(D503&gt;0,1,0)),IF(ABS('Signal Verification1'!AG502)-ABS('Signal Verification0'!AG503)&gt;Constants!$B$14,IF(AND(ABS(MAX('Signal Verification1'!AG303:AG503)-'Signal Verification1'!AG503)&lt;Constants!$B$15,ABS(MIN('Signal Verification1'!AG303:AG503)-'Signal Verification1'!AG503)&lt;Constants!$B$15),2,IF(D503&gt;0,1,0)),IF(D503&gt;0,1,0))),IF(D503&gt;0,1,0))</f>
        <v>2</v>
      </c>
      <c r="D503">
        <f>IF(C502=2,ROUND(5*1000/Constants!$B$11,0),IF(D502&gt;0,D502-1,0))</f>
        <v>100</v>
      </c>
      <c r="E503">
        <f>IF(COUNTIF($D$3:D503,2)&gt;(Constants!$B$16*(1000/150)),2,0)</f>
        <v>0</v>
      </c>
      <c r="F503">
        <f t="shared" si="7"/>
        <v>0</v>
      </c>
      <c r="G503">
        <f>IF(ABS('Signal Verification0'!AT503-'Signal Verification1'!AT503)&gt;Constants!$B$17,2,IF(H503&gt;0,1,0))</f>
        <v>2</v>
      </c>
      <c r="H503">
        <f>IF(G502=2,ROUND(Constants!$B$18*(1000/150),0),IF(H502&gt;0,H502-1,0))</f>
        <v>7</v>
      </c>
    </row>
    <row r="504" spans="1:8">
      <c r="A504">
        <v>501</v>
      </c>
      <c r="B504">
        <f>IF(SIGN('Signal Verification0'!AQ504)=SIGN('Signal Verification1'!AQ504),IF(COUNTIF(B497:B503,2)&gt;0,1,0),2)</f>
        <v>0</v>
      </c>
      <c r="C504">
        <f>IF(AND(ABS('Signal Verification0'!AG504)&gt;0,ABS('Signal Verification1'!AG504)&gt;0),IF('Signal Verification0'!AG504&gt;'Signal Verification1'!AG504,IF(ABS('Signal Verification0'!AG503)-ABS('Signal Verification1'!AG504)&gt;Constants!$B$14,IF(AND(ABS(MAX('Signal Verification0'!AG304:AG504)-'Signal Verification0'!AG504)&lt;Constants!$B$15,ABS(MIN('Signal Verification0'!AG304:AG504)-'Signal Verification0'!AG504)&lt;Constants!$B$15),2,IF(D504&gt;0,1,0)),IF(D504&gt;0,1,0)),IF(ABS('Signal Verification1'!AG503)-ABS('Signal Verification0'!AG504)&gt;Constants!$B$14,IF(AND(ABS(MAX('Signal Verification1'!AG304:AG504)-'Signal Verification1'!AG504)&lt;Constants!$B$15,ABS(MIN('Signal Verification1'!AG304:AG504)-'Signal Verification1'!AG504)&lt;Constants!$B$15),2,IF(D504&gt;0,1,0)),IF(D504&gt;0,1,0))),IF(D504&gt;0,1,0))</f>
        <v>2</v>
      </c>
      <c r="D504">
        <f>IF(C503=2,ROUND(5*1000/Constants!$B$11,0),IF(D503&gt;0,D503-1,0))</f>
        <v>100</v>
      </c>
      <c r="E504">
        <f>IF(COUNTIF($D$3:D504,2)&gt;(Constants!$B$16*(1000/150)),2,0)</f>
        <v>0</v>
      </c>
      <c r="F504">
        <f t="shared" si="7"/>
        <v>0</v>
      </c>
      <c r="G504">
        <f>IF(ABS('Signal Verification0'!AT504-'Signal Verification1'!AT504)&gt;Constants!$B$17,2,IF(H504&gt;0,1,0))</f>
        <v>2</v>
      </c>
      <c r="H504">
        <f>IF(G503=2,ROUND(Constants!$B$18*(1000/150),0),IF(H503&gt;0,H503-1,0))</f>
        <v>7</v>
      </c>
    </row>
    <row r="505" spans="1:8">
      <c r="A505">
        <v>502</v>
      </c>
      <c r="B505">
        <f>IF(SIGN('Signal Verification0'!AQ505)=SIGN('Signal Verification1'!AQ505),IF(COUNTIF(B498:B504,2)&gt;0,1,0),2)</f>
        <v>0</v>
      </c>
      <c r="C505">
        <f>IF(AND(ABS('Signal Verification0'!AG505)&gt;0,ABS('Signal Verification1'!AG505)&gt;0),IF('Signal Verification0'!AG505&gt;'Signal Verification1'!AG505,IF(ABS('Signal Verification0'!AG504)-ABS('Signal Verification1'!AG505)&gt;Constants!$B$14,IF(AND(ABS(MAX('Signal Verification0'!AG305:AG505)-'Signal Verification0'!AG505)&lt;Constants!$B$15,ABS(MIN('Signal Verification0'!AG305:AG505)-'Signal Verification0'!AG505)&lt;Constants!$B$15),2,IF(D505&gt;0,1,0)),IF(D505&gt;0,1,0)),IF(ABS('Signal Verification1'!AG504)-ABS('Signal Verification0'!AG505)&gt;Constants!$B$14,IF(AND(ABS(MAX('Signal Verification1'!AG305:AG505)-'Signal Verification1'!AG505)&lt;Constants!$B$15,ABS(MIN('Signal Verification1'!AG305:AG505)-'Signal Verification1'!AG505)&lt;Constants!$B$15),2,IF(D505&gt;0,1,0)),IF(D505&gt;0,1,0))),IF(D505&gt;0,1,0))</f>
        <v>2</v>
      </c>
      <c r="D505">
        <f>IF(C504=2,ROUND(5*1000/Constants!$B$11,0),IF(D504&gt;0,D504-1,0))</f>
        <v>100</v>
      </c>
      <c r="E505">
        <f>IF(COUNTIF($D$3:D505,2)&gt;(Constants!$B$16*(1000/150)),2,0)</f>
        <v>0</v>
      </c>
      <c r="F505">
        <f t="shared" si="7"/>
        <v>0</v>
      </c>
      <c r="G505">
        <f>IF(ABS('Signal Verification0'!AT505-'Signal Verification1'!AT505)&gt;Constants!$B$17,2,IF(H505&gt;0,1,0))</f>
        <v>2</v>
      </c>
      <c r="H505">
        <f>IF(G504=2,ROUND(Constants!$B$18*(1000/150),0),IF(H504&gt;0,H504-1,0))</f>
        <v>7</v>
      </c>
    </row>
    <row r="506" spans="1:8">
      <c r="A506">
        <v>503</v>
      </c>
      <c r="B506">
        <f>IF(SIGN('Signal Verification0'!AQ506)=SIGN('Signal Verification1'!AQ506),IF(COUNTIF(B499:B505,2)&gt;0,1,0),2)</f>
        <v>0</v>
      </c>
      <c r="C506">
        <f>IF(AND(ABS('Signal Verification0'!AG506)&gt;0,ABS('Signal Verification1'!AG506)&gt;0),IF('Signal Verification0'!AG506&gt;'Signal Verification1'!AG506,IF(ABS('Signal Verification0'!AG505)-ABS('Signal Verification1'!AG506)&gt;Constants!$B$14,IF(AND(ABS(MAX('Signal Verification0'!AG306:AG506)-'Signal Verification0'!AG506)&lt;Constants!$B$15,ABS(MIN('Signal Verification0'!AG306:AG506)-'Signal Verification0'!AG506)&lt;Constants!$B$15),2,IF(D506&gt;0,1,0)),IF(D506&gt;0,1,0)),IF(ABS('Signal Verification1'!AG505)-ABS('Signal Verification0'!AG506)&gt;Constants!$B$14,IF(AND(ABS(MAX('Signal Verification1'!AG306:AG506)-'Signal Verification1'!AG506)&lt;Constants!$B$15,ABS(MIN('Signal Verification1'!AG306:AG506)-'Signal Verification1'!AG506)&lt;Constants!$B$15),2,IF(D506&gt;0,1,0)),IF(D506&gt;0,1,0))),IF(D506&gt;0,1,0))</f>
        <v>2</v>
      </c>
      <c r="D506">
        <f>IF(C505=2,ROUND(5*1000/Constants!$B$11,0),IF(D505&gt;0,D505-1,0))</f>
        <v>100</v>
      </c>
      <c r="E506">
        <f>IF(COUNTIF($D$3:D506,2)&gt;(Constants!$B$16*(1000/150)),2,0)</f>
        <v>0</v>
      </c>
      <c r="F506">
        <f t="shared" si="7"/>
        <v>0</v>
      </c>
      <c r="G506">
        <f>IF(ABS('Signal Verification0'!AT506-'Signal Verification1'!AT506)&gt;Constants!$B$17,2,IF(H506&gt;0,1,0))</f>
        <v>2</v>
      </c>
      <c r="H506">
        <f>IF(G505=2,ROUND(Constants!$B$18*(1000/150),0),IF(H505&gt;0,H505-1,0))</f>
        <v>7</v>
      </c>
    </row>
    <row r="507" spans="1:8">
      <c r="A507">
        <v>504</v>
      </c>
      <c r="B507">
        <f>IF(SIGN('Signal Verification0'!AQ507)=SIGN('Signal Verification1'!AQ507),IF(COUNTIF(B500:B506,2)&gt;0,1,0),2)</f>
        <v>0</v>
      </c>
      <c r="C507">
        <f>IF(AND(ABS('Signal Verification0'!AG507)&gt;0,ABS('Signal Verification1'!AG507)&gt;0),IF('Signal Verification0'!AG507&gt;'Signal Verification1'!AG507,IF(ABS('Signal Verification0'!AG506)-ABS('Signal Verification1'!AG507)&gt;Constants!$B$14,IF(AND(ABS(MAX('Signal Verification0'!AG307:AG507)-'Signal Verification0'!AG507)&lt;Constants!$B$15,ABS(MIN('Signal Verification0'!AG307:AG507)-'Signal Verification0'!AG507)&lt;Constants!$B$15),2,IF(D507&gt;0,1,0)),IF(D507&gt;0,1,0)),IF(ABS('Signal Verification1'!AG506)-ABS('Signal Verification0'!AG507)&gt;Constants!$B$14,IF(AND(ABS(MAX('Signal Verification1'!AG307:AG507)-'Signal Verification1'!AG507)&lt;Constants!$B$15,ABS(MIN('Signal Verification1'!AG307:AG507)-'Signal Verification1'!AG507)&lt;Constants!$B$15),2,IF(D507&gt;0,1,0)),IF(D507&gt;0,1,0))),IF(D507&gt;0,1,0))</f>
        <v>2</v>
      </c>
      <c r="D507">
        <f>IF(C506=2,ROUND(5*1000/Constants!$B$11,0),IF(D506&gt;0,D506-1,0))</f>
        <v>100</v>
      </c>
      <c r="E507">
        <f>IF(COUNTIF($D$3:D507,2)&gt;(Constants!$B$16*(1000/150)),2,0)</f>
        <v>0</v>
      </c>
      <c r="F507">
        <f t="shared" si="7"/>
        <v>0</v>
      </c>
      <c r="G507">
        <f>IF(ABS('Signal Verification0'!AT507-'Signal Verification1'!AT507)&gt;Constants!$B$17,2,IF(H507&gt;0,1,0))</f>
        <v>2</v>
      </c>
      <c r="H507">
        <f>IF(G506=2,ROUND(Constants!$B$18*(1000/150),0),IF(H506&gt;0,H506-1,0))</f>
        <v>7</v>
      </c>
    </row>
    <row r="508" spans="1:8">
      <c r="A508">
        <v>505</v>
      </c>
      <c r="B508">
        <f>IF(SIGN('Signal Verification0'!AQ508)=SIGN('Signal Verification1'!AQ508),IF(COUNTIF(B501:B507,2)&gt;0,1,0),2)</f>
        <v>0</v>
      </c>
      <c r="C508">
        <f>IF(AND(ABS('Signal Verification0'!AG508)&gt;0,ABS('Signal Verification1'!AG508)&gt;0),IF('Signal Verification0'!AG508&gt;'Signal Verification1'!AG508,IF(ABS('Signal Verification0'!AG507)-ABS('Signal Verification1'!AG508)&gt;Constants!$B$14,IF(AND(ABS(MAX('Signal Verification0'!AG308:AG508)-'Signal Verification0'!AG508)&lt;Constants!$B$15,ABS(MIN('Signal Verification0'!AG308:AG508)-'Signal Verification0'!AG508)&lt;Constants!$B$15),2,IF(D508&gt;0,1,0)),IF(D508&gt;0,1,0)),IF(ABS('Signal Verification1'!AG507)-ABS('Signal Verification0'!AG508)&gt;Constants!$B$14,IF(AND(ABS(MAX('Signal Verification1'!AG308:AG508)-'Signal Verification1'!AG508)&lt;Constants!$B$15,ABS(MIN('Signal Verification1'!AG308:AG508)-'Signal Verification1'!AG508)&lt;Constants!$B$15),2,IF(D508&gt;0,1,0)),IF(D508&gt;0,1,0))),IF(D508&gt;0,1,0))</f>
        <v>2</v>
      </c>
      <c r="D508">
        <f>IF(C507=2,ROUND(5*1000/Constants!$B$11,0),IF(D507&gt;0,D507-1,0))</f>
        <v>100</v>
      </c>
      <c r="E508">
        <f>IF(COUNTIF($D$3:D508,2)&gt;(Constants!$B$16*(1000/150)),2,0)</f>
        <v>0</v>
      </c>
      <c r="F508">
        <f t="shared" si="7"/>
        <v>0</v>
      </c>
      <c r="G508">
        <f>IF(ABS('Signal Verification0'!AT508-'Signal Verification1'!AT508)&gt;Constants!$B$17,2,IF(H508&gt;0,1,0))</f>
        <v>2</v>
      </c>
      <c r="H508">
        <f>IF(G507=2,ROUND(Constants!$B$18*(1000/150),0),IF(H507&gt;0,H507-1,0))</f>
        <v>7</v>
      </c>
    </row>
    <row r="509" spans="1:8">
      <c r="A509">
        <v>506</v>
      </c>
      <c r="B509">
        <f>IF(SIGN('Signal Verification0'!AQ509)=SIGN('Signal Verification1'!AQ509),IF(COUNTIF(B502:B508,2)&gt;0,1,0),2)</f>
        <v>0</v>
      </c>
      <c r="C509">
        <f>IF(AND(ABS('Signal Verification0'!AG509)&gt;0,ABS('Signal Verification1'!AG509)&gt;0),IF('Signal Verification0'!AG509&gt;'Signal Verification1'!AG509,IF(ABS('Signal Verification0'!AG508)-ABS('Signal Verification1'!AG509)&gt;Constants!$B$14,IF(AND(ABS(MAX('Signal Verification0'!AG309:AG509)-'Signal Verification0'!AG509)&lt;Constants!$B$15,ABS(MIN('Signal Verification0'!AG309:AG509)-'Signal Verification0'!AG509)&lt;Constants!$B$15),2,IF(D509&gt;0,1,0)),IF(D509&gt;0,1,0)),IF(ABS('Signal Verification1'!AG508)-ABS('Signal Verification0'!AG509)&gt;Constants!$B$14,IF(AND(ABS(MAX('Signal Verification1'!AG309:AG509)-'Signal Verification1'!AG509)&lt;Constants!$B$15,ABS(MIN('Signal Verification1'!AG309:AG509)-'Signal Verification1'!AG509)&lt;Constants!$B$15),2,IF(D509&gt;0,1,0)),IF(D509&gt;0,1,0))),IF(D509&gt;0,1,0))</f>
        <v>2</v>
      </c>
      <c r="D509">
        <f>IF(C508=2,ROUND(5*1000/Constants!$B$11,0),IF(D508&gt;0,D508-1,0))</f>
        <v>100</v>
      </c>
      <c r="E509">
        <f>IF(COUNTIF($D$3:D509,2)&gt;(Constants!$B$16*(1000/150)),2,0)</f>
        <v>0</v>
      </c>
      <c r="F509">
        <f t="shared" si="7"/>
        <v>0</v>
      </c>
      <c r="G509">
        <f>IF(ABS('Signal Verification0'!AT509-'Signal Verification1'!AT509)&gt;Constants!$B$17,2,IF(H509&gt;0,1,0))</f>
        <v>2</v>
      </c>
      <c r="H509">
        <f>IF(G508=2,ROUND(Constants!$B$18*(1000/150),0),IF(H508&gt;0,H508-1,0))</f>
        <v>7</v>
      </c>
    </row>
    <row r="510" spans="1:8">
      <c r="A510">
        <v>507</v>
      </c>
      <c r="B510">
        <f>IF(SIGN('Signal Verification0'!AQ510)=SIGN('Signal Verification1'!AQ510),IF(COUNTIF(B503:B509,2)&gt;0,1,0),2)</f>
        <v>0</v>
      </c>
      <c r="C510">
        <f>IF(AND(ABS('Signal Verification0'!AG510)&gt;0,ABS('Signal Verification1'!AG510)&gt;0),IF('Signal Verification0'!AG510&gt;'Signal Verification1'!AG510,IF(ABS('Signal Verification0'!AG509)-ABS('Signal Verification1'!AG510)&gt;Constants!$B$14,IF(AND(ABS(MAX('Signal Verification0'!AG310:AG510)-'Signal Verification0'!AG510)&lt;Constants!$B$15,ABS(MIN('Signal Verification0'!AG310:AG510)-'Signal Verification0'!AG510)&lt;Constants!$B$15),2,IF(D510&gt;0,1,0)),IF(D510&gt;0,1,0)),IF(ABS('Signal Verification1'!AG509)-ABS('Signal Verification0'!AG510)&gt;Constants!$B$14,IF(AND(ABS(MAX('Signal Verification1'!AG310:AG510)-'Signal Verification1'!AG510)&lt;Constants!$B$15,ABS(MIN('Signal Verification1'!AG310:AG510)-'Signal Verification1'!AG510)&lt;Constants!$B$15),2,IF(D510&gt;0,1,0)),IF(D510&gt;0,1,0))),IF(D510&gt;0,1,0))</f>
        <v>2</v>
      </c>
      <c r="D510">
        <f>IF(C509=2,ROUND(5*1000/Constants!$B$11,0),IF(D509&gt;0,D509-1,0))</f>
        <v>100</v>
      </c>
      <c r="E510">
        <f>IF(COUNTIF($D$3:D510,2)&gt;(Constants!$B$16*(1000/150)),2,0)</f>
        <v>0</v>
      </c>
      <c r="F510">
        <f t="shared" si="7"/>
        <v>0</v>
      </c>
      <c r="G510">
        <f>IF(ABS('Signal Verification0'!AT510-'Signal Verification1'!AT510)&gt;Constants!$B$17,2,IF(H510&gt;0,1,0))</f>
        <v>2</v>
      </c>
      <c r="H510">
        <f>IF(G509=2,ROUND(Constants!$B$18*(1000/150),0),IF(H509&gt;0,H509-1,0))</f>
        <v>7</v>
      </c>
    </row>
    <row r="511" spans="1:8">
      <c r="A511">
        <v>508</v>
      </c>
      <c r="B511">
        <f>IF(SIGN('Signal Verification0'!AQ511)=SIGN('Signal Verification1'!AQ511),IF(COUNTIF(B504:B510,2)&gt;0,1,0),2)</f>
        <v>0</v>
      </c>
      <c r="C511">
        <f>IF(AND(ABS('Signal Verification0'!AG511)&gt;0,ABS('Signal Verification1'!AG511)&gt;0),IF('Signal Verification0'!AG511&gt;'Signal Verification1'!AG511,IF(ABS('Signal Verification0'!AG510)-ABS('Signal Verification1'!AG511)&gt;Constants!$B$14,IF(AND(ABS(MAX('Signal Verification0'!AG311:AG511)-'Signal Verification0'!AG511)&lt;Constants!$B$15,ABS(MIN('Signal Verification0'!AG311:AG511)-'Signal Verification0'!AG511)&lt;Constants!$B$15),2,IF(D511&gt;0,1,0)),IF(D511&gt;0,1,0)),IF(ABS('Signal Verification1'!AG510)-ABS('Signal Verification0'!AG511)&gt;Constants!$B$14,IF(AND(ABS(MAX('Signal Verification1'!AG311:AG511)-'Signal Verification1'!AG511)&lt;Constants!$B$15,ABS(MIN('Signal Verification1'!AG311:AG511)-'Signal Verification1'!AG511)&lt;Constants!$B$15),2,IF(D511&gt;0,1,0)),IF(D511&gt;0,1,0))),IF(D511&gt;0,1,0))</f>
        <v>2</v>
      </c>
      <c r="D511">
        <f>IF(C510=2,ROUND(5*1000/Constants!$B$11,0),IF(D510&gt;0,D510-1,0))</f>
        <v>100</v>
      </c>
      <c r="E511">
        <f>IF(COUNTIF($D$3:D511,2)&gt;(Constants!$B$16*(1000/150)),2,0)</f>
        <v>0</v>
      </c>
      <c r="F511">
        <f t="shared" si="7"/>
        <v>0</v>
      </c>
      <c r="G511">
        <f>IF(ABS('Signal Verification0'!AT511-'Signal Verification1'!AT511)&gt;Constants!$B$17,2,IF(H511&gt;0,1,0))</f>
        <v>2</v>
      </c>
      <c r="H511">
        <f>IF(G510=2,ROUND(Constants!$B$18*(1000/150),0),IF(H510&gt;0,H510-1,0))</f>
        <v>7</v>
      </c>
    </row>
    <row r="512" spans="1:8">
      <c r="A512">
        <v>509</v>
      </c>
      <c r="B512">
        <f>IF(SIGN('Signal Verification0'!AQ512)=SIGN('Signal Verification1'!AQ512),IF(COUNTIF(B505:B511,2)&gt;0,1,0),2)</f>
        <v>0</v>
      </c>
      <c r="C512">
        <f>IF(AND(ABS('Signal Verification0'!AG512)&gt;0,ABS('Signal Verification1'!AG512)&gt;0),IF('Signal Verification0'!AG512&gt;'Signal Verification1'!AG512,IF(ABS('Signal Verification0'!AG511)-ABS('Signal Verification1'!AG512)&gt;Constants!$B$14,IF(AND(ABS(MAX('Signal Verification0'!AG312:AG512)-'Signal Verification0'!AG512)&lt;Constants!$B$15,ABS(MIN('Signal Verification0'!AG312:AG512)-'Signal Verification0'!AG512)&lt;Constants!$B$15),2,IF(D512&gt;0,1,0)),IF(D512&gt;0,1,0)),IF(ABS('Signal Verification1'!AG511)-ABS('Signal Verification0'!AG512)&gt;Constants!$B$14,IF(AND(ABS(MAX('Signal Verification1'!AG312:AG512)-'Signal Verification1'!AG512)&lt;Constants!$B$15,ABS(MIN('Signal Verification1'!AG312:AG512)-'Signal Verification1'!AG512)&lt;Constants!$B$15),2,IF(D512&gt;0,1,0)),IF(D512&gt;0,1,0))),IF(D512&gt;0,1,0))</f>
        <v>2</v>
      </c>
      <c r="D512">
        <f>IF(C511=2,ROUND(5*1000/Constants!$B$11,0),IF(D511&gt;0,D511-1,0))</f>
        <v>100</v>
      </c>
      <c r="E512">
        <f>IF(COUNTIF($D$3:D512,2)&gt;(Constants!$B$16*(1000/150)),2,0)</f>
        <v>0</v>
      </c>
      <c r="F512">
        <f t="shared" si="7"/>
        <v>0</v>
      </c>
      <c r="G512">
        <f>IF(ABS('Signal Verification0'!AT512-'Signal Verification1'!AT512)&gt;Constants!$B$17,2,IF(H512&gt;0,1,0))</f>
        <v>2</v>
      </c>
      <c r="H512">
        <f>IF(G511=2,ROUND(Constants!$B$18*(1000/150),0),IF(H511&gt;0,H511-1,0))</f>
        <v>7</v>
      </c>
    </row>
    <row r="513" spans="1:8">
      <c r="A513">
        <v>510</v>
      </c>
      <c r="B513">
        <f>IF(SIGN('Signal Verification0'!AQ513)=SIGN('Signal Verification1'!AQ513),IF(COUNTIF(B506:B512,2)&gt;0,1,0),2)</f>
        <v>0</v>
      </c>
      <c r="C513">
        <f>IF(AND(ABS('Signal Verification0'!AG513)&gt;0,ABS('Signal Verification1'!AG513)&gt;0),IF('Signal Verification0'!AG513&gt;'Signal Verification1'!AG513,IF(ABS('Signal Verification0'!AG512)-ABS('Signal Verification1'!AG513)&gt;Constants!$B$14,IF(AND(ABS(MAX('Signal Verification0'!AG313:AG513)-'Signal Verification0'!AG513)&lt;Constants!$B$15,ABS(MIN('Signal Verification0'!AG313:AG513)-'Signal Verification0'!AG513)&lt;Constants!$B$15),2,IF(D513&gt;0,1,0)),IF(D513&gt;0,1,0)),IF(ABS('Signal Verification1'!AG512)-ABS('Signal Verification0'!AG513)&gt;Constants!$B$14,IF(AND(ABS(MAX('Signal Verification1'!AG313:AG513)-'Signal Verification1'!AG513)&lt;Constants!$B$15,ABS(MIN('Signal Verification1'!AG313:AG513)-'Signal Verification1'!AG513)&lt;Constants!$B$15),2,IF(D513&gt;0,1,0)),IF(D513&gt;0,1,0))),IF(D513&gt;0,1,0))</f>
        <v>2</v>
      </c>
      <c r="D513">
        <f>IF(C512=2,ROUND(5*1000/Constants!$B$11,0),IF(D512&gt;0,D512-1,0))</f>
        <v>100</v>
      </c>
      <c r="E513">
        <f>IF(COUNTIF($D$3:D513,2)&gt;(Constants!$B$16*(1000/150)),2,0)</f>
        <v>0</v>
      </c>
      <c r="F513">
        <f t="shared" si="7"/>
        <v>0</v>
      </c>
      <c r="G513">
        <f>IF(ABS('Signal Verification0'!AT513-'Signal Verification1'!AT513)&gt;Constants!$B$17,2,IF(H513&gt;0,1,0))</f>
        <v>2</v>
      </c>
      <c r="H513">
        <f>IF(G512=2,ROUND(Constants!$B$18*(1000/150),0),IF(H512&gt;0,H512-1,0))</f>
        <v>7</v>
      </c>
    </row>
    <row r="514" spans="1:8">
      <c r="A514">
        <v>511</v>
      </c>
      <c r="B514">
        <f>IF(SIGN('Signal Verification0'!AQ514)=SIGN('Signal Verification1'!AQ514),IF(COUNTIF(B507:B513,2)&gt;0,1,0),2)</f>
        <v>0</v>
      </c>
      <c r="C514">
        <f>IF(AND(ABS('Signal Verification0'!AG514)&gt;0,ABS('Signal Verification1'!AG514)&gt;0),IF('Signal Verification0'!AG514&gt;'Signal Verification1'!AG514,IF(ABS('Signal Verification0'!AG513)-ABS('Signal Verification1'!AG514)&gt;Constants!$B$14,IF(AND(ABS(MAX('Signal Verification0'!AG314:AG514)-'Signal Verification0'!AG514)&lt;Constants!$B$15,ABS(MIN('Signal Verification0'!AG314:AG514)-'Signal Verification0'!AG514)&lt;Constants!$B$15),2,IF(D514&gt;0,1,0)),IF(D514&gt;0,1,0)),IF(ABS('Signal Verification1'!AG513)-ABS('Signal Verification0'!AG514)&gt;Constants!$B$14,IF(AND(ABS(MAX('Signal Verification1'!AG314:AG514)-'Signal Verification1'!AG514)&lt;Constants!$B$15,ABS(MIN('Signal Verification1'!AG314:AG514)-'Signal Verification1'!AG514)&lt;Constants!$B$15),2,IF(D514&gt;0,1,0)),IF(D514&gt;0,1,0))),IF(D514&gt;0,1,0))</f>
        <v>2</v>
      </c>
      <c r="D514">
        <f>IF(C513=2,ROUND(5*1000/Constants!$B$11,0),IF(D513&gt;0,D513-1,0))</f>
        <v>100</v>
      </c>
      <c r="E514">
        <f>IF(COUNTIF($D$3:D514,2)&gt;(Constants!$B$16*(1000/150)),2,0)</f>
        <v>0</v>
      </c>
      <c r="F514">
        <f t="shared" si="7"/>
        <v>0</v>
      </c>
      <c r="G514">
        <f>IF(ABS('Signal Verification0'!AT514-'Signal Verification1'!AT514)&gt;Constants!$B$17,2,IF(H514&gt;0,1,0))</f>
        <v>2</v>
      </c>
      <c r="H514">
        <f>IF(G513=2,ROUND(Constants!$B$18*(1000/150),0),IF(H513&gt;0,H513-1,0))</f>
        <v>7</v>
      </c>
    </row>
    <row r="515" spans="1:8">
      <c r="A515">
        <v>512</v>
      </c>
      <c r="B515">
        <f>IF(SIGN('Signal Verification0'!AQ515)=SIGN('Signal Verification1'!AQ515),IF(COUNTIF(B508:B514,2)&gt;0,1,0),2)</f>
        <v>0</v>
      </c>
      <c r="C515">
        <f>IF(AND(ABS('Signal Verification0'!AG515)&gt;0,ABS('Signal Verification1'!AG515)&gt;0),IF('Signal Verification0'!AG515&gt;'Signal Verification1'!AG515,IF(ABS('Signal Verification0'!AG514)-ABS('Signal Verification1'!AG515)&gt;Constants!$B$14,IF(AND(ABS(MAX('Signal Verification0'!AG315:AG515)-'Signal Verification0'!AG515)&lt;Constants!$B$15,ABS(MIN('Signal Verification0'!AG315:AG515)-'Signal Verification0'!AG515)&lt;Constants!$B$15),2,IF(D515&gt;0,1,0)),IF(D515&gt;0,1,0)),IF(ABS('Signal Verification1'!AG514)-ABS('Signal Verification0'!AG515)&gt;Constants!$B$14,IF(AND(ABS(MAX('Signal Verification1'!AG315:AG515)-'Signal Verification1'!AG515)&lt;Constants!$B$15,ABS(MIN('Signal Verification1'!AG315:AG515)-'Signal Verification1'!AG515)&lt;Constants!$B$15),2,IF(D515&gt;0,1,0)),IF(D515&gt;0,1,0))),IF(D515&gt;0,1,0))</f>
        <v>2</v>
      </c>
      <c r="D515">
        <f>IF(C514=2,ROUND(5*1000/Constants!$B$11,0),IF(D514&gt;0,D514-1,0))</f>
        <v>100</v>
      </c>
      <c r="E515">
        <f>IF(COUNTIF($D$3:D515,2)&gt;(Constants!$B$16*(1000/150)),2,0)</f>
        <v>0</v>
      </c>
      <c r="F515">
        <f t="shared" si="7"/>
        <v>0</v>
      </c>
      <c r="G515">
        <f>IF(ABS('Signal Verification0'!AT515-'Signal Verification1'!AT515)&gt;Constants!$B$17,2,IF(H515&gt;0,1,0))</f>
        <v>2</v>
      </c>
      <c r="H515">
        <f>IF(G514=2,ROUND(Constants!$B$18*(1000/150),0),IF(H514&gt;0,H514-1,0))</f>
        <v>7</v>
      </c>
    </row>
    <row r="516" spans="1:8">
      <c r="A516">
        <v>513</v>
      </c>
      <c r="B516">
        <f>IF(SIGN('Signal Verification0'!AQ516)=SIGN('Signal Verification1'!AQ516),IF(COUNTIF(B509:B515,2)&gt;0,1,0),2)</f>
        <v>0</v>
      </c>
      <c r="C516">
        <f>IF(AND(ABS('Signal Verification0'!AG516)&gt;0,ABS('Signal Verification1'!AG516)&gt;0),IF('Signal Verification0'!AG516&gt;'Signal Verification1'!AG516,IF(ABS('Signal Verification0'!AG515)-ABS('Signal Verification1'!AG516)&gt;Constants!$B$14,IF(AND(ABS(MAX('Signal Verification0'!AG316:AG516)-'Signal Verification0'!AG516)&lt;Constants!$B$15,ABS(MIN('Signal Verification0'!AG316:AG516)-'Signal Verification0'!AG516)&lt;Constants!$B$15),2,IF(D516&gt;0,1,0)),IF(D516&gt;0,1,0)),IF(ABS('Signal Verification1'!AG515)-ABS('Signal Verification0'!AG516)&gt;Constants!$B$14,IF(AND(ABS(MAX('Signal Verification1'!AG316:AG516)-'Signal Verification1'!AG516)&lt;Constants!$B$15,ABS(MIN('Signal Verification1'!AG316:AG516)-'Signal Verification1'!AG516)&lt;Constants!$B$15),2,IF(D516&gt;0,1,0)),IF(D516&gt;0,1,0))),IF(D516&gt;0,1,0))</f>
        <v>2</v>
      </c>
      <c r="D516">
        <f>IF(C515=2,ROUND(5*1000/Constants!$B$11,0),IF(D515&gt;0,D515-1,0))</f>
        <v>100</v>
      </c>
      <c r="E516">
        <f>IF(COUNTIF($D$3:D516,2)&gt;(Constants!$B$16*(1000/150)),2,0)</f>
        <v>0</v>
      </c>
      <c r="F516">
        <f t="shared" si="7"/>
        <v>0</v>
      </c>
      <c r="G516">
        <f>IF(ABS('Signal Verification0'!AT516-'Signal Verification1'!AT516)&gt;Constants!$B$17,2,IF(H516&gt;0,1,0))</f>
        <v>2</v>
      </c>
      <c r="H516">
        <f>IF(G515=2,ROUND(Constants!$B$18*(1000/150),0),IF(H515&gt;0,H515-1,0))</f>
        <v>7</v>
      </c>
    </row>
    <row r="517" spans="1:8">
      <c r="A517">
        <v>514</v>
      </c>
      <c r="B517">
        <f>IF(SIGN('Signal Verification0'!AQ517)=SIGN('Signal Verification1'!AQ517),IF(COUNTIF(B510:B516,2)&gt;0,1,0),2)</f>
        <v>0</v>
      </c>
      <c r="C517">
        <f>IF(AND(ABS('Signal Verification0'!AG517)&gt;0,ABS('Signal Verification1'!AG517)&gt;0),IF('Signal Verification0'!AG517&gt;'Signal Verification1'!AG517,IF(ABS('Signal Verification0'!AG516)-ABS('Signal Verification1'!AG517)&gt;Constants!$B$14,IF(AND(ABS(MAX('Signal Verification0'!AG317:AG517)-'Signal Verification0'!AG517)&lt;Constants!$B$15,ABS(MIN('Signal Verification0'!AG317:AG517)-'Signal Verification0'!AG517)&lt;Constants!$B$15),2,IF(D517&gt;0,1,0)),IF(D517&gt;0,1,0)),IF(ABS('Signal Verification1'!AG516)-ABS('Signal Verification0'!AG517)&gt;Constants!$B$14,IF(AND(ABS(MAX('Signal Verification1'!AG317:AG517)-'Signal Verification1'!AG517)&lt;Constants!$B$15,ABS(MIN('Signal Verification1'!AG317:AG517)-'Signal Verification1'!AG517)&lt;Constants!$B$15),2,IF(D517&gt;0,1,0)),IF(D517&gt;0,1,0))),IF(D517&gt;0,1,0))</f>
        <v>2</v>
      </c>
      <c r="D517">
        <f>IF(C516=2,ROUND(5*1000/Constants!$B$11,0),IF(D516&gt;0,D516-1,0))</f>
        <v>100</v>
      </c>
      <c r="E517">
        <f>IF(COUNTIF($D$3:D517,2)&gt;(Constants!$B$16*(1000/150)),2,0)</f>
        <v>0</v>
      </c>
      <c r="F517">
        <f t="shared" ref="F517:F580" si="8">IF(OR(F516=2,E517=2),2,0)</f>
        <v>0</v>
      </c>
      <c r="G517">
        <f>IF(ABS('Signal Verification0'!AT517-'Signal Verification1'!AT517)&gt;Constants!$B$17,2,IF(H517&gt;0,1,0))</f>
        <v>2</v>
      </c>
      <c r="H517">
        <f>IF(G516=2,ROUND(Constants!$B$18*(1000/150),0),IF(H516&gt;0,H516-1,0))</f>
        <v>7</v>
      </c>
    </row>
    <row r="518" spans="1:8">
      <c r="A518">
        <v>515</v>
      </c>
      <c r="B518">
        <f>IF(SIGN('Signal Verification0'!AQ518)=SIGN('Signal Verification1'!AQ518),IF(COUNTIF(B511:B517,2)&gt;0,1,0),2)</f>
        <v>0</v>
      </c>
      <c r="C518">
        <f>IF(AND(ABS('Signal Verification0'!AG518)&gt;0,ABS('Signal Verification1'!AG518)&gt;0),IF('Signal Verification0'!AG518&gt;'Signal Verification1'!AG518,IF(ABS('Signal Verification0'!AG517)-ABS('Signal Verification1'!AG518)&gt;Constants!$B$14,IF(AND(ABS(MAX('Signal Verification0'!AG318:AG518)-'Signal Verification0'!AG518)&lt;Constants!$B$15,ABS(MIN('Signal Verification0'!AG318:AG518)-'Signal Verification0'!AG518)&lt;Constants!$B$15),2,IF(D518&gt;0,1,0)),IF(D518&gt;0,1,0)),IF(ABS('Signal Verification1'!AG517)-ABS('Signal Verification0'!AG518)&gt;Constants!$B$14,IF(AND(ABS(MAX('Signal Verification1'!AG318:AG518)-'Signal Verification1'!AG518)&lt;Constants!$B$15,ABS(MIN('Signal Verification1'!AG318:AG518)-'Signal Verification1'!AG518)&lt;Constants!$B$15),2,IF(D518&gt;0,1,0)),IF(D518&gt;0,1,0))),IF(D518&gt;0,1,0))</f>
        <v>2</v>
      </c>
      <c r="D518">
        <f>IF(C517=2,ROUND(5*1000/Constants!$B$11,0),IF(D517&gt;0,D517-1,0))</f>
        <v>100</v>
      </c>
      <c r="E518">
        <f>IF(COUNTIF($D$3:D518,2)&gt;(Constants!$B$16*(1000/150)),2,0)</f>
        <v>0</v>
      </c>
      <c r="F518">
        <f t="shared" si="8"/>
        <v>0</v>
      </c>
      <c r="G518">
        <f>IF(ABS('Signal Verification0'!AT518-'Signal Verification1'!AT518)&gt;Constants!$B$17,2,IF(H518&gt;0,1,0))</f>
        <v>2</v>
      </c>
      <c r="H518">
        <f>IF(G517=2,ROUND(Constants!$B$18*(1000/150),0),IF(H517&gt;0,H517-1,0))</f>
        <v>7</v>
      </c>
    </row>
    <row r="519" spans="1:8">
      <c r="A519">
        <v>516</v>
      </c>
      <c r="B519">
        <f>IF(SIGN('Signal Verification0'!AQ519)=SIGN('Signal Verification1'!AQ519),IF(COUNTIF(B512:B518,2)&gt;0,1,0),2)</f>
        <v>0</v>
      </c>
      <c r="C519">
        <f>IF(AND(ABS('Signal Verification0'!AG519)&gt;0,ABS('Signal Verification1'!AG519)&gt;0),IF('Signal Verification0'!AG519&gt;'Signal Verification1'!AG519,IF(ABS('Signal Verification0'!AG518)-ABS('Signal Verification1'!AG519)&gt;Constants!$B$14,IF(AND(ABS(MAX('Signal Verification0'!AG319:AG519)-'Signal Verification0'!AG519)&lt;Constants!$B$15,ABS(MIN('Signal Verification0'!AG319:AG519)-'Signal Verification0'!AG519)&lt;Constants!$B$15),2,IF(D519&gt;0,1,0)),IF(D519&gt;0,1,0)),IF(ABS('Signal Verification1'!AG518)-ABS('Signal Verification0'!AG519)&gt;Constants!$B$14,IF(AND(ABS(MAX('Signal Verification1'!AG319:AG519)-'Signal Verification1'!AG519)&lt;Constants!$B$15,ABS(MIN('Signal Verification1'!AG319:AG519)-'Signal Verification1'!AG519)&lt;Constants!$B$15),2,IF(D519&gt;0,1,0)),IF(D519&gt;0,1,0))),IF(D519&gt;0,1,0))</f>
        <v>2</v>
      </c>
      <c r="D519">
        <f>IF(C518=2,ROUND(5*1000/Constants!$B$11,0),IF(D518&gt;0,D518-1,0))</f>
        <v>100</v>
      </c>
      <c r="E519">
        <f>IF(COUNTIF($D$3:D519,2)&gt;(Constants!$B$16*(1000/150)),2,0)</f>
        <v>0</v>
      </c>
      <c r="F519">
        <f t="shared" si="8"/>
        <v>0</v>
      </c>
      <c r="G519">
        <f>IF(ABS('Signal Verification0'!AT519-'Signal Verification1'!AT519)&gt;Constants!$B$17,2,IF(H519&gt;0,1,0))</f>
        <v>2</v>
      </c>
      <c r="H519">
        <f>IF(G518=2,ROUND(Constants!$B$18*(1000/150),0),IF(H518&gt;0,H518-1,0))</f>
        <v>7</v>
      </c>
    </row>
    <row r="520" spans="1:8">
      <c r="A520">
        <v>517</v>
      </c>
      <c r="B520">
        <f>IF(SIGN('Signal Verification0'!AQ520)=SIGN('Signal Verification1'!AQ520),IF(COUNTIF(B513:B519,2)&gt;0,1,0),2)</f>
        <v>0</v>
      </c>
      <c r="C520">
        <f>IF(AND(ABS('Signal Verification0'!AG520)&gt;0,ABS('Signal Verification1'!AG520)&gt;0),IF('Signal Verification0'!AG520&gt;'Signal Verification1'!AG520,IF(ABS('Signal Verification0'!AG519)-ABS('Signal Verification1'!AG520)&gt;Constants!$B$14,IF(AND(ABS(MAX('Signal Verification0'!AG320:AG520)-'Signal Verification0'!AG520)&lt;Constants!$B$15,ABS(MIN('Signal Verification0'!AG320:AG520)-'Signal Verification0'!AG520)&lt;Constants!$B$15),2,IF(D520&gt;0,1,0)),IF(D520&gt;0,1,0)),IF(ABS('Signal Verification1'!AG519)-ABS('Signal Verification0'!AG520)&gt;Constants!$B$14,IF(AND(ABS(MAX('Signal Verification1'!AG320:AG520)-'Signal Verification1'!AG520)&lt;Constants!$B$15,ABS(MIN('Signal Verification1'!AG320:AG520)-'Signal Verification1'!AG520)&lt;Constants!$B$15),2,IF(D520&gt;0,1,0)),IF(D520&gt;0,1,0))),IF(D520&gt;0,1,0))</f>
        <v>2</v>
      </c>
      <c r="D520">
        <f>IF(C519=2,ROUND(5*1000/Constants!$B$11,0),IF(D519&gt;0,D519-1,0))</f>
        <v>100</v>
      </c>
      <c r="E520">
        <f>IF(COUNTIF($D$3:D520,2)&gt;(Constants!$B$16*(1000/150)),2,0)</f>
        <v>0</v>
      </c>
      <c r="F520">
        <f t="shared" si="8"/>
        <v>0</v>
      </c>
      <c r="G520">
        <f>IF(ABS('Signal Verification0'!AT520-'Signal Verification1'!AT520)&gt;Constants!$B$17,2,IF(H520&gt;0,1,0))</f>
        <v>2</v>
      </c>
      <c r="H520">
        <f>IF(G519=2,ROUND(Constants!$B$18*(1000/150),0),IF(H519&gt;0,H519-1,0))</f>
        <v>7</v>
      </c>
    </row>
    <row r="521" spans="1:8">
      <c r="A521">
        <v>518</v>
      </c>
      <c r="B521">
        <f>IF(SIGN('Signal Verification0'!AQ521)=SIGN('Signal Verification1'!AQ521),IF(COUNTIF(B514:B520,2)&gt;0,1,0),2)</f>
        <v>0</v>
      </c>
      <c r="C521">
        <f>IF(AND(ABS('Signal Verification0'!AG521)&gt;0,ABS('Signal Verification1'!AG521)&gt;0),IF('Signal Verification0'!AG521&gt;'Signal Verification1'!AG521,IF(ABS('Signal Verification0'!AG520)-ABS('Signal Verification1'!AG521)&gt;Constants!$B$14,IF(AND(ABS(MAX('Signal Verification0'!AG321:AG521)-'Signal Verification0'!AG521)&lt;Constants!$B$15,ABS(MIN('Signal Verification0'!AG321:AG521)-'Signal Verification0'!AG521)&lt;Constants!$B$15),2,IF(D521&gt;0,1,0)),IF(D521&gt;0,1,0)),IF(ABS('Signal Verification1'!AG520)-ABS('Signal Verification0'!AG521)&gt;Constants!$B$14,IF(AND(ABS(MAX('Signal Verification1'!AG321:AG521)-'Signal Verification1'!AG521)&lt;Constants!$B$15,ABS(MIN('Signal Verification1'!AG321:AG521)-'Signal Verification1'!AG521)&lt;Constants!$B$15),2,IF(D521&gt;0,1,0)),IF(D521&gt;0,1,0))),IF(D521&gt;0,1,0))</f>
        <v>2</v>
      </c>
      <c r="D521">
        <f>IF(C520=2,ROUND(5*1000/Constants!$B$11,0),IF(D520&gt;0,D520-1,0))</f>
        <v>100</v>
      </c>
      <c r="E521">
        <f>IF(COUNTIF($D$3:D521,2)&gt;(Constants!$B$16*(1000/150)),2,0)</f>
        <v>0</v>
      </c>
      <c r="F521">
        <f t="shared" si="8"/>
        <v>0</v>
      </c>
      <c r="G521">
        <f>IF(ABS('Signal Verification0'!AT521-'Signal Verification1'!AT521)&gt;Constants!$B$17,2,IF(H521&gt;0,1,0))</f>
        <v>2</v>
      </c>
      <c r="H521">
        <f>IF(G520=2,ROUND(Constants!$B$18*(1000/150),0),IF(H520&gt;0,H520-1,0))</f>
        <v>7</v>
      </c>
    </row>
    <row r="522" spans="1:8">
      <c r="A522">
        <v>519</v>
      </c>
      <c r="B522">
        <f>IF(SIGN('Signal Verification0'!AQ522)=SIGN('Signal Verification1'!AQ522),IF(COUNTIF(B515:B521,2)&gt;0,1,0),2)</f>
        <v>0</v>
      </c>
      <c r="C522">
        <f>IF(AND(ABS('Signal Verification0'!AG522)&gt;0,ABS('Signal Verification1'!AG522)&gt;0),IF('Signal Verification0'!AG522&gt;'Signal Verification1'!AG522,IF(ABS('Signal Verification0'!AG521)-ABS('Signal Verification1'!AG522)&gt;Constants!$B$14,IF(AND(ABS(MAX('Signal Verification0'!AG322:AG522)-'Signal Verification0'!AG522)&lt;Constants!$B$15,ABS(MIN('Signal Verification0'!AG322:AG522)-'Signal Verification0'!AG522)&lt;Constants!$B$15),2,IF(D522&gt;0,1,0)),IF(D522&gt;0,1,0)),IF(ABS('Signal Verification1'!AG521)-ABS('Signal Verification0'!AG522)&gt;Constants!$B$14,IF(AND(ABS(MAX('Signal Verification1'!AG322:AG522)-'Signal Verification1'!AG522)&lt;Constants!$B$15,ABS(MIN('Signal Verification1'!AG322:AG522)-'Signal Verification1'!AG522)&lt;Constants!$B$15),2,IF(D522&gt;0,1,0)),IF(D522&gt;0,1,0))),IF(D522&gt;0,1,0))</f>
        <v>2</v>
      </c>
      <c r="D522">
        <f>IF(C521=2,ROUND(5*1000/Constants!$B$11,0),IF(D521&gt;0,D521-1,0))</f>
        <v>100</v>
      </c>
      <c r="E522">
        <f>IF(COUNTIF($D$3:D522,2)&gt;(Constants!$B$16*(1000/150)),2,0)</f>
        <v>0</v>
      </c>
      <c r="F522">
        <f t="shared" si="8"/>
        <v>0</v>
      </c>
      <c r="G522">
        <f>IF(ABS('Signal Verification0'!AT522-'Signal Verification1'!AT522)&gt;Constants!$B$17,2,IF(H522&gt;0,1,0))</f>
        <v>2</v>
      </c>
      <c r="H522">
        <f>IF(G521=2,ROUND(Constants!$B$18*(1000/150),0),IF(H521&gt;0,H521-1,0))</f>
        <v>7</v>
      </c>
    </row>
    <row r="523" spans="1:8">
      <c r="A523">
        <v>520</v>
      </c>
      <c r="B523">
        <f>IF(SIGN('Signal Verification0'!AQ523)=SIGN('Signal Verification1'!AQ523),IF(COUNTIF(B516:B522,2)&gt;0,1,0),2)</f>
        <v>0</v>
      </c>
      <c r="C523">
        <f>IF(AND(ABS('Signal Verification0'!AG523)&gt;0,ABS('Signal Verification1'!AG523)&gt;0),IF('Signal Verification0'!AG523&gt;'Signal Verification1'!AG523,IF(ABS('Signal Verification0'!AG522)-ABS('Signal Verification1'!AG523)&gt;Constants!$B$14,IF(AND(ABS(MAX('Signal Verification0'!AG323:AG523)-'Signal Verification0'!AG523)&lt;Constants!$B$15,ABS(MIN('Signal Verification0'!AG323:AG523)-'Signal Verification0'!AG523)&lt;Constants!$B$15),2,IF(D523&gt;0,1,0)),IF(D523&gt;0,1,0)),IF(ABS('Signal Verification1'!AG522)-ABS('Signal Verification0'!AG523)&gt;Constants!$B$14,IF(AND(ABS(MAX('Signal Verification1'!AG323:AG523)-'Signal Verification1'!AG523)&lt;Constants!$B$15,ABS(MIN('Signal Verification1'!AG323:AG523)-'Signal Verification1'!AG523)&lt;Constants!$B$15),2,IF(D523&gt;0,1,0)),IF(D523&gt;0,1,0))),IF(D523&gt;0,1,0))</f>
        <v>2</v>
      </c>
      <c r="D523">
        <f>IF(C522=2,ROUND(5*1000/Constants!$B$11,0),IF(D522&gt;0,D522-1,0))</f>
        <v>100</v>
      </c>
      <c r="E523">
        <f>IF(COUNTIF($D$3:D523,2)&gt;(Constants!$B$16*(1000/150)),2,0)</f>
        <v>0</v>
      </c>
      <c r="F523">
        <f t="shared" si="8"/>
        <v>0</v>
      </c>
      <c r="G523">
        <f>IF(ABS('Signal Verification0'!AT523-'Signal Verification1'!AT523)&gt;Constants!$B$17,2,IF(H523&gt;0,1,0))</f>
        <v>2</v>
      </c>
      <c r="H523">
        <f>IF(G522=2,ROUND(Constants!$B$18*(1000/150),0),IF(H522&gt;0,H522-1,0))</f>
        <v>7</v>
      </c>
    </row>
    <row r="524" spans="1:8">
      <c r="A524">
        <v>521</v>
      </c>
      <c r="B524">
        <f>IF(SIGN('Signal Verification0'!AQ524)=SIGN('Signal Verification1'!AQ524),IF(COUNTIF(B517:B523,2)&gt;0,1,0),2)</f>
        <v>0</v>
      </c>
      <c r="C524">
        <f>IF(AND(ABS('Signal Verification0'!AG524)&gt;0,ABS('Signal Verification1'!AG524)&gt;0),IF('Signal Verification0'!AG524&gt;'Signal Verification1'!AG524,IF(ABS('Signal Verification0'!AG523)-ABS('Signal Verification1'!AG524)&gt;Constants!$B$14,IF(AND(ABS(MAX('Signal Verification0'!AG324:AG524)-'Signal Verification0'!AG524)&lt;Constants!$B$15,ABS(MIN('Signal Verification0'!AG324:AG524)-'Signal Verification0'!AG524)&lt;Constants!$B$15),2,IF(D524&gt;0,1,0)),IF(D524&gt;0,1,0)),IF(ABS('Signal Verification1'!AG523)-ABS('Signal Verification0'!AG524)&gt;Constants!$B$14,IF(AND(ABS(MAX('Signal Verification1'!AG324:AG524)-'Signal Verification1'!AG524)&lt;Constants!$B$15,ABS(MIN('Signal Verification1'!AG324:AG524)-'Signal Verification1'!AG524)&lt;Constants!$B$15),2,IF(D524&gt;0,1,0)),IF(D524&gt;0,1,0))),IF(D524&gt;0,1,0))</f>
        <v>2</v>
      </c>
      <c r="D524">
        <f>IF(C523=2,ROUND(5*1000/Constants!$B$11,0),IF(D523&gt;0,D523-1,0))</f>
        <v>100</v>
      </c>
      <c r="E524">
        <f>IF(COUNTIF($D$3:D524,2)&gt;(Constants!$B$16*(1000/150)),2,0)</f>
        <v>0</v>
      </c>
      <c r="F524">
        <f t="shared" si="8"/>
        <v>0</v>
      </c>
      <c r="G524">
        <f>IF(ABS('Signal Verification0'!AT524-'Signal Verification1'!AT524)&gt;Constants!$B$17,2,IF(H524&gt;0,1,0))</f>
        <v>2</v>
      </c>
      <c r="H524">
        <f>IF(G523=2,ROUND(Constants!$B$18*(1000/150),0),IF(H523&gt;0,H523-1,0))</f>
        <v>7</v>
      </c>
    </row>
    <row r="525" spans="1:8">
      <c r="A525">
        <v>522</v>
      </c>
      <c r="B525">
        <f>IF(SIGN('Signal Verification0'!AQ525)=SIGN('Signal Verification1'!AQ525),IF(COUNTIF(B518:B524,2)&gt;0,1,0),2)</f>
        <v>0</v>
      </c>
      <c r="C525">
        <f>IF(AND(ABS('Signal Verification0'!AG525)&gt;0,ABS('Signal Verification1'!AG525)&gt;0),IF('Signal Verification0'!AG525&gt;'Signal Verification1'!AG525,IF(ABS('Signal Verification0'!AG524)-ABS('Signal Verification1'!AG525)&gt;Constants!$B$14,IF(AND(ABS(MAX('Signal Verification0'!AG325:AG525)-'Signal Verification0'!AG525)&lt;Constants!$B$15,ABS(MIN('Signal Verification0'!AG325:AG525)-'Signal Verification0'!AG525)&lt;Constants!$B$15),2,IF(D525&gt;0,1,0)),IF(D525&gt;0,1,0)),IF(ABS('Signal Verification1'!AG524)-ABS('Signal Verification0'!AG525)&gt;Constants!$B$14,IF(AND(ABS(MAX('Signal Verification1'!AG325:AG525)-'Signal Verification1'!AG525)&lt;Constants!$B$15,ABS(MIN('Signal Verification1'!AG325:AG525)-'Signal Verification1'!AG525)&lt;Constants!$B$15),2,IF(D525&gt;0,1,0)),IF(D525&gt;0,1,0))),IF(D525&gt;0,1,0))</f>
        <v>2</v>
      </c>
      <c r="D525">
        <f>IF(C524=2,ROUND(5*1000/Constants!$B$11,0),IF(D524&gt;0,D524-1,0))</f>
        <v>100</v>
      </c>
      <c r="E525">
        <f>IF(COUNTIF($D$3:D525,2)&gt;(Constants!$B$16*(1000/150)),2,0)</f>
        <v>0</v>
      </c>
      <c r="F525">
        <f t="shared" si="8"/>
        <v>0</v>
      </c>
      <c r="G525">
        <f>IF(ABS('Signal Verification0'!AT525-'Signal Verification1'!AT525)&gt;Constants!$B$17,2,IF(H525&gt;0,1,0))</f>
        <v>2</v>
      </c>
      <c r="H525">
        <f>IF(G524=2,ROUND(Constants!$B$18*(1000/150),0),IF(H524&gt;0,H524-1,0))</f>
        <v>7</v>
      </c>
    </row>
    <row r="526" spans="1:8">
      <c r="A526">
        <v>523</v>
      </c>
      <c r="B526">
        <f>IF(SIGN('Signal Verification0'!AQ526)=SIGN('Signal Verification1'!AQ526),IF(COUNTIF(B519:B525,2)&gt;0,1,0),2)</f>
        <v>0</v>
      </c>
      <c r="C526">
        <f>IF(AND(ABS('Signal Verification0'!AG526)&gt;0,ABS('Signal Verification1'!AG526)&gt;0),IF('Signal Verification0'!AG526&gt;'Signal Verification1'!AG526,IF(ABS('Signal Verification0'!AG525)-ABS('Signal Verification1'!AG526)&gt;Constants!$B$14,IF(AND(ABS(MAX('Signal Verification0'!AG326:AG526)-'Signal Verification0'!AG526)&lt;Constants!$B$15,ABS(MIN('Signal Verification0'!AG326:AG526)-'Signal Verification0'!AG526)&lt;Constants!$B$15),2,IF(D526&gt;0,1,0)),IF(D526&gt;0,1,0)),IF(ABS('Signal Verification1'!AG525)-ABS('Signal Verification0'!AG526)&gt;Constants!$B$14,IF(AND(ABS(MAX('Signal Verification1'!AG326:AG526)-'Signal Verification1'!AG526)&lt;Constants!$B$15,ABS(MIN('Signal Verification1'!AG326:AG526)-'Signal Verification1'!AG526)&lt;Constants!$B$15),2,IF(D526&gt;0,1,0)),IF(D526&gt;0,1,0))),IF(D526&gt;0,1,0))</f>
        <v>2</v>
      </c>
      <c r="D526">
        <f>IF(C525=2,ROUND(5*1000/Constants!$B$11,0),IF(D525&gt;0,D525-1,0))</f>
        <v>100</v>
      </c>
      <c r="E526">
        <f>IF(COUNTIF($D$3:D526,2)&gt;(Constants!$B$16*(1000/150)),2,0)</f>
        <v>0</v>
      </c>
      <c r="F526">
        <f t="shared" si="8"/>
        <v>0</v>
      </c>
      <c r="G526">
        <f>IF(ABS('Signal Verification0'!AT526-'Signal Verification1'!AT526)&gt;Constants!$B$17,2,IF(H526&gt;0,1,0))</f>
        <v>2</v>
      </c>
      <c r="H526">
        <f>IF(G525=2,ROUND(Constants!$B$18*(1000/150),0),IF(H525&gt;0,H525-1,0))</f>
        <v>7</v>
      </c>
    </row>
    <row r="527" spans="1:8">
      <c r="A527">
        <v>524</v>
      </c>
      <c r="B527">
        <f>IF(SIGN('Signal Verification0'!AQ527)=SIGN('Signal Verification1'!AQ527),IF(COUNTIF(B520:B526,2)&gt;0,1,0),2)</f>
        <v>0</v>
      </c>
      <c r="C527">
        <f>IF(AND(ABS('Signal Verification0'!AG527)&gt;0,ABS('Signal Verification1'!AG527)&gt;0),IF('Signal Verification0'!AG527&gt;'Signal Verification1'!AG527,IF(ABS('Signal Verification0'!AG526)-ABS('Signal Verification1'!AG527)&gt;Constants!$B$14,IF(AND(ABS(MAX('Signal Verification0'!AG327:AG527)-'Signal Verification0'!AG527)&lt;Constants!$B$15,ABS(MIN('Signal Verification0'!AG327:AG527)-'Signal Verification0'!AG527)&lt;Constants!$B$15),2,IF(D527&gt;0,1,0)),IF(D527&gt;0,1,0)),IF(ABS('Signal Verification1'!AG526)-ABS('Signal Verification0'!AG527)&gt;Constants!$B$14,IF(AND(ABS(MAX('Signal Verification1'!AG327:AG527)-'Signal Verification1'!AG527)&lt;Constants!$B$15,ABS(MIN('Signal Verification1'!AG327:AG527)-'Signal Verification1'!AG527)&lt;Constants!$B$15),2,IF(D527&gt;0,1,0)),IF(D527&gt;0,1,0))),IF(D527&gt;0,1,0))</f>
        <v>2</v>
      </c>
      <c r="D527">
        <f>IF(C526=2,ROUND(5*1000/Constants!$B$11,0),IF(D526&gt;0,D526-1,0))</f>
        <v>100</v>
      </c>
      <c r="E527">
        <f>IF(COUNTIF($D$3:D527,2)&gt;(Constants!$B$16*(1000/150)),2,0)</f>
        <v>0</v>
      </c>
      <c r="F527">
        <f t="shared" si="8"/>
        <v>0</v>
      </c>
      <c r="G527">
        <f>IF(ABS('Signal Verification0'!AT527-'Signal Verification1'!AT527)&gt;Constants!$B$17,2,IF(H527&gt;0,1,0))</f>
        <v>2</v>
      </c>
      <c r="H527">
        <f>IF(G526=2,ROUND(Constants!$B$18*(1000/150),0),IF(H526&gt;0,H526-1,0))</f>
        <v>7</v>
      </c>
    </row>
    <row r="528" spans="1:8">
      <c r="A528">
        <v>525</v>
      </c>
      <c r="B528">
        <f>IF(SIGN('Signal Verification0'!AQ528)=SIGN('Signal Verification1'!AQ528),IF(COUNTIF(B521:B527,2)&gt;0,1,0),2)</f>
        <v>0</v>
      </c>
      <c r="C528">
        <f>IF(AND(ABS('Signal Verification0'!AG528)&gt;0,ABS('Signal Verification1'!AG528)&gt;0),IF('Signal Verification0'!AG528&gt;'Signal Verification1'!AG528,IF(ABS('Signal Verification0'!AG527)-ABS('Signal Verification1'!AG528)&gt;Constants!$B$14,IF(AND(ABS(MAX('Signal Verification0'!AG328:AG528)-'Signal Verification0'!AG528)&lt;Constants!$B$15,ABS(MIN('Signal Verification0'!AG328:AG528)-'Signal Verification0'!AG528)&lt;Constants!$B$15),2,IF(D528&gt;0,1,0)),IF(D528&gt;0,1,0)),IF(ABS('Signal Verification1'!AG527)-ABS('Signal Verification0'!AG528)&gt;Constants!$B$14,IF(AND(ABS(MAX('Signal Verification1'!AG328:AG528)-'Signal Verification1'!AG528)&lt;Constants!$B$15,ABS(MIN('Signal Verification1'!AG328:AG528)-'Signal Verification1'!AG528)&lt;Constants!$B$15),2,IF(D528&gt;0,1,0)),IF(D528&gt;0,1,0))),IF(D528&gt;0,1,0))</f>
        <v>2</v>
      </c>
      <c r="D528">
        <f>IF(C527=2,ROUND(5*1000/Constants!$B$11,0),IF(D527&gt;0,D527-1,0))</f>
        <v>100</v>
      </c>
      <c r="E528">
        <f>IF(COUNTIF($D$3:D528,2)&gt;(Constants!$B$16*(1000/150)),2,0)</f>
        <v>0</v>
      </c>
      <c r="F528">
        <f t="shared" si="8"/>
        <v>0</v>
      </c>
      <c r="G528">
        <f>IF(ABS('Signal Verification0'!AT528-'Signal Verification1'!AT528)&gt;Constants!$B$17,2,IF(H528&gt;0,1,0))</f>
        <v>2</v>
      </c>
      <c r="H528">
        <f>IF(G527=2,ROUND(Constants!$B$18*(1000/150),0),IF(H527&gt;0,H527-1,0))</f>
        <v>7</v>
      </c>
    </row>
    <row r="529" spans="1:8">
      <c r="A529">
        <v>526</v>
      </c>
      <c r="B529">
        <f>IF(SIGN('Signal Verification0'!AQ529)=SIGN('Signal Verification1'!AQ529),IF(COUNTIF(B522:B528,2)&gt;0,1,0),2)</f>
        <v>0</v>
      </c>
      <c r="C529">
        <f>IF(AND(ABS('Signal Verification0'!AG529)&gt;0,ABS('Signal Verification1'!AG529)&gt;0),IF('Signal Verification0'!AG529&gt;'Signal Verification1'!AG529,IF(ABS('Signal Verification0'!AG528)-ABS('Signal Verification1'!AG529)&gt;Constants!$B$14,IF(AND(ABS(MAX('Signal Verification0'!AG329:AG529)-'Signal Verification0'!AG529)&lt;Constants!$B$15,ABS(MIN('Signal Verification0'!AG329:AG529)-'Signal Verification0'!AG529)&lt;Constants!$B$15),2,IF(D529&gt;0,1,0)),IF(D529&gt;0,1,0)),IF(ABS('Signal Verification1'!AG528)-ABS('Signal Verification0'!AG529)&gt;Constants!$B$14,IF(AND(ABS(MAX('Signal Verification1'!AG329:AG529)-'Signal Verification1'!AG529)&lt;Constants!$B$15,ABS(MIN('Signal Verification1'!AG329:AG529)-'Signal Verification1'!AG529)&lt;Constants!$B$15),2,IF(D529&gt;0,1,0)),IF(D529&gt;0,1,0))),IF(D529&gt;0,1,0))</f>
        <v>2</v>
      </c>
      <c r="D529">
        <f>IF(C528=2,ROUND(5*1000/Constants!$B$11,0),IF(D528&gt;0,D528-1,0))</f>
        <v>100</v>
      </c>
      <c r="E529">
        <f>IF(COUNTIF($D$3:D529,2)&gt;(Constants!$B$16*(1000/150)),2,0)</f>
        <v>0</v>
      </c>
      <c r="F529">
        <f t="shared" si="8"/>
        <v>0</v>
      </c>
      <c r="G529">
        <f>IF(ABS('Signal Verification0'!AT529-'Signal Verification1'!AT529)&gt;Constants!$B$17,2,IF(H529&gt;0,1,0))</f>
        <v>2</v>
      </c>
      <c r="H529">
        <f>IF(G528=2,ROUND(Constants!$B$18*(1000/150),0),IF(H528&gt;0,H528-1,0))</f>
        <v>7</v>
      </c>
    </row>
    <row r="530" spans="1:8">
      <c r="A530">
        <v>527</v>
      </c>
      <c r="B530">
        <f>IF(SIGN('Signal Verification0'!AQ530)=SIGN('Signal Verification1'!AQ530),IF(COUNTIF(B523:B529,2)&gt;0,1,0),2)</f>
        <v>0</v>
      </c>
      <c r="C530">
        <f>IF(AND(ABS('Signal Verification0'!AG530)&gt;0,ABS('Signal Verification1'!AG530)&gt;0),IF('Signal Verification0'!AG530&gt;'Signal Verification1'!AG530,IF(ABS('Signal Verification0'!AG529)-ABS('Signal Verification1'!AG530)&gt;Constants!$B$14,IF(AND(ABS(MAX('Signal Verification0'!AG330:AG530)-'Signal Verification0'!AG530)&lt;Constants!$B$15,ABS(MIN('Signal Verification0'!AG330:AG530)-'Signal Verification0'!AG530)&lt;Constants!$B$15),2,IF(D530&gt;0,1,0)),IF(D530&gt;0,1,0)),IF(ABS('Signal Verification1'!AG529)-ABS('Signal Verification0'!AG530)&gt;Constants!$B$14,IF(AND(ABS(MAX('Signal Verification1'!AG330:AG530)-'Signal Verification1'!AG530)&lt;Constants!$B$15,ABS(MIN('Signal Verification1'!AG330:AG530)-'Signal Verification1'!AG530)&lt;Constants!$B$15),2,IF(D530&gt;0,1,0)),IF(D530&gt;0,1,0))),IF(D530&gt;0,1,0))</f>
        <v>2</v>
      </c>
      <c r="D530">
        <f>IF(C529=2,ROUND(5*1000/Constants!$B$11,0),IF(D529&gt;0,D529-1,0))</f>
        <v>100</v>
      </c>
      <c r="E530">
        <f>IF(COUNTIF($D$3:D530,2)&gt;(Constants!$B$16*(1000/150)),2,0)</f>
        <v>0</v>
      </c>
      <c r="F530">
        <f t="shared" si="8"/>
        <v>0</v>
      </c>
      <c r="G530">
        <f>IF(ABS('Signal Verification0'!AT530-'Signal Verification1'!AT530)&gt;Constants!$B$17,2,IF(H530&gt;0,1,0))</f>
        <v>2</v>
      </c>
      <c r="H530">
        <f>IF(G529=2,ROUND(Constants!$B$18*(1000/150),0),IF(H529&gt;0,H529-1,0))</f>
        <v>7</v>
      </c>
    </row>
    <row r="531" spans="1:8">
      <c r="A531">
        <v>528</v>
      </c>
      <c r="B531">
        <f>IF(SIGN('Signal Verification0'!AQ531)=SIGN('Signal Verification1'!AQ531),IF(COUNTIF(B524:B530,2)&gt;0,1,0),2)</f>
        <v>0</v>
      </c>
      <c r="C531">
        <f>IF(AND(ABS('Signal Verification0'!AG531)&gt;0,ABS('Signal Verification1'!AG531)&gt;0),IF('Signal Verification0'!AG531&gt;'Signal Verification1'!AG531,IF(ABS('Signal Verification0'!AG530)-ABS('Signal Verification1'!AG531)&gt;Constants!$B$14,IF(AND(ABS(MAX('Signal Verification0'!AG331:AG531)-'Signal Verification0'!AG531)&lt;Constants!$B$15,ABS(MIN('Signal Verification0'!AG331:AG531)-'Signal Verification0'!AG531)&lt;Constants!$B$15),2,IF(D531&gt;0,1,0)),IF(D531&gt;0,1,0)),IF(ABS('Signal Verification1'!AG530)-ABS('Signal Verification0'!AG531)&gt;Constants!$B$14,IF(AND(ABS(MAX('Signal Verification1'!AG331:AG531)-'Signal Verification1'!AG531)&lt;Constants!$B$15,ABS(MIN('Signal Verification1'!AG331:AG531)-'Signal Verification1'!AG531)&lt;Constants!$B$15),2,IF(D531&gt;0,1,0)),IF(D531&gt;0,1,0))),IF(D531&gt;0,1,0))</f>
        <v>2</v>
      </c>
      <c r="D531">
        <f>IF(C530=2,ROUND(5*1000/Constants!$B$11,0),IF(D530&gt;0,D530-1,0))</f>
        <v>100</v>
      </c>
      <c r="E531">
        <f>IF(COUNTIF($D$3:D531,2)&gt;(Constants!$B$16*(1000/150)),2,0)</f>
        <v>0</v>
      </c>
      <c r="F531">
        <f t="shared" si="8"/>
        <v>0</v>
      </c>
      <c r="G531">
        <f>IF(ABS('Signal Verification0'!AT531-'Signal Verification1'!AT531)&gt;Constants!$B$17,2,IF(H531&gt;0,1,0))</f>
        <v>2</v>
      </c>
      <c r="H531">
        <f>IF(G530=2,ROUND(Constants!$B$18*(1000/150),0),IF(H530&gt;0,H530-1,0))</f>
        <v>7</v>
      </c>
    </row>
    <row r="532" spans="1:8">
      <c r="A532">
        <v>529</v>
      </c>
      <c r="B532">
        <f>IF(SIGN('Signal Verification0'!AQ532)=SIGN('Signal Verification1'!AQ532),IF(COUNTIF(B525:B531,2)&gt;0,1,0),2)</f>
        <v>0</v>
      </c>
      <c r="C532">
        <f>IF(AND(ABS('Signal Verification0'!AG532)&gt;0,ABS('Signal Verification1'!AG532)&gt;0),IF('Signal Verification0'!AG532&gt;'Signal Verification1'!AG532,IF(ABS('Signal Verification0'!AG531)-ABS('Signal Verification1'!AG532)&gt;Constants!$B$14,IF(AND(ABS(MAX('Signal Verification0'!AG332:AG532)-'Signal Verification0'!AG532)&lt;Constants!$B$15,ABS(MIN('Signal Verification0'!AG332:AG532)-'Signal Verification0'!AG532)&lt;Constants!$B$15),2,IF(D532&gt;0,1,0)),IF(D532&gt;0,1,0)),IF(ABS('Signal Verification1'!AG531)-ABS('Signal Verification0'!AG532)&gt;Constants!$B$14,IF(AND(ABS(MAX('Signal Verification1'!AG332:AG532)-'Signal Verification1'!AG532)&lt;Constants!$B$15,ABS(MIN('Signal Verification1'!AG332:AG532)-'Signal Verification1'!AG532)&lt;Constants!$B$15),2,IF(D532&gt;0,1,0)),IF(D532&gt;0,1,0))),IF(D532&gt;0,1,0))</f>
        <v>2</v>
      </c>
      <c r="D532">
        <f>IF(C531=2,ROUND(5*1000/Constants!$B$11,0),IF(D531&gt;0,D531-1,0))</f>
        <v>100</v>
      </c>
      <c r="E532">
        <f>IF(COUNTIF($D$3:D532,2)&gt;(Constants!$B$16*(1000/150)),2,0)</f>
        <v>0</v>
      </c>
      <c r="F532">
        <f t="shared" si="8"/>
        <v>0</v>
      </c>
      <c r="G532">
        <f>IF(ABS('Signal Verification0'!AT532-'Signal Verification1'!AT532)&gt;Constants!$B$17,2,IF(H532&gt;0,1,0))</f>
        <v>2</v>
      </c>
      <c r="H532">
        <f>IF(G531=2,ROUND(Constants!$B$18*(1000/150),0),IF(H531&gt;0,H531-1,0))</f>
        <v>7</v>
      </c>
    </row>
    <row r="533" spans="1:8">
      <c r="A533">
        <v>530</v>
      </c>
      <c r="B533">
        <f>IF(SIGN('Signal Verification0'!AQ533)=SIGN('Signal Verification1'!AQ533),IF(COUNTIF(B526:B532,2)&gt;0,1,0),2)</f>
        <v>0</v>
      </c>
      <c r="C533">
        <f>IF(AND(ABS('Signal Verification0'!AG533)&gt;0,ABS('Signal Verification1'!AG533)&gt;0),IF('Signal Verification0'!AG533&gt;'Signal Verification1'!AG533,IF(ABS('Signal Verification0'!AG532)-ABS('Signal Verification1'!AG533)&gt;Constants!$B$14,IF(AND(ABS(MAX('Signal Verification0'!AG333:AG533)-'Signal Verification0'!AG533)&lt;Constants!$B$15,ABS(MIN('Signal Verification0'!AG333:AG533)-'Signal Verification0'!AG533)&lt;Constants!$B$15),2,IF(D533&gt;0,1,0)),IF(D533&gt;0,1,0)),IF(ABS('Signal Verification1'!AG532)-ABS('Signal Verification0'!AG533)&gt;Constants!$B$14,IF(AND(ABS(MAX('Signal Verification1'!AG333:AG533)-'Signal Verification1'!AG533)&lt;Constants!$B$15,ABS(MIN('Signal Verification1'!AG333:AG533)-'Signal Verification1'!AG533)&lt;Constants!$B$15),2,IF(D533&gt;0,1,0)),IF(D533&gt;0,1,0))),IF(D533&gt;0,1,0))</f>
        <v>2</v>
      </c>
      <c r="D533">
        <f>IF(C532=2,ROUND(5*1000/Constants!$B$11,0),IF(D532&gt;0,D532-1,0))</f>
        <v>100</v>
      </c>
      <c r="E533">
        <f>IF(COUNTIF($D$3:D533,2)&gt;(Constants!$B$16*(1000/150)),2,0)</f>
        <v>0</v>
      </c>
      <c r="F533">
        <f t="shared" si="8"/>
        <v>0</v>
      </c>
      <c r="G533">
        <f>IF(ABS('Signal Verification0'!AT533-'Signal Verification1'!AT533)&gt;Constants!$B$17,2,IF(H533&gt;0,1,0))</f>
        <v>2</v>
      </c>
      <c r="H533">
        <f>IF(G532=2,ROUND(Constants!$B$18*(1000/150),0),IF(H532&gt;0,H532-1,0))</f>
        <v>7</v>
      </c>
    </row>
    <row r="534" spans="1:8">
      <c r="A534">
        <v>531</v>
      </c>
      <c r="B534">
        <f>IF(SIGN('Signal Verification0'!AQ534)=SIGN('Signal Verification1'!AQ534),IF(COUNTIF(B527:B533,2)&gt;0,1,0),2)</f>
        <v>0</v>
      </c>
      <c r="C534">
        <f>IF(AND(ABS('Signal Verification0'!AG534)&gt;0,ABS('Signal Verification1'!AG534)&gt;0),IF('Signal Verification0'!AG534&gt;'Signal Verification1'!AG534,IF(ABS('Signal Verification0'!AG533)-ABS('Signal Verification1'!AG534)&gt;Constants!$B$14,IF(AND(ABS(MAX('Signal Verification0'!AG334:AG534)-'Signal Verification0'!AG534)&lt;Constants!$B$15,ABS(MIN('Signal Verification0'!AG334:AG534)-'Signal Verification0'!AG534)&lt;Constants!$B$15),2,IF(D534&gt;0,1,0)),IF(D534&gt;0,1,0)),IF(ABS('Signal Verification1'!AG533)-ABS('Signal Verification0'!AG534)&gt;Constants!$B$14,IF(AND(ABS(MAX('Signal Verification1'!AG334:AG534)-'Signal Verification1'!AG534)&lt;Constants!$B$15,ABS(MIN('Signal Verification1'!AG334:AG534)-'Signal Verification1'!AG534)&lt;Constants!$B$15),2,IF(D534&gt;0,1,0)),IF(D534&gt;0,1,0))),IF(D534&gt;0,1,0))</f>
        <v>2</v>
      </c>
      <c r="D534">
        <f>IF(C533=2,ROUND(5*1000/Constants!$B$11,0),IF(D533&gt;0,D533-1,0))</f>
        <v>100</v>
      </c>
      <c r="E534">
        <f>IF(COUNTIF($D$3:D534,2)&gt;(Constants!$B$16*(1000/150)),2,0)</f>
        <v>0</v>
      </c>
      <c r="F534">
        <f t="shared" si="8"/>
        <v>0</v>
      </c>
      <c r="G534">
        <f>IF(ABS('Signal Verification0'!AT534-'Signal Verification1'!AT534)&gt;Constants!$B$17,2,IF(H534&gt;0,1,0))</f>
        <v>2</v>
      </c>
      <c r="H534">
        <f>IF(G533=2,ROUND(Constants!$B$18*(1000/150),0),IF(H533&gt;0,H533-1,0))</f>
        <v>7</v>
      </c>
    </row>
    <row r="535" spans="1:8">
      <c r="A535">
        <v>532</v>
      </c>
      <c r="B535">
        <f>IF(SIGN('Signal Verification0'!AQ535)=SIGN('Signal Verification1'!AQ535),IF(COUNTIF(B528:B534,2)&gt;0,1,0),2)</f>
        <v>0</v>
      </c>
      <c r="C535">
        <f>IF(AND(ABS('Signal Verification0'!AG535)&gt;0,ABS('Signal Verification1'!AG535)&gt;0),IF('Signal Verification0'!AG535&gt;'Signal Verification1'!AG535,IF(ABS('Signal Verification0'!AG534)-ABS('Signal Verification1'!AG535)&gt;Constants!$B$14,IF(AND(ABS(MAX('Signal Verification0'!AG335:AG535)-'Signal Verification0'!AG535)&lt;Constants!$B$15,ABS(MIN('Signal Verification0'!AG335:AG535)-'Signal Verification0'!AG535)&lt;Constants!$B$15),2,IF(D535&gt;0,1,0)),IF(D535&gt;0,1,0)),IF(ABS('Signal Verification1'!AG534)-ABS('Signal Verification0'!AG535)&gt;Constants!$B$14,IF(AND(ABS(MAX('Signal Verification1'!AG335:AG535)-'Signal Verification1'!AG535)&lt;Constants!$B$15,ABS(MIN('Signal Verification1'!AG335:AG535)-'Signal Verification1'!AG535)&lt;Constants!$B$15),2,IF(D535&gt;0,1,0)),IF(D535&gt;0,1,0))),IF(D535&gt;0,1,0))</f>
        <v>2</v>
      </c>
      <c r="D535">
        <f>IF(C534=2,ROUND(5*1000/Constants!$B$11,0),IF(D534&gt;0,D534-1,0))</f>
        <v>100</v>
      </c>
      <c r="E535">
        <f>IF(COUNTIF($D$3:D535,2)&gt;(Constants!$B$16*(1000/150)),2,0)</f>
        <v>0</v>
      </c>
      <c r="F535">
        <f t="shared" si="8"/>
        <v>0</v>
      </c>
      <c r="G535">
        <f>IF(ABS('Signal Verification0'!AT535-'Signal Verification1'!AT535)&gt;Constants!$B$17,2,IF(H535&gt;0,1,0))</f>
        <v>2</v>
      </c>
      <c r="H535">
        <f>IF(G534=2,ROUND(Constants!$B$18*(1000/150),0),IF(H534&gt;0,H534-1,0))</f>
        <v>7</v>
      </c>
    </row>
    <row r="536" spans="1:8">
      <c r="A536">
        <v>533</v>
      </c>
      <c r="B536">
        <f>IF(SIGN('Signal Verification0'!AQ536)=SIGN('Signal Verification1'!AQ536),IF(COUNTIF(B529:B535,2)&gt;0,1,0),2)</f>
        <v>0</v>
      </c>
      <c r="C536">
        <f>IF(AND(ABS('Signal Verification0'!AG536)&gt;0,ABS('Signal Verification1'!AG536)&gt;0),IF('Signal Verification0'!AG536&gt;'Signal Verification1'!AG536,IF(ABS('Signal Verification0'!AG535)-ABS('Signal Verification1'!AG536)&gt;Constants!$B$14,IF(AND(ABS(MAX('Signal Verification0'!AG336:AG536)-'Signal Verification0'!AG536)&lt;Constants!$B$15,ABS(MIN('Signal Verification0'!AG336:AG536)-'Signal Verification0'!AG536)&lt;Constants!$B$15),2,IF(D536&gt;0,1,0)),IF(D536&gt;0,1,0)),IF(ABS('Signal Verification1'!AG535)-ABS('Signal Verification0'!AG536)&gt;Constants!$B$14,IF(AND(ABS(MAX('Signal Verification1'!AG336:AG536)-'Signal Verification1'!AG536)&lt;Constants!$B$15,ABS(MIN('Signal Verification1'!AG336:AG536)-'Signal Verification1'!AG536)&lt;Constants!$B$15),2,IF(D536&gt;0,1,0)),IF(D536&gt;0,1,0))),IF(D536&gt;0,1,0))</f>
        <v>2</v>
      </c>
      <c r="D536">
        <f>IF(C535=2,ROUND(5*1000/Constants!$B$11,0),IF(D535&gt;0,D535-1,0))</f>
        <v>100</v>
      </c>
      <c r="E536">
        <f>IF(COUNTIF($D$3:D536,2)&gt;(Constants!$B$16*(1000/150)),2,0)</f>
        <v>0</v>
      </c>
      <c r="F536">
        <f t="shared" si="8"/>
        <v>0</v>
      </c>
      <c r="G536">
        <f>IF(ABS('Signal Verification0'!AT536-'Signal Verification1'!AT536)&gt;Constants!$B$17,2,IF(H536&gt;0,1,0))</f>
        <v>2</v>
      </c>
      <c r="H536">
        <f>IF(G535=2,ROUND(Constants!$B$18*(1000/150),0),IF(H535&gt;0,H535-1,0))</f>
        <v>7</v>
      </c>
    </row>
    <row r="537" spans="1:8">
      <c r="A537">
        <v>534</v>
      </c>
      <c r="B537">
        <f>IF(SIGN('Signal Verification0'!AQ537)=SIGN('Signal Verification1'!AQ537),IF(COUNTIF(B530:B536,2)&gt;0,1,0),2)</f>
        <v>0</v>
      </c>
      <c r="C537">
        <f>IF(AND(ABS('Signal Verification0'!AG537)&gt;0,ABS('Signal Verification1'!AG537)&gt;0),IF('Signal Verification0'!AG537&gt;'Signal Verification1'!AG537,IF(ABS('Signal Verification0'!AG536)-ABS('Signal Verification1'!AG537)&gt;Constants!$B$14,IF(AND(ABS(MAX('Signal Verification0'!AG337:AG537)-'Signal Verification0'!AG537)&lt;Constants!$B$15,ABS(MIN('Signal Verification0'!AG337:AG537)-'Signal Verification0'!AG537)&lt;Constants!$B$15),2,IF(D537&gt;0,1,0)),IF(D537&gt;0,1,0)),IF(ABS('Signal Verification1'!AG536)-ABS('Signal Verification0'!AG537)&gt;Constants!$B$14,IF(AND(ABS(MAX('Signal Verification1'!AG337:AG537)-'Signal Verification1'!AG537)&lt;Constants!$B$15,ABS(MIN('Signal Verification1'!AG337:AG537)-'Signal Verification1'!AG537)&lt;Constants!$B$15),2,IF(D537&gt;0,1,0)),IF(D537&gt;0,1,0))),IF(D537&gt;0,1,0))</f>
        <v>2</v>
      </c>
      <c r="D537">
        <f>IF(C536=2,ROUND(5*1000/Constants!$B$11,0),IF(D536&gt;0,D536-1,0))</f>
        <v>100</v>
      </c>
      <c r="E537">
        <f>IF(COUNTIF($D$3:D537,2)&gt;(Constants!$B$16*(1000/150)),2,0)</f>
        <v>0</v>
      </c>
      <c r="F537">
        <f t="shared" si="8"/>
        <v>0</v>
      </c>
      <c r="G537">
        <f>IF(ABS('Signal Verification0'!AT537-'Signal Verification1'!AT537)&gt;Constants!$B$17,2,IF(H537&gt;0,1,0))</f>
        <v>2</v>
      </c>
      <c r="H537">
        <f>IF(G536=2,ROUND(Constants!$B$18*(1000/150),0),IF(H536&gt;0,H536-1,0))</f>
        <v>7</v>
      </c>
    </row>
    <row r="538" spans="1:8">
      <c r="A538">
        <v>535</v>
      </c>
      <c r="B538">
        <f>IF(SIGN('Signal Verification0'!AQ538)=SIGN('Signal Verification1'!AQ538),IF(COUNTIF(B531:B537,2)&gt;0,1,0),2)</f>
        <v>0</v>
      </c>
      <c r="C538">
        <f>IF(AND(ABS('Signal Verification0'!AG538)&gt;0,ABS('Signal Verification1'!AG538)&gt;0),IF('Signal Verification0'!AG538&gt;'Signal Verification1'!AG538,IF(ABS('Signal Verification0'!AG537)-ABS('Signal Verification1'!AG538)&gt;Constants!$B$14,IF(AND(ABS(MAX('Signal Verification0'!AG338:AG538)-'Signal Verification0'!AG538)&lt;Constants!$B$15,ABS(MIN('Signal Verification0'!AG338:AG538)-'Signal Verification0'!AG538)&lt;Constants!$B$15),2,IF(D538&gt;0,1,0)),IF(D538&gt;0,1,0)),IF(ABS('Signal Verification1'!AG537)-ABS('Signal Verification0'!AG538)&gt;Constants!$B$14,IF(AND(ABS(MAX('Signal Verification1'!AG338:AG538)-'Signal Verification1'!AG538)&lt;Constants!$B$15,ABS(MIN('Signal Verification1'!AG338:AG538)-'Signal Verification1'!AG538)&lt;Constants!$B$15),2,IF(D538&gt;0,1,0)),IF(D538&gt;0,1,0))),IF(D538&gt;0,1,0))</f>
        <v>2</v>
      </c>
      <c r="D538">
        <f>IF(C537=2,ROUND(5*1000/Constants!$B$11,0),IF(D537&gt;0,D537-1,0))</f>
        <v>100</v>
      </c>
      <c r="E538">
        <f>IF(COUNTIF($D$3:D538,2)&gt;(Constants!$B$16*(1000/150)),2,0)</f>
        <v>0</v>
      </c>
      <c r="F538">
        <f t="shared" si="8"/>
        <v>0</v>
      </c>
      <c r="G538">
        <f>IF(ABS('Signal Verification0'!AT538-'Signal Verification1'!AT538)&gt;Constants!$B$17,2,IF(H538&gt;0,1,0))</f>
        <v>2</v>
      </c>
      <c r="H538">
        <f>IF(G537=2,ROUND(Constants!$B$18*(1000/150),0),IF(H537&gt;0,H537-1,0))</f>
        <v>7</v>
      </c>
    </row>
    <row r="539" spans="1:8">
      <c r="A539">
        <v>536</v>
      </c>
      <c r="B539">
        <f>IF(SIGN('Signal Verification0'!AQ539)=SIGN('Signal Verification1'!AQ539),IF(COUNTIF(B532:B538,2)&gt;0,1,0),2)</f>
        <v>0</v>
      </c>
      <c r="C539">
        <f>IF(AND(ABS('Signal Verification0'!AG539)&gt;0,ABS('Signal Verification1'!AG539)&gt;0),IF('Signal Verification0'!AG539&gt;'Signal Verification1'!AG539,IF(ABS('Signal Verification0'!AG538)-ABS('Signal Verification1'!AG539)&gt;Constants!$B$14,IF(AND(ABS(MAX('Signal Verification0'!AG339:AG539)-'Signal Verification0'!AG539)&lt;Constants!$B$15,ABS(MIN('Signal Verification0'!AG339:AG539)-'Signal Verification0'!AG539)&lt;Constants!$B$15),2,IF(D539&gt;0,1,0)),IF(D539&gt;0,1,0)),IF(ABS('Signal Verification1'!AG538)-ABS('Signal Verification0'!AG539)&gt;Constants!$B$14,IF(AND(ABS(MAX('Signal Verification1'!AG339:AG539)-'Signal Verification1'!AG539)&lt;Constants!$B$15,ABS(MIN('Signal Verification1'!AG339:AG539)-'Signal Verification1'!AG539)&lt;Constants!$B$15),2,IF(D539&gt;0,1,0)),IF(D539&gt;0,1,0))),IF(D539&gt;0,1,0))</f>
        <v>2</v>
      </c>
      <c r="D539">
        <f>IF(C538=2,ROUND(5*1000/Constants!$B$11,0),IF(D538&gt;0,D538-1,0))</f>
        <v>100</v>
      </c>
      <c r="E539">
        <f>IF(COUNTIF($D$3:D539,2)&gt;(Constants!$B$16*(1000/150)),2,0)</f>
        <v>0</v>
      </c>
      <c r="F539">
        <f t="shared" si="8"/>
        <v>0</v>
      </c>
      <c r="G539">
        <f>IF(ABS('Signal Verification0'!AT539-'Signal Verification1'!AT539)&gt;Constants!$B$17,2,IF(H539&gt;0,1,0))</f>
        <v>2</v>
      </c>
      <c r="H539">
        <f>IF(G538=2,ROUND(Constants!$B$18*(1000/150),0),IF(H538&gt;0,H538-1,0))</f>
        <v>7</v>
      </c>
    </row>
    <row r="540" spans="1:8">
      <c r="A540">
        <v>537</v>
      </c>
      <c r="B540">
        <f>IF(SIGN('Signal Verification0'!AQ540)=SIGN('Signal Verification1'!AQ540),IF(COUNTIF(B533:B539,2)&gt;0,1,0),2)</f>
        <v>0</v>
      </c>
      <c r="C540">
        <f>IF(AND(ABS('Signal Verification0'!AG540)&gt;0,ABS('Signal Verification1'!AG540)&gt;0),IF('Signal Verification0'!AG540&gt;'Signal Verification1'!AG540,IF(ABS('Signal Verification0'!AG539)-ABS('Signal Verification1'!AG540)&gt;Constants!$B$14,IF(AND(ABS(MAX('Signal Verification0'!AG340:AG540)-'Signal Verification0'!AG540)&lt;Constants!$B$15,ABS(MIN('Signal Verification0'!AG340:AG540)-'Signal Verification0'!AG540)&lt;Constants!$B$15),2,IF(D540&gt;0,1,0)),IF(D540&gt;0,1,0)),IF(ABS('Signal Verification1'!AG539)-ABS('Signal Verification0'!AG540)&gt;Constants!$B$14,IF(AND(ABS(MAX('Signal Verification1'!AG340:AG540)-'Signal Verification1'!AG540)&lt;Constants!$B$15,ABS(MIN('Signal Verification1'!AG340:AG540)-'Signal Verification1'!AG540)&lt;Constants!$B$15),2,IF(D540&gt;0,1,0)),IF(D540&gt;0,1,0))),IF(D540&gt;0,1,0))</f>
        <v>2</v>
      </c>
      <c r="D540">
        <f>IF(C539=2,ROUND(5*1000/Constants!$B$11,0),IF(D539&gt;0,D539-1,0))</f>
        <v>100</v>
      </c>
      <c r="E540">
        <f>IF(COUNTIF($D$3:D540,2)&gt;(Constants!$B$16*(1000/150)),2,0)</f>
        <v>0</v>
      </c>
      <c r="F540">
        <f t="shared" si="8"/>
        <v>0</v>
      </c>
      <c r="G540">
        <f>IF(ABS('Signal Verification0'!AT540-'Signal Verification1'!AT540)&gt;Constants!$B$17,2,IF(H540&gt;0,1,0))</f>
        <v>2</v>
      </c>
      <c r="H540">
        <f>IF(G539=2,ROUND(Constants!$B$18*(1000/150),0),IF(H539&gt;0,H539-1,0))</f>
        <v>7</v>
      </c>
    </row>
    <row r="541" spans="1:8">
      <c r="A541">
        <v>538</v>
      </c>
      <c r="B541">
        <f>IF(SIGN('Signal Verification0'!AQ541)=SIGN('Signal Verification1'!AQ541),IF(COUNTIF(B534:B540,2)&gt;0,1,0),2)</f>
        <v>0</v>
      </c>
      <c r="C541">
        <f>IF(AND(ABS('Signal Verification0'!AG541)&gt;0,ABS('Signal Verification1'!AG541)&gt;0),IF('Signal Verification0'!AG541&gt;'Signal Verification1'!AG541,IF(ABS('Signal Verification0'!AG540)-ABS('Signal Verification1'!AG541)&gt;Constants!$B$14,IF(AND(ABS(MAX('Signal Verification0'!AG341:AG541)-'Signal Verification0'!AG541)&lt;Constants!$B$15,ABS(MIN('Signal Verification0'!AG341:AG541)-'Signal Verification0'!AG541)&lt;Constants!$B$15),2,IF(D541&gt;0,1,0)),IF(D541&gt;0,1,0)),IF(ABS('Signal Verification1'!AG540)-ABS('Signal Verification0'!AG541)&gt;Constants!$B$14,IF(AND(ABS(MAX('Signal Verification1'!AG341:AG541)-'Signal Verification1'!AG541)&lt;Constants!$B$15,ABS(MIN('Signal Verification1'!AG341:AG541)-'Signal Verification1'!AG541)&lt;Constants!$B$15),2,IF(D541&gt;0,1,0)),IF(D541&gt;0,1,0))),IF(D541&gt;0,1,0))</f>
        <v>2</v>
      </c>
      <c r="D541">
        <f>IF(C540=2,ROUND(5*1000/Constants!$B$11,0),IF(D540&gt;0,D540-1,0))</f>
        <v>100</v>
      </c>
      <c r="E541">
        <f>IF(COUNTIF($D$3:D541,2)&gt;(Constants!$B$16*(1000/150)),2,0)</f>
        <v>0</v>
      </c>
      <c r="F541">
        <f t="shared" si="8"/>
        <v>0</v>
      </c>
      <c r="G541">
        <f>IF(ABS('Signal Verification0'!AT541-'Signal Verification1'!AT541)&gt;Constants!$B$17,2,IF(H541&gt;0,1,0))</f>
        <v>2</v>
      </c>
      <c r="H541">
        <f>IF(G540=2,ROUND(Constants!$B$18*(1000/150),0),IF(H540&gt;0,H540-1,0))</f>
        <v>7</v>
      </c>
    </row>
    <row r="542" spans="1:8">
      <c r="A542">
        <v>539</v>
      </c>
      <c r="B542">
        <f>IF(SIGN('Signal Verification0'!AQ542)=SIGN('Signal Verification1'!AQ542),IF(COUNTIF(B535:B541,2)&gt;0,1,0),2)</f>
        <v>0</v>
      </c>
      <c r="C542">
        <f>IF(AND(ABS('Signal Verification0'!AG542)&gt;0,ABS('Signal Verification1'!AG542)&gt;0),IF('Signal Verification0'!AG542&gt;'Signal Verification1'!AG542,IF(ABS('Signal Verification0'!AG541)-ABS('Signal Verification1'!AG542)&gt;Constants!$B$14,IF(AND(ABS(MAX('Signal Verification0'!AG342:AG542)-'Signal Verification0'!AG542)&lt;Constants!$B$15,ABS(MIN('Signal Verification0'!AG342:AG542)-'Signal Verification0'!AG542)&lt;Constants!$B$15),2,IF(D542&gt;0,1,0)),IF(D542&gt;0,1,0)),IF(ABS('Signal Verification1'!AG541)-ABS('Signal Verification0'!AG542)&gt;Constants!$B$14,IF(AND(ABS(MAX('Signal Verification1'!AG342:AG542)-'Signal Verification1'!AG542)&lt;Constants!$B$15,ABS(MIN('Signal Verification1'!AG342:AG542)-'Signal Verification1'!AG542)&lt;Constants!$B$15),2,IF(D542&gt;0,1,0)),IF(D542&gt;0,1,0))),IF(D542&gt;0,1,0))</f>
        <v>2</v>
      </c>
      <c r="D542">
        <f>IF(C541=2,ROUND(5*1000/Constants!$B$11,0),IF(D541&gt;0,D541-1,0))</f>
        <v>100</v>
      </c>
      <c r="E542">
        <f>IF(COUNTIF($D$3:D542,2)&gt;(Constants!$B$16*(1000/150)),2,0)</f>
        <v>0</v>
      </c>
      <c r="F542">
        <f t="shared" si="8"/>
        <v>0</v>
      </c>
      <c r="G542">
        <f>IF(ABS('Signal Verification0'!AT542-'Signal Verification1'!AT542)&gt;Constants!$B$17,2,IF(H542&gt;0,1,0))</f>
        <v>2</v>
      </c>
      <c r="H542">
        <f>IF(G541=2,ROUND(Constants!$B$18*(1000/150),0),IF(H541&gt;0,H541-1,0))</f>
        <v>7</v>
      </c>
    </row>
    <row r="543" spans="1:8">
      <c r="A543">
        <v>540</v>
      </c>
      <c r="B543">
        <f>IF(SIGN('Signal Verification0'!AQ543)=SIGN('Signal Verification1'!AQ543),IF(COUNTIF(B536:B542,2)&gt;0,1,0),2)</f>
        <v>0</v>
      </c>
      <c r="C543">
        <f>IF(AND(ABS('Signal Verification0'!AG543)&gt;0,ABS('Signal Verification1'!AG543)&gt;0),IF('Signal Verification0'!AG543&gt;'Signal Verification1'!AG543,IF(ABS('Signal Verification0'!AG542)-ABS('Signal Verification1'!AG543)&gt;Constants!$B$14,IF(AND(ABS(MAX('Signal Verification0'!AG343:AG543)-'Signal Verification0'!AG543)&lt;Constants!$B$15,ABS(MIN('Signal Verification0'!AG343:AG543)-'Signal Verification0'!AG543)&lt;Constants!$B$15),2,IF(D543&gt;0,1,0)),IF(D543&gt;0,1,0)),IF(ABS('Signal Verification1'!AG542)-ABS('Signal Verification0'!AG543)&gt;Constants!$B$14,IF(AND(ABS(MAX('Signal Verification1'!AG343:AG543)-'Signal Verification1'!AG543)&lt;Constants!$B$15,ABS(MIN('Signal Verification1'!AG343:AG543)-'Signal Verification1'!AG543)&lt;Constants!$B$15),2,IF(D543&gt;0,1,0)),IF(D543&gt;0,1,0))),IF(D543&gt;0,1,0))</f>
        <v>2</v>
      </c>
      <c r="D543">
        <f>IF(C542=2,ROUND(5*1000/Constants!$B$11,0),IF(D542&gt;0,D542-1,0))</f>
        <v>100</v>
      </c>
      <c r="E543">
        <f>IF(COUNTIF($D$3:D543,2)&gt;(Constants!$B$16*(1000/150)),2,0)</f>
        <v>0</v>
      </c>
      <c r="F543">
        <f t="shared" si="8"/>
        <v>0</v>
      </c>
      <c r="G543">
        <f>IF(ABS('Signal Verification0'!AT543-'Signal Verification1'!AT543)&gt;Constants!$B$17,2,IF(H543&gt;0,1,0))</f>
        <v>2</v>
      </c>
      <c r="H543">
        <f>IF(G542=2,ROUND(Constants!$B$18*(1000/150),0),IF(H542&gt;0,H542-1,0))</f>
        <v>7</v>
      </c>
    </row>
    <row r="544" spans="1:8">
      <c r="A544">
        <v>541</v>
      </c>
      <c r="B544">
        <f>IF(SIGN('Signal Verification0'!AQ544)=SIGN('Signal Verification1'!AQ544),IF(COUNTIF(B537:B543,2)&gt;0,1,0),2)</f>
        <v>0</v>
      </c>
      <c r="C544">
        <f>IF(AND(ABS('Signal Verification0'!AG544)&gt;0,ABS('Signal Verification1'!AG544)&gt;0),IF('Signal Verification0'!AG544&gt;'Signal Verification1'!AG544,IF(ABS('Signal Verification0'!AG543)-ABS('Signal Verification1'!AG544)&gt;Constants!$B$14,IF(AND(ABS(MAX('Signal Verification0'!AG344:AG544)-'Signal Verification0'!AG544)&lt;Constants!$B$15,ABS(MIN('Signal Verification0'!AG344:AG544)-'Signal Verification0'!AG544)&lt;Constants!$B$15),2,IF(D544&gt;0,1,0)),IF(D544&gt;0,1,0)),IF(ABS('Signal Verification1'!AG543)-ABS('Signal Verification0'!AG544)&gt;Constants!$B$14,IF(AND(ABS(MAX('Signal Verification1'!AG344:AG544)-'Signal Verification1'!AG544)&lt;Constants!$B$15,ABS(MIN('Signal Verification1'!AG344:AG544)-'Signal Verification1'!AG544)&lt;Constants!$B$15),2,IF(D544&gt;0,1,0)),IF(D544&gt;0,1,0))),IF(D544&gt;0,1,0))</f>
        <v>2</v>
      </c>
      <c r="D544">
        <f>IF(C543=2,ROUND(5*1000/Constants!$B$11,0),IF(D543&gt;0,D543-1,0))</f>
        <v>100</v>
      </c>
      <c r="E544">
        <f>IF(COUNTIF($D$3:D544,2)&gt;(Constants!$B$16*(1000/150)),2,0)</f>
        <v>0</v>
      </c>
      <c r="F544">
        <f t="shared" si="8"/>
        <v>0</v>
      </c>
      <c r="G544">
        <f>IF(ABS('Signal Verification0'!AT544-'Signal Verification1'!AT544)&gt;Constants!$B$17,2,IF(H544&gt;0,1,0))</f>
        <v>2</v>
      </c>
      <c r="H544">
        <f>IF(G543=2,ROUND(Constants!$B$18*(1000/150),0),IF(H543&gt;0,H543-1,0))</f>
        <v>7</v>
      </c>
    </row>
    <row r="545" spans="1:8">
      <c r="A545">
        <v>542</v>
      </c>
      <c r="B545">
        <f>IF(SIGN('Signal Verification0'!AQ545)=SIGN('Signal Verification1'!AQ545),IF(COUNTIF(B538:B544,2)&gt;0,1,0),2)</f>
        <v>0</v>
      </c>
      <c r="C545">
        <f>IF(AND(ABS('Signal Verification0'!AG545)&gt;0,ABS('Signal Verification1'!AG545)&gt;0),IF('Signal Verification0'!AG545&gt;'Signal Verification1'!AG545,IF(ABS('Signal Verification0'!AG544)-ABS('Signal Verification1'!AG545)&gt;Constants!$B$14,IF(AND(ABS(MAX('Signal Verification0'!AG345:AG545)-'Signal Verification0'!AG545)&lt;Constants!$B$15,ABS(MIN('Signal Verification0'!AG345:AG545)-'Signal Verification0'!AG545)&lt;Constants!$B$15),2,IF(D545&gt;0,1,0)),IF(D545&gt;0,1,0)),IF(ABS('Signal Verification1'!AG544)-ABS('Signal Verification0'!AG545)&gt;Constants!$B$14,IF(AND(ABS(MAX('Signal Verification1'!AG345:AG545)-'Signal Verification1'!AG545)&lt;Constants!$B$15,ABS(MIN('Signal Verification1'!AG345:AG545)-'Signal Verification1'!AG545)&lt;Constants!$B$15),2,IF(D545&gt;0,1,0)),IF(D545&gt;0,1,0))),IF(D545&gt;0,1,0))</f>
        <v>2</v>
      </c>
      <c r="D545">
        <f>IF(C544=2,ROUND(5*1000/Constants!$B$11,0),IF(D544&gt;0,D544-1,0))</f>
        <v>100</v>
      </c>
      <c r="E545">
        <f>IF(COUNTIF($D$3:D545,2)&gt;(Constants!$B$16*(1000/150)),2,0)</f>
        <v>0</v>
      </c>
      <c r="F545">
        <f t="shared" si="8"/>
        <v>0</v>
      </c>
      <c r="G545">
        <f>IF(ABS('Signal Verification0'!AT545-'Signal Verification1'!AT545)&gt;Constants!$B$17,2,IF(H545&gt;0,1,0))</f>
        <v>2</v>
      </c>
      <c r="H545">
        <f>IF(G544=2,ROUND(Constants!$B$18*(1000/150),0),IF(H544&gt;0,H544-1,0))</f>
        <v>7</v>
      </c>
    </row>
    <row r="546" spans="1:8">
      <c r="A546">
        <v>543</v>
      </c>
      <c r="B546">
        <f>IF(SIGN('Signal Verification0'!AQ546)=SIGN('Signal Verification1'!AQ546),IF(COUNTIF(B539:B545,2)&gt;0,1,0),2)</f>
        <v>0</v>
      </c>
      <c r="C546">
        <f>IF(AND(ABS('Signal Verification0'!AG546)&gt;0,ABS('Signal Verification1'!AG546)&gt;0),IF('Signal Verification0'!AG546&gt;'Signal Verification1'!AG546,IF(ABS('Signal Verification0'!AG545)-ABS('Signal Verification1'!AG546)&gt;Constants!$B$14,IF(AND(ABS(MAX('Signal Verification0'!AG346:AG546)-'Signal Verification0'!AG546)&lt;Constants!$B$15,ABS(MIN('Signal Verification0'!AG346:AG546)-'Signal Verification0'!AG546)&lt;Constants!$B$15),2,IF(D546&gt;0,1,0)),IF(D546&gt;0,1,0)),IF(ABS('Signal Verification1'!AG545)-ABS('Signal Verification0'!AG546)&gt;Constants!$B$14,IF(AND(ABS(MAX('Signal Verification1'!AG346:AG546)-'Signal Verification1'!AG546)&lt;Constants!$B$15,ABS(MIN('Signal Verification1'!AG346:AG546)-'Signal Verification1'!AG546)&lt;Constants!$B$15),2,IF(D546&gt;0,1,0)),IF(D546&gt;0,1,0))),IF(D546&gt;0,1,0))</f>
        <v>2</v>
      </c>
      <c r="D546">
        <f>IF(C545=2,ROUND(5*1000/Constants!$B$11,0),IF(D545&gt;0,D545-1,0))</f>
        <v>100</v>
      </c>
      <c r="E546">
        <f>IF(COUNTIF($D$3:D546,2)&gt;(Constants!$B$16*(1000/150)),2,0)</f>
        <v>0</v>
      </c>
      <c r="F546">
        <f t="shared" si="8"/>
        <v>0</v>
      </c>
      <c r="G546">
        <f>IF(ABS('Signal Verification0'!AT546-'Signal Verification1'!AT546)&gt;Constants!$B$17,2,IF(H546&gt;0,1,0))</f>
        <v>2</v>
      </c>
      <c r="H546">
        <f>IF(G545=2,ROUND(Constants!$B$18*(1000/150),0),IF(H545&gt;0,H545-1,0))</f>
        <v>7</v>
      </c>
    </row>
    <row r="547" spans="1:8">
      <c r="A547">
        <v>544</v>
      </c>
      <c r="B547">
        <f>IF(SIGN('Signal Verification0'!AQ547)=SIGN('Signal Verification1'!AQ547),IF(COUNTIF(B540:B546,2)&gt;0,1,0),2)</f>
        <v>0</v>
      </c>
      <c r="C547">
        <f>IF(AND(ABS('Signal Verification0'!AG547)&gt;0,ABS('Signal Verification1'!AG547)&gt;0),IF('Signal Verification0'!AG547&gt;'Signal Verification1'!AG547,IF(ABS('Signal Verification0'!AG546)-ABS('Signal Verification1'!AG547)&gt;Constants!$B$14,IF(AND(ABS(MAX('Signal Verification0'!AG347:AG547)-'Signal Verification0'!AG547)&lt;Constants!$B$15,ABS(MIN('Signal Verification0'!AG347:AG547)-'Signal Verification0'!AG547)&lt;Constants!$B$15),2,IF(D547&gt;0,1,0)),IF(D547&gt;0,1,0)),IF(ABS('Signal Verification1'!AG546)-ABS('Signal Verification0'!AG547)&gt;Constants!$B$14,IF(AND(ABS(MAX('Signal Verification1'!AG347:AG547)-'Signal Verification1'!AG547)&lt;Constants!$B$15,ABS(MIN('Signal Verification1'!AG347:AG547)-'Signal Verification1'!AG547)&lt;Constants!$B$15),2,IF(D547&gt;0,1,0)),IF(D547&gt;0,1,0))),IF(D547&gt;0,1,0))</f>
        <v>2</v>
      </c>
      <c r="D547">
        <f>IF(C546=2,ROUND(5*1000/Constants!$B$11,0),IF(D546&gt;0,D546-1,0))</f>
        <v>100</v>
      </c>
      <c r="E547">
        <f>IF(COUNTIF($D$3:D547,2)&gt;(Constants!$B$16*(1000/150)),2,0)</f>
        <v>0</v>
      </c>
      <c r="F547">
        <f t="shared" si="8"/>
        <v>0</v>
      </c>
      <c r="G547">
        <f>IF(ABS('Signal Verification0'!AT547-'Signal Verification1'!AT547)&gt;Constants!$B$17,2,IF(H547&gt;0,1,0))</f>
        <v>2</v>
      </c>
      <c r="H547">
        <f>IF(G546=2,ROUND(Constants!$B$18*(1000/150),0),IF(H546&gt;0,H546-1,0))</f>
        <v>7</v>
      </c>
    </row>
    <row r="548" spans="1:8">
      <c r="A548">
        <v>545</v>
      </c>
      <c r="B548">
        <f>IF(SIGN('Signal Verification0'!AQ548)=SIGN('Signal Verification1'!AQ548),IF(COUNTIF(B541:B547,2)&gt;0,1,0),2)</f>
        <v>0</v>
      </c>
      <c r="C548">
        <f>IF(AND(ABS('Signal Verification0'!AG548)&gt;0,ABS('Signal Verification1'!AG548)&gt;0),IF('Signal Verification0'!AG548&gt;'Signal Verification1'!AG548,IF(ABS('Signal Verification0'!AG547)-ABS('Signal Verification1'!AG548)&gt;Constants!$B$14,IF(AND(ABS(MAX('Signal Verification0'!AG348:AG548)-'Signal Verification0'!AG548)&lt;Constants!$B$15,ABS(MIN('Signal Verification0'!AG348:AG548)-'Signal Verification0'!AG548)&lt;Constants!$B$15),2,IF(D548&gt;0,1,0)),IF(D548&gt;0,1,0)),IF(ABS('Signal Verification1'!AG547)-ABS('Signal Verification0'!AG548)&gt;Constants!$B$14,IF(AND(ABS(MAX('Signal Verification1'!AG348:AG548)-'Signal Verification1'!AG548)&lt;Constants!$B$15,ABS(MIN('Signal Verification1'!AG348:AG548)-'Signal Verification1'!AG548)&lt;Constants!$B$15),2,IF(D548&gt;0,1,0)),IF(D548&gt;0,1,0))),IF(D548&gt;0,1,0))</f>
        <v>2</v>
      </c>
      <c r="D548">
        <f>IF(C547=2,ROUND(5*1000/Constants!$B$11,0),IF(D547&gt;0,D547-1,0))</f>
        <v>100</v>
      </c>
      <c r="E548">
        <f>IF(COUNTIF($D$3:D548,2)&gt;(Constants!$B$16*(1000/150)),2,0)</f>
        <v>0</v>
      </c>
      <c r="F548">
        <f t="shared" si="8"/>
        <v>0</v>
      </c>
      <c r="G548">
        <f>IF(ABS('Signal Verification0'!AT548-'Signal Verification1'!AT548)&gt;Constants!$B$17,2,IF(H548&gt;0,1,0))</f>
        <v>2</v>
      </c>
      <c r="H548">
        <f>IF(G547=2,ROUND(Constants!$B$18*(1000/150),0),IF(H547&gt;0,H547-1,0))</f>
        <v>7</v>
      </c>
    </row>
    <row r="549" spans="1:8">
      <c r="A549">
        <v>546</v>
      </c>
      <c r="B549">
        <f>IF(SIGN('Signal Verification0'!AQ549)=SIGN('Signal Verification1'!AQ549),IF(COUNTIF(B542:B548,2)&gt;0,1,0),2)</f>
        <v>0</v>
      </c>
      <c r="C549">
        <f>IF(AND(ABS('Signal Verification0'!AG549)&gt;0,ABS('Signal Verification1'!AG549)&gt;0),IF('Signal Verification0'!AG549&gt;'Signal Verification1'!AG549,IF(ABS('Signal Verification0'!AG548)-ABS('Signal Verification1'!AG549)&gt;Constants!$B$14,IF(AND(ABS(MAX('Signal Verification0'!AG349:AG549)-'Signal Verification0'!AG549)&lt;Constants!$B$15,ABS(MIN('Signal Verification0'!AG349:AG549)-'Signal Verification0'!AG549)&lt;Constants!$B$15),2,IF(D549&gt;0,1,0)),IF(D549&gt;0,1,0)),IF(ABS('Signal Verification1'!AG548)-ABS('Signal Verification0'!AG549)&gt;Constants!$B$14,IF(AND(ABS(MAX('Signal Verification1'!AG349:AG549)-'Signal Verification1'!AG549)&lt;Constants!$B$15,ABS(MIN('Signal Verification1'!AG349:AG549)-'Signal Verification1'!AG549)&lt;Constants!$B$15),2,IF(D549&gt;0,1,0)),IF(D549&gt;0,1,0))),IF(D549&gt;0,1,0))</f>
        <v>2</v>
      </c>
      <c r="D549">
        <f>IF(C548=2,ROUND(5*1000/Constants!$B$11,0),IF(D548&gt;0,D548-1,0))</f>
        <v>100</v>
      </c>
      <c r="E549">
        <f>IF(COUNTIF($D$3:D549,2)&gt;(Constants!$B$16*(1000/150)),2,0)</f>
        <v>0</v>
      </c>
      <c r="F549">
        <f t="shared" si="8"/>
        <v>0</v>
      </c>
      <c r="G549">
        <f>IF(ABS('Signal Verification0'!AT549-'Signal Verification1'!AT549)&gt;Constants!$B$17,2,IF(H549&gt;0,1,0))</f>
        <v>2</v>
      </c>
      <c r="H549">
        <f>IF(G548=2,ROUND(Constants!$B$18*(1000/150),0),IF(H548&gt;0,H548-1,0))</f>
        <v>7</v>
      </c>
    </row>
    <row r="550" spans="1:8">
      <c r="A550">
        <v>547</v>
      </c>
      <c r="B550">
        <f>IF(SIGN('Signal Verification0'!AQ550)=SIGN('Signal Verification1'!AQ550),IF(COUNTIF(B543:B549,2)&gt;0,1,0),2)</f>
        <v>0</v>
      </c>
      <c r="C550">
        <f>IF(AND(ABS('Signal Verification0'!AG550)&gt;0,ABS('Signal Verification1'!AG550)&gt;0),IF('Signal Verification0'!AG550&gt;'Signal Verification1'!AG550,IF(ABS('Signal Verification0'!AG549)-ABS('Signal Verification1'!AG550)&gt;Constants!$B$14,IF(AND(ABS(MAX('Signal Verification0'!AG350:AG550)-'Signal Verification0'!AG550)&lt;Constants!$B$15,ABS(MIN('Signal Verification0'!AG350:AG550)-'Signal Verification0'!AG550)&lt;Constants!$B$15),2,IF(D550&gt;0,1,0)),IF(D550&gt;0,1,0)),IF(ABS('Signal Verification1'!AG549)-ABS('Signal Verification0'!AG550)&gt;Constants!$B$14,IF(AND(ABS(MAX('Signal Verification1'!AG350:AG550)-'Signal Verification1'!AG550)&lt;Constants!$B$15,ABS(MIN('Signal Verification1'!AG350:AG550)-'Signal Verification1'!AG550)&lt;Constants!$B$15),2,IF(D550&gt;0,1,0)),IF(D550&gt;0,1,0))),IF(D550&gt;0,1,0))</f>
        <v>2</v>
      </c>
      <c r="D550">
        <f>IF(C549=2,ROUND(5*1000/Constants!$B$11,0),IF(D549&gt;0,D549-1,0))</f>
        <v>100</v>
      </c>
      <c r="E550">
        <f>IF(COUNTIF($D$3:D550,2)&gt;(Constants!$B$16*(1000/150)),2,0)</f>
        <v>0</v>
      </c>
      <c r="F550">
        <f t="shared" si="8"/>
        <v>0</v>
      </c>
      <c r="G550">
        <f>IF(ABS('Signal Verification0'!AT550-'Signal Verification1'!AT550)&gt;Constants!$B$17,2,IF(H550&gt;0,1,0))</f>
        <v>2</v>
      </c>
      <c r="H550">
        <f>IF(G549=2,ROUND(Constants!$B$18*(1000/150),0),IF(H549&gt;0,H549-1,0))</f>
        <v>7</v>
      </c>
    </row>
    <row r="551" spans="1:8">
      <c r="A551">
        <v>548</v>
      </c>
      <c r="B551">
        <f>IF(SIGN('Signal Verification0'!AQ551)=SIGN('Signal Verification1'!AQ551),IF(COUNTIF(B544:B550,2)&gt;0,1,0),2)</f>
        <v>0</v>
      </c>
      <c r="C551">
        <f>IF(AND(ABS('Signal Verification0'!AG551)&gt;0,ABS('Signal Verification1'!AG551)&gt;0),IF('Signal Verification0'!AG551&gt;'Signal Verification1'!AG551,IF(ABS('Signal Verification0'!AG550)-ABS('Signal Verification1'!AG551)&gt;Constants!$B$14,IF(AND(ABS(MAX('Signal Verification0'!AG351:AG551)-'Signal Verification0'!AG551)&lt;Constants!$B$15,ABS(MIN('Signal Verification0'!AG351:AG551)-'Signal Verification0'!AG551)&lt;Constants!$B$15),2,IF(D551&gt;0,1,0)),IF(D551&gt;0,1,0)),IF(ABS('Signal Verification1'!AG550)-ABS('Signal Verification0'!AG551)&gt;Constants!$B$14,IF(AND(ABS(MAX('Signal Verification1'!AG351:AG551)-'Signal Verification1'!AG551)&lt;Constants!$B$15,ABS(MIN('Signal Verification1'!AG351:AG551)-'Signal Verification1'!AG551)&lt;Constants!$B$15),2,IF(D551&gt;0,1,0)),IF(D551&gt;0,1,0))),IF(D551&gt;0,1,0))</f>
        <v>2</v>
      </c>
      <c r="D551">
        <f>IF(C550=2,ROUND(5*1000/Constants!$B$11,0),IF(D550&gt;0,D550-1,0))</f>
        <v>100</v>
      </c>
      <c r="E551">
        <f>IF(COUNTIF($D$3:D551,2)&gt;(Constants!$B$16*(1000/150)),2,0)</f>
        <v>0</v>
      </c>
      <c r="F551">
        <f t="shared" si="8"/>
        <v>0</v>
      </c>
      <c r="G551">
        <f>IF(ABS('Signal Verification0'!AT551-'Signal Verification1'!AT551)&gt;Constants!$B$17,2,IF(H551&gt;0,1,0))</f>
        <v>2</v>
      </c>
      <c r="H551">
        <f>IF(G550=2,ROUND(Constants!$B$18*(1000/150),0),IF(H550&gt;0,H550-1,0))</f>
        <v>7</v>
      </c>
    </row>
    <row r="552" spans="1:8">
      <c r="A552">
        <v>549</v>
      </c>
      <c r="B552">
        <f>IF(SIGN('Signal Verification0'!AQ552)=SIGN('Signal Verification1'!AQ552),IF(COUNTIF(B545:B551,2)&gt;0,1,0),2)</f>
        <v>0</v>
      </c>
      <c r="C552">
        <f>IF(AND(ABS('Signal Verification0'!AG552)&gt;0,ABS('Signal Verification1'!AG552)&gt;0),IF('Signal Verification0'!AG552&gt;'Signal Verification1'!AG552,IF(ABS('Signal Verification0'!AG551)-ABS('Signal Verification1'!AG552)&gt;Constants!$B$14,IF(AND(ABS(MAX('Signal Verification0'!AG352:AG552)-'Signal Verification0'!AG552)&lt;Constants!$B$15,ABS(MIN('Signal Verification0'!AG352:AG552)-'Signal Verification0'!AG552)&lt;Constants!$B$15),2,IF(D552&gt;0,1,0)),IF(D552&gt;0,1,0)),IF(ABS('Signal Verification1'!AG551)-ABS('Signal Verification0'!AG552)&gt;Constants!$B$14,IF(AND(ABS(MAX('Signal Verification1'!AG352:AG552)-'Signal Verification1'!AG552)&lt;Constants!$B$15,ABS(MIN('Signal Verification1'!AG352:AG552)-'Signal Verification1'!AG552)&lt;Constants!$B$15),2,IF(D552&gt;0,1,0)),IF(D552&gt;0,1,0))),IF(D552&gt;0,1,0))</f>
        <v>2</v>
      </c>
      <c r="D552">
        <f>IF(C551=2,ROUND(5*1000/Constants!$B$11,0),IF(D551&gt;0,D551-1,0))</f>
        <v>100</v>
      </c>
      <c r="E552">
        <f>IF(COUNTIF($D$3:D552,2)&gt;(Constants!$B$16*(1000/150)),2,0)</f>
        <v>0</v>
      </c>
      <c r="F552">
        <f t="shared" si="8"/>
        <v>0</v>
      </c>
      <c r="G552">
        <f>IF(ABS('Signal Verification0'!AT552-'Signal Verification1'!AT552)&gt;Constants!$B$17,2,IF(H552&gt;0,1,0))</f>
        <v>2</v>
      </c>
      <c r="H552">
        <f>IF(G551=2,ROUND(Constants!$B$18*(1000/150),0),IF(H551&gt;0,H551-1,0))</f>
        <v>7</v>
      </c>
    </row>
    <row r="553" spans="1:8">
      <c r="A553">
        <v>550</v>
      </c>
      <c r="B553">
        <f>IF(SIGN('Signal Verification0'!AQ553)=SIGN('Signal Verification1'!AQ553),IF(COUNTIF(B546:B552,2)&gt;0,1,0),2)</f>
        <v>0</v>
      </c>
      <c r="C553">
        <f>IF(AND(ABS('Signal Verification0'!AG553)&gt;0,ABS('Signal Verification1'!AG553)&gt;0),IF('Signal Verification0'!AG553&gt;'Signal Verification1'!AG553,IF(ABS('Signal Verification0'!AG552)-ABS('Signal Verification1'!AG553)&gt;Constants!$B$14,IF(AND(ABS(MAX('Signal Verification0'!AG353:AG553)-'Signal Verification0'!AG553)&lt;Constants!$B$15,ABS(MIN('Signal Verification0'!AG353:AG553)-'Signal Verification0'!AG553)&lt;Constants!$B$15),2,IF(D553&gt;0,1,0)),IF(D553&gt;0,1,0)),IF(ABS('Signal Verification1'!AG552)-ABS('Signal Verification0'!AG553)&gt;Constants!$B$14,IF(AND(ABS(MAX('Signal Verification1'!AG353:AG553)-'Signal Verification1'!AG553)&lt;Constants!$B$15,ABS(MIN('Signal Verification1'!AG353:AG553)-'Signal Verification1'!AG553)&lt;Constants!$B$15),2,IF(D553&gt;0,1,0)),IF(D553&gt;0,1,0))),IF(D553&gt;0,1,0))</f>
        <v>2</v>
      </c>
      <c r="D553">
        <f>IF(C552=2,ROUND(5*1000/Constants!$B$11,0),IF(D552&gt;0,D552-1,0))</f>
        <v>100</v>
      </c>
      <c r="E553">
        <f>IF(COUNTIF($D$3:D553,2)&gt;(Constants!$B$16*(1000/150)),2,0)</f>
        <v>0</v>
      </c>
      <c r="F553">
        <f t="shared" si="8"/>
        <v>0</v>
      </c>
      <c r="G553">
        <f>IF(ABS('Signal Verification0'!AT553-'Signal Verification1'!AT553)&gt;Constants!$B$17,2,IF(H553&gt;0,1,0))</f>
        <v>2</v>
      </c>
      <c r="H553">
        <f>IF(G552=2,ROUND(Constants!$B$18*(1000/150),0),IF(H552&gt;0,H552-1,0))</f>
        <v>7</v>
      </c>
    </row>
    <row r="554" spans="1:8">
      <c r="A554">
        <v>551</v>
      </c>
      <c r="B554">
        <f>IF(SIGN('Signal Verification0'!AQ554)=SIGN('Signal Verification1'!AQ554),IF(COUNTIF(B547:B553,2)&gt;0,1,0),2)</f>
        <v>0</v>
      </c>
      <c r="C554">
        <f>IF(AND(ABS('Signal Verification0'!AG554)&gt;0,ABS('Signal Verification1'!AG554)&gt;0),IF('Signal Verification0'!AG554&gt;'Signal Verification1'!AG554,IF(ABS('Signal Verification0'!AG553)-ABS('Signal Verification1'!AG554)&gt;Constants!$B$14,IF(AND(ABS(MAX('Signal Verification0'!AG354:AG554)-'Signal Verification0'!AG554)&lt;Constants!$B$15,ABS(MIN('Signal Verification0'!AG354:AG554)-'Signal Verification0'!AG554)&lt;Constants!$B$15),2,IF(D554&gt;0,1,0)),IF(D554&gt;0,1,0)),IF(ABS('Signal Verification1'!AG553)-ABS('Signal Verification0'!AG554)&gt;Constants!$B$14,IF(AND(ABS(MAX('Signal Verification1'!AG354:AG554)-'Signal Verification1'!AG554)&lt;Constants!$B$15,ABS(MIN('Signal Verification1'!AG354:AG554)-'Signal Verification1'!AG554)&lt;Constants!$B$15),2,IF(D554&gt;0,1,0)),IF(D554&gt;0,1,0))),IF(D554&gt;0,1,0))</f>
        <v>2</v>
      </c>
      <c r="D554">
        <f>IF(C553=2,ROUND(5*1000/Constants!$B$11,0),IF(D553&gt;0,D553-1,0))</f>
        <v>100</v>
      </c>
      <c r="E554">
        <f>IF(COUNTIF($D$3:D554,2)&gt;(Constants!$B$16*(1000/150)),2,0)</f>
        <v>0</v>
      </c>
      <c r="F554">
        <f t="shared" si="8"/>
        <v>0</v>
      </c>
      <c r="G554">
        <f>IF(ABS('Signal Verification0'!AT554-'Signal Verification1'!AT554)&gt;Constants!$B$17,2,IF(H554&gt;0,1,0))</f>
        <v>2</v>
      </c>
      <c r="H554">
        <f>IF(G553=2,ROUND(Constants!$B$18*(1000/150),0),IF(H553&gt;0,H553-1,0))</f>
        <v>7</v>
      </c>
    </row>
    <row r="555" spans="1:8">
      <c r="A555">
        <v>552</v>
      </c>
      <c r="B555">
        <f>IF(SIGN('Signal Verification0'!AQ555)=SIGN('Signal Verification1'!AQ555),IF(COUNTIF(B548:B554,2)&gt;0,1,0),2)</f>
        <v>0</v>
      </c>
      <c r="C555">
        <f>IF(AND(ABS('Signal Verification0'!AG555)&gt;0,ABS('Signal Verification1'!AG555)&gt;0),IF('Signal Verification0'!AG555&gt;'Signal Verification1'!AG555,IF(ABS('Signal Verification0'!AG554)-ABS('Signal Verification1'!AG555)&gt;Constants!$B$14,IF(AND(ABS(MAX('Signal Verification0'!AG355:AG555)-'Signal Verification0'!AG555)&lt;Constants!$B$15,ABS(MIN('Signal Verification0'!AG355:AG555)-'Signal Verification0'!AG555)&lt;Constants!$B$15),2,IF(D555&gt;0,1,0)),IF(D555&gt;0,1,0)),IF(ABS('Signal Verification1'!AG554)-ABS('Signal Verification0'!AG555)&gt;Constants!$B$14,IF(AND(ABS(MAX('Signal Verification1'!AG355:AG555)-'Signal Verification1'!AG555)&lt;Constants!$B$15,ABS(MIN('Signal Verification1'!AG355:AG555)-'Signal Verification1'!AG555)&lt;Constants!$B$15),2,IF(D555&gt;0,1,0)),IF(D555&gt;0,1,0))),IF(D555&gt;0,1,0))</f>
        <v>2</v>
      </c>
      <c r="D555">
        <f>IF(C554=2,ROUND(5*1000/Constants!$B$11,0),IF(D554&gt;0,D554-1,0))</f>
        <v>100</v>
      </c>
      <c r="E555">
        <f>IF(COUNTIF($D$3:D555,2)&gt;(Constants!$B$16*(1000/150)),2,0)</f>
        <v>0</v>
      </c>
      <c r="F555">
        <f t="shared" si="8"/>
        <v>0</v>
      </c>
      <c r="G555">
        <f>IF(ABS('Signal Verification0'!AT555-'Signal Verification1'!AT555)&gt;Constants!$B$17,2,IF(H555&gt;0,1,0))</f>
        <v>2</v>
      </c>
      <c r="H555">
        <f>IF(G554=2,ROUND(Constants!$B$18*(1000/150),0),IF(H554&gt;0,H554-1,0))</f>
        <v>7</v>
      </c>
    </row>
    <row r="556" spans="1:8">
      <c r="A556">
        <v>553</v>
      </c>
      <c r="B556">
        <f>IF(SIGN('Signal Verification0'!AQ556)=SIGN('Signal Verification1'!AQ556),IF(COUNTIF(B549:B555,2)&gt;0,1,0),2)</f>
        <v>0</v>
      </c>
      <c r="C556">
        <f>IF(AND(ABS('Signal Verification0'!AG556)&gt;0,ABS('Signal Verification1'!AG556)&gt;0),IF('Signal Verification0'!AG556&gt;'Signal Verification1'!AG556,IF(ABS('Signal Verification0'!AG555)-ABS('Signal Verification1'!AG556)&gt;Constants!$B$14,IF(AND(ABS(MAX('Signal Verification0'!AG356:AG556)-'Signal Verification0'!AG556)&lt;Constants!$B$15,ABS(MIN('Signal Verification0'!AG356:AG556)-'Signal Verification0'!AG556)&lt;Constants!$B$15),2,IF(D556&gt;0,1,0)),IF(D556&gt;0,1,0)),IF(ABS('Signal Verification1'!AG555)-ABS('Signal Verification0'!AG556)&gt;Constants!$B$14,IF(AND(ABS(MAX('Signal Verification1'!AG356:AG556)-'Signal Verification1'!AG556)&lt;Constants!$B$15,ABS(MIN('Signal Verification1'!AG356:AG556)-'Signal Verification1'!AG556)&lt;Constants!$B$15),2,IF(D556&gt;0,1,0)),IF(D556&gt;0,1,0))),IF(D556&gt;0,1,0))</f>
        <v>2</v>
      </c>
      <c r="D556">
        <f>IF(C555=2,ROUND(5*1000/Constants!$B$11,0),IF(D555&gt;0,D555-1,0))</f>
        <v>100</v>
      </c>
      <c r="E556">
        <f>IF(COUNTIF($D$3:D556,2)&gt;(Constants!$B$16*(1000/150)),2,0)</f>
        <v>0</v>
      </c>
      <c r="F556">
        <f t="shared" si="8"/>
        <v>0</v>
      </c>
      <c r="G556">
        <f>IF(ABS('Signal Verification0'!AT556-'Signal Verification1'!AT556)&gt;Constants!$B$17,2,IF(H556&gt;0,1,0))</f>
        <v>2</v>
      </c>
      <c r="H556">
        <f>IF(G555=2,ROUND(Constants!$B$18*(1000/150),0),IF(H555&gt;0,H555-1,0))</f>
        <v>7</v>
      </c>
    </row>
    <row r="557" spans="1:8">
      <c r="A557">
        <v>554</v>
      </c>
      <c r="B557">
        <f>IF(SIGN('Signal Verification0'!AQ557)=SIGN('Signal Verification1'!AQ557),IF(COUNTIF(B550:B556,2)&gt;0,1,0),2)</f>
        <v>0</v>
      </c>
      <c r="C557">
        <f>IF(AND(ABS('Signal Verification0'!AG557)&gt;0,ABS('Signal Verification1'!AG557)&gt;0),IF('Signal Verification0'!AG557&gt;'Signal Verification1'!AG557,IF(ABS('Signal Verification0'!AG556)-ABS('Signal Verification1'!AG557)&gt;Constants!$B$14,IF(AND(ABS(MAX('Signal Verification0'!AG357:AG557)-'Signal Verification0'!AG557)&lt;Constants!$B$15,ABS(MIN('Signal Verification0'!AG357:AG557)-'Signal Verification0'!AG557)&lt;Constants!$B$15),2,IF(D557&gt;0,1,0)),IF(D557&gt;0,1,0)),IF(ABS('Signal Verification1'!AG556)-ABS('Signal Verification0'!AG557)&gt;Constants!$B$14,IF(AND(ABS(MAX('Signal Verification1'!AG357:AG557)-'Signal Verification1'!AG557)&lt;Constants!$B$15,ABS(MIN('Signal Verification1'!AG357:AG557)-'Signal Verification1'!AG557)&lt;Constants!$B$15),2,IF(D557&gt;0,1,0)),IF(D557&gt;0,1,0))),IF(D557&gt;0,1,0))</f>
        <v>2</v>
      </c>
      <c r="D557">
        <f>IF(C556=2,ROUND(5*1000/Constants!$B$11,0),IF(D556&gt;0,D556-1,0))</f>
        <v>100</v>
      </c>
      <c r="E557">
        <f>IF(COUNTIF($D$3:D557,2)&gt;(Constants!$B$16*(1000/150)),2,0)</f>
        <v>0</v>
      </c>
      <c r="F557">
        <f t="shared" si="8"/>
        <v>0</v>
      </c>
      <c r="G557">
        <f>IF(ABS('Signal Verification0'!AT557-'Signal Verification1'!AT557)&gt;Constants!$B$17,2,IF(H557&gt;0,1,0))</f>
        <v>2</v>
      </c>
      <c r="H557">
        <f>IF(G556=2,ROUND(Constants!$B$18*(1000/150),0),IF(H556&gt;0,H556-1,0))</f>
        <v>7</v>
      </c>
    </row>
    <row r="558" spans="1:8">
      <c r="A558">
        <v>555</v>
      </c>
      <c r="B558">
        <f>IF(SIGN('Signal Verification0'!AQ558)=SIGN('Signal Verification1'!AQ558),IF(COUNTIF(B551:B557,2)&gt;0,1,0),2)</f>
        <v>0</v>
      </c>
      <c r="C558">
        <f>IF(AND(ABS('Signal Verification0'!AG558)&gt;0,ABS('Signal Verification1'!AG558)&gt;0),IF('Signal Verification0'!AG558&gt;'Signal Verification1'!AG558,IF(ABS('Signal Verification0'!AG557)-ABS('Signal Verification1'!AG558)&gt;Constants!$B$14,IF(AND(ABS(MAX('Signal Verification0'!AG358:AG558)-'Signal Verification0'!AG558)&lt;Constants!$B$15,ABS(MIN('Signal Verification0'!AG358:AG558)-'Signal Verification0'!AG558)&lt;Constants!$B$15),2,IF(D558&gt;0,1,0)),IF(D558&gt;0,1,0)),IF(ABS('Signal Verification1'!AG557)-ABS('Signal Verification0'!AG558)&gt;Constants!$B$14,IF(AND(ABS(MAX('Signal Verification1'!AG358:AG558)-'Signal Verification1'!AG558)&lt;Constants!$B$15,ABS(MIN('Signal Verification1'!AG358:AG558)-'Signal Verification1'!AG558)&lt;Constants!$B$15),2,IF(D558&gt;0,1,0)),IF(D558&gt;0,1,0))),IF(D558&gt;0,1,0))</f>
        <v>2</v>
      </c>
      <c r="D558">
        <f>IF(C557=2,ROUND(5*1000/Constants!$B$11,0),IF(D557&gt;0,D557-1,0))</f>
        <v>100</v>
      </c>
      <c r="E558">
        <f>IF(COUNTIF($D$3:D558,2)&gt;(Constants!$B$16*(1000/150)),2,0)</f>
        <v>0</v>
      </c>
      <c r="F558">
        <f t="shared" si="8"/>
        <v>0</v>
      </c>
      <c r="G558">
        <f>IF(ABS('Signal Verification0'!AT558-'Signal Verification1'!AT558)&gt;Constants!$B$17,2,IF(H558&gt;0,1,0))</f>
        <v>2</v>
      </c>
      <c r="H558">
        <f>IF(G557=2,ROUND(Constants!$B$18*(1000/150),0),IF(H557&gt;0,H557-1,0))</f>
        <v>7</v>
      </c>
    </row>
    <row r="559" spans="1:8">
      <c r="A559">
        <v>556</v>
      </c>
      <c r="B559">
        <f>IF(SIGN('Signal Verification0'!AQ559)=SIGN('Signal Verification1'!AQ559),IF(COUNTIF(B552:B558,2)&gt;0,1,0),2)</f>
        <v>0</v>
      </c>
      <c r="C559">
        <f>IF(AND(ABS('Signal Verification0'!AG559)&gt;0,ABS('Signal Verification1'!AG559)&gt;0),IF('Signal Verification0'!AG559&gt;'Signal Verification1'!AG559,IF(ABS('Signal Verification0'!AG558)-ABS('Signal Verification1'!AG559)&gt;Constants!$B$14,IF(AND(ABS(MAX('Signal Verification0'!AG359:AG559)-'Signal Verification0'!AG559)&lt;Constants!$B$15,ABS(MIN('Signal Verification0'!AG359:AG559)-'Signal Verification0'!AG559)&lt;Constants!$B$15),2,IF(D559&gt;0,1,0)),IF(D559&gt;0,1,0)),IF(ABS('Signal Verification1'!AG558)-ABS('Signal Verification0'!AG559)&gt;Constants!$B$14,IF(AND(ABS(MAX('Signal Verification1'!AG359:AG559)-'Signal Verification1'!AG559)&lt;Constants!$B$15,ABS(MIN('Signal Verification1'!AG359:AG559)-'Signal Verification1'!AG559)&lt;Constants!$B$15),2,IF(D559&gt;0,1,0)),IF(D559&gt;0,1,0))),IF(D559&gt;0,1,0))</f>
        <v>2</v>
      </c>
      <c r="D559">
        <f>IF(C558=2,ROUND(5*1000/Constants!$B$11,0),IF(D558&gt;0,D558-1,0))</f>
        <v>100</v>
      </c>
      <c r="E559">
        <f>IF(COUNTIF($D$3:D559,2)&gt;(Constants!$B$16*(1000/150)),2,0)</f>
        <v>0</v>
      </c>
      <c r="F559">
        <f t="shared" si="8"/>
        <v>0</v>
      </c>
      <c r="G559">
        <f>IF(ABS('Signal Verification0'!AT559-'Signal Verification1'!AT559)&gt;Constants!$B$17,2,IF(H559&gt;0,1,0))</f>
        <v>2</v>
      </c>
      <c r="H559">
        <f>IF(G558=2,ROUND(Constants!$B$18*(1000/150),0),IF(H558&gt;0,H558-1,0))</f>
        <v>7</v>
      </c>
    </row>
    <row r="560" spans="1:8">
      <c r="A560">
        <v>557</v>
      </c>
      <c r="B560">
        <f>IF(SIGN('Signal Verification0'!AQ560)=SIGN('Signal Verification1'!AQ560),IF(COUNTIF(B553:B559,2)&gt;0,1,0),2)</f>
        <v>0</v>
      </c>
      <c r="C560">
        <f>IF(AND(ABS('Signal Verification0'!AG560)&gt;0,ABS('Signal Verification1'!AG560)&gt;0),IF('Signal Verification0'!AG560&gt;'Signal Verification1'!AG560,IF(ABS('Signal Verification0'!AG559)-ABS('Signal Verification1'!AG560)&gt;Constants!$B$14,IF(AND(ABS(MAX('Signal Verification0'!AG360:AG560)-'Signal Verification0'!AG560)&lt;Constants!$B$15,ABS(MIN('Signal Verification0'!AG360:AG560)-'Signal Verification0'!AG560)&lt;Constants!$B$15),2,IF(D560&gt;0,1,0)),IF(D560&gt;0,1,0)),IF(ABS('Signal Verification1'!AG559)-ABS('Signal Verification0'!AG560)&gt;Constants!$B$14,IF(AND(ABS(MAX('Signal Verification1'!AG360:AG560)-'Signal Verification1'!AG560)&lt;Constants!$B$15,ABS(MIN('Signal Verification1'!AG360:AG560)-'Signal Verification1'!AG560)&lt;Constants!$B$15),2,IF(D560&gt;0,1,0)),IF(D560&gt;0,1,0))),IF(D560&gt;0,1,0))</f>
        <v>2</v>
      </c>
      <c r="D560">
        <f>IF(C559=2,ROUND(5*1000/Constants!$B$11,0),IF(D559&gt;0,D559-1,0))</f>
        <v>100</v>
      </c>
      <c r="E560">
        <f>IF(COUNTIF($D$3:D560,2)&gt;(Constants!$B$16*(1000/150)),2,0)</f>
        <v>0</v>
      </c>
      <c r="F560">
        <f t="shared" si="8"/>
        <v>0</v>
      </c>
      <c r="G560">
        <f>IF(ABS('Signal Verification0'!AT560-'Signal Verification1'!AT560)&gt;Constants!$B$17,2,IF(H560&gt;0,1,0))</f>
        <v>2</v>
      </c>
      <c r="H560">
        <f>IF(G559=2,ROUND(Constants!$B$18*(1000/150),0),IF(H559&gt;0,H559-1,0))</f>
        <v>7</v>
      </c>
    </row>
    <row r="561" spans="1:8">
      <c r="A561">
        <v>558</v>
      </c>
      <c r="B561">
        <f>IF(SIGN('Signal Verification0'!AQ561)=SIGN('Signal Verification1'!AQ561),IF(COUNTIF(B554:B560,2)&gt;0,1,0),2)</f>
        <v>0</v>
      </c>
      <c r="C561">
        <f>IF(AND(ABS('Signal Verification0'!AG561)&gt;0,ABS('Signal Verification1'!AG561)&gt;0),IF('Signal Verification0'!AG561&gt;'Signal Verification1'!AG561,IF(ABS('Signal Verification0'!AG560)-ABS('Signal Verification1'!AG561)&gt;Constants!$B$14,IF(AND(ABS(MAX('Signal Verification0'!AG361:AG561)-'Signal Verification0'!AG561)&lt;Constants!$B$15,ABS(MIN('Signal Verification0'!AG361:AG561)-'Signal Verification0'!AG561)&lt;Constants!$B$15),2,IF(D561&gt;0,1,0)),IF(D561&gt;0,1,0)),IF(ABS('Signal Verification1'!AG560)-ABS('Signal Verification0'!AG561)&gt;Constants!$B$14,IF(AND(ABS(MAX('Signal Verification1'!AG361:AG561)-'Signal Verification1'!AG561)&lt;Constants!$B$15,ABS(MIN('Signal Verification1'!AG361:AG561)-'Signal Verification1'!AG561)&lt;Constants!$B$15),2,IF(D561&gt;0,1,0)),IF(D561&gt;0,1,0))),IF(D561&gt;0,1,0))</f>
        <v>2</v>
      </c>
      <c r="D561">
        <f>IF(C560=2,ROUND(5*1000/Constants!$B$11,0),IF(D560&gt;0,D560-1,0))</f>
        <v>100</v>
      </c>
      <c r="E561">
        <f>IF(COUNTIF($D$3:D561,2)&gt;(Constants!$B$16*(1000/150)),2,0)</f>
        <v>0</v>
      </c>
      <c r="F561">
        <f t="shared" si="8"/>
        <v>0</v>
      </c>
      <c r="G561">
        <f>IF(ABS('Signal Verification0'!AT561-'Signal Verification1'!AT561)&gt;Constants!$B$17,2,IF(H561&gt;0,1,0))</f>
        <v>2</v>
      </c>
      <c r="H561">
        <f>IF(G560=2,ROUND(Constants!$B$18*(1000/150),0),IF(H560&gt;0,H560-1,0))</f>
        <v>7</v>
      </c>
    </row>
    <row r="562" spans="1:8">
      <c r="A562">
        <v>559</v>
      </c>
      <c r="B562">
        <f>IF(SIGN('Signal Verification0'!AQ562)=SIGN('Signal Verification1'!AQ562),IF(COUNTIF(B555:B561,2)&gt;0,1,0),2)</f>
        <v>0</v>
      </c>
      <c r="C562">
        <f>IF(AND(ABS('Signal Verification0'!AG562)&gt;0,ABS('Signal Verification1'!AG562)&gt;0),IF('Signal Verification0'!AG562&gt;'Signal Verification1'!AG562,IF(ABS('Signal Verification0'!AG561)-ABS('Signal Verification1'!AG562)&gt;Constants!$B$14,IF(AND(ABS(MAX('Signal Verification0'!AG362:AG562)-'Signal Verification0'!AG562)&lt;Constants!$B$15,ABS(MIN('Signal Verification0'!AG362:AG562)-'Signal Verification0'!AG562)&lt;Constants!$B$15),2,IF(D562&gt;0,1,0)),IF(D562&gt;0,1,0)),IF(ABS('Signal Verification1'!AG561)-ABS('Signal Verification0'!AG562)&gt;Constants!$B$14,IF(AND(ABS(MAX('Signal Verification1'!AG362:AG562)-'Signal Verification1'!AG562)&lt;Constants!$B$15,ABS(MIN('Signal Verification1'!AG362:AG562)-'Signal Verification1'!AG562)&lt;Constants!$B$15),2,IF(D562&gt;0,1,0)),IF(D562&gt;0,1,0))),IF(D562&gt;0,1,0))</f>
        <v>2</v>
      </c>
      <c r="D562">
        <f>IF(C561=2,ROUND(5*1000/Constants!$B$11,0),IF(D561&gt;0,D561-1,0))</f>
        <v>100</v>
      </c>
      <c r="E562">
        <f>IF(COUNTIF($D$3:D562,2)&gt;(Constants!$B$16*(1000/150)),2,0)</f>
        <v>0</v>
      </c>
      <c r="F562">
        <f t="shared" si="8"/>
        <v>0</v>
      </c>
      <c r="G562">
        <f>IF(ABS('Signal Verification0'!AT562-'Signal Verification1'!AT562)&gt;Constants!$B$17,2,IF(H562&gt;0,1,0))</f>
        <v>2</v>
      </c>
      <c r="H562">
        <f>IF(G561=2,ROUND(Constants!$B$18*(1000/150),0),IF(H561&gt;0,H561-1,0))</f>
        <v>7</v>
      </c>
    </row>
    <row r="563" spans="1:8">
      <c r="A563">
        <v>560</v>
      </c>
      <c r="B563">
        <f>IF(SIGN('Signal Verification0'!AQ563)=SIGN('Signal Verification1'!AQ563),IF(COUNTIF(B556:B562,2)&gt;0,1,0),2)</f>
        <v>0</v>
      </c>
      <c r="C563">
        <f>IF(AND(ABS('Signal Verification0'!AG563)&gt;0,ABS('Signal Verification1'!AG563)&gt;0),IF('Signal Verification0'!AG563&gt;'Signal Verification1'!AG563,IF(ABS('Signal Verification0'!AG562)-ABS('Signal Verification1'!AG563)&gt;Constants!$B$14,IF(AND(ABS(MAX('Signal Verification0'!AG363:AG563)-'Signal Verification0'!AG563)&lt;Constants!$B$15,ABS(MIN('Signal Verification0'!AG363:AG563)-'Signal Verification0'!AG563)&lt;Constants!$B$15),2,IF(D563&gt;0,1,0)),IF(D563&gt;0,1,0)),IF(ABS('Signal Verification1'!AG562)-ABS('Signal Verification0'!AG563)&gt;Constants!$B$14,IF(AND(ABS(MAX('Signal Verification1'!AG363:AG563)-'Signal Verification1'!AG563)&lt;Constants!$B$15,ABS(MIN('Signal Verification1'!AG363:AG563)-'Signal Verification1'!AG563)&lt;Constants!$B$15),2,IF(D563&gt;0,1,0)),IF(D563&gt;0,1,0))),IF(D563&gt;0,1,0))</f>
        <v>2</v>
      </c>
      <c r="D563">
        <f>IF(C562=2,ROUND(5*1000/Constants!$B$11,0),IF(D562&gt;0,D562-1,0))</f>
        <v>100</v>
      </c>
      <c r="E563">
        <f>IF(COUNTIF($D$3:D563,2)&gt;(Constants!$B$16*(1000/150)),2,0)</f>
        <v>0</v>
      </c>
      <c r="F563">
        <f t="shared" si="8"/>
        <v>0</v>
      </c>
      <c r="G563">
        <f>IF(ABS('Signal Verification0'!AT563-'Signal Verification1'!AT563)&gt;Constants!$B$17,2,IF(H563&gt;0,1,0))</f>
        <v>2</v>
      </c>
      <c r="H563">
        <f>IF(G562=2,ROUND(Constants!$B$18*(1000/150),0),IF(H562&gt;0,H562-1,0))</f>
        <v>7</v>
      </c>
    </row>
    <row r="564" spans="1:8">
      <c r="A564">
        <v>561</v>
      </c>
      <c r="B564">
        <f>IF(SIGN('Signal Verification0'!AQ564)=SIGN('Signal Verification1'!AQ564),IF(COUNTIF(B557:B563,2)&gt;0,1,0),2)</f>
        <v>0</v>
      </c>
      <c r="C564">
        <f>IF(AND(ABS('Signal Verification0'!AG564)&gt;0,ABS('Signal Verification1'!AG564)&gt;0),IF('Signal Verification0'!AG564&gt;'Signal Verification1'!AG564,IF(ABS('Signal Verification0'!AG563)-ABS('Signal Verification1'!AG564)&gt;Constants!$B$14,IF(AND(ABS(MAX('Signal Verification0'!AG364:AG564)-'Signal Verification0'!AG564)&lt;Constants!$B$15,ABS(MIN('Signal Verification0'!AG364:AG564)-'Signal Verification0'!AG564)&lt;Constants!$B$15),2,IF(D564&gt;0,1,0)),IF(D564&gt;0,1,0)),IF(ABS('Signal Verification1'!AG563)-ABS('Signal Verification0'!AG564)&gt;Constants!$B$14,IF(AND(ABS(MAX('Signal Verification1'!AG364:AG564)-'Signal Verification1'!AG564)&lt;Constants!$B$15,ABS(MIN('Signal Verification1'!AG364:AG564)-'Signal Verification1'!AG564)&lt;Constants!$B$15),2,IF(D564&gt;0,1,0)),IF(D564&gt;0,1,0))),IF(D564&gt;0,1,0))</f>
        <v>2</v>
      </c>
      <c r="D564">
        <f>IF(C563=2,ROUND(5*1000/Constants!$B$11,0),IF(D563&gt;0,D563-1,0))</f>
        <v>100</v>
      </c>
      <c r="E564">
        <f>IF(COUNTIF($D$3:D564,2)&gt;(Constants!$B$16*(1000/150)),2,0)</f>
        <v>0</v>
      </c>
      <c r="F564">
        <f t="shared" si="8"/>
        <v>0</v>
      </c>
      <c r="G564">
        <f>IF(ABS('Signal Verification0'!AT564-'Signal Verification1'!AT564)&gt;Constants!$B$17,2,IF(H564&gt;0,1,0))</f>
        <v>2</v>
      </c>
      <c r="H564">
        <f>IF(G563=2,ROUND(Constants!$B$18*(1000/150),0),IF(H563&gt;0,H563-1,0))</f>
        <v>7</v>
      </c>
    </row>
    <row r="565" spans="1:8">
      <c r="A565">
        <v>562</v>
      </c>
      <c r="B565">
        <f>IF(SIGN('Signal Verification0'!AQ565)=SIGN('Signal Verification1'!AQ565),IF(COUNTIF(B558:B564,2)&gt;0,1,0),2)</f>
        <v>0</v>
      </c>
      <c r="C565">
        <f>IF(AND(ABS('Signal Verification0'!AG565)&gt;0,ABS('Signal Verification1'!AG565)&gt;0),IF('Signal Verification0'!AG565&gt;'Signal Verification1'!AG565,IF(ABS('Signal Verification0'!AG564)-ABS('Signal Verification1'!AG565)&gt;Constants!$B$14,IF(AND(ABS(MAX('Signal Verification0'!AG365:AG565)-'Signal Verification0'!AG565)&lt;Constants!$B$15,ABS(MIN('Signal Verification0'!AG365:AG565)-'Signal Verification0'!AG565)&lt;Constants!$B$15),2,IF(D565&gt;0,1,0)),IF(D565&gt;0,1,0)),IF(ABS('Signal Verification1'!AG564)-ABS('Signal Verification0'!AG565)&gt;Constants!$B$14,IF(AND(ABS(MAX('Signal Verification1'!AG365:AG565)-'Signal Verification1'!AG565)&lt;Constants!$B$15,ABS(MIN('Signal Verification1'!AG365:AG565)-'Signal Verification1'!AG565)&lt;Constants!$B$15),2,IF(D565&gt;0,1,0)),IF(D565&gt;0,1,0))),IF(D565&gt;0,1,0))</f>
        <v>2</v>
      </c>
      <c r="D565">
        <f>IF(C564=2,ROUND(5*1000/Constants!$B$11,0),IF(D564&gt;0,D564-1,0))</f>
        <v>100</v>
      </c>
      <c r="E565">
        <f>IF(COUNTIF($D$3:D565,2)&gt;(Constants!$B$16*(1000/150)),2,0)</f>
        <v>0</v>
      </c>
      <c r="F565">
        <f t="shared" si="8"/>
        <v>0</v>
      </c>
      <c r="G565">
        <f>IF(ABS('Signal Verification0'!AT565-'Signal Verification1'!AT565)&gt;Constants!$B$17,2,IF(H565&gt;0,1,0))</f>
        <v>2</v>
      </c>
      <c r="H565">
        <f>IF(G564=2,ROUND(Constants!$B$18*(1000/150),0),IF(H564&gt;0,H564-1,0))</f>
        <v>7</v>
      </c>
    </row>
    <row r="566" spans="1:8">
      <c r="A566">
        <v>563</v>
      </c>
      <c r="B566">
        <f>IF(SIGN('Signal Verification0'!AQ566)=SIGN('Signal Verification1'!AQ566),IF(COUNTIF(B559:B565,2)&gt;0,1,0),2)</f>
        <v>0</v>
      </c>
      <c r="C566">
        <f>IF(AND(ABS('Signal Verification0'!AG566)&gt;0,ABS('Signal Verification1'!AG566)&gt;0),IF('Signal Verification0'!AG566&gt;'Signal Verification1'!AG566,IF(ABS('Signal Verification0'!AG565)-ABS('Signal Verification1'!AG566)&gt;Constants!$B$14,IF(AND(ABS(MAX('Signal Verification0'!AG366:AG566)-'Signal Verification0'!AG566)&lt;Constants!$B$15,ABS(MIN('Signal Verification0'!AG366:AG566)-'Signal Verification0'!AG566)&lt;Constants!$B$15),2,IF(D566&gt;0,1,0)),IF(D566&gt;0,1,0)),IF(ABS('Signal Verification1'!AG565)-ABS('Signal Verification0'!AG566)&gt;Constants!$B$14,IF(AND(ABS(MAX('Signal Verification1'!AG366:AG566)-'Signal Verification1'!AG566)&lt;Constants!$B$15,ABS(MIN('Signal Verification1'!AG366:AG566)-'Signal Verification1'!AG566)&lt;Constants!$B$15),2,IF(D566&gt;0,1,0)),IF(D566&gt;0,1,0))),IF(D566&gt;0,1,0))</f>
        <v>2</v>
      </c>
      <c r="D566">
        <f>IF(C565=2,ROUND(5*1000/Constants!$B$11,0),IF(D565&gt;0,D565-1,0))</f>
        <v>100</v>
      </c>
      <c r="E566">
        <f>IF(COUNTIF($D$3:D566,2)&gt;(Constants!$B$16*(1000/150)),2,0)</f>
        <v>0</v>
      </c>
      <c r="F566">
        <f t="shared" si="8"/>
        <v>0</v>
      </c>
      <c r="G566">
        <f>IF(ABS('Signal Verification0'!AT566-'Signal Verification1'!AT566)&gt;Constants!$B$17,2,IF(H566&gt;0,1,0))</f>
        <v>2</v>
      </c>
      <c r="H566">
        <f>IF(G565=2,ROUND(Constants!$B$18*(1000/150),0),IF(H565&gt;0,H565-1,0))</f>
        <v>7</v>
      </c>
    </row>
    <row r="567" spans="1:8">
      <c r="A567">
        <v>564</v>
      </c>
      <c r="B567">
        <f>IF(SIGN('Signal Verification0'!AQ567)=SIGN('Signal Verification1'!AQ567),IF(COUNTIF(B560:B566,2)&gt;0,1,0),2)</f>
        <v>0</v>
      </c>
      <c r="C567">
        <f>IF(AND(ABS('Signal Verification0'!AG567)&gt;0,ABS('Signal Verification1'!AG567)&gt;0),IF('Signal Verification0'!AG567&gt;'Signal Verification1'!AG567,IF(ABS('Signal Verification0'!AG566)-ABS('Signal Verification1'!AG567)&gt;Constants!$B$14,IF(AND(ABS(MAX('Signal Verification0'!AG367:AG567)-'Signal Verification0'!AG567)&lt;Constants!$B$15,ABS(MIN('Signal Verification0'!AG367:AG567)-'Signal Verification0'!AG567)&lt;Constants!$B$15),2,IF(D567&gt;0,1,0)),IF(D567&gt;0,1,0)),IF(ABS('Signal Verification1'!AG566)-ABS('Signal Verification0'!AG567)&gt;Constants!$B$14,IF(AND(ABS(MAX('Signal Verification1'!AG367:AG567)-'Signal Verification1'!AG567)&lt;Constants!$B$15,ABS(MIN('Signal Verification1'!AG367:AG567)-'Signal Verification1'!AG567)&lt;Constants!$B$15),2,IF(D567&gt;0,1,0)),IF(D567&gt;0,1,0))),IF(D567&gt;0,1,0))</f>
        <v>2</v>
      </c>
      <c r="D567">
        <f>IF(C566=2,ROUND(5*1000/Constants!$B$11,0),IF(D566&gt;0,D566-1,0))</f>
        <v>100</v>
      </c>
      <c r="E567">
        <f>IF(COUNTIF($D$3:D567,2)&gt;(Constants!$B$16*(1000/150)),2,0)</f>
        <v>0</v>
      </c>
      <c r="F567">
        <f t="shared" si="8"/>
        <v>0</v>
      </c>
      <c r="G567">
        <f>IF(ABS('Signal Verification0'!AT567-'Signal Verification1'!AT567)&gt;Constants!$B$17,2,IF(H567&gt;0,1,0))</f>
        <v>2</v>
      </c>
      <c r="H567">
        <f>IF(G566=2,ROUND(Constants!$B$18*(1000/150),0),IF(H566&gt;0,H566-1,0))</f>
        <v>7</v>
      </c>
    </row>
    <row r="568" spans="1:8">
      <c r="A568">
        <v>565</v>
      </c>
      <c r="B568">
        <f>IF(SIGN('Signal Verification0'!AQ568)=SIGN('Signal Verification1'!AQ568),IF(COUNTIF(B561:B567,2)&gt;0,1,0),2)</f>
        <v>0</v>
      </c>
      <c r="C568">
        <f>IF(AND(ABS('Signal Verification0'!AG568)&gt;0,ABS('Signal Verification1'!AG568)&gt;0),IF('Signal Verification0'!AG568&gt;'Signal Verification1'!AG568,IF(ABS('Signal Verification0'!AG567)-ABS('Signal Verification1'!AG568)&gt;Constants!$B$14,IF(AND(ABS(MAX('Signal Verification0'!AG368:AG568)-'Signal Verification0'!AG568)&lt;Constants!$B$15,ABS(MIN('Signal Verification0'!AG368:AG568)-'Signal Verification0'!AG568)&lt;Constants!$B$15),2,IF(D568&gt;0,1,0)),IF(D568&gt;0,1,0)),IF(ABS('Signal Verification1'!AG567)-ABS('Signal Verification0'!AG568)&gt;Constants!$B$14,IF(AND(ABS(MAX('Signal Verification1'!AG368:AG568)-'Signal Verification1'!AG568)&lt;Constants!$B$15,ABS(MIN('Signal Verification1'!AG368:AG568)-'Signal Verification1'!AG568)&lt;Constants!$B$15),2,IF(D568&gt;0,1,0)),IF(D568&gt;0,1,0))),IF(D568&gt;0,1,0))</f>
        <v>2</v>
      </c>
      <c r="D568">
        <f>IF(C567=2,ROUND(5*1000/Constants!$B$11,0),IF(D567&gt;0,D567-1,0))</f>
        <v>100</v>
      </c>
      <c r="E568">
        <f>IF(COUNTIF($D$3:D568,2)&gt;(Constants!$B$16*(1000/150)),2,0)</f>
        <v>0</v>
      </c>
      <c r="F568">
        <f t="shared" si="8"/>
        <v>0</v>
      </c>
      <c r="G568">
        <f>IF(ABS('Signal Verification0'!AT568-'Signal Verification1'!AT568)&gt;Constants!$B$17,2,IF(H568&gt;0,1,0))</f>
        <v>2</v>
      </c>
      <c r="H568">
        <f>IF(G567=2,ROUND(Constants!$B$18*(1000/150),0),IF(H567&gt;0,H567-1,0))</f>
        <v>7</v>
      </c>
    </row>
    <row r="569" spans="1:8">
      <c r="A569">
        <v>566</v>
      </c>
      <c r="B569">
        <f>IF(SIGN('Signal Verification0'!AQ569)=SIGN('Signal Verification1'!AQ569),IF(COUNTIF(B562:B568,2)&gt;0,1,0),2)</f>
        <v>0</v>
      </c>
      <c r="C569">
        <f>IF(AND(ABS('Signal Verification0'!AG569)&gt;0,ABS('Signal Verification1'!AG569)&gt;0),IF('Signal Verification0'!AG569&gt;'Signal Verification1'!AG569,IF(ABS('Signal Verification0'!AG568)-ABS('Signal Verification1'!AG569)&gt;Constants!$B$14,IF(AND(ABS(MAX('Signal Verification0'!AG369:AG569)-'Signal Verification0'!AG569)&lt;Constants!$B$15,ABS(MIN('Signal Verification0'!AG369:AG569)-'Signal Verification0'!AG569)&lt;Constants!$B$15),2,IF(D569&gt;0,1,0)),IF(D569&gt;0,1,0)),IF(ABS('Signal Verification1'!AG568)-ABS('Signal Verification0'!AG569)&gt;Constants!$B$14,IF(AND(ABS(MAX('Signal Verification1'!AG369:AG569)-'Signal Verification1'!AG569)&lt;Constants!$B$15,ABS(MIN('Signal Verification1'!AG369:AG569)-'Signal Verification1'!AG569)&lt;Constants!$B$15),2,IF(D569&gt;0,1,0)),IF(D569&gt;0,1,0))),IF(D569&gt;0,1,0))</f>
        <v>2</v>
      </c>
      <c r="D569">
        <f>IF(C568=2,ROUND(5*1000/Constants!$B$11,0),IF(D568&gt;0,D568-1,0))</f>
        <v>100</v>
      </c>
      <c r="E569">
        <f>IF(COUNTIF($D$3:D569,2)&gt;(Constants!$B$16*(1000/150)),2,0)</f>
        <v>0</v>
      </c>
      <c r="F569">
        <f t="shared" si="8"/>
        <v>0</v>
      </c>
      <c r="G569">
        <f>IF(ABS('Signal Verification0'!AT569-'Signal Verification1'!AT569)&gt;Constants!$B$17,2,IF(H569&gt;0,1,0))</f>
        <v>2</v>
      </c>
      <c r="H569">
        <f>IF(G568=2,ROUND(Constants!$B$18*(1000/150),0),IF(H568&gt;0,H568-1,0))</f>
        <v>7</v>
      </c>
    </row>
    <row r="570" spans="1:8">
      <c r="A570">
        <v>567</v>
      </c>
      <c r="B570">
        <f>IF(SIGN('Signal Verification0'!AQ570)=SIGN('Signal Verification1'!AQ570),IF(COUNTIF(B563:B569,2)&gt;0,1,0),2)</f>
        <v>0</v>
      </c>
      <c r="C570">
        <f>IF(AND(ABS('Signal Verification0'!AG570)&gt;0,ABS('Signal Verification1'!AG570)&gt;0),IF('Signal Verification0'!AG570&gt;'Signal Verification1'!AG570,IF(ABS('Signal Verification0'!AG569)-ABS('Signal Verification1'!AG570)&gt;Constants!$B$14,IF(AND(ABS(MAX('Signal Verification0'!AG370:AG570)-'Signal Verification0'!AG570)&lt;Constants!$B$15,ABS(MIN('Signal Verification0'!AG370:AG570)-'Signal Verification0'!AG570)&lt;Constants!$B$15),2,IF(D570&gt;0,1,0)),IF(D570&gt;0,1,0)),IF(ABS('Signal Verification1'!AG569)-ABS('Signal Verification0'!AG570)&gt;Constants!$B$14,IF(AND(ABS(MAX('Signal Verification1'!AG370:AG570)-'Signal Verification1'!AG570)&lt;Constants!$B$15,ABS(MIN('Signal Verification1'!AG370:AG570)-'Signal Verification1'!AG570)&lt;Constants!$B$15),2,IF(D570&gt;0,1,0)),IF(D570&gt;0,1,0))),IF(D570&gt;0,1,0))</f>
        <v>2</v>
      </c>
      <c r="D570">
        <f>IF(C569=2,ROUND(5*1000/Constants!$B$11,0),IF(D569&gt;0,D569-1,0))</f>
        <v>100</v>
      </c>
      <c r="E570">
        <f>IF(COUNTIF($D$3:D570,2)&gt;(Constants!$B$16*(1000/150)),2,0)</f>
        <v>0</v>
      </c>
      <c r="F570">
        <f t="shared" si="8"/>
        <v>0</v>
      </c>
      <c r="G570">
        <f>IF(ABS('Signal Verification0'!AT570-'Signal Verification1'!AT570)&gt;Constants!$B$17,2,IF(H570&gt;0,1,0))</f>
        <v>2</v>
      </c>
      <c r="H570">
        <f>IF(G569=2,ROUND(Constants!$B$18*(1000/150),0),IF(H569&gt;0,H569-1,0))</f>
        <v>7</v>
      </c>
    </row>
    <row r="571" spans="1:8">
      <c r="A571">
        <v>568</v>
      </c>
      <c r="B571">
        <f>IF(SIGN('Signal Verification0'!AQ571)=SIGN('Signal Verification1'!AQ571),IF(COUNTIF(B564:B570,2)&gt;0,1,0),2)</f>
        <v>0</v>
      </c>
      <c r="C571">
        <f>IF(AND(ABS('Signal Verification0'!AG571)&gt;0,ABS('Signal Verification1'!AG571)&gt;0),IF('Signal Verification0'!AG571&gt;'Signal Verification1'!AG571,IF(ABS('Signal Verification0'!AG570)-ABS('Signal Verification1'!AG571)&gt;Constants!$B$14,IF(AND(ABS(MAX('Signal Verification0'!AG371:AG571)-'Signal Verification0'!AG571)&lt;Constants!$B$15,ABS(MIN('Signal Verification0'!AG371:AG571)-'Signal Verification0'!AG571)&lt;Constants!$B$15),2,IF(D571&gt;0,1,0)),IF(D571&gt;0,1,0)),IF(ABS('Signal Verification1'!AG570)-ABS('Signal Verification0'!AG571)&gt;Constants!$B$14,IF(AND(ABS(MAX('Signal Verification1'!AG371:AG571)-'Signal Verification1'!AG571)&lt;Constants!$B$15,ABS(MIN('Signal Verification1'!AG371:AG571)-'Signal Verification1'!AG571)&lt;Constants!$B$15),2,IF(D571&gt;0,1,0)),IF(D571&gt;0,1,0))),IF(D571&gt;0,1,0))</f>
        <v>2</v>
      </c>
      <c r="D571">
        <f>IF(C570=2,ROUND(5*1000/Constants!$B$11,0),IF(D570&gt;0,D570-1,0))</f>
        <v>100</v>
      </c>
      <c r="E571">
        <f>IF(COUNTIF($D$3:D571,2)&gt;(Constants!$B$16*(1000/150)),2,0)</f>
        <v>0</v>
      </c>
      <c r="F571">
        <f t="shared" si="8"/>
        <v>0</v>
      </c>
      <c r="G571">
        <f>IF(ABS('Signal Verification0'!AT571-'Signal Verification1'!AT571)&gt;Constants!$B$17,2,IF(H571&gt;0,1,0))</f>
        <v>2</v>
      </c>
      <c r="H571">
        <f>IF(G570=2,ROUND(Constants!$B$18*(1000/150),0),IF(H570&gt;0,H570-1,0))</f>
        <v>7</v>
      </c>
    </row>
    <row r="572" spans="1:8">
      <c r="A572">
        <v>569</v>
      </c>
      <c r="B572">
        <f>IF(SIGN('Signal Verification0'!AQ572)=SIGN('Signal Verification1'!AQ572),IF(COUNTIF(B565:B571,2)&gt;0,1,0),2)</f>
        <v>0</v>
      </c>
      <c r="C572">
        <f>IF(AND(ABS('Signal Verification0'!AG572)&gt;0,ABS('Signal Verification1'!AG572)&gt;0),IF('Signal Verification0'!AG572&gt;'Signal Verification1'!AG572,IF(ABS('Signal Verification0'!AG571)-ABS('Signal Verification1'!AG572)&gt;Constants!$B$14,IF(AND(ABS(MAX('Signal Verification0'!AG372:AG572)-'Signal Verification0'!AG572)&lt;Constants!$B$15,ABS(MIN('Signal Verification0'!AG372:AG572)-'Signal Verification0'!AG572)&lt;Constants!$B$15),2,IF(D572&gt;0,1,0)),IF(D572&gt;0,1,0)),IF(ABS('Signal Verification1'!AG571)-ABS('Signal Verification0'!AG572)&gt;Constants!$B$14,IF(AND(ABS(MAX('Signal Verification1'!AG372:AG572)-'Signal Verification1'!AG572)&lt;Constants!$B$15,ABS(MIN('Signal Verification1'!AG372:AG572)-'Signal Verification1'!AG572)&lt;Constants!$B$15),2,IF(D572&gt;0,1,0)),IF(D572&gt;0,1,0))),IF(D572&gt;0,1,0))</f>
        <v>2</v>
      </c>
      <c r="D572">
        <f>IF(C571=2,ROUND(5*1000/Constants!$B$11,0),IF(D571&gt;0,D571-1,0))</f>
        <v>100</v>
      </c>
      <c r="E572">
        <f>IF(COUNTIF($D$3:D572,2)&gt;(Constants!$B$16*(1000/150)),2,0)</f>
        <v>0</v>
      </c>
      <c r="F572">
        <f t="shared" si="8"/>
        <v>0</v>
      </c>
      <c r="G572">
        <f>IF(ABS('Signal Verification0'!AT572-'Signal Verification1'!AT572)&gt;Constants!$B$17,2,IF(H572&gt;0,1,0))</f>
        <v>2</v>
      </c>
      <c r="H572">
        <f>IF(G571=2,ROUND(Constants!$B$18*(1000/150),0),IF(H571&gt;0,H571-1,0))</f>
        <v>7</v>
      </c>
    </row>
    <row r="573" spans="1:8">
      <c r="A573">
        <v>570</v>
      </c>
      <c r="B573">
        <f>IF(SIGN('Signal Verification0'!AQ573)=SIGN('Signal Verification1'!AQ573),IF(COUNTIF(B566:B572,2)&gt;0,1,0),2)</f>
        <v>0</v>
      </c>
      <c r="C573">
        <f>IF(AND(ABS('Signal Verification0'!AG573)&gt;0,ABS('Signal Verification1'!AG573)&gt;0),IF('Signal Verification0'!AG573&gt;'Signal Verification1'!AG573,IF(ABS('Signal Verification0'!AG572)-ABS('Signal Verification1'!AG573)&gt;Constants!$B$14,IF(AND(ABS(MAX('Signal Verification0'!AG373:AG573)-'Signal Verification0'!AG573)&lt;Constants!$B$15,ABS(MIN('Signal Verification0'!AG373:AG573)-'Signal Verification0'!AG573)&lt;Constants!$B$15),2,IF(D573&gt;0,1,0)),IF(D573&gt;0,1,0)),IF(ABS('Signal Verification1'!AG572)-ABS('Signal Verification0'!AG573)&gt;Constants!$B$14,IF(AND(ABS(MAX('Signal Verification1'!AG373:AG573)-'Signal Verification1'!AG573)&lt;Constants!$B$15,ABS(MIN('Signal Verification1'!AG373:AG573)-'Signal Verification1'!AG573)&lt;Constants!$B$15),2,IF(D573&gt;0,1,0)),IF(D573&gt;0,1,0))),IF(D573&gt;0,1,0))</f>
        <v>2</v>
      </c>
      <c r="D573">
        <f>IF(C572=2,ROUND(5*1000/Constants!$B$11,0),IF(D572&gt;0,D572-1,0))</f>
        <v>100</v>
      </c>
      <c r="E573">
        <f>IF(COUNTIF($D$3:D573,2)&gt;(Constants!$B$16*(1000/150)),2,0)</f>
        <v>0</v>
      </c>
      <c r="F573">
        <f t="shared" si="8"/>
        <v>0</v>
      </c>
      <c r="G573">
        <f>IF(ABS('Signal Verification0'!AT573-'Signal Verification1'!AT573)&gt;Constants!$B$17,2,IF(H573&gt;0,1,0))</f>
        <v>2</v>
      </c>
      <c r="H573">
        <f>IF(G572=2,ROUND(Constants!$B$18*(1000/150),0),IF(H572&gt;0,H572-1,0))</f>
        <v>7</v>
      </c>
    </row>
    <row r="574" spans="1:8">
      <c r="A574">
        <v>571</v>
      </c>
      <c r="B574">
        <f>IF(SIGN('Signal Verification0'!AQ574)=SIGN('Signal Verification1'!AQ574),IF(COUNTIF(B567:B573,2)&gt;0,1,0),2)</f>
        <v>0</v>
      </c>
      <c r="C574">
        <f>IF(AND(ABS('Signal Verification0'!AG574)&gt;0,ABS('Signal Verification1'!AG574)&gt;0),IF('Signal Verification0'!AG574&gt;'Signal Verification1'!AG574,IF(ABS('Signal Verification0'!AG573)-ABS('Signal Verification1'!AG574)&gt;Constants!$B$14,IF(AND(ABS(MAX('Signal Verification0'!AG374:AG574)-'Signal Verification0'!AG574)&lt;Constants!$B$15,ABS(MIN('Signal Verification0'!AG374:AG574)-'Signal Verification0'!AG574)&lt;Constants!$B$15),2,IF(D574&gt;0,1,0)),IF(D574&gt;0,1,0)),IF(ABS('Signal Verification1'!AG573)-ABS('Signal Verification0'!AG574)&gt;Constants!$B$14,IF(AND(ABS(MAX('Signal Verification1'!AG374:AG574)-'Signal Verification1'!AG574)&lt;Constants!$B$15,ABS(MIN('Signal Verification1'!AG374:AG574)-'Signal Verification1'!AG574)&lt;Constants!$B$15),2,IF(D574&gt;0,1,0)),IF(D574&gt;0,1,0))),IF(D574&gt;0,1,0))</f>
        <v>2</v>
      </c>
      <c r="D574">
        <f>IF(C573=2,ROUND(5*1000/Constants!$B$11,0),IF(D573&gt;0,D573-1,0))</f>
        <v>100</v>
      </c>
      <c r="E574">
        <f>IF(COUNTIF($D$3:D574,2)&gt;(Constants!$B$16*(1000/150)),2,0)</f>
        <v>0</v>
      </c>
      <c r="F574">
        <f t="shared" si="8"/>
        <v>0</v>
      </c>
      <c r="G574">
        <f>IF(ABS('Signal Verification0'!AT574-'Signal Verification1'!AT574)&gt;Constants!$B$17,2,IF(H574&gt;0,1,0))</f>
        <v>2</v>
      </c>
      <c r="H574">
        <f>IF(G573=2,ROUND(Constants!$B$18*(1000/150),0),IF(H573&gt;0,H573-1,0))</f>
        <v>7</v>
      </c>
    </row>
    <row r="575" spans="1:8">
      <c r="A575">
        <v>572</v>
      </c>
      <c r="B575">
        <f>IF(SIGN('Signal Verification0'!AQ575)=SIGN('Signal Verification1'!AQ575),IF(COUNTIF(B568:B574,2)&gt;0,1,0),2)</f>
        <v>0</v>
      </c>
      <c r="C575">
        <f>IF(AND(ABS('Signal Verification0'!AG575)&gt;0,ABS('Signal Verification1'!AG575)&gt;0),IF('Signal Verification0'!AG575&gt;'Signal Verification1'!AG575,IF(ABS('Signal Verification0'!AG574)-ABS('Signal Verification1'!AG575)&gt;Constants!$B$14,IF(AND(ABS(MAX('Signal Verification0'!AG375:AG575)-'Signal Verification0'!AG575)&lt;Constants!$B$15,ABS(MIN('Signal Verification0'!AG375:AG575)-'Signal Verification0'!AG575)&lt;Constants!$B$15),2,IF(D575&gt;0,1,0)),IF(D575&gt;0,1,0)),IF(ABS('Signal Verification1'!AG574)-ABS('Signal Verification0'!AG575)&gt;Constants!$B$14,IF(AND(ABS(MAX('Signal Verification1'!AG375:AG575)-'Signal Verification1'!AG575)&lt;Constants!$B$15,ABS(MIN('Signal Verification1'!AG375:AG575)-'Signal Verification1'!AG575)&lt;Constants!$B$15),2,IF(D575&gt;0,1,0)),IF(D575&gt;0,1,0))),IF(D575&gt;0,1,0))</f>
        <v>2</v>
      </c>
      <c r="D575">
        <f>IF(C574=2,ROUND(5*1000/Constants!$B$11,0),IF(D574&gt;0,D574-1,0))</f>
        <v>100</v>
      </c>
      <c r="E575">
        <f>IF(COUNTIF($D$3:D575,2)&gt;(Constants!$B$16*(1000/150)),2,0)</f>
        <v>0</v>
      </c>
      <c r="F575">
        <f t="shared" si="8"/>
        <v>0</v>
      </c>
      <c r="G575">
        <f>IF(ABS('Signal Verification0'!AT575-'Signal Verification1'!AT575)&gt;Constants!$B$17,2,IF(H575&gt;0,1,0))</f>
        <v>2</v>
      </c>
      <c r="H575">
        <f>IF(G574=2,ROUND(Constants!$B$18*(1000/150),0),IF(H574&gt;0,H574-1,0))</f>
        <v>7</v>
      </c>
    </row>
    <row r="576" spans="1:8">
      <c r="A576">
        <v>573</v>
      </c>
      <c r="B576">
        <f>IF(SIGN('Signal Verification0'!AQ576)=SIGN('Signal Verification1'!AQ576),IF(COUNTIF(B569:B575,2)&gt;0,1,0),2)</f>
        <v>0</v>
      </c>
      <c r="C576">
        <f>IF(AND(ABS('Signal Verification0'!AG576)&gt;0,ABS('Signal Verification1'!AG576)&gt;0),IF('Signal Verification0'!AG576&gt;'Signal Verification1'!AG576,IF(ABS('Signal Verification0'!AG575)-ABS('Signal Verification1'!AG576)&gt;Constants!$B$14,IF(AND(ABS(MAX('Signal Verification0'!AG376:AG576)-'Signal Verification0'!AG576)&lt;Constants!$B$15,ABS(MIN('Signal Verification0'!AG376:AG576)-'Signal Verification0'!AG576)&lt;Constants!$B$15),2,IF(D576&gt;0,1,0)),IF(D576&gt;0,1,0)),IF(ABS('Signal Verification1'!AG575)-ABS('Signal Verification0'!AG576)&gt;Constants!$B$14,IF(AND(ABS(MAX('Signal Verification1'!AG376:AG576)-'Signal Verification1'!AG576)&lt;Constants!$B$15,ABS(MIN('Signal Verification1'!AG376:AG576)-'Signal Verification1'!AG576)&lt;Constants!$B$15),2,IF(D576&gt;0,1,0)),IF(D576&gt;0,1,0))),IF(D576&gt;0,1,0))</f>
        <v>2</v>
      </c>
      <c r="D576">
        <f>IF(C575=2,ROUND(5*1000/Constants!$B$11,0),IF(D575&gt;0,D575-1,0))</f>
        <v>100</v>
      </c>
      <c r="E576">
        <f>IF(COUNTIF($D$3:D576,2)&gt;(Constants!$B$16*(1000/150)),2,0)</f>
        <v>0</v>
      </c>
      <c r="F576">
        <f t="shared" si="8"/>
        <v>0</v>
      </c>
      <c r="G576">
        <f>IF(ABS('Signal Verification0'!AT576-'Signal Verification1'!AT576)&gt;Constants!$B$17,2,IF(H576&gt;0,1,0))</f>
        <v>2</v>
      </c>
      <c r="H576">
        <f>IF(G575=2,ROUND(Constants!$B$18*(1000/150),0),IF(H575&gt;0,H575-1,0))</f>
        <v>7</v>
      </c>
    </row>
    <row r="577" spans="1:8">
      <c r="A577">
        <v>574</v>
      </c>
      <c r="B577">
        <f>IF(SIGN('Signal Verification0'!AQ577)=SIGN('Signal Verification1'!AQ577),IF(COUNTIF(B570:B576,2)&gt;0,1,0),2)</f>
        <v>0</v>
      </c>
      <c r="C577">
        <f>IF(AND(ABS('Signal Verification0'!AG577)&gt;0,ABS('Signal Verification1'!AG577)&gt;0),IF('Signal Verification0'!AG577&gt;'Signal Verification1'!AG577,IF(ABS('Signal Verification0'!AG576)-ABS('Signal Verification1'!AG577)&gt;Constants!$B$14,IF(AND(ABS(MAX('Signal Verification0'!AG377:AG577)-'Signal Verification0'!AG577)&lt;Constants!$B$15,ABS(MIN('Signal Verification0'!AG377:AG577)-'Signal Verification0'!AG577)&lt;Constants!$B$15),2,IF(D577&gt;0,1,0)),IF(D577&gt;0,1,0)),IF(ABS('Signal Verification1'!AG576)-ABS('Signal Verification0'!AG577)&gt;Constants!$B$14,IF(AND(ABS(MAX('Signal Verification1'!AG377:AG577)-'Signal Verification1'!AG577)&lt;Constants!$B$15,ABS(MIN('Signal Verification1'!AG377:AG577)-'Signal Verification1'!AG577)&lt;Constants!$B$15),2,IF(D577&gt;0,1,0)),IF(D577&gt;0,1,0))),IF(D577&gt;0,1,0))</f>
        <v>2</v>
      </c>
      <c r="D577">
        <f>IF(C576=2,ROUND(5*1000/Constants!$B$11,0),IF(D576&gt;0,D576-1,0))</f>
        <v>100</v>
      </c>
      <c r="E577">
        <f>IF(COUNTIF($D$3:D577,2)&gt;(Constants!$B$16*(1000/150)),2,0)</f>
        <v>0</v>
      </c>
      <c r="F577">
        <f t="shared" si="8"/>
        <v>0</v>
      </c>
      <c r="G577">
        <f>IF(ABS('Signal Verification0'!AT577-'Signal Verification1'!AT577)&gt;Constants!$B$17,2,IF(H577&gt;0,1,0))</f>
        <v>2</v>
      </c>
      <c r="H577">
        <f>IF(G576=2,ROUND(Constants!$B$18*(1000/150),0),IF(H576&gt;0,H576-1,0))</f>
        <v>7</v>
      </c>
    </row>
    <row r="578" spans="1:8">
      <c r="A578">
        <v>575</v>
      </c>
      <c r="B578">
        <f>IF(SIGN('Signal Verification0'!AQ578)=SIGN('Signal Verification1'!AQ578),IF(COUNTIF(B571:B577,2)&gt;0,1,0),2)</f>
        <v>0</v>
      </c>
      <c r="C578">
        <f>IF(AND(ABS('Signal Verification0'!AG578)&gt;0,ABS('Signal Verification1'!AG578)&gt;0),IF('Signal Verification0'!AG578&gt;'Signal Verification1'!AG578,IF(ABS('Signal Verification0'!AG577)-ABS('Signal Verification1'!AG578)&gt;Constants!$B$14,IF(AND(ABS(MAX('Signal Verification0'!AG378:AG578)-'Signal Verification0'!AG578)&lt;Constants!$B$15,ABS(MIN('Signal Verification0'!AG378:AG578)-'Signal Verification0'!AG578)&lt;Constants!$B$15),2,IF(D578&gt;0,1,0)),IF(D578&gt;0,1,0)),IF(ABS('Signal Verification1'!AG577)-ABS('Signal Verification0'!AG578)&gt;Constants!$B$14,IF(AND(ABS(MAX('Signal Verification1'!AG378:AG578)-'Signal Verification1'!AG578)&lt;Constants!$B$15,ABS(MIN('Signal Verification1'!AG378:AG578)-'Signal Verification1'!AG578)&lt;Constants!$B$15),2,IF(D578&gt;0,1,0)),IF(D578&gt;0,1,0))),IF(D578&gt;0,1,0))</f>
        <v>2</v>
      </c>
      <c r="D578">
        <f>IF(C577=2,ROUND(5*1000/Constants!$B$11,0),IF(D577&gt;0,D577-1,0))</f>
        <v>100</v>
      </c>
      <c r="E578">
        <f>IF(COUNTIF($D$3:D578,2)&gt;(Constants!$B$16*(1000/150)),2,0)</f>
        <v>0</v>
      </c>
      <c r="F578">
        <f t="shared" si="8"/>
        <v>0</v>
      </c>
      <c r="G578">
        <f>IF(ABS('Signal Verification0'!AT578-'Signal Verification1'!AT578)&gt;Constants!$B$17,2,IF(H578&gt;0,1,0))</f>
        <v>2</v>
      </c>
      <c r="H578">
        <f>IF(G577=2,ROUND(Constants!$B$18*(1000/150),0),IF(H577&gt;0,H577-1,0))</f>
        <v>7</v>
      </c>
    </row>
    <row r="579" spans="1:8">
      <c r="A579">
        <v>576</v>
      </c>
      <c r="B579">
        <f>IF(SIGN('Signal Verification0'!AQ579)=SIGN('Signal Verification1'!AQ579),IF(COUNTIF(B572:B578,2)&gt;0,1,0),2)</f>
        <v>0</v>
      </c>
      <c r="C579">
        <f>IF(AND(ABS('Signal Verification0'!AG579)&gt;0,ABS('Signal Verification1'!AG579)&gt;0),IF('Signal Verification0'!AG579&gt;'Signal Verification1'!AG579,IF(ABS('Signal Verification0'!AG578)-ABS('Signal Verification1'!AG579)&gt;Constants!$B$14,IF(AND(ABS(MAX('Signal Verification0'!AG379:AG579)-'Signal Verification0'!AG579)&lt;Constants!$B$15,ABS(MIN('Signal Verification0'!AG379:AG579)-'Signal Verification0'!AG579)&lt;Constants!$B$15),2,IF(D579&gt;0,1,0)),IF(D579&gt;0,1,0)),IF(ABS('Signal Verification1'!AG578)-ABS('Signal Verification0'!AG579)&gt;Constants!$B$14,IF(AND(ABS(MAX('Signal Verification1'!AG379:AG579)-'Signal Verification1'!AG579)&lt;Constants!$B$15,ABS(MIN('Signal Verification1'!AG379:AG579)-'Signal Verification1'!AG579)&lt;Constants!$B$15),2,IF(D579&gt;0,1,0)),IF(D579&gt;0,1,0))),IF(D579&gt;0,1,0))</f>
        <v>2</v>
      </c>
      <c r="D579">
        <f>IF(C578=2,ROUND(5*1000/Constants!$B$11,0),IF(D578&gt;0,D578-1,0))</f>
        <v>100</v>
      </c>
      <c r="E579">
        <f>IF(COUNTIF($D$3:D579,2)&gt;(Constants!$B$16*(1000/150)),2,0)</f>
        <v>0</v>
      </c>
      <c r="F579">
        <f t="shared" si="8"/>
        <v>0</v>
      </c>
      <c r="G579">
        <f>IF(ABS('Signal Verification0'!AT579-'Signal Verification1'!AT579)&gt;Constants!$B$17,2,IF(H579&gt;0,1,0))</f>
        <v>2</v>
      </c>
      <c r="H579">
        <f>IF(G578=2,ROUND(Constants!$B$18*(1000/150),0),IF(H578&gt;0,H578-1,0))</f>
        <v>7</v>
      </c>
    </row>
    <row r="580" spans="1:8">
      <c r="A580">
        <v>577</v>
      </c>
      <c r="B580">
        <f>IF(SIGN('Signal Verification0'!AQ580)=SIGN('Signal Verification1'!AQ580),IF(COUNTIF(B573:B579,2)&gt;0,1,0),2)</f>
        <v>0</v>
      </c>
      <c r="C580">
        <f>IF(AND(ABS('Signal Verification0'!AG580)&gt;0,ABS('Signal Verification1'!AG580)&gt;0),IF('Signal Verification0'!AG580&gt;'Signal Verification1'!AG580,IF(ABS('Signal Verification0'!AG579)-ABS('Signal Verification1'!AG580)&gt;Constants!$B$14,IF(AND(ABS(MAX('Signal Verification0'!AG380:AG580)-'Signal Verification0'!AG580)&lt;Constants!$B$15,ABS(MIN('Signal Verification0'!AG380:AG580)-'Signal Verification0'!AG580)&lt;Constants!$B$15),2,IF(D580&gt;0,1,0)),IF(D580&gt;0,1,0)),IF(ABS('Signal Verification1'!AG579)-ABS('Signal Verification0'!AG580)&gt;Constants!$B$14,IF(AND(ABS(MAX('Signal Verification1'!AG380:AG580)-'Signal Verification1'!AG580)&lt;Constants!$B$15,ABS(MIN('Signal Verification1'!AG380:AG580)-'Signal Verification1'!AG580)&lt;Constants!$B$15),2,IF(D580&gt;0,1,0)),IF(D580&gt;0,1,0))),IF(D580&gt;0,1,0))</f>
        <v>2</v>
      </c>
      <c r="D580">
        <f>IF(C579=2,ROUND(5*1000/Constants!$B$11,0),IF(D579&gt;0,D579-1,0))</f>
        <v>100</v>
      </c>
      <c r="E580">
        <f>IF(COUNTIF($D$3:D580,2)&gt;(Constants!$B$16*(1000/150)),2,0)</f>
        <v>0</v>
      </c>
      <c r="F580">
        <f t="shared" si="8"/>
        <v>0</v>
      </c>
      <c r="G580">
        <f>IF(ABS('Signal Verification0'!AT580-'Signal Verification1'!AT580)&gt;Constants!$B$17,2,IF(H580&gt;0,1,0))</f>
        <v>2</v>
      </c>
      <c r="H580">
        <f>IF(G579=2,ROUND(Constants!$B$18*(1000/150),0),IF(H579&gt;0,H579-1,0))</f>
        <v>7</v>
      </c>
    </row>
    <row r="581" spans="1:8">
      <c r="A581">
        <v>578</v>
      </c>
      <c r="B581">
        <f>IF(SIGN('Signal Verification0'!AQ581)=SIGN('Signal Verification1'!AQ581),IF(COUNTIF(B574:B580,2)&gt;0,1,0),2)</f>
        <v>0</v>
      </c>
      <c r="C581">
        <f>IF(AND(ABS('Signal Verification0'!AG581)&gt;0,ABS('Signal Verification1'!AG581)&gt;0),IF('Signal Verification0'!AG581&gt;'Signal Verification1'!AG581,IF(ABS('Signal Verification0'!AG580)-ABS('Signal Verification1'!AG581)&gt;Constants!$B$14,IF(AND(ABS(MAX('Signal Verification0'!AG381:AG581)-'Signal Verification0'!AG581)&lt;Constants!$B$15,ABS(MIN('Signal Verification0'!AG381:AG581)-'Signal Verification0'!AG581)&lt;Constants!$B$15),2,IF(D581&gt;0,1,0)),IF(D581&gt;0,1,0)),IF(ABS('Signal Verification1'!AG580)-ABS('Signal Verification0'!AG581)&gt;Constants!$B$14,IF(AND(ABS(MAX('Signal Verification1'!AG381:AG581)-'Signal Verification1'!AG581)&lt;Constants!$B$15,ABS(MIN('Signal Verification1'!AG381:AG581)-'Signal Verification1'!AG581)&lt;Constants!$B$15),2,IF(D581&gt;0,1,0)),IF(D581&gt;0,1,0))),IF(D581&gt;0,1,0))</f>
        <v>2</v>
      </c>
      <c r="D581">
        <f>IF(C580=2,ROUND(5*1000/Constants!$B$11,0),IF(D580&gt;0,D580-1,0))</f>
        <v>100</v>
      </c>
      <c r="E581">
        <f>IF(COUNTIF($D$3:D581,2)&gt;(Constants!$B$16*(1000/150)),2,0)</f>
        <v>0</v>
      </c>
      <c r="F581">
        <f t="shared" ref="F581:F644" si="9">IF(OR(F580=2,E581=2),2,0)</f>
        <v>0</v>
      </c>
      <c r="G581">
        <f>IF(ABS('Signal Verification0'!AT581-'Signal Verification1'!AT581)&gt;Constants!$B$17,2,IF(H581&gt;0,1,0))</f>
        <v>2</v>
      </c>
      <c r="H581">
        <f>IF(G580=2,ROUND(Constants!$B$18*(1000/150),0),IF(H580&gt;0,H580-1,0))</f>
        <v>7</v>
      </c>
    </row>
    <row r="582" spans="1:8">
      <c r="A582">
        <v>579</v>
      </c>
      <c r="B582">
        <f>IF(SIGN('Signal Verification0'!AQ582)=SIGN('Signal Verification1'!AQ582),IF(COUNTIF(B575:B581,2)&gt;0,1,0),2)</f>
        <v>0</v>
      </c>
      <c r="C582">
        <f>IF(AND(ABS('Signal Verification0'!AG582)&gt;0,ABS('Signal Verification1'!AG582)&gt;0),IF('Signal Verification0'!AG582&gt;'Signal Verification1'!AG582,IF(ABS('Signal Verification0'!AG581)-ABS('Signal Verification1'!AG582)&gt;Constants!$B$14,IF(AND(ABS(MAX('Signal Verification0'!AG382:AG582)-'Signal Verification0'!AG582)&lt;Constants!$B$15,ABS(MIN('Signal Verification0'!AG382:AG582)-'Signal Verification0'!AG582)&lt;Constants!$B$15),2,IF(D582&gt;0,1,0)),IF(D582&gt;0,1,0)),IF(ABS('Signal Verification1'!AG581)-ABS('Signal Verification0'!AG582)&gt;Constants!$B$14,IF(AND(ABS(MAX('Signal Verification1'!AG382:AG582)-'Signal Verification1'!AG582)&lt;Constants!$B$15,ABS(MIN('Signal Verification1'!AG382:AG582)-'Signal Verification1'!AG582)&lt;Constants!$B$15),2,IF(D582&gt;0,1,0)),IF(D582&gt;0,1,0))),IF(D582&gt;0,1,0))</f>
        <v>2</v>
      </c>
      <c r="D582">
        <f>IF(C581=2,ROUND(5*1000/Constants!$B$11,0),IF(D581&gt;0,D581-1,0))</f>
        <v>100</v>
      </c>
      <c r="E582">
        <f>IF(COUNTIF($D$3:D582,2)&gt;(Constants!$B$16*(1000/150)),2,0)</f>
        <v>0</v>
      </c>
      <c r="F582">
        <f t="shared" si="9"/>
        <v>0</v>
      </c>
      <c r="G582">
        <f>IF(ABS('Signal Verification0'!AT582-'Signal Verification1'!AT582)&gt;Constants!$B$17,2,IF(H582&gt;0,1,0))</f>
        <v>2</v>
      </c>
      <c r="H582">
        <f>IF(G581=2,ROUND(Constants!$B$18*(1000/150),0),IF(H581&gt;0,H581-1,0))</f>
        <v>7</v>
      </c>
    </row>
    <row r="583" spans="1:8">
      <c r="A583">
        <v>580</v>
      </c>
      <c r="B583">
        <f>IF(SIGN('Signal Verification0'!AQ583)=SIGN('Signal Verification1'!AQ583),IF(COUNTIF(B576:B582,2)&gt;0,1,0),2)</f>
        <v>0</v>
      </c>
      <c r="C583">
        <f>IF(AND(ABS('Signal Verification0'!AG583)&gt;0,ABS('Signal Verification1'!AG583)&gt;0),IF('Signal Verification0'!AG583&gt;'Signal Verification1'!AG583,IF(ABS('Signal Verification0'!AG582)-ABS('Signal Verification1'!AG583)&gt;Constants!$B$14,IF(AND(ABS(MAX('Signal Verification0'!AG383:AG583)-'Signal Verification0'!AG583)&lt;Constants!$B$15,ABS(MIN('Signal Verification0'!AG383:AG583)-'Signal Verification0'!AG583)&lt;Constants!$B$15),2,IF(D583&gt;0,1,0)),IF(D583&gt;0,1,0)),IF(ABS('Signal Verification1'!AG582)-ABS('Signal Verification0'!AG583)&gt;Constants!$B$14,IF(AND(ABS(MAX('Signal Verification1'!AG383:AG583)-'Signal Verification1'!AG583)&lt;Constants!$B$15,ABS(MIN('Signal Verification1'!AG383:AG583)-'Signal Verification1'!AG583)&lt;Constants!$B$15),2,IF(D583&gt;0,1,0)),IF(D583&gt;0,1,0))),IF(D583&gt;0,1,0))</f>
        <v>2</v>
      </c>
      <c r="D583">
        <f>IF(C582=2,ROUND(5*1000/Constants!$B$11,0),IF(D582&gt;0,D582-1,0))</f>
        <v>100</v>
      </c>
      <c r="E583">
        <f>IF(COUNTIF($D$3:D583,2)&gt;(Constants!$B$16*(1000/150)),2,0)</f>
        <v>0</v>
      </c>
      <c r="F583">
        <f t="shared" si="9"/>
        <v>0</v>
      </c>
      <c r="G583">
        <f>IF(ABS('Signal Verification0'!AT583-'Signal Verification1'!AT583)&gt;Constants!$B$17,2,IF(H583&gt;0,1,0))</f>
        <v>2</v>
      </c>
      <c r="H583">
        <f>IF(G582=2,ROUND(Constants!$B$18*(1000/150),0),IF(H582&gt;0,H582-1,0))</f>
        <v>7</v>
      </c>
    </row>
    <row r="584" spans="1:8">
      <c r="A584">
        <v>581</v>
      </c>
      <c r="B584">
        <f>IF(SIGN('Signal Verification0'!AQ584)=SIGN('Signal Verification1'!AQ584),IF(COUNTIF(B577:B583,2)&gt;0,1,0),2)</f>
        <v>0</v>
      </c>
      <c r="C584">
        <f>IF(AND(ABS('Signal Verification0'!AG584)&gt;0,ABS('Signal Verification1'!AG584)&gt;0),IF('Signal Verification0'!AG584&gt;'Signal Verification1'!AG584,IF(ABS('Signal Verification0'!AG583)-ABS('Signal Verification1'!AG584)&gt;Constants!$B$14,IF(AND(ABS(MAX('Signal Verification0'!AG384:AG584)-'Signal Verification0'!AG584)&lt;Constants!$B$15,ABS(MIN('Signal Verification0'!AG384:AG584)-'Signal Verification0'!AG584)&lt;Constants!$B$15),2,IF(D584&gt;0,1,0)),IF(D584&gt;0,1,0)),IF(ABS('Signal Verification1'!AG583)-ABS('Signal Verification0'!AG584)&gt;Constants!$B$14,IF(AND(ABS(MAX('Signal Verification1'!AG384:AG584)-'Signal Verification1'!AG584)&lt;Constants!$B$15,ABS(MIN('Signal Verification1'!AG384:AG584)-'Signal Verification1'!AG584)&lt;Constants!$B$15),2,IF(D584&gt;0,1,0)),IF(D584&gt;0,1,0))),IF(D584&gt;0,1,0))</f>
        <v>2</v>
      </c>
      <c r="D584">
        <f>IF(C583=2,ROUND(5*1000/Constants!$B$11,0),IF(D583&gt;0,D583-1,0))</f>
        <v>100</v>
      </c>
      <c r="E584">
        <f>IF(COUNTIF($D$3:D584,2)&gt;(Constants!$B$16*(1000/150)),2,0)</f>
        <v>0</v>
      </c>
      <c r="F584">
        <f t="shared" si="9"/>
        <v>0</v>
      </c>
      <c r="G584">
        <f>IF(ABS('Signal Verification0'!AT584-'Signal Verification1'!AT584)&gt;Constants!$B$17,2,IF(H584&gt;0,1,0))</f>
        <v>2</v>
      </c>
      <c r="H584">
        <f>IF(G583=2,ROUND(Constants!$B$18*(1000/150),0),IF(H583&gt;0,H583-1,0))</f>
        <v>7</v>
      </c>
    </row>
    <row r="585" spans="1:8">
      <c r="A585">
        <v>582</v>
      </c>
      <c r="B585">
        <f>IF(SIGN('Signal Verification0'!AQ585)=SIGN('Signal Verification1'!AQ585),IF(COUNTIF(B578:B584,2)&gt;0,1,0),2)</f>
        <v>0</v>
      </c>
      <c r="C585">
        <f>IF(AND(ABS('Signal Verification0'!AG585)&gt;0,ABS('Signal Verification1'!AG585)&gt;0),IF('Signal Verification0'!AG585&gt;'Signal Verification1'!AG585,IF(ABS('Signal Verification0'!AG584)-ABS('Signal Verification1'!AG585)&gt;Constants!$B$14,IF(AND(ABS(MAX('Signal Verification0'!AG385:AG585)-'Signal Verification0'!AG585)&lt;Constants!$B$15,ABS(MIN('Signal Verification0'!AG385:AG585)-'Signal Verification0'!AG585)&lt;Constants!$B$15),2,IF(D585&gt;0,1,0)),IF(D585&gt;0,1,0)),IF(ABS('Signal Verification1'!AG584)-ABS('Signal Verification0'!AG585)&gt;Constants!$B$14,IF(AND(ABS(MAX('Signal Verification1'!AG385:AG585)-'Signal Verification1'!AG585)&lt;Constants!$B$15,ABS(MIN('Signal Verification1'!AG385:AG585)-'Signal Verification1'!AG585)&lt;Constants!$B$15),2,IF(D585&gt;0,1,0)),IF(D585&gt;0,1,0))),IF(D585&gt;0,1,0))</f>
        <v>2</v>
      </c>
      <c r="D585">
        <f>IF(C584=2,ROUND(5*1000/Constants!$B$11,0),IF(D584&gt;0,D584-1,0))</f>
        <v>100</v>
      </c>
      <c r="E585">
        <f>IF(COUNTIF($D$3:D585,2)&gt;(Constants!$B$16*(1000/150)),2,0)</f>
        <v>0</v>
      </c>
      <c r="F585">
        <f t="shared" si="9"/>
        <v>0</v>
      </c>
      <c r="G585">
        <f>IF(ABS('Signal Verification0'!AT585-'Signal Verification1'!AT585)&gt;Constants!$B$17,2,IF(H585&gt;0,1,0))</f>
        <v>2</v>
      </c>
      <c r="H585">
        <f>IF(G584=2,ROUND(Constants!$B$18*(1000/150),0),IF(H584&gt;0,H584-1,0))</f>
        <v>7</v>
      </c>
    </row>
    <row r="586" spans="1:8">
      <c r="A586">
        <v>583</v>
      </c>
      <c r="B586">
        <f>IF(SIGN('Signal Verification0'!AQ586)=SIGN('Signal Verification1'!AQ586),IF(COUNTIF(B579:B585,2)&gt;0,1,0),2)</f>
        <v>0</v>
      </c>
      <c r="C586">
        <f>IF(AND(ABS('Signal Verification0'!AG586)&gt;0,ABS('Signal Verification1'!AG586)&gt;0),IF('Signal Verification0'!AG586&gt;'Signal Verification1'!AG586,IF(ABS('Signal Verification0'!AG585)-ABS('Signal Verification1'!AG586)&gt;Constants!$B$14,IF(AND(ABS(MAX('Signal Verification0'!AG386:AG586)-'Signal Verification0'!AG586)&lt;Constants!$B$15,ABS(MIN('Signal Verification0'!AG386:AG586)-'Signal Verification0'!AG586)&lt;Constants!$B$15),2,IF(D586&gt;0,1,0)),IF(D586&gt;0,1,0)),IF(ABS('Signal Verification1'!AG585)-ABS('Signal Verification0'!AG586)&gt;Constants!$B$14,IF(AND(ABS(MAX('Signal Verification1'!AG386:AG586)-'Signal Verification1'!AG586)&lt;Constants!$B$15,ABS(MIN('Signal Verification1'!AG386:AG586)-'Signal Verification1'!AG586)&lt;Constants!$B$15),2,IF(D586&gt;0,1,0)),IF(D586&gt;0,1,0))),IF(D586&gt;0,1,0))</f>
        <v>2</v>
      </c>
      <c r="D586">
        <f>IF(C585=2,ROUND(5*1000/Constants!$B$11,0),IF(D585&gt;0,D585-1,0))</f>
        <v>100</v>
      </c>
      <c r="E586">
        <f>IF(COUNTIF($D$3:D586,2)&gt;(Constants!$B$16*(1000/150)),2,0)</f>
        <v>0</v>
      </c>
      <c r="F586">
        <f t="shared" si="9"/>
        <v>0</v>
      </c>
      <c r="G586">
        <f>IF(ABS('Signal Verification0'!AT586-'Signal Verification1'!AT586)&gt;Constants!$B$17,2,IF(H586&gt;0,1,0))</f>
        <v>2</v>
      </c>
      <c r="H586">
        <f>IF(G585=2,ROUND(Constants!$B$18*(1000/150),0),IF(H585&gt;0,H585-1,0))</f>
        <v>7</v>
      </c>
    </row>
    <row r="587" spans="1:8">
      <c r="A587">
        <v>584</v>
      </c>
      <c r="B587">
        <f>IF(SIGN('Signal Verification0'!AQ587)=SIGN('Signal Verification1'!AQ587),IF(COUNTIF(B580:B586,2)&gt;0,1,0),2)</f>
        <v>0</v>
      </c>
      <c r="C587">
        <f>IF(AND(ABS('Signal Verification0'!AG587)&gt;0,ABS('Signal Verification1'!AG587)&gt;0),IF('Signal Verification0'!AG587&gt;'Signal Verification1'!AG587,IF(ABS('Signal Verification0'!AG586)-ABS('Signal Verification1'!AG587)&gt;Constants!$B$14,IF(AND(ABS(MAX('Signal Verification0'!AG387:AG587)-'Signal Verification0'!AG587)&lt;Constants!$B$15,ABS(MIN('Signal Verification0'!AG387:AG587)-'Signal Verification0'!AG587)&lt;Constants!$B$15),2,IF(D587&gt;0,1,0)),IF(D587&gt;0,1,0)),IF(ABS('Signal Verification1'!AG586)-ABS('Signal Verification0'!AG587)&gt;Constants!$B$14,IF(AND(ABS(MAX('Signal Verification1'!AG387:AG587)-'Signal Verification1'!AG587)&lt;Constants!$B$15,ABS(MIN('Signal Verification1'!AG387:AG587)-'Signal Verification1'!AG587)&lt;Constants!$B$15),2,IF(D587&gt;0,1,0)),IF(D587&gt;0,1,0))),IF(D587&gt;0,1,0))</f>
        <v>2</v>
      </c>
      <c r="D587">
        <f>IF(C586=2,ROUND(5*1000/Constants!$B$11,0),IF(D586&gt;0,D586-1,0))</f>
        <v>100</v>
      </c>
      <c r="E587">
        <f>IF(COUNTIF($D$3:D587,2)&gt;(Constants!$B$16*(1000/150)),2,0)</f>
        <v>0</v>
      </c>
      <c r="F587">
        <f t="shared" si="9"/>
        <v>0</v>
      </c>
      <c r="G587">
        <f>IF(ABS('Signal Verification0'!AT587-'Signal Verification1'!AT587)&gt;Constants!$B$17,2,IF(H587&gt;0,1,0))</f>
        <v>2</v>
      </c>
      <c r="H587">
        <f>IF(G586=2,ROUND(Constants!$B$18*(1000/150),0),IF(H586&gt;0,H586-1,0))</f>
        <v>7</v>
      </c>
    </row>
    <row r="588" spans="1:8">
      <c r="A588">
        <v>585</v>
      </c>
      <c r="B588">
        <f>IF(SIGN('Signal Verification0'!AQ588)=SIGN('Signal Verification1'!AQ588),IF(COUNTIF(B581:B587,2)&gt;0,1,0),2)</f>
        <v>0</v>
      </c>
      <c r="C588">
        <f>IF(AND(ABS('Signal Verification0'!AG588)&gt;0,ABS('Signal Verification1'!AG588)&gt;0),IF('Signal Verification0'!AG588&gt;'Signal Verification1'!AG588,IF(ABS('Signal Verification0'!AG587)-ABS('Signal Verification1'!AG588)&gt;Constants!$B$14,IF(AND(ABS(MAX('Signal Verification0'!AG388:AG588)-'Signal Verification0'!AG588)&lt;Constants!$B$15,ABS(MIN('Signal Verification0'!AG388:AG588)-'Signal Verification0'!AG588)&lt;Constants!$B$15),2,IF(D588&gt;0,1,0)),IF(D588&gt;0,1,0)),IF(ABS('Signal Verification1'!AG587)-ABS('Signal Verification0'!AG588)&gt;Constants!$B$14,IF(AND(ABS(MAX('Signal Verification1'!AG388:AG588)-'Signal Verification1'!AG588)&lt;Constants!$B$15,ABS(MIN('Signal Verification1'!AG388:AG588)-'Signal Verification1'!AG588)&lt;Constants!$B$15),2,IF(D588&gt;0,1,0)),IF(D588&gt;0,1,0))),IF(D588&gt;0,1,0))</f>
        <v>2</v>
      </c>
      <c r="D588">
        <f>IF(C587=2,ROUND(5*1000/Constants!$B$11,0),IF(D587&gt;0,D587-1,0))</f>
        <v>100</v>
      </c>
      <c r="E588">
        <f>IF(COUNTIF($D$3:D588,2)&gt;(Constants!$B$16*(1000/150)),2,0)</f>
        <v>0</v>
      </c>
      <c r="F588">
        <f t="shared" si="9"/>
        <v>0</v>
      </c>
      <c r="G588">
        <f>IF(ABS('Signal Verification0'!AT588-'Signal Verification1'!AT588)&gt;Constants!$B$17,2,IF(H588&gt;0,1,0))</f>
        <v>2</v>
      </c>
      <c r="H588">
        <f>IF(G587=2,ROUND(Constants!$B$18*(1000/150),0),IF(H587&gt;0,H587-1,0))</f>
        <v>7</v>
      </c>
    </row>
    <row r="589" spans="1:8">
      <c r="A589">
        <v>586</v>
      </c>
      <c r="B589">
        <f>IF(SIGN('Signal Verification0'!AQ589)=SIGN('Signal Verification1'!AQ589),IF(COUNTIF(B582:B588,2)&gt;0,1,0),2)</f>
        <v>0</v>
      </c>
      <c r="C589">
        <f>IF(AND(ABS('Signal Verification0'!AG589)&gt;0,ABS('Signal Verification1'!AG589)&gt;0),IF('Signal Verification0'!AG589&gt;'Signal Verification1'!AG589,IF(ABS('Signal Verification0'!AG588)-ABS('Signal Verification1'!AG589)&gt;Constants!$B$14,IF(AND(ABS(MAX('Signal Verification0'!AG389:AG589)-'Signal Verification0'!AG589)&lt;Constants!$B$15,ABS(MIN('Signal Verification0'!AG389:AG589)-'Signal Verification0'!AG589)&lt;Constants!$B$15),2,IF(D589&gt;0,1,0)),IF(D589&gt;0,1,0)),IF(ABS('Signal Verification1'!AG588)-ABS('Signal Verification0'!AG589)&gt;Constants!$B$14,IF(AND(ABS(MAX('Signal Verification1'!AG389:AG589)-'Signal Verification1'!AG589)&lt;Constants!$B$15,ABS(MIN('Signal Verification1'!AG389:AG589)-'Signal Verification1'!AG589)&lt;Constants!$B$15),2,IF(D589&gt;0,1,0)),IF(D589&gt;0,1,0))),IF(D589&gt;0,1,0))</f>
        <v>2</v>
      </c>
      <c r="D589">
        <f>IF(C588=2,ROUND(5*1000/Constants!$B$11,0),IF(D588&gt;0,D588-1,0))</f>
        <v>100</v>
      </c>
      <c r="E589">
        <f>IF(COUNTIF($D$3:D589,2)&gt;(Constants!$B$16*(1000/150)),2,0)</f>
        <v>0</v>
      </c>
      <c r="F589">
        <f t="shared" si="9"/>
        <v>0</v>
      </c>
      <c r="G589">
        <f>IF(ABS('Signal Verification0'!AT589-'Signal Verification1'!AT589)&gt;Constants!$B$17,2,IF(H589&gt;0,1,0))</f>
        <v>2</v>
      </c>
      <c r="H589">
        <f>IF(G588=2,ROUND(Constants!$B$18*(1000/150),0),IF(H588&gt;0,H588-1,0))</f>
        <v>7</v>
      </c>
    </row>
    <row r="590" spans="1:8">
      <c r="A590">
        <v>587</v>
      </c>
      <c r="B590">
        <f>IF(SIGN('Signal Verification0'!AQ590)=SIGN('Signal Verification1'!AQ590),IF(COUNTIF(B583:B589,2)&gt;0,1,0),2)</f>
        <v>0</v>
      </c>
      <c r="C590">
        <f>IF(AND(ABS('Signal Verification0'!AG590)&gt;0,ABS('Signal Verification1'!AG590)&gt;0),IF('Signal Verification0'!AG590&gt;'Signal Verification1'!AG590,IF(ABS('Signal Verification0'!AG589)-ABS('Signal Verification1'!AG590)&gt;Constants!$B$14,IF(AND(ABS(MAX('Signal Verification0'!AG390:AG590)-'Signal Verification0'!AG590)&lt;Constants!$B$15,ABS(MIN('Signal Verification0'!AG390:AG590)-'Signal Verification0'!AG590)&lt;Constants!$B$15),2,IF(D590&gt;0,1,0)),IF(D590&gt;0,1,0)),IF(ABS('Signal Verification1'!AG589)-ABS('Signal Verification0'!AG590)&gt;Constants!$B$14,IF(AND(ABS(MAX('Signal Verification1'!AG390:AG590)-'Signal Verification1'!AG590)&lt;Constants!$B$15,ABS(MIN('Signal Verification1'!AG390:AG590)-'Signal Verification1'!AG590)&lt;Constants!$B$15),2,IF(D590&gt;0,1,0)),IF(D590&gt;0,1,0))),IF(D590&gt;0,1,0))</f>
        <v>2</v>
      </c>
      <c r="D590">
        <f>IF(C589=2,ROUND(5*1000/Constants!$B$11,0),IF(D589&gt;0,D589-1,0))</f>
        <v>100</v>
      </c>
      <c r="E590">
        <f>IF(COUNTIF($D$3:D590,2)&gt;(Constants!$B$16*(1000/150)),2,0)</f>
        <v>0</v>
      </c>
      <c r="F590">
        <f t="shared" si="9"/>
        <v>0</v>
      </c>
      <c r="G590">
        <f>IF(ABS('Signal Verification0'!AT590-'Signal Verification1'!AT590)&gt;Constants!$B$17,2,IF(H590&gt;0,1,0))</f>
        <v>2</v>
      </c>
      <c r="H590">
        <f>IF(G589=2,ROUND(Constants!$B$18*(1000/150),0),IF(H589&gt;0,H589-1,0))</f>
        <v>7</v>
      </c>
    </row>
    <row r="591" spans="1:8">
      <c r="A591">
        <v>588</v>
      </c>
      <c r="B591">
        <f>IF(SIGN('Signal Verification0'!AQ591)=SIGN('Signal Verification1'!AQ591),IF(COUNTIF(B584:B590,2)&gt;0,1,0),2)</f>
        <v>0</v>
      </c>
      <c r="C591">
        <f>IF(AND(ABS('Signal Verification0'!AG591)&gt;0,ABS('Signal Verification1'!AG591)&gt;0),IF('Signal Verification0'!AG591&gt;'Signal Verification1'!AG591,IF(ABS('Signal Verification0'!AG590)-ABS('Signal Verification1'!AG591)&gt;Constants!$B$14,IF(AND(ABS(MAX('Signal Verification0'!AG391:AG591)-'Signal Verification0'!AG591)&lt;Constants!$B$15,ABS(MIN('Signal Verification0'!AG391:AG591)-'Signal Verification0'!AG591)&lt;Constants!$B$15),2,IF(D591&gt;0,1,0)),IF(D591&gt;0,1,0)),IF(ABS('Signal Verification1'!AG590)-ABS('Signal Verification0'!AG591)&gt;Constants!$B$14,IF(AND(ABS(MAX('Signal Verification1'!AG391:AG591)-'Signal Verification1'!AG591)&lt;Constants!$B$15,ABS(MIN('Signal Verification1'!AG391:AG591)-'Signal Verification1'!AG591)&lt;Constants!$B$15),2,IF(D591&gt;0,1,0)),IF(D591&gt;0,1,0))),IF(D591&gt;0,1,0))</f>
        <v>2</v>
      </c>
      <c r="D591">
        <f>IF(C590=2,ROUND(5*1000/Constants!$B$11,0),IF(D590&gt;0,D590-1,0))</f>
        <v>100</v>
      </c>
      <c r="E591">
        <f>IF(COUNTIF($D$3:D591,2)&gt;(Constants!$B$16*(1000/150)),2,0)</f>
        <v>0</v>
      </c>
      <c r="F591">
        <f t="shared" si="9"/>
        <v>0</v>
      </c>
      <c r="G591">
        <f>IF(ABS('Signal Verification0'!AT591-'Signal Verification1'!AT591)&gt;Constants!$B$17,2,IF(H591&gt;0,1,0))</f>
        <v>2</v>
      </c>
      <c r="H591">
        <f>IF(G590=2,ROUND(Constants!$B$18*(1000/150),0),IF(H590&gt;0,H590-1,0))</f>
        <v>7</v>
      </c>
    </row>
    <row r="592" spans="1:8">
      <c r="A592">
        <v>589</v>
      </c>
      <c r="B592">
        <f>IF(SIGN('Signal Verification0'!AQ592)=SIGN('Signal Verification1'!AQ592),IF(COUNTIF(B585:B591,2)&gt;0,1,0),2)</f>
        <v>0</v>
      </c>
      <c r="C592">
        <f>IF(AND(ABS('Signal Verification0'!AG592)&gt;0,ABS('Signal Verification1'!AG592)&gt;0),IF('Signal Verification0'!AG592&gt;'Signal Verification1'!AG592,IF(ABS('Signal Verification0'!AG591)-ABS('Signal Verification1'!AG592)&gt;Constants!$B$14,IF(AND(ABS(MAX('Signal Verification0'!AG392:AG592)-'Signal Verification0'!AG592)&lt;Constants!$B$15,ABS(MIN('Signal Verification0'!AG392:AG592)-'Signal Verification0'!AG592)&lt;Constants!$B$15),2,IF(D592&gt;0,1,0)),IF(D592&gt;0,1,0)),IF(ABS('Signal Verification1'!AG591)-ABS('Signal Verification0'!AG592)&gt;Constants!$B$14,IF(AND(ABS(MAX('Signal Verification1'!AG392:AG592)-'Signal Verification1'!AG592)&lt;Constants!$B$15,ABS(MIN('Signal Verification1'!AG392:AG592)-'Signal Verification1'!AG592)&lt;Constants!$B$15),2,IF(D592&gt;0,1,0)),IF(D592&gt;0,1,0))),IF(D592&gt;0,1,0))</f>
        <v>2</v>
      </c>
      <c r="D592">
        <f>IF(C591=2,ROUND(5*1000/Constants!$B$11,0),IF(D591&gt;0,D591-1,0))</f>
        <v>100</v>
      </c>
      <c r="E592">
        <f>IF(COUNTIF($D$3:D592,2)&gt;(Constants!$B$16*(1000/150)),2,0)</f>
        <v>0</v>
      </c>
      <c r="F592">
        <f t="shared" si="9"/>
        <v>0</v>
      </c>
      <c r="G592">
        <f>IF(ABS('Signal Verification0'!AT592-'Signal Verification1'!AT592)&gt;Constants!$B$17,2,IF(H592&gt;0,1,0))</f>
        <v>2</v>
      </c>
      <c r="H592">
        <f>IF(G591=2,ROUND(Constants!$B$18*(1000/150),0),IF(H591&gt;0,H591-1,0))</f>
        <v>7</v>
      </c>
    </row>
    <row r="593" spans="1:8">
      <c r="A593">
        <v>590</v>
      </c>
      <c r="B593">
        <f>IF(SIGN('Signal Verification0'!AQ593)=SIGN('Signal Verification1'!AQ593),IF(COUNTIF(B586:B592,2)&gt;0,1,0),2)</f>
        <v>0</v>
      </c>
      <c r="C593">
        <f>IF(AND(ABS('Signal Verification0'!AG593)&gt;0,ABS('Signal Verification1'!AG593)&gt;0),IF('Signal Verification0'!AG593&gt;'Signal Verification1'!AG593,IF(ABS('Signal Verification0'!AG592)-ABS('Signal Verification1'!AG593)&gt;Constants!$B$14,IF(AND(ABS(MAX('Signal Verification0'!AG393:AG593)-'Signal Verification0'!AG593)&lt;Constants!$B$15,ABS(MIN('Signal Verification0'!AG393:AG593)-'Signal Verification0'!AG593)&lt;Constants!$B$15),2,IF(D593&gt;0,1,0)),IF(D593&gt;0,1,0)),IF(ABS('Signal Verification1'!AG592)-ABS('Signal Verification0'!AG593)&gt;Constants!$B$14,IF(AND(ABS(MAX('Signal Verification1'!AG393:AG593)-'Signal Verification1'!AG593)&lt;Constants!$B$15,ABS(MIN('Signal Verification1'!AG393:AG593)-'Signal Verification1'!AG593)&lt;Constants!$B$15),2,IF(D593&gt;0,1,0)),IF(D593&gt;0,1,0))),IF(D593&gt;0,1,0))</f>
        <v>2</v>
      </c>
      <c r="D593">
        <f>IF(C592=2,ROUND(5*1000/Constants!$B$11,0),IF(D592&gt;0,D592-1,0))</f>
        <v>100</v>
      </c>
      <c r="E593">
        <f>IF(COUNTIF($D$3:D593,2)&gt;(Constants!$B$16*(1000/150)),2,0)</f>
        <v>0</v>
      </c>
      <c r="F593">
        <f t="shared" si="9"/>
        <v>0</v>
      </c>
      <c r="G593">
        <f>IF(ABS('Signal Verification0'!AT593-'Signal Verification1'!AT593)&gt;Constants!$B$17,2,IF(H593&gt;0,1,0))</f>
        <v>2</v>
      </c>
      <c r="H593">
        <f>IF(G592=2,ROUND(Constants!$B$18*(1000/150),0),IF(H592&gt;0,H592-1,0))</f>
        <v>7</v>
      </c>
    </row>
    <row r="594" spans="1:8">
      <c r="A594">
        <v>591</v>
      </c>
      <c r="B594">
        <f>IF(SIGN('Signal Verification0'!AQ594)=SIGN('Signal Verification1'!AQ594),IF(COUNTIF(B587:B593,2)&gt;0,1,0),2)</f>
        <v>0</v>
      </c>
      <c r="C594">
        <f>IF(AND(ABS('Signal Verification0'!AG594)&gt;0,ABS('Signal Verification1'!AG594)&gt;0),IF('Signal Verification0'!AG594&gt;'Signal Verification1'!AG594,IF(ABS('Signal Verification0'!AG593)-ABS('Signal Verification1'!AG594)&gt;Constants!$B$14,IF(AND(ABS(MAX('Signal Verification0'!AG394:AG594)-'Signal Verification0'!AG594)&lt;Constants!$B$15,ABS(MIN('Signal Verification0'!AG394:AG594)-'Signal Verification0'!AG594)&lt;Constants!$B$15),2,IF(D594&gt;0,1,0)),IF(D594&gt;0,1,0)),IF(ABS('Signal Verification1'!AG593)-ABS('Signal Verification0'!AG594)&gt;Constants!$B$14,IF(AND(ABS(MAX('Signal Verification1'!AG394:AG594)-'Signal Verification1'!AG594)&lt;Constants!$B$15,ABS(MIN('Signal Verification1'!AG394:AG594)-'Signal Verification1'!AG594)&lt;Constants!$B$15),2,IF(D594&gt;0,1,0)),IF(D594&gt;0,1,0))),IF(D594&gt;0,1,0))</f>
        <v>2</v>
      </c>
      <c r="D594">
        <f>IF(C593=2,ROUND(5*1000/Constants!$B$11,0),IF(D593&gt;0,D593-1,0))</f>
        <v>100</v>
      </c>
      <c r="E594">
        <f>IF(COUNTIF($D$3:D594,2)&gt;(Constants!$B$16*(1000/150)),2,0)</f>
        <v>0</v>
      </c>
      <c r="F594">
        <f t="shared" si="9"/>
        <v>0</v>
      </c>
      <c r="G594">
        <f>IF(ABS('Signal Verification0'!AT594-'Signal Verification1'!AT594)&gt;Constants!$B$17,2,IF(H594&gt;0,1,0))</f>
        <v>2</v>
      </c>
      <c r="H594">
        <f>IF(G593=2,ROUND(Constants!$B$18*(1000/150),0),IF(H593&gt;0,H593-1,0))</f>
        <v>7</v>
      </c>
    </row>
    <row r="595" spans="1:8">
      <c r="A595">
        <v>592</v>
      </c>
      <c r="B595">
        <f>IF(SIGN('Signal Verification0'!AQ595)=SIGN('Signal Verification1'!AQ595),IF(COUNTIF(B588:B594,2)&gt;0,1,0),2)</f>
        <v>0</v>
      </c>
      <c r="C595">
        <f>IF(AND(ABS('Signal Verification0'!AG595)&gt;0,ABS('Signal Verification1'!AG595)&gt;0),IF('Signal Verification0'!AG595&gt;'Signal Verification1'!AG595,IF(ABS('Signal Verification0'!AG594)-ABS('Signal Verification1'!AG595)&gt;Constants!$B$14,IF(AND(ABS(MAX('Signal Verification0'!AG395:AG595)-'Signal Verification0'!AG595)&lt;Constants!$B$15,ABS(MIN('Signal Verification0'!AG395:AG595)-'Signal Verification0'!AG595)&lt;Constants!$B$15),2,IF(D595&gt;0,1,0)),IF(D595&gt;0,1,0)),IF(ABS('Signal Verification1'!AG594)-ABS('Signal Verification0'!AG595)&gt;Constants!$B$14,IF(AND(ABS(MAX('Signal Verification1'!AG395:AG595)-'Signal Verification1'!AG595)&lt;Constants!$B$15,ABS(MIN('Signal Verification1'!AG395:AG595)-'Signal Verification1'!AG595)&lt;Constants!$B$15),2,IF(D595&gt;0,1,0)),IF(D595&gt;0,1,0))),IF(D595&gt;0,1,0))</f>
        <v>2</v>
      </c>
      <c r="D595">
        <f>IF(C594=2,ROUND(5*1000/Constants!$B$11,0),IF(D594&gt;0,D594-1,0))</f>
        <v>100</v>
      </c>
      <c r="E595">
        <f>IF(COUNTIF($D$3:D595,2)&gt;(Constants!$B$16*(1000/150)),2,0)</f>
        <v>0</v>
      </c>
      <c r="F595">
        <f t="shared" si="9"/>
        <v>0</v>
      </c>
      <c r="G595">
        <f>IF(ABS('Signal Verification0'!AT595-'Signal Verification1'!AT595)&gt;Constants!$B$17,2,IF(H595&gt;0,1,0))</f>
        <v>2</v>
      </c>
      <c r="H595">
        <f>IF(G594=2,ROUND(Constants!$B$18*(1000/150),0),IF(H594&gt;0,H594-1,0))</f>
        <v>7</v>
      </c>
    </row>
    <row r="596" spans="1:8">
      <c r="A596">
        <v>593</v>
      </c>
      <c r="B596">
        <f>IF(SIGN('Signal Verification0'!AQ596)=SIGN('Signal Verification1'!AQ596),IF(COUNTIF(B589:B595,2)&gt;0,1,0),2)</f>
        <v>0</v>
      </c>
      <c r="C596">
        <f>IF(AND(ABS('Signal Verification0'!AG596)&gt;0,ABS('Signal Verification1'!AG596)&gt;0),IF('Signal Verification0'!AG596&gt;'Signal Verification1'!AG596,IF(ABS('Signal Verification0'!AG595)-ABS('Signal Verification1'!AG596)&gt;Constants!$B$14,IF(AND(ABS(MAX('Signal Verification0'!AG396:AG596)-'Signal Verification0'!AG596)&lt;Constants!$B$15,ABS(MIN('Signal Verification0'!AG396:AG596)-'Signal Verification0'!AG596)&lt;Constants!$B$15),2,IF(D596&gt;0,1,0)),IF(D596&gt;0,1,0)),IF(ABS('Signal Verification1'!AG595)-ABS('Signal Verification0'!AG596)&gt;Constants!$B$14,IF(AND(ABS(MAX('Signal Verification1'!AG396:AG596)-'Signal Verification1'!AG596)&lt;Constants!$B$15,ABS(MIN('Signal Verification1'!AG396:AG596)-'Signal Verification1'!AG596)&lt;Constants!$B$15),2,IF(D596&gt;0,1,0)),IF(D596&gt;0,1,0))),IF(D596&gt;0,1,0))</f>
        <v>2</v>
      </c>
      <c r="D596">
        <f>IF(C595=2,ROUND(5*1000/Constants!$B$11,0),IF(D595&gt;0,D595-1,0))</f>
        <v>100</v>
      </c>
      <c r="E596">
        <f>IF(COUNTIF($D$3:D596,2)&gt;(Constants!$B$16*(1000/150)),2,0)</f>
        <v>0</v>
      </c>
      <c r="F596">
        <f t="shared" si="9"/>
        <v>0</v>
      </c>
      <c r="G596">
        <f>IF(ABS('Signal Verification0'!AT596-'Signal Verification1'!AT596)&gt;Constants!$B$17,2,IF(H596&gt;0,1,0))</f>
        <v>2</v>
      </c>
      <c r="H596">
        <f>IF(G595=2,ROUND(Constants!$B$18*(1000/150),0),IF(H595&gt;0,H595-1,0))</f>
        <v>7</v>
      </c>
    </row>
    <row r="597" spans="1:8">
      <c r="A597">
        <v>594</v>
      </c>
      <c r="B597">
        <f>IF(SIGN('Signal Verification0'!AQ597)=SIGN('Signal Verification1'!AQ597),IF(COUNTIF(B590:B596,2)&gt;0,1,0),2)</f>
        <v>0</v>
      </c>
      <c r="C597">
        <f>IF(AND(ABS('Signal Verification0'!AG597)&gt;0,ABS('Signal Verification1'!AG597)&gt;0),IF('Signal Verification0'!AG597&gt;'Signal Verification1'!AG597,IF(ABS('Signal Verification0'!AG596)-ABS('Signal Verification1'!AG597)&gt;Constants!$B$14,IF(AND(ABS(MAX('Signal Verification0'!AG397:AG597)-'Signal Verification0'!AG597)&lt;Constants!$B$15,ABS(MIN('Signal Verification0'!AG397:AG597)-'Signal Verification0'!AG597)&lt;Constants!$B$15),2,IF(D597&gt;0,1,0)),IF(D597&gt;0,1,0)),IF(ABS('Signal Verification1'!AG596)-ABS('Signal Verification0'!AG597)&gt;Constants!$B$14,IF(AND(ABS(MAX('Signal Verification1'!AG397:AG597)-'Signal Verification1'!AG597)&lt;Constants!$B$15,ABS(MIN('Signal Verification1'!AG397:AG597)-'Signal Verification1'!AG597)&lt;Constants!$B$15),2,IF(D597&gt;0,1,0)),IF(D597&gt;0,1,0))),IF(D597&gt;0,1,0))</f>
        <v>2</v>
      </c>
      <c r="D597">
        <f>IF(C596=2,ROUND(5*1000/Constants!$B$11,0),IF(D596&gt;0,D596-1,0))</f>
        <v>100</v>
      </c>
      <c r="E597">
        <f>IF(COUNTIF($D$3:D597,2)&gt;(Constants!$B$16*(1000/150)),2,0)</f>
        <v>0</v>
      </c>
      <c r="F597">
        <f t="shared" si="9"/>
        <v>0</v>
      </c>
      <c r="G597">
        <f>IF(ABS('Signal Verification0'!AT597-'Signal Verification1'!AT597)&gt;Constants!$B$17,2,IF(H597&gt;0,1,0))</f>
        <v>2</v>
      </c>
      <c r="H597">
        <f>IF(G596=2,ROUND(Constants!$B$18*(1000/150),0),IF(H596&gt;0,H596-1,0))</f>
        <v>7</v>
      </c>
    </row>
    <row r="598" spans="1:8">
      <c r="A598">
        <v>595</v>
      </c>
      <c r="B598">
        <f>IF(SIGN('Signal Verification0'!AQ598)=SIGN('Signal Verification1'!AQ598),IF(COUNTIF(B591:B597,2)&gt;0,1,0),2)</f>
        <v>0</v>
      </c>
      <c r="C598">
        <f>IF(AND(ABS('Signal Verification0'!AG598)&gt;0,ABS('Signal Verification1'!AG598)&gt;0),IF('Signal Verification0'!AG598&gt;'Signal Verification1'!AG598,IF(ABS('Signal Verification0'!AG597)-ABS('Signal Verification1'!AG598)&gt;Constants!$B$14,IF(AND(ABS(MAX('Signal Verification0'!AG398:AG598)-'Signal Verification0'!AG598)&lt;Constants!$B$15,ABS(MIN('Signal Verification0'!AG398:AG598)-'Signal Verification0'!AG598)&lt;Constants!$B$15),2,IF(D598&gt;0,1,0)),IF(D598&gt;0,1,0)),IF(ABS('Signal Verification1'!AG597)-ABS('Signal Verification0'!AG598)&gt;Constants!$B$14,IF(AND(ABS(MAX('Signal Verification1'!AG398:AG598)-'Signal Verification1'!AG598)&lt;Constants!$B$15,ABS(MIN('Signal Verification1'!AG398:AG598)-'Signal Verification1'!AG598)&lt;Constants!$B$15),2,IF(D598&gt;0,1,0)),IF(D598&gt;0,1,0))),IF(D598&gt;0,1,0))</f>
        <v>2</v>
      </c>
      <c r="D598">
        <f>IF(C597=2,ROUND(5*1000/Constants!$B$11,0),IF(D597&gt;0,D597-1,0))</f>
        <v>100</v>
      </c>
      <c r="E598">
        <f>IF(COUNTIF($D$3:D598,2)&gt;(Constants!$B$16*(1000/150)),2,0)</f>
        <v>0</v>
      </c>
      <c r="F598">
        <f t="shared" si="9"/>
        <v>0</v>
      </c>
      <c r="G598">
        <f>IF(ABS('Signal Verification0'!AT598-'Signal Verification1'!AT598)&gt;Constants!$B$17,2,IF(H598&gt;0,1,0))</f>
        <v>2</v>
      </c>
      <c r="H598">
        <f>IF(G597=2,ROUND(Constants!$B$18*(1000/150),0),IF(H597&gt;0,H597-1,0))</f>
        <v>7</v>
      </c>
    </row>
    <row r="599" spans="1:8">
      <c r="A599">
        <v>596</v>
      </c>
      <c r="B599">
        <f>IF(SIGN('Signal Verification0'!AQ599)=SIGN('Signal Verification1'!AQ599),IF(COUNTIF(B592:B598,2)&gt;0,1,0),2)</f>
        <v>0</v>
      </c>
      <c r="C599">
        <f>IF(AND(ABS('Signal Verification0'!AG599)&gt;0,ABS('Signal Verification1'!AG599)&gt;0),IF('Signal Verification0'!AG599&gt;'Signal Verification1'!AG599,IF(ABS('Signal Verification0'!AG598)-ABS('Signal Verification1'!AG599)&gt;Constants!$B$14,IF(AND(ABS(MAX('Signal Verification0'!AG399:AG599)-'Signal Verification0'!AG599)&lt;Constants!$B$15,ABS(MIN('Signal Verification0'!AG399:AG599)-'Signal Verification0'!AG599)&lt;Constants!$B$15),2,IF(D599&gt;0,1,0)),IF(D599&gt;0,1,0)),IF(ABS('Signal Verification1'!AG598)-ABS('Signal Verification0'!AG599)&gt;Constants!$B$14,IF(AND(ABS(MAX('Signal Verification1'!AG399:AG599)-'Signal Verification1'!AG599)&lt;Constants!$B$15,ABS(MIN('Signal Verification1'!AG399:AG599)-'Signal Verification1'!AG599)&lt;Constants!$B$15),2,IF(D599&gt;0,1,0)),IF(D599&gt;0,1,0))),IF(D599&gt;0,1,0))</f>
        <v>2</v>
      </c>
      <c r="D599">
        <f>IF(C598=2,ROUND(5*1000/Constants!$B$11,0),IF(D598&gt;0,D598-1,0))</f>
        <v>100</v>
      </c>
      <c r="E599">
        <f>IF(COUNTIF($D$3:D599,2)&gt;(Constants!$B$16*(1000/150)),2,0)</f>
        <v>0</v>
      </c>
      <c r="F599">
        <f t="shared" si="9"/>
        <v>0</v>
      </c>
      <c r="G599">
        <f>IF(ABS('Signal Verification0'!AT599-'Signal Verification1'!AT599)&gt;Constants!$B$17,2,IF(H599&gt;0,1,0))</f>
        <v>2</v>
      </c>
      <c r="H599">
        <f>IF(G598=2,ROUND(Constants!$B$18*(1000/150),0),IF(H598&gt;0,H598-1,0))</f>
        <v>7</v>
      </c>
    </row>
    <row r="600" spans="1:8">
      <c r="A600">
        <v>597</v>
      </c>
      <c r="B600">
        <f>IF(SIGN('Signal Verification0'!AQ600)=SIGN('Signal Verification1'!AQ600),IF(COUNTIF(B593:B599,2)&gt;0,1,0),2)</f>
        <v>0</v>
      </c>
      <c r="C600">
        <f>IF(AND(ABS('Signal Verification0'!AG600)&gt;0,ABS('Signal Verification1'!AG600)&gt;0),IF('Signal Verification0'!AG600&gt;'Signal Verification1'!AG600,IF(ABS('Signal Verification0'!AG599)-ABS('Signal Verification1'!AG600)&gt;Constants!$B$14,IF(AND(ABS(MAX('Signal Verification0'!AG400:AG600)-'Signal Verification0'!AG600)&lt;Constants!$B$15,ABS(MIN('Signal Verification0'!AG400:AG600)-'Signal Verification0'!AG600)&lt;Constants!$B$15),2,IF(D600&gt;0,1,0)),IF(D600&gt;0,1,0)),IF(ABS('Signal Verification1'!AG599)-ABS('Signal Verification0'!AG600)&gt;Constants!$B$14,IF(AND(ABS(MAX('Signal Verification1'!AG400:AG600)-'Signal Verification1'!AG600)&lt;Constants!$B$15,ABS(MIN('Signal Verification1'!AG400:AG600)-'Signal Verification1'!AG600)&lt;Constants!$B$15),2,IF(D600&gt;0,1,0)),IF(D600&gt;0,1,0))),IF(D600&gt;0,1,0))</f>
        <v>2</v>
      </c>
      <c r="D600">
        <f>IF(C599=2,ROUND(5*1000/Constants!$B$11,0),IF(D599&gt;0,D599-1,0))</f>
        <v>100</v>
      </c>
      <c r="E600">
        <f>IF(COUNTIF($D$3:D600,2)&gt;(Constants!$B$16*(1000/150)),2,0)</f>
        <v>0</v>
      </c>
      <c r="F600">
        <f t="shared" si="9"/>
        <v>0</v>
      </c>
      <c r="G600">
        <f>IF(ABS('Signal Verification0'!AT600-'Signal Verification1'!AT600)&gt;Constants!$B$17,2,IF(H600&gt;0,1,0))</f>
        <v>2</v>
      </c>
      <c r="H600">
        <f>IF(G599=2,ROUND(Constants!$B$18*(1000/150),0),IF(H599&gt;0,H599-1,0))</f>
        <v>7</v>
      </c>
    </row>
    <row r="601" spans="1:8">
      <c r="A601">
        <v>598</v>
      </c>
      <c r="B601">
        <f>IF(SIGN('Signal Verification0'!AQ601)=SIGN('Signal Verification1'!AQ601),IF(COUNTIF(B594:B600,2)&gt;0,1,0),2)</f>
        <v>0</v>
      </c>
      <c r="C601">
        <f>IF(AND(ABS('Signal Verification0'!AG601)&gt;0,ABS('Signal Verification1'!AG601)&gt;0),IF('Signal Verification0'!AG601&gt;'Signal Verification1'!AG601,IF(ABS('Signal Verification0'!AG600)-ABS('Signal Verification1'!AG601)&gt;Constants!$B$14,IF(AND(ABS(MAX('Signal Verification0'!AG401:AG601)-'Signal Verification0'!AG601)&lt;Constants!$B$15,ABS(MIN('Signal Verification0'!AG401:AG601)-'Signal Verification0'!AG601)&lt;Constants!$B$15),2,IF(D601&gt;0,1,0)),IF(D601&gt;0,1,0)),IF(ABS('Signal Verification1'!AG600)-ABS('Signal Verification0'!AG601)&gt;Constants!$B$14,IF(AND(ABS(MAX('Signal Verification1'!AG401:AG601)-'Signal Verification1'!AG601)&lt;Constants!$B$15,ABS(MIN('Signal Verification1'!AG401:AG601)-'Signal Verification1'!AG601)&lt;Constants!$B$15),2,IF(D601&gt;0,1,0)),IF(D601&gt;0,1,0))),IF(D601&gt;0,1,0))</f>
        <v>2</v>
      </c>
      <c r="D601">
        <f>IF(C600=2,ROUND(5*1000/Constants!$B$11,0),IF(D600&gt;0,D600-1,0))</f>
        <v>100</v>
      </c>
      <c r="E601">
        <f>IF(COUNTIF($D$3:D601,2)&gt;(Constants!$B$16*(1000/150)),2,0)</f>
        <v>0</v>
      </c>
      <c r="F601">
        <f t="shared" si="9"/>
        <v>0</v>
      </c>
      <c r="G601">
        <f>IF(ABS('Signal Verification0'!AT601-'Signal Verification1'!AT601)&gt;Constants!$B$17,2,IF(H601&gt;0,1,0))</f>
        <v>2</v>
      </c>
      <c r="H601">
        <f>IF(G600=2,ROUND(Constants!$B$18*(1000/150),0),IF(H600&gt;0,H600-1,0))</f>
        <v>7</v>
      </c>
    </row>
    <row r="602" spans="1:8">
      <c r="A602">
        <v>599</v>
      </c>
      <c r="B602">
        <f>IF(SIGN('Signal Verification0'!AQ602)=SIGN('Signal Verification1'!AQ602),IF(COUNTIF(B595:B601,2)&gt;0,1,0),2)</f>
        <v>0</v>
      </c>
      <c r="C602">
        <f>IF(AND(ABS('Signal Verification0'!AG602)&gt;0,ABS('Signal Verification1'!AG602)&gt;0),IF('Signal Verification0'!AG602&gt;'Signal Verification1'!AG602,IF(ABS('Signal Verification0'!AG601)-ABS('Signal Verification1'!AG602)&gt;Constants!$B$14,IF(AND(ABS(MAX('Signal Verification0'!AG402:AG602)-'Signal Verification0'!AG602)&lt;Constants!$B$15,ABS(MIN('Signal Verification0'!AG402:AG602)-'Signal Verification0'!AG602)&lt;Constants!$B$15),2,IF(D602&gt;0,1,0)),IF(D602&gt;0,1,0)),IF(ABS('Signal Verification1'!AG601)-ABS('Signal Verification0'!AG602)&gt;Constants!$B$14,IF(AND(ABS(MAX('Signal Verification1'!AG402:AG602)-'Signal Verification1'!AG602)&lt;Constants!$B$15,ABS(MIN('Signal Verification1'!AG402:AG602)-'Signal Verification1'!AG602)&lt;Constants!$B$15),2,IF(D602&gt;0,1,0)),IF(D602&gt;0,1,0))),IF(D602&gt;0,1,0))</f>
        <v>2</v>
      </c>
      <c r="D602">
        <f>IF(C601=2,ROUND(5*1000/Constants!$B$11,0),IF(D601&gt;0,D601-1,0))</f>
        <v>100</v>
      </c>
      <c r="E602">
        <f>IF(COUNTIF($D$3:D602,2)&gt;(Constants!$B$16*(1000/150)),2,0)</f>
        <v>0</v>
      </c>
      <c r="F602">
        <f t="shared" si="9"/>
        <v>0</v>
      </c>
      <c r="G602">
        <f>IF(ABS('Signal Verification0'!AT602-'Signal Verification1'!AT602)&gt;Constants!$B$17,2,IF(H602&gt;0,1,0))</f>
        <v>2</v>
      </c>
      <c r="H602">
        <f>IF(G601=2,ROUND(Constants!$B$18*(1000/150),0),IF(H601&gt;0,H601-1,0))</f>
        <v>7</v>
      </c>
    </row>
    <row r="603" spans="1:8">
      <c r="A603">
        <v>600</v>
      </c>
      <c r="B603">
        <f>IF(SIGN('Signal Verification0'!AQ603)=SIGN('Signal Verification1'!AQ603),IF(COUNTIF(B596:B602,2)&gt;0,1,0),2)</f>
        <v>0</v>
      </c>
      <c r="C603">
        <f>IF(AND(ABS('Signal Verification0'!AG603)&gt;0,ABS('Signal Verification1'!AG603)&gt;0),IF('Signal Verification0'!AG603&gt;'Signal Verification1'!AG603,IF(ABS('Signal Verification0'!AG602)-ABS('Signal Verification1'!AG603)&gt;Constants!$B$14,IF(AND(ABS(MAX('Signal Verification0'!AG403:AG603)-'Signal Verification0'!AG603)&lt;Constants!$B$15,ABS(MIN('Signal Verification0'!AG403:AG603)-'Signal Verification0'!AG603)&lt;Constants!$B$15),2,IF(D603&gt;0,1,0)),IF(D603&gt;0,1,0)),IF(ABS('Signal Verification1'!AG602)-ABS('Signal Verification0'!AG603)&gt;Constants!$B$14,IF(AND(ABS(MAX('Signal Verification1'!AG403:AG603)-'Signal Verification1'!AG603)&lt;Constants!$B$15,ABS(MIN('Signal Verification1'!AG403:AG603)-'Signal Verification1'!AG603)&lt;Constants!$B$15),2,IF(D603&gt;0,1,0)),IF(D603&gt;0,1,0))),IF(D603&gt;0,1,0))</f>
        <v>2</v>
      </c>
      <c r="D603">
        <f>IF(C602=2,ROUND(5*1000/Constants!$B$11,0),IF(D602&gt;0,D602-1,0))</f>
        <v>100</v>
      </c>
      <c r="E603">
        <f>IF(COUNTIF($D$3:D603,2)&gt;(Constants!$B$16*(1000/150)),2,0)</f>
        <v>0</v>
      </c>
      <c r="F603">
        <f t="shared" si="9"/>
        <v>0</v>
      </c>
      <c r="G603">
        <f>IF(ABS('Signal Verification0'!AT603-'Signal Verification1'!AT603)&gt;Constants!$B$17,2,IF(H603&gt;0,1,0))</f>
        <v>2</v>
      </c>
      <c r="H603">
        <f>IF(G602=2,ROUND(Constants!$B$18*(1000/150),0),IF(H602&gt;0,H602-1,0))</f>
        <v>7</v>
      </c>
    </row>
    <row r="604" spans="1:8">
      <c r="A604">
        <v>601</v>
      </c>
      <c r="B604">
        <f>IF(SIGN('Signal Verification0'!AQ604)=SIGN('Signal Verification1'!AQ604),IF(COUNTIF(B597:B603,2)&gt;0,1,0),2)</f>
        <v>0</v>
      </c>
      <c r="C604">
        <f>IF(AND(ABS('Signal Verification0'!AG604)&gt;0,ABS('Signal Verification1'!AG604)&gt;0),IF('Signal Verification0'!AG604&gt;'Signal Verification1'!AG604,IF(ABS('Signal Verification0'!AG603)-ABS('Signal Verification1'!AG604)&gt;Constants!$B$14,IF(AND(ABS(MAX('Signal Verification0'!AG404:AG604)-'Signal Verification0'!AG604)&lt;Constants!$B$15,ABS(MIN('Signal Verification0'!AG404:AG604)-'Signal Verification0'!AG604)&lt;Constants!$B$15),2,IF(D604&gt;0,1,0)),IF(D604&gt;0,1,0)),IF(ABS('Signal Verification1'!AG603)-ABS('Signal Verification0'!AG604)&gt;Constants!$B$14,IF(AND(ABS(MAX('Signal Verification1'!AG404:AG604)-'Signal Verification1'!AG604)&lt;Constants!$B$15,ABS(MIN('Signal Verification1'!AG404:AG604)-'Signal Verification1'!AG604)&lt;Constants!$B$15),2,IF(D604&gt;0,1,0)),IF(D604&gt;0,1,0))),IF(D604&gt;0,1,0))</f>
        <v>2</v>
      </c>
      <c r="D604">
        <f>IF(C603=2,ROUND(5*1000/Constants!$B$11,0),IF(D603&gt;0,D603-1,0))</f>
        <v>100</v>
      </c>
      <c r="E604">
        <f>IF(COUNTIF($D$3:D604,2)&gt;(Constants!$B$16*(1000/150)),2,0)</f>
        <v>0</v>
      </c>
      <c r="F604">
        <f t="shared" si="9"/>
        <v>0</v>
      </c>
      <c r="G604">
        <f>IF(ABS('Signal Verification0'!AT604-'Signal Verification1'!AT604)&gt;Constants!$B$17,2,IF(H604&gt;0,1,0))</f>
        <v>2</v>
      </c>
      <c r="H604">
        <f>IF(G603=2,ROUND(Constants!$B$18*(1000/150),0),IF(H603&gt;0,H603-1,0))</f>
        <v>7</v>
      </c>
    </row>
    <row r="605" spans="1:8">
      <c r="A605">
        <v>602</v>
      </c>
      <c r="B605">
        <f>IF(SIGN('Signal Verification0'!AQ605)=SIGN('Signal Verification1'!AQ605),IF(COUNTIF(B598:B604,2)&gt;0,1,0),2)</f>
        <v>0</v>
      </c>
      <c r="C605">
        <f>IF(AND(ABS('Signal Verification0'!AG605)&gt;0,ABS('Signal Verification1'!AG605)&gt;0),IF('Signal Verification0'!AG605&gt;'Signal Verification1'!AG605,IF(ABS('Signal Verification0'!AG604)-ABS('Signal Verification1'!AG605)&gt;Constants!$B$14,IF(AND(ABS(MAX('Signal Verification0'!AG405:AG605)-'Signal Verification0'!AG605)&lt;Constants!$B$15,ABS(MIN('Signal Verification0'!AG405:AG605)-'Signal Verification0'!AG605)&lt;Constants!$B$15),2,IF(D605&gt;0,1,0)),IF(D605&gt;0,1,0)),IF(ABS('Signal Verification1'!AG604)-ABS('Signal Verification0'!AG605)&gt;Constants!$B$14,IF(AND(ABS(MAX('Signal Verification1'!AG405:AG605)-'Signal Verification1'!AG605)&lt;Constants!$B$15,ABS(MIN('Signal Verification1'!AG405:AG605)-'Signal Verification1'!AG605)&lt;Constants!$B$15),2,IF(D605&gt;0,1,0)),IF(D605&gt;0,1,0))),IF(D605&gt;0,1,0))</f>
        <v>2</v>
      </c>
      <c r="D605">
        <f>IF(C604=2,ROUND(5*1000/Constants!$B$11,0),IF(D604&gt;0,D604-1,0))</f>
        <v>100</v>
      </c>
      <c r="E605">
        <f>IF(COUNTIF($D$3:D605,2)&gt;(Constants!$B$16*(1000/150)),2,0)</f>
        <v>0</v>
      </c>
      <c r="F605">
        <f t="shared" si="9"/>
        <v>0</v>
      </c>
      <c r="G605">
        <f>IF(ABS('Signal Verification0'!AT605-'Signal Verification1'!AT605)&gt;Constants!$B$17,2,IF(H605&gt;0,1,0))</f>
        <v>2</v>
      </c>
      <c r="H605">
        <f>IF(G604=2,ROUND(Constants!$B$18*(1000/150),0),IF(H604&gt;0,H604-1,0))</f>
        <v>7</v>
      </c>
    </row>
    <row r="606" spans="1:8">
      <c r="A606">
        <v>603</v>
      </c>
      <c r="B606">
        <f>IF(SIGN('Signal Verification0'!AQ606)=SIGN('Signal Verification1'!AQ606),IF(COUNTIF(B599:B605,2)&gt;0,1,0),2)</f>
        <v>0</v>
      </c>
      <c r="C606">
        <f>IF(AND(ABS('Signal Verification0'!AG606)&gt;0,ABS('Signal Verification1'!AG606)&gt;0),IF('Signal Verification0'!AG606&gt;'Signal Verification1'!AG606,IF(ABS('Signal Verification0'!AG605)-ABS('Signal Verification1'!AG606)&gt;Constants!$B$14,IF(AND(ABS(MAX('Signal Verification0'!AG406:AG606)-'Signal Verification0'!AG606)&lt;Constants!$B$15,ABS(MIN('Signal Verification0'!AG406:AG606)-'Signal Verification0'!AG606)&lt;Constants!$B$15),2,IF(D606&gt;0,1,0)),IF(D606&gt;0,1,0)),IF(ABS('Signal Verification1'!AG605)-ABS('Signal Verification0'!AG606)&gt;Constants!$B$14,IF(AND(ABS(MAX('Signal Verification1'!AG406:AG606)-'Signal Verification1'!AG606)&lt;Constants!$B$15,ABS(MIN('Signal Verification1'!AG406:AG606)-'Signal Verification1'!AG606)&lt;Constants!$B$15),2,IF(D606&gt;0,1,0)),IF(D606&gt;0,1,0))),IF(D606&gt;0,1,0))</f>
        <v>2</v>
      </c>
      <c r="D606">
        <f>IF(C605=2,ROUND(5*1000/Constants!$B$11,0),IF(D605&gt;0,D605-1,0))</f>
        <v>100</v>
      </c>
      <c r="E606">
        <f>IF(COUNTIF($D$3:D606,2)&gt;(Constants!$B$16*(1000/150)),2,0)</f>
        <v>0</v>
      </c>
      <c r="F606">
        <f t="shared" si="9"/>
        <v>0</v>
      </c>
      <c r="G606">
        <f>IF(ABS('Signal Verification0'!AT606-'Signal Verification1'!AT606)&gt;Constants!$B$17,2,IF(H606&gt;0,1,0))</f>
        <v>2</v>
      </c>
      <c r="H606">
        <f>IF(G605=2,ROUND(Constants!$B$18*(1000/150),0),IF(H605&gt;0,H605-1,0))</f>
        <v>7</v>
      </c>
    </row>
    <row r="607" spans="1:8">
      <c r="A607">
        <v>604</v>
      </c>
      <c r="B607">
        <f>IF(SIGN('Signal Verification0'!AQ607)=SIGN('Signal Verification1'!AQ607),IF(COUNTIF(B600:B606,2)&gt;0,1,0),2)</f>
        <v>0</v>
      </c>
      <c r="C607">
        <f>IF(AND(ABS('Signal Verification0'!AG607)&gt;0,ABS('Signal Verification1'!AG607)&gt;0),IF('Signal Verification0'!AG607&gt;'Signal Verification1'!AG607,IF(ABS('Signal Verification0'!AG606)-ABS('Signal Verification1'!AG607)&gt;Constants!$B$14,IF(AND(ABS(MAX('Signal Verification0'!AG407:AG607)-'Signal Verification0'!AG607)&lt;Constants!$B$15,ABS(MIN('Signal Verification0'!AG407:AG607)-'Signal Verification0'!AG607)&lt;Constants!$B$15),2,IF(D607&gt;0,1,0)),IF(D607&gt;0,1,0)),IF(ABS('Signal Verification1'!AG606)-ABS('Signal Verification0'!AG607)&gt;Constants!$B$14,IF(AND(ABS(MAX('Signal Verification1'!AG407:AG607)-'Signal Verification1'!AG607)&lt;Constants!$B$15,ABS(MIN('Signal Verification1'!AG407:AG607)-'Signal Verification1'!AG607)&lt;Constants!$B$15),2,IF(D607&gt;0,1,0)),IF(D607&gt;0,1,0))),IF(D607&gt;0,1,0))</f>
        <v>2</v>
      </c>
      <c r="D607">
        <f>IF(C606=2,ROUND(5*1000/Constants!$B$11,0),IF(D606&gt;0,D606-1,0))</f>
        <v>100</v>
      </c>
      <c r="E607">
        <f>IF(COUNTIF($D$3:D607,2)&gt;(Constants!$B$16*(1000/150)),2,0)</f>
        <v>0</v>
      </c>
      <c r="F607">
        <f t="shared" si="9"/>
        <v>0</v>
      </c>
      <c r="G607">
        <f>IF(ABS('Signal Verification0'!AT607-'Signal Verification1'!AT607)&gt;Constants!$B$17,2,IF(H607&gt;0,1,0))</f>
        <v>2</v>
      </c>
      <c r="H607">
        <f>IF(G606=2,ROUND(Constants!$B$18*(1000/150),0),IF(H606&gt;0,H606-1,0))</f>
        <v>7</v>
      </c>
    </row>
    <row r="608" spans="1:8">
      <c r="A608">
        <v>605</v>
      </c>
      <c r="B608">
        <f>IF(SIGN('Signal Verification0'!AQ608)=SIGN('Signal Verification1'!AQ608),IF(COUNTIF(B601:B607,2)&gt;0,1,0),2)</f>
        <v>0</v>
      </c>
      <c r="C608">
        <f>IF(AND(ABS('Signal Verification0'!AG608)&gt;0,ABS('Signal Verification1'!AG608)&gt;0),IF('Signal Verification0'!AG608&gt;'Signal Verification1'!AG608,IF(ABS('Signal Verification0'!AG607)-ABS('Signal Verification1'!AG608)&gt;Constants!$B$14,IF(AND(ABS(MAX('Signal Verification0'!AG408:AG608)-'Signal Verification0'!AG608)&lt;Constants!$B$15,ABS(MIN('Signal Verification0'!AG408:AG608)-'Signal Verification0'!AG608)&lt;Constants!$B$15),2,IF(D608&gt;0,1,0)),IF(D608&gt;0,1,0)),IF(ABS('Signal Verification1'!AG607)-ABS('Signal Verification0'!AG608)&gt;Constants!$B$14,IF(AND(ABS(MAX('Signal Verification1'!AG408:AG608)-'Signal Verification1'!AG608)&lt;Constants!$B$15,ABS(MIN('Signal Verification1'!AG408:AG608)-'Signal Verification1'!AG608)&lt;Constants!$B$15),2,IF(D608&gt;0,1,0)),IF(D608&gt;0,1,0))),IF(D608&gt;0,1,0))</f>
        <v>2</v>
      </c>
      <c r="D608">
        <f>IF(C607=2,ROUND(5*1000/Constants!$B$11,0),IF(D607&gt;0,D607-1,0))</f>
        <v>100</v>
      </c>
      <c r="E608">
        <f>IF(COUNTIF($D$3:D608,2)&gt;(Constants!$B$16*(1000/150)),2,0)</f>
        <v>0</v>
      </c>
      <c r="F608">
        <f t="shared" si="9"/>
        <v>0</v>
      </c>
      <c r="G608">
        <f>IF(ABS('Signal Verification0'!AT608-'Signal Verification1'!AT608)&gt;Constants!$B$17,2,IF(H608&gt;0,1,0))</f>
        <v>2</v>
      </c>
      <c r="H608">
        <f>IF(G607=2,ROUND(Constants!$B$18*(1000/150),0),IF(H607&gt;0,H607-1,0))</f>
        <v>7</v>
      </c>
    </row>
    <row r="609" spans="1:8">
      <c r="A609">
        <v>606</v>
      </c>
      <c r="B609">
        <f>IF(SIGN('Signal Verification0'!AQ609)=SIGN('Signal Verification1'!AQ609),IF(COUNTIF(B602:B608,2)&gt;0,1,0),2)</f>
        <v>0</v>
      </c>
      <c r="C609">
        <f>IF(AND(ABS('Signal Verification0'!AG609)&gt;0,ABS('Signal Verification1'!AG609)&gt;0),IF('Signal Verification0'!AG609&gt;'Signal Verification1'!AG609,IF(ABS('Signal Verification0'!AG608)-ABS('Signal Verification1'!AG609)&gt;Constants!$B$14,IF(AND(ABS(MAX('Signal Verification0'!AG409:AG609)-'Signal Verification0'!AG609)&lt;Constants!$B$15,ABS(MIN('Signal Verification0'!AG409:AG609)-'Signal Verification0'!AG609)&lt;Constants!$B$15),2,IF(D609&gt;0,1,0)),IF(D609&gt;0,1,0)),IF(ABS('Signal Verification1'!AG608)-ABS('Signal Verification0'!AG609)&gt;Constants!$B$14,IF(AND(ABS(MAX('Signal Verification1'!AG409:AG609)-'Signal Verification1'!AG609)&lt;Constants!$B$15,ABS(MIN('Signal Verification1'!AG409:AG609)-'Signal Verification1'!AG609)&lt;Constants!$B$15),2,IF(D609&gt;0,1,0)),IF(D609&gt;0,1,0))),IF(D609&gt;0,1,0))</f>
        <v>2</v>
      </c>
      <c r="D609">
        <f>IF(C608=2,ROUND(5*1000/Constants!$B$11,0),IF(D608&gt;0,D608-1,0))</f>
        <v>100</v>
      </c>
      <c r="E609">
        <f>IF(COUNTIF($D$3:D609,2)&gt;(Constants!$B$16*(1000/150)),2,0)</f>
        <v>0</v>
      </c>
      <c r="F609">
        <f t="shared" si="9"/>
        <v>0</v>
      </c>
      <c r="G609">
        <f>IF(ABS('Signal Verification0'!AT609-'Signal Verification1'!AT609)&gt;Constants!$B$17,2,IF(H609&gt;0,1,0))</f>
        <v>2</v>
      </c>
      <c r="H609">
        <f>IF(G608=2,ROUND(Constants!$B$18*(1000/150),0),IF(H608&gt;0,H608-1,0))</f>
        <v>7</v>
      </c>
    </row>
    <row r="610" spans="1:8">
      <c r="A610">
        <v>607</v>
      </c>
      <c r="B610">
        <f>IF(SIGN('Signal Verification0'!AQ610)=SIGN('Signal Verification1'!AQ610),IF(COUNTIF(B603:B609,2)&gt;0,1,0),2)</f>
        <v>0</v>
      </c>
      <c r="C610">
        <f>IF(AND(ABS('Signal Verification0'!AG610)&gt;0,ABS('Signal Verification1'!AG610)&gt;0),IF('Signal Verification0'!AG610&gt;'Signal Verification1'!AG610,IF(ABS('Signal Verification0'!AG609)-ABS('Signal Verification1'!AG610)&gt;Constants!$B$14,IF(AND(ABS(MAX('Signal Verification0'!AG410:AG610)-'Signal Verification0'!AG610)&lt;Constants!$B$15,ABS(MIN('Signal Verification0'!AG410:AG610)-'Signal Verification0'!AG610)&lt;Constants!$B$15),2,IF(D610&gt;0,1,0)),IF(D610&gt;0,1,0)),IF(ABS('Signal Verification1'!AG609)-ABS('Signal Verification0'!AG610)&gt;Constants!$B$14,IF(AND(ABS(MAX('Signal Verification1'!AG410:AG610)-'Signal Verification1'!AG610)&lt;Constants!$B$15,ABS(MIN('Signal Verification1'!AG410:AG610)-'Signal Verification1'!AG610)&lt;Constants!$B$15),2,IF(D610&gt;0,1,0)),IF(D610&gt;0,1,0))),IF(D610&gt;0,1,0))</f>
        <v>2</v>
      </c>
      <c r="D610">
        <f>IF(C609=2,ROUND(5*1000/Constants!$B$11,0),IF(D609&gt;0,D609-1,0))</f>
        <v>100</v>
      </c>
      <c r="E610">
        <f>IF(COUNTIF($D$3:D610,2)&gt;(Constants!$B$16*(1000/150)),2,0)</f>
        <v>0</v>
      </c>
      <c r="F610">
        <f t="shared" si="9"/>
        <v>0</v>
      </c>
      <c r="G610">
        <f>IF(ABS('Signal Verification0'!AT610-'Signal Verification1'!AT610)&gt;Constants!$B$17,2,IF(H610&gt;0,1,0))</f>
        <v>2</v>
      </c>
      <c r="H610">
        <f>IF(G609=2,ROUND(Constants!$B$18*(1000/150),0),IF(H609&gt;0,H609-1,0))</f>
        <v>7</v>
      </c>
    </row>
    <row r="611" spans="1:8">
      <c r="A611">
        <v>608</v>
      </c>
      <c r="B611">
        <f>IF(SIGN('Signal Verification0'!AQ611)=SIGN('Signal Verification1'!AQ611),IF(COUNTIF(B604:B610,2)&gt;0,1,0),2)</f>
        <v>0</v>
      </c>
      <c r="C611">
        <f>IF(AND(ABS('Signal Verification0'!AG611)&gt;0,ABS('Signal Verification1'!AG611)&gt;0),IF('Signal Verification0'!AG611&gt;'Signal Verification1'!AG611,IF(ABS('Signal Verification0'!AG610)-ABS('Signal Verification1'!AG611)&gt;Constants!$B$14,IF(AND(ABS(MAX('Signal Verification0'!AG411:AG611)-'Signal Verification0'!AG611)&lt;Constants!$B$15,ABS(MIN('Signal Verification0'!AG411:AG611)-'Signal Verification0'!AG611)&lt;Constants!$B$15),2,IF(D611&gt;0,1,0)),IF(D611&gt;0,1,0)),IF(ABS('Signal Verification1'!AG610)-ABS('Signal Verification0'!AG611)&gt;Constants!$B$14,IF(AND(ABS(MAX('Signal Verification1'!AG411:AG611)-'Signal Verification1'!AG611)&lt;Constants!$B$15,ABS(MIN('Signal Verification1'!AG411:AG611)-'Signal Verification1'!AG611)&lt;Constants!$B$15),2,IF(D611&gt;0,1,0)),IF(D611&gt;0,1,0))),IF(D611&gt;0,1,0))</f>
        <v>2</v>
      </c>
      <c r="D611">
        <f>IF(C610=2,ROUND(5*1000/Constants!$B$11,0),IF(D610&gt;0,D610-1,0))</f>
        <v>100</v>
      </c>
      <c r="E611">
        <f>IF(COUNTIF($D$3:D611,2)&gt;(Constants!$B$16*(1000/150)),2,0)</f>
        <v>0</v>
      </c>
      <c r="F611">
        <f t="shared" si="9"/>
        <v>0</v>
      </c>
      <c r="G611">
        <f>IF(ABS('Signal Verification0'!AT611-'Signal Verification1'!AT611)&gt;Constants!$B$17,2,IF(H611&gt;0,1,0))</f>
        <v>2</v>
      </c>
      <c r="H611">
        <f>IF(G610=2,ROUND(Constants!$B$18*(1000/150),0),IF(H610&gt;0,H610-1,0))</f>
        <v>7</v>
      </c>
    </row>
    <row r="612" spans="1:8">
      <c r="A612">
        <v>609</v>
      </c>
      <c r="B612">
        <f>IF(SIGN('Signal Verification0'!AQ612)=SIGN('Signal Verification1'!AQ612),IF(COUNTIF(B605:B611,2)&gt;0,1,0),2)</f>
        <v>0</v>
      </c>
      <c r="C612">
        <f>IF(AND(ABS('Signal Verification0'!AG612)&gt;0,ABS('Signal Verification1'!AG612)&gt;0),IF('Signal Verification0'!AG612&gt;'Signal Verification1'!AG612,IF(ABS('Signal Verification0'!AG611)-ABS('Signal Verification1'!AG612)&gt;Constants!$B$14,IF(AND(ABS(MAX('Signal Verification0'!AG412:AG612)-'Signal Verification0'!AG612)&lt;Constants!$B$15,ABS(MIN('Signal Verification0'!AG412:AG612)-'Signal Verification0'!AG612)&lt;Constants!$B$15),2,IF(D612&gt;0,1,0)),IF(D612&gt;0,1,0)),IF(ABS('Signal Verification1'!AG611)-ABS('Signal Verification0'!AG612)&gt;Constants!$B$14,IF(AND(ABS(MAX('Signal Verification1'!AG412:AG612)-'Signal Verification1'!AG612)&lt;Constants!$B$15,ABS(MIN('Signal Verification1'!AG412:AG612)-'Signal Verification1'!AG612)&lt;Constants!$B$15),2,IF(D612&gt;0,1,0)),IF(D612&gt;0,1,0))),IF(D612&gt;0,1,0))</f>
        <v>2</v>
      </c>
      <c r="D612">
        <f>IF(C611=2,ROUND(5*1000/Constants!$B$11,0),IF(D611&gt;0,D611-1,0))</f>
        <v>100</v>
      </c>
      <c r="E612">
        <f>IF(COUNTIF($D$3:D612,2)&gt;(Constants!$B$16*(1000/150)),2,0)</f>
        <v>0</v>
      </c>
      <c r="F612">
        <f t="shared" si="9"/>
        <v>0</v>
      </c>
      <c r="G612">
        <f>IF(ABS('Signal Verification0'!AT612-'Signal Verification1'!AT612)&gt;Constants!$B$17,2,IF(H612&gt;0,1,0))</f>
        <v>2</v>
      </c>
      <c r="H612">
        <f>IF(G611=2,ROUND(Constants!$B$18*(1000/150),0),IF(H611&gt;0,H611-1,0))</f>
        <v>7</v>
      </c>
    </row>
    <row r="613" spans="1:8">
      <c r="A613">
        <v>610</v>
      </c>
      <c r="B613">
        <f>IF(SIGN('Signal Verification0'!AQ613)=SIGN('Signal Verification1'!AQ613),IF(COUNTIF(B606:B612,2)&gt;0,1,0),2)</f>
        <v>0</v>
      </c>
      <c r="C613">
        <f>IF(AND(ABS('Signal Verification0'!AG613)&gt;0,ABS('Signal Verification1'!AG613)&gt;0),IF('Signal Verification0'!AG613&gt;'Signal Verification1'!AG613,IF(ABS('Signal Verification0'!AG612)-ABS('Signal Verification1'!AG613)&gt;Constants!$B$14,IF(AND(ABS(MAX('Signal Verification0'!AG413:AG613)-'Signal Verification0'!AG613)&lt;Constants!$B$15,ABS(MIN('Signal Verification0'!AG413:AG613)-'Signal Verification0'!AG613)&lt;Constants!$B$15),2,IF(D613&gt;0,1,0)),IF(D613&gt;0,1,0)),IF(ABS('Signal Verification1'!AG612)-ABS('Signal Verification0'!AG613)&gt;Constants!$B$14,IF(AND(ABS(MAX('Signal Verification1'!AG413:AG613)-'Signal Verification1'!AG613)&lt;Constants!$B$15,ABS(MIN('Signal Verification1'!AG413:AG613)-'Signal Verification1'!AG613)&lt;Constants!$B$15),2,IF(D613&gt;0,1,0)),IF(D613&gt;0,1,0))),IF(D613&gt;0,1,0))</f>
        <v>2</v>
      </c>
      <c r="D613">
        <f>IF(C612=2,ROUND(5*1000/Constants!$B$11,0),IF(D612&gt;0,D612-1,0))</f>
        <v>100</v>
      </c>
      <c r="E613">
        <f>IF(COUNTIF($D$3:D613,2)&gt;(Constants!$B$16*(1000/150)),2,0)</f>
        <v>0</v>
      </c>
      <c r="F613">
        <f t="shared" si="9"/>
        <v>0</v>
      </c>
      <c r="G613">
        <f>IF(ABS('Signal Verification0'!AT613-'Signal Verification1'!AT613)&gt;Constants!$B$17,2,IF(H613&gt;0,1,0))</f>
        <v>2</v>
      </c>
      <c r="H613">
        <f>IF(G612=2,ROUND(Constants!$B$18*(1000/150),0),IF(H612&gt;0,H612-1,0))</f>
        <v>7</v>
      </c>
    </row>
    <row r="614" spans="1:8">
      <c r="A614">
        <v>611</v>
      </c>
      <c r="B614">
        <f>IF(SIGN('Signal Verification0'!AQ614)=SIGN('Signal Verification1'!AQ614),IF(COUNTIF(B607:B613,2)&gt;0,1,0),2)</f>
        <v>0</v>
      </c>
      <c r="C614">
        <f>IF(AND(ABS('Signal Verification0'!AG614)&gt;0,ABS('Signal Verification1'!AG614)&gt;0),IF('Signal Verification0'!AG614&gt;'Signal Verification1'!AG614,IF(ABS('Signal Verification0'!AG613)-ABS('Signal Verification1'!AG614)&gt;Constants!$B$14,IF(AND(ABS(MAX('Signal Verification0'!AG414:AG614)-'Signal Verification0'!AG614)&lt;Constants!$B$15,ABS(MIN('Signal Verification0'!AG414:AG614)-'Signal Verification0'!AG614)&lt;Constants!$B$15),2,IF(D614&gt;0,1,0)),IF(D614&gt;0,1,0)),IF(ABS('Signal Verification1'!AG613)-ABS('Signal Verification0'!AG614)&gt;Constants!$B$14,IF(AND(ABS(MAX('Signal Verification1'!AG414:AG614)-'Signal Verification1'!AG614)&lt;Constants!$B$15,ABS(MIN('Signal Verification1'!AG414:AG614)-'Signal Verification1'!AG614)&lt;Constants!$B$15),2,IF(D614&gt;0,1,0)),IF(D614&gt;0,1,0))),IF(D614&gt;0,1,0))</f>
        <v>2</v>
      </c>
      <c r="D614">
        <f>IF(C613=2,ROUND(5*1000/Constants!$B$11,0),IF(D613&gt;0,D613-1,0))</f>
        <v>100</v>
      </c>
      <c r="E614">
        <f>IF(COUNTIF($D$3:D614,2)&gt;(Constants!$B$16*(1000/150)),2,0)</f>
        <v>0</v>
      </c>
      <c r="F614">
        <f t="shared" si="9"/>
        <v>0</v>
      </c>
      <c r="G614">
        <f>IF(ABS('Signal Verification0'!AT614-'Signal Verification1'!AT614)&gt;Constants!$B$17,2,IF(H614&gt;0,1,0))</f>
        <v>2</v>
      </c>
      <c r="H614">
        <f>IF(G613=2,ROUND(Constants!$B$18*(1000/150),0),IF(H613&gt;0,H613-1,0))</f>
        <v>7</v>
      </c>
    </row>
    <row r="615" spans="1:8">
      <c r="A615">
        <v>612</v>
      </c>
      <c r="B615">
        <f>IF(SIGN('Signal Verification0'!AQ615)=SIGN('Signal Verification1'!AQ615),IF(COUNTIF(B608:B614,2)&gt;0,1,0),2)</f>
        <v>0</v>
      </c>
      <c r="C615">
        <f>IF(AND(ABS('Signal Verification0'!AG615)&gt;0,ABS('Signal Verification1'!AG615)&gt;0),IF('Signal Verification0'!AG615&gt;'Signal Verification1'!AG615,IF(ABS('Signal Verification0'!AG614)-ABS('Signal Verification1'!AG615)&gt;Constants!$B$14,IF(AND(ABS(MAX('Signal Verification0'!AG415:AG615)-'Signal Verification0'!AG615)&lt;Constants!$B$15,ABS(MIN('Signal Verification0'!AG415:AG615)-'Signal Verification0'!AG615)&lt;Constants!$B$15),2,IF(D615&gt;0,1,0)),IF(D615&gt;0,1,0)),IF(ABS('Signal Verification1'!AG614)-ABS('Signal Verification0'!AG615)&gt;Constants!$B$14,IF(AND(ABS(MAX('Signal Verification1'!AG415:AG615)-'Signal Verification1'!AG615)&lt;Constants!$B$15,ABS(MIN('Signal Verification1'!AG415:AG615)-'Signal Verification1'!AG615)&lt;Constants!$B$15),2,IF(D615&gt;0,1,0)),IF(D615&gt;0,1,0))),IF(D615&gt;0,1,0))</f>
        <v>2</v>
      </c>
      <c r="D615">
        <f>IF(C614=2,ROUND(5*1000/Constants!$B$11,0),IF(D614&gt;0,D614-1,0))</f>
        <v>100</v>
      </c>
      <c r="E615">
        <f>IF(COUNTIF($D$3:D615,2)&gt;(Constants!$B$16*(1000/150)),2,0)</f>
        <v>0</v>
      </c>
      <c r="F615">
        <f t="shared" si="9"/>
        <v>0</v>
      </c>
      <c r="G615">
        <f>IF(ABS('Signal Verification0'!AT615-'Signal Verification1'!AT615)&gt;Constants!$B$17,2,IF(H615&gt;0,1,0))</f>
        <v>2</v>
      </c>
      <c r="H615">
        <f>IF(G614=2,ROUND(Constants!$B$18*(1000/150),0),IF(H614&gt;0,H614-1,0))</f>
        <v>7</v>
      </c>
    </row>
    <row r="616" spans="1:8">
      <c r="A616">
        <v>613</v>
      </c>
      <c r="B616">
        <f>IF(SIGN('Signal Verification0'!AQ616)=SIGN('Signal Verification1'!AQ616),IF(COUNTIF(B609:B615,2)&gt;0,1,0),2)</f>
        <v>0</v>
      </c>
      <c r="C616">
        <f>IF(AND(ABS('Signal Verification0'!AG616)&gt;0,ABS('Signal Verification1'!AG616)&gt;0),IF('Signal Verification0'!AG616&gt;'Signal Verification1'!AG616,IF(ABS('Signal Verification0'!AG615)-ABS('Signal Verification1'!AG616)&gt;Constants!$B$14,IF(AND(ABS(MAX('Signal Verification0'!AG416:AG616)-'Signal Verification0'!AG616)&lt;Constants!$B$15,ABS(MIN('Signal Verification0'!AG416:AG616)-'Signal Verification0'!AG616)&lt;Constants!$B$15),2,IF(D616&gt;0,1,0)),IF(D616&gt;0,1,0)),IF(ABS('Signal Verification1'!AG615)-ABS('Signal Verification0'!AG616)&gt;Constants!$B$14,IF(AND(ABS(MAX('Signal Verification1'!AG416:AG616)-'Signal Verification1'!AG616)&lt;Constants!$B$15,ABS(MIN('Signal Verification1'!AG416:AG616)-'Signal Verification1'!AG616)&lt;Constants!$B$15),2,IF(D616&gt;0,1,0)),IF(D616&gt;0,1,0))),IF(D616&gt;0,1,0))</f>
        <v>2</v>
      </c>
      <c r="D616">
        <f>IF(C615=2,ROUND(5*1000/Constants!$B$11,0),IF(D615&gt;0,D615-1,0))</f>
        <v>100</v>
      </c>
      <c r="E616">
        <f>IF(COUNTIF($D$3:D616,2)&gt;(Constants!$B$16*(1000/150)),2,0)</f>
        <v>0</v>
      </c>
      <c r="F616">
        <f t="shared" si="9"/>
        <v>0</v>
      </c>
      <c r="G616">
        <f>IF(ABS('Signal Verification0'!AT616-'Signal Verification1'!AT616)&gt;Constants!$B$17,2,IF(H616&gt;0,1,0))</f>
        <v>2</v>
      </c>
      <c r="H616">
        <f>IF(G615=2,ROUND(Constants!$B$18*(1000/150),0),IF(H615&gt;0,H615-1,0))</f>
        <v>7</v>
      </c>
    </row>
    <row r="617" spans="1:8">
      <c r="A617">
        <v>614</v>
      </c>
      <c r="B617">
        <f>IF(SIGN('Signal Verification0'!AQ617)=SIGN('Signal Verification1'!AQ617),IF(COUNTIF(B610:B616,2)&gt;0,1,0),2)</f>
        <v>0</v>
      </c>
      <c r="C617">
        <f>IF(AND(ABS('Signal Verification0'!AG617)&gt;0,ABS('Signal Verification1'!AG617)&gt;0),IF('Signal Verification0'!AG617&gt;'Signal Verification1'!AG617,IF(ABS('Signal Verification0'!AG616)-ABS('Signal Verification1'!AG617)&gt;Constants!$B$14,IF(AND(ABS(MAX('Signal Verification0'!AG417:AG617)-'Signal Verification0'!AG617)&lt;Constants!$B$15,ABS(MIN('Signal Verification0'!AG417:AG617)-'Signal Verification0'!AG617)&lt;Constants!$B$15),2,IF(D617&gt;0,1,0)),IF(D617&gt;0,1,0)),IF(ABS('Signal Verification1'!AG616)-ABS('Signal Verification0'!AG617)&gt;Constants!$B$14,IF(AND(ABS(MAX('Signal Verification1'!AG417:AG617)-'Signal Verification1'!AG617)&lt;Constants!$B$15,ABS(MIN('Signal Verification1'!AG417:AG617)-'Signal Verification1'!AG617)&lt;Constants!$B$15),2,IF(D617&gt;0,1,0)),IF(D617&gt;0,1,0))),IF(D617&gt;0,1,0))</f>
        <v>2</v>
      </c>
      <c r="D617">
        <f>IF(C616=2,ROUND(5*1000/Constants!$B$11,0),IF(D616&gt;0,D616-1,0))</f>
        <v>100</v>
      </c>
      <c r="E617">
        <f>IF(COUNTIF($D$3:D617,2)&gt;(Constants!$B$16*(1000/150)),2,0)</f>
        <v>0</v>
      </c>
      <c r="F617">
        <f t="shared" si="9"/>
        <v>0</v>
      </c>
      <c r="G617">
        <f>IF(ABS('Signal Verification0'!AT617-'Signal Verification1'!AT617)&gt;Constants!$B$17,2,IF(H617&gt;0,1,0))</f>
        <v>2</v>
      </c>
      <c r="H617">
        <f>IF(G616=2,ROUND(Constants!$B$18*(1000/150),0),IF(H616&gt;0,H616-1,0))</f>
        <v>7</v>
      </c>
    </row>
    <row r="618" spans="1:8">
      <c r="A618">
        <v>615</v>
      </c>
      <c r="B618">
        <f>IF(SIGN('Signal Verification0'!AQ618)=SIGN('Signal Verification1'!AQ618),IF(COUNTIF(B611:B617,2)&gt;0,1,0),2)</f>
        <v>0</v>
      </c>
      <c r="C618">
        <f>IF(AND(ABS('Signal Verification0'!AG618)&gt;0,ABS('Signal Verification1'!AG618)&gt;0),IF('Signal Verification0'!AG618&gt;'Signal Verification1'!AG618,IF(ABS('Signal Verification0'!AG617)-ABS('Signal Verification1'!AG618)&gt;Constants!$B$14,IF(AND(ABS(MAX('Signal Verification0'!AG418:AG618)-'Signal Verification0'!AG618)&lt;Constants!$B$15,ABS(MIN('Signal Verification0'!AG418:AG618)-'Signal Verification0'!AG618)&lt;Constants!$B$15),2,IF(D618&gt;0,1,0)),IF(D618&gt;0,1,0)),IF(ABS('Signal Verification1'!AG617)-ABS('Signal Verification0'!AG618)&gt;Constants!$B$14,IF(AND(ABS(MAX('Signal Verification1'!AG418:AG618)-'Signal Verification1'!AG618)&lt;Constants!$B$15,ABS(MIN('Signal Verification1'!AG418:AG618)-'Signal Verification1'!AG618)&lt;Constants!$B$15),2,IF(D618&gt;0,1,0)),IF(D618&gt;0,1,0))),IF(D618&gt;0,1,0))</f>
        <v>2</v>
      </c>
      <c r="D618">
        <f>IF(C617=2,ROUND(5*1000/Constants!$B$11,0),IF(D617&gt;0,D617-1,0))</f>
        <v>100</v>
      </c>
      <c r="E618">
        <f>IF(COUNTIF($D$3:D618,2)&gt;(Constants!$B$16*(1000/150)),2,0)</f>
        <v>0</v>
      </c>
      <c r="F618">
        <f t="shared" si="9"/>
        <v>0</v>
      </c>
      <c r="G618">
        <f>IF(ABS('Signal Verification0'!AT618-'Signal Verification1'!AT618)&gt;Constants!$B$17,2,IF(H618&gt;0,1,0))</f>
        <v>2</v>
      </c>
      <c r="H618">
        <f>IF(G617=2,ROUND(Constants!$B$18*(1000/150),0),IF(H617&gt;0,H617-1,0))</f>
        <v>7</v>
      </c>
    </row>
    <row r="619" spans="1:8">
      <c r="A619">
        <v>616</v>
      </c>
      <c r="B619">
        <f>IF(SIGN('Signal Verification0'!AQ619)=SIGN('Signal Verification1'!AQ619),IF(COUNTIF(B612:B618,2)&gt;0,1,0),2)</f>
        <v>0</v>
      </c>
      <c r="C619">
        <f>IF(AND(ABS('Signal Verification0'!AG619)&gt;0,ABS('Signal Verification1'!AG619)&gt;0),IF('Signal Verification0'!AG619&gt;'Signal Verification1'!AG619,IF(ABS('Signal Verification0'!AG618)-ABS('Signal Verification1'!AG619)&gt;Constants!$B$14,IF(AND(ABS(MAX('Signal Verification0'!AG419:AG619)-'Signal Verification0'!AG619)&lt;Constants!$B$15,ABS(MIN('Signal Verification0'!AG419:AG619)-'Signal Verification0'!AG619)&lt;Constants!$B$15),2,IF(D619&gt;0,1,0)),IF(D619&gt;0,1,0)),IF(ABS('Signal Verification1'!AG618)-ABS('Signal Verification0'!AG619)&gt;Constants!$B$14,IF(AND(ABS(MAX('Signal Verification1'!AG419:AG619)-'Signal Verification1'!AG619)&lt;Constants!$B$15,ABS(MIN('Signal Verification1'!AG419:AG619)-'Signal Verification1'!AG619)&lt;Constants!$B$15),2,IF(D619&gt;0,1,0)),IF(D619&gt;0,1,0))),IF(D619&gt;0,1,0))</f>
        <v>2</v>
      </c>
      <c r="D619">
        <f>IF(C618=2,ROUND(5*1000/Constants!$B$11,0),IF(D618&gt;0,D618-1,0))</f>
        <v>100</v>
      </c>
      <c r="E619">
        <f>IF(COUNTIF($D$3:D619,2)&gt;(Constants!$B$16*(1000/150)),2,0)</f>
        <v>0</v>
      </c>
      <c r="F619">
        <f t="shared" si="9"/>
        <v>0</v>
      </c>
      <c r="G619">
        <f>IF(ABS('Signal Verification0'!AT619-'Signal Verification1'!AT619)&gt;Constants!$B$17,2,IF(H619&gt;0,1,0))</f>
        <v>2</v>
      </c>
      <c r="H619">
        <f>IF(G618=2,ROUND(Constants!$B$18*(1000/150),0),IF(H618&gt;0,H618-1,0))</f>
        <v>7</v>
      </c>
    </row>
    <row r="620" spans="1:8">
      <c r="A620">
        <v>617</v>
      </c>
      <c r="B620">
        <f>IF(SIGN('Signal Verification0'!AQ620)=SIGN('Signal Verification1'!AQ620),IF(COUNTIF(B613:B619,2)&gt;0,1,0),2)</f>
        <v>0</v>
      </c>
      <c r="C620">
        <f>IF(AND(ABS('Signal Verification0'!AG620)&gt;0,ABS('Signal Verification1'!AG620)&gt;0),IF('Signal Verification0'!AG620&gt;'Signal Verification1'!AG620,IF(ABS('Signal Verification0'!AG619)-ABS('Signal Verification1'!AG620)&gt;Constants!$B$14,IF(AND(ABS(MAX('Signal Verification0'!AG420:AG620)-'Signal Verification0'!AG620)&lt;Constants!$B$15,ABS(MIN('Signal Verification0'!AG420:AG620)-'Signal Verification0'!AG620)&lt;Constants!$B$15),2,IF(D620&gt;0,1,0)),IF(D620&gt;0,1,0)),IF(ABS('Signal Verification1'!AG619)-ABS('Signal Verification0'!AG620)&gt;Constants!$B$14,IF(AND(ABS(MAX('Signal Verification1'!AG420:AG620)-'Signal Verification1'!AG620)&lt;Constants!$B$15,ABS(MIN('Signal Verification1'!AG420:AG620)-'Signal Verification1'!AG620)&lt;Constants!$B$15),2,IF(D620&gt;0,1,0)),IF(D620&gt;0,1,0))),IF(D620&gt;0,1,0))</f>
        <v>2</v>
      </c>
      <c r="D620">
        <f>IF(C619=2,ROUND(5*1000/Constants!$B$11,0),IF(D619&gt;0,D619-1,0))</f>
        <v>100</v>
      </c>
      <c r="E620">
        <f>IF(COUNTIF($D$3:D620,2)&gt;(Constants!$B$16*(1000/150)),2,0)</f>
        <v>0</v>
      </c>
      <c r="F620">
        <f t="shared" si="9"/>
        <v>0</v>
      </c>
      <c r="G620">
        <f>IF(ABS('Signal Verification0'!AT620-'Signal Verification1'!AT620)&gt;Constants!$B$17,2,IF(H620&gt;0,1,0))</f>
        <v>2</v>
      </c>
      <c r="H620">
        <f>IF(G619=2,ROUND(Constants!$B$18*(1000/150),0),IF(H619&gt;0,H619-1,0))</f>
        <v>7</v>
      </c>
    </row>
    <row r="621" spans="1:8">
      <c r="A621">
        <v>618</v>
      </c>
      <c r="B621">
        <f>IF(SIGN('Signal Verification0'!AQ621)=SIGN('Signal Verification1'!AQ621),IF(COUNTIF(B614:B620,2)&gt;0,1,0),2)</f>
        <v>0</v>
      </c>
      <c r="C621">
        <f>IF(AND(ABS('Signal Verification0'!AG621)&gt;0,ABS('Signal Verification1'!AG621)&gt;0),IF('Signal Verification0'!AG621&gt;'Signal Verification1'!AG621,IF(ABS('Signal Verification0'!AG620)-ABS('Signal Verification1'!AG621)&gt;Constants!$B$14,IF(AND(ABS(MAX('Signal Verification0'!AG421:AG621)-'Signal Verification0'!AG621)&lt;Constants!$B$15,ABS(MIN('Signal Verification0'!AG421:AG621)-'Signal Verification0'!AG621)&lt;Constants!$B$15),2,IF(D621&gt;0,1,0)),IF(D621&gt;0,1,0)),IF(ABS('Signal Verification1'!AG620)-ABS('Signal Verification0'!AG621)&gt;Constants!$B$14,IF(AND(ABS(MAX('Signal Verification1'!AG421:AG621)-'Signal Verification1'!AG621)&lt;Constants!$B$15,ABS(MIN('Signal Verification1'!AG421:AG621)-'Signal Verification1'!AG621)&lt;Constants!$B$15),2,IF(D621&gt;0,1,0)),IF(D621&gt;0,1,0))),IF(D621&gt;0,1,0))</f>
        <v>2</v>
      </c>
      <c r="D621">
        <f>IF(C620=2,ROUND(5*1000/Constants!$B$11,0),IF(D620&gt;0,D620-1,0))</f>
        <v>100</v>
      </c>
      <c r="E621">
        <f>IF(COUNTIF($D$3:D621,2)&gt;(Constants!$B$16*(1000/150)),2,0)</f>
        <v>0</v>
      </c>
      <c r="F621">
        <f t="shared" si="9"/>
        <v>0</v>
      </c>
      <c r="G621">
        <f>IF(ABS('Signal Verification0'!AT621-'Signal Verification1'!AT621)&gt;Constants!$B$17,2,IF(H621&gt;0,1,0))</f>
        <v>2</v>
      </c>
      <c r="H621">
        <f>IF(G620=2,ROUND(Constants!$B$18*(1000/150),0),IF(H620&gt;0,H620-1,0))</f>
        <v>7</v>
      </c>
    </row>
    <row r="622" spans="1:8">
      <c r="A622">
        <v>619</v>
      </c>
      <c r="B622">
        <f>IF(SIGN('Signal Verification0'!AQ622)=SIGN('Signal Verification1'!AQ622),IF(COUNTIF(B615:B621,2)&gt;0,1,0),2)</f>
        <v>0</v>
      </c>
      <c r="C622">
        <f>IF(AND(ABS('Signal Verification0'!AG622)&gt;0,ABS('Signal Verification1'!AG622)&gt;0),IF('Signal Verification0'!AG622&gt;'Signal Verification1'!AG622,IF(ABS('Signal Verification0'!AG621)-ABS('Signal Verification1'!AG622)&gt;Constants!$B$14,IF(AND(ABS(MAX('Signal Verification0'!AG422:AG622)-'Signal Verification0'!AG622)&lt;Constants!$B$15,ABS(MIN('Signal Verification0'!AG422:AG622)-'Signal Verification0'!AG622)&lt;Constants!$B$15),2,IF(D622&gt;0,1,0)),IF(D622&gt;0,1,0)),IF(ABS('Signal Verification1'!AG621)-ABS('Signal Verification0'!AG622)&gt;Constants!$B$14,IF(AND(ABS(MAX('Signal Verification1'!AG422:AG622)-'Signal Verification1'!AG622)&lt;Constants!$B$15,ABS(MIN('Signal Verification1'!AG422:AG622)-'Signal Verification1'!AG622)&lt;Constants!$B$15),2,IF(D622&gt;0,1,0)),IF(D622&gt;0,1,0))),IF(D622&gt;0,1,0))</f>
        <v>2</v>
      </c>
      <c r="D622">
        <f>IF(C621=2,ROUND(5*1000/Constants!$B$11,0),IF(D621&gt;0,D621-1,0))</f>
        <v>100</v>
      </c>
      <c r="E622">
        <f>IF(COUNTIF($D$3:D622,2)&gt;(Constants!$B$16*(1000/150)),2,0)</f>
        <v>0</v>
      </c>
      <c r="F622">
        <f t="shared" si="9"/>
        <v>0</v>
      </c>
      <c r="G622">
        <f>IF(ABS('Signal Verification0'!AT622-'Signal Verification1'!AT622)&gt;Constants!$B$17,2,IF(H622&gt;0,1,0))</f>
        <v>2</v>
      </c>
      <c r="H622">
        <f>IF(G621=2,ROUND(Constants!$B$18*(1000/150),0),IF(H621&gt;0,H621-1,0))</f>
        <v>7</v>
      </c>
    </row>
    <row r="623" spans="1:8">
      <c r="A623">
        <v>620</v>
      </c>
      <c r="B623">
        <f>IF(SIGN('Signal Verification0'!AQ623)=SIGN('Signal Verification1'!AQ623),IF(COUNTIF(B616:B622,2)&gt;0,1,0),2)</f>
        <v>0</v>
      </c>
      <c r="C623">
        <f>IF(AND(ABS('Signal Verification0'!AG623)&gt;0,ABS('Signal Verification1'!AG623)&gt;0),IF('Signal Verification0'!AG623&gt;'Signal Verification1'!AG623,IF(ABS('Signal Verification0'!AG622)-ABS('Signal Verification1'!AG623)&gt;Constants!$B$14,IF(AND(ABS(MAX('Signal Verification0'!AG423:AG623)-'Signal Verification0'!AG623)&lt;Constants!$B$15,ABS(MIN('Signal Verification0'!AG423:AG623)-'Signal Verification0'!AG623)&lt;Constants!$B$15),2,IF(D623&gt;0,1,0)),IF(D623&gt;0,1,0)),IF(ABS('Signal Verification1'!AG622)-ABS('Signal Verification0'!AG623)&gt;Constants!$B$14,IF(AND(ABS(MAX('Signal Verification1'!AG423:AG623)-'Signal Verification1'!AG623)&lt;Constants!$B$15,ABS(MIN('Signal Verification1'!AG423:AG623)-'Signal Verification1'!AG623)&lt;Constants!$B$15),2,IF(D623&gt;0,1,0)),IF(D623&gt;0,1,0))),IF(D623&gt;0,1,0))</f>
        <v>2</v>
      </c>
      <c r="D623">
        <f>IF(C622=2,ROUND(5*1000/Constants!$B$11,0),IF(D622&gt;0,D622-1,0))</f>
        <v>100</v>
      </c>
      <c r="E623">
        <f>IF(COUNTIF($D$3:D623,2)&gt;(Constants!$B$16*(1000/150)),2,0)</f>
        <v>0</v>
      </c>
      <c r="F623">
        <f t="shared" si="9"/>
        <v>0</v>
      </c>
      <c r="G623">
        <f>IF(ABS('Signal Verification0'!AT623-'Signal Verification1'!AT623)&gt;Constants!$B$17,2,IF(H623&gt;0,1,0))</f>
        <v>2</v>
      </c>
      <c r="H623">
        <f>IF(G622=2,ROUND(Constants!$B$18*(1000/150),0),IF(H622&gt;0,H622-1,0))</f>
        <v>7</v>
      </c>
    </row>
    <row r="624" spans="1:8">
      <c r="A624">
        <v>621</v>
      </c>
      <c r="B624">
        <f>IF(SIGN('Signal Verification0'!AQ624)=SIGN('Signal Verification1'!AQ624),IF(COUNTIF(B617:B623,2)&gt;0,1,0),2)</f>
        <v>0</v>
      </c>
      <c r="C624">
        <f>IF(AND(ABS('Signal Verification0'!AG624)&gt;0,ABS('Signal Verification1'!AG624)&gt;0),IF('Signal Verification0'!AG624&gt;'Signal Verification1'!AG624,IF(ABS('Signal Verification0'!AG623)-ABS('Signal Verification1'!AG624)&gt;Constants!$B$14,IF(AND(ABS(MAX('Signal Verification0'!AG424:AG624)-'Signal Verification0'!AG624)&lt;Constants!$B$15,ABS(MIN('Signal Verification0'!AG424:AG624)-'Signal Verification0'!AG624)&lt;Constants!$B$15),2,IF(D624&gt;0,1,0)),IF(D624&gt;0,1,0)),IF(ABS('Signal Verification1'!AG623)-ABS('Signal Verification0'!AG624)&gt;Constants!$B$14,IF(AND(ABS(MAX('Signal Verification1'!AG424:AG624)-'Signal Verification1'!AG624)&lt;Constants!$B$15,ABS(MIN('Signal Verification1'!AG424:AG624)-'Signal Verification1'!AG624)&lt;Constants!$B$15),2,IF(D624&gt;0,1,0)),IF(D624&gt;0,1,0))),IF(D624&gt;0,1,0))</f>
        <v>2</v>
      </c>
      <c r="D624">
        <f>IF(C623=2,ROUND(5*1000/Constants!$B$11,0),IF(D623&gt;0,D623-1,0))</f>
        <v>100</v>
      </c>
      <c r="E624">
        <f>IF(COUNTIF($D$3:D624,2)&gt;(Constants!$B$16*(1000/150)),2,0)</f>
        <v>0</v>
      </c>
      <c r="F624">
        <f t="shared" si="9"/>
        <v>0</v>
      </c>
      <c r="G624">
        <f>IF(ABS('Signal Verification0'!AT624-'Signal Verification1'!AT624)&gt;Constants!$B$17,2,IF(H624&gt;0,1,0))</f>
        <v>2</v>
      </c>
      <c r="H624">
        <f>IF(G623=2,ROUND(Constants!$B$18*(1000/150),0),IF(H623&gt;0,H623-1,0))</f>
        <v>7</v>
      </c>
    </row>
    <row r="625" spans="1:8">
      <c r="A625">
        <v>622</v>
      </c>
      <c r="B625">
        <f>IF(SIGN('Signal Verification0'!AQ625)=SIGN('Signal Verification1'!AQ625),IF(COUNTIF(B618:B624,2)&gt;0,1,0),2)</f>
        <v>0</v>
      </c>
      <c r="C625">
        <f>IF(AND(ABS('Signal Verification0'!AG625)&gt;0,ABS('Signal Verification1'!AG625)&gt;0),IF('Signal Verification0'!AG625&gt;'Signal Verification1'!AG625,IF(ABS('Signal Verification0'!AG624)-ABS('Signal Verification1'!AG625)&gt;Constants!$B$14,IF(AND(ABS(MAX('Signal Verification0'!AG425:AG625)-'Signal Verification0'!AG625)&lt;Constants!$B$15,ABS(MIN('Signal Verification0'!AG425:AG625)-'Signal Verification0'!AG625)&lt;Constants!$B$15),2,IF(D625&gt;0,1,0)),IF(D625&gt;0,1,0)),IF(ABS('Signal Verification1'!AG624)-ABS('Signal Verification0'!AG625)&gt;Constants!$B$14,IF(AND(ABS(MAX('Signal Verification1'!AG425:AG625)-'Signal Verification1'!AG625)&lt;Constants!$B$15,ABS(MIN('Signal Verification1'!AG425:AG625)-'Signal Verification1'!AG625)&lt;Constants!$B$15),2,IF(D625&gt;0,1,0)),IF(D625&gt;0,1,0))),IF(D625&gt;0,1,0))</f>
        <v>2</v>
      </c>
      <c r="D625">
        <f>IF(C624=2,ROUND(5*1000/Constants!$B$11,0),IF(D624&gt;0,D624-1,0))</f>
        <v>100</v>
      </c>
      <c r="E625">
        <f>IF(COUNTIF($D$3:D625,2)&gt;(Constants!$B$16*(1000/150)),2,0)</f>
        <v>0</v>
      </c>
      <c r="F625">
        <f t="shared" si="9"/>
        <v>0</v>
      </c>
      <c r="G625">
        <f>IF(ABS('Signal Verification0'!AT625-'Signal Verification1'!AT625)&gt;Constants!$B$17,2,IF(H625&gt;0,1,0))</f>
        <v>2</v>
      </c>
      <c r="H625">
        <f>IF(G624=2,ROUND(Constants!$B$18*(1000/150),0),IF(H624&gt;0,H624-1,0))</f>
        <v>7</v>
      </c>
    </row>
    <row r="626" spans="1:8">
      <c r="A626">
        <v>623</v>
      </c>
      <c r="B626">
        <f>IF(SIGN('Signal Verification0'!AQ626)=SIGN('Signal Verification1'!AQ626),IF(COUNTIF(B619:B625,2)&gt;0,1,0),2)</f>
        <v>0</v>
      </c>
      <c r="C626">
        <f>IF(AND(ABS('Signal Verification0'!AG626)&gt;0,ABS('Signal Verification1'!AG626)&gt;0),IF('Signal Verification0'!AG626&gt;'Signal Verification1'!AG626,IF(ABS('Signal Verification0'!AG625)-ABS('Signal Verification1'!AG626)&gt;Constants!$B$14,IF(AND(ABS(MAX('Signal Verification0'!AG426:AG626)-'Signal Verification0'!AG626)&lt;Constants!$B$15,ABS(MIN('Signal Verification0'!AG426:AG626)-'Signal Verification0'!AG626)&lt;Constants!$B$15),2,IF(D626&gt;0,1,0)),IF(D626&gt;0,1,0)),IF(ABS('Signal Verification1'!AG625)-ABS('Signal Verification0'!AG626)&gt;Constants!$B$14,IF(AND(ABS(MAX('Signal Verification1'!AG426:AG626)-'Signal Verification1'!AG626)&lt;Constants!$B$15,ABS(MIN('Signal Verification1'!AG426:AG626)-'Signal Verification1'!AG626)&lt;Constants!$B$15),2,IF(D626&gt;0,1,0)),IF(D626&gt;0,1,0))),IF(D626&gt;0,1,0))</f>
        <v>2</v>
      </c>
      <c r="D626">
        <f>IF(C625=2,ROUND(5*1000/Constants!$B$11,0),IF(D625&gt;0,D625-1,0))</f>
        <v>100</v>
      </c>
      <c r="E626">
        <f>IF(COUNTIF($D$3:D626,2)&gt;(Constants!$B$16*(1000/150)),2,0)</f>
        <v>0</v>
      </c>
      <c r="F626">
        <f t="shared" si="9"/>
        <v>0</v>
      </c>
      <c r="G626">
        <f>IF(ABS('Signal Verification0'!AT626-'Signal Verification1'!AT626)&gt;Constants!$B$17,2,IF(H626&gt;0,1,0))</f>
        <v>2</v>
      </c>
      <c r="H626">
        <f>IF(G625=2,ROUND(Constants!$B$18*(1000/150),0),IF(H625&gt;0,H625-1,0))</f>
        <v>7</v>
      </c>
    </row>
    <row r="627" spans="1:8">
      <c r="A627">
        <v>624</v>
      </c>
      <c r="B627">
        <f>IF(SIGN('Signal Verification0'!AQ627)=SIGN('Signal Verification1'!AQ627),IF(COUNTIF(B620:B626,2)&gt;0,1,0),2)</f>
        <v>0</v>
      </c>
      <c r="C627">
        <f>IF(AND(ABS('Signal Verification0'!AG627)&gt;0,ABS('Signal Verification1'!AG627)&gt;0),IF('Signal Verification0'!AG627&gt;'Signal Verification1'!AG627,IF(ABS('Signal Verification0'!AG626)-ABS('Signal Verification1'!AG627)&gt;Constants!$B$14,IF(AND(ABS(MAX('Signal Verification0'!AG427:AG627)-'Signal Verification0'!AG627)&lt;Constants!$B$15,ABS(MIN('Signal Verification0'!AG427:AG627)-'Signal Verification0'!AG627)&lt;Constants!$B$15),2,IF(D627&gt;0,1,0)),IF(D627&gt;0,1,0)),IF(ABS('Signal Verification1'!AG626)-ABS('Signal Verification0'!AG627)&gt;Constants!$B$14,IF(AND(ABS(MAX('Signal Verification1'!AG427:AG627)-'Signal Verification1'!AG627)&lt;Constants!$B$15,ABS(MIN('Signal Verification1'!AG427:AG627)-'Signal Verification1'!AG627)&lt;Constants!$B$15),2,IF(D627&gt;0,1,0)),IF(D627&gt;0,1,0))),IF(D627&gt;0,1,0))</f>
        <v>2</v>
      </c>
      <c r="D627">
        <f>IF(C626=2,ROUND(5*1000/Constants!$B$11,0),IF(D626&gt;0,D626-1,0))</f>
        <v>100</v>
      </c>
      <c r="E627">
        <f>IF(COUNTIF($D$3:D627,2)&gt;(Constants!$B$16*(1000/150)),2,0)</f>
        <v>0</v>
      </c>
      <c r="F627">
        <f t="shared" si="9"/>
        <v>0</v>
      </c>
      <c r="G627">
        <f>IF(ABS('Signal Verification0'!AT627-'Signal Verification1'!AT627)&gt;Constants!$B$17,2,IF(H627&gt;0,1,0))</f>
        <v>2</v>
      </c>
      <c r="H627">
        <f>IF(G626=2,ROUND(Constants!$B$18*(1000/150),0),IF(H626&gt;0,H626-1,0))</f>
        <v>7</v>
      </c>
    </row>
    <row r="628" spans="1:8">
      <c r="A628">
        <v>625</v>
      </c>
      <c r="B628">
        <f>IF(SIGN('Signal Verification0'!AQ628)=SIGN('Signal Verification1'!AQ628),IF(COUNTIF(B621:B627,2)&gt;0,1,0),2)</f>
        <v>0</v>
      </c>
      <c r="C628">
        <f>IF(AND(ABS('Signal Verification0'!AG628)&gt;0,ABS('Signal Verification1'!AG628)&gt;0),IF('Signal Verification0'!AG628&gt;'Signal Verification1'!AG628,IF(ABS('Signal Verification0'!AG627)-ABS('Signal Verification1'!AG628)&gt;Constants!$B$14,IF(AND(ABS(MAX('Signal Verification0'!AG428:AG628)-'Signal Verification0'!AG628)&lt;Constants!$B$15,ABS(MIN('Signal Verification0'!AG428:AG628)-'Signal Verification0'!AG628)&lt;Constants!$B$15),2,IF(D628&gt;0,1,0)),IF(D628&gt;0,1,0)),IF(ABS('Signal Verification1'!AG627)-ABS('Signal Verification0'!AG628)&gt;Constants!$B$14,IF(AND(ABS(MAX('Signal Verification1'!AG428:AG628)-'Signal Verification1'!AG628)&lt;Constants!$B$15,ABS(MIN('Signal Verification1'!AG428:AG628)-'Signal Verification1'!AG628)&lt;Constants!$B$15),2,IF(D628&gt;0,1,0)),IF(D628&gt;0,1,0))),IF(D628&gt;0,1,0))</f>
        <v>2</v>
      </c>
      <c r="D628">
        <f>IF(C627=2,ROUND(5*1000/Constants!$B$11,0),IF(D627&gt;0,D627-1,0))</f>
        <v>100</v>
      </c>
      <c r="E628">
        <f>IF(COUNTIF($D$3:D628,2)&gt;(Constants!$B$16*(1000/150)),2,0)</f>
        <v>0</v>
      </c>
      <c r="F628">
        <f t="shared" si="9"/>
        <v>0</v>
      </c>
      <c r="G628">
        <f>IF(ABS('Signal Verification0'!AT628-'Signal Verification1'!AT628)&gt;Constants!$B$17,2,IF(H628&gt;0,1,0))</f>
        <v>2</v>
      </c>
      <c r="H628">
        <f>IF(G627=2,ROUND(Constants!$B$18*(1000/150),0),IF(H627&gt;0,H627-1,0))</f>
        <v>7</v>
      </c>
    </row>
    <row r="629" spans="1:8">
      <c r="A629">
        <v>626</v>
      </c>
      <c r="B629">
        <f>IF(SIGN('Signal Verification0'!AQ629)=SIGN('Signal Verification1'!AQ629),IF(COUNTIF(B622:B628,2)&gt;0,1,0),2)</f>
        <v>0</v>
      </c>
      <c r="C629">
        <f>IF(AND(ABS('Signal Verification0'!AG629)&gt;0,ABS('Signal Verification1'!AG629)&gt;0),IF('Signal Verification0'!AG629&gt;'Signal Verification1'!AG629,IF(ABS('Signal Verification0'!AG628)-ABS('Signal Verification1'!AG629)&gt;Constants!$B$14,IF(AND(ABS(MAX('Signal Verification0'!AG429:AG629)-'Signal Verification0'!AG629)&lt;Constants!$B$15,ABS(MIN('Signal Verification0'!AG429:AG629)-'Signal Verification0'!AG629)&lt;Constants!$B$15),2,IF(D629&gt;0,1,0)),IF(D629&gt;0,1,0)),IF(ABS('Signal Verification1'!AG628)-ABS('Signal Verification0'!AG629)&gt;Constants!$B$14,IF(AND(ABS(MAX('Signal Verification1'!AG429:AG629)-'Signal Verification1'!AG629)&lt;Constants!$B$15,ABS(MIN('Signal Verification1'!AG429:AG629)-'Signal Verification1'!AG629)&lt;Constants!$B$15),2,IF(D629&gt;0,1,0)),IF(D629&gt;0,1,0))),IF(D629&gt;0,1,0))</f>
        <v>2</v>
      </c>
      <c r="D629">
        <f>IF(C628=2,ROUND(5*1000/Constants!$B$11,0),IF(D628&gt;0,D628-1,0))</f>
        <v>100</v>
      </c>
      <c r="E629">
        <f>IF(COUNTIF($D$3:D629,2)&gt;(Constants!$B$16*(1000/150)),2,0)</f>
        <v>0</v>
      </c>
      <c r="F629">
        <f t="shared" si="9"/>
        <v>0</v>
      </c>
      <c r="G629">
        <f>IF(ABS('Signal Verification0'!AT629-'Signal Verification1'!AT629)&gt;Constants!$B$17,2,IF(H629&gt;0,1,0))</f>
        <v>2</v>
      </c>
      <c r="H629">
        <f>IF(G628=2,ROUND(Constants!$B$18*(1000/150),0),IF(H628&gt;0,H628-1,0))</f>
        <v>7</v>
      </c>
    </row>
    <row r="630" spans="1:8">
      <c r="A630">
        <v>627</v>
      </c>
      <c r="B630">
        <f>IF(SIGN('Signal Verification0'!AQ630)=SIGN('Signal Verification1'!AQ630),IF(COUNTIF(B623:B629,2)&gt;0,1,0),2)</f>
        <v>0</v>
      </c>
      <c r="C630">
        <f>IF(AND(ABS('Signal Verification0'!AG630)&gt;0,ABS('Signal Verification1'!AG630)&gt;0),IF('Signal Verification0'!AG630&gt;'Signal Verification1'!AG630,IF(ABS('Signal Verification0'!AG629)-ABS('Signal Verification1'!AG630)&gt;Constants!$B$14,IF(AND(ABS(MAX('Signal Verification0'!AG430:AG630)-'Signal Verification0'!AG630)&lt;Constants!$B$15,ABS(MIN('Signal Verification0'!AG430:AG630)-'Signal Verification0'!AG630)&lt;Constants!$B$15),2,IF(D630&gt;0,1,0)),IF(D630&gt;0,1,0)),IF(ABS('Signal Verification1'!AG629)-ABS('Signal Verification0'!AG630)&gt;Constants!$B$14,IF(AND(ABS(MAX('Signal Verification1'!AG430:AG630)-'Signal Verification1'!AG630)&lt;Constants!$B$15,ABS(MIN('Signal Verification1'!AG430:AG630)-'Signal Verification1'!AG630)&lt;Constants!$B$15),2,IF(D630&gt;0,1,0)),IF(D630&gt;0,1,0))),IF(D630&gt;0,1,0))</f>
        <v>2</v>
      </c>
      <c r="D630">
        <f>IF(C629=2,ROUND(5*1000/Constants!$B$11,0),IF(D629&gt;0,D629-1,0))</f>
        <v>100</v>
      </c>
      <c r="E630">
        <f>IF(COUNTIF($D$3:D630,2)&gt;(Constants!$B$16*(1000/150)),2,0)</f>
        <v>0</v>
      </c>
      <c r="F630">
        <f t="shared" si="9"/>
        <v>0</v>
      </c>
      <c r="G630">
        <f>IF(ABS('Signal Verification0'!AT630-'Signal Verification1'!AT630)&gt;Constants!$B$17,2,IF(H630&gt;0,1,0))</f>
        <v>2</v>
      </c>
      <c r="H630">
        <f>IF(G629=2,ROUND(Constants!$B$18*(1000/150),0),IF(H629&gt;0,H629-1,0))</f>
        <v>7</v>
      </c>
    </row>
    <row r="631" spans="1:8">
      <c r="A631">
        <v>628</v>
      </c>
      <c r="B631">
        <f>IF(SIGN('Signal Verification0'!AQ631)=SIGN('Signal Verification1'!AQ631),IF(COUNTIF(B624:B630,2)&gt;0,1,0),2)</f>
        <v>0</v>
      </c>
      <c r="C631">
        <f>IF(AND(ABS('Signal Verification0'!AG631)&gt;0,ABS('Signal Verification1'!AG631)&gt;0),IF('Signal Verification0'!AG631&gt;'Signal Verification1'!AG631,IF(ABS('Signal Verification0'!AG630)-ABS('Signal Verification1'!AG631)&gt;Constants!$B$14,IF(AND(ABS(MAX('Signal Verification0'!AG431:AG631)-'Signal Verification0'!AG631)&lt;Constants!$B$15,ABS(MIN('Signal Verification0'!AG431:AG631)-'Signal Verification0'!AG631)&lt;Constants!$B$15),2,IF(D631&gt;0,1,0)),IF(D631&gt;0,1,0)),IF(ABS('Signal Verification1'!AG630)-ABS('Signal Verification0'!AG631)&gt;Constants!$B$14,IF(AND(ABS(MAX('Signal Verification1'!AG431:AG631)-'Signal Verification1'!AG631)&lt;Constants!$B$15,ABS(MIN('Signal Verification1'!AG431:AG631)-'Signal Verification1'!AG631)&lt;Constants!$B$15),2,IF(D631&gt;0,1,0)),IF(D631&gt;0,1,0))),IF(D631&gt;0,1,0))</f>
        <v>2</v>
      </c>
      <c r="D631">
        <f>IF(C630=2,ROUND(5*1000/Constants!$B$11,0),IF(D630&gt;0,D630-1,0))</f>
        <v>100</v>
      </c>
      <c r="E631">
        <f>IF(COUNTIF($D$3:D631,2)&gt;(Constants!$B$16*(1000/150)),2,0)</f>
        <v>0</v>
      </c>
      <c r="F631">
        <f t="shared" si="9"/>
        <v>0</v>
      </c>
      <c r="G631">
        <f>IF(ABS('Signal Verification0'!AT631-'Signal Verification1'!AT631)&gt;Constants!$B$17,2,IF(H631&gt;0,1,0))</f>
        <v>2</v>
      </c>
      <c r="H631">
        <f>IF(G630=2,ROUND(Constants!$B$18*(1000/150),0),IF(H630&gt;0,H630-1,0))</f>
        <v>7</v>
      </c>
    </row>
    <row r="632" spans="1:8">
      <c r="A632">
        <v>629</v>
      </c>
      <c r="B632">
        <f>IF(SIGN('Signal Verification0'!AQ632)=SIGN('Signal Verification1'!AQ632),IF(COUNTIF(B625:B631,2)&gt;0,1,0),2)</f>
        <v>0</v>
      </c>
      <c r="C632">
        <f>IF(AND(ABS('Signal Verification0'!AG632)&gt;0,ABS('Signal Verification1'!AG632)&gt;0),IF('Signal Verification0'!AG632&gt;'Signal Verification1'!AG632,IF(ABS('Signal Verification0'!AG631)-ABS('Signal Verification1'!AG632)&gt;Constants!$B$14,IF(AND(ABS(MAX('Signal Verification0'!AG432:AG632)-'Signal Verification0'!AG632)&lt;Constants!$B$15,ABS(MIN('Signal Verification0'!AG432:AG632)-'Signal Verification0'!AG632)&lt;Constants!$B$15),2,IF(D632&gt;0,1,0)),IF(D632&gt;0,1,0)),IF(ABS('Signal Verification1'!AG631)-ABS('Signal Verification0'!AG632)&gt;Constants!$B$14,IF(AND(ABS(MAX('Signal Verification1'!AG432:AG632)-'Signal Verification1'!AG632)&lt;Constants!$B$15,ABS(MIN('Signal Verification1'!AG432:AG632)-'Signal Verification1'!AG632)&lt;Constants!$B$15),2,IF(D632&gt;0,1,0)),IF(D632&gt;0,1,0))),IF(D632&gt;0,1,0))</f>
        <v>2</v>
      </c>
      <c r="D632">
        <f>IF(C631=2,ROUND(5*1000/Constants!$B$11,0),IF(D631&gt;0,D631-1,0))</f>
        <v>100</v>
      </c>
      <c r="E632">
        <f>IF(COUNTIF($D$3:D632,2)&gt;(Constants!$B$16*(1000/150)),2,0)</f>
        <v>0</v>
      </c>
      <c r="F632">
        <f t="shared" si="9"/>
        <v>0</v>
      </c>
      <c r="G632">
        <f>IF(ABS('Signal Verification0'!AT632-'Signal Verification1'!AT632)&gt;Constants!$B$17,2,IF(H632&gt;0,1,0))</f>
        <v>2</v>
      </c>
      <c r="H632">
        <f>IF(G631=2,ROUND(Constants!$B$18*(1000/150),0),IF(H631&gt;0,H631-1,0))</f>
        <v>7</v>
      </c>
    </row>
    <row r="633" spans="1:8">
      <c r="A633">
        <v>630</v>
      </c>
      <c r="B633">
        <f>IF(SIGN('Signal Verification0'!AQ633)=SIGN('Signal Verification1'!AQ633),IF(COUNTIF(B626:B632,2)&gt;0,1,0),2)</f>
        <v>0</v>
      </c>
      <c r="C633">
        <f>IF(AND(ABS('Signal Verification0'!AG633)&gt;0,ABS('Signal Verification1'!AG633)&gt;0),IF('Signal Verification0'!AG633&gt;'Signal Verification1'!AG633,IF(ABS('Signal Verification0'!AG632)-ABS('Signal Verification1'!AG633)&gt;Constants!$B$14,IF(AND(ABS(MAX('Signal Verification0'!AG433:AG633)-'Signal Verification0'!AG633)&lt;Constants!$B$15,ABS(MIN('Signal Verification0'!AG433:AG633)-'Signal Verification0'!AG633)&lt;Constants!$B$15),2,IF(D633&gt;0,1,0)),IF(D633&gt;0,1,0)),IF(ABS('Signal Verification1'!AG632)-ABS('Signal Verification0'!AG633)&gt;Constants!$B$14,IF(AND(ABS(MAX('Signal Verification1'!AG433:AG633)-'Signal Verification1'!AG633)&lt;Constants!$B$15,ABS(MIN('Signal Verification1'!AG433:AG633)-'Signal Verification1'!AG633)&lt;Constants!$B$15),2,IF(D633&gt;0,1,0)),IF(D633&gt;0,1,0))),IF(D633&gt;0,1,0))</f>
        <v>2</v>
      </c>
      <c r="D633">
        <f>IF(C632=2,ROUND(5*1000/Constants!$B$11,0),IF(D632&gt;0,D632-1,0))</f>
        <v>100</v>
      </c>
      <c r="E633">
        <f>IF(COUNTIF($D$3:D633,2)&gt;(Constants!$B$16*(1000/150)),2,0)</f>
        <v>0</v>
      </c>
      <c r="F633">
        <f t="shared" si="9"/>
        <v>0</v>
      </c>
      <c r="G633">
        <f>IF(ABS('Signal Verification0'!AT633-'Signal Verification1'!AT633)&gt;Constants!$B$17,2,IF(H633&gt;0,1,0))</f>
        <v>2</v>
      </c>
      <c r="H633">
        <f>IF(G632=2,ROUND(Constants!$B$18*(1000/150),0),IF(H632&gt;0,H632-1,0))</f>
        <v>7</v>
      </c>
    </row>
    <row r="634" spans="1:8">
      <c r="A634">
        <v>631</v>
      </c>
      <c r="B634">
        <f>IF(SIGN('Signal Verification0'!AQ634)=SIGN('Signal Verification1'!AQ634),IF(COUNTIF(B627:B633,2)&gt;0,1,0),2)</f>
        <v>0</v>
      </c>
      <c r="C634">
        <f>IF(AND(ABS('Signal Verification0'!AG634)&gt;0,ABS('Signal Verification1'!AG634)&gt;0),IF('Signal Verification0'!AG634&gt;'Signal Verification1'!AG634,IF(ABS('Signal Verification0'!AG633)-ABS('Signal Verification1'!AG634)&gt;Constants!$B$14,IF(AND(ABS(MAX('Signal Verification0'!AG434:AG634)-'Signal Verification0'!AG634)&lt;Constants!$B$15,ABS(MIN('Signal Verification0'!AG434:AG634)-'Signal Verification0'!AG634)&lt;Constants!$B$15),2,IF(D634&gt;0,1,0)),IF(D634&gt;0,1,0)),IF(ABS('Signal Verification1'!AG633)-ABS('Signal Verification0'!AG634)&gt;Constants!$B$14,IF(AND(ABS(MAX('Signal Verification1'!AG434:AG634)-'Signal Verification1'!AG634)&lt;Constants!$B$15,ABS(MIN('Signal Verification1'!AG434:AG634)-'Signal Verification1'!AG634)&lt;Constants!$B$15),2,IF(D634&gt;0,1,0)),IF(D634&gt;0,1,0))),IF(D634&gt;0,1,0))</f>
        <v>2</v>
      </c>
      <c r="D634">
        <f>IF(C633=2,ROUND(5*1000/Constants!$B$11,0),IF(D633&gt;0,D633-1,0))</f>
        <v>100</v>
      </c>
      <c r="E634">
        <f>IF(COUNTIF($D$3:D634,2)&gt;(Constants!$B$16*(1000/150)),2,0)</f>
        <v>0</v>
      </c>
      <c r="F634">
        <f t="shared" si="9"/>
        <v>0</v>
      </c>
      <c r="G634">
        <f>IF(ABS('Signal Verification0'!AT634-'Signal Verification1'!AT634)&gt;Constants!$B$17,2,IF(H634&gt;0,1,0))</f>
        <v>2</v>
      </c>
      <c r="H634">
        <f>IF(G633=2,ROUND(Constants!$B$18*(1000/150),0),IF(H633&gt;0,H633-1,0))</f>
        <v>7</v>
      </c>
    </row>
    <row r="635" spans="1:8">
      <c r="A635">
        <v>632</v>
      </c>
      <c r="B635">
        <f>IF(SIGN('Signal Verification0'!AQ635)=SIGN('Signal Verification1'!AQ635),IF(COUNTIF(B628:B634,2)&gt;0,1,0),2)</f>
        <v>0</v>
      </c>
      <c r="C635">
        <f>IF(AND(ABS('Signal Verification0'!AG635)&gt;0,ABS('Signal Verification1'!AG635)&gt;0),IF('Signal Verification0'!AG635&gt;'Signal Verification1'!AG635,IF(ABS('Signal Verification0'!AG634)-ABS('Signal Verification1'!AG635)&gt;Constants!$B$14,IF(AND(ABS(MAX('Signal Verification0'!AG435:AG635)-'Signal Verification0'!AG635)&lt;Constants!$B$15,ABS(MIN('Signal Verification0'!AG435:AG635)-'Signal Verification0'!AG635)&lt;Constants!$B$15),2,IF(D635&gt;0,1,0)),IF(D635&gt;0,1,0)),IF(ABS('Signal Verification1'!AG634)-ABS('Signal Verification0'!AG635)&gt;Constants!$B$14,IF(AND(ABS(MAX('Signal Verification1'!AG435:AG635)-'Signal Verification1'!AG635)&lt;Constants!$B$15,ABS(MIN('Signal Verification1'!AG435:AG635)-'Signal Verification1'!AG635)&lt;Constants!$B$15),2,IF(D635&gt;0,1,0)),IF(D635&gt;0,1,0))),IF(D635&gt;0,1,0))</f>
        <v>2</v>
      </c>
      <c r="D635">
        <f>IF(C634=2,ROUND(5*1000/Constants!$B$11,0),IF(D634&gt;0,D634-1,0))</f>
        <v>100</v>
      </c>
      <c r="E635">
        <f>IF(COUNTIF($D$3:D635,2)&gt;(Constants!$B$16*(1000/150)),2,0)</f>
        <v>0</v>
      </c>
      <c r="F635">
        <f t="shared" si="9"/>
        <v>0</v>
      </c>
      <c r="G635">
        <f>IF(ABS('Signal Verification0'!AT635-'Signal Verification1'!AT635)&gt;Constants!$B$17,2,IF(H635&gt;0,1,0))</f>
        <v>2</v>
      </c>
      <c r="H635">
        <f>IF(G634=2,ROUND(Constants!$B$18*(1000/150),0),IF(H634&gt;0,H634-1,0))</f>
        <v>7</v>
      </c>
    </row>
    <row r="636" spans="1:8">
      <c r="A636">
        <v>633</v>
      </c>
      <c r="B636">
        <f>IF(SIGN('Signal Verification0'!AQ636)=SIGN('Signal Verification1'!AQ636),IF(COUNTIF(B629:B635,2)&gt;0,1,0),2)</f>
        <v>0</v>
      </c>
      <c r="C636">
        <f>IF(AND(ABS('Signal Verification0'!AG636)&gt;0,ABS('Signal Verification1'!AG636)&gt;0),IF('Signal Verification0'!AG636&gt;'Signal Verification1'!AG636,IF(ABS('Signal Verification0'!AG635)-ABS('Signal Verification1'!AG636)&gt;Constants!$B$14,IF(AND(ABS(MAX('Signal Verification0'!AG436:AG636)-'Signal Verification0'!AG636)&lt;Constants!$B$15,ABS(MIN('Signal Verification0'!AG436:AG636)-'Signal Verification0'!AG636)&lt;Constants!$B$15),2,IF(D636&gt;0,1,0)),IF(D636&gt;0,1,0)),IF(ABS('Signal Verification1'!AG635)-ABS('Signal Verification0'!AG636)&gt;Constants!$B$14,IF(AND(ABS(MAX('Signal Verification1'!AG436:AG636)-'Signal Verification1'!AG636)&lt;Constants!$B$15,ABS(MIN('Signal Verification1'!AG436:AG636)-'Signal Verification1'!AG636)&lt;Constants!$B$15),2,IF(D636&gt;0,1,0)),IF(D636&gt;0,1,0))),IF(D636&gt;0,1,0))</f>
        <v>2</v>
      </c>
      <c r="D636">
        <f>IF(C635=2,ROUND(5*1000/Constants!$B$11,0),IF(D635&gt;0,D635-1,0))</f>
        <v>100</v>
      </c>
      <c r="E636">
        <f>IF(COUNTIF($D$3:D636,2)&gt;(Constants!$B$16*(1000/150)),2,0)</f>
        <v>0</v>
      </c>
      <c r="F636">
        <f t="shared" si="9"/>
        <v>0</v>
      </c>
      <c r="G636">
        <f>IF(ABS('Signal Verification0'!AT636-'Signal Verification1'!AT636)&gt;Constants!$B$17,2,IF(H636&gt;0,1,0))</f>
        <v>2</v>
      </c>
      <c r="H636">
        <f>IF(G635=2,ROUND(Constants!$B$18*(1000/150),0),IF(H635&gt;0,H635-1,0))</f>
        <v>7</v>
      </c>
    </row>
    <row r="637" spans="1:8">
      <c r="A637">
        <v>634</v>
      </c>
      <c r="B637">
        <f>IF(SIGN('Signal Verification0'!AQ637)=SIGN('Signal Verification1'!AQ637),IF(COUNTIF(B630:B636,2)&gt;0,1,0),2)</f>
        <v>0</v>
      </c>
      <c r="C637">
        <f>IF(AND(ABS('Signal Verification0'!AG637)&gt;0,ABS('Signal Verification1'!AG637)&gt;0),IF('Signal Verification0'!AG637&gt;'Signal Verification1'!AG637,IF(ABS('Signal Verification0'!AG636)-ABS('Signal Verification1'!AG637)&gt;Constants!$B$14,IF(AND(ABS(MAX('Signal Verification0'!AG437:AG637)-'Signal Verification0'!AG637)&lt;Constants!$B$15,ABS(MIN('Signal Verification0'!AG437:AG637)-'Signal Verification0'!AG637)&lt;Constants!$B$15),2,IF(D637&gt;0,1,0)),IF(D637&gt;0,1,0)),IF(ABS('Signal Verification1'!AG636)-ABS('Signal Verification0'!AG637)&gt;Constants!$B$14,IF(AND(ABS(MAX('Signal Verification1'!AG437:AG637)-'Signal Verification1'!AG637)&lt;Constants!$B$15,ABS(MIN('Signal Verification1'!AG437:AG637)-'Signal Verification1'!AG637)&lt;Constants!$B$15),2,IF(D637&gt;0,1,0)),IF(D637&gt;0,1,0))),IF(D637&gt;0,1,0))</f>
        <v>2</v>
      </c>
      <c r="D637">
        <f>IF(C636=2,ROUND(5*1000/Constants!$B$11,0),IF(D636&gt;0,D636-1,0))</f>
        <v>100</v>
      </c>
      <c r="E637">
        <f>IF(COUNTIF($D$3:D637,2)&gt;(Constants!$B$16*(1000/150)),2,0)</f>
        <v>0</v>
      </c>
      <c r="F637">
        <f t="shared" si="9"/>
        <v>0</v>
      </c>
      <c r="G637">
        <f>IF(ABS('Signal Verification0'!AT637-'Signal Verification1'!AT637)&gt;Constants!$B$17,2,IF(H637&gt;0,1,0))</f>
        <v>2</v>
      </c>
      <c r="H637">
        <f>IF(G636=2,ROUND(Constants!$B$18*(1000/150),0),IF(H636&gt;0,H636-1,0))</f>
        <v>7</v>
      </c>
    </row>
    <row r="638" spans="1:8">
      <c r="A638">
        <v>635</v>
      </c>
      <c r="B638">
        <f>IF(SIGN('Signal Verification0'!AQ638)=SIGN('Signal Verification1'!AQ638),IF(COUNTIF(B631:B637,2)&gt;0,1,0),2)</f>
        <v>0</v>
      </c>
      <c r="C638">
        <f>IF(AND(ABS('Signal Verification0'!AG638)&gt;0,ABS('Signal Verification1'!AG638)&gt;0),IF('Signal Verification0'!AG638&gt;'Signal Verification1'!AG638,IF(ABS('Signal Verification0'!AG637)-ABS('Signal Verification1'!AG638)&gt;Constants!$B$14,IF(AND(ABS(MAX('Signal Verification0'!AG438:AG638)-'Signal Verification0'!AG638)&lt;Constants!$B$15,ABS(MIN('Signal Verification0'!AG438:AG638)-'Signal Verification0'!AG638)&lt;Constants!$B$15),2,IF(D638&gt;0,1,0)),IF(D638&gt;0,1,0)),IF(ABS('Signal Verification1'!AG637)-ABS('Signal Verification0'!AG638)&gt;Constants!$B$14,IF(AND(ABS(MAX('Signal Verification1'!AG438:AG638)-'Signal Verification1'!AG638)&lt;Constants!$B$15,ABS(MIN('Signal Verification1'!AG438:AG638)-'Signal Verification1'!AG638)&lt;Constants!$B$15),2,IF(D638&gt;0,1,0)),IF(D638&gt;0,1,0))),IF(D638&gt;0,1,0))</f>
        <v>2</v>
      </c>
      <c r="D638">
        <f>IF(C637=2,ROUND(5*1000/Constants!$B$11,0),IF(D637&gt;0,D637-1,0))</f>
        <v>100</v>
      </c>
      <c r="E638">
        <f>IF(COUNTIF($D$3:D638,2)&gt;(Constants!$B$16*(1000/150)),2,0)</f>
        <v>0</v>
      </c>
      <c r="F638">
        <f t="shared" si="9"/>
        <v>0</v>
      </c>
      <c r="G638">
        <f>IF(ABS('Signal Verification0'!AT638-'Signal Verification1'!AT638)&gt;Constants!$B$17,2,IF(H638&gt;0,1,0))</f>
        <v>2</v>
      </c>
      <c r="H638">
        <f>IF(G637=2,ROUND(Constants!$B$18*(1000/150),0),IF(H637&gt;0,H637-1,0))</f>
        <v>7</v>
      </c>
    </row>
    <row r="639" spans="1:8">
      <c r="A639">
        <v>636</v>
      </c>
      <c r="B639">
        <f>IF(SIGN('Signal Verification0'!AQ639)=SIGN('Signal Verification1'!AQ639),IF(COUNTIF(B632:B638,2)&gt;0,1,0),2)</f>
        <v>0</v>
      </c>
      <c r="C639">
        <f>IF(AND(ABS('Signal Verification0'!AG639)&gt;0,ABS('Signal Verification1'!AG639)&gt;0),IF('Signal Verification0'!AG639&gt;'Signal Verification1'!AG639,IF(ABS('Signal Verification0'!AG638)-ABS('Signal Verification1'!AG639)&gt;Constants!$B$14,IF(AND(ABS(MAX('Signal Verification0'!AG439:AG639)-'Signal Verification0'!AG639)&lt;Constants!$B$15,ABS(MIN('Signal Verification0'!AG439:AG639)-'Signal Verification0'!AG639)&lt;Constants!$B$15),2,IF(D639&gt;0,1,0)),IF(D639&gt;0,1,0)),IF(ABS('Signal Verification1'!AG638)-ABS('Signal Verification0'!AG639)&gt;Constants!$B$14,IF(AND(ABS(MAX('Signal Verification1'!AG439:AG639)-'Signal Verification1'!AG639)&lt;Constants!$B$15,ABS(MIN('Signal Verification1'!AG439:AG639)-'Signal Verification1'!AG639)&lt;Constants!$B$15),2,IF(D639&gt;0,1,0)),IF(D639&gt;0,1,0))),IF(D639&gt;0,1,0))</f>
        <v>2</v>
      </c>
      <c r="D639">
        <f>IF(C638=2,ROUND(5*1000/Constants!$B$11,0),IF(D638&gt;0,D638-1,0))</f>
        <v>100</v>
      </c>
      <c r="E639">
        <f>IF(COUNTIF($D$3:D639,2)&gt;(Constants!$B$16*(1000/150)),2,0)</f>
        <v>0</v>
      </c>
      <c r="F639">
        <f t="shared" si="9"/>
        <v>0</v>
      </c>
      <c r="G639">
        <f>IF(ABS('Signal Verification0'!AT639-'Signal Verification1'!AT639)&gt;Constants!$B$17,2,IF(H639&gt;0,1,0))</f>
        <v>2</v>
      </c>
      <c r="H639">
        <f>IF(G638=2,ROUND(Constants!$B$18*(1000/150),0),IF(H638&gt;0,H638-1,0))</f>
        <v>7</v>
      </c>
    </row>
    <row r="640" spans="1:8">
      <c r="A640">
        <v>637</v>
      </c>
      <c r="B640">
        <f>IF(SIGN('Signal Verification0'!AQ640)=SIGN('Signal Verification1'!AQ640),IF(COUNTIF(B633:B639,2)&gt;0,1,0),2)</f>
        <v>0</v>
      </c>
      <c r="C640">
        <f>IF(AND(ABS('Signal Verification0'!AG640)&gt;0,ABS('Signal Verification1'!AG640)&gt;0),IF('Signal Verification0'!AG640&gt;'Signal Verification1'!AG640,IF(ABS('Signal Verification0'!AG639)-ABS('Signal Verification1'!AG640)&gt;Constants!$B$14,IF(AND(ABS(MAX('Signal Verification0'!AG440:AG640)-'Signal Verification0'!AG640)&lt;Constants!$B$15,ABS(MIN('Signal Verification0'!AG440:AG640)-'Signal Verification0'!AG640)&lt;Constants!$B$15),2,IF(D640&gt;0,1,0)),IF(D640&gt;0,1,0)),IF(ABS('Signal Verification1'!AG639)-ABS('Signal Verification0'!AG640)&gt;Constants!$B$14,IF(AND(ABS(MAX('Signal Verification1'!AG440:AG640)-'Signal Verification1'!AG640)&lt;Constants!$B$15,ABS(MIN('Signal Verification1'!AG440:AG640)-'Signal Verification1'!AG640)&lt;Constants!$B$15),2,IF(D640&gt;0,1,0)),IF(D640&gt;0,1,0))),IF(D640&gt;0,1,0))</f>
        <v>2</v>
      </c>
      <c r="D640">
        <f>IF(C639=2,ROUND(5*1000/Constants!$B$11,0),IF(D639&gt;0,D639-1,0))</f>
        <v>100</v>
      </c>
      <c r="E640">
        <f>IF(COUNTIF($D$3:D640,2)&gt;(Constants!$B$16*(1000/150)),2,0)</f>
        <v>0</v>
      </c>
      <c r="F640">
        <f t="shared" si="9"/>
        <v>0</v>
      </c>
      <c r="G640">
        <f>IF(ABS('Signal Verification0'!AT640-'Signal Verification1'!AT640)&gt;Constants!$B$17,2,IF(H640&gt;0,1,0))</f>
        <v>2</v>
      </c>
      <c r="H640">
        <f>IF(G639=2,ROUND(Constants!$B$18*(1000/150),0),IF(H639&gt;0,H639-1,0))</f>
        <v>7</v>
      </c>
    </row>
    <row r="641" spans="1:8">
      <c r="A641">
        <v>638</v>
      </c>
      <c r="B641">
        <f>IF(SIGN('Signal Verification0'!AQ641)=SIGN('Signal Verification1'!AQ641),IF(COUNTIF(B634:B640,2)&gt;0,1,0),2)</f>
        <v>0</v>
      </c>
      <c r="C641">
        <f>IF(AND(ABS('Signal Verification0'!AG641)&gt;0,ABS('Signal Verification1'!AG641)&gt;0),IF('Signal Verification0'!AG641&gt;'Signal Verification1'!AG641,IF(ABS('Signal Verification0'!AG640)-ABS('Signal Verification1'!AG641)&gt;Constants!$B$14,IF(AND(ABS(MAX('Signal Verification0'!AG441:AG641)-'Signal Verification0'!AG641)&lt;Constants!$B$15,ABS(MIN('Signal Verification0'!AG441:AG641)-'Signal Verification0'!AG641)&lt;Constants!$B$15),2,IF(D641&gt;0,1,0)),IF(D641&gt;0,1,0)),IF(ABS('Signal Verification1'!AG640)-ABS('Signal Verification0'!AG641)&gt;Constants!$B$14,IF(AND(ABS(MAX('Signal Verification1'!AG441:AG641)-'Signal Verification1'!AG641)&lt;Constants!$B$15,ABS(MIN('Signal Verification1'!AG441:AG641)-'Signal Verification1'!AG641)&lt;Constants!$B$15),2,IF(D641&gt;0,1,0)),IF(D641&gt;0,1,0))),IF(D641&gt;0,1,0))</f>
        <v>2</v>
      </c>
      <c r="D641">
        <f>IF(C640=2,ROUND(5*1000/Constants!$B$11,0),IF(D640&gt;0,D640-1,0))</f>
        <v>100</v>
      </c>
      <c r="E641">
        <f>IF(COUNTIF($D$3:D641,2)&gt;(Constants!$B$16*(1000/150)),2,0)</f>
        <v>0</v>
      </c>
      <c r="F641">
        <f t="shared" si="9"/>
        <v>0</v>
      </c>
      <c r="G641">
        <f>IF(ABS('Signal Verification0'!AT641-'Signal Verification1'!AT641)&gt;Constants!$B$17,2,IF(H641&gt;0,1,0))</f>
        <v>2</v>
      </c>
      <c r="H641">
        <f>IF(G640=2,ROUND(Constants!$B$18*(1000/150),0),IF(H640&gt;0,H640-1,0))</f>
        <v>7</v>
      </c>
    </row>
    <row r="642" spans="1:8">
      <c r="A642">
        <v>639</v>
      </c>
      <c r="B642">
        <f>IF(SIGN('Signal Verification0'!AQ642)=SIGN('Signal Verification1'!AQ642),IF(COUNTIF(B635:B641,2)&gt;0,1,0),2)</f>
        <v>0</v>
      </c>
      <c r="C642">
        <f>IF(AND(ABS('Signal Verification0'!AG642)&gt;0,ABS('Signal Verification1'!AG642)&gt;0),IF('Signal Verification0'!AG642&gt;'Signal Verification1'!AG642,IF(ABS('Signal Verification0'!AG641)-ABS('Signal Verification1'!AG642)&gt;Constants!$B$14,IF(AND(ABS(MAX('Signal Verification0'!AG442:AG642)-'Signal Verification0'!AG642)&lt;Constants!$B$15,ABS(MIN('Signal Verification0'!AG442:AG642)-'Signal Verification0'!AG642)&lt;Constants!$B$15),2,IF(D642&gt;0,1,0)),IF(D642&gt;0,1,0)),IF(ABS('Signal Verification1'!AG641)-ABS('Signal Verification0'!AG642)&gt;Constants!$B$14,IF(AND(ABS(MAX('Signal Verification1'!AG442:AG642)-'Signal Verification1'!AG642)&lt;Constants!$B$15,ABS(MIN('Signal Verification1'!AG442:AG642)-'Signal Verification1'!AG642)&lt;Constants!$B$15),2,IF(D642&gt;0,1,0)),IF(D642&gt;0,1,0))),IF(D642&gt;0,1,0))</f>
        <v>2</v>
      </c>
      <c r="D642">
        <f>IF(C641=2,ROUND(5*1000/Constants!$B$11,0),IF(D641&gt;0,D641-1,0))</f>
        <v>100</v>
      </c>
      <c r="E642">
        <f>IF(COUNTIF($D$3:D642,2)&gt;(Constants!$B$16*(1000/150)),2,0)</f>
        <v>0</v>
      </c>
      <c r="F642">
        <f t="shared" si="9"/>
        <v>0</v>
      </c>
      <c r="G642">
        <f>IF(ABS('Signal Verification0'!AT642-'Signal Verification1'!AT642)&gt;Constants!$B$17,2,IF(H642&gt;0,1,0))</f>
        <v>2</v>
      </c>
      <c r="H642">
        <f>IF(G641=2,ROUND(Constants!$B$18*(1000/150),0),IF(H641&gt;0,H641-1,0))</f>
        <v>7</v>
      </c>
    </row>
    <row r="643" spans="1:8">
      <c r="A643">
        <v>640</v>
      </c>
      <c r="B643">
        <f>IF(SIGN('Signal Verification0'!AQ643)=SIGN('Signal Verification1'!AQ643),IF(COUNTIF(B636:B642,2)&gt;0,1,0),2)</f>
        <v>0</v>
      </c>
      <c r="C643">
        <f>IF(AND(ABS('Signal Verification0'!AG643)&gt;0,ABS('Signal Verification1'!AG643)&gt;0),IF('Signal Verification0'!AG643&gt;'Signal Verification1'!AG643,IF(ABS('Signal Verification0'!AG642)-ABS('Signal Verification1'!AG643)&gt;Constants!$B$14,IF(AND(ABS(MAX('Signal Verification0'!AG443:AG643)-'Signal Verification0'!AG643)&lt;Constants!$B$15,ABS(MIN('Signal Verification0'!AG443:AG643)-'Signal Verification0'!AG643)&lt;Constants!$B$15),2,IF(D643&gt;0,1,0)),IF(D643&gt;0,1,0)),IF(ABS('Signal Verification1'!AG642)-ABS('Signal Verification0'!AG643)&gt;Constants!$B$14,IF(AND(ABS(MAX('Signal Verification1'!AG443:AG643)-'Signal Verification1'!AG643)&lt;Constants!$B$15,ABS(MIN('Signal Verification1'!AG443:AG643)-'Signal Verification1'!AG643)&lt;Constants!$B$15),2,IF(D643&gt;0,1,0)),IF(D643&gt;0,1,0))),IF(D643&gt;0,1,0))</f>
        <v>2</v>
      </c>
      <c r="D643">
        <f>IF(C642=2,ROUND(5*1000/Constants!$B$11,0),IF(D642&gt;0,D642-1,0))</f>
        <v>100</v>
      </c>
      <c r="E643">
        <f>IF(COUNTIF($D$3:D643,2)&gt;(Constants!$B$16*(1000/150)),2,0)</f>
        <v>0</v>
      </c>
      <c r="F643">
        <f t="shared" si="9"/>
        <v>0</v>
      </c>
      <c r="G643">
        <f>IF(ABS('Signal Verification0'!AT643-'Signal Verification1'!AT643)&gt;Constants!$B$17,2,IF(H643&gt;0,1,0))</f>
        <v>2</v>
      </c>
      <c r="H643">
        <f>IF(G642=2,ROUND(Constants!$B$18*(1000/150),0),IF(H642&gt;0,H642-1,0))</f>
        <v>7</v>
      </c>
    </row>
    <row r="644" spans="1:8">
      <c r="A644">
        <v>641</v>
      </c>
      <c r="B644">
        <f>IF(SIGN('Signal Verification0'!AQ644)=SIGN('Signal Verification1'!AQ644),IF(COUNTIF(B637:B643,2)&gt;0,1,0),2)</f>
        <v>0</v>
      </c>
      <c r="C644">
        <f>IF(AND(ABS('Signal Verification0'!AG644)&gt;0,ABS('Signal Verification1'!AG644)&gt;0),IF('Signal Verification0'!AG644&gt;'Signal Verification1'!AG644,IF(ABS('Signal Verification0'!AG643)-ABS('Signal Verification1'!AG644)&gt;Constants!$B$14,IF(AND(ABS(MAX('Signal Verification0'!AG444:AG644)-'Signal Verification0'!AG644)&lt;Constants!$B$15,ABS(MIN('Signal Verification0'!AG444:AG644)-'Signal Verification0'!AG644)&lt;Constants!$B$15),2,IF(D644&gt;0,1,0)),IF(D644&gt;0,1,0)),IF(ABS('Signal Verification1'!AG643)-ABS('Signal Verification0'!AG644)&gt;Constants!$B$14,IF(AND(ABS(MAX('Signal Verification1'!AG444:AG644)-'Signal Verification1'!AG644)&lt;Constants!$B$15,ABS(MIN('Signal Verification1'!AG444:AG644)-'Signal Verification1'!AG644)&lt;Constants!$B$15),2,IF(D644&gt;0,1,0)),IF(D644&gt;0,1,0))),IF(D644&gt;0,1,0))</f>
        <v>2</v>
      </c>
      <c r="D644">
        <f>IF(C643=2,ROUND(5*1000/Constants!$B$11,0),IF(D643&gt;0,D643-1,0))</f>
        <v>100</v>
      </c>
      <c r="E644">
        <f>IF(COUNTIF($D$3:D644,2)&gt;(Constants!$B$16*(1000/150)),2,0)</f>
        <v>0</v>
      </c>
      <c r="F644">
        <f t="shared" si="9"/>
        <v>0</v>
      </c>
      <c r="G644">
        <f>IF(ABS('Signal Verification0'!AT644-'Signal Verification1'!AT644)&gt;Constants!$B$17,2,IF(H644&gt;0,1,0))</f>
        <v>2</v>
      </c>
      <c r="H644">
        <f>IF(G643=2,ROUND(Constants!$B$18*(1000/150),0),IF(H643&gt;0,H643-1,0))</f>
        <v>7</v>
      </c>
    </row>
    <row r="645" spans="1:8">
      <c r="A645">
        <v>642</v>
      </c>
      <c r="B645">
        <f>IF(SIGN('Signal Verification0'!AQ645)=SIGN('Signal Verification1'!AQ645),IF(COUNTIF(B638:B644,2)&gt;0,1,0),2)</f>
        <v>0</v>
      </c>
      <c r="C645">
        <f>IF(AND(ABS('Signal Verification0'!AG645)&gt;0,ABS('Signal Verification1'!AG645)&gt;0),IF('Signal Verification0'!AG645&gt;'Signal Verification1'!AG645,IF(ABS('Signal Verification0'!AG644)-ABS('Signal Verification1'!AG645)&gt;Constants!$B$14,IF(AND(ABS(MAX('Signal Verification0'!AG445:AG645)-'Signal Verification0'!AG645)&lt;Constants!$B$15,ABS(MIN('Signal Verification0'!AG445:AG645)-'Signal Verification0'!AG645)&lt;Constants!$B$15),2,IF(D645&gt;0,1,0)),IF(D645&gt;0,1,0)),IF(ABS('Signal Verification1'!AG644)-ABS('Signal Verification0'!AG645)&gt;Constants!$B$14,IF(AND(ABS(MAX('Signal Verification1'!AG445:AG645)-'Signal Verification1'!AG645)&lt;Constants!$B$15,ABS(MIN('Signal Verification1'!AG445:AG645)-'Signal Verification1'!AG645)&lt;Constants!$B$15),2,IF(D645&gt;0,1,0)),IF(D645&gt;0,1,0))),IF(D645&gt;0,1,0))</f>
        <v>2</v>
      </c>
      <c r="D645">
        <f>IF(C644=2,ROUND(5*1000/Constants!$B$11,0),IF(D644&gt;0,D644-1,0))</f>
        <v>100</v>
      </c>
      <c r="E645">
        <f>IF(COUNTIF($D$3:D645,2)&gt;(Constants!$B$16*(1000/150)),2,0)</f>
        <v>0</v>
      </c>
      <c r="F645">
        <f t="shared" ref="F645:F708" si="10">IF(OR(F644=2,E645=2),2,0)</f>
        <v>0</v>
      </c>
      <c r="G645">
        <f>IF(ABS('Signal Verification0'!AT645-'Signal Verification1'!AT645)&gt;Constants!$B$17,2,IF(H645&gt;0,1,0))</f>
        <v>2</v>
      </c>
      <c r="H645">
        <f>IF(G644=2,ROUND(Constants!$B$18*(1000/150),0),IF(H644&gt;0,H644-1,0))</f>
        <v>7</v>
      </c>
    </row>
    <row r="646" spans="1:8">
      <c r="A646">
        <v>643</v>
      </c>
      <c r="B646">
        <f>IF(SIGN('Signal Verification0'!AQ646)=SIGN('Signal Verification1'!AQ646),IF(COUNTIF(B639:B645,2)&gt;0,1,0),2)</f>
        <v>0</v>
      </c>
      <c r="C646">
        <f>IF(AND(ABS('Signal Verification0'!AG646)&gt;0,ABS('Signal Verification1'!AG646)&gt;0),IF('Signal Verification0'!AG646&gt;'Signal Verification1'!AG646,IF(ABS('Signal Verification0'!AG645)-ABS('Signal Verification1'!AG646)&gt;Constants!$B$14,IF(AND(ABS(MAX('Signal Verification0'!AG446:AG646)-'Signal Verification0'!AG646)&lt;Constants!$B$15,ABS(MIN('Signal Verification0'!AG446:AG646)-'Signal Verification0'!AG646)&lt;Constants!$B$15),2,IF(D646&gt;0,1,0)),IF(D646&gt;0,1,0)),IF(ABS('Signal Verification1'!AG645)-ABS('Signal Verification0'!AG646)&gt;Constants!$B$14,IF(AND(ABS(MAX('Signal Verification1'!AG446:AG646)-'Signal Verification1'!AG646)&lt;Constants!$B$15,ABS(MIN('Signal Verification1'!AG446:AG646)-'Signal Verification1'!AG646)&lt;Constants!$B$15),2,IF(D646&gt;0,1,0)),IF(D646&gt;0,1,0))),IF(D646&gt;0,1,0))</f>
        <v>2</v>
      </c>
      <c r="D646">
        <f>IF(C645=2,ROUND(5*1000/Constants!$B$11,0),IF(D645&gt;0,D645-1,0))</f>
        <v>100</v>
      </c>
      <c r="E646">
        <f>IF(COUNTIF($D$3:D646,2)&gt;(Constants!$B$16*(1000/150)),2,0)</f>
        <v>0</v>
      </c>
      <c r="F646">
        <f t="shared" si="10"/>
        <v>0</v>
      </c>
      <c r="G646">
        <f>IF(ABS('Signal Verification0'!AT646-'Signal Verification1'!AT646)&gt;Constants!$B$17,2,IF(H646&gt;0,1,0))</f>
        <v>2</v>
      </c>
      <c r="H646">
        <f>IF(G645=2,ROUND(Constants!$B$18*(1000/150),0),IF(H645&gt;0,H645-1,0))</f>
        <v>7</v>
      </c>
    </row>
    <row r="647" spans="1:8">
      <c r="A647">
        <v>644</v>
      </c>
      <c r="B647">
        <f>IF(SIGN('Signal Verification0'!AQ647)=SIGN('Signal Verification1'!AQ647),IF(COUNTIF(B640:B646,2)&gt;0,1,0),2)</f>
        <v>0</v>
      </c>
      <c r="C647">
        <f>IF(AND(ABS('Signal Verification0'!AG647)&gt;0,ABS('Signal Verification1'!AG647)&gt;0),IF('Signal Verification0'!AG647&gt;'Signal Verification1'!AG647,IF(ABS('Signal Verification0'!AG646)-ABS('Signal Verification1'!AG647)&gt;Constants!$B$14,IF(AND(ABS(MAX('Signal Verification0'!AG447:AG647)-'Signal Verification0'!AG647)&lt;Constants!$B$15,ABS(MIN('Signal Verification0'!AG447:AG647)-'Signal Verification0'!AG647)&lt;Constants!$B$15),2,IF(D647&gt;0,1,0)),IF(D647&gt;0,1,0)),IF(ABS('Signal Verification1'!AG646)-ABS('Signal Verification0'!AG647)&gt;Constants!$B$14,IF(AND(ABS(MAX('Signal Verification1'!AG447:AG647)-'Signal Verification1'!AG647)&lt;Constants!$B$15,ABS(MIN('Signal Verification1'!AG447:AG647)-'Signal Verification1'!AG647)&lt;Constants!$B$15),2,IF(D647&gt;0,1,0)),IF(D647&gt;0,1,0))),IF(D647&gt;0,1,0))</f>
        <v>2</v>
      </c>
      <c r="D647">
        <f>IF(C646=2,ROUND(5*1000/Constants!$B$11,0),IF(D646&gt;0,D646-1,0))</f>
        <v>100</v>
      </c>
      <c r="E647">
        <f>IF(COUNTIF($D$3:D647,2)&gt;(Constants!$B$16*(1000/150)),2,0)</f>
        <v>0</v>
      </c>
      <c r="F647">
        <f t="shared" si="10"/>
        <v>0</v>
      </c>
      <c r="G647">
        <f>IF(ABS('Signal Verification0'!AT647-'Signal Verification1'!AT647)&gt;Constants!$B$17,2,IF(H647&gt;0,1,0))</f>
        <v>2</v>
      </c>
      <c r="H647">
        <f>IF(G646=2,ROUND(Constants!$B$18*(1000/150),0),IF(H646&gt;0,H646-1,0))</f>
        <v>7</v>
      </c>
    </row>
    <row r="648" spans="1:8">
      <c r="A648">
        <v>645</v>
      </c>
      <c r="B648">
        <f>IF(SIGN('Signal Verification0'!AQ648)=SIGN('Signal Verification1'!AQ648),IF(COUNTIF(B641:B647,2)&gt;0,1,0),2)</f>
        <v>0</v>
      </c>
      <c r="C648">
        <f>IF(AND(ABS('Signal Verification0'!AG648)&gt;0,ABS('Signal Verification1'!AG648)&gt;0),IF('Signal Verification0'!AG648&gt;'Signal Verification1'!AG648,IF(ABS('Signal Verification0'!AG647)-ABS('Signal Verification1'!AG648)&gt;Constants!$B$14,IF(AND(ABS(MAX('Signal Verification0'!AG448:AG648)-'Signal Verification0'!AG648)&lt;Constants!$B$15,ABS(MIN('Signal Verification0'!AG448:AG648)-'Signal Verification0'!AG648)&lt;Constants!$B$15),2,IF(D648&gt;0,1,0)),IF(D648&gt;0,1,0)),IF(ABS('Signal Verification1'!AG647)-ABS('Signal Verification0'!AG648)&gt;Constants!$B$14,IF(AND(ABS(MAX('Signal Verification1'!AG448:AG648)-'Signal Verification1'!AG648)&lt;Constants!$B$15,ABS(MIN('Signal Verification1'!AG448:AG648)-'Signal Verification1'!AG648)&lt;Constants!$B$15),2,IF(D648&gt;0,1,0)),IF(D648&gt;0,1,0))),IF(D648&gt;0,1,0))</f>
        <v>2</v>
      </c>
      <c r="D648">
        <f>IF(C647=2,ROUND(5*1000/Constants!$B$11,0),IF(D647&gt;0,D647-1,0))</f>
        <v>100</v>
      </c>
      <c r="E648">
        <f>IF(COUNTIF($D$3:D648,2)&gt;(Constants!$B$16*(1000/150)),2,0)</f>
        <v>0</v>
      </c>
      <c r="F648">
        <f t="shared" si="10"/>
        <v>0</v>
      </c>
      <c r="G648">
        <f>IF(ABS('Signal Verification0'!AT648-'Signal Verification1'!AT648)&gt;Constants!$B$17,2,IF(H648&gt;0,1,0))</f>
        <v>2</v>
      </c>
      <c r="H648">
        <f>IF(G647=2,ROUND(Constants!$B$18*(1000/150),0),IF(H647&gt;0,H647-1,0))</f>
        <v>7</v>
      </c>
    </row>
    <row r="649" spans="1:8">
      <c r="A649">
        <v>646</v>
      </c>
      <c r="B649">
        <f>IF(SIGN('Signal Verification0'!AQ649)=SIGN('Signal Verification1'!AQ649),IF(COUNTIF(B642:B648,2)&gt;0,1,0),2)</f>
        <v>0</v>
      </c>
      <c r="C649">
        <f>IF(AND(ABS('Signal Verification0'!AG649)&gt;0,ABS('Signal Verification1'!AG649)&gt;0),IF('Signal Verification0'!AG649&gt;'Signal Verification1'!AG649,IF(ABS('Signal Verification0'!AG648)-ABS('Signal Verification1'!AG649)&gt;Constants!$B$14,IF(AND(ABS(MAX('Signal Verification0'!AG449:AG649)-'Signal Verification0'!AG649)&lt;Constants!$B$15,ABS(MIN('Signal Verification0'!AG449:AG649)-'Signal Verification0'!AG649)&lt;Constants!$B$15),2,IF(D649&gt;0,1,0)),IF(D649&gt;0,1,0)),IF(ABS('Signal Verification1'!AG648)-ABS('Signal Verification0'!AG649)&gt;Constants!$B$14,IF(AND(ABS(MAX('Signal Verification1'!AG449:AG649)-'Signal Verification1'!AG649)&lt;Constants!$B$15,ABS(MIN('Signal Verification1'!AG449:AG649)-'Signal Verification1'!AG649)&lt;Constants!$B$15),2,IF(D649&gt;0,1,0)),IF(D649&gt;0,1,0))),IF(D649&gt;0,1,0))</f>
        <v>2</v>
      </c>
      <c r="D649">
        <f>IF(C648=2,ROUND(5*1000/Constants!$B$11,0),IF(D648&gt;0,D648-1,0))</f>
        <v>100</v>
      </c>
      <c r="E649">
        <f>IF(COUNTIF($D$3:D649,2)&gt;(Constants!$B$16*(1000/150)),2,0)</f>
        <v>0</v>
      </c>
      <c r="F649">
        <f t="shared" si="10"/>
        <v>0</v>
      </c>
      <c r="G649">
        <f>IF(ABS('Signal Verification0'!AT649-'Signal Verification1'!AT649)&gt;Constants!$B$17,2,IF(H649&gt;0,1,0))</f>
        <v>2</v>
      </c>
      <c r="H649">
        <f>IF(G648=2,ROUND(Constants!$B$18*(1000/150),0),IF(H648&gt;0,H648-1,0))</f>
        <v>7</v>
      </c>
    </row>
    <row r="650" spans="1:8">
      <c r="A650">
        <v>647</v>
      </c>
      <c r="B650">
        <f>IF(SIGN('Signal Verification0'!AQ650)=SIGN('Signal Verification1'!AQ650),IF(COUNTIF(B643:B649,2)&gt;0,1,0),2)</f>
        <v>0</v>
      </c>
      <c r="C650">
        <f>IF(AND(ABS('Signal Verification0'!AG650)&gt;0,ABS('Signal Verification1'!AG650)&gt;0),IF('Signal Verification0'!AG650&gt;'Signal Verification1'!AG650,IF(ABS('Signal Verification0'!AG649)-ABS('Signal Verification1'!AG650)&gt;Constants!$B$14,IF(AND(ABS(MAX('Signal Verification0'!AG450:AG650)-'Signal Verification0'!AG650)&lt;Constants!$B$15,ABS(MIN('Signal Verification0'!AG450:AG650)-'Signal Verification0'!AG650)&lt;Constants!$B$15),2,IF(D650&gt;0,1,0)),IF(D650&gt;0,1,0)),IF(ABS('Signal Verification1'!AG649)-ABS('Signal Verification0'!AG650)&gt;Constants!$B$14,IF(AND(ABS(MAX('Signal Verification1'!AG450:AG650)-'Signal Verification1'!AG650)&lt;Constants!$B$15,ABS(MIN('Signal Verification1'!AG450:AG650)-'Signal Verification1'!AG650)&lt;Constants!$B$15),2,IF(D650&gt;0,1,0)),IF(D650&gt;0,1,0))),IF(D650&gt;0,1,0))</f>
        <v>2</v>
      </c>
      <c r="D650">
        <f>IF(C649=2,ROUND(5*1000/Constants!$B$11,0),IF(D649&gt;0,D649-1,0))</f>
        <v>100</v>
      </c>
      <c r="E650">
        <f>IF(COUNTIF($D$3:D650,2)&gt;(Constants!$B$16*(1000/150)),2,0)</f>
        <v>0</v>
      </c>
      <c r="F650">
        <f t="shared" si="10"/>
        <v>0</v>
      </c>
      <c r="G650">
        <f>IF(ABS('Signal Verification0'!AT650-'Signal Verification1'!AT650)&gt;Constants!$B$17,2,IF(H650&gt;0,1,0))</f>
        <v>2</v>
      </c>
      <c r="H650">
        <f>IF(G649=2,ROUND(Constants!$B$18*(1000/150),0),IF(H649&gt;0,H649-1,0))</f>
        <v>7</v>
      </c>
    </row>
    <row r="651" spans="1:8">
      <c r="A651">
        <v>648</v>
      </c>
      <c r="B651">
        <f>IF(SIGN('Signal Verification0'!AQ651)=SIGN('Signal Verification1'!AQ651),IF(COUNTIF(B644:B650,2)&gt;0,1,0),2)</f>
        <v>0</v>
      </c>
      <c r="C651">
        <f>IF(AND(ABS('Signal Verification0'!AG651)&gt;0,ABS('Signal Verification1'!AG651)&gt;0),IF('Signal Verification0'!AG651&gt;'Signal Verification1'!AG651,IF(ABS('Signal Verification0'!AG650)-ABS('Signal Verification1'!AG651)&gt;Constants!$B$14,IF(AND(ABS(MAX('Signal Verification0'!AG451:AG651)-'Signal Verification0'!AG651)&lt;Constants!$B$15,ABS(MIN('Signal Verification0'!AG451:AG651)-'Signal Verification0'!AG651)&lt;Constants!$B$15),2,IF(D651&gt;0,1,0)),IF(D651&gt;0,1,0)),IF(ABS('Signal Verification1'!AG650)-ABS('Signal Verification0'!AG651)&gt;Constants!$B$14,IF(AND(ABS(MAX('Signal Verification1'!AG451:AG651)-'Signal Verification1'!AG651)&lt;Constants!$B$15,ABS(MIN('Signal Verification1'!AG451:AG651)-'Signal Verification1'!AG651)&lt;Constants!$B$15),2,IF(D651&gt;0,1,0)),IF(D651&gt;0,1,0))),IF(D651&gt;0,1,0))</f>
        <v>2</v>
      </c>
      <c r="D651">
        <f>IF(C650=2,ROUND(5*1000/Constants!$B$11,0),IF(D650&gt;0,D650-1,0))</f>
        <v>100</v>
      </c>
      <c r="E651">
        <f>IF(COUNTIF($D$3:D651,2)&gt;(Constants!$B$16*(1000/150)),2,0)</f>
        <v>0</v>
      </c>
      <c r="F651">
        <f t="shared" si="10"/>
        <v>0</v>
      </c>
      <c r="G651">
        <f>IF(ABS('Signal Verification0'!AT651-'Signal Verification1'!AT651)&gt;Constants!$B$17,2,IF(H651&gt;0,1,0))</f>
        <v>2</v>
      </c>
      <c r="H651">
        <f>IF(G650=2,ROUND(Constants!$B$18*(1000/150),0),IF(H650&gt;0,H650-1,0))</f>
        <v>7</v>
      </c>
    </row>
    <row r="652" spans="1:8">
      <c r="A652">
        <v>649</v>
      </c>
      <c r="B652">
        <f>IF(SIGN('Signal Verification0'!AQ652)=SIGN('Signal Verification1'!AQ652),IF(COUNTIF(B645:B651,2)&gt;0,1,0),2)</f>
        <v>0</v>
      </c>
      <c r="C652">
        <f>IF(AND(ABS('Signal Verification0'!AG652)&gt;0,ABS('Signal Verification1'!AG652)&gt;0),IF('Signal Verification0'!AG652&gt;'Signal Verification1'!AG652,IF(ABS('Signal Verification0'!AG651)-ABS('Signal Verification1'!AG652)&gt;Constants!$B$14,IF(AND(ABS(MAX('Signal Verification0'!AG452:AG652)-'Signal Verification0'!AG652)&lt;Constants!$B$15,ABS(MIN('Signal Verification0'!AG452:AG652)-'Signal Verification0'!AG652)&lt;Constants!$B$15),2,IF(D652&gt;0,1,0)),IF(D652&gt;0,1,0)),IF(ABS('Signal Verification1'!AG651)-ABS('Signal Verification0'!AG652)&gt;Constants!$B$14,IF(AND(ABS(MAX('Signal Verification1'!AG452:AG652)-'Signal Verification1'!AG652)&lt;Constants!$B$15,ABS(MIN('Signal Verification1'!AG452:AG652)-'Signal Verification1'!AG652)&lt;Constants!$B$15),2,IF(D652&gt;0,1,0)),IF(D652&gt;0,1,0))),IF(D652&gt;0,1,0))</f>
        <v>2</v>
      </c>
      <c r="D652">
        <f>IF(C651=2,ROUND(5*1000/Constants!$B$11,0),IF(D651&gt;0,D651-1,0))</f>
        <v>100</v>
      </c>
      <c r="E652">
        <f>IF(COUNTIF($D$3:D652,2)&gt;(Constants!$B$16*(1000/150)),2,0)</f>
        <v>0</v>
      </c>
      <c r="F652">
        <f t="shared" si="10"/>
        <v>0</v>
      </c>
      <c r="G652">
        <f>IF(ABS('Signal Verification0'!AT652-'Signal Verification1'!AT652)&gt;Constants!$B$17,2,IF(H652&gt;0,1,0))</f>
        <v>2</v>
      </c>
      <c r="H652">
        <f>IF(G651=2,ROUND(Constants!$B$18*(1000/150),0),IF(H651&gt;0,H651-1,0))</f>
        <v>7</v>
      </c>
    </row>
    <row r="653" spans="1:8">
      <c r="A653">
        <v>650</v>
      </c>
      <c r="B653">
        <f>IF(SIGN('Signal Verification0'!AQ653)=SIGN('Signal Verification1'!AQ653),IF(COUNTIF(B646:B652,2)&gt;0,1,0),2)</f>
        <v>0</v>
      </c>
      <c r="C653">
        <f>IF(AND(ABS('Signal Verification0'!AG653)&gt;0,ABS('Signal Verification1'!AG653)&gt;0),IF('Signal Verification0'!AG653&gt;'Signal Verification1'!AG653,IF(ABS('Signal Verification0'!AG652)-ABS('Signal Verification1'!AG653)&gt;Constants!$B$14,IF(AND(ABS(MAX('Signal Verification0'!AG453:AG653)-'Signal Verification0'!AG653)&lt;Constants!$B$15,ABS(MIN('Signal Verification0'!AG453:AG653)-'Signal Verification0'!AG653)&lt;Constants!$B$15),2,IF(D653&gt;0,1,0)),IF(D653&gt;0,1,0)),IF(ABS('Signal Verification1'!AG652)-ABS('Signal Verification0'!AG653)&gt;Constants!$B$14,IF(AND(ABS(MAX('Signal Verification1'!AG453:AG653)-'Signal Verification1'!AG653)&lt;Constants!$B$15,ABS(MIN('Signal Verification1'!AG453:AG653)-'Signal Verification1'!AG653)&lt;Constants!$B$15),2,IF(D653&gt;0,1,0)),IF(D653&gt;0,1,0))),IF(D653&gt;0,1,0))</f>
        <v>2</v>
      </c>
      <c r="D653">
        <f>IF(C652=2,ROUND(5*1000/Constants!$B$11,0),IF(D652&gt;0,D652-1,0))</f>
        <v>100</v>
      </c>
      <c r="E653">
        <f>IF(COUNTIF($D$3:D653,2)&gt;(Constants!$B$16*(1000/150)),2,0)</f>
        <v>0</v>
      </c>
      <c r="F653">
        <f t="shared" si="10"/>
        <v>0</v>
      </c>
      <c r="G653">
        <f>IF(ABS('Signal Verification0'!AT653-'Signal Verification1'!AT653)&gt;Constants!$B$17,2,IF(H653&gt;0,1,0))</f>
        <v>2</v>
      </c>
      <c r="H653">
        <f>IF(G652=2,ROUND(Constants!$B$18*(1000/150),0),IF(H652&gt;0,H652-1,0))</f>
        <v>7</v>
      </c>
    </row>
    <row r="654" spans="1:8">
      <c r="A654">
        <v>651</v>
      </c>
      <c r="B654">
        <f>IF(SIGN('Signal Verification0'!AQ654)=SIGN('Signal Verification1'!AQ654),IF(COUNTIF(B647:B653,2)&gt;0,1,0),2)</f>
        <v>0</v>
      </c>
      <c r="C654">
        <f>IF(AND(ABS('Signal Verification0'!AG654)&gt;0,ABS('Signal Verification1'!AG654)&gt;0),IF('Signal Verification0'!AG654&gt;'Signal Verification1'!AG654,IF(ABS('Signal Verification0'!AG653)-ABS('Signal Verification1'!AG654)&gt;Constants!$B$14,IF(AND(ABS(MAX('Signal Verification0'!AG454:AG654)-'Signal Verification0'!AG654)&lt;Constants!$B$15,ABS(MIN('Signal Verification0'!AG454:AG654)-'Signal Verification0'!AG654)&lt;Constants!$B$15),2,IF(D654&gt;0,1,0)),IF(D654&gt;0,1,0)),IF(ABS('Signal Verification1'!AG653)-ABS('Signal Verification0'!AG654)&gt;Constants!$B$14,IF(AND(ABS(MAX('Signal Verification1'!AG454:AG654)-'Signal Verification1'!AG654)&lt;Constants!$B$15,ABS(MIN('Signal Verification1'!AG454:AG654)-'Signal Verification1'!AG654)&lt;Constants!$B$15),2,IF(D654&gt;0,1,0)),IF(D654&gt;0,1,0))),IF(D654&gt;0,1,0))</f>
        <v>2</v>
      </c>
      <c r="D654">
        <f>IF(C653=2,ROUND(5*1000/Constants!$B$11,0),IF(D653&gt;0,D653-1,0))</f>
        <v>100</v>
      </c>
      <c r="E654">
        <f>IF(COUNTIF($D$3:D654,2)&gt;(Constants!$B$16*(1000/150)),2,0)</f>
        <v>0</v>
      </c>
      <c r="F654">
        <f t="shared" si="10"/>
        <v>0</v>
      </c>
      <c r="G654">
        <f>IF(ABS('Signal Verification0'!AT654-'Signal Verification1'!AT654)&gt;Constants!$B$17,2,IF(H654&gt;0,1,0))</f>
        <v>2</v>
      </c>
      <c r="H654">
        <f>IF(G653=2,ROUND(Constants!$B$18*(1000/150),0),IF(H653&gt;0,H653-1,0))</f>
        <v>7</v>
      </c>
    </row>
    <row r="655" spans="1:8">
      <c r="A655">
        <v>652</v>
      </c>
      <c r="B655">
        <f>IF(SIGN('Signal Verification0'!AQ655)=SIGN('Signal Verification1'!AQ655),IF(COUNTIF(B648:B654,2)&gt;0,1,0),2)</f>
        <v>0</v>
      </c>
      <c r="C655">
        <f>IF(AND(ABS('Signal Verification0'!AG655)&gt;0,ABS('Signal Verification1'!AG655)&gt;0),IF('Signal Verification0'!AG655&gt;'Signal Verification1'!AG655,IF(ABS('Signal Verification0'!AG654)-ABS('Signal Verification1'!AG655)&gt;Constants!$B$14,IF(AND(ABS(MAX('Signal Verification0'!AG455:AG655)-'Signal Verification0'!AG655)&lt;Constants!$B$15,ABS(MIN('Signal Verification0'!AG455:AG655)-'Signal Verification0'!AG655)&lt;Constants!$B$15),2,IF(D655&gt;0,1,0)),IF(D655&gt;0,1,0)),IF(ABS('Signal Verification1'!AG654)-ABS('Signal Verification0'!AG655)&gt;Constants!$B$14,IF(AND(ABS(MAX('Signal Verification1'!AG455:AG655)-'Signal Verification1'!AG655)&lt;Constants!$B$15,ABS(MIN('Signal Verification1'!AG455:AG655)-'Signal Verification1'!AG655)&lt;Constants!$B$15),2,IF(D655&gt;0,1,0)),IF(D655&gt;0,1,0))),IF(D655&gt;0,1,0))</f>
        <v>2</v>
      </c>
      <c r="D655">
        <f>IF(C654=2,ROUND(5*1000/Constants!$B$11,0),IF(D654&gt;0,D654-1,0))</f>
        <v>100</v>
      </c>
      <c r="E655">
        <f>IF(COUNTIF($D$3:D655,2)&gt;(Constants!$B$16*(1000/150)),2,0)</f>
        <v>0</v>
      </c>
      <c r="F655">
        <f t="shared" si="10"/>
        <v>0</v>
      </c>
      <c r="G655">
        <f>IF(ABS('Signal Verification0'!AT655-'Signal Verification1'!AT655)&gt;Constants!$B$17,2,IF(H655&gt;0,1,0))</f>
        <v>2</v>
      </c>
      <c r="H655">
        <f>IF(G654=2,ROUND(Constants!$B$18*(1000/150),0),IF(H654&gt;0,H654-1,0))</f>
        <v>7</v>
      </c>
    </row>
    <row r="656" spans="1:8">
      <c r="A656">
        <v>653</v>
      </c>
      <c r="B656">
        <f>IF(SIGN('Signal Verification0'!AQ656)=SIGN('Signal Verification1'!AQ656),IF(COUNTIF(B649:B655,2)&gt;0,1,0),2)</f>
        <v>0</v>
      </c>
      <c r="C656">
        <f>IF(AND(ABS('Signal Verification0'!AG656)&gt;0,ABS('Signal Verification1'!AG656)&gt;0),IF('Signal Verification0'!AG656&gt;'Signal Verification1'!AG656,IF(ABS('Signal Verification0'!AG655)-ABS('Signal Verification1'!AG656)&gt;Constants!$B$14,IF(AND(ABS(MAX('Signal Verification0'!AG456:AG656)-'Signal Verification0'!AG656)&lt;Constants!$B$15,ABS(MIN('Signal Verification0'!AG456:AG656)-'Signal Verification0'!AG656)&lt;Constants!$B$15),2,IF(D656&gt;0,1,0)),IF(D656&gt;0,1,0)),IF(ABS('Signal Verification1'!AG655)-ABS('Signal Verification0'!AG656)&gt;Constants!$B$14,IF(AND(ABS(MAX('Signal Verification1'!AG456:AG656)-'Signal Verification1'!AG656)&lt;Constants!$B$15,ABS(MIN('Signal Verification1'!AG456:AG656)-'Signal Verification1'!AG656)&lt;Constants!$B$15),2,IF(D656&gt;0,1,0)),IF(D656&gt;0,1,0))),IF(D656&gt;0,1,0))</f>
        <v>2</v>
      </c>
      <c r="D656">
        <f>IF(C655=2,ROUND(5*1000/Constants!$B$11,0),IF(D655&gt;0,D655-1,0))</f>
        <v>100</v>
      </c>
      <c r="E656">
        <f>IF(COUNTIF($D$3:D656,2)&gt;(Constants!$B$16*(1000/150)),2,0)</f>
        <v>0</v>
      </c>
      <c r="F656">
        <f t="shared" si="10"/>
        <v>0</v>
      </c>
      <c r="G656">
        <f>IF(ABS('Signal Verification0'!AT656-'Signal Verification1'!AT656)&gt;Constants!$B$17,2,IF(H656&gt;0,1,0))</f>
        <v>2</v>
      </c>
      <c r="H656">
        <f>IF(G655=2,ROUND(Constants!$B$18*(1000/150),0),IF(H655&gt;0,H655-1,0))</f>
        <v>7</v>
      </c>
    </row>
    <row r="657" spans="1:8">
      <c r="A657">
        <v>654</v>
      </c>
      <c r="B657">
        <f>IF(SIGN('Signal Verification0'!AQ657)=SIGN('Signal Verification1'!AQ657),IF(COUNTIF(B650:B656,2)&gt;0,1,0),2)</f>
        <v>0</v>
      </c>
      <c r="C657">
        <f>IF(AND(ABS('Signal Verification0'!AG657)&gt;0,ABS('Signal Verification1'!AG657)&gt;0),IF('Signal Verification0'!AG657&gt;'Signal Verification1'!AG657,IF(ABS('Signal Verification0'!AG656)-ABS('Signal Verification1'!AG657)&gt;Constants!$B$14,IF(AND(ABS(MAX('Signal Verification0'!AG457:AG657)-'Signal Verification0'!AG657)&lt;Constants!$B$15,ABS(MIN('Signal Verification0'!AG457:AG657)-'Signal Verification0'!AG657)&lt;Constants!$B$15),2,IF(D657&gt;0,1,0)),IF(D657&gt;0,1,0)),IF(ABS('Signal Verification1'!AG656)-ABS('Signal Verification0'!AG657)&gt;Constants!$B$14,IF(AND(ABS(MAX('Signal Verification1'!AG457:AG657)-'Signal Verification1'!AG657)&lt;Constants!$B$15,ABS(MIN('Signal Verification1'!AG457:AG657)-'Signal Verification1'!AG657)&lt;Constants!$B$15),2,IF(D657&gt;0,1,0)),IF(D657&gt;0,1,0))),IF(D657&gt;0,1,0))</f>
        <v>2</v>
      </c>
      <c r="D657">
        <f>IF(C656=2,ROUND(5*1000/Constants!$B$11,0),IF(D656&gt;0,D656-1,0))</f>
        <v>100</v>
      </c>
      <c r="E657">
        <f>IF(COUNTIF($D$3:D657,2)&gt;(Constants!$B$16*(1000/150)),2,0)</f>
        <v>0</v>
      </c>
      <c r="F657">
        <f t="shared" si="10"/>
        <v>0</v>
      </c>
      <c r="G657">
        <f>IF(ABS('Signal Verification0'!AT657-'Signal Verification1'!AT657)&gt;Constants!$B$17,2,IF(H657&gt;0,1,0))</f>
        <v>2</v>
      </c>
      <c r="H657">
        <f>IF(G656=2,ROUND(Constants!$B$18*(1000/150),0),IF(H656&gt;0,H656-1,0))</f>
        <v>7</v>
      </c>
    </row>
    <row r="658" spans="1:8">
      <c r="A658">
        <v>655</v>
      </c>
      <c r="B658">
        <f>IF(SIGN('Signal Verification0'!AQ658)=SIGN('Signal Verification1'!AQ658),IF(COUNTIF(B651:B657,2)&gt;0,1,0),2)</f>
        <v>0</v>
      </c>
      <c r="C658">
        <f>IF(AND(ABS('Signal Verification0'!AG658)&gt;0,ABS('Signal Verification1'!AG658)&gt;0),IF('Signal Verification0'!AG658&gt;'Signal Verification1'!AG658,IF(ABS('Signal Verification0'!AG657)-ABS('Signal Verification1'!AG658)&gt;Constants!$B$14,IF(AND(ABS(MAX('Signal Verification0'!AG458:AG658)-'Signal Verification0'!AG658)&lt;Constants!$B$15,ABS(MIN('Signal Verification0'!AG458:AG658)-'Signal Verification0'!AG658)&lt;Constants!$B$15),2,IF(D658&gt;0,1,0)),IF(D658&gt;0,1,0)),IF(ABS('Signal Verification1'!AG657)-ABS('Signal Verification0'!AG658)&gt;Constants!$B$14,IF(AND(ABS(MAX('Signal Verification1'!AG458:AG658)-'Signal Verification1'!AG658)&lt;Constants!$B$15,ABS(MIN('Signal Verification1'!AG458:AG658)-'Signal Verification1'!AG658)&lt;Constants!$B$15),2,IF(D658&gt;0,1,0)),IF(D658&gt;0,1,0))),IF(D658&gt;0,1,0))</f>
        <v>2</v>
      </c>
      <c r="D658">
        <f>IF(C657=2,ROUND(5*1000/Constants!$B$11,0),IF(D657&gt;0,D657-1,0))</f>
        <v>100</v>
      </c>
      <c r="E658">
        <f>IF(COUNTIF($D$3:D658,2)&gt;(Constants!$B$16*(1000/150)),2,0)</f>
        <v>0</v>
      </c>
      <c r="F658">
        <f t="shared" si="10"/>
        <v>0</v>
      </c>
      <c r="G658">
        <f>IF(ABS('Signal Verification0'!AT658-'Signal Verification1'!AT658)&gt;Constants!$B$17,2,IF(H658&gt;0,1,0))</f>
        <v>2</v>
      </c>
      <c r="H658">
        <f>IF(G657=2,ROUND(Constants!$B$18*(1000/150),0),IF(H657&gt;0,H657-1,0))</f>
        <v>7</v>
      </c>
    </row>
    <row r="659" spans="1:8">
      <c r="A659">
        <v>656</v>
      </c>
      <c r="B659">
        <f>IF(SIGN('Signal Verification0'!AQ659)=SIGN('Signal Verification1'!AQ659),IF(COUNTIF(B652:B658,2)&gt;0,1,0),2)</f>
        <v>0</v>
      </c>
      <c r="C659">
        <f>IF(AND(ABS('Signal Verification0'!AG659)&gt;0,ABS('Signal Verification1'!AG659)&gt;0),IF('Signal Verification0'!AG659&gt;'Signal Verification1'!AG659,IF(ABS('Signal Verification0'!AG658)-ABS('Signal Verification1'!AG659)&gt;Constants!$B$14,IF(AND(ABS(MAX('Signal Verification0'!AG459:AG659)-'Signal Verification0'!AG659)&lt;Constants!$B$15,ABS(MIN('Signal Verification0'!AG459:AG659)-'Signal Verification0'!AG659)&lt;Constants!$B$15),2,IF(D659&gt;0,1,0)),IF(D659&gt;0,1,0)),IF(ABS('Signal Verification1'!AG658)-ABS('Signal Verification0'!AG659)&gt;Constants!$B$14,IF(AND(ABS(MAX('Signal Verification1'!AG459:AG659)-'Signal Verification1'!AG659)&lt;Constants!$B$15,ABS(MIN('Signal Verification1'!AG459:AG659)-'Signal Verification1'!AG659)&lt;Constants!$B$15),2,IF(D659&gt;0,1,0)),IF(D659&gt;0,1,0))),IF(D659&gt;0,1,0))</f>
        <v>2</v>
      </c>
      <c r="D659">
        <f>IF(C658=2,ROUND(5*1000/Constants!$B$11,0),IF(D658&gt;0,D658-1,0))</f>
        <v>100</v>
      </c>
      <c r="E659">
        <f>IF(COUNTIF($D$3:D659,2)&gt;(Constants!$B$16*(1000/150)),2,0)</f>
        <v>0</v>
      </c>
      <c r="F659">
        <f t="shared" si="10"/>
        <v>0</v>
      </c>
      <c r="G659">
        <f>IF(ABS('Signal Verification0'!AT659-'Signal Verification1'!AT659)&gt;Constants!$B$17,2,IF(H659&gt;0,1,0))</f>
        <v>2</v>
      </c>
      <c r="H659">
        <f>IF(G658=2,ROUND(Constants!$B$18*(1000/150),0),IF(H658&gt;0,H658-1,0))</f>
        <v>7</v>
      </c>
    </row>
    <row r="660" spans="1:8">
      <c r="A660">
        <v>657</v>
      </c>
      <c r="B660">
        <f>IF(SIGN('Signal Verification0'!AQ660)=SIGN('Signal Verification1'!AQ660),IF(COUNTIF(B653:B659,2)&gt;0,1,0),2)</f>
        <v>0</v>
      </c>
      <c r="C660">
        <f>IF(AND(ABS('Signal Verification0'!AG660)&gt;0,ABS('Signal Verification1'!AG660)&gt;0),IF('Signal Verification0'!AG660&gt;'Signal Verification1'!AG660,IF(ABS('Signal Verification0'!AG659)-ABS('Signal Verification1'!AG660)&gt;Constants!$B$14,IF(AND(ABS(MAX('Signal Verification0'!AG460:AG660)-'Signal Verification0'!AG660)&lt;Constants!$B$15,ABS(MIN('Signal Verification0'!AG460:AG660)-'Signal Verification0'!AG660)&lt;Constants!$B$15),2,IF(D660&gt;0,1,0)),IF(D660&gt;0,1,0)),IF(ABS('Signal Verification1'!AG659)-ABS('Signal Verification0'!AG660)&gt;Constants!$B$14,IF(AND(ABS(MAX('Signal Verification1'!AG460:AG660)-'Signal Verification1'!AG660)&lt;Constants!$B$15,ABS(MIN('Signal Verification1'!AG460:AG660)-'Signal Verification1'!AG660)&lt;Constants!$B$15),2,IF(D660&gt;0,1,0)),IF(D660&gt;0,1,0))),IF(D660&gt;0,1,0))</f>
        <v>2</v>
      </c>
      <c r="D660">
        <f>IF(C659=2,ROUND(5*1000/Constants!$B$11,0),IF(D659&gt;0,D659-1,0))</f>
        <v>100</v>
      </c>
      <c r="E660">
        <f>IF(COUNTIF($D$3:D660,2)&gt;(Constants!$B$16*(1000/150)),2,0)</f>
        <v>0</v>
      </c>
      <c r="F660">
        <f t="shared" si="10"/>
        <v>0</v>
      </c>
      <c r="G660">
        <f>IF(ABS('Signal Verification0'!AT660-'Signal Verification1'!AT660)&gt;Constants!$B$17,2,IF(H660&gt;0,1,0))</f>
        <v>2</v>
      </c>
      <c r="H660">
        <f>IF(G659=2,ROUND(Constants!$B$18*(1000/150),0),IF(H659&gt;0,H659-1,0))</f>
        <v>7</v>
      </c>
    </row>
    <row r="661" spans="1:8">
      <c r="A661">
        <v>658</v>
      </c>
      <c r="B661">
        <f>IF(SIGN('Signal Verification0'!AQ661)=SIGN('Signal Verification1'!AQ661),IF(COUNTIF(B654:B660,2)&gt;0,1,0),2)</f>
        <v>0</v>
      </c>
      <c r="C661">
        <f>IF(AND(ABS('Signal Verification0'!AG661)&gt;0,ABS('Signal Verification1'!AG661)&gt;0),IF('Signal Verification0'!AG661&gt;'Signal Verification1'!AG661,IF(ABS('Signal Verification0'!AG660)-ABS('Signal Verification1'!AG661)&gt;Constants!$B$14,IF(AND(ABS(MAX('Signal Verification0'!AG461:AG661)-'Signal Verification0'!AG661)&lt;Constants!$B$15,ABS(MIN('Signal Verification0'!AG461:AG661)-'Signal Verification0'!AG661)&lt;Constants!$B$15),2,IF(D661&gt;0,1,0)),IF(D661&gt;0,1,0)),IF(ABS('Signal Verification1'!AG660)-ABS('Signal Verification0'!AG661)&gt;Constants!$B$14,IF(AND(ABS(MAX('Signal Verification1'!AG461:AG661)-'Signal Verification1'!AG661)&lt;Constants!$B$15,ABS(MIN('Signal Verification1'!AG461:AG661)-'Signal Verification1'!AG661)&lt;Constants!$B$15),2,IF(D661&gt;0,1,0)),IF(D661&gt;0,1,0))),IF(D661&gt;0,1,0))</f>
        <v>2</v>
      </c>
      <c r="D661">
        <f>IF(C660=2,ROUND(5*1000/Constants!$B$11,0),IF(D660&gt;0,D660-1,0))</f>
        <v>100</v>
      </c>
      <c r="E661">
        <f>IF(COUNTIF($D$3:D661,2)&gt;(Constants!$B$16*(1000/150)),2,0)</f>
        <v>0</v>
      </c>
      <c r="F661">
        <f t="shared" si="10"/>
        <v>0</v>
      </c>
      <c r="G661">
        <f>IF(ABS('Signal Verification0'!AT661-'Signal Verification1'!AT661)&gt;Constants!$B$17,2,IF(H661&gt;0,1,0))</f>
        <v>2</v>
      </c>
      <c r="H661">
        <f>IF(G660=2,ROUND(Constants!$B$18*(1000/150),0),IF(H660&gt;0,H660-1,0))</f>
        <v>7</v>
      </c>
    </row>
    <row r="662" spans="1:8">
      <c r="A662">
        <v>659</v>
      </c>
      <c r="B662">
        <f>IF(SIGN('Signal Verification0'!AQ662)=SIGN('Signal Verification1'!AQ662),IF(COUNTIF(B655:B661,2)&gt;0,1,0),2)</f>
        <v>0</v>
      </c>
      <c r="C662">
        <f>IF(AND(ABS('Signal Verification0'!AG662)&gt;0,ABS('Signal Verification1'!AG662)&gt;0),IF('Signal Verification0'!AG662&gt;'Signal Verification1'!AG662,IF(ABS('Signal Verification0'!AG661)-ABS('Signal Verification1'!AG662)&gt;Constants!$B$14,IF(AND(ABS(MAX('Signal Verification0'!AG462:AG662)-'Signal Verification0'!AG662)&lt;Constants!$B$15,ABS(MIN('Signal Verification0'!AG462:AG662)-'Signal Verification0'!AG662)&lt;Constants!$B$15),2,IF(D662&gt;0,1,0)),IF(D662&gt;0,1,0)),IF(ABS('Signal Verification1'!AG661)-ABS('Signal Verification0'!AG662)&gt;Constants!$B$14,IF(AND(ABS(MAX('Signal Verification1'!AG462:AG662)-'Signal Verification1'!AG662)&lt;Constants!$B$15,ABS(MIN('Signal Verification1'!AG462:AG662)-'Signal Verification1'!AG662)&lt;Constants!$B$15),2,IF(D662&gt;0,1,0)),IF(D662&gt;0,1,0))),IF(D662&gt;0,1,0))</f>
        <v>2</v>
      </c>
      <c r="D662">
        <f>IF(C661=2,ROUND(5*1000/Constants!$B$11,0),IF(D661&gt;0,D661-1,0))</f>
        <v>100</v>
      </c>
      <c r="E662">
        <f>IF(COUNTIF($D$3:D662,2)&gt;(Constants!$B$16*(1000/150)),2,0)</f>
        <v>0</v>
      </c>
      <c r="F662">
        <f t="shared" si="10"/>
        <v>0</v>
      </c>
      <c r="G662">
        <f>IF(ABS('Signal Verification0'!AT662-'Signal Verification1'!AT662)&gt;Constants!$B$17,2,IF(H662&gt;0,1,0))</f>
        <v>2</v>
      </c>
      <c r="H662">
        <f>IF(G661=2,ROUND(Constants!$B$18*(1000/150),0),IF(H661&gt;0,H661-1,0))</f>
        <v>7</v>
      </c>
    </row>
    <row r="663" spans="1:8">
      <c r="A663">
        <v>660</v>
      </c>
      <c r="B663">
        <f>IF(SIGN('Signal Verification0'!AQ663)=SIGN('Signal Verification1'!AQ663),IF(COUNTIF(B656:B662,2)&gt;0,1,0),2)</f>
        <v>0</v>
      </c>
      <c r="C663">
        <f>IF(AND(ABS('Signal Verification0'!AG663)&gt;0,ABS('Signal Verification1'!AG663)&gt;0),IF('Signal Verification0'!AG663&gt;'Signal Verification1'!AG663,IF(ABS('Signal Verification0'!AG662)-ABS('Signal Verification1'!AG663)&gt;Constants!$B$14,IF(AND(ABS(MAX('Signal Verification0'!AG463:AG663)-'Signal Verification0'!AG663)&lt;Constants!$B$15,ABS(MIN('Signal Verification0'!AG463:AG663)-'Signal Verification0'!AG663)&lt;Constants!$B$15),2,IF(D663&gt;0,1,0)),IF(D663&gt;0,1,0)),IF(ABS('Signal Verification1'!AG662)-ABS('Signal Verification0'!AG663)&gt;Constants!$B$14,IF(AND(ABS(MAX('Signal Verification1'!AG463:AG663)-'Signal Verification1'!AG663)&lt;Constants!$B$15,ABS(MIN('Signal Verification1'!AG463:AG663)-'Signal Verification1'!AG663)&lt;Constants!$B$15),2,IF(D663&gt;0,1,0)),IF(D663&gt;0,1,0))),IF(D663&gt;0,1,0))</f>
        <v>2</v>
      </c>
      <c r="D663">
        <f>IF(C662=2,ROUND(5*1000/Constants!$B$11,0),IF(D662&gt;0,D662-1,0))</f>
        <v>100</v>
      </c>
      <c r="E663">
        <f>IF(COUNTIF($D$3:D663,2)&gt;(Constants!$B$16*(1000/150)),2,0)</f>
        <v>0</v>
      </c>
      <c r="F663">
        <f t="shared" si="10"/>
        <v>0</v>
      </c>
      <c r="G663">
        <f>IF(ABS('Signal Verification0'!AT663-'Signal Verification1'!AT663)&gt;Constants!$B$17,2,IF(H663&gt;0,1,0))</f>
        <v>2</v>
      </c>
      <c r="H663">
        <f>IF(G662=2,ROUND(Constants!$B$18*(1000/150),0),IF(H662&gt;0,H662-1,0))</f>
        <v>7</v>
      </c>
    </row>
    <row r="664" spans="1:8">
      <c r="A664">
        <v>661</v>
      </c>
      <c r="B664">
        <f>IF(SIGN('Signal Verification0'!AQ664)=SIGN('Signal Verification1'!AQ664),IF(COUNTIF(B657:B663,2)&gt;0,1,0),2)</f>
        <v>0</v>
      </c>
      <c r="C664">
        <f>IF(AND(ABS('Signal Verification0'!AG664)&gt;0,ABS('Signal Verification1'!AG664)&gt;0),IF('Signal Verification0'!AG664&gt;'Signal Verification1'!AG664,IF(ABS('Signal Verification0'!AG663)-ABS('Signal Verification1'!AG664)&gt;Constants!$B$14,IF(AND(ABS(MAX('Signal Verification0'!AG464:AG664)-'Signal Verification0'!AG664)&lt;Constants!$B$15,ABS(MIN('Signal Verification0'!AG464:AG664)-'Signal Verification0'!AG664)&lt;Constants!$B$15),2,IF(D664&gt;0,1,0)),IF(D664&gt;0,1,0)),IF(ABS('Signal Verification1'!AG663)-ABS('Signal Verification0'!AG664)&gt;Constants!$B$14,IF(AND(ABS(MAX('Signal Verification1'!AG464:AG664)-'Signal Verification1'!AG664)&lt;Constants!$B$15,ABS(MIN('Signal Verification1'!AG464:AG664)-'Signal Verification1'!AG664)&lt;Constants!$B$15),2,IF(D664&gt;0,1,0)),IF(D664&gt;0,1,0))),IF(D664&gt;0,1,0))</f>
        <v>2</v>
      </c>
      <c r="D664">
        <f>IF(C663=2,ROUND(5*1000/Constants!$B$11,0),IF(D663&gt;0,D663-1,0))</f>
        <v>100</v>
      </c>
      <c r="E664">
        <f>IF(COUNTIF($D$3:D664,2)&gt;(Constants!$B$16*(1000/150)),2,0)</f>
        <v>0</v>
      </c>
      <c r="F664">
        <f t="shared" si="10"/>
        <v>0</v>
      </c>
      <c r="G664">
        <f>IF(ABS('Signal Verification0'!AT664-'Signal Verification1'!AT664)&gt;Constants!$B$17,2,IF(H664&gt;0,1,0))</f>
        <v>2</v>
      </c>
      <c r="H664">
        <f>IF(G663=2,ROUND(Constants!$B$18*(1000/150),0),IF(H663&gt;0,H663-1,0))</f>
        <v>7</v>
      </c>
    </row>
    <row r="665" spans="1:8">
      <c r="A665">
        <v>662</v>
      </c>
      <c r="B665">
        <f>IF(SIGN('Signal Verification0'!AQ665)=SIGN('Signal Verification1'!AQ665),IF(COUNTIF(B658:B664,2)&gt;0,1,0),2)</f>
        <v>0</v>
      </c>
      <c r="C665">
        <f>IF(AND(ABS('Signal Verification0'!AG665)&gt;0,ABS('Signal Verification1'!AG665)&gt;0),IF('Signal Verification0'!AG665&gt;'Signal Verification1'!AG665,IF(ABS('Signal Verification0'!AG664)-ABS('Signal Verification1'!AG665)&gt;Constants!$B$14,IF(AND(ABS(MAX('Signal Verification0'!AG465:AG665)-'Signal Verification0'!AG665)&lt;Constants!$B$15,ABS(MIN('Signal Verification0'!AG465:AG665)-'Signal Verification0'!AG665)&lt;Constants!$B$15),2,IF(D665&gt;0,1,0)),IF(D665&gt;0,1,0)),IF(ABS('Signal Verification1'!AG664)-ABS('Signal Verification0'!AG665)&gt;Constants!$B$14,IF(AND(ABS(MAX('Signal Verification1'!AG465:AG665)-'Signal Verification1'!AG665)&lt;Constants!$B$15,ABS(MIN('Signal Verification1'!AG465:AG665)-'Signal Verification1'!AG665)&lt;Constants!$B$15),2,IF(D665&gt;0,1,0)),IF(D665&gt;0,1,0))),IF(D665&gt;0,1,0))</f>
        <v>2</v>
      </c>
      <c r="D665">
        <f>IF(C664=2,ROUND(5*1000/Constants!$B$11,0),IF(D664&gt;0,D664-1,0))</f>
        <v>100</v>
      </c>
      <c r="E665">
        <f>IF(COUNTIF($D$3:D665,2)&gt;(Constants!$B$16*(1000/150)),2,0)</f>
        <v>0</v>
      </c>
      <c r="F665">
        <f t="shared" si="10"/>
        <v>0</v>
      </c>
      <c r="G665">
        <f>IF(ABS('Signal Verification0'!AT665-'Signal Verification1'!AT665)&gt;Constants!$B$17,2,IF(H665&gt;0,1,0))</f>
        <v>2</v>
      </c>
      <c r="H665">
        <f>IF(G664=2,ROUND(Constants!$B$18*(1000/150),0),IF(H664&gt;0,H664-1,0))</f>
        <v>7</v>
      </c>
    </row>
    <row r="666" spans="1:8">
      <c r="A666">
        <v>663</v>
      </c>
      <c r="B666">
        <f>IF(SIGN('Signal Verification0'!AQ666)=SIGN('Signal Verification1'!AQ666),IF(COUNTIF(B659:B665,2)&gt;0,1,0),2)</f>
        <v>0</v>
      </c>
      <c r="C666">
        <f>IF(AND(ABS('Signal Verification0'!AG666)&gt;0,ABS('Signal Verification1'!AG666)&gt;0),IF('Signal Verification0'!AG666&gt;'Signal Verification1'!AG666,IF(ABS('Signal Verification0'!AG665)-ABS('Signal Verification1'!AG666)&gt;Constants!$B$14,IF(AND(ABS(MAX('Signal Verification0'!AG466:AG666)-'Signal Verification0'!AG666)&lt;Constants!$B$15,ABS(MIN('Signal Verification0'!AG466:AG666)-'Signal Verification0'!AG666)&lt;Constants!$B$15),2,IF(D666&gt;0,1,0)),IF(D666&gt;0,1,0)),IF(ABS('Signal Verification1'!AG665)-ABS('Signal Verification0'!AG666)&gt;Constants!$B$14,IF(AND(ABS(MAX('Signal Verification1'!AG466:AG666)-'Signal Verification1'!AG666)&lt;Constants!$B$15,ABS(MIN('Signal Verification1'!AG466:AG666)-'Signal Verification1'!AG666)&lt;Constants!$B$15),2,IF(D666&gt;0,1,0)),IF(D666&gt;0,1,0))),IF(D666&gt;0,1,0))</f>
        <v>2</v>
      </c>
      <c r="D666">
        <f>IF(C665=2,ROUND(5*1000/Constants!$B$11,0),IF(D665&gt;0,D665-1,0))</f>
        <v>100</v>
      </c>
      <c r="E666">
        <f>IF(COUNTIF($D$3:D666,2)&gt;(Constants!$B$16*(1000/150)),2,0)</f>
        <v>0</v>
      </c>
      <c r="F666">
        <f t="shared" si="10"/>
        <v>0</v>
      </c>
      <c r="G666">
        <f>IF(ABS('Signal Verification0'!AT666-'Signal Verification1'!AT666)&gt;Constants!$B$17,2,IF(H666&gt;0,1,0))</f>
        <v>2</v>
      </c>
      <c r="H666">
        <f>IF(G665=2,ROUND(Constants!$B$18*(1000/150),0),IF(H665&gt;0,H665-1,0))</f>
        <v>7</v>
      </c>
    </row>
    <row r="667" spans="1:8">
      <c r="A667">
        <v>664</v>
      </c>
      <c r="B667">
        <f>IF(SIGN('Signal Verification0'!AQ667)=SIGN('Signal Verification1'!AQ667),IF(COUNTIF(B660:B666,2)&gt;0,1,0),2)</f>
        <v>0</v>
      </c>
      <c r="C667">
        <f>IF(AND(ABS('Signal Verification0'!AG667)&gt;0,ABS('Signal Verification1'!AG667)&gt;0),IF('Signal Verification0'!AG667&gt;'Signal Verification1'!AG667,IF(ABS('Signal Verification0'!AG666)-ABS('Signal Verification1'!AG667)&gt;Constants!$B$14,IF(AND(ABS(MAX('Signal Verification0'!AG467:AG667)-'Signal Verification0'!AG667)&lt;Constants!$B$15,ABS(MIN('Signal Verification0'!AG467:AG667)-'Signal Verification0'!AG667)&lt;Constants!$B$15),2,IF(D667&gt;0,1,0)),IF(D667&gt;0,1,0)),IF(ABS('Signal Verification1'!AG666)-ABS('Signal Verification0'!AG667)&gt;Constants!$B$14,IF(AND(ABS(MAX('Signal Verification1'!AG467:AG667)-'Signal Verification1'!AG667)&lt;Constants!$B$15,ABS(MIN('Signal Verification1'!AG467:AG667)-'Signal Verification1'!AG667)&lt;Constants!$B$15),2,IF(D667&gt;0,1,0)),IF(D667&gt;0,1,0))),IF(D667&gt;0,1,0))</f>
        <v>2</v>
      </c>
      <c r="D667">
        <f>IF(C666=2,ROUND(5*1000/Constants!$B$11,0),IF(D666&gt;0,D666-1,0))</f>
        <v>100</v>
      </c>
      <c r="E667">
        <f>IF(COUNTIF($D$3:D667,2)&gt;(Constants!$B$16*(1000/150)),2,0)</f>
        <v>0</v>
      </c>
      <c r="F667">
        <f t="shared" si="10"/>
        <v>0</v>
      </c>
      <c r="G667">
        <f>IF(ABS('Signal Verification0'!AT667-'Signal Verification1'!AT667)&gt;Constants!$B$17,2,IF(H667&gt;0,1,0))</f>
        <v>2</v>
      </c>
      <c r="H667">
        <f>IF(G666=2,ROUND(Constants!$B$18*(1000/150),0),IF(H666&gt;0,H666-1,0))</f>
        <v>7</v>
      </c>
    </row>
    <row r="668" spans="1:8">
      <c r="A668">
        <v>665</v>
      </c>
      <c r="B668">
        <f>IF(SIGN('Signal Verification0'!AQ668)=SIGN('Signal Verification1'!AQ668),IF(COUNTIF(B661:B667,2)&gt;0,1,0),2)</f>
        <v>0</v>
      </c>
      <c r="C668">
        <f>IF(AND(ABS('Signal Verification0'!AG668)&gt;0,ABS('Signal Verification1'!AG668)&gt;0),IF('Signal Verification0'!AG668&gt;'Signal Verification1'!AG668,IF(ABS('Signal Verification0'!AG667)-ABS('Signal Verification1'!AG668)&gt;Constants!$B$14,IF(AND(ABS(MAX('Signal Verification0'!AG468:AG668)-'Signal Verification0'!AG668)&lt;Constants!$B$15,ABS(MIN('Signal Verification0'!AG468:AG668)-'Signal Verification0'!AG668)&lt;Constants!$B$15),2,IF(D668&gt;0,1,0)),IF(D668&gt;0,1,0)),IF(ABS('Signal Verification1'!AG667)-ABS('Signal Verification0'!AG668)&gt;Constants!$B$14,IF(AND(ABS(MAX('Signal Verification1'!AG468:AG668)-'Signal Verification1'!AG668)&lt;Constants!$B$15,ABS(MIN('Signal Verification1'!AG468:AG668)-'Signal Verification1'!AG668)&lt;Constants!$B$15),2,IF(D668&gt;0,1,0)),IF(D668&gt;0,1,0))),IF(D668&gt;0,1,0))</f>
        <v>2</v>
      </c>
      <c r="D668">
        <f>IF(C667=2,ROUND(5*1000/Constants!$B$11,0),IF(D667&gt;0,D667-1,0))</f>
        <v>100</v>
      </c>
      <c r="E668">
        <f>IF(COUNTIF($D$3:D668,2)&gt;(Constants!$B$16*(1000/150)),2,0)</f>
        <v>0</v>
      </c>
      <c r="F668">
        <f t="shared" si="10"/>
        <v>0</v>
      </c>
      <c r="G668">
        <f>IF(ABS('Signal Verification0'!AT668-'Signal Verification1'!AT668)&gt;Constants!$B$17,2,IF(H668&gt;0,1,0))</f>
        <v>2</v>
      </c>
      <c r="H668">
        <f>IF(G667=2,ROUND(Constants!$B$18*(1000/150),0),IF(H667&gt;0,H667-1,0))</f>
        <v>7</v>
      </c>
    </row>
    <row r="669" spans="1:8">
      <c r="A669">
        <v>666</v>
      </c>
      <c r="B669">
        <f>IF(SIGN('Signal Verification0'!AQ669)=SIGN('Signal Verification1'!AQ669),IF(COUNTIF(B662:B668,2)&gt;0,1,0),2)</f>
        <v>0</v>
      </c>
      <c r="C669">
        <f>IF(AND(ABS('Signal Verification0'!AG669)&gt;0,ABS('Signal Verification1'!AG669)&gt;0),IF('Signal Verification0'!AG669&gt;'Signal Verification1'!AG669,IF(ABS('Signal Verification0'!AG668)-ABS('Signal Verification1'!AG669)&gt;Constants!$B$14,IF(AND(ABS(MAX('Signal Verification0'!AG469:AG669)-'Signal Verification0'!AG669)&lt;Constants!$B$15,ABS(MIN('Signal Verification0'!AG469:AG669)-'Signal Verification0'!AG669)&lt;Constants!$B$15),2,IF(D669&gt;0,1,0)),IF(D669&gt;0,1,0)),IF(ABS('Signal Verification1'!AG668)-ABS('Signal Verification0'!AG669)&gt;Constants!$B$14,IF(AND(ABS(MAX('Signal Verification1'!AG469:AG669)-'Signal Verification1'!AG669)&lt;Constants!$B$15,ABS(MIN('Signal Verification1'!AG469:AG669)-'Signal Verification1'!AG669)&lt;Constants!$B$15),2,IF(D669&gt;0,1,0)),IF(D669&gt;0,1,0))),IF(D669&gt;0,1,0))</f>
        <v>2</v>
      </c>
      <c r="D669">
        <f>IF(C668=2,ROUND(5*1000/Constants!$B$11,0),IF(D668&gt;0,D668-1,0))</f>
        <v>100</v>
      </c>
      <c r="E669">
        <f>IF(COUNTIF($D$3:D669,2)&gt;(Constants!$B$16*(1000/150)),2,0)</f>
        <v>0</v>
      </c>
      <c r="F669">
        <f t="shared" si="10"/>
        <v>0</v>
      </c>
      <c r="G669">
        <f>IF(ABS('Signal Verification0'!AT669-'Signal Verification1'!AT669)&gt;Constants!$B$17,2,IF(H669&gt;0,1,0))</f>
        <v>2</v>
      </c>
      <c r="H669">
        <f>IF(G668=2,ROUND(Constants!$B$18*(1000/150),0),IF(H668&gt;0,H668-1,0))</f>
        <v>7</v>
      </c>
    </row>
    <row r="670" spans="1:8">
      <c r="A670">
        <v>667</v>
      </c>
      <c r="B670">
        <f>IF(SIGN('Signal Verification0'!AQ670)=SIGN('Signal Verification1'!AQ670),IF(COUNTIF(B663:B669,2)&gt;0,1,0),2)</f>
        <v>0</v>
      </c>
      <c r="C670">
        <f>IF(AND(ABS('Signal Verification0'!AG670)&gt;0,ABS('Signal Verification1'!AG670)&gt;0),IF('Signal Verification0'!AG670&gt;'Signal Verification1'!AG670,IF(ABS('Signal Verification0'!AG669)-ABS('Signal Verification1'!AG670)&gt;Constants!$B$14,IF(AND(ABS(MAX('Signal Verification0'!AG470:AG670)-'Signal Verification0'!AG670)&lt;Constants!$B$15,ABS(MIN('Signal Verification0'!AG470:AG670)-'Signal Verification0'!AG670)&lt;Constants!$B$15),2,IF(D670&gt;0,1,0)),IF(D670&gt;0,1,0)),IF(ABS('Signal Verification1'!AG669)-ABS('Signal Verification0'!AG670)&gt;Constants!$B$14,IF(AND(ABS(MAX('Signal Verification1'!AG470:AG670)-'Signal Verification1'!AG670)&lt;Constants!$B$15,ABS(MIN('Signal Verification1'!AG470:AG670)-'Signal Verification1'!AG670)&lt;Constants!$B$15),2,IF(D670&gt;0,1,0)),IF(D670&gt;0,1,0))),IF(D670&gt;0,1,0))</f>
        <v>2</v>
      </c>
      <c r="D670">
        <f>IF(C669=2,ROUND(5*1000/Constants!$B$11,0),IF(D669&gt;0,D669-1,0))</f>
        <v>100</v>
      </c>
      <c r="E670">
        <f>IF(COUNTIF($D$3:D670,2)&gt;(Constants!$B$16*(1000/150)),2,0)</f>
        <v>0</v>
      </c>
      <c r="F670">
        <f t="shared" si="10"/>
        <v>0</v>
      </c>
      <c r="G670">
        <f>IF(ABS('Signal Verification0'!AT670-'Signal Verification1'!AT670)&gt;Constants!$B$17,2,IF(H670&gt;0,1,0))</f>
        <v>2</v>
      </c>
      <c r="H670">
        <f>IF(G669=2,ROUND(Constants!$B$18*(1000/150),0),IF(H669&gt;0,H669-1,0))</f>
        <v>7</v>
      </c>
    </row>
    <row r="671" spans="1:8">
      <c r="A671">
        <v>668</v>
      </c>
      <c r="B671">
        <f>IF(SIGN('Signal Verification0'!AQ671)=SIGN('Signal Verification1'!AQ671),IF(COUNTIF(B664:B670,2)&gt;0,1,0),2)</f>
        <v>0</v>
      </c>
      <c r="C671">
        <f>IF(AND(ABS('Signal Verification0'!AG671)&gt;0,ABS('Signal Verification1'!AG671)&gt;0),IF('Signal Verification0'!AG671&gt;'Signal Verification1'!AG671,IF(ABS('Signal Verification0'!AG670)-ABS('Signal Verification1'!AG671)&gt;Constants!$B$14,IF(AND(ABS(MAX('Signal Verification0'!AG471:AG671)-'Signal Verification0'!AG671)&lt;Constants!$B$15,ABS(MIN('Signal Verification0'!AG471:AG671)-'Signal Verification0'!AG671)&lt;Constants!$B$15),2,IF(D671&gt;0,1,0)),IF(D671&gt;0,1,0)),IF(ABS('Signal Verification1'!AG670)-ABS('Signal Verification0'!AG671)&gt;Constants!$B$14,IF(AND(ABS(MAX('Signal Verification1'!AG471:AG671)-'Signal Verification1'!AG671)&lt;Constants!$B$15,ABS(MIN('Signal Verification1'!AG471:AG671)-'Signal Verification1'!AG671)&lt;Constants!$B$15),2,IF(D671&gt;0,1,0)),IF(D671&gt;0,1,0))),IF(D671&gt;0,1,0))</f>
        <v>2</v>
      </c>
      <c r="D671">
        <f>IF(C670=2,ROUND(5*1000/Constants!$B$11,0),IF(D670&gt;0,D670-1,0))</f>
        <v>100</v>
      </c>
      <c r="E671">
        <f>IF(COUNTIF($D$3:D671,2)&gt;(Constants!$B$16*(1000/150)),2,0)</f>
        <v>0</v>
      </c>
      <c r="F671">
        <f t="shared" si="10"/>
        <v>0</v>
      </c>
      <c r="G671">
        <f>IF(ABS('Signal Verification0'!AT671-'Signal Verification1'!AT671)&gt;Constants!$B$17,2,IF(H671&gt;0,1,0))</f>
        <v>2</v>
      </c>
      <c r="H671">
        <f>IF(G670=2,ROUND(Constants!$B$18*(1000/150),0),IF(H670&gt;0,H670-1,0))</f>
        <v>7</v>
      </c>
    </row>
    <row r="672" spans="1:8">
      <c r="A672">
        <v>669</v>
      </c>
      <c r="B672">
        <f>IF(SIGN('Signal Verification0'!AQ672)=SIGN('Signal Verification1'!AQ672),IF(COUNTIF(B665:B671,2)&gt;0,1,0),2)</f>
        <v>0</v>
      </c>
      <c r="C672">
        <f>IF(AND(ABS('Signal Verification0'!AG672)&gt;0,ABS('Signal Verification1'!AG672)&gt;0),IF('Signal Verification0'!AG672&gt;'Signal Verification1'!AG672,IF(ABS('Signal Verification0'!AG671)-ABS('Signal Verification1'!AG672)&gt;Constants!$B$14,IF(AND(ABS(MAX('Signal Verification0'!AG472:AG672)-'Signal Verification0'!AG672)&lt;Constants!$B$15,ABS(MIN('Signal Verification0'!AG472:AG672)-'Signal Verification0'!AG672)&lt;Constants!$B$15),2,IF(D672&gt;0,1,0)),IF(D672&gt;0,1,0)),IF(ABS('Signal Verification1'!AG671)-ABS('Signal Verification0'!AG672)&gt;Constants!$B$14,IF(AND(ABS(MAX('Signal Verification1'!AG472:AG672)-'Signal Verification1'!AG672)&lt;Constants!$B$15,ABS(MIN('Signal Verification1'!AG472:AG672)-'Signal Verification1'!AG672)&lt;Constants!$B$15),2,IF(D672&gt;0,1,0)),IF(D672&gt;0,1,0))),IF(D672&gt;0,1,0))</f>
        <v>2</v>
      </c>
      <c r="D672">
        <f>IF(C671=2,ROUND(5*1000/Constants!$B$11,0),IF(D671&gt;0,D671-1,0))</f>
        <v>100</v>
      </c>
      <c r="E672">
        <f>IF(COUNTIF($D$3:D672,2)&gt;(Constants!$B$16*(1000/150)),2,0)</f>
        <v>0</v>
      </c>
      <c r="F672">
        <f t="shared" si="10"/>
        <v>0</v>
      </c>
      <c r="G672">
        <f>IF(ABS('Signal Verification0'!AT672-'Signal Verification1'!AT672)&gt;Constants!$B$17,2,IF(H672&gt;0,1,0))</f>
        <v>2</v>
      </c>
      <c r="H672">
        <f>IF(G671=2,ROUND(Constants!$B$18*(1000/150),0),IF(H671&gt;0,H671-1,0))</f>
        <v>7</v>
      </c>
    </row>
    <row r="673" spans="1:8">
      <c r="A673">
        <v>670</v>
      </c>
      <c r="B673">
        <f>IF(SIGN('Signal Verification0'!AQ673)=SIGN('Signal Verification1'!AQ673),IF(COUNTIF(B666:B672,2)&gt;0,1,0),2)</f>
        <v>0</v>
      </c>
      <c r="C673">
        <f>IF(AND(ABS('Signal Verification0'!AG673)&gt;0,ABS('Signal Verification1'!AG673)&gt;0),IF('Signal Verification0'!AG673&gt;'Signal Verification1'!AG673,IF(ABS('Signal Verification0'!AG672)-ABS('Signal Verification1'!AG673)&gt;Constants!$B$14,IF(AND(ABS(MAX('Signal Verification0'!AG473:AG673)-'Signal Verification0'!AG673)&lt;Constants!$B$15,ABS(MIN('Signal Verification0'!AG473:AG673)-'Signal Verification0'!AG673)&lt;Constants!$B$15),2,IF(D673&gt;0,1,0)),IF(D673&gt;0,1,0)),IF(ABS('Signal Verification1'!AG672)-ABS('Signal Verification0'!AG673)&gt;Constants!$B$14,IF(AND(ABS(MAX('Signal Verification1'!AG473:AG673)-'Signal Verification1'!AG673)&lt;Constants!$B$15,ABS(MIN('Signal Verification1'!AG473:AG673)-'Signal Verification1'!AG673)&lt;Constants!$B$15),2,IF(D673&gt;0,1,0)),IF(D673&gt;0,1,0))),IF(D673&gt;0,1,0))</f>
        <v>2</v>
      </c>
      <c r="D673">
        <f>IF(C672=2,ROUND(5*1000/Constants!$B$11,0),IF(D672&gt;0,D672-1,0))</f>
        <v>100</v>
      </c>
      <c r="E673">
        <f>IF(COUNTIF($D$3:D673,2)&gt;(Constants!$B$16*(1000/150)),2,0)</f>
        <v>0</v>
      </c>
      <c r="F673">
        <f t="shared" si="10"/>
        <v>0</v>
      </c>
      <c r="G673">
        <f>IF(ABS('Signal Verification0'!AT673-'Signal Verification1'!AT673)&gt;Constants!$B$17,2,IF(H673&gt;0,1,0))</f>
        <v>2</v>
      </c>
      <c r="H673">
        <f>IF(G672=2,ROUND(Constants!$B$18*(1000/150),0),IF(H672&gt;0,H672-1,0))</f>
        <v>7</v>
      </c>
    </row>
    <row r="674" spans="1:8">
      <c r="A674">
        <v>671</v>
      </c>
      <c r="B674">
        <f>IF(SIGN('Signal Verification0'!AQ674)=SIGN('Signal Verification1'!AQ674),IF(COUNTIF(B667:B673,2)&gt;0,1,0),2)</f>
        <v>0</v>
      </c>
      <c r="C674">
        <f>IF(AND(ABS('Signal Verification0'!AG674)&gt;0,ABS('Signal Verification1'!AG674)&gt;0),IF('Signal Verification0'!AG674&gt;'Signal Verification1'!AG674,IF(ABS('Signal Verification0'!AG673)-ABS('Signal Verification1'!AG674)&gt;Constants!$B$14,IF(AND(ABS(MAX('Signal Verification0'!AG474:AG674)-'Signal Verification0'!AG674)&lt;Constants!$B$15,ABS(MIN('Signal Verification0'!AG474:AG674)-'Signal Verification0'!AG674)&lt;Constants!$B$15),2,IF(D674&gt;0,1,0)),IF(D674&gt;0,1,0)),IF(ABS('Signal Verification1'!AG673)-ABS('Signal Verification0'!AG674)&gt;Constants!$B$14,IF(AND(ABS(MAX('Signal Verification1'!AG474:AG674)-'Signal Verification1'!AG674)&lt;Constants!$B$15,ABS(MIN('Signal Verification1'!AG474:AG674)-'Signal Verification1'!AG674)&lt;Constants!$B$15),2,IF(D674&gt;0,1,0)),IF(D674&gt;0,1,0))),IF(D674&gt;0,1,0))</f>
        <v>2</v>
      </c>
      <c r="D674">
        <f>IF(C673=2,ROUND(5*1000/Constants!$B$11,0),IF(D673&gt;0,D673-1,0))</f>
        <v>100</v>
      </c>
      <c r="E674">
        <f>IF(COUNTIF($D$3:D674,2)&gt;(Constants!$B$16*(1000/150)),2,0)</f>
        <v>0</v>
      </c>
      <c r="F674">
        <f t="shared" si="10"/>
        <v>0</v>
      </c>
      <c r="G674">
        <f>IF(ABS('Signal Verification0'!AT674-'Signal Verification1'!AT674)&gt;Constants!$B$17,2,IF(H674&gt;0,1,0))</f>
        <v>2</v>
      </c>
      <c r="H674">
        <f>IF(G673=2,ROUND(Constants!$B$18*(1000/150),0),IF(H673&gt;0,H673-1,0))</f>
        <v>7</v>
      </c>
    </row>
    <row r="675" spans="1:8">
      <c r="A675">
        <v>672</v>
      </c>
      <c r="B675">
        <f>IF(SIGN('Signal Verification0'!AQ675)=SIGN('Signal Verification1'!AQ675),IF(COUNTIF(B668:B674,2)&gt;0,1,0),2)</f>
        <v>0</v>
      </c>
      <c r="C675">
        <f>IF(AND(ABS('Signal Verification0'!AG675)&gt;0,ABS('Signal Verification1'!AG675)&gt;0),IF('Signal Verification0'!AG675&gt;'Signal Verification1'!AG675,IF(ABS('Signal Verification0'!AG674)-ABS('Signal Verification1'!AG675)&gt;Constants!$B$14,IF(AND(ABS(MAX('Signal Verification0'!AG475:AG675)-'Signal Verification0'!AG675)&lt;Constants!$B$15,ABS(MIN('Signal Verification0'!AG475:AG675)-'Signal Verification0'!AG675)&lt;Constants!$B$15),2,IF(D675&gt;0,1,0)),IF(D675&gt;0,1,0)),IF(ABS('Signal Verification1'!AG674)-ABS('Signal Verification0'!AG675)&gt;Constants!$B$14,IF(AND(ABS(MAX('Signal Verification1'!AG475:AG675)-'Signal Verification1'!AG675)&lt;Constants!$B$15,ABS(MIN('Signal Verification1'!AG475:AG675)-'Signal Verification1'!AG675)&lt;Constants!$B$15),2,IF(D675&gt;0,1,0)),IF(D675&gt;0,1,0))),IF(D675&gt;0,1,0))</f>
        <v>2</v>
      </c>
      <c r="D675">
        <f>IF(C674=2,ROUND(5*1000/Constants!$B$11,0),IF(D674&gt;0,D674-1,0))</f>
        <v>100</v>
      </c>
      <c r="E675">
        <f>IF(COUNTIF($D$3:D675,2)&gt;(Constants!$B$16*(1000/150)),2,0)</f>
        <v>0</v>
      </c>
      <c r="F675">
        <f t="shared" si="10"/>
        <v>0</v>
      </c>
      <c r="G675">
        <f>IF(ABS('Signal Verification0'!AT675-'Signal Verification1'!AT675)&gt;Constants!$B$17,2,IF(H675&gt;0,1,0))</f>
        <v>2</v>
      </c>
      <c r="H675">
        <f>IF(G674=2,ROUND(Constants!$B$18*(1000/150),0),IF(H674&gt;0,H674-1,0))</f>
        <v>7</v>
      </c>
    </row>
    <row r="676" spans="1:8">
      <c r="A676">
        <v>673</v>
      </c>
      <c r="B676">
        <f>IF(SIGN('Signal Verification0'!AQ676)=SIGN('Signal Verification1'!AQ676),IF(COUNTIF(B669:B675,2)&gt;0,1,0),2)</f>
        <v>0</v>
      </c>
      <c r="C676">
        <f>IF(AND(ABS('Signal Verification0'!AG676)&gt;0,ABS('Signal Verification1'!AG676)&gt;0),IF('Signal Verification0'!AG676&gt;'Signal Verification1'!AG676,IF(ABS('Signal Verification0'!AG675)-ABS('Signal Verification1'!AG676)&gt;Constants!$B$14,IF(AND(ABS(MAX('Signal Verification0'!AG476:AG676)-'Signal Verification0'!AG676)&lt;Constants!$B$15,ABS(MIN('Signal Verification0'!AG476:AG676)-'Signal Verification0'!AG676)&lt;Constants!$B$15),2,IF(D676&gt;0,1,0)),IF(D676&gt;0,1,0)),IF(ABS('Signal Verification1'!AG675)-ABS('Signal Verification0'!AG676)&gt;Constants!$B$14,IF(AND(ABS(MAX('Signal Verification1'!AG476:AG676)-'Signal Verification1'!AG676)&lt;Constants!$B$15,ABS(MIN('Signal Verification1'!AG476:AG676)-'Signal Verification1'!AG676)&lt;Constants!$B$15),2,IF(D676&gt;0,1,0)),IF(D676&gt;0,1,0))),IF(D676&gt;0,1,0))</f>
        <v>2</v>
      </c>
      <c r="D676">
        <f>IF(C675=2,ROUND(5*1000/Constants!$B$11,0),IF(D675&gt;0,D675-1,0))</f>
        <v>100</v>
      </c>
      <c r="E676">
        <f>IF(COUNTIF($D$3:D676,2)&gt;(Constants!$B$16*(1000/150)),2,0)</f>
        <v>0</v>
      </c>
      <c r="F676">
        <f t="shared" si="10"/>
        <v>0</v>
      </c>
      <c r="G676">
        <f>IF(ABS('Signal Verification0'!AT676-'Signal Verification1'!AT676)&gt;Constants!$B$17,2,IF(H676&gt;0,1,0))</f>
        <v>2</v>
      </c>
      <c r="H676">
        <f>IF(G675=2,ROUND(Constants!$B$18*(1000/150),0),IF(H675&gt;0,H675-1,0))</f>
        <v>7</v>
      </c>
    </row>
    <row r="677" spans="1:8">
      <c r="A677">
        <v>674</v>
      </c>
      <c r="B677">
        <f>IF(SIGN('Signal Verification0'!AQ677)=SIGN('Signal Verification1'!AQ677),IF(COUNTIF(B670:B676,2)&gt;0,1,0),2)</f>
        <v>0</v>
      </c>
      <c r="C677">
        <f>IF(AND(ABS('Signal Verification0'!AG677)&gt;0,ABS('Signal Verification1'!AG677)&gt;0),IF('Signal Verification0'!AG677&gt;'Signal Verification1'!AG677,IF(ABS('Signal Verification0'!AG676)-ABS('Signal Verification1'!AG677)&gt;Constants!$B$14,IF(AND(ABS(MAX('Signal Verification0'!AG477:AG677)-'Signal Verification0'!AG677)&lt;Constants!$B$15,ABS(MIN('Signal Verification0'!AG477:AG677)-'Signal Verification0'!AG677)&lt;Constants!$B$15),2,IF(D677&gt;0,1,0)),IF(D677&gt;0,1,0)),IF(ABS('Signal Verification1'!AG676)-ABS('Signal Verification0'!AG677)&gt;Constants!$B$14,IF(AND(ABS(MAX('Signal Verification1'!AG477:AG677)-'Signal Verification1'!AG677)&lt;Constants!$B$15,ABS(MIN('Signal Verification1'!AG477:AG677)-'Signal Verification1'!AG677)&lt;Constants!$B$15),2,IF(D677&gt;0,1,0)),IF(D677&gt;0,1,0))),IF(D677&gt;0,1,0))</f>
        <v>2</v>
      </c>
      <c r="D677">
        <f>IF(C676=2,ROUND(5*1000/Constants!$B$11,0),IF(D676&gt;0,D676-1,0))</f>
        <v>100</v>
      </c>
      <c r="E677">
        <f>IF(COUNTIF($D$3:D677,2)&gt;(Constants!$B$16*(1000/150)),2,0)</f>
        <v>0</v>
      </c>
      <c r="F677">
        <f t="shared" si="10"/>
        <v>0</v>
      </c>
      <c r="G677">
        <f>IF(ABS('Signal Verification0'!AT677-'Signal Verification1'!AT677)&gt;Constants!$B$17,2,IF(H677&gt;0,1,0))</f>
        <v>2</v>
      </c>
      <c r="H677">
        <f>IF(G676=2,ROUND(Constants!$B$18*(1000/150),0),IF(H676&gt;0,H676-1,0))</f>
        <v>7</v>
      </c>
    </row>
    <row r="678" spans="1:8">
      <c r="A678">
        <v>675</v>
      </c>
      <c r="B678">
        <f>IF(SIGN('Signal Verification0'!AQ678)=SIGN('Signal Verification1'!AQ678),IF(COUNTIF(B671:B677,2)&gt;0,1,0),2)</f>
        <v>0</v>
      </c>
      <c r="C678">
        <f>IF(AND(ABS('Signal Verification0'!AG678)&gt;0,ABS('Signal Verification1'!AG678)&gt;0),IF('Signal Verification0'!AG678&gt;'Signal Verification1'!AG678,IF(ABS('Signal Verification0'!AG677)-ABS('Signal Verification1'!AG678)&gt;Constants!$B$14,IF(AND(ABS(MAX('Signal Verification0'!AG478:AG678)-'Signal Verification0'!AG678)&lt;Constants!$B$15,ABS(MIN('Signal Verification0'!AG478:AG678)-'Signal Verification0'!AG678)&lt;Constants!$B$15),2,IF(D678&gt;0,1,0)),IF(D678&gt;0,1,0)),IF(ABS('Signal Verification1'!AG677)-ABS('Signal Verification0'!AG678)&gt;Constants!$B$14,IF(AND(ABS(MAX('Signal Verification1'!AG478:AG678)-'Signal Verification1'!AG678)&lt;Constants!$B$15,ABS(MIN('Signal Verification1'!AG478:AG678)-'Signal Verification1'!AG678)&lt;Constants!$B$15),2,IF(D678&gt;0,1,0)),IF(D678&gt;0,1,0))),IF(D678&gt;0,1,0))</f>
        <v>2</v>
      </c>
      <c r="D678">
        <f>IF(C677=2,ROUND(5*1000/Constants!$B$11,0),IF(D677&gt;0,D677-1,0))</f>
        <v>100</v>
      </c>
      <c r="E678">
        <f>IF(COUNTIF($D$3:D678,2)&gt;(Constants!$B$16*(1000/150)),2,0)</f>
        <v>0</v>
      </c>
      <c r="F678">
        <f t="shared" si="10"/>
        <v>0</v>
      </c>
      <c r="G678">
        <f>IF(ABS('Signal Verification0'!AT678-'Signal Verification1'!AT678)&gt;Constants!$B$17,2,IF(H678&gt;0,1,0))</f>
        <v>2</v>
      </c>
      <c r="H678">
        <f>IF(G677=2,ROUND(Constants!$B$18*(1000/150),0),IF(H677&gt;0,H677-1,0))</f>
        <v>7</v>
      </c>
    </row>
    <row r="679" spans="1:8">
      <c r="A679">
        <v>676</v>
      </c>
      <c r="B679">
        <f>IF(SIGN('Signal Verification0'!AQ679)=SIGN('Signal Verification1'!AQ679),IF(COUNTIF(B672:B678,2)&gt;0,1,0),2)</f>
        <v>0</v>
      </c>
      <c r="C679">
        <f>IF(AND(ABS('Signal Verification0'!AG679)&gt;0,ABS('Signal Verification1'!AG679)&gt;0),IF('Signal Verification0'!AG679&gt;'Signal Verification1'!AG679,IF(ABS('Signal Verification0'!AG678)-ABS('Signal Verification1'!AG679)&gt;Constants!$B$14,IF(AND(ABS(MAX('Signal Verification0'!AG479:AG679)-'Signal Verification0'!AG679)&lt;Constants!$B$15,ABS(MIN('Signal Verification0'!AG479:AG679)-'Signal Verification0'!AG679)&lt;Constants!$B$15),2,IF(D679&gt;0,1,0)),IF(D679&gt;0,1,0)),IF(ABS('Signal Verification1'!AG678)-ABS('Signal Verification0'!AG679)&gt;Constants!$B$14,IF(AND(ABS(MAX('Signal Verification1'!AG479:AG679)-'Signal Verification1'!AG679)&lt;Constants!$B$15,ABS(MIN('Signal Verification1'!AG479:AG679)-'Signal Verification1'!AG679)&lt;Constants!$B$15),2,IF(D679&gt;0,1,0)),IF(D679&gt;0,1,0))),IF(D679&gt;0,1,0))</f>
        <v>2</v>
      </c>
      <c r="D679">
        <f>IF(C678=2,ROUND(5*1000/Constants!$B$11,0),IF(D678&gt;0,D678-1,0))</f>
        <v>100</v>
      </c>
      <c r="E679">
        <f>IF(COUNTIF($D$3:D679,2)&gt;(Constants!$B$16*(1000/150)),2,0)</f>
        <v>0</v>
      </c>
      <c r="F679">
        <f t="shared" si="10"/>
        <v>0</v>
      </c>
      <c r="G679">
        <f>IF(ABS('Signal Verification0'!AT679-'Signal Verification1'!AT679)&gt;Constants!$B$17,2,IF(H679&gt;0,1,0))</f>
        <v>2</v>
      </c>
      <c r="H679">
        <f>IF(G678=2,ROUND(Constants!$B$18*(1000/150),0),IF(H678&gt;0,H678-1,0))</f>
        <v>7</v>
      </c>
    </row>
    <row r="680" spans="1:8">
      <c r="A680">
        <v>677</v>
      </c>
      <c r="B680">
        <f>IF(SIGN('Signal Verification0'!AQ680)=SIGN('Signal Verification1'!AQ680),IF(COUNTIF(B673:B679,2)&gt;0,1,0),2)</f>
        <v>0</v>
      </c>
      <c r="C680">
        <f>IF(AND(ABS('Signal Verification0'!AG680)&gt;0,ABS('Signal Verification1'!AG680)&gt;0),IF('Signal Verification0'!AG680&gt;'Signal Verification1'!AG680,IF(ABS('Signal Verification0'!AG679)-ABS('Signal Verification1'!AG680)&gt;Constants!$B$14,IF(AND(ABS(MAX('Signal Verification0'!AG480:AG680)-'Signal Verification0'!AG680)&lt;Constants!$B$15,ABS(MIN('Signal Verification0'!AG480:AG680)-'Signal Verification0'!AG680)&lt;Constants!$B$15),2,IF(D680&gt;0,1,0)),IF(D680&gt;0,1,0)),IF(ABS('Signal Verification1'!AG679)-ABS('Signal Verification0'!AG680)&gt;Constants!$B$14,IF(AND(ABS(MAX('Signal Verification1'!AG480:AG680)-'Signal Verification1'!AG680)&lt;Constants!$B$15,ABS(MIN('Signal Verification1'!AG480:AG680)-'Signal Verification1'!AG680)&lt;Constants!$B$15),2,IF(D680&gt;0,1,0)),IF(D680&gt;0,1,0))),IF(D680&gt;0,1,0))</f>
        <v>2</v>
      </c>
      <c r="D680">
        <f>IF(C679=2,ROUND(5*1000/Constants!$B$11,0),IF(D679&gt;0,D679-1,0))</f>
        <v>100</v>
      </c>
      <c r="E680">
        <f>IF(COUNTIF($D$3:D680,2)&gt;(Constants!$B$16*(1000/150)),2,0)</f>
        <v>0</v>
      </c>
      <c r="F680">
        <f t="shared" si="10"/>
        <v>0</v>
      </c>
      <c r="G680">
        <f>IF(ABS('Signal Verification0'!AT680-'Signal Verification1'!AT680)&gt;Constants!$B$17,2,IF(H680&gt;0,1,0))</f>
        <v>2</v>
      </c>
      <c r="H680">
        <f>IF(G679=2,ROUND(Constants!$B$18*(1000/150),0),IF(H679&gt;0,H679-1,0))</f>
        <v>7</v>
      </c>
    </row>
    <row r="681" spans="1:8">
      <c r="A681">
        <v>678</v>
      </c>
      <c r="B681">
        <f>IF(SIGN('Signal Verification0'!AQ681)=SIGN('Signal Verification1'!AQ681),IF(COUNTIF(B674:B680,2)&gt;0,1,0),2)</f>
        <v>0</v>
      </c>
      <c r="C681">
        <f>IF(AND(ABS('Signal Verification0'!AG681)&gt;0,ABS('Signal Verification1'!AG681)&gt;0),IF('Signal Verification0'!AG681&gt;'Signal Verification1'!AG681,IF(ABS('Signal Verification0'!AG680)-ABS('Signal Verification1'!AG681)&gt;Constants!$B$14,IF(AND(ABS(MAX('Signal Verification0'!AG481:AG681)-'Signal Verification0'!AG681)&lt;Constants!$B$15,ABS(MIN('Signal Verification0'!AG481:AG681)-'Signal Verification0'!AG681)&lt;Constants!$B$15),2,IF(D681&gt;0,1,0)),IF(D681&gt;0,1,0)),IF(ABS('Signal Verification1'!AG680)-ABS('Signal Verification0'!AG681)&gt;Constants!$B$14,IF(AND(ABS(MAX('Signal Verification1'!AG481:AG681)-'Signal Verification1'!AG681)&lt;Constants!$B$15,ABS(MIN('Signal Verification1'!AG481:AG681)-'Signal Verification1'!AG681)&lt;Constants!$B$15),2,IF(D681&gt;0,1,0)),IF(D681&gt;0,1,0))),IF(D681&gt;0,1,0))</f>
        <v>2</v>
      </c>
      <c r="D681">
        <f>IF(C680=2,ROUND(5*1000/Constants!$B$11,0),IF(D680&gt;0,D680-1,0))</f>
        <v>100</v>
      </c>
      <c r="E681">
        <f>IF(COUNTIF($D$3:D681,2)&gt;(Constants!$B$16*(1000/150)),2,0)</f>
        <v>0</v>
      </c>
      <c r="F681">
        <f t="shared" si="10"/>
        <v>0</v>
      </c>
      <c r="G681">
        <f>IF(ABS('Signal Verification0'!AT681-'Signal Verification1'!AT681)&gt;Constants!$B$17,2,IF(H681&gt;0,1,0))</f>
        <v>2</v>
      </c>
      <c r="H681">
        <f>IF(G680=2,ROUND(Constants!$B$18*(1000/150),0),IF(H680&gt;0,H680-1,0))</f>
        <v>7</v>
      </c>
    </row>
    <row r="682" spans="1:8">
      <c r="A682">
        <v>679</v>
      </c>
      <c r="B682">
        <f>IF(SIGN('Signal Verification0'!AQ682)=SIGN('Signal Verification1'!AQ682),IF(COUNTIF(B675:B681,2)&gt;0,1,0),2)</f>
        <v>0</v>
      </c>
      <c r="C682">
        <f>IF(AND(ABS('Signal Verification0'!AG682)&gt;0,ABS('Signal Verification1'!AG682)&gt;0),IF('Signal Verification0'!AG682&gt;'Signal Verification1'!AG682,IF(ABS('Signal Verification0'!AG681)-ABS('Signal Verification1'!AG682)&gt;Constants!$B$14,IF(AND(ABS(MAX('Signal Verification0'!AG482:AG682)-'Signal Verification0'!AG682)&lt;Constants!$B$15,ABS(MIN('Signal Verification0'!AG482:AG682)-'Signal Verification0'!AG682)&lt;Constants!$B$15),2,IF(D682&gt;0,1,0)),IF(D682&gt;0,1,0)),IF(ABS('Signal Verification1'!AG681)-ABS('Signal Verification0'!AG682)&gt;Constants!$B$14,IF(AND(ABS(MAX('Signal Verification1'!AG482:AG682)-'Signal Verification1'!AG682)&lt;Constants!$B$15,ABS(MIN('Signal Verification1'!AG482:AG682)-'Signal Verification1'!AG682)&lt;Constants!$B$15),2,IF(D682&gt;0,1,0)),IF(D682&gt;0,1,0))),IF(D682&gt;0,1,0))</f>
        <v>2</v>
      </c>
      <c r="D682">
        <f>IF(C681=2,ROUND(5*1000/Constants!$B$11,0),IF(D681&gt;0,D681-1,0))</f>
        <v>100</v>
      </c>
      <c r="E682">
        <f>IF(COUNTIF($D$3:D682,2)&gt;(Constants!$B$16*(1000/150)),2,0)</f>
        <v>0</v>
      </c>
      <c r="F682">
        <f t="shared" si="10"/>
        <v>0</v>
      </c>
      <c r="G682">
        <f>IF(ABS('Signal Verification0'!AT682-'Signal Verification1'!AT682)&gt;Constants!$B$17,2,IF(H682&gt;0,1,0))</f>
        <v>2</v>
      </c>
      <c r="H682">
        <f>IF(G681=2,ROUND(Constants!$B$18*(1000/150),0),IF(H681&gt;0,H681-1,0))</f>
        <v>7</v>
      </c>
    </row>
    <row r="683" spans="1:8">
      <c r="A683">
        <v>680</v>
      </c>
      <c r="B683">
        <f>IF(SIGN('Signal Verification0'!AQ683)=SIGN('Signal Verification1'!AQ683),IF(COUNTIF(B676:B682,2)&gt;0,1,0),2)</f>
        <v>0</v>
      </c>
      <c r="C683">
        <f>IF(AND(ABS('Signal Verification0'!AG683)&gt;0,ABS('Signal Verification1'!AG683)&gt;0),IF('Signal Verification0'!AG683&gt;'Signal Verification1'!AG683,IF(ABS('Signal Verification0'!AG682)-ABS('Signal Verification1'!AG683)&gt;Constants!$B$14,IF(AND(ABS(MAX('Signal Verification0'!AG483:AG683)-'Signal Verification0'!AG683)&lt;Constants!$B$15,ABS(MIN('Signal Verification0'!AG483:AG683)-'Signal Verification0'!AG683)&lt;Constants!$B$15),2,IF(D683&gt;0,1,0)),IF(D683&gt;0,1,0)),IF(ABS('Signal Verification1'!AG682)-ABS('Signal Verification0'!AG683)&gt;Constants!$B$14,IF(AND(ABS(MAX('Signal Verification1'!AG483:AG683)-'Signal Verification1'!AG683)&lt;Constants!$B$15,ABS(MIN('Signal Verification1'!AG483:AG683)-'Signal Verification1'!AG683)&lt;Constants!$B$15),2,IF(D683&gt;0,1,0)),IF(D683&gt;0,1,0))),IF(D683&gt;0,1,0))</f>
        <v>2</v>
      </c>
      <c r="D683">
        <f>IF(C682=2,ROUND(5*1000/Constants!$B$11,0),IF(D682&gt;0,D682-1,0))</f>
        <v>100</v>
      </c>
      <c r="E683">
        <f>IF(COUNTIF($D$3:D683,2)&gt;(Constants!$B$16*(1000/150)),2,0)</f>
        <v>0</v>
      </c>
      <c r="F683">
        <f t="shared" si="10"/>
        <v>0</v>
      </c>
      <c r="G683">
        <f>IF(ABS('Signal Verification0'!AT683-'Signal Verification1'!AT683)&gt;Constants!$B$17,2,IF(H683&gt;0,1,0))</f>
        <v>2</v>
      </c>
      <c r="H683">
        <f>IF(G682=2,ROUND(Constants!$B$18*(1000/150),0),IF(H682&gt;0,H682-1,0))</f>
        <v>7</v>
      </c>
    </row>
    <row r="684" spans="1:8">
      <c r="A684">
        <v>681</v>
      </c>
      <c r="B684">
        <f>IF(SIGN('Signal Verification0'!AQ684)=SIGN('Signal Verification1'!AQ684),IF(COUNTIF(B677:B683,2)&gt;0,1,0),2)</f>
        <v>0</v>
      </c>
      <c r="C684">
        <f>IF(AND(ABS('Signal Verification0'!AG684)&gt;0,ABS('Signal Verification1'!AG684)&gt;0),IF('Signal Verification0'!AG684&gt;'Signal Verification1'!AG684,IF(ABS('Signal Verification0'!AG683)-ABS('Signal Verification1'!AG684)&gt;Constants!$B$14,IF(AND(ABS(MAX('Signal Verification0'!AG484:AG684)-'Signal Verification0'!AG684)&lt;Constants!$B$15,ABS(MIN('Signal Verification0'!AG484:AG684)-'Signal Verification0'!AG684)&lt;Constants!$B$15),2,IF(D684&gt;0,1,0)),IF(D684&gt;0,1,0)),IF(ABS('Signal Verification1'!AG683)-ABS('Signal Verification0'!AG684)&gt;Constants!$B$14,IF(AND(ABS(MAX('Signal Verification1'!AG484:AG684)-'Signal Verification1'!AG684)&lt;Constants!$B$15,ABS(MIN('Signal Verification1'!AG484:AG684)-'Signal Verification1'!AG684)&lt;Constants!$B$15),2,IF(D684&gt;0,1,0)),IF(D684&gt;0,1,0))),IF(D684&gt;0,1,0))</f>
        <v>2</v>
      </c>
      <c r="D684">
        <f>IF(C683=2,ROUND(5*1000/Constants!$B$11,0),IF(D683&gt;0,D683-1,0))</f>
        <v>100</v>
      </c>
      <c r="E684">
        <f>IF(COUNTIF($D$3:D684,2)&gt;(Constants!$B$16*(1000/150)),2,0)</f>
        <v>0</v>
      </c>
      <c r="F684">
        <f t="shared" si="10"/>
        <v>0</v>
      </c>
      <c r="G684">
        <f>IF(ABS('Signal Verification0'!AT684-'Signal Verification1'!AT684)&gt;Constants!$B$17,2,IF(H684&gt;0,1,0))</f>
        <v>2</v>
      </c>
      <c r="H684">
        <f>IF(G683=2,ROUND(Constants!$B$18*(1000/150),0),IF(H683&gt;0,H683-1,0))</f>
        <v>7</v>
      </c>
    </row>
    <row r="685" spans="1:8">
      <c r="A685">
        <v>682</v>
      </c>
      <c r="B685">
        <f>IF(SIGN('Signal Verification0'!AQ685)=SIGN('Signal Verification1'!AQ685),IF(COUNTIF(B678:B684,2)&gt;0,1,0),2)</f>
        <v>0</v>
      </c>
      <c r="C685">
        <f>IF(AND(ABS('Signal Verification0'!AG685)&gt;0,ABS('Signal Verification1'!AG685)&gt;0),IF('Signal Verification0'!AG685&gt;'Signal Verification1'!AG685,IF(ABS('Signal Verification0'!AG684)-ABS('Signal Verification1'!AG685)&gt;Constants!$B$14,IF(AND(ABS(MAX('Signal Verification0'!AG485:AG685)-'Signal Verification0'!AG685)&lt;Constants!$B$15,ABS(MIN('Signal Verification0'!AG485:AG685)-'Signal Verification0'!AG685)&lt;Constants!$B$15),2,IF(D685&gt;0,1,0)),IF(D685&gt;0,1,0)),IF(ABS('Signal Verification1'!AG684)-ABS('Signal Verification0'!AG685)&gt;Constants!$B$14,IF(AND(ABS(MAX('Signal Verification1'!AG485:AG685)-'Signal Verification1'!AG685)&lt;Constants!$B$15,ABS(MIN('Signal Verification1'!AG485:AG685)-'Signal Verification1'!AG685)&lt;Constants!$B$15),2,IF(D685&gt;0,1,0)),IF(D685&gt;0,1,0))),IF(D685&gt;0,1,0))</f>
        <v>2</v>
      </c>
      <c r="D685">
        <f>IF(C684=2,ROUND(5*1000/Constants!$B$11,0),IF(D684&gt;0,D684-1,0))</f>
        <v>100</v>
      </c>
      <c r="E685">
        <f>IF(COUNTIF($D$3:D685,2)&gt;(Constants!$B$16*(1000/150)),2,0)</f>
        <v>0</v>
      </c>
      <c r="F685">
        <f t="shared" si="10"/>
        <v>0</v>
      </c>
      <c r="G685">
        <f>IF(ABS('Signal Verification0'!AT685-'Signal Verification1'!AT685)&gt;Constants!$B$17,2,IF(H685&gt;0,1,0))</f>
        <v>2</v>
      </c>
      <c r="H685">
        <f>IF(G684=2,ROUND(Constants!$B$18*(1000/150),0),IF(H684&gt;0,H684-1,0))</f>
        <v>7</v>
      </c>
    </row>
    <row r="686" spans="1:8">
      <c r="A686">
        <v>683</v>
      </c>
      <c r="B686">
        <f>IF(SIGN('Signal Verification0'!AQ686)=SIGN('Signal Verification1'!AQ686),IF(COUNTIF(B679:B685,2)&gt;0,1,0),2)</f>
        <v>0</v>
      </c>
      <c r="C686">
        <f>IF(AND(ABS('Signal Verification0'!AG686)&gt;0,ABS('Signal Verification1'!AG686)&gt;0),IF('Signal Verification0'!AG686&gt;'Signal Verification1'!AG686,IF(ABS('Signal Verification0'!AG685)-ABS('Signal Verification1'!AG686)&gt;Constants!$B$14,IF(AND(ABS(MAX('Signal Verification0'!AG486:AG686)-'Signal Verification0'!AG686)&lt;Constants!$B$15,ABS(MIN('Signal Verification0'!AG486:AG686)-'Signal Verification0'!AG686)&lt;Constants!$B$15),2,IF(D686&gt;0,1,0)),IF(D686&gt;0,1,0)),IF(ABS('Signal Verification1'!AG685)-ABS('Signal Verification0'!AG686)&gt;Constants!$B$14,IF(AND(ABS(MAX('Signal Verification1'!AG486:AG686)-'Signal Verification1'!AG686)&lt;Constants!$B$15,ABS(MIN('Signal Verification1'!AG486:AG686)-'Signal Verification1'!AG686)&lt;Constants!$B$15),2,IF(D686&gt;0,1,0)),IF(D686&gt;0,1,0))),IF(D686&gt;0,1,0))</f>
        <v>2</v>
      </c>
      <c r="D686">
        <f>IF(C685=2,ROUND(5*1000/Constants!$B$11,0),IF(D685&gt;0,D685-1,0))</f>
        <v>100</v>
      </c>
      <c r="E686">
        <f>IF(COUNTIF($D$3:D686,2)&gt;(Constants!$B$16*(1000/150)),2,0)</f>
        <v>0</v>
      </c>
      <c r="F686">
        <f t="shared" si="10"/>
        <v>0</v>
      </c>
      <c r="G686">
        <f>IF(ABS('Signal Verification0'!AT686-'Signal Verification1'!AT686)&gt;Constants!$B$17,2,IF(H686&gt;0,1,0))</f>
        <v>2</v>
      </c>
      <c r="H686">
        <f>IF(G685=2,ROUND(Constants!$B$18*(1000/150),0),IF(H685&gt;0,H685-1,0))</f>
        <v>7</v>
      </c>
    </row>
    <row r="687" spans="1:8">
      <c r="A687">
        <v>684</v>
      </c>
      <c r="B687">
        <f>IF(SIGN('Signal Verification0'!AQ687)=SIGN('Signal Verification1'!AQ687),IF(COUNTIF(B680:B686,2)&gt;0,1,0),2)</f>
        <v>0</v>
      </c>
      <c r="C687">
        <f>IF(AND(ABS('Signal Verification0'!AG687)&gt;0,ABS('Signal Verification1'!AG687)&gt;0),IF('Signal Verification0'!AG687&gt;'Signal Verification1'!AG687,IF(ABS('Signal Verification0'!AG686)-ABS('Signal Verification1'!AG687)&gt;Constants!$B$14,IF(AND(ABS(MAX('Signal Verification0'!AG487:AG687)-'Signal Verification0'!AG687)&lt;Constants!$B$15,ABS(MIN('Signal Verification0'!AG487:AG687)-'Signal Verification0'!AG687)&lt;Constants!$B$15),2,IF(D687&gt;0,1,0)),IF(D687&gt;0,1,0)),IF(ABS('Signal Verification1'!AG686)-ABS('Signal Verification0'!AG687)&gt;Constants!$B$14,IF(AND(ABS(MAX('Signal Verification1'!AG487:AG687)-'Signal Verification1'!AG687)&lt;Constants!$B$15,ABS(MIN('Signal Verification1'!AG487:AG687)-'Signal Verification1'!AG687)&lt;Constants!$B$15),2,IF(D687&gt;0,1,0)),IF(D687&gt;0,1,0))),IF(D687&gt;0,1,0))</f>
        <v>2</v>
      </c>
      <c r="D687">
        <f>IF(C686=2,ROUND(5*1000/Constants!$B$11,0),IF(D686&gt;0,D686-1,0))</f>
        <v>100</v>
      </c>
      <c r="E687">
        <f>IF(COUNTIF($D$3:D687,2)&gt;(Constants!$B$16*(1000/150)),2,0)</f>
        <v>0</v>
      </c>
      <c r="F687">
        <f t="shared" si="10"/>
        <v>0</v>
      </c>
      <c r="G687">
        <f>IF(ABS('Signal Verification0'!AT687-'Signal Verification1'!AT687)&gt;Constants!$B$17,2,IF(H687&gt;0,1,0))</f>
        <v>2</v>
      </c>
      <c r="H687">
        <f>IF(G686=2,ROUND(Constants!$B$18*(1000/150),0),IF(H686&gt;0,H686-1,0))</f>
        <v>7</v>
      </c>
    </row>
    <row r="688" spans="1:8">
      <c r="A688">
        <v>685</v>
      </c>
      <c r="B688">
        <f>IF(SIGN('Signal Verification0'!AQ688)=SIGN('Signal Verification1'!AQ688),IF(COUNTIF(B681:B687,2)&gt;0,1,0),2)</f>
        <v>0</v>
      </c>
      <c r="C688">
        <f>IF(AND(ABS('Signal Verification0'!AG688)&gt;0,ABS('Signal Verification1'!AG688)&gt;0),IF('Signal Verification0'!AG688&gt;'Signal Verification1'!AG688,IF(ABS('Signal Verification0'!AG687)-ABS('Signal Verification1'!AG688)&gt;Constants!$B$14,IF(AND(ABS(MAX('Signal Verification0'!AG488:AG688)-'Signal Verification0'!AG688)&lt;Constants!$B$15,ABS(MIN('Signal Verification0'!AG488:AG688)-'Signal Verification0'!AG688)&lt;Constants!$B$15),2,IF(D688&gt;0,1,0)),IF(D688&gt;0,1,0)),IF(ABS('Signal Verification1'!AG687)-ABS('Signal Verification0'!AG688)&gt;Constants!$B$14,IF(AND(ABS(MAX('Signal Verification1'!AG488:AG688)-'Signal Verification1'!AG688)&lt;Constants!$B$15,ABS(MIN('Signal Verification1'!AG488:AG688)-'Signal Verification1'!AG688)&lt;Constants!$B$15),2,IF(D688&gt;0,1,0)),IF(D688&gt;0,1,0))),IF(D688&gt;0,1,0))</f>
        <v>2</v>
      </c>
      <c r="D688">
        <f>IF(C687=2,ROUND(5*1000/Constants!$B$11,0),IF(D687&gt;0,D687-1,0))</f>
        <v>100</v>
      </c>
      <c r="E688">
        <f>IF(COUNTIF($D$3:D688,2)&gt;(Constants!$B$16*(1000/150)),2,0)</f>
        <v>0</v>
      </c>
      <c r="F688">
        <f t="shared" si="10"/>
        <v>0</v>
      </c>
      <c r="G688">
        <f>IF(ABS('Signal Verification0'!AT688-'Signal Verification1'!AT688)&gt;Constants!$B$17,2,IF(H688&gt;0,1,0))</f>
        <v>2</v>
      </c>
      <c r="H688">
        <f>IF(G687=2,ROUND(Constants!$B$18*(1000/150),0),IF(H687&gt;0,H687-1,0))</f>
        <v>7</v>
      </c>
    </row>
    <row r="689" spans="1:8">
      <c r="A689">
        <v>686</v>
      </c>
      <c r="B689">
        <f>IF(SIGN('Signal Verification0'!AQ689)=SIGN('Signal Verification1'!AQ689),IF(COUNTIF(B682:B688,2)&gt;0,1,0),2)</f>
        <v>0</v>
      </c>
      <c r="C689">
        <f>IF(AND(ABS('Signal Verification0'!AG689)&gt;0,ABS('Signal Verification1'!AG689)&gt;0),IF('Signal Verification0'!AG689&gt;'Signal Verification1'!AG689,IF(ABS('Signal Verification0'!AG688)-ABS('Signal Verification1'!AG689)&gt;Constants!$B$14,IF(AND(ABS(MAX('Signal Verification0'!AG489:AG689)-'Signal Verification0'!AG689)&lt;Constants!$B$15,ABS(MIN('Signal Verification0'!AG489:AG689)-'Signal Verification0'!AG689)&lt;Constants!$B$15),2,IF(D689&gt;0,1,0)),IF(D689&gt;0,1,0)),IF(ABS('Signal Verification1'!AG688)-ABS('Signal Verification0'!AG689)&gt;Constants!$B$14,IF(AND(ABS(MAX('Signal Verification1'!AG489:AG689)-'Signal Verification1'!AG689)&lt;Constants!$B$15,ABS(MIN('Signal Verification1'!AG489:AG689)-'Signal Verification1'!AG689)&lt;Constants!$B$15),2,IF(D689&gt;0,1,0)),IF(D689&gt;0,1,0))),IF(D689&gt;0,1,0))</f>
        <v>2</v>
      </c>
      <c r="D689">
        <f>IF(C688=2,ROUND(5*1000/Constants!$B$11,0),IF(D688&gt;0,D688-1,0))</f>
        <v>100</v>
      </c>
      <c r="E689">
        <f>IF(COUNTIF($D$3:D689,2)&gt;(Constants!$B$16*(1000/150)),2,0)</f>
        <v>0</v>
      </c>
      <c r="F689">
        <f t="shared" si="10"/>
        <v>0</v>
      </c>
      <c r="G689">
        <f>IF(ABS('Signal Verification0'!AT689-'Signal Verification1'!AT689)&gt;Constants!$B$17,2,IF(H689&gt;0,1,0))</f>
        <v>2</v>
      </c>
      <c r="H689">
        <f>IF(G688=2,ROUND(Constants!$B$18*(1000/150),0),IF(H688&gt;0,H688-1,0))</f>
        <v>7</v>
      </c>
    </row>
    <row r="690" spans="1:8">
      <c r="A690">
        <v>687</v>
      </c>
      <c r="B690">
        <f>IF(SIGN('Signal Verification0'!AQ690)=SIGN('Signal Verification1'!AQ690),IF(COUNTIF(B683:B689,2)&gt;0,1,0),2)</f>
        <v>0</v>
      </c>
      <c r="C690">
        <f>IF(AND(ABS('Signal Verification0'!AG690)&gt;0,ABS('Signal Verification1'!AG690)&gt;0),IF('Signal Verification0'!AG690&gt;'Signal Verification1'!AG690,IF(ABS('Signal Verification0'!AG689)-ABS('Signal Verification1'!AG690)&gt;Constants!$B$14,IF(AND(ABS(MAX('Signal Verification0'!AG490:AG690)-'Signal Verification0'!AG690)&lt;Constants!$B$15,ABS(MIN('Signal Verification0'!AG490:AG690)-'Signal Verification0'!AG690)&lt;Constants!$B$15),2,IF(D690&gt;0,1,0)),IF(D690&gt;0,1,0)),IF(ABS('Signal Verification1'!AG689)-ABS('Signal Verification0'!AG690)&gt;Constants!$B$14,IF(AND(ABS(MAX('Signal Verification1'!AG490:AG690)-'Signal Verification1'!AG690)&lt;Constants!$B$15,ABS(MIN('Signal Verification1'!AG490:AG690)-'Signal Verification1'!AG690)&lt;Constants!$B$15),2,IF(D690&gt;0,1,0)),IF(D690&gt;0,1,0))),IF(D690&gt;0,1,0))</f>
        <v>2</v>
      </c>
      <c r="D690">
        <f>IF(C689=2,ROUND(5*1000/Constants!$B$11,0),IF(D689&gt;0,D689-1,0))</f>
        <v>100</v>
      </c>
      <c r="E690">
        <f>IF(COUNTIF($D$3:D690,2)&gt;(Constants!$B$16*(1000/150)),2,0)</f>
        <v>0</v>
      </c>
      <c r="F690">
        <f t="shared" si="10"/>
        <v>0</v>
      </c>
      <c r="G690">
        <f>IF(ABS('Signal Verification0'!AT690-'Signal Verification1'!AT690)&gt;Constants!$B$17,2,IF(H690&gt;0,1,0))</f>
        <v>2</v>
      </c>
      <c r="H690">
        <f>IF(G689=2,ROUND(Constants!$B$18*(1000/150),0),IF(H689&gt;0,H689-1,0))</f>
        <v>7</v>
      </c>
    </row>
    <row r="691" spans="1:8">
      <c r="A691">
        <v>688</v>
      </c>
      <c r="B691">
        <f>IF(SIGN('Signal Verification0'!AQ691)=SIGN('Signal Verification1'!AQ691),IF(COUNTIF(B684:B690,2)&gt;0,1,0),2)</f>
        <v>0</v>
      </c>
      <c r="C691">
        <f>IF(AND(ABS('Signal Verification0'!AG691)&gt;0,ABS('Signal Verification1'!AG691)&gt;0),IF('Signal Verification0'!AG691&gt;'Signal Verification1'!AG691,IF(ABS('Signal Verification0'!AG690)-ABS('Signal Verification1'!AG691)&gt;Constants!$B$14,IF(AND(ABS(MAX('Signal Verification0'!AG491:AG691)-'Signal Verification0'!AG691)&lt;Constants!$B$15,ABS(MIN('Signal Verification0'!AG491:AG691)-'Signal Verification0'!AG691)&lt;Constants!$B$15),2,IF(D691&gt;0,1,0)),IF(D691&gt;0,1,0)),IF(ABS('Signal Verification1'!AG690)-ABS('Signal Verification0'!AG691)&gt;Constants!$B$14,IF(AND(ABS(MAX('Signal Verification1'!AG491:AG691)-'Signal Verification1'!AG691)&lt;Constants!$B$15,ABS(MIN('Signal Verification1'!AG491:AG691)-'Signal Verification1'!AG691)&lt;Constants!$B$15),2,IF(D691&gt;0,1,0)),IF(D691&gt;0,1,0))),IF(D691&gt;0,1,0))</f>
        <v>2</v>
      </c>
      <c r="D691">
        <f>IF(C690=2,ROUND(5*1000/Constants!$B$11,0),IF(D690&gt;0,D690-1,0))</f>
        <v>100</v>
      </c>
      <c r="E691">
        <f>IF(COUNTIF($D$3:D691,2)&gt;(Constants!$B$16*(1000/150)),2,0)</f>
        <v>0</v>
      </c>
      <c r="F691">
        <f t="shared" si="10"/>
        <v>0</v>
      </c>
      <c r="G691">
        <f>IF(ABS('Signal Verification0'!AT691-'Signal Verification1'!AT691)&gt;Constants!$B$17,2,IF(H691&gt;0,1,0))</f>
        <v>2</v>
      </c>
      <c r="H691">
        <f>IF(G690=2,ROUND(Constants!$B$18*(1000/150),0),IF(H690&gt;0,H690-1,0))</f>
        <v>7</v>
      </c>
    </row>
    <row r="692" spans="1:8">
      <c r="A692">
        <v>689</v>
      </c>
      <c r="B692">
        <f>IF(SIGN('Signal Verification0'!AQ692)=SIGN('Signal Verification1'!AQ692),IF(COUNTIF(B685:B691,2)&gt;0,1,0),2)</f>
        <v>0</v>
      </c>
      <c r="C692">
        <f>IF(AND(ABS('Signal Verification0'!AG692)&gt;0,ABS('Signal Verification1'!AG692)&gt;0),IF('Signal Verification0'!AG692&gt;'Signal Verification1'!AG692,IF(ABS('Signal Verification0'!AG691)-ABS('Signal Verification1'!AG692)&gt;Constants!$B$14,IF(AND(ABS(MAX('Signal Verification0'!AG492:AG692)-'Signal Verification0'!AG692)&lt;Constants!$B$15,ABS(MIN('Signal Verification0'!AG492:AG692)-'Signal Verification0'!AG692)&lt;Constants!$B$15),2,IF(D692&gt;0,1,0)),IF(D692&gt;0,1,0)),IF(ABS('Signal Verification1'!AG691)-ABS('Signal Verification0'!AG692)&gt;Constants!$B$14,IF(AND(ABS(MAX('Signal Verification1'!AG492:AG692)-'Signal Verification1'!AG692)&lt;Constants!$B$15,ABS(MIN('Signal Verification1'!AG492:AG692)-'Signal Verification1'!AG692)&lt;Constants!$B$15),2,IF(D692&gt;0,1,0)),IF(D692&gt;0,1,0))),IF(D692&gt;0,1,0))</f>
        <v>2</v>
      </c>
      <c r="D692">
        <f>IF(C691=2,ROUND(5*1000/Constants!$B$11,0),IF(D691&gt;0,D691-1,0))</f>
        <v>100</v>
      </c>
      <c r="E692">
        <f>IF(COUNTIF($D$3:D692,2)&gt;(Constants!$B$16*(1000/150)),2,0)</f>
        <v>0</v>
      </c>
      <c r="F692">
        <f t="shared" si="10"/>
        <v>0</v>
      </c>
      <c r="G692">
        <f>IF(ABS('Signal Verification0'!AT692-'Signal Verification1'!AT692)&gt;Constants!$B$17,2,IF(H692&gt;0,1,0))</f>
        <v>2</v>
      </c>
      <c r="H692">
        <f>IF(G691=2,ROUND(Constants!$B$18*(1000/150),0),IF(H691&gt;0,H691-1,0))</f>
        <v>7</v>
      </c>
    </row>
    <row r="693" spans="1:8">
      <c r="A693">
        <v>690</v>
      </c>
      <c r="B693">
        <f>IF(SIGN('Signal Verification0'!AQ693)=SIGN('Signal Verification1'!AQ693),IF(COUNTIF(B686:B692,2)&gt;0,1,0),2)</f>
        <v>0</v>
      </c>
      <c r="C693">
        <f>IF(AND(ABS('Signal Verification0'!AG693)&gt;0,ABS('Signal Verification1'!AG693)&gt;0),IF('Signal Verification0'!AG693&gt;'Signal Verification1'!AG693,IF(ABS('Signal Verification0'!AG692)-ABS('Signal Verification1'!AG693)&gt;Constants!$B$14,IF(AND(ABS(MAX('Signal Verification0'!AG493:AG693)-'Signal Verification0'!AG693)&lt;Constants!$B$15,ABS(MIN('Signal Verification0'!AG493:AG693)-'Signal Verification0'!AG693)&lt;Constants!$B$15),2,IF(D693&gt;0,1,0)),IF(D693&gt;0,1,0)),IF(ABS('Signal Verification1'!AG692)-ABS('Signal Verification0'!AG693)&gt;Constants!$B$14,IF(AND(ABS(MAX('Signal Verification1'!AG493:AG693)-'Signal Verification1'!AG693)&lt;Constants!$B$15,ABS(MIN('Signal Verification1'!AG493:AG693)-'Signal Verification1'!AG693)&lt;Constants!$B$15),2,IF(D693&gt;0,1,0)),IF(D693&gt;0,1,0))),IF(D693&gt;0,1,0))</f>
        <v>2</v>
      </c>
      <c r="D693">
        <f>IF(C692=2,ROUND(5*1000/Constants!$B$11,0),IF(D692&gt;0,D692-1,0))</f>
        <v>100</v>
      </c>
      <c r="E693">
        <f>IF(COUNTIF($D$3:D693,2)&gt;(Constants!$B$16*(1000/150)),2,0)</f>
        <v>0</v>
      </c>
      <c r="F693">
        <f t="shared" si="10"/>
        <v>0</v>
      </c>
      <c r="G693">
        <f>IF(ABS('Signal Verification0'!AT693-'Signal Verification1'!AT693)&gt;Constants!$B$17,2,IF(H693&gt;0,1,0))</f>
        <v>2</v>
      </c>
      <c r="H693">
        <f>IF(G692=2,ROUND(Constants!$B$18*(1000/150),0),IF(H692&gt;0,H692-1,0))</f>
        <v>7</v>
      </c>
    </row>
    <row r="694" spans="1:8">
      <c r="A694">
        <v>691</v>
      </c>
      <c r="B694">
        <f>IF(SIGN('Signal Verification0'!AQ694)=SIGN('Signal Verification1'!AQ694),IF(COUNTIF(B687:B693,2)&gt;0,1,0),2)</f>
        <v>0</v>
      </c>
      <c r="C694">
        <f>IF(AND(ABS('Signal Verification0'!AG694)&gt;0,ABS('Signal Verification1'!AG694)&gt;0),IF('Signal Verification0'!AG694&gt;'Signal Verification1'!AG694,IF(ABS('Signal Verification0'!AG693)-ABS('Signal Verification1'!AG694)&gt;Constants!$B$14,IF(AND(ABS(MAX('Signal Verification0'!AG494:AG694)-'Signal Verification0'!AG694)&lt;Constants!$B$15,ABS(MIN('Signal Verification0'!AG494:AG694)-'Signal Verification0'!AG694)&lt;Constants!$B$15),2,IF(D694&gt;0,1,0)),IF(D694&gt;0,1,0)),IF(ABS('Signal Verification1'!AG693)-ABS('Signal Verification0'!AG694)&gt;Constants!$B$14,IF(AND(ABS(MAX('Signal Verification1'!AG494:AG694)-'Signal Verification1'!AG694)&lt;Constants!$B$15,ABS(MIN('Signal Verification1'!AG494:AG694)-'Signal Verification1'!AG694)&lt;Constants!$B$15),2,IF(D694&gt;0,1,0)),IF(D694&gt;0,1,0))),IF(D694&gt;0,1,0))</f>
        <v>2</v>
      </c>
      <c r="D694">
        <f>IF(C693=2,ROUND(5*1000/Constants!$B$11,0),IF(D693&gt;0,D693-1,0))</f>
        <v>100</v>
      </c>
      <c r="E694">
        <f>IF(COUNTIF($D$3:D694,2)&gt;(Constants!$B$16*(1000/150)),2,0)</f>
        <v>0</v>
      </c>
      <c r="F694">
        <f t="shared" si="10"/>
        <v>0</v>
      </c>
      <c r="G694">
        <f>IF(ABS('Signal Verification0'!AT694-'Signal Verification1'!AT694)&gt;Constants!$B$17,2,IF(H694&gt;0,1,0))</f>
        <v>2</v>
      </c>
      <c r="H694">
        <f>IF(G693=2,ROUND(Constants!$B$18*(1000/150),0),IF(H693&gt;0,H693-1,0))</f>
        <v>7</v>
      </c>
    </row>
    <row r="695" spans="1:8">
      <c r="A695">
        <v>692</v>
      </c>
      <c r="B695">
        <f>IF(SIGN('Signal Verification0'!AQ695)=SIGN('Signal Verification1'!AQ695),IF(COUNTIF(B688:B694,2)&gt;0,1,0),2)</f>
        <v>0</v>
      </c>
      <c r="C695">
        <f>IF(AND(ABS('Signal Verification0'!AG695)&gt;0,ABS('Signal Verification1'!AG695)&gt;0),IF('Signal Verification0'!AG695&gt;'Signal Verification1'!AG695,IF(ABS('Signal Verification0'!AG694)-ABS('Signal Verification1'!AG695)&gt;Constants!$B$14,IF(AND(ABS(MAX('Signal Verification0'!AG495:AG695)-'Signal Verification0'!AG695)&lt;Constants!$B$15,ABS(MIN('Signal Verification0'!AG495:AG695)-'Signal Verification0'!AG695)&lt;Constants!$B$15),2,IF(D695&gt;0,1,0)),IF(D695&gt;0,1,0)),IF(ABS('Signal Verification1'!AG694)-ABS('Signal Verification0'!AG695)&gt;Constants!$B$14,IF(AND(ABS(MAX('Signal Verification1'!AG495:AG695)-'Signal Verification1'!AG695)&lt;Constants!$B$15,ABS(MIN('Signal Verification1'!AG495:AG695)-'Signal Verification1'!AG695)&lt;Constants!$B$15),2,IF(D695&gt;0,1,0)),IF(D695&gt;0,1,0))),IF(D695&gt;0,1,0))</f>
        <v>2</v>
      </c>
      <c r="D695">
        <f>IF(C694=2,ROUND(5*1000/Constants!$B$11,0),IF(D694&gt;0,D694-1,0))</f>
        <v>100</v>
      </c>
      <c r="E695">
        <f>IF(COUNTIF($D$3:D695,2)&gt;(Constants!$B$16*(1000/150)),2,0)</f>
        <v>0</v>
      </c>
      <c r="F695">
        <f t="shared" si="10"/>
        <v>0</v>
      </c>
      <c r="G695">
        <f>IF(ABS('Signal Verification0'!AT695-'Signal Verification1'!AT695)&gt;Constants!$B$17,2,IF(H695&gt;0,1,0))</f>
        <v>2</v>
      </c>
      <c r="H695">
        <f>IF(G694=2,ROUND(Constants!$B$18*(1000/150),0),IF(H694&gt;0,H694-1,0))</f>
        <v>7</v>
      </c>
    </row>
    <row r="696" spans="1:8">
      <c r="A696">
        <v>693</v>
      </c>
      <c r="B696">
        <f>IF(SIGN('Signal Verification0'!AQ696)=SIGN('Signal Verification1'!AQ696),IF(COUNTIF(B689:B695,2)&gt;0,1,0),2)</f>
        <v>0</v>
      </c>
      <c r="C696">
        <f>IF(AND(ABS('Signal Verification0'!AG696)&gt;0,ABS('Signal Verification1'!AG696)&gt;0),IF('Signal Verification0'!AG696&gt;'Signal Verification1'!AG696,IF(ABS('Signal Verification0'!AG695)-ABS('Signal Verification1'!AG696)&gt;Constants!$B$14,IF(AND(ABS(MAX('Signal Verification0'!AG496:AG696)-'Signal Verification0'!AG696)&lt;Constants!$B$15,ABS(MIN('Signal Verification0'!AG496:AG696)-'Signal Verification0'!AG696)&lt;Constants!$B$15),2,IF(D696&gt;0,1,0)),IF(D696&gt;0,1,0)),IF(ABS('Signal Verification1'!AG695)-ABS('Signal Verification0'!AG696)&gt;Constants!$B$14,IF(AND(ABS(MAX('Signal Verification1'!AG496:AG696)-'Signal Verification1'!AG696)&lt;Constants!$B$15,ABS(MIN('Signal Verification1'!AG496:AG696)-'Signal Verification1'!AG696)&lt;Constants!$B$15),2,IF(D696&gt;0,1,0)),IF(D696&gt;0,1,0))),IF(D696&gt;0,1,0))</f>
        <v>2</v>
      </c>
      <c r="D696">
        <f>IF(C695=2,ROUND(5*1000/Constants!$B$11,0),IF(D695&gt;0,D695-1,0))</f>
        <v>100</v>
      </c>
      <c r="E696">
        <f>IF(COUNTIF($D$3:D696,2)&gt;(Constants!$B$16*(1000/150)),2,0)</f>
        <v>0</v>
      </c>
      <c r="F696">
        <f t="shared" si="10"/>
        <v>0</v>
      </c>
      <c r="G696">
        <f>IF(ABS('Signal Verification0'!AT696-'Signal Verification1'!AT696)&gt;Constants!$B$17,2,IF(H696&gt;0,1,0))</f>
        <v>2</v>
      </c>
      <c r="H696">
        <f>IF(G695=2,ROUND(Constants!$B$18*(1000/150),0),IF(H695&gt;0,H695-1,0))</f>
        <v>7</v>
      </c>
    </row>
    <row r="697" spans="1:8">
      <c r="A697">
        <v>694</v>
      </c>
      <c r="B697">
        <f>IF(SIGN('Signal Verification0'!AQ697)=SIGN('Signal Verification1'!AQ697),IF(COUNTIF(B690:B696,2)&gt;0,1,0),2)</f>
        <v>0</v>
      </c>
      <c r="C697">
        <f>IF(AND(ABS('Signal Verification0'!AG697)&gt;0,ABS('Signal Verification1'!AG697)&gt;0),IF('Signal Verification0'!AG697&gt;'Signal Verification1'!AG697,IF(ABS('Signal Verification0'!AG696)-ABS('Signal Verification1'!AG697)&gt;Constants!$B$14,IF(AND(ABS(MAX('Signal Verification0'!AG497:AG697)-'Signal Verification0'!AG697)&lt;Constants!$B$15,ABS(MIN('Signal Verification0'!AG497:AG697)-'Signal Verification0'!AG697)&lt;Constants!$B$15),2,IF(D697&gt;0,1,0)),IF(D697&gt;0,1,0)),IF(ABS('Signal Verification1'!AG696)-ABS('Signal Verification0'!AG697)&gt;Constants!$B$14,IF(AND(ABS(MAX('Signal Verification1'!AG497:AG697)-'Signal Verification1'!AG697)&lt;Constants!$B$15,ABS(MIN('Signal Verification1'!AG497:AG697)-'Signal Verification1'!AG697)&lt;Constants!$B$15),2,IF(D697&gt;0,1,0)),IF(D697&gt;0,1,0))),IF(D697&gt;0,1,0))</f>
        <v>2</v>
      </c>
      <c r="D697">
        <f>IF(C696=2,ROUND(5*1000/Constants!$B$11,0),IF(D696&gt;0,D696-1,0))</f>
        <v>100</v>
      </c>
      <c r="E697">
        <f>IF(COUNTIF($D$3:D697,2)&gt;(Constants!$B$16*(1000/150)),2,0)</f>
        <v>0</v>
      </c>
      <c r="F697">
        <f t="shared" si="10"/>
        <v>0</v>
      </c>
      <c r="G697">
        <f>IF(ABS('Signal Verification0'!AT697-'Signal Verification1'!AT697)&gt;Constants!$B$17,2,IF(H697&gt;0,1,0))</f>
        <v>2</v>
      </c>
      <c r="H697">
        <f>IF(G696=2,ROUND(Constants!$B$18*(1000/150),0),IF(H696&gt;0,H696-1,0))</f>
        <v>7</v>
      </c>
    </row>
    <row r="698" spans="1:8">
      <c r="A698">
        <v>695</v>
      </c>
      <c r="B698">
        <f>IF(SIGN('Signal Verification0'!AQ698)=SIGN('Signal Verification1'!AQ698),IF(COUNTIF(B691:B697,2)&gt;0,1,0),2)</f>
        <v>0</v>
      </c>
      <c r="C698">
        <f>IF(AND(ABS('Signal Verification0'!AG698)&gt;0,ABS('Signal Verification1'!AG698)&gt;0),IF('Signal Verification0'!AG698&gt;'Signal Verification1'!AG698,IF(ABS('Signal Verification0'!AG697)-ABS('Signal Verification1'!AG698)&gt;Constants!$B$14,IF(AND(ABS(MAX('Signal Verification0'!AG498:AG698)-'Signal Verification0'!AG698)&lt;Constants!$B$15,ABS(MIN('Signal Verification0'!AG498:AG698)-'Signal Verification0'!AG698)&lt;Constants!$B$15),2,IF(D698&gt;0,1,0)),IF(D698&gt;0,1,0)),IF(ABS('Signal Verification1'!AG697)-ABS('Signal Verification0'!AG698)&gt;Constants!$B$14,IF(AND(ABS(MAX('Signal Verification1'!AG498:AG698)-'Signal Verification1'!AG698)&lt;Constants!$B$15,ABS(MIN('Signal Verification1'!AG498:AG698)-'Signal Verification1'!AG698)&lt;Constants!$B$15),2,IF(D698&gt;0,1,0)),IF(D698&gt;0,1,0))),IF(D698&gt;0,1,0))</f>
        <v>2</v>
      </c>
      <c r="D698">
        <f>IF(C697=2,ROUND(5*1000/Constants!$B$11,0),IF(D697&gt;0,D697-1,0))</f>
        <v>100</v>
      </c>
      <c r="E698">
        <f>IF(COUNTIF($D$3:D698,2)&gt;(Constants!$B$16*(1000/150)),2,0)</f>
        <v>0</v>
      </c>
      <c r="F698">
        <f t="shared" si="10"/>
        <v>0</v>
      </c>
      <c r="G698">
        <f>IF(ABS('Signal Verification0'!AT698-'Signal Verification1'!AT698)&gt;Constants!$B$17,2,IF(H698&gt;0,1,0))</f>
        <v>2</v>
      </c>
      <c r="H698">
        <f>IF(G697=2,ROUND(Constants!$B$18*(1000/150),0),IF(H697&gt;0,H697-1,0))</f>
        <v>7</v>
      </c>
    </row>
    <row r="699" spans="1:8">
      <c r="A699">
        <v>696</v>
      </c>
      <c r="B699">
        <f>IF(SIGN('Signal Verification0'!AQ699)=SIGN('Signal Verification1'!AQ699),IF(COUNTIF(B692:B698,2)&gt;0,1,0),2)</f>
        <v>0</v>
      </c>
      <c r="C699">
        <f>IF(AND(ABS('Signal Verification0'!AG699)&gt;0,ABS('Signal Verification1'!AG699)&gt;0),IF('Signal Verification0'!AG699&gt;'Signal Verification1'!AG699,IF(ABS('Signal Verification0'!AG698)-ABS('Signal Verification1'!AG699)&gt;Constants!$B$14,IF(AND(ABS(MAX('Signal Verification0'!AG499:AG699)-'Signal Verification0'!AG699)&lt;Constants!$B$15,ABS(MIN('Signal Verification0'!AG499:AG699)-'Signal Verification0'!AG699)&lt;Constants!$B$15),2,IF(D699&gt;0,1,0)),IF(D699&gt;0,1,0)),IF(ABS('Signal Verification1'!AG698)-ABS('Signal Verification0'!AG699)&gt;Constants!$B$14,IF(AND(ABS(MAX('Signal Verification1'!AG499:AG699)-'Signal Verification1'!AG699)&lt;Constants!$B$15,ABS(MIN('Signal Verification1'!AG499:AG699)-'Signal Verification1'!AG699)&lt;Constants!$B$15),2,IF(D699&gt;0,1,0)),IF(D699&gt;0,1,0))),IF(D699&gt;0,1,0))</f>
        <v>2</v>
      </c>
      <c r="D699">
        <f>IF(C698=2,ROUND(5*1000/Constants!$B$11,0),IF(D698&gt;0,D698-1,0))</f>
        <v>100</v>
      </c>
      <c r="E699">
        <f>IF(COUNTIF($D$3:D699,2)&gt;(Constants!$B$16*(1000/150)),2,0)</f>
        <v>0</v>
      </c>
      <c r="F699">
        <f t="shared" si="10"/>
        <v>0</v>
      </c>
      <c r="G699">
        <f>IF(ABS('Signal Verification0'!AT699-'Signal Verification1'!AT699)&gt;Constants!$B$17,2,IF(H699&gt;0,1,0))</f>
        <v>2</v>
      </c>
      <c r="H699">
        <f>IF(G698=2,ROUND(Constants!$B$18*(1000/150),0),IF(H698&gt;0,H698-1,0))</f>
        <v>7</v>
      </c>
    </row>
    <row r="700" spans="1:8">
      <c r="A700">
        <v>697</v>
      </c>
      <c r="B700">
        <f>IF(SIGN('Signal Verification0'!AQ700)=SIGN('Signal Verification1'!AQ700),IF(COUNTIF(B693:B699,2)&gt;0,1,0),2)</f>
        <v>0</v>
      </c>
      <c r="C700">
        <f>IF(AND(ABS('Signal Verification0'!AG700)&gt;0,ABS('Signal Verification1'!AG700)&gt;0),IF('Signal Verification0'!AG700&gt;'Signal Verification1'!AG700,IF(ABS('Signal Verification0'!AG699)-ABS('Signal Verification1'!AG700)&gt;Constants!$B$14,IF(AND(ABS(MAX('Signal Verification0'!AG500:AG700)-'Signal Verification0'!AG700)&lt;Constants!$B$15,ABS(MIN('Signal Verification0'!AG500:AG700)-'Signal Verification0'!AG700)&lt;Constants!$B$15),2,IF(D700&gt;0,1,0)),IF(D700&gt;0,1,0)),IF(ABS('Signal Verification1'!AG699)-ABS('Signal Verification0'!AG700)&gt;Constants!$B$14,IF(AND(ABS(MAX('Signal Verification1'!AG500:AG700)-'Signal Verification1'!AG700)&lt;Constants!$B$15,ABS(MIN('Signal Verification1'!AG500:AG700)-'Signal Verification1'!AG700)&lt;Constants!$B$15),2,IF(D700&gt;0,1,0)),IF(D700&gt;0,1,0))),IF(D700&gt;0,1,0))</f>
        <v>2</v>
      </c>
      <c r="D700">
        <f>IF(C699=2,ROUND(5*1000/Constants!$B$11,0),IF(D699&gt;0,D699-1,0))</f>
        <v>100</v>
      </c>
      <c r="E700">
        <f>IF(COUNTIF($D$3:D700,2)&gt;(Constants!$B$16*(1000/150)),2,0)</f>
        <v>0</v>
      </c>
      <c r="F700">
        <f t="shared" si="10"/>
        <v>0</v>
      </c>
      <c r="G700">
        <f>IF(ABS('Signal Verification0'!AT700-'Signal Verification1'!AT700)&gt;Constants!$B$17,2,IF(H700&gt;0,1,0))</f>
        <v>2</v>
      </c>
      <c r="H700">
        <f>IF(G699=2,ROUND(Constants!$B$18*(1000/150),0),IF(H699&gt;0,H699-1,0))</f>
        <v>7</v>
      </c>
    </row>
    <row r="701" spans="1:8">
      <c r="A701">
        <v>698</v>
      </c>
      <c r="B701">
        <f>IF(SIGN('Signal Verification0'!AQ701)=SIGN('Signal Verification1'!AQ701),IF(COUNTIF(B694:B700,2)&gt;0,1,0),2)</f>
        <v>0</v>
      </c>
      <c r="C701">
        <f>IF(AND(ABS('Signal Verification0'!AG701)&gt;0,ABS('Signal Verification1'!AG701)&gt;0),IF('Signal Verification0'!AG701&gt;'Signal Verification1'!AG701,IF(ABS('Signal Verification0'!AG700)-ABS('Signal Verification1'!AG701)&gt;Constants!$B$14,IF(AND(ABS(MAX('Signal Verification0'!AG501:AG701)-'Signal Verification0'!AG701)&lt;Constants!$B$15,ABS(MIN('Signal Verification0'!AG501:AG701)-'Signal Verification0'!AG701)&lt;Constants!$B$15),2,IF(D701&gt;0,1,0)),IF(D701&gt;0,1,0)),IF(ABS('Signal Verification1'!AG700)-ABS('Signal Verification0'!AG701)&gt;Constants!$B$14,IF(AND(ABS(MAX('Signal Verification1'!AG501:AG701)-'Signal Verification1'!AG701)&lt;Constants!$B$15,ABS(MIN('Signal Verification1'!AG501:AG701)-'Signal Verification1'!AG701)&lt;Constants!$B$15),2,IF(D701&gt;0,1,0)),IF(D701&gt;0,1,0))),IF(D701&gt;0,1,0))</f>
        <v>2</v>
      </c>
      <c r="D701">
        <f>IF(C700=2,ROUND(5*1000/Constants!$B$11,0),IF(D700&gt;0,D700-1,0))</f>
        <v>100</v>
      </c>
      <c r="E701">
        <f>IF(COUNTIF($D$3:D701,2)&gt;(Constants!$B$16*(1000/150)),2,0)</f>
        <v>0</v>
      </c>
      <c r="F701">
        <f t="shared" si="10"/>
        <v>0</v>
      </c>
      <c r="G701">
        <f>IF(ABS('Signal Verification0'!AT701-'Signal Verification1'!AT701)&gt;Constants!$B$17,2,IF(H701&gt;0,1,0))</f>
        <v>2</v>
      </c>
      <c r="H701">
        <f>IF(G700=2,ROUND(Constants!$B$18*(1000/150),0),IF(H700&gt;0,H700-1,0))</f>
        <v>7</v>
      </c>
    </row>
    <row r="702" spans="1:8">
      <c r="A702">
        <v>699</v>
      </c>
      <c r="B702">
        <f>IF(SIGN('Signal Verification0'!AQ702)=SIGN('Signal Verification1'!AQ702),IF(COUNTIF(B695:B701,2)&gt;0,1,0),2)</f>
        <v>0</v>
      </c>
      <c r="C702">
        <f>IF(AND(ABS('Signal Verification0'!AG702)&gt;0,ABS('Signal Verification1'!AG702)&gt;0),IF('Signal Verification0'!AG702&gt;'Signal Verification1'!AG702,IF(ABS('Signal Verification0'!AG701)-ABS('Signal Verification1'!AG702)&gt;Constants!$B$14,IF(AND(ABS(MAX('Signal Verification0'!AG502:AG702)-'Signal Verification0'!AG702)&lt;Constants!$B$15,ABS(MIN('Signal Verification0'!AG502:AG702)-'Signal Verification0'!AG702)&lt;Constants!$B$15),2,IF(D702&gt;0,1,0)),IF(D702&gt;0,1,0)),IF(ABS('Signal Verification1'!AG701)-ABS('Signal Verification0'!AG702)&gt;Constants!$B$14,IF(AND(ABS(MAX('Signal Verification1'!AG502:AG702)-'Signal Verification1'!AG702)&lt;Constants!$B$15,ABS(MIN('Signal Verification1'!AG502:AG702)-'Signal Verification1'!AG702)&lt;Constants!$B$15),2,IF(D702&gt;0,1,0)),IF(D702&gt;0,1,0))),IF(D702&gt;0,1,0))</f>
        <v>2</v>
      </c>
      <c r="D702">
        <f>IF(C701=2,ROUND(5*1000/Constants!$B$11,0),IF(D701&gt;0,D701-1,0))</f>
        <v>100</v>
      </c>
      <c r="E702">
        <f>IF(COUNTIF($D$3:D702,2)&gt;(Constants!$B$16*(1000/150)),2,0)</f>
        <v>0</v>
      </c>
      <c r="F702">
        <f t="shared" si="10"/>
        <v>0</v>
      </c>
      <c r="G702">
        <f>IF(ABS('Signal Verification0'!AT702-'Signal Verification1'!AT702)&gt;Constants!$B$17,2,IF(H702&gt;0,1,0))</f>
        <v>2</v>
      </c>
      <c r="H702">
        <f>IF(G701=2,ROUND(Constants!$B$18*(1000/150),0),IF(H701&gt;0,H701-1,0))</f>
        <v>7</v>
      </c>
    </row>
    <row r="703" spans="1:8">
      <c r="A703">
        <v>700</v>
      </c>
      <c r="B703">
        <f>IF(SIGN('Signal Verification0'!AQ703)=SIGN('Signal Verification1'!AQ703),IF(COUNTIF(B696:B702,2)&gt;0,1,0),2)</f>
        <v>0</v>
      </c>
      <c r="C703">
        <f>IF(AND(ABS('Signal Verification0'!AG703)&gt;0,ABS('Signal Verification1'!AG703)&gt;0),IF('Signal Verification0'!AG703&gt;'Signal Verification1'!AG703,IF(ABS('Signal Verification0'!AG702)-ABS('Signal Verification1'!AG703)&gt;Constants!$B$14,IF(AND(ABS(MAX('Signal Verification0'!AG503:AG703)-'Signal Verification0'!AG703)&lt;Constants!$B$15,ABS(MIN('Signal Verification0'!AG503:AG703)-'Signal Verification0'!AG703)&lt;Constants!$B$15),2,IF(D703&gt;0,1,0)),IF(D703&gt;0,1,0)),IF(ABS('Signal Verification1'!AG702)-ABS('Signal Verification0'!AG703)&gt;Constants!$B$14,IF(AND(ABS(MAX('Signal Verification1'!AG503:AG703)-'Signal Verification1'!AG703)&lt;Constants!$B$15,ABS(MIN('Signal Verification1'!AG503:AG703)-'Signal Verification1'!AG703)&lt;Constants!$B$15),2,IF(D703&gt;0,1,0)),IF(D703&gt;0,1,0))),IF(D703&gt;0,1,0))</f>
        <v>2</v>
      </c>
      <c r="D703">
        <f>IF(C702=2,ROUND(5*1000/Constants!$B$11,0),IF(D702&gt;0,D702-1,0))</f>
        <v>100</v>
      </c>
      <c r="E703">
        <f>IF(COUNTIF($D$3:D703,2)&gt;(Constants!$B$16*(1000/150)),2,0)</f>
        <v>0</v>
      </c>
      <c r="F703">
        <f t="shared" si="10"/>
        <v>0</v>
      </c>
      <c r="G703">
        <f>IF(ABS('Signal Verification0'!AT703-'Signal Verification1'!AT703)&gt;Constants!$B$17,2,IF(H703&gt;0,1,0))</f>
        <v>2</v>
      </c>
      <c r="H703">
        <f>IF(G702=2,ROUND(Constants!$B$18*(1000/150),0),IF(H702&gt;0,H702-1,0))</f>
        <v>7</v>
      </c>
    </row>
    <row r="704" spans="1:8">
      <c r="A704">
        <v>701</v>
      </c>
      <c r="B704">
        <f>IF(SIGN('Signal Verification0'!AQ704)=SIGN('Signal Verification1'!AQ704),IF(COUNTIF(B697:B703,2)&gt;0,1,0),2)</f>
        <v>0</v>
      </c>
      <c r="C704">
        <f>IF(AND(ABS('Signal Verification0'!AG704)&gt;0,ABS('Signal Verification1'!AG704)&gt;0),IF('Signal Verification0'!AG704&gt;'Signal Verification1'!AG704,IF(ABS('Signal Verification0'!AG703)-ABS('Signal Verification1'!AG704)&gt;Constants!$B$14,IF(AND(ABS(MAX('Signal Verification0'!AG504:AG704)-'Signal Verification0'!AG704)&lt;Constants!$B$15,ABS(MIN('Signal Verification0'!AG504:AG704)-'Signal Verification0'!AG704)&lt;Constants!$B$15),2,IF(D704&gt;0,1,0)),IF(D704&gt;0,1,0)),IF(ABS('Signal Verification1'!AG703)-ABS('Signal Verification0'!AG704)&gt;Constants!$B$14,IF(AND(ABS(MAX('Signal Verification1'!AG504:AG704)-'Signal Verification1'!AG704)&lt;Constants!$B$15,ABS(MIN('Signal Verification1'!AG504:AG704)-'Signal Verification1'!AG704)&lt;Constants!$B$15),2,IF(D704&gt;0,1,0)),IF(D704&gt;0,1,0))),IF(D704&gt;0,1,0))</f>
        <v>2</v>
      </c>
      <c r="D704">
        <f>IF(C703=2,ROUND(5*1000/Constants!$B$11,0),IF(D703&gt;0,D703-1,0))</f>
        <v>100</v>
      </c>
      <c r="E704">
        <f>IF(COUNTIF($D$3:D704,2)&gt;(Constants!$B$16*(1000/150)),2,0)</f>
        <v>0</v>
      </c>
      <c r="F704">
        <f t="shared" si="10"/>
        <v>0</v>
      </c>
      <c r="G704">
        <f>IF(ABS('Signal Verification0'!AT704-'Signal Verification1'!AT704)&gt;Constants!$B$17,2,IF(H704&gt;0,1,0))</f>
        <v>2</v>
      </c>
      <c r="H704">
        <f>IF(G703=2,ROUND(Constants!$B$18*(1000/150),0),IF(H703&gt;0,H703-1,0))</f>
        <v>7</v>
      </c>
    </row>
    <row r="705" spans="1:8">
      <c r="A705">
        <v>702</v>
      </c>
      <c r="B705">
        <f>IF(SIGN('Signal Verification0'!AQ705)=SIGN('Signal Verification1'!AQ705),IF(COUNTIF(B698:B704,2)&gt;0,1,0),2)</f>
        <v>0</v>
      </c>
      <c r="C705">
        <f>IF(AND(ABS('Signal Verification0'!AG705)&gt;0,ABS('Signal Verification1'!AG705)&gt;0),IF('Signal Verification0'!AG705&gt;'Signal Verification1'!AG705,IF(ABS('Signal Verification0'!AG704)-ABS('Signal Verification1'!AG705)&gt;Constants!$B$14,IF(AND(ABS(MAX('Signal Verification0'!AG505:AG705)-'Signal Verification0'!AG705)&lt;Constants!$B$15,ABS(MIN('Signal Verification0'!AG505:AG705)-'Signal Verification0'!AG705)&lt;Constants!$B$15),2,IF(D705&gt;0,1,0)),IF(D705&gt;0,1,0)),IF(ABS('Signal Verification1'!AG704)-ABS('Signal Verification0'!AG705)&gt;Constants!$B$14,IF(AND(ABS(MAX('Signal Verification1'!AG505:AG705)-'Signal Verification1'!AG705)&lt;Constants!$B$15,ABS(MIN('Signal Verification1'!AG505:AG705)-'Signal Verification1'!AG705)&lt;Constants!$B$15),2,IF(D705&gt;0,1,0)),IF(D705&gt;0,1,0))),IF(D705&gt;0,1,0))</f>
        <v>2</v>
      </c>
      <c r="D705">
        <f>IF(C704=2,ROUND(5*1000/Constants!$B$11,0),IF(D704&gt;0,D704-1,0))</f>
        <v>100</v>
      </c>
      <c r="E705">
        <f>IF(COUNTIF($D$3:D705,2)&gt;(Constants!$B$16*(1000/150)),2,0)</f>
        <v>0</v>
      </c>
      <c r="F705">
        <f t="shared" si="10"/>
        <v>0</v>
      </c>
      <c r="G705">
        <f>IF(ABS('Signal Verification0'!AT705-'Signal Verification1'!AT705)&gt;Constants!$B$17,2,IF(H705&gt;0,1,0))</f>
        <v>2</v>
      </c>
      <c r="H705">
        <f>IF(G704=2,ROUND(Constants!$B$18*(1000/150),0),IF(H704&gt;0,H704-1,0))</f>
        <v>7</v>
      </c>
    </row>
    <row r="706" spans="1:8">
      <c r="A706">
        <v>703</v>
      </c>
      <c r="B706">
        <f>IF(SIGN('Signal Verification0'!AQ706)=SIGN('Signal Verification1'!AQ706),IF(COUNTIF(B699:B705,2)&gt;0,1,0),2)</f>
        <v>0</v>
      </c>
      <c r="C706">
        <f>IF(AND(ABS('Signal Verification0'!AG706)&gt;0,ABS('Signal Verification1'!AG706)&gt;0),IF('Signal Verification0'!AG706&gt;'Signal Verification1'!AG706,IF(ABS('Signal Verification0'!AG705)-ABS('Signal Verification1'!AG706)&gt;Constants!$B$14,IF(AND(ABS(MAX('Signal Verification0'!AG506:AG706)-'Signal Verification0'!AG706)&lt;Constants!$B$15,ABS(MIN('Signal Verification0'!AG506:AG706)-'Signal Verification0'!AG706)&lt;Constants!$B$15),2,IF(D706&gt;0,1,0)),IF(D706&gt;0,1,0)),IF(ABS('Signal Verification1'!AG705)-ABS('Signal Verification0'!AG706)&gt;Constants!$B$14,IF(AND(ABS(MAX('Signal Verification1'!AG506:AG706)-'Signal Verification1'!AG706)&lt;Constants!$B$15,ABS(MIN('Signal Verification1'!AG506:AG706)-'Signal Verification1'!AG706)&lt;Constants!$B$15),2,IF(D706&gt;0,1,0)),IF(D706&gt;0,1,0))),IF(D706&gt;0,1,0))</f>
        <v>2</v>
      </c>
      <c r="D706">
        <f>IF(C705=2,ROUND(5*1000/Constants!$B$11,0),IF(D705&gt;0,D705-1,0))</f>
        <v>100</v>
      </c>
      <c r="E706">
        <f>IF(COUNTIF($D$3:D706,2)&gt;(Constants!$B$16*(1000/150)),2,0)</f>
        <v>0</v>
      </c>
      <c r="F706">
        <f t="shared" si="10"/>
        <v>0</v>
      </c>
      <c r="G706">
        <f>IF(ABS('Signal Verification0'!AT706-'Signal Verification1'!AT706)&gt;Constants!$B$17,2,IF(H706&gt;0,1,0))</f>
        <v>2</v>
      </c>
      <c r="H706">
        <f>IF(G705=2,ROUND(Constants!$B$18*(1000/150),0),IF(H705&gt;0,H705-1,0))</f>
        <v>7</v>
      </c>
    </row>
    <row r="707" spans="1:8">
      <c r="A707">
        <v>704</v>
      </c>
      <c r="B707">
        <f>IF(SIGN('Signal Verification0'!AQ707)=SIGN('Signal Verification1'!AQ707),IF(COUNTIF(B700:B706,2)&gt;0,1,0),2)</f>
        <v>0</v>
      </c>
      <c r="C707">
        <f>IF(AND(ABS('Signal Verification0'!AG707)&gt;0,ABS('Signal Verification1'!AG707)&gt;0),IF('Signal Verification0'!AG707&gt;'Signal Verification1'!AG707,IF(ABS('Signal Verification0'!AG706)-ABS('Signal Verification1'!AG707)&gt;Constants!$B$14,IF(AND(ABS(MAX('Signal Verification0'!AG507:AG707)-'Signal Verification0'!AG707)&lt;Constants!$B$15,ABS(MIN('Signal Verification0'!AG507:AG707)-'Signal Verification0'!AG707)&lt;Constants!$B$15),2,IF(D707&gt;0,1,0)),IF(D707&gt;0,1,0)),IF(ABS('Signal Verification1'!AG706)-ABS('Signal Verification0'!AG707)&gt;Constants!$B$14,IF(AND(ABS(MAX('Signal Verification1'!AG507:AG707)-'Signal Verification1'!AG707)&lt;Constants!$B$15,ABS(MIN('Signal Verification1'!AG507:AG707)-'Signal Verification1'!AG707)&lt;Constants!$B$15),2,IF(D707&gt;0,1,0)),IF(D707&gt;0,1,0))),IF(D707&gt;0,1,0))</f>
        <v>2</v>
      </c>
      <c r="D707">
        <f>IF(C706=2,ROUND(5*1000/Constants!$B$11,0),IF(D706&gt;0,D706-1,0))</f>
        <v>100</v>
      </c>
      <c r="E707">
        <f>IF(COUNTIF($D$3:D707,2)&gt;(Constants!$B$16*(1000/150)),2,0)</f>
        <v>0</v>
      </c>
      <c r="F707">
        <f t="shared" si="10"/>
        <v>0</v>
      </c>
      <c r="G707">
        <f>IF(ABS('Signal Verification0'!AT707-'Signal Verification1'!AT707)&gt;Constants!$B$17,2,IF(H707&gt;0,1,0))</f>
        <v>2</v>
      </c>
      <c r="H707">
        <f>IF(G706=2,ROUND(Constants!$B$18*(1000/150),0),IF(H706&gt;0,H706-1,0))</f>
        <v>7</v>
      </c>
    </row>
    <row r="708" spans="1:8">
      <c r="A708">
        <v>705</v>
      </c>
      <c r="B708">
        <f>IF(SIGN('Signal Verification0'!AQ708)=SIGN('Signal Verification1'!AQ708),IF(COUNTIF(B701:B707,2)&gt;0,1,0),2)</f>
        <v>0</v>
      </c>
      <c r="C708">
        <f>IF(AND(ABS('Signal Verification0'!AG708)&gt;0,ABS('Signal Verification1'!AG708)&gt;0),IF('Signal Verification0'!AG708&gt;'Signal Verification1'!AG708,IF(ABS('Signal Verification0'!AG707)-ABS('Signal Verification1'!AG708)&gt;Constants!$B$14,IF(AND(ABS(MAX('Signal Verification0'!AG508:AG708)-'Signal Verification0'!AG708)&lt;Constants!$B$15,ABS(MIN('Signal Verification0'!AG508:AG708)-'Signal Verification0'!AG708)&lt;Constants!$B$15),2,IF(D708&gt;0,1,0)),IF(D708&gt;0,1,0)),IF(ABS('Signal Verification1'!AG707)-ABS('Signal Verification0'!AG708)&gt;Constants!$B$14,IF(AND(ABS(MAX('Signal Verification1'!AG508:AG708)-'Signal Verification1'!AG708)&lt;Constants!$B$15,ABS(MIN('Signal Verification1'!AG508:AG708)-'Signal Verification1'!AG708)&lt;Constants!$B$15),2,IF(D708&gt;0,1,0)),IF(D708&gt;0,1,0))),IF(D708&gt;0,1,0))</f>
        <v>2</v>
      </c>
      <c r="D708">
        <f>IF(C707=2,ROUND(5*1000/Constants!$B$11,0),IF(D707&gt;0,D707-1,0))</f>
        <v>100</v>
      </c>
      <c r="E708">
        <f>IF(COUNTIF($D$3:D708,2)&gt;(Constants!$B$16*(1000/150)),2,0)</f>
        <v>0</v>
      </c>
      <c r="F708">
        <f t="shared" si="10"/>
        <v>0</v>
      </c>
      <c r="G708">
        <f>IF(ABS('Signal Verification0'!AT708-'Signal Verification1'!AT708)&gt;Constants!$B$17,2,IF(H708&gt;0,1,0))</f>
        <v>2</v>
      </c>
      <c r="H708">
        <f>IF(G707=2,ROUND(Constants!$B$18*(1000/150),0),IF(H707&gt;0,H707-1,0))</f>
        <v>7</v>
      </c>
    </row>
    <row r="709" spans="1:8">
      <c r="A709">
        <v>706</v>
      </c>
      <c r="B709">
        <f>IF(SIGN('Signal Verification0'!AQ709)=SIGN('Signal Verification1'!AQ709),IF(COUNTIF(B702:B708,2)&gt;0,1,0),2)</f>
        <v>0</v>
      </c>
      <c r="C709">
        <f>IF(AND(ABS('Signal Verification0'!AG709)&gt;0,ABS('Signal Verification1'!AG709)&gt;0),IF('Signal Verification0'!AG709&gt;'Signal Verification1'!AG709,IF(ABS('Signal Verification0'!AG708)-ABS('Signal Verification1'!AG709)&gt;Constants!$B$14,IF(AND(ABS(MAX('Signal Verification0'!AG509:AG709)-'Signal Verification0'!AG709)&lt;Constants!$B$15,ABS(MIN('Signal Verification0'!AG509:AG709)-'Signal Verification0'!AG709)&lt;Constants!$B$15),2,IF(D709&gt;0,1,0)),IF(D709&gt;0,1,0)),IF(ABS('Signal Verification1'!AG708)-ABS('Signal Verification0'!AG709)&gt;Constants!$B$14,IF(AND(ABS(MAX('Signal Verification1'!AG509:AG709)-'Signal Verification1'!AG709)&lt;Constants!$B$15,ABS(MIN('Signal Verification1'!AG509:AG709)-'Signal Verification1'!AG709)&lt;Constants!$B$15),2,IF(D709&gt;0,1,0)),IF(D709&gt;0,1,0))),IF(D709&gt;0,1,0))</f>
        <v>2</v>
      </c>
      <c r="D709">
        <f>IF(C708=2,ROUND(5*1000/Constants!$B$11,0),IF(D708&gt;0,D708-1,0))</f>
        <v>100</v>
      </c>
      <c r="E709">
        <f>IF(COUNTIF($D$3:D709,2)&gt;(Constants!$B$16*(1000/150)),2,0)</f>
        <v>0</v>
      </c>
      <c r="F709">
        <f t="shared" ref="F709:F772" si="11">IF(OR(F708=2,E709=2),2,0)</f>
        <v>0</v>
      </c>
      <c r="G709">
        <f>IF(ABS('Signal Verification0'!AT709-'Signal Verification1'!AT709)&gt;Constants!$B$17,2,IF(H709&gt;0,1,0))</f>
        <v>2</v>
      </c>
      <c r="H709">
        <f>IF(G708=2,ROUND(Constants!$B$18*(1000/150),0),IF(H708&gt;0,H708-1,0))</f>
        <v>7</v>
      </c>
    </row>
    <row r="710" spans="1:8">
      <c r="A710">
        <v>707</v>
      </c>
      <c r="B710">
        <f>IF(SIGN('Signal Verification0'!AQ710)=SIGN('Signal Verification1'!AQ710),IF(COUNTIF(B703:B709,2)&gt;0,1,0),2)</f>
        <v>0</v>
      </c>
      <c r="C710">
        <f>IF(AND(ABS('Signal Verification0'!AG710)&gt;0,ABS('Signal Verification1'!AG710)&gt;0),IF('Signal Verification0'!AG710&gt;'Signal Verification1'!AG710,IF(ABS('Signal Verification0'!AG709)-ABS('Signal Verification1'!AG710)&gt;Constants!$B$14,IF(AND(ABS(MAX('Signal Verification0'!AG510:AG710)-'Signal Verification0'!AG710)&lt;Constants!$B$15,ABS(MIN('Signal Verification0'!AG510:AG710)-'Signal Verification0'!AG710)&lt;Constants!$B$15),2,IF(D710&gt;0,1,0)),IF(D710&gt;0,1,0)),IF(ABS('Signal Verification1'!AG709)-ABS('Signal Verification0'!AG710)&gt;Constants!$B$14,IF(AND(ABS(MAX('Signal Verification1'!AG510:AG710)-'Signal Verification1'!AG710)&lt;Constants!$B$15,ABS(MIN('Signal Verification1'!AG510:AG710)-'Signal Verification1'!AG710)&lt;Constants!$B$15),2,IF(D710&gt;0,1,0)),IF(D710&gt;0,1,0))),IF(D710&gt;0,1,0))</f>
        <v>2</v>
      </c>
      <c r="D710">
        <f>IF(C709=2,ROUND(5*1000/Constants!$B$11,0),IF(D709&gt;0,D709-1,0))</f>
        <v>100</v>
      </c>
      <c r="E710">
        <f>IF(COUNTIF($D$3:D710,2)&gt;(Constants!$B$16*(1000/150)),2,0)</f>
        <v>0</v>
      </c>
      <c r="F710">
        <f t="shared" si="11"/>
        <v>0</v>
      </c>
      <c r="G710">
        <f>IF(ABS('Signal Verification0'!AT710-'Signal Verification1'!AT710)&gt;Constants!$B$17,2,IF(H710&gt;0,1,0))</f>
        <v>2</v>
      </c>
      <c r="H710">
        <f>IF(G709=2,ROUND(Constants!$B$18*(1000/150),0),IF(H709&gt;0,H709-1,0))</f>
        <v>7</v>
      </c>
    </row>
    <row r="711" spans="1:8">
      <c r="A711">
        <v>708</v>
      </c>
      <c r="B711">
        <f>IF(SIGN('Signal Verification0'!AQ711)=SIGN('Signal Verification1'!AQ711),IF(COUNTIF(B704:B710,2)&gt;0,1,0),2)</f>
        <v>0</v>
      </c>
      <c r="C711">
        <f>IF(AND(ABS('Signal Verification0'!AG711)&gt;0,ABS('Signal Verification1'!AG711)&gt;0),IF('Signal Verification0'!AG711&gt;'Signal Verification1'!AG711,IF(ABS('Signal Verification0'!AG710)-ABS('Signal Verification1'!AG711)&gt;Constants!$B$14,IF(AND(ABS(MAX('Signal Verification0'!AG511:AG711)-'Signal Verification0'!AG711)&lt;Constants!$B$15,ABS(MIN('Signal Verification0'!AG511:AG711)-'Signal Verification0'!AG711)&lt;Constants!$B$15),2,IF(D711&gt;0,1,0)),IF(D711&gt;0,1,0)),IF(ABS('Signal Verification1'!AG710)-ABS('Signal Verification0'!AG711)&gt;Constants!$B$14,IF(AND(ABS(MAX('Signal Verification1'!AG511:AG711)-'Signal Verification1'!AG711)&lt;Constants!$B$15,ABS(MIN('Signal Verification1'!AG511:AG711)-'Signal Verification1'!AG711)&lt;Constants!$B$15),2,IF(D711&gt;0,1,0)),IF(D711&gt;0,1,0))),IF(D711&gt;0,1,0))</f>
        <v>2</v>
      </c>
      <c r="D711">
        <f>IF(C710=2,ROUND(5*1000/Constants!$B$11,0),IF(D710&gt;0,D710-1,0))</f>
        <v>100</v>
      </c>
      <c r="E711">
        <f>IF(COUNTIF($D$3:D711,2)&gt;(Constants!$B$16*(1000/150)),2,0)</f>
        <v>0</v>
      </c>
      <c r="F711">
        <f t="shared" si="11"/>
        <v>0</v>
      </c>
      <c r="G711">
        <f>IF(ABS('Signal Verification0'!AT711-'Signal Verification1'!AT711)&gt;Constants!$B$17,2,IF(H711&gt;0,1,0))</f>
        <v>2</v>
      </c>
      <c r="H711">
        <f>IF(G710=2,ROUND(Constants!$B$18*(1000/150),0),IF(H710&gt;0,H710-1,0))</f>
        <v>7</v>
      </c>
    </row>
    <row r="712" spans="1:8">
      <c r="A712">
        <v>709</v>
      </c>
      <c r="B712">
        <f>IF(SIGN('Signal Verification0'!AQ712)=SIGN('Signal Verification1'!AQ712),IF(COUNTIF(B705:B711,2)&gt;0,1,0),2)</f>
        <v>0</v>
      </c>
      <c r="C712">
        <f>IF(AND(ABS('Signal Verification0'!AG712)&gt;0,ABS('Signal Verification1'!AG712)&gt;0),IF('Signal Verification0'!AG712&gt;'Signal Verification1'!AG712,IF(ABS('Signal Verification0'!AG711)-ABS('Signal Verification1'!AG712)&gt;Constants!$B$14,IF(AND(ABS(MAX('Signal Verification0'!AG512:AG712)-'Signal Verification0'!AG712)&lt;Constants!$B$15,ABS(MIN('Signal Verification0'!AG512:AG712)-'Signal Verification0'!AG712)&lt;Constants!$B$15),2,IF(D712&gt;0,1,0)),IF(D712&gt;0,1,0)),IF(ABS('Signal Verification1'!AG711)-ABS('Signal Verification0'!AG712)&gt;Constants!$B$14,IF(AND(ABS(MAX('Signal Verification1'!AG512:AG712)-'Signal Verification1'!AG712)&lt;Constants!$B$15,ABS(MIN('Signal Verification1'!AG512:AG712)-'Signal Verification1'!AG712)&lt;Constants!$B$15),2,IF(D712&gt;0,1,0)),IF(D712&gt;0,1,0))),IF(D712&gt;0,1,0))</f>
        <v>2</v>
      </c>
      <c r="D712">
        <f>IF(C711=2,ROUND(5*1000/Constants!$B$11,0),IF(D711&gt;0,D711-1,0))</f>
        <v>100</v>
      </c>
      <c r="E712">
        <f>IF(COUNTIF($D$3:D712,2)&gt;(Constants!$B$16*(1000/150)),2,0)</f>
        <v>0</v>
      </c>
      <c r="F712">
        <f t="shared" si="11"/>
        <v>0</v>
      </c>
      <c r="G712">
        <f>IF(ABS('Signal Verification0'!AT712-'Signal Verification1'!AT712)&gt;Constants!$B$17,2,IF(H712&gt;0,1,0))</f>
        <v>2</v>
      </c>
      <c r="H712">
        <f>IF(G711=2,ROUND(Constants!$B$18*(1000/150),0),IF(H711&gt;0,H711-1,0))</f>
        <v>7</v>
      </c>
    </row>
    <row r="713" spans="1:8">
      <c r="A713">
        <v>710</v>
      </c>
      <c r="B713">
        <f>IF(SIGN('Signal Verification0'!AQ713)=SIGN('Signal Verification1'!AQ713),IF(COUNTIF(B706:B712,2)&gt;0,1,0),2)</f>
        <v>0</v>
      </c>
      <c r="C713">
        <f>IF(AND(ABS('Signal Verification0'!AG713)&gt;0,ABS('Signal Verification1'!AG713)&gt;0),IF('Signal Verification0'!AG713&gt;'Signal Verification1'!AG713,IF(ABS('Signal Verification0'!AG712)-ABS('Signal Verification1'!AG713)&gt;Constants!$B$14,IF(AND(ABS(MAX('Signal Verification0'!AG513:AG713)-'Signal Verification0'!AG713)&lt;Constants!$B$15,ABS(MIN('Signal Verification0'!AG513:AG713)-'Signal Verification0'!AG713)&lt;Constants!$B$15),2,IF(D713&gt;0,1,0)),IF(D713&gt;0,1,0)),IF(ABS('Signal Verification1'!AG712)-ABS('Signal Verification0'!AG713)&gt;Constants!$B$14,IF(AND(ABS(MAX('Signal Verification1'!AG513:AG713)-'Signal Verification1'!AG713)&lt;Constants!$B$15,ABS(MIN('Signal Verification1'!AG513:AG713)-'Signal Verification1'!AG713)&lt;Constants!$B$15),2,IF(D713&gt;0,1,0)),IF(D713&gt;0,1,0))),IF(D713&gt;0,1,0))</f>
        <v>2</v>
      </c>
      <c r="D713">
        <f>IF(C712=2,ROUND(5*1000/Constants!$B$11,0),IF(D712&gt;0,D712-1,0))</f>
        <v>100</v>
      </c>
      <c r="E713">
        <f>IF(COUNTIF($D$3:D713,2)&gt;(Constants!$B$16*(1000/150)),2,0)</f>
        <v>0</v>
      </c>
      <c r="F713">
        <f t="shared" si="11"/>
        <v>0</v>
      </c>
      <c r="G713">
        <f>IF(ABS('Signal Verification0'!AT713-'Signal Verification1'!AT713)&gt;Constants!$B$17,2,IF(H713&gt;0,1,0))</f>
        <v>2</v>
      </c>
      <c r="H713">
        <f>IF(G712=2,ROUND(Constants!$B$18*(1000/150),0),IF(H712&gt;0,H712-1,0))</f>
        <v>7</v>
      </c>
    </row>
    <row r="714" spans="1:8">
      <c r="A714">
        <v>711</v>
      </c>
      <c r="B714">
        <f>IF(SIGN('Signal Verification0'!AQ714)=SIGN('Signal Verification1'!AQ714),IF(COUNTIF(B707:B713,2)&gt;0,1,0),2)</f>
        <v>0</v>
      </c>
      <c r="C714">
        <f>IF(AND(ABS('Signal Verification0'!AG714)&gt;0,ABS('Signal Verification1'!AG714)&gt;0),IF('Signal Verification0'!AG714&gt;'Signal Verification1'!AG714,IF(ABS('Signal Verification0'!AG713)-ABS('Signal Verification1'!AG714)&gt;Constants!$B$14,IF(AND(ABS(MAX('Signal Verification0'!AG514:AG714)-'Signal Verification0'!AG714)&lt;Constants!$B$15,ABS(MIN('Signal Verification0'!AG514:AG714)-'Signal Verification0'!AG714)&lt;Constants!$B$15),2,IF(D714&gt;0,1,0)),IF(D714&gt;0,1,0)),IF(ABS('Signal Verification1'!AG713)-ABS('Signal Verification0'!AG714)&gt;Constants!$B$14,IF(AND(ABS(MAX('Signal Verification1'!AG514:AG714)-'Signal Verification1'!AG714)&lt;Constants!$B$15,ABS(MIN('Signal Verification1'!AG514:AG714)-'Signal Verification1'!AG714)&lt;Constants!$B$15),2,IF(D714&gt;0,1,0)),IF(D714&gt;0,1,0))),IF(D714&gt;0,1,0))</f>
        <v>2</v>
      </c>
      <c r="D714">
        <f>IF(C713=2,ROUND(5*1000/Constants!$B$11,0),IF(D713&gt;0,D713-1,0))</f>
        <v>100</v>
      </c>
      <c r="E714">
        <f>IF(COUNTIF($D$3:D714,2)&gt;(Constants!$B$16*(1000/150)),2,0)</f>
        <v>0</v>
      </c>
      <c r="F714">
        <f t="shared" si="11"/>
        <v>0</v>
      </c>
      <c r="G714">
        <f>IF(ABS('Signal Verification0'!AT714-'Signal Verification1'!AT714)&gt;Constants!$B$17,2,IF(H714&gt;0,1,0))</f>
        <v>2</v>
      </c>
      <c r="H714">
        <f>IF(G713=2,ROUND(Constants!$B$18*(1000/150),0),IF(H713&gt;0,H713-1,0))</f>
        <v>7</v>
      </c>
    </row>
    <row r="715" spans="1:8">
      <c r="A715">
        <v>712</v>
      </c>
      <c r="B715">
        <f>IF(SIGN('Signal Verification0'!AQ715)=SIGN('Signal Verification1'!AQ715),IF(COUNTIF(B708:B714,2)&gt;0,1,0),2)</f>
        <v>0</v>
      </c>
      <c r="C715">
        <f>IF(AND(ABS('Signal Verification0'!AG715)&gt;0,ABS('Signal Verification1'!AG715)&gt;0),IF('Signal Verification0'!AG715&gt;'Signal Verification1'!AG715,IF(ABS('Signal Verification0'!AG714)-ABS('Signal Verification1'!AG715)&gt;Constants!$B$14,IF(AND(ABS(MAX('Signal Verification0'!AG515:AG715)-'Signal Verification0'!AG715)&lt;Constants!$B$15,ABS(MIN('Signal Verification0'!AG515:AG715)-'Signal Verification0'!AG715)&lt;Constants!$B$15),2,IF(D715&gt;0,1,0)),IF(D715&gt;0,1,0)),IF(ABS('Signal Verification1'!AG714)-ABS('Signal Verification0'!AG715)&gt;Constants!$B$14,IF(AND(ABS(MAX('Signal Verification1'!AG515:AG715)-'Signal Verification1'!AG715)&lt;Constants!$B$15,ABS(MIN('Signal Verification1'!AG515:AG715)-'Signal Verification1'!AG715)&lt;Constants!$B$15),2,IF(D715&gt;0,1,0)),IF(D715&gt;0,1,0))),IF(D715&gt;0,1,0))</f>
        <v>2</v>
      </c>
      <c r="D715">
        <f>IF(C714=2,ROUND(5*1000/Constants!$B$11,0),IF(D714&gt;0,D714-1,0))</f>
        <v>100</v>
      </c>
      <c r="E715">
        <f>IF(COUNTIF($D$3:D715,2)&gt;(Constants!$B$16*(1000/150)),2,0)</f>
        <v>0</v>
      </c>
      <c r="F715">
        <f t="shared" si="11"/>
        <v>0</v>
      </c>
      <c r="G715">
        <f>IF(ABS('Signal Verification0'!AT715-'Signal Verification1'!AT715)&gt;Constants!$B$17,2,IF(H715&gt;0,1,0))</f>
        <v>2</v>
      </c>
      <c r="H715">
        <f>IF(G714=2,ROUND(Constants!$B$18*(1000/150),0),IF(H714&gt;0,H714-1,0))</f>
        <v>7</v>
      </c>
    </row>
    <row r="716" spans="1:8">
      <c r="A716">
        <v>713</v>
      </c>
      <c r="B716">
        <f>IF(SIGN('Signal Verification0'!AQ716)=SIGN('Signal Verification1'!AQ716),IF(COUNTIF(B709:B715,2)&gt;0,1,0),2)</f>
        <v>0</v>
      </c>
      <c r="C716">
        <f>IF(AND(ABS('Signal Verification0'!AG716)&gt;0,ABS('Signal Verification1'!AG716)&gt;0),IF('Signal Verification0'!AG716&gt;'Signal Verification1'!AG716,IF(ABS('Signal Verification0'!AG715)-ABS('Signal Verification1'!AG716)&gt;Constants!$B$14,IF(AND(ABS(MAX('Signal Verification0'!AG516:AG716)-'Signal Verification0'!AG716)&lt;Constants!$B$15,ABS(MIN('Signal Verification0'!AG516:AG716)-'Signal Verification0'!AG716)&lt;Constants!$B$15),2,IF(D716&gt;0,1,0)),IF(D716&gt;0,1,0)),IF(ABS('Signal Verification1'!AG715)-ABS('Signal Verification0'!AG716)&gt;Constants!$B$14,IF(AND(ABS(MAX('Signal Verification1'!AG516:AG716)-'Signal Verification1'!AG716)&lt;Constants!$B$15,ABS(MIN('Signal Verification1'!AG516:AG716)-'Signal Verification1'!AG716)&lt;Constants!$B$15),2,IF(D716&gt;0,1,0)),IF(D716&gt;0,1,0))),IF(D716&gt;0,1,0))</f>
        <v>2</v>
      </c>
      <c r="D716">
        <f>IF(C715=2,ROUND(5*1000/Constants!$B$11,0),IF(D715&gt;0,D715-1,0))</f>
        <v>100</v>
      </c>
      <c r="E716">
        <f>IF(COUNTIF($D$3:D716,2)&gt;(Constants!$B$16*(1000/150)),2,0)</f>
        <v>0</v>
      </c>
      <c r="F716">
        <f t="shared" si="11"/>
        <v>0</v>
      </c>
      <c r="G716">
        <f>IF(ABS('Signal Verification0'!AT716-'Signal Verification1'!AT716)&gt;Constants!$B$17,2,IF(H716&gt;0,1,0))</f>
        <v>2</v>
      </c>
      <c r="H716">
        <f>IF(G715=2,ROUND(Constants!$B$18*(1000/150),0),IF(H715&gt;0,H715-1,0))</f>
        <v>7</v>
      </c>
    </row>
    <row r="717" spans="1:8">
      <c r="A717">
        <v>714</v>
      </c>
      <c r="B717">
        <f>IF(SIGN('Signal Verification0'!AQ717)=SIGN('Signal Verification1'!AQ717),IF(COUNTIF(B710:B716,2)&gt;0,1,0),2)</f>
        <v>0</v>
      </c>
      <c r="C717">
        <f>IF(AND(ABS('Signal Verification0'!AG717)&gt;0,ABS('Signal Verification1'!AG717)&gt;0),IF('Signal Verification0'!AG717&gt;'Signal Verification1'!AG717,IF(ABS('Signal Verification0'!AG716)-ABS('Signal Verification1'!AG717)&gt;Constants!$B$14,IF(AND(ABS(MAX('Signal Verification0'!AG517:AG717)-'Signal Verification0'!AG717)&lt;Constants!$B$15,ABS(MIN('Signal Verification0'!AG517:AG717)-'Signal Verification0'!AG717)&lt;Constants!$B$15),2,IF(D717&gt;0,1,0)),IF(D717&gt;0,1,0)),IF(ABS('Signal Verification1'!AG716)-ABS('Signal Verification0'!AG717)&gt;Constants!$B$14,IF(AND(ABS(MAX('Signal Verification1'!AG517:AG717)-'Signal Verification1'!AG717)&lt;Constants!$B$15,ABS(MIN('Signal Verification1'!AG517:AG717)-'Signal Verification1'!AG717)&lt;Constants!$B$15),2,IF(D717&gt;0,1,0)),IF(D717&gt;0,1,0))),IF(D717&gt;0,1,0))</f>
        <v>2</v>
      </c>
      <c r="D717">
        <f>IF(C716=2,ROUND(5*1000/Constants!$B$11,0),IF(D716&gt;0,D716-1,0))</f>
        <v>100</v>
      </c>
      <c r="E717">
        <f>IF(COUNTIF($D$3:D717,2)&gt;(Constants!$B$16*(1000/150)),2,0)</f>
        <v>0</v>
      </c>
      <c r="F717">
        <f t="shared" si="11"/>
        <v>0</v>
      </c>
      <c r="G717">
        <f>IF(ABS('Signal Verification0'!AT717-'Signal Verification1'!AT717)&gt;Constants!$B$17,2,IF(H717&gt;0,1,0))</f>
        <v>2</v>
      </c>
      <c r="H717">
        <f>IF(G716=2,ROUND(Constants!$B$18*(1000/150),0),IF(H716&gt;0,H716-1,0))</f>
        <v>7</v>
      </c>
    </row>
    <row r="718" spans="1:8">
      <c r="A718">
        <v>715</v>
      </c>
      <c r="B718">
        <f>IF(SIGN('Signal Verification0'!AQ718)=SIGN('Signal Verification1'!AQ718),IF(COUNTIF(B711:B717,2)&gt;0,1,0),2)</f>
        <v>0</v>
      </c>
      <c r="C718">
        <f>IF(AND(ABS('Signal Verification0'!AG718)&gt;0,ABS('Signal Verification1'!AG718)&gt;0),IF('Signal Verification0'!AG718&gt;'Signal Verification1'!AG718,IF(ABS('Signal Verification0'!AG717)-ABS('Signal Verification1'!AG718)&gt;Constants!$B$14,IF(AND(ABS(MAX('Signal Verification0'!AG518:AG718)-'Signal Verification0'!AG718)&lt;Constants!$B$15,ABS(MIN('Signal Verification0'!AG518:AG718)-'Signal Verification0'!AG718)&lt;Constants!$B$15),2,IF(D718&gt;0,1,0)),IF(D718&gt;0,1,0)),IF(ABS('Signal Verification1'!AG717)-ABS('Signal Verification0'!AG718)&gt;Constants!$B$14,IF(AND(ABS(MAX('Signal Verification1'!AG518:AG718)-'Signal Verification1'!AG718)&lt;Constants!$B$15,ABS(MIN('Signal Verification1'!AG518:AG718)-'Signal Verification1'!AG718)&lt;Constants!$B$15),2,IF(D718&gt;0,1,0)),IF(D718&gt;0,1,0))),IF(D718&gt;0,1,0))</f>
        <v>2</v>
      </c>
      <c r="D718">
        <f>IF(C717=2,ROUND(5*1000/Constants!$B$11,0),IF(D717&gt;0,D717-1,0))</f>
        <v>100</v>
      </c>
      <c r="E718">
        <f>IF(COUNTIF($D$3:D718,2)&gt;(Constants!$B$16*(1000/150)),2,0)</f>
        <v>0</v>
      </c>
      <c r="F718">
        <f t="shared" si="11"/>
        <v>0</v>
      </c>
      <c r="G718">
        <f>IF(ABS('Signal Verification0'!AT718-'Signal Verification1'!AT718)&gt;Constants!$B$17,2,IF(H718&gt;0,1,0))</f>
        <v>2</v>
      </c>
      <c r="H718">
        <f>IF(G717=2,ROUND(Constants!$B$18*(1000/150),0),IF(H717&gt;0,H717-1,0))</f>
        <v>7</v>
      </c>
    </row>
    <row r="719" spans="1:8">
      <c r="A719">
        <v>716</v>
      </c>
      <c r="B719">
        <f>IF(SIGN('Signal Verification0'!AQ719)=SIGN('Signal Verification1'!AQ719),IF(COUNTIF(B712:B718,2)&gt;0,1,0),2)</f>
        <v>0</v>
      </c>
      <c r="C719">
        <f>IF(AND(ABS('Signal Verification0'!AG719)&gt;0,ABS('Signal Verification1'!AG719)&gt;0),IF('Signal Verification0'!AG719&gt;'Signal Verification1'!AG719,IF(ABS('Signal Verification0'!AG718)-ABS('Signal Verification1'!AG719)&gt;Constants!$B$14,IF(AND(ABS(MAX('Signal Verification0'!AG519:AG719)-'Signal Verification0'!AG719)&lt;Constants!$B$15,ABS(MIN('Signal Verification0'!AG519:AG719)-'Signal Verification0'!AG719)&lt;Constants!$B$15),2,IF(D719&gt;0,1,0)),IF(D719&gt;0,1,0)),IF(ABS('Signal Verification1'!AG718)-ABS('Signal Verification0'!AG719)&gt;Constants!$B$14,IF(AND(ABS(MAX('Signal Verification1'!AG519:AG719)-'Signal Verification1'!AG719)&lt;Constants!$B$15,ABS(MIN('Signal Verification1'!AG519:AG719)-'Signal Verification1'!AG719)&lt;Constants!$B$15),2,IF(D719&gt;0,1,0)),IF(D719&gt;0,1,0))),IF(D719&gt;0,1,0))</f>
        <v>2</v>
      </c>
      <c r="D719">
        <f>IF(C718=2,ROUND(5*1000/Constants!$B$11,0),IF(D718&gt;0,D718-1,0))</f>
        <v>100</v>
      </c>
      <c r="E719">
        <f>IF(COUNTIF($D$3:D719,2)&gt;(Constants!$B$16*(1000/150)),2,0)</f>
        <v>0</v>
      </c>
      <c r="F719">
        <f t="shared" si="11"/>
        <v>0</v>
      </c>
      <c r="G719">
        <f>IF(ABS('Signal Verification0'!AT719-'Signal Verification1'!AT719)&gt;Constants!$B$17,2,IF(H719&gt;0,1,0))</f>
        <v>2</v>
      </c>
      <c r="H719">
        <f>IF(G718=2,ROUND(Constants!$B$18*(1000/150),0),IF(H718&gt;0,H718-1,0))</f>
        <v>7</v>
      </c>
    </row>
    <row r="720" spans="1:8">
      <c r="A720">
        <v>717</v>
      </c>
      <c r="B720">
        <f>IF(SIGN('Signal Verification0'!AQ720)=SIGN('Signal Verification1'!AQ720),IF(COUNTIF(B713:B719,2)&gt;0,1,0),2)</f>
        <v>0</v>
      </c>
      <c r="C720">
        <f>IF(AND(ABS('Signal Verification0'!AG720)&gt;0,ABS('Signal Verification1'!AG720)&gt;0),IF('Signal Verification0'!AG720&gt;'Signal Verification1'!AG720,IF(ABS('Signal Verification0'!AG719)-ABS('Signal Verification1'!AG720)&gt;Constants!$B$14,IF(AND(ABS(MAX('Signal Verification0'!AG520:AG720)-'Signal Verification0'!AG720)&lt;Constants!$B$15,ABS(MIN('Signal Verification0'!AG520:AG720)-'Signal Verification0'!AG720)&lt;Constants!$B$15),2,IF(D720&gt;0,1,0)),IF(D720&gt;0,1,0)),IF(ABS('Signal Verification1'!AG719)-ABS('Signal Verification0'!AG720)&gt;Constants!$B$14,IF(AND(ABS(MAX('Signal Verification1'!AG520:AG720)-'Signal Verification1'!AG720)&lt;Constants!$B$15,ABS(MIN('Signal Verification1'!AG520:AG720)-'Signal Verification1'!AG720)&lt;Constants!$B$15),2,IF(D720&gt;0,1,0)),IF(D720&gt;0,1,0))),IF(D720&gt;0,1,0))</f>
        <v>2</v>
      </c>
      <c r="D720">
        <f>IF(C719=2,ROUND(5*1000/Constants!$B$11,0),IF(D719&gt;0,D719-1,0))</f>
        <v>100</v>
      </c>
      <c r="E720">
        <f>IF(COUNTIF($D$3:D720,2)&gt;(Constants!$B$16*(1000/150)),2,0)</f>
        <v>0</v>
      </c>
      <c r="F720">
        <f t="shared" si="11"/>
        <v>0</v>
      </c>
      <c r="G720">
        <f>IF(ABS('Signal Verification0'!AT720-'Signal Verification1'!AT720)&gt;Constants!$B$17,2,IF(H720&gt;0,1,0))</f>
        <v>2</v>
      </c>
      <c r="H720">
        <f>IF(G719=2,ROUND(Constants!$B$18*(1000/150),0),IF(H719&gt;0,H719-1,0))</f>
        <v>7</v>
      </c>
    </row>
    <row r="721" spans="1:8">
      <c r="A721">
        <v>718</v>
      </c>
      <c r="B721">
        <f>IF(SIGN('Signal Verification0'!AQ721)=SIGN('Signal Verification1'!AQ721),IF(COUNTIF(B714:B720,2)&gt;0,1,0),2)</f>
        <v>0</v>
      </c>
      <c r="C721">
        <f>IF(AND(ABS('Signal Verification0'!AG721)&gt;0,ABS('Signal Verification1'!AG721)&gt;0),IF('Signal Verification0'!AG721&gt;'Signal Verification1'!AG721,IF(ABS('Signal Verification0'!AG720)-ABS('Signal Verification1'!AG721)&gt;Constants!$B$14,IF(AND(ABS(MAX('Signal Verification0'!AG521:AG721)-'Signal Verification0'!AG721)&lt;Constants!$B$15,ABS(MIN('Signal Verification0'!AG521:AG721)-'Signal Verification0'!AG721)&lt;Constants!$B$15),2,IF(D721&gt;0,1,0)),IF(D721&gt;0,1,0)),IF(ABS('Signal Verification1'!AG720)-ABS('Signal Verification0'!AG721)&gt;Constants!$B$14,IF(AND(ABS(MAX('Signal Verification1'!AG521:AG721)-'Signal Verification1'!AG721)&lt;Constants!$B$15,ABS(MIN('Signal Verification1'!AG521:AG721)-'Signal Verification1'!AG721)&lt;Constants!$B$15),2,IF(D721&gt;0,1,0)),IF(D721&gt;0,1,0))),IF(D721&gt;0,1,0))</f>
        <v>2</v>
      </c>
      <c r="D721">
        <f>IF(C720=2,ROUND(5*1000/Constants!$B$11,0),IF(D720&gt;0,D720-1,0))</f>
        <v>100</v>
      </c>
      <c r="E721">
        <f>IF(COUNTIF($D$3:D721,2)&gt;(Constants!$B$16*(1000/150)),2,0)</f>
        <v>0</v>
      </c>
      <c r="F721">
        <f t="shared" si="11"/>
        <v>0</v>
      </c>
      <c r="G721">
        <f>IF(ABS('Signal Verification0'!AT721-'Signal Verification1'!AT721)&gt;Constants!$B$17,2,IF(H721&gt;0,1,0))</f>
        <v>2</v>
      </c>
      <c r="H721">
        <f>IF(G720=2,ROUND(Constants!$B$18*(1000/150),0),IF(H720&gt;0,H720-1,0))</f>
        <v>7</v>
      </c>
    </row>
    <row r="722" spans="1:8">
      <c r="A722">
        <v>719</v>
      </c>
      <c r="B722">
        <f>IF(SIGN('Signal Verification0'!AQ722)=SIGN('Signal Verification1'!AQ722),IF(COUNTIF(B715:B721,2)&gt;0,1,0),2)</f>
        <v>0</v>
      </c>
      <c r="C722">
        <f>IF(AND(ABS('Signal Verification0'!AG722)&gt;0,ABS('Signal Verification1'!AG722)&gt;0),IF('Signal Verification0'!AG722&gt;'Signal Verification1'!AG722,IF(ABS('Signal Verification0'!AG721)-ABS('Signal Verification1'!AG722)&gt;Constants!$B$14,IF(AND(ABS(MAX('Signal Verification0'!AG522:AG722)-'Signal Verification0'!AG722)&lt;Constants!$B$15,ABS(MIN('Signal Verification0'!AG522:AG722)-'Signal Verification0'!AG722)&lt;Constants!$B$15),2,IF(D722&gt;0,1,0)),IF(D722&gt;0,1,0)),IF(ABS('Signal Verification1'!AG721)-ABS('Signal Verification0'!AG722)&gt;Constants!$B$14,IF(AND(ABS(MAX('Signal Verification1'!AG522:AG722)-'Signal Verification1'!AG722)&lt;Constants!$B$15,ABS(MIN('Signal Verification1'!AG522:AG722)-'Signal Verification1'!AG722)&lt;Constants!$B$15),2,IF(D722&gt;0,1,0)),IF(D722&gt;0,1,0))),IF(D722&gt;0,1,0))</f>
        <v>2</v>
      </c>
      <c r="D722">
        <f>IF(C721=2,ROUND(5*1000/Constants!$B$11,0),IF(D721&gt;0,D721-1,0))</f>
        <v>100</v>
      </c>
      <c r="E722">
        <f>IF(COUNTIF($D$3:D722,2)&gt;(Constants!$B$16*(1000/150)),2,0)</f>
        <v>0</v>
      </c>
      <c r="F722">
        <f t="shared" si="11"/>
        <v>0</v>
      </c>
      <c r="G722">
        <f>IF(ABS('Signal Verification0'!AT722-'Signal Verification1'!AT722)&gt;Constants!$B$17,2,IF(H722&gt;0,1,0))</f>
        <v>2</v>
      </c>
      <c r="H722">
        <f>IF(G721=2,ROUND(Constants!$B$18*(1000/150),0),IF(H721&gt;0,H721-1,0))</f>
        <v>7</v>
      </c>
    </row>
    <row r="723" spans="1:8">
      <c r="A723">
        <v>720</v>
      </c>
      <c r="B723">
        <f>IF(SIGN('Signal Verification0'!AQ723)=SIGN('Signal Verification1'!AQ723),IF(COUNTIF(B716:B722,2)&gt;0,1,0),2)</f>
        <v>0</v>
      </c>
      <c r="C723">
        <f>IF(AND(ABS('Signal Verification0'!AG723)&gt;0,ABS('Signal Verification1'!AG723)&gt;0),IF('Signal Verification0'!AG723&gt;'Signal Verification1'!AG723,IF(ABS('Signal Verification0'!AG722)-ABS('Signal Verification1'!AG723)&gt;Constants!$B$14,IF(AND(ABS(MAX('Signal Verification0'!AG523:AG723)-'Signal Verification0'!AG723)&lt;Constants!$B$15,ABS(MIN('Signal Verification0'!AG523:AG723)-'Signal Verification0'!AG723)&lt;Constants!$B$15),2,IF(D723&gt;0,1,0)),IF(D723&gt;0,1,0)),IF(ABS('Signal Verification1'!AG722)-ABS('Signal Verification0'!AG723)&gt;Constants!$B$14,IF(AND(ABS(MAX('Signal Verification1'!AG523:AG723)-'Signal Verification1'!AG723)&lt;Constants!$B$15,ABS(MIN('Signal Verification1'!AG523:AG723)-'Signal Verification1'!AG723)&lt;Constants!$B$15),2,IF(D723&gt;0,1,0)),IF(D723&gt;0,1,0))),IF(D723&gt;0,1,0))</f>
        <v>2</v>
      </c>
      <c r="D723">
        <f>IF(C722=2,ROUND(5*1000/Constants!$B$11,0),IF(D722&gt;0,D722-1,0))</f>
        <v>100</v>
      </c>
      <c r="E723">
        <f>IF(COUNTIF($D$3:D723,2)&gt;(Constants!$B$16*(1000/150)),2,0)</f>
        <v>0</v>
      </c>
      <c r="F723">
        <f t="shared" si="11"/>
        <v>0</v>
      </c>
      <c r="G723">
        <f>IF(ABS('Signal Verification0'!AT723-'Signal Verification1'!AT723)&gt;Constants!$B$17,2,IF(H723&gt;0,1,0))</f>
        <v>2</v>
      </c>
      <c r="H723">
        <f>IF(G722=2,ROUND(Constants!$B$18*(1000/150),0),IF(H722&gt;0,H722-1,0))</f>
        <v>7</v>
      </c>
    </row>
    <row r="724" spans="1:8">
      <c r="A724">
        <v>721</v>
      </c>
      <c r="B724">
        <f>IF(SIGN('Signal Verification0'!AQ724)=SIGN('Signal Verification1'!AQ724),IF(COUNTIF(B717:B723,2)&gt;0,1,0),2)</f>
        <v>0</v>
      </c>
      <c r="C724">
        <f>IF(AND(ABS('Signal Verification0'!AG724)&gt;0,ABS('Signal Verification1'!AG724)&gt;0),IF('Signal Verification0'!AG724&gt;'Signal Verification1'!AG724,IF(ABS('Signal Verification0'!AG723)-ABS('Signal Verification1'!AG724)&gt;Constants!$B$14,IF(AND(ABS(MAX('Signal Verification0'!AG524:AG724)-'Signal Verification0'!AG724)&lt;Constants!$B$15,ABS(MIN('Signal Verification0'!AG524:AG724)-'Signal Verification0'!AG724)&lt;Constants!$B$15),2,IF(D724&gt;0,1,0)),IF(D724&gt;0,1,0)),IF(ABS('Signal Verification1'!AG723)-ABS('Signal Verification0'!AG724)&gt;Constants!$B$14,IF(AND(ABS(MAX('Signal Verification1'!AG524:AG724)-'Signal Verification1'!AG724)&lt;Constants!$B$15,ABS(MIN('Signal Verification1'!AG524:AG724)-'Signal Verification1'!AG724)&lt;Constants!$B$15),2,IF(D724&gt;0,1,0)),IF(D724&gt;0,1,0))),IF(D724&gt;0,1,0))</f>
        <v>2</v>
      </c>
      <c r="D724">
        <f>IF(C723=2,ROUND(5*1000/Constants!$B$11,0),IF(D723&gt;0,D723-1,0))</f>
        <v>100</v>
      </c>
      <c r="E724">
        <f>IF(COUNTIF($D$3:D724,2)&gt;(Constants!$B$16*(1000/150)),2,0)</f>
        <v>0</v>
      </c>
      <c r="F724">
        <f t="shared" si="11"/>
        <v>0</v>
      </c>
      <c r="G724">
        <f>IF(ABS('Signal Verification0'!AT724-'Signal Verification1'!AT724)&gt;Constants!$B$17,2,IF(H724&gt;0,1,0))</f>
        <v>2</v>
      </c>
      <c r="H724">
        <f>IF(G723=2,ROUND(Constants!$B$18*(1000/150),0),IF(H723&gt;0,H723-1,0))</f>
        <v>7</v>
      </c>
    </row>
    <row r="725" spans="1:8">
      <c r="A725">
        <v>722</v>
      </c>
      <c r="B725">
        <f>IF(SIGN('Signal Verification0'!AQ725)=SIGN('Signal Verification1'!AQ725),IF(COUNTIF(B718:B724,2)&gt;0,1,0),2)</f>
        <v>0</v>
      </c>
      <c r="C725">
        <f>IF(AND(ABS('Signal Verification0'!AG725)&gt;0,ABS('Signal Verification1'!AG725)&gt;0),IF('Signal Verification0'!AG725&gt;'Signal Verification1'!AG725,IF(ABS('Signal Verification0'!AG724)-ABS('Signal Verification1'!AG725)&gt;Constants!$B$14,IF(AND(ABS(MAX('Signal Verification0'!AG525:AG725)-'Signal Verification0'!AG725)&lt;Constants!$B$15,ABS(MIN('Signal Verification0'!AG525:AG725)-'Signal Verification0'!AG725)&lt;Constants!$B$15),2,IF(D725&gt;0,1,0)),IF(D725&gt;0,1,0)),IF(ABS('Signal Verification1'!AG724)-ABS('Signal Verification0'!AG725)&gt;Constants!$B$14,IF(AND(ABS(MAX('Signal Verification1'!AG525:AG725)-'Signal Verification1'!AG725)&lt;Constants!$B$15,ABS(MIN('Signal Verification1'!AG525:AG725)-'Signal Verification1'!AG725)&lt;Constants!$B$15),2,IF(D725&gt;0,1,0)),IF(D725&gt;0,1,0))),IF(D725&gt;0,1,0))</f>
        <v>2</v>
      </c>
      <c r="D725">
        <f>IF(C724=2,ROUND(5*1000/Constants!$B$11,0),IF(D724&gt;0,D724-1,0))</f>
        <v>100</v>
      </c>
      <c r="E725">
        <f>IF(COUNTIF($D$3:D725,2)&gt;(Constants!$B$16*(1000/150)),2,0)</f>
        <v>0</v>
      </c>
      <c r="F725">
        <f t="shared" si="11"/>
        <v>0</v>
      </c>
      <c r="G725">
        <f>IF(ABS('Signal Verification0'!AT725-'Signal Verification1'!AT725)&gt;Constants!$B$17,2,IF(H725&gt;0,1,0))</f>
        <v>2</v>
      </c>
      <c r="H725">
        <f>IF(G724=2,ROUND(Constants!$B$18*(1000/150),0),IF(H724&gt;0,H724-1,0))</f>
        <v>7</v>
      </c>
    </row>
    <row r="726" spans="1:8">
      <c r="A726">
        <v>723</v>
      </c>
      <c r="B726">
        <f>IF(SIGN('Signal Verification0'!AQ726)=SIGN('Signal Verification1'!AQ726),IF(COUNTIF(B719:B725,2)&gt;0,1,0),2)</f>
        <v>0</v>
      </c>
      <c r="C726">
        <f>IF(AND(ABS('Signal Verification0'!AG726)&gt;0,ABS('Signal Verification1'!AG726)&gt;0),IF('Signal Verification0'!AG726&gt;'Signal Verification1'!AG726,IF(ABS('Signal Verification0'!AG725)-ABS('Signal Verification1'!AG726)&gt;Constants!$B$14,IF(AND(ABS(MAX('Signal Verification0'!AG526:AG726)-'Signal Verification0'!AG726)&lt;Constants!$B$15,ABS(MIN('Signal Verification0'!AG526:AG726)-'Signal Verification0'!AG726)&lt;Constants!$B$15),2,IF(D726&gt;0,1,0)),IF(D726&gt;0,1,0)),IF(ABS('Signal Verification1'!AG725)-ABS('Signal Verification0'!AG726)&gt;Constants!$B$14,IF(AND(ABS(MAX('Signal Verification1'!AG526:AG726)-'Signal Verification1'!AG726)&lt;Constants!$B$15,ABS(MIN('Signal Verification1'!AG526:AG726)-'Signal Verification1'!AG726)&lt;Constants!$B$15),2,IF(D726&gt;0,1,0)),IF(D726&gt;0,1,0))),IF(D726&gt;0,1,0))</f>
        <v>2</v>
      </c>
      <c r="D726">
        <f>IF(C725=2,ROUND(5*1000/Constants!$B$11,0),IF(D725&gt;0,D725-1,0))</f>
        <v>100</v>
      </c>
      <c r="E726">
        <f>IF(COUNTIF($D$3:D726,2)&gt;(Constants!$B$16*(1000/150)),2,0)</f>
        <v>0</v>
      </c>
      <c r="F726">
        <f t="shared" si="11"/>
        <v>0</v>
      </c>
      <c r="G726">
        <f>IF(ABS('Signal Verification0'!AT726-'Signal Verification1'!AT726)&gt;Constants!$B$17,2,IF(H726&gt;0,1,0))</f>
        <v>2</v>
      </c>
      <c r="H726">
        <f>IF(G725=2,ROUND(Constants!$B$18*(1000/150),0),IF(H725&gt;0,H725-1,0))</f>
        <v>7</v>
      </c>
    </row>
    <row r="727" spans="1:8">
      <c r="A727">
        <v>724</v>
      </c>
      <c r="B727">
        <f>IF(SIGN('Signal Verification0'!AQ727)=SIGN('Signal Verification1'!AQ727),IF(COUNTIF(B720:B726,2)&gt;0,1,0),2)</f>
        <v>0</v>
      </c>
      <c r="C727">
        <f>IF(AND(ABS('Signal Verification0'!AG727)&gt;0,ABS('Signal Verification1'!AG727)&gt;0),IF('Signal Verification0'!AG727&gt;'Signal Verification1'!AG727,IF(ABS('Signal Verification0'!AG726)-ABS('Signal Verification1'!AG727)&gt;Constants!$B$14,IF(AND(ABS(MAX('Signal Verification0'!AG527:AG727)-'Signal Verification0'!AG727)&lt;Constants!$B$15,ABS(MIN('Signal Verification0'!AG527:AG727)-'Signal Verification0'!AG727)&lt;Constants!$B$15),2,IF(D727&gt;0,1,0)),IF(D727&gt;0,1,0)),IF(ABS('Signal Verification1'!AG726)-ABS('Signal Verification0'!AG727)&gt;Constants!$B$14,IF(AND(ABS(MAX('Signal Verification1'!AG527:AG727)-'Signal Verification1'!AG727)&lt;Constants!$B$15,ABS(MIN('Signal Verification1'!AG527:AG727)-'Signal Verification1'!AG727)&lt;Constants!$B$15),2,IF(D727&gt;0,1,0)),IF(D727&gt;0,1,0))),IF(D727&gt;0,1,0))</f>
        <v>2</v>
      </c>
      <c r="D727">
        <f>IF(C726=2,ROUND(5*1000/Constants!$B$11,0),IF(D726&gt;0,D726-1,0))</f>
        <v>100</v>
      </c>
      <c r="E727">
        <f>IF(COUNTIF($D$3:D727,2)&gt;(Constants!$B$16*(1000/150)),2,0)</f>
        <v>0</v>
      </c>
      <c r="F727">
        <f t="shared" si="11"/>
        <v>0</v>
      </c>
      <c r="G727">
        <f>IF(ABS('Signal Verification0'!AT727-'Signal Verification1'!AT727)&gt;Constants!$B$17,2,IF(H727&gt;0,1,0))</f>
        <v>2</v>
      </c>
      <c r="H727">
        <f>IF(G726=2,ROUND(Constants!$B$18*(1000/150),0),IF(H726&gt;0,H726-1,0))</f>
        <v>7</v>
      </c>
    </row>
    <row r="728" spans="1:8">
      <c r="A728">
        <v>725</v>
      </c>
      <c r="B728">
        <f>IF(SIGN('Signal Verification0'!AQ728)=SIGN('Signal Verification1'!AQ728),IF(COUNTIF(B721:B727,2)&gt;0,1,0),2)</f>
        <v>0</v>
      </c>
      <c r="C728">
        <f>IF(AND(ABS('Signal Verification0'!AG728)&gt;0,ABS('Signal Verification1'!AG728)&gt;0),IF('Signal Verification0'!AG728&gt;'Signal Verification1'!AG728,IF(ABS('Signal Verification0'!AG727)-ABS('Signal Verification1'!AG728)&gt;Constants!$B$14,IF(AND(ABS(MAX('Signal Verification0'!AG528:AG728)-'Signal Verification0'!AG728)&lt;Constants!$B$15,ABS(MIN('Signal Verification0'!AG528:AG728)-'Signal Verification0'!AG728)&lt;Constants!$B$15),2,IF(D728&gt;0,1,0)),IF(D728&gt;0,1,0)),IF(ABS('Signal Verification1'!AG727)-ABS('Signal Verification0'!AG728)&gt;Constants!$B$14,IF(AND(ABS(MAX('Signal Verification1'!AG528:AG728)-'Signal Verification1'!AG728)&lt;Constants!$B$15,ABS(MIN('Signal Verification1'!AG528:AG728)-'Signal Verification1'!AG728)&lt;Constants!$B$15),2,IF(D728&gt;0,1,0)),IF(D728&gt;0,1,0))),IF(D728&gt;0,1,0))</f>
        <v>2</v>
      </c>
      <c r="D728">
        <f>IF(C727=2,ROUND(5*1000/Constants!$B$11,0),IF(D727&gt;0,D727-1,0))</f>
        <v>100</v>
      </c>
      <c r="E728">
        <f>IF(COUNTIF($D$3:D728,2)&gt;(Constants!$B$16*(1000/150)),2,0)</f>
        <v>0</v>
      </c>
      <c r="F728">
        <f t="shared" si="11"/>
        <v>0</v>
      </c>
      <c r="G728">
        <f>IF(ABS('Signal Verification0'!AT728-'Signal Verification1'!AT728)&gt;Constants!$B$17,2,IF(H728&gt;0,1,0))</f>
        <v>2</v>
      </c>
      <c r="H728">
        <f>IF(G727=2,ROUND(Constants!$B$18*(1000/150),0),IF(H727&gt;0,H727-1,0))</f>
        <v>7</v>
      </c>
    </row>
    <row r="729" spans="1:8">
      <c r="A729">
        <v>726</v>
      </c>
      <c r="B729">
        <f>IF(SIGN('Signal Verification0'!AQ729)=SIGN('Signal Verification1'!AQ729),IF(COUNTIF(B722:B728,2)&gt;0,1,0),2)</f>
        <v>0</v>
      </c>
      <c r="C729">
        <f>IF(AND(ABS('Signal Verification0'!AG729)&gt;0,ABS('Signal Verification1'!AG729)&gt;0),IF('Signal Verification0'!AG729&gt;'Signal Verification1'!AG729,IF(ABS('Signal Verification0'!AG728)-ABS('Signal Verification1'!AG729)&gt;Constants!$B$14,IF(AND(ABS(MAX('Signal Verification0'!AG529:AG729)-'Signal Verification0'!AG729)&lt;Constants!$B$15,ABS(MIN('Signal Verification0'!AG529:AG729)-'Signal Verification0'!AG729)&lt;Constants!$B$15),2,IF(D729&gt;0,1,0)),IF(D729&gt;0,1,0)),IF(ABS('Signal Verification1'!AG728)-ABS('Signal Verification0'!AG729)&gt;Constants!$B$14,IF(AND(ABS(MAX('Signal Verification1'!AG529:AG729)-'Signal Verification1'!AG729)&lt;Constants!$B$15,ABS(MIN('Signal Verification1'!AG529:AG729)-'Signal Verification1'!AG729)&lt;Constants!$B$15),2,IF(D729&gt;0,1,0)),IF(D729&gt;0,1,0))),IF(D729&gt;0,1,0))</f>
        <v>2</v>
      </c>
      <c r="D729">
        <f>IF(C728=2,ROUND(5*1000/Constants!$B$11,0),IF(D728&gt;0,D728-1,0))</f>
        <v>100</v>
      </c>
      <c r="E729">
        <f>IF(COUNTIF($D$3:D729,2)&gt;(Constants!$B$16*(1000/150)),2,0)</f>
        <v>0</v>
      </c>
      <c r="F729">
        <f t="shared" si="11"/>
        <v>0</v>
      </c>
      <c r="G729">
        <f>IF(ABS('Signal Verification0'!AT729-'Signal Verification1'!AT729)&gt;Constants!$B$17,2,IF(H729&gt;0,1,0))</f>
        <v>2</v>
      </c>
      <c r="H729">
        <f>IF(G728=2,ROUND(Constants!$B$18*(1000/150),0),IF(H728&gt;0,H728-1,0))</f>
        <v>7</v>
      </c>
    </row>
    <row r="730" spans="1:8">
      <c r="A730">
        <v>727</v>
      </c>
      <c r="B730">
        <f>IF(SIGN('Signal Verification0'!AQ730)=SIGN('Signal Verification1'!AQ730),IF(COUNTIF(B723:B729,2)&gt;0,1,0),2)</f>
        <v>0</v>
      </c>
      <c r="C730">
        <f>IF(AND(ABS('Signal Verification0'!AG730)&gt;0,ABS('Signal Verification1'!AG730)&gt;0),IF('Signal Verification0'!AG730&gt;'Signal Verification1'!AG730,IF(ABS('Signal Verification0'!AG729)-ABS('Signal Verification1'!AG730)&gt;Constants!$B$14,IF(AND(ABS(MAX('Signal Verification0'!AG530:AG730)-'Signal Verification0'!AG730)&lt;Constants!$B$15,ABS(MIN('Signal Verification0'!AG530:AG730)-'Signal Verification0'!AG730)&lt;Constants!$B$15),2,IF(D730&gt;0,1,0)),IF(D730&gt;0,1,0)),IF(ABS('Signal Verification1'!AG729)-ABS('Signal Verification0'!AG730)&gt;Constants!$B$14,IF(AND(ABS(MAX('Signal Verification1'!AG530:AG730)-'Signal Verification1'!AG730)&lt;Constants!$B$15,ABS(MIN('Signal Verification1'!AG530:AG730)-'Signal Verification1'!AG730)&lt;Constants!$B$15),2,IF(D730&gt;0,1,0)),IF(D730&gt;0,1,0))),IF(D730&gt;0,1,0))</f>
        <v>2</v>
      </c>
      <c r="D730">
        <f>IF(C729=2,ROUND(5*1000/Constants!$B$11,0),IF(D729&gt;0,D729-1,0))</f>
        <v>100</v>
      </c>
      <c r="E730">
        <f>IF(COUNTIF($D$3:D730,2)&gt;(Constants!$B$16*(1000/150)),2,0)</f>
        <v>0</v>
      </c>
      <c r="F730">
        <f t="shared" si="11"/>
        <v>0</v>
      </c>
      <c r="G730">
        <f>IF(ABS('Signal Verification0'!AT730-'Signal Verification1'!AT730)&gt;Constants!$B$17,2,IF(H730&gt;0,1,0))</f>
        <v>2</v>
      </c>
      <c r="H730">
        <f>IF(G729=2,ROUND(Constants!$B$18*(1000/150),0),IF(H729&gt;0,H729-1,0))</f>
        <v>7</v>
      </c>
    </row>
    <row r="731" spans="1:8">
      <c r="A731">
        <v>728</v>
      </c>
      <c r="B731">
        <f>IF(SIGN('Signal Verification0'!AQ731)=SIGN('Signal Verification1'!AQ731),IF(COUNTIF(B724:B730,2)&gt;0,1,0),2)</f>
        <v>0</v>
      </c>
      <c r="C731">
        <f>IF(AND(ABS('Signal Verification0'!AG731)&gt;0,ABS('Signal Verification1'!AG731)&gt;0),IF('Signal Verification0'!AG731&gt;'Signal Verification1'!AG731,IF(ABS('Signal Verification0'!AG730)-ABS('Signal Verification1'!AG731)&gt;Constants!$B$14,IF(AND(ABS(MAX('Signal Verification0'!AG531:AG731)-'Signal Verification0'!AG731)&lt;Constants!$B$15,ABS(MIN('Signal Verification0'!AG531:AG731)-'Signal Verification0'!AG731)&lt;Constants!$B$15),2,IF(D731&gt;0,1,0)),IF(D731&gt;0,1,0)),IF(ABS('Signal Verification1'!AG730)-ABS('Signal Verification0'!AG731)&gt;Constants!$B$14,IF(AND(ABS(MAX('Signal Verification1'!AG531:AG731)-'Signal Verification1'!AG731)&lt;Constants!$B$15,ABS(MIN('Signal Verification1'!AG531:AG731)-'Signal Verification1'!AG731)&lt;Constants!$B$15),2,IF(D731&gt;0,1,0)),IF(D731&gt;0,1,0))),IF(D731&gt;0,1,0))</f>
        <v>2</v>
      </c>
      <c r="D731">
        <f>IF(C730=2,ROUND(5*1000/Constants!$B$11,0),IF(D730&gt;0,D730-1,0))</f>
        <v>100</v>
      </c>
      <c r="E731">
        <f>IF(COUNTIF($D$3:D731,2)&gt;(Constants!$B$16*(1000/150)),2,0)</f>
        <v>0</v>
      </c>
      <c r="F731">
        <f t="shared" si="11"/>
        <v>0</v>
      </c>
      <c r="G731">
        <f>IF(ABS('Signal Verification0'!AT731-'Signal Verification1'!AT731)&gt;Constants!$B$17,2,IF(H731&gt;0,1,0))</f>
        <v>2</v>
      </c>
      <c r="H731">
        <f>IF(G730=2,ROUND(Constants!$B$18*(1000/150),0),IF(H730&gt;0,H730-1,0))</f>
        <v>7</v>
      </c>
    </row>
    <row r="732" spans="1:8">
      <c r="A732">
        <v>729</v>
      </c>
      <c r="B732">
        <f>IF(SIGN('Signal Verification0'!AQ732)=SIGN('Signal Verification1'!AQ732),IF(COUNTIF(B725:B731,2)&gt;0,1,0),2)</f>
        <v>0</v>
      </c>
      <c r="C732">
        <f>IF(AND(ABS('Signal Verification0'!AG732)&gt;0,ABS('Signal Verification1'!AG732)&gt;0),IF('Signal Verification0'!AG732&gt;'Signal Verification1'!AG732,IF(ABS('Signal Verification0'!AG731)-ABS('Signal Verification1'!AG732)&gt;Constants!$B$14,IF(AND(ABS(MAX('Signal Verification0'!AG532:AG732)-'Signal Verification0'!AG732)&lt;Constants!$B$15,ABS(MIN('Signal Verification0'!AG532:AG732)-'Signal Verification0'!AG732)&lt;Constants!$B$15),2,IF(D732&gt;0,1,0)),IF(D732&gt;0,1,0)),IF(ABS('Signal Verification1'!AG731)-ABS('Signal Verification0'!AG732)&gt;Constants!$B$14,IF(AND(ABS(MAX('Signal Verification1'!AG532:AG732)-'Signal Verification1'!AG732)&lt;Constants!$B$15,ABS(MIN('Signal Verification1'!AG532:AG732)-'Signal Verification1'!AG732)&lt;Constants!$B$15),2,IF(D732&gt;0,1,0)),IF(D732&gt;0,1,0))),IF(D732&gt;0,1,0))</f>
        <v>2</v>
      </c>
      <c r="D732">
        <f>IF(C731=2,ROUND(5*1000/Constants!$B$11,0),IF(D731&gt;0,D731-1,0))</f>
        <v>100</v>
      </c>
      <c r="E732">
        <f>IF(COUNTIF($D$3:D732,2)&gt;(Constants!$B$16*(1000/150)),2,0)</f>
        <v>0</v>
      </c>
      <c r="F732">
        <f t="shared" si="11"/>
        <v>0</v>
      </c>
      <c r="G732">
        <f>IF(ABS('Signal Verification0'!AT732-'Signal Verification1'!AT732)&gt;Constants!$B$17,2,IF(H732&gt;0,1,0))</f>
        <v>2</v>
      </c>
      <c r="H732">
        <f>IF(G731=2,ROUND(Constants!$B$18*(1000/150),0),IF(H731&gt;0,H731-1,0))</f>
        <v>7</v>
      </c>
    </row>
    <row r="733" spans="1:8">
      <c r="A733">
        <v>730</v>
      </c>
      <c r="B733">
        <f>IF(SIGN('Signal Verification0'!AQ733)=SIGN('Signal Verification1'!AQ733),IF(COUNTIF(B726:B732,2)&gt;0,1,0),2)</f>
        <v>0</v>
      </c>
      <c r="C733">
        <f>IF(AND(ABS('Signal Verification0'!AG733)&gt;0,ABS('Signal Verification1'!AG733)&gt;0),IF('Signal Verification0'!AG733&gt;'Signal Verification1'!AG733,IF(ABS('Signal Verification0'!AG732)-ABS('Signal Verification1'!AG733)&gt;Constants!$B$14,IF(AND(ABS(MAX('Signal Verification0'!AG533:AG733)-'Signal Verification0'!AG733)&lt;Constants!$B$15,ABS(MIN('Signal Verification0'!AG533:AG733)-'Signal Verification0'!AG733)&lt;Constants!$B$15),2,IF(D733&gt;0,1,0)),IF(D733&gt;0,1,0)),IF(ABS('Signal Verification1'!AG732)-ABS('Signal Verification0'!AG733)&gt;Constants!$B$14,IF(AND(ABS(MAX('Signal Verification1'!AG533:AG733)-'Signal Verification1'!AG733)&lt;Constants!$B$15,ABS(MIN('Signal Verification1'!AG533:AG733)-'Signal Verification1'!AG733)&lt;Constants!$B$15),2,IF(D733&gt;0,1,0)),IF(D733&gt;0,1,0))),IF(D733&gt;0,1,0))</f>
        <v>2</v>
      </c>
      <c r="D733">
        <f>IF(C732=2,ROUND(5*1000/Constants!$B$11,0),IF(D732&gt;0,D732-1,0))</f>
        <v>100</v>
      </c>
      <c r="E733">
        <f>IF(COUNTIF($D$3:D733,2)&gt;(Constants!$B$16*(1000/150)),2,0)</f>
        <v>0</v>
      </c>
      <c r="F733">
        <f t="shared" si="11"/>
        <v>0</v>
      </c>
      <c r="G733">
        <f>IF(ABS('Signal Verification0'!AT733-'Signal Verification1'!AT733)&gt;Constants!$B$17,2,IF(H733&gt;0,1,0))</f>
        <v>2</v>
      </c>
      <c r="H733">
        <f>IF(G732=2,ROUND(Constants!$B$18*(1000/150),0),IF(H732&gt;0,H732-1,0))</f>
        <v>7</v>
      </c>
    </row>
    <row r="734" spans="1:8">
      <c r="A734">
        <v>731</v>
      </c>
      <c r="B734">
        <f>IF(SIGN('Signal Verification0'!AQ734)=SIGN('Signal Verification1'!AQ734),IF(COUNTIF(B727:B733,2)&gt;0,1,0),2)</f>
        <v>0</v>
      </c>
      <c r="C734">
        <f>IF(AND(ABS('Signal Verification0'!AG734)&gt;0,ABS('Signal Verification1'!AG734)&gt;0),IF('Signal Verification0'!AG734&gt;'Signal Verification1'!AG734,IF(ABS('Signal Verification0'!AG733)-ABS('Signal Verification1'!AG734)&gt;Constants!$B$14,IF(AND(ABS(MAX('Signal Verification0'!AG534:AG734)-'Signal Verification0'!AG734)&lt;Constants!$B$15,ABS(MIN('Signal Verification0'!AG534:AG734)-'Signal Verification0'!AG734)&lt;Constants!$B$15),2,IF(D734&gt;0,1,0)),IF(D734&gt;0,1,0)),IF(ABS('Signal Verification1'!AG733)-ABS('Signal Verification0'!AG734)&gt;Constants!$B$14,IF(AND(ABS(MAX('Signal Verification1'!AG534:AG734)-'Signal Verification1'!AG734)&lt;Constants!$B$15,ABS(MIN('Signal Verification1'!AG534:AG734)-'Signal Verification1'!AG734)&lt;Constants!$B$15),2,IF(D734&gt;0,1,0)),IF(D734&gt;0,1,0))),IF(D734&gt;0,1,0))</f>
        <v>2</v>
      </c>
      <c r="D734">
        <f>IF(C733=2,ROUND(5*1000/Constants!$B$11,0),IF(D733&gt;0,D733-1,0))</f>
        <v>100</v>
      </c>
      <c r="E734">
        <f>IF(COUNTIF($D$3:D734,2)&gt;(Constants!$B$16*(1000/150)),2,0)</f>
        <v>0</v>
      </c>
      <c r="F734">
        <f t="shared" si="11"/>
        <v>0</v>
      </c>
      <c r="G734">
        <f>IF(ABS('Signal Verification0'!AT734-'Signal Verification1'!AT734)&gt;Constants!$B$17,2,IF(H734&gt;0,1,0))</f>
        <v>2</v>
      </c>
      <c r="H734">
        <f>IF(G733=2,ROUND(Constants!$B$18*(1000/150),0),IF(H733&gt;0,H733-1,0))</f>
        <v>7</v>
      </c>
    </row>
    <row r="735" spans="1:8">
      <c r="A735">
        <v>732</v>
      </c>
      <c r="B735">
        <f>IF(SIGN('Signal Verification0'!AQ735)=SIGN('Signal Verification1'!AQ735),IF(COUNTIF(B728:B734,2)&gt;0,1,0),2)</f>
        <v>0</v>
      </c>
      <c r="C735">
        <f>IF(AND(ABS('Signal Verification0'!AG735)&gt;0,ABS('Signal Verification1'!AG735)&gt;0),IF('Signal Verification0'!AG735&gt;'Signal Verification1'!AG735,IF(ABS('Signal Verification0'!AG734)-ABS('Signal Verification1'!AG735)&gt;Constants!$B$14,IF(AND(ABS(MAX('Signal Verification0'!AG535:AG735)-'Signal Verification0'!AG735)&lt;Constants!$B$15,ABS(MIN('Signal Verification0'!AG535:AG735)-'Signal Verification0'!AG735)&lt;Constants!$B$15),2,IF(D735&gt;0,1,0)),IF(D735&gt;0,1,0)),IF(ABS('Signal Verification1'!AG734)-ABS('Signal Verification0'!AG735)&gt;Constants!$B$14,IF(AND(ABS(MAX('Signal Verification1'!AG535:AG735)-'Signal Verification1'!AG735)&lt;Constants!$B$15,ABS(MIN('Signal Verification1'!AG535:AG735)-'Signal Verification1'!AG735)&lt;Constants!$B$15),2,IF(D735&gt;0,1,0)),IF(D735&gt;0,1,0))),IF(D735&gt;0,1,0))</f>
        <v>2</v>
      </c>
      <c r="D735">
        <f>IF(C734=2,ROUND(5*1000/Constants!$B$11,0),IF(D734&gt;0,D734-1,0))</f>
        <v>100</v>
      </c>
      <c r="E735">
        <f>IF(COUNTIF($D$3:D735,2)&gt;(Constants!$B$16*(1000/150)),2,0)</f>
        <v>0</v>
      </c>
      <c r="F735">
        <f t="shared" si="11"/>
        <v>0</v>
      </c>
      <c r="G735">
        <f>IF(ABS('Signal Verification0'!AT735-'Signal Verification1'!AT735)&gt;Constants!$B$17,2,IF(H735&gt;0,1,0))</f>
        <v>2</v>
      </c>
      <c r="H735">
        <f>IF(G734=2,ROUND(Constants!$B$18*(1000/150),0),IF(H734&gt;0,H734-1,0))</f>
        <v>7</v>
      </c>
    </row>
    <row r="736" spans="1:8">
      <c r="A736">
        <v>733</v>
      </c>
      <c r="B736">
        <f>IF(SIGN('Signal Verification0'!AQ736)=SIGN('Signal Verification1'!AQ736),IF(COUNTIF(B729:B735,2)&gt;0,1,0),2)</f>
        <v>0</v>
      </c>
      <c r="C736">
        <f>IF(AND(ABS('Signal Verification0'!AG736)&gt;0,ABS('Signal Verification1'!AG736)&gt;0),IF('Signal Verification0'!AG736&gt;'Signal Verification1'!AG736,IF(ABS('Signal Verification0'!AG735)-ABS('Signal Verification1'!AG736)&gt;Constants!$B$14,IF(AND(ABS(MAX('Signal Verification0'!AG536:AG736)-'Signal Verification0'!AG736)&lt;Constants!$B$15,ABS(MIN('Signal Verification0'!AG536:AG736)-'Signal Verification0'!AG736)&lt;Constants!$B$15),2,IF(D736&gt;0,1,0)),IF(D736&gt;0,1,0)),IF(ABS('Signal Verification1'!AG735)-ABS('Signal Verification0'!AG736)&gt;Constants!$B$14,IF(AND(ABS(MAX('Signal Verification1'!AG536:AG736)-'Signal Verification1'!AG736)&lt;Constants!$B$15,ABS(MIN('Signal Verification1'!AG536:AG736)-'Signal Verification1'!AG736)&lt;Constants!$B$15),2,IF(D736&gt;0,1,0)),IF(D736&gt;0,1,0))),IF(D736&gt;0,1,0))</f>
        <v>2</v>
      </c>
      <c r="D736">
        <f>IF(C735=2,ROUND(5*1000/Constants!$B$11,0),IF(D735&gt;0,D735-1,0))</f>
        <v>100</v>
      </c>
      <c r="E736">
        <f>IF(COUNTIF($D$3:D736,2)&gt;(Constants!$B$16*(1000/150)),2,0)</f>
        <v>0</v>
      </c>
      <c r="F736">
        <f t="shared" si="11"/>
        <v>0</v>
      </c>
      <c r="G736">
        <f>IF(ABS('Signal Verification0'!AT736-'Signal Verification1'!AT736)&gt;Constants!$B$17,2,IF(H736&gt;0,1,0))</f>
        <v>2</v>
      </c>
      <c r="H736">
        <f>IF(G735=2,ROUND(Constants!$B$18*(1000/150),0),IF(H735&gt;0,H735-1,0))</f>
        <v>7</v>
      </c>
    </row>
    <row r="737" spans="1:8">
      <c r="A737">
        <v>734</v>
      </c>
      <c r="B737">
        <f>IF(SIGN('Signal Verification0'!AQ737)=SIGN('Signal Verification1'!AQ737),IF(COUNTIF(B730:B736,2)&gt;0,1,0),2)</f>
        <v>0</v>
      </c>
      <c r="C737">
        <f>IF(AND(ABS('Signal Verification0'!AG737)&gt;0,ABS('Signal Verification1'!AG737)&gt;0),IF('Signal Verification0'!AG737&gt;'Signal Verification1'!AG737,IF(ABS('Signal Verification0'!AG736)-ABS('Signal Verification1'!AG737)&gt;Constants!$B$14,IF(AND(ABS(MAX('Signal Verification0'!AG537:AG737)-'Signal Verification0'!AG737)&lt;Constants!$B$15,ABS(MIN('Signal Verification0'!AG537:AG737)-'Signal Verification0'!AG737)&lt;Constants!$B$15),2,IF(D737&gt;0,1,0)),IF(D737&gt;0,1,0)),IF(ABS('Signal Verification1'!AG736)-ABS('Signal Verification0'!AG737)&gt;Constants!$B$14,IF(AND(ABS(MAX('Signal Verification1'!AG537:AG737)-'Signal Verification1'!AG737)&lt;Constants!$B$15,ABS(MIN('Signal Verification1'!AG537:AG737)-'Signal Verification1'!AG737)&lt;Constants!$B$15),2,IF(D737&gt;0,1,0)),IF(D737&gt;0,1,0))),IF(D737&gt;0,1,0))</f>
        <v>2</v>
      </c>
      <c r="D737">
        <f>IF(C736=2,ROUND(5*1000/Constants!$B$11,0),IF(D736&gt;0,D736-1,0))</f>
        <v>100</v>
      </c>
      <c r="E737">
        <f>IF(COUNTIF($D$3:D737,2)&gt;(Constants!$B$16*(1000/150)),2,0)</f>
        <v>0</v>
      </c>
      <c r="F737">
        <f t="shared" si="11"/>
        <v>0</v>
      </c>
      <c r="G737">
        <f>IF(ABS('Signal Verification0'!AT737-'Signal Verification1'!AT737)&gt;Constants!$B$17,2,IF(H737&gt;0,1,0))</f>
        <v>2</v>
      </c>
      <c r="H737">
        <f>IF(G736=2,ROUND(Constants!$B$18*(1000/150),0),IF(H736&gt;0,H736-1,0))</f>
        <v>7</v>
      </c>
    </row>
    <row r="738" spans="1:8">
      <c r="A738">
        <v>735</v>
      </c>
      <c r="B738">
        <f>IF(SIGN('Signal Verification0'!AQ738)=SIGN('Signal Verification1'!AQ738),IF(COUNTIF(B731:B737,2)&gt;0,1,0),2)</f>
        <v>0</v>
      </c>
      <c r="C738">
        <f>IF(AND(ABS('Signal Verification0'!AG738)&gt;0,ABS('Signal Verification1'!AG738)&gt;0),IF('Signal Verification0'!AG738&gt;'Signal Verification1'!AG738,IF(ABS('Signal Verification0'!AG737)-ABS('Signal Verification1'!AG738)&gt;Constants!$B$14,IF(AND(ABS(MAX('Signal Verification0'!AG538:AG738)-'Signal Verification0'!AG738)&lt;Constants!$B$15,ABS(MIN('Signal Verification0'!AG538:AG738)-'Signal Verification0'!AG738)&lt;Constants!$B$15),2,IF(D738&gt;0,1,0)),IF(D738&gt;0,1,0)),IF(ABS('Signal Verification1'!AG737)-ABS('Signal Verification0'!AG738)&gt;Constants!$B$14,IF(AND(ABS(MAX('Signal Verification1'!AG538:AG738)-'Signal Verification1'!AG738)&lt;Constants!$B$15,ABS(MIN('Signal Verification1'!AG538:AG738)-'Signal Verification1'!AG738)&lt;Constants!$B$15),2,IF(D738&gt;0,1,0)),IF(D738&gt;0,1,0))),IF(D738&gt;0,1,0))</f>
        <v>2</v>
      </c>
      <c r="D738">
        <f>IF(C737=2,ROUND(5*1000/Constants!$B$11,0),IF(D737&gt;0,D737-1,0))</f>
        <v>100</v>
      </c>
      <c r="E738">
        <f>IF(COUNTIF($D$3:D738,2)&gt;(Constants!$B$16*(1000/150)),2,0)</f>
        <v>0</v>
      </c>
      <c r="F738">
        <f t="shared" si="11"/>
        <v>0</v>
      </c>
      <c r="G738">
        <f>IF(ABS('Signal Verification0'!AT738-'Signal Verification1'!AT738)&gt;Constants!$B$17,2,IF(H738&gt;0,1,0))</f>
        <v>2</v>
      </c>
      <c r="H738">
        <f>IF(G737=2,ROUND(Constants!$B$18*(1000/150),0),IF(H737&gt;0,H737-1,0))</f>
        <v>7</v>
      </c>
    </row>
    <row r="739" spans="1:8">
      <c r="A739">
        <v>736</v>
      </c>
      <c r="B739">
        <f>IF(SIGN('Signal Verification0'!AQ739)=SIGN('Signal Verification1'!AQ739),IF(COUNTIF(B732:B738,2)&gt;0,1,0),2)</f>
        <v>0</v>
      </c>
      <c r="C739">
        <f>IF(AND(ABS('Signal Verification0'!AG739)&gt;0,ABS('Signal Verification1'!AG739)&gt;0),IF('Signal Verification0'!AG739&gt;'Signal Verification1'!AG739,IF(ABS('Signal Verification0'!AG738)-ABS('Signal Verification1'!AG739)&gt;Constants!$B$14,IF(AND(ABS(MAX('Signal Verification0'!AG539:AG739)-'Signal Verification0'!AG739)&lt;Constants!$B$15,ABS(MIN('Signal Verification0'!AG539:AG739)-'Signal Verification0'!AG739)&lt;Constants!$B$15),2,IF(D739&gt;0,1,0)),IF(D739&gt;0,1,0)),IF(ABS('Signal Verification1'!AG738)-ABS('Signal Verification0'!AG739)&gt;Constants!$B$14,IF(AND(ABS(MAX('Signal Verification1'!AG539:AG739)-'Signal Verification1'!AG739)&lt;Constants!$B$15,ABS(MIN('Signal Verification1'!AG539:AG739)-'Signal Verification1'!AG739)&lt;Constants!$B$15),2,IF(D739&gt;0,1,0)),IF(D739&gt;0,1,0))),IF(D739&gt;0,1,0))</f>
        <v>2</v>
      </c>
      <c r="D739">
        <f>IF(C738=2,ROUND(5*1000/Constants!$B$11,0),IF(D738&gt;0,D738-1,0))</f>
        <v>100</v>
      </c>
      <c r="E739">
        <f>IF(COUNTIF($D$3:D739,2)&gt;(Constants!$B$16*(1000/150)),2,0)</f>
        <v>0</v>
      </c>
      <c r="F739">
        <f t="shared" si="11"/>
        <v>0</v>
      </c>
      <c r="G739">
        <f>IF(ABS('Signal Verification0'!AT739-'Signal Verification1'!AT739)&gt;Constants!$B$17,2,IF(H739&gt;0,1,0))</f>
        <v>2</v>
      </c>
      <c r="H739">
        <f>IF(G738=2,ROUND(Constants!$B$18*(1000/150),0),IF(H738&gt;0,H738-1,0))</f>
        <v>7</v>
      </c>
    </row>
    <row r="740" spans="1:8">
      <c r="A740">
        <v>737</v>
      </c>
      <c r="B740">
        <f>IF(SIGN('Signal Verification0'!AQ740)=SIGN('Signal Verification1'!AQ740),IF(COUNTIF(B733:B739,2)&gt;0,1,0),2)</f>
        <v>0</v>
      </c>
      <c r="C740">
        <f>IF(AND(ABS('Signal Verification0'!AG740)&gt;0,ABS('Signal Verification1'!AG740)&gt;0),IF('Signal Verification0'!AG740&gt;'Signal Verification1'!AG740,IF(ABS('Signal Verification0'!AG739)-ABS('Signal Verification1'!AG740)&gt;Constants!$B$14,IF(AND(ABS(MAX('Signal Verification0'!AG540:AG740)-'Signal Verification0'!AG740)&lt;Constants!$B$15,ABS(MIN('Signal Verification0'!AG540:AG740)-'Signal Verification0'!AG740)&lt;Constants!$B$15),2,IF(D740&gt;0,1,0)),IF(D740&gt;0,1,0)),IF(ABS('Signal Verification1'!AG739)-ABS('Signal Verification0'!AG740)&gt;Constants!$B$14,IF(AND(ABS(MAX('Signal Verification1'!AG540:AG740)-'Signal Verification1'!AG740)&lt;Constants!$B$15,ABS(MIN('Signal Verification1'!AG540:AG740)-'Signal Verification1'!AG740)&lt;Constants!$B$15),2,IF(D740&gt;0,1,0)),IF(D740&gt;0,1,0))),IF(D740&gt;0,1,0))</f>
        <v>2</v>
      </c>
      <c r="D740">
        <f>IF(C739=2,ROUND(5*1000/Constants!$B$11,0),IF(D739&gt;0,D739-1,0))</f>
        <v>100</v>
      </c>
      <c r="E740">
        <f>IF(COUNTIF($D$3:D740,2)&gt;(Constants!$B$16*(1000/150)),2,0)</f>
        <v>0</v>
      </c>
      <c r="F740">
        <f t="shared" si="11"/>
        <v>0</v>
      </c>
      <c r="G740">
        <f>IF(ABS('Signal Verification0'!AT740-'Signal Verification1'!AT740)&gt;Constants!$B$17,2,IF(H740&gt;0,1,0))</f>
        <v>2</v>
      </c>
      <c r="H740">
        <f>IF(G739=2,ROUND(Constants!$B$18*(1000/150),0),IF(H739&gt;0,H739-1,0))</f>
        <v>7</v>
      </c>
    </row>
    <row r="741" spans="1:8">
      <c r="A741">
        <v>738</v>
      </c>
      <c r="B741">
        <f>IF(SIGN('Signal Verification0'!AQ741)=SIGN('Signal Verification1'!AQ741),IF(COUNTIF(B734:B740,2)&gt;0,1,0),2)</f>
        <v>0</v>
      </c>
      <c r="C741">
        <f>IF(AND(ABS('Signal Verification0'!AG741)&gt;0,ABS('Signal Verification1'!AG741)&gt;0),IF('Signal Verification0'!AG741&gt;'Signal Verification1'!AG741,IF(ABS('Signal Verification0'!AG740)-ABS('Signal Verification1'!AG741)&gt;Constants!$B$14,IF(AND(ABS(MAX('Signal Verification0'!AG541:AG741)-'Signal Verification0'!AG741)&lt;Constants!$B$15,ABS(MIN('Signal Verification0'!AG541:AG741)-'Signal Verification0'!AG741)&lt;Constants!$B$15),2,IF(D741&gt;0,1,0)),IF(D741&gt;0,1,0)),IF(ABS('Signal Verification1'!AG740)-ABS('Signal Verification0'!AG741)&gt;Constants!$B$14,IF(AND(ABS(MAX('Signal Verification1'!AG541:AG741)-'Signal Verification1'!AG741)&lt;Constants!$B$15,ABS(MIN('Signal Verification1'!AG541:AG741)-'Signal Verification1'!AG741)&lt;Constants!$B$15),2,IF(D741&gt;0,1,0)),IF(D741&gt;0,1,0))),IF(D741&gt;0,1,0))</f>
        <v>2</v>
      </c>
      <c r="D741">
        <f>IF(C740=2,ROUND(5*1000/Constants!$B$11,0),IF(D740&gt;0,D740-1,0))</f>
        <v>100</v>
      </c>
      <c r="E741">
        <f>IF(COUNTIF($D$3:D741,2)&gt;(Constants!$B$16*(1000/150)),2,0)</f>
        <v>0</v>
      </c>
      <c r="F741">
        <f t="shared" si="11"/>
        <v>0</v>
      </c>
      <c r="G741">
        <f>IF(ABS('Signal Verification0'!AT741-'Signal Verification1'!AT741)&gt;Constants!$B$17,2,IF(H741&gt;0,1,0))</f>
        <v>2</v>
      </c>
      <c r="H741">
        <f>IF(G740=2,ROUND(Constants!$B$18*(1000/150),0),IF(H740&gt;0,H740-1,0))</f>
        <v>7</v>
      </c>
    </row>
    <row r="742" spans="1:8">
      <c r="A742">
        <v>739</v>
      </c>
      <c r="B742">
        <f>IF(SIGN('Signal Verification0'!AQ742)=SIGN('Signal Verification1'!AQ742),IF(COUNTIF(B735:B741,2)&gt;0,1,0),2)</f>
        <v>0</v>
      </c>
      <c r="C742">
        <f>IF(AND(ABS('Signal Verification0'!AG742)&gt;0,ABS('Signal Verification1'!AG742)&gt;0),IF('Signal Verification0'!AG742&gt;'Signal Verification1'!AG742,IF(ABS('Signal Verification0'!AG741)-ABS('Signal Verification1'!AG742)&gt;Constants!$B$14,IF(AND(ABS(MAX('Signal Verification0'!AG542:AG742)-'Signal Verification0'!AG742)&lt;Constants!$B$15,ABS(MIN('Signal Verification0'!AG542:AG742)-'Signal Verification0'!AG742)&lt;Constants!$B$15),2,IF(D742&gt;0,1,0)),IF(D742&gt;0,1,0)),IF(ABS('Signal Verification1'!AG741)-ABS('Signal Verification0'!AG742)&gt;Constants!$B$14,IF(AND(ABS(MAX('Signal Verification1'!AG542:AG742)-'Signal Verification1'!AG742)&lt;Constants!$B$15,ABS(MIN('Signal Verification1'!AG542:AG742)-'Signal Verification1'!AG742)&lt;Constants!$B$15),2,IF(D742&gt;0,1,0)),IF(D742&gt;0,1,0))),IF(D742&gt;0,1,0))</f>
        <v>2</v>
      </c>
      <c r="D742">
        <f>IF(C741=2,ROUND(5*1000/Constants!$B$11,0),IF(D741&gt;0,D741-1,0))</f>
        <v>100</v>
      </c>
      <c r="E742">
        <f>IF(COUNTIF($D$3:D742,2)&gt;(Constants!$B$16*(1000/150)),2,0)</f>
        <v>0</v>
      </c>
      <c r="F742">
        <f t="shared" si="11"/>
        <v>0</v>
      </c>
      <c r="G742">
        <f>IF(ABS('Signal Verification0'!AT742-'Signal Verification1'!AT742)&gt;Constants!$B$17,2,IF(H742&gt;0,1,0))</f>
        <v>2</v>
      </c>
      <c r="H742">
        <f>IF(G741=2,ROUND(Constants!$B$18*(1000/150),0),IF(H741&gt;0,H741-1,0))</f>
        <v>7</v>
      </c>
    </row>
    <row r="743" spans="1:8">
      <c r="A743">
        <v>740</v>
      </c>
      <c r="B743">
        <f>IF(SIGN('Signal Verification0'!AQ743)=SIGN('Signal Verification1'!AQ743),IF(COUNTIF(B736:B742,2)&gt;0,1,0),2)</f>
        <v>0</v>
      </c>
      <c r="C743">
        <f>IF(AND(ABS('Signal Verification0'!AG743)&gt;0,ABS('Signal Verification1'!AG743)&gt;0),IF('Signal Verification0'!AG743&gt;'Signal Verification1'!AG743,IF(ABS('Signal Verification0'!AG742)-ABS('Signal Verification1'!AG743)&gt;Constants!$B$14,IF(AND(ABS(MAX('Signal Verification0'!AG543:AG743)-'Signal Verification0'!AG743)&lt;Constants!$B$15,ABS(MIN('Signal Verification0'!AG543:AG743)-'Signal Verification0'!AG743)&lt;Constants!$B$15),2,IF(D743&gt;0,1,0)),IF(D743&gt;0,1,0)),IF(ABS('Signal Verification1'!AG742)-ABS('Signal Verification0'!AG743)&gt;Constants!$B$14,IF(AND(ABS(MAX('Signal Verification1'!AG543:AG743)-'Signal Verification1'!AG743)&lt;Constants!$B$15,ABS(MIN('Signal Verification1'!AG543:AG743)-'Signal Verification1'!AG743)&lt;Constants!$B$15),2,IF(D743&gt;0,1,0)),IF(D743&gt;0,1,0))),IF(D743&gt;0,1,0))</f>
        <v>2</v>
      </c>
      <c r="D743">
        <f>IF(C742=2,ROUND(5*1000/Constants!$B$11,0),IF(D742&gt;0,D742-1,0))</f>
        <v>100</v>
      </c>
      <c r="E743">
        <f>IF(COUNTIF($D$3:D743,2)&gt;(Constants!$B$16*(1000/150)),2,0)</f>
        <v>0</v>
      </c>
      <c r="F743">
        <f t="shared" si="11"/>
        <v>0</v>
      </c>
      <c r="G743">
        <f>IF(ABS('Signal Verification0'!AT743-'Signal Verification1'!AT743)&gt;Constants!$B$17,2,IF(H743&gt;0,1,0))</f>
        <v>2</v>
      </c>
      <c r="H743">
        <f>IF(G742=2,ROUND(Constants!$B$18*(1000/150),0),IF(H742&gt;0,H742-1,0))</f>
        <v>7</v>
      </c>
    </row>
    <row r="744" spans="1:8">
      <c r="A744">
        <v>741</v>
      </c>
      <c r="B744">
        <f>IF(SIGN('Signal Verification0'!AQ744)=SIGN('Signal Verification1'!AQ744),IF(COUNTIF(B737:B743,2)&gt;0,1,0),2)</f>
        <v>0</v>
      </c>
      <c r="C744">
        <f>IF(AND(ABS('Signal Verification0'!AG744)&gt;0,ABS('Signal Verification1'!AG744)&gt;0),IF('Signal Verification0'!AG744&gt;'Signal Verification1'!AG744,IF(ABS('Signal Verification0'!AG743)-ABS('Signal Verification1'!AG744)&gt;Constants!$B$14,IF(AND(ABS(MAX('Signal Verification0'!AG544:AG744)-'Signal Verification0'!AG744)&lt;Constants!$B$15,ABS(MIN('Signal Verification0'!AG544:AG744)-'Signal Verification0'!AG744)&lt;Constants!$B$15),2,IF(D744&gt;0,1,0)),IF(D744&gt;0,1,0)),IF(ABS('Signal Verification1'!AG743)-ABS('Signal Verification0'!AG744)&gt;Constants!$B$14,IF(AND(ABS(MAX('Signal Verification1'!AG544:AG744)-'Signal Verification1'!AG744)&lt;Constants!$B$15,ABS(MIN('Signal Verification1'!AG544:AG744)-'Signal Verification1'!AG744)&lt;Constants!$B$15),2,IF(D744&gt;0,1,0)),IF(D744&gt;0,1,0))),IF(D744&gt;0,1,0))</f>
        <v>2</v>
      </c>
      <c r="D744">
        <f>IF(C743=2,ROUND(5*1000/Constants!$B$11,0),IF(D743&gt;0,D743-1,0))</f>
        <v>100</v>
      </c>
      <c r="E744">
        <f>IF(COUNTIF($D$3:D744,2)&gt;(Constants!$B$16*(1000/150)),2,0)</f>
        <v>0</v>
      </c>
      <c r="F744">
        <f t="shared" si="11"/>
        <v>0</v>
      </c>
      <c r="G744">
        <f>IF(ABS('Signal Verification0'!AT744-'Signal Verification1'!AT744)&gt;Constants!$B$17,2,IF(H744&gt;0,1,0))</f>
        <v>2</v>
      </c>
      <c r="H744">
        <f>IF(G743=2,ROUND(Constants!$B$18*(1000/150),0),IF(H743&gt;0,H743-1,0))</f>
        <v>7</v>
      </c>
    </row>
    <row r="745" spans="1:8">
      <c r="A745">
        <v>742</v>
      </c>
      <c r="B745">
        <f>IF(SIGN('Signal Verification0'!AQ745)=SIGN('Signal Verification1'!AQ745),IF(COUNTIF(B738:B744,2)&gt;0,1,0),2)</f>
        <v>0</v>
      </c>
      <c r="C745">
        <f>IF(AND(ABS('Signal Verification0'!AG745)&gt;0,ABS('Signal Verification1'!AG745)&gt;0),IF('Signal Verification0'!AG745&gt;'Signal Verification1'!AG745,IF(ABS('Signal Verification0'!AG744)-ABS('Signal Verification1'!AG745)&gt;Constants!$B$14,IF(AND(ABS(MAX('Signal Verification0'!AG545:AG745)-'Signal Verification0'!AG745)&lt;Constants!$B$15,ABS(MIN('Signal Verification0'!AG545:AG745)-'Signal Verification0'!AG745)&lt;Constants!$B$15),2,IF(D745&gt;0,1,0)),IF(D745&gt;0,1,0)),IF(ABS('Signal Verification1'!AG744)-ABS('Signal Verification0'!AG745)&gt;Constants!$B$14,IF(AND(ABS(MAX('Signal Verification1'!AG545:AG745)-'Signal Verification1'!AG745)&lt;Constants!$B$15,ABS(MIN('Signal Verification1'!AG545:AG745)-'Signal Verification1'!AG745)&lt;Constants!$B$15),2,IF(D745&gt;0,1,0)),IF(D745&gt;0,1,0))),IF(D745&gt;0,1,0))</f>
        <v>2</v>
      </c>
      <c r="D745">
        <f>IF(C744=2,ROUND(5*1000/Constants!$B$11,0),IF(D744&gt;0,D744-1,0))</f>
        <v>100</v>
      </c>
      <c r="E745">
        <f>IF(COUNTIF($D$3:D745,2)&gt;(Constants!$B$16*(1000/150)),2,0)</f>
        <v>0</v>
      </c>
      <c r="F745">
        <f t="shared" si="11"/>
        <v>0</v>
      </c>
      <c r="G745">
        <f>IF(ABS('Signal Verification0'!AT745-'Signal Verification1'!AT745)&gt;Constants!$B$17,2,IF(H745&gt;0,1,0))</f>
        <v>2</v>
      </c>
      <c r="H745">
        <f>IF(G744=2,ROUND(Constants!$B$18*(1000/150),0),IF(H744&gt;0,H744-1,0))</f>
        <v>7</v>
      </c>
    </row>
    <row r="746" spans="1:8">
      <c r="A746">
        <v>743</v>
      </c>
      <c r="B746">
        <f>IF(SIGN('Signal Verification0'!AQ746)=SIGN('Signal Verification1'!AQ746),IF(COUNTIF(B739:B745,2)&gt;0,1,0),2)</f>
        <v>0</v>
      </c>
      <c r="C746">
        <f>IF(AND(ABS('Signal Verification0'!AG746)&gt;0,ABS('Signal Verification1'!AG746)&gt;0),IF('Signal Verification0'!AG746&gt;'Signal Verification1'!AG746,IF(ABS('Signal Verification0'!AG745)-ABS('Signal Verification1'!AG746)&gt;Constants!$B$14,IF(AND(ABS(MAX('Signal Verification0'!AG546:AG746)-'Signal Verification0'!AG746)&lt;Constants!$B$15,ABS(MIN('Signal Verification0'!AG546:AG746)-'Signal Verification0'!AG746)&lt;Constants!$B$15),2,IF(D746&gt;0,1,0)),IF(D746&gt;0,1,0)),IF(ABS('Signal Verification1'!AG745)-ABS('Signal Verification0'!AG746)&gt;Constants!$B$14,IF(AND(ABS(MAX('Signal Verification1'!AG546:AG746)-'Signal Verification1'!AG746)&lt;Constants!$B$15,ABS(MIN('Signal Verification1'!AG546:AG746)-'Signal Verification1'!AG746)&lt;Constants!$B$15),2,IF(D746&gt;0,1,0)),IF(D746&gt;0,1,0))),IF(D746&gt;0,1,0))</f>
        <v>2</v>
      </c>
      <c r="D746">
        <f>IF(C745=2,ROUND(5*1000/Constants!$B$11,0),IF(D745&gt;0,D745-1,0))</f>
        <v>100</v>
      </c>
      <c r="E746">
        <f>IF(COUNTIF($D$3:D746,2)&gt;(Constants!$B$16*(1000/150)),2,0)</f>
        <v>0</v>
      </c>
      <c r="F746">
        <f t="shared" si="11"/>
        <v>0</v>
      </c>
      <c r="G746">
        <f>IF(ABS('Signal Verification0'!AT746-'Signal Verification1'!AT746)&gt;Constants!$B$17,2,IF(H746&gt;0,1,0))</f>
        <v>2</v>
      </c>
      <c r="H746">
        <f>IF(G745=2,ROUND(Constants!$B$18*(1000/150),0),IF(H745&gt;0,H745-1,0))</f>
        <v>7</v>
      </c>
    </row>
    <row r="747" spans="1:8">
      <c r="A747">
        <v>744</v>
      </c>
      <c r="B747">
        <f>IF(SIGN('Signal Verification0'!AQ747)=SIGN('Signal Verification1'!AQ747),IF(COUNTIF(B740:B746,2)&gt;0,1,0),2)</f>
        <v>0</v>
      </c>
      <c r="C747">
        <f>IF(AND(ABS('Signal Verification0'!AG747)&gt;0,ABS('Signal Verification1'!AG747)&gt;0),IF('Signal Verification0'!AG747&gt;'Signal Verification1'!AG747,IF(ABS('Signal Verification0'!AG746)-ABS('Signal Verification1'!AG747)&gt;Constants!$B$14,IF(AND(ABS(MAX('Signal Verification0'!AG547:AG747)-'Signal Verification0'!AG747)&lt;Constants!$B$15,ABS(MIN('Signal Verification0'!AG547:AG747)-'Signal Verification0'!AG747)&lt;Constants!$B$15),2,IF(D747&gt;0,1,0)),IF(D747&gt;0,1,0)),IF(ABS('Signal Verification1'!AG746)-ABS('Signal Verification0'!AG747)&gt;Constants!$B$14,IF(AND(ABS(MAX('Signal Verification1'!AG547:AG747)-'Signal Verification1'!AG747)&lt;Constants!$B$15,ABS(MIN('Signal Verification1'!AG547:AG747)-'Signal Verification1'!AG747)&lt;Constants!$B$15),2,IF(D747&gt;0,1,0)),IF(D747&gt;0,1,0))),IF(D747&gt;0,1,0))</f>
        <v>2</v>
      </c>
      <c r="D747">
        <f>IF(C746=2,ROUND(5*1000/Constants!$B$11,0),IF(D746&gt;0,D746-1,0))</f>
        <v>100</v>
      </c>
      <c r="E747">
        <f>IF(COUNTIF($D$3:D747,2)&gt;(Constants!$B$16*(1000/150)),2,0)</f>
        <v>0</v>
      </c>
      <c r="F747">
        <f t="shared" si="11"/>
        <v>0</v>
      </c>
      <c r="G747">
        <f>IF(ABS('Signal Verification0'!AT747-'Signal Verification1'!AT747)&gt;Constants!$B$17,2,IF(H747&gt;0,1,0))</f>
        <v>2</v>
      </c>
      <c r="H747">
        <f>IF(G746=2,ROUND(Constants!$B$18*(1000/150),0),IF(H746&gt;0,H746-1,0))</f>
        <v>7</v>
      </c>
    </row>
    <row r="748" spans="1:8">
      <c r="A748">
        <v>745</v>
      </c>
      <c r="B748">
        <f>IF(SIGN('Signal Verification0'!AQ748)=SIGN('Signal Verification1'!AQ748),IF(COUNTIF(B741:B747,2)&gt;0,1,0),2)</f>
        <v>0</v>
      </c>
      <c r="C748">
        <f>IF(AND(ABS('Signal Verification0'!AG748)&gt;0,ABS('Signal Verification1'!AG748)&gt;0),IF('Signal Verification0'!AG748&gt;'Signal Verification1'!AG748,IF(ABS('Signal Verification0'!AG747)-ABS('Signal Verification1'!AG748)&gt;Constants!$B$14,IF(AND(ABS(MAX('Signal Verification0'!AG548:AG748)-'Signal Verification0'!AG748)&lt;Constants!$B$15,ABS(MIN('Signal Verification0'!AG548:AG748)-'Signal Verification0'!AG748)&lt;Constants!$B$15),2,IF(D748&gt;0,1,0)),IF(D748&gt;0,1,0)),IF(ABS('Signal Verification1'!AG747)-ABS('Signal Verification0'!AG748)&gt;Constants!$B$14,IF(AND(ABS(MAX('Signal Verification1'!AG548:AG748)-'Signal Verification1'!AG748)&lt;Constants!$B$15,ABS(MIN('Signal Verification1'!AG548:AG748)-'Signal Verification1'!AG748)&lt;Constants!$B$15),2,IF(D748&gt;0,1,0)),IF(D748&gt;0,1,0))),IF(D748&gt;0,1,0))</f>
        <v>2</v>
      </c>
      <c r="D748">
        <f>IF(C747=2,ROUND(5*1000/Constants!$B$11,0),IF(D747&gt;0,D747-1,0))</f>
        <v>100</v>
      </c>
      <c r="E748">
        <f>IF(COUNTIF($D$3:D748,2)&gt;(Constants!$B$16*(1000/150)),2,0)</f>
        <v>0</v>
      </c>
      <c r="F748">
        <f t="shared" si="11"/>
        <v>0</v>
      </c>
      <c r="G748">
        <f>IF(ABS('Signal Verification0'!AT748-'Signal Verification1'!AT748)&gt;Constants!$B$17,2,IF(H748&gt;0,1,0))</f>
        <v>2</v>
      </c>
      <c r="H748">
        <f>IF(G747=2,ROUND(Constants!$B$18*(1000/150),0),IF(H747&gt;0,H747-1,0))</f>
        <v>7</v>
      </c>
    </row>
    <row r="749" spans="1:8">
      <c r="A749">
        <v>746</v>
      </c>
      <c r="B749">
        <f>IF(SIGN('Signal Verification0'!AQ749)=SIGN('Signal Verification1'!AQ749),IF(COUNTIF(B742:B748,2)&gt;0,1,0),2)</f>
        <v>0</v>
      </c>
      <c r="C749">
        <f>IF(AND(ABS('Signal Verification0'!AG749)&gt;0,ABS('Signal Verification1'!AG749)&gt;0),IF('Signal Verification0'!AG749&gt;'Signal Verification1'!AG749,IF(ABS('Signal Verification0'!AG748)-ABS('Signal Verification1'!AG749)&gt;Constants!$B$14,IF(AND(ABS(MAX('Signal Verification0'!AG549:AG749)-'Signal Verification0'!AG749)&lt;Constants!$B$15,ABS(MIN('Signal Verification0'!AG549:AG749)-'Signal Verification0'!AG749)&lt;Constants!$B$15),2,IF(D749&gt;0,1,0)),IF(D749&gt;0,1,0)),IF(ABS('Signal Verification1'!AG748)-ABS('Signal Verification0'!AG749)&gt;Constants!$B$14,IF(AND(ABS(MAX('Signal Verification1'!AG549:AG749)-'Signal Verification1'!AG749)&lt;Constants!$B$15,ABS(MIN('Signal Verification1'!AG549:AG749)-'Signal Verification1'!AG749)&lt;Constants!$B$15),2,IF(D749&gt;0,1,0)),IF(D749&gt;0,1,0))),IF(D749&gt;0,1,0))</f>
        <v>2</v>
      </c>
      <c r="D749">
        <f>IF(C748=2,ROUND(5*1000/Constants!$B$11,0),IF(D748&gt;0,D748-1,0))</f>
        <v>100</v>
      </c>
      <c r="E749">
        <f>IF(COUNTIF($D$3:D749,2)&gt;(Constants!$B$16*(1000/150)),2,0)</f>
        <v>0</v>
      </c>
      <c r="F749">
        <f t="shared" si="11"/>
        <v>0</v>
      </c>
      <c r="G749">
        <f>IF(ABS('Signal Verification0'!AT749-'Signal Verification1'!AT749)&gt;Constants!$B$17,2,IF(H749&gt;0,1,0))</f>
        <v>2</v>
      </c>
      <c r="H749">
        <f>IF(G748=2,ROUND(Constants!$B$18*(1000/150),0),IF(H748&gt;0,H748-1,0))</f>
        <v>7</v>
      </c>
    </row>
    <row r="750" spans="1:8">
      <c r="A750">
        <v>747</v>
      </c>
      <c r="B750">
        <f>IF(SIGN('Signal Verification0'!AQ750)=SIGN('Signal Verification1'!AQ750),IF(COUNTIF(B743:B749,2)&gt;0,1,0),2)</f>
        <v>0</v>
      </c>
      <c r="C750">
        <f>IF(AND(ABS('Signal Verification0'!AG750)&gt;0,ABS('Signal Verification1'!AG750)&gt;0),IF('Signal Verification0'!AG750&gt;'Signal Verification1'!AG750,IF(ABS('Signal Verification0'!AG749)-ABS('Signal Verification1'!AG750)&gt;Constants!$B$14,IF(AND(ABS(MAX('Signal Verification0'!AG550:AG750)-'Signal Verification0'!AG750)&lt;Constants!$B$15,ABS(MIN('Signal Verification0'!AG550:AG750)-'Signal Verification0'!AG750)&lt;Constants!$B$15),2,IF(D750&gt;0,1,0)),IF(D750&gt;0,1,0)),IF(ABS('Signal Verification1'!AG749)-ABS('Signal Verification0'!AG750)&gt;Constants!$B$14,IF(AND(ABS(MAX('Signal Verification1'!AG550:AG750)-'Signal Verification1'!AG750)&lt;Constants!$B$15,ABS(MIN('Signal Verification1'!AG550:AG750)-'Signal Verification1'!AG750)&lt;Constants!$B$15),2,IF(D750&gt;0,1,0)),IF(D750&gt;0,1,0))),IF(D750&gt;0,1,0))</f>
        <v>2</v>
      </c>
      <c r="D750">
        <f>IF(C749=2,ROUND(5*1000/Constants!$B$11,0),IF(D749&gt;0,D749-1,0))</f>
        <v>100</v>
      </c>
      <c r="E750">
        <f>IF(COUNTIF($D$3:D750,2)&gt;(Constants!$B$16*(1000/150)),2,0)</f>
        <v>0</v>
      </c>
      <c r="F750">
        <f t="shared" si="11"/>
        <v>0</v>
      </c>
      <c r="G750">
        <f>IF(ABS('Signal Verification0'!AT750-'Signal Verification1'!AT750)&gt;Constants!$B$17,2,IF(H750&gt;0,1,0))</f>
        <v>2</v>
      </c>
      <c r="H750">
        <f>IF(G749=2,ROUND(Constants!$B$18*(1000/150),0),IF(H749&gt;0,H749-1,0))</f>
        <v>7</v>
      </c>
    </row>
    <row r="751" spans="1:8">
      <c r="A751">
        <v>748</v>
      </c>
      <c r="B751">
        <f>IF(SIGN('Signal Verification0'!AQ751)=SIGN('Signal Verification1'!AQ751),IF(COUNTIF(B744:B750,2)&gt;0,1,0),2)</f>
        <v>0</v>
      </c>
      <c r="C751">
        <f>IF(AND(ABS('Signal Verification0'!AG751)&gt;0,ABS('Signal Verification1'!AG751)&gt;0),IF('Signal Verification0'!AG751&gt;'Signal Verification1'!AG751,IF(ABS('Signal Verification0'!AG750)-ABS('Signal Verification1'!AG751)&gt;Constants!$B$14,IF(AND(ABS(MAX('Signal Verification0'!AG551:AG751)-'Signal Verification0'!AG751)&lt;Constants!$B$15,ABS(MIN('Signal Verification0'!AG551:AG751)-'Signal Verification0'!AG751)&lt;Constants!$B$15),2,IF(D751&gt;0,1,0)),IF(D751&gt;0,1,0)),IF(ABS('Signal Verification1'!AG750)-ABS('Signal Verification0'!AG751)&gt;Constants!$B$14,IF(AND(ABS(MAX('Signal Verification1'!AG551:AG751)-'Signal Verification1'!AG751)&lt;Constants!$B$15,ABS(MIN('Signal Verification1'!AG551:AG751)-'Signal Verification1'!AG751)&lt;Constants!$B$15),2,IF(D751&gt;0,1,0)),IF(D751&gt;0,1,0))),IF(D751&gt;0,1,0))</f>
        <v>2</v>
      </c>
      <c r="D751">
        <f>IF(C750=2,ROUND(5*1000/Constants!$B$11,0),IF(D750&gt;0,D750-1,0))</f>
        <v>100</v>
      </c>
      <c r="E751">
        <f>IF(COUNTIF($D$3:D751,2)&gt;(Constants!$B$16*(1000/150)),2,0)</f>
        <v>0</v>
      </c>
      <c r="F751">
        <f t="shared" si="11"/>
        <v>0</v>
      </c>
      <c r="G751">
        <f>IF(ABS('Signal Verification0'!AT751-'Signal Verification1'!AT751)&gt;Constants!$B$17,2,IF(H751&gt;0,1,0))</f>
        <v>2</v>
      </c>
      <c r="H751">
        <f>IF(G750=2,ROUND(Constants!$B$18*(1000/150),0),IF(H750&gt;0,H750-1,0))</f>
        <v>7</v>
      </c>
    </row>
    <row r="752" spans="1:8">
      <c r="A752">
        <v>749</v>
      </c>
      <c r="B752">
        <f>IF(SIGN('Signal Verification0'!AQ752)=SIGN('Signal Verification1'!AQ752),IF(COUNTIF(B745:B751,2)&gt;0,1,0),2)</f>
        <v>0</v>
      </c>
      <c r="C752">
        <f>IF(AND(ABS('Signal Verification0'!AG752)&gt;0,ABS('Signal Verification1'!AG752)&gt;0),IF('Signal Verification0'!AG752&gt;'Signal Verification1'!AG752,IF(ABS('Signal Verification0'!AG751)-ABS('Signal Verification1'!AG752)&gt;Constants!$B$14,IF(AND(ABS(MAX('Signal Verification0'!AG552:AG752)-'Signal Verification0'!AG752)&lt;Constants!$B$15,ABS(MIN('Signal Verification0'!AG552:AG752)-'Signal Verification0'!AG752)&lt;Constants!$B$15),2,IF(D752&gt;0,1,0)),IF(D752&gt;0,1,0)),IF(ABS('Signal Verification1'!AG751)-ABS('Signal Verification0'!AG752)&gt;Constants!$B$14,IF(AND(ABS(MAX('Signal Verification1'!AG552:AG752)-'Signal Verification1'!AG752)&lt;Constants!$B$15,ABS(MIN('Signal Verification1'!AG552:AG752)-'Signal Verification1'!AG752)&lt;Constants!$B$15),2,IF(D752&gt;0,1,0)),IF(D752&gt;0,1,0))),IF(D752&gt;0,1,0))</f>
        <v>2</v>
      </c>
      <c r="D752">
        <f>IF(C751=2,ROUND(5*1000/Constants!$B$11,0),IF(D751&gt;0,D751-1,0))</f>
        <v>100</v>
      </c>
      <c r="E752">
        <f>IF(COUNTIF($D$3:D752,2)&gt;(Constants!$B$16*(1000/150)),2,0)</f>
        <v>0</v>
      </c>
      <c r="F752">
        <f t="shared" si="11"/>
        <v>0</v>
      </c>
      <c r="G752">
        <f>IF(ABS('Signal Verification0'!AT752-'Signal Verification1'!AT752)&gt;Constants!$B$17,2,IF(H752&gt;0,1,0))</f>
        <v>2</v>
      </c>
      <c r="H752">
        <f>IF(G751=2,ROUND(Constants!$B$18*(1000/150),0),IF(H751&gt;0,H751-1,0))</f>
        <v>7</v>
      </c>
    </row>
    <row r="753" spans="1:8">
      <c r="A753">
        <v>750</v>
      </c>
      <c r="B753">
        <f>IF(SIGN('Signal Verification0'!AQ753)=SIGN('Signal Verification1'!AQ753),IF(COUNTIF(B746:B752,2)&gt;0,1,0),2)</f>
        <v>0</v>
      </c>
      <c r="C753">
        <f>IF(AND(ABS('Signal Verification0'!AG753)&gt;0,ABS('Signal Verification1'!AG753)&gt;0),IF('Signal Verification0'!AG753&gt;'Signal Verification1'!AG753,IF(ABS('Signal Verification0'!AG752)-ABS('Signal Verification1'!AG753)&gt;Constants!$B$14,IF(AND(ABS(MAX('Signal Verification0'!AG553:AG753)-'Signal Verification0'!AG753)&lt;Constants!$B$15,ABS(MIN('Signal Verification0'!AG553:AG753)-'Signal Verification0'!AG753)&lt;Constants!$B$15),2,IF(D753&gt;0,1,0)),IF(D753&gt;0,1,0)),IF(ABS('Signal Verification1'!AG752)-ABS('Signal Verification0'!AG753)&gt;Constants!$B$14,IF(AND(ABS(MAX('Signal Verification1'!AG553:AG753)-'Signal Verification1'!AG753)&lt;Constants!$B$15,ABS(MIN('Signal Verification1'!AG553:AG753)-'Signal Verification1'!AG753)&lt;Constants!$B$15),2,IF(D753&gt;0,1,0)),IF(D753&gt;0,1,0))),IF(D753&gt;0,1,0))</f>
        <v>2</v>
      </c>
      <c r="D753">
        <f>IF(C752=2,ROUND(5*1000/Constants!$B$11,0),IF(D752&gt;0,D752-1,0))</f>
        <v>100</v>
      </c>
      <c r="E753">
        <f>IF(COUNTIF($D$3:D753,2)&gt;(Constants!$B$16*(1000/150)),2,0)</f>
        <v>0</v>
      </c>
      <c r="F753">
        <f t="shared" si="11"/>
        <v>0</v>
      </c>
      <c r="G753">
        <f>IF(ABS('Signal Verification0'!AT753-'Signal Verification1'!AT753)&gt;Constants!$B$17,2,IF(H753&gt;0,1,0))</f>
        <v>2</v>
      </c>
      <c r="H753">
        <f>IF(G752=2,ROUND(Constants!$B$18*(1000/150),0),IF(H752&gt;0,H752-1,0))</f>
        <v>7</v>
      </c>
    </row>
    <row r="754" spans="1:8">
      <c r="A754">
        <v>751</v>
      </c>
      <c r="B754">
        <f>IF(SIGN('Signal Verification0'!AQ754)=SIGN('Signal Verification1'!AQ754),IF(COUNTIF(B747:B753,2)&gt;0,1,0),2)</f>
        <v>0</v>
      </c>
      <c r="C754">
        <f>IF(AND(ABS('Signal Verification0'!AG754)&gt;0,ABS('Signal Verification1'!AG754)&gt;0),IF('Signal Verification0'!AG754&gt;'Signal Verification1'!AG754,IF(ABS('Signal Verification0'!AG753)-ABS('Signal Verification1'!AG754)&gt;Constants!$B$14,IF(AND(ABS(MAX('Signal Verification0'!AG554:AG754)-'Signal Verification0'!AG754)&lt;Constants!$B$15,ABS(MIN('Signal Verification0'!AG554:AG754)-'Signal Verification0'!AG754)&lt;Constants!$B$15),2,IF(D754&gt;0,1,0)),IF(D754&gt;0,1,0)),IF(ABS('Signal Verification1'!AG753)-ABS('Signal Verification0'!AG754)&gt;Constants!$B$14,IF(AND(ABS(MAX('Signal Verification1'!AG554:AG754)-'Signal Verification1'!AG754)&lt;Constants!$B$15,ABS(MIN('Signal Verification1'!AG554:AG754)-'Signal Verification1'!AG754)&lt;Constants!$B$15),2,IF(D754&gt;0,1,0)),IF(D754&gt;0,1,0))),IF(D754&gt;0,1,0))</f>
        <v>2</v>
      </c>
      <c r="D754">
        <f>IF(C753=2,ROUND(5*1000/Constants!$B$11,0),IF(D753&gt;0,D753-1,0))</f>
        <v>100</v>
      </c>
      <c r="E754">
        <f>IF(COUNTIF($D$3:D754,2)&gt;(Constants!$B$16*(1000/150)),2,0)</f>
        <v>0</v>
      </c>
      <c r="F754">
        <f t="shared" si="11"/>
        <v>0</v>
      </c>
      <c r="G754">
        <f>IF(ABS('Signal Verification0'!AT754-'Signal Verification1'!AT754)&gt;Constants!$B$17,2,IF(H754&gt;0,1,0))</f>
        <v>2</v>
      </c>
      <c r="H754">
        <f>IF(G753=2,ROUND(Constants!$B$18*(1000/150),0),IF(H753&gt;0,H753-1,0))</f>
        <v>7</v>
      </c>
    </row>
    <row r="755" spans="1:8">
      <c r="A755">
        <v>752</v>
      </c>
      <c r="B755">
        <f>IF(SIGN('Signal Verification0'!AQ755)=SIGN('Signal Verification1'!AQ755),IF(COUNTIF(B748:B754,2)&gt;0,1,0),2)</f>
        <v>0</v>
      </c>
      <c r="C755">
        <f>IF(AND(ABS('Signal Verification0'!AG755)&gt;0,ABS('Signal Verification1'!AG755)&gt;0),IF('Signal Verification0'!AG755&gt;'Signal Verification1'!AG755,IF(ABS('Signal Verification0'!AG754)-ABS('Signal Verification1'!AG755)&gt;Constants!$B$14,IF(AND(ABS(MAX('Signal Verification0'!AG555:AG755)-'Signal Verification0'!AG755)&lt;Constants!$B$15,ABS(MIN('Signal Verification0'!AG555:AG755)-'Signal Verification0'!AG755)&lt;Constants!$B$15),2,IF(D755&gt;0,1,0)),IF(D755&gt;0,1,0)),IF(ABS('Signal Verification1'!AG754)-ABS('Signal Verification0'!AG755)&gt;Constants!$B$14,IF(AND(ABS(MAX('Signal Verification1'!AG555:AG755)-'Signal Verification1'!AG755)&lt;Constants!$B$15,ABS(MIN('Signal Verification1'!AG555:AG755)-'Signal Verification1'!AG755)&lt;Constants!$B$15),2,IF(D755&gt;0,1,0)),IF(D755&gt;0,1,0))),IF(D755&gt;0,1,0))</f>
        <v>2</v>
      </c>
      <c r="D755">
        <f>IF(C754=2,ROUND(5*1000/Constants!$B$11,0),IF(D754&gt;0,D754-1,0))</f>
        <v>100</v>
      </c>
      <c r="E755">
        <f>IF(COUNTIF($D$3:D755,2)&gt;(Constants!$B$16*(1000/150)),2,0)</f>
        <v>0</v>
      </c>
      <c r="F755">
        <f t="shared" si="11"/>
        <v>0</v>
      </c>
      <c r="G755">
        <f>IF(ABS('Signal Verification0'!AT755-'Signal Verification1'!AT755)&gt;Constants!$B$17,2,IF(H755&gt;0,1,0))</f>
        <v>2</v>
      </c>
      <c r="H755">
        <f>IF(G754=2,ROUND(Constants!$B$18*(1000/150),0),IF(H754&gt;0,H754-1,0))</f>
        <v>7</v>
      </c>
    </row>
    <row r="756" spans="1:8">
      <c r="A756">
        <v>753</v>
      </c>
      <c r="B756">
        <f>IF(SIGN('Signal Verification0'!AQ756)=SIGN('Signal Verification1'!AQ756),IF(COUNTIF(B749:B755,2)&gt;0,1,0),2)</f>
        <v>0</v>
      </c>
      <c r="C756">
        <f>IF(AND(ABS('Signal Verification0'!AG756)&gt;0,ABS('Signal Verification1'!AG756)&gt;0),IF('Signal Verification0'!AG756&gt;'Signal Verification1'!AG756,IF(ABS('Signal Verification0'!AG755)-ABS('Signal Verification1'!AG756)&gt;Constants!$B$14,IF(AND(ABS(MAX('Signal Verification0'!AG556:AG756)-'Signal Verification0'!AG756)&lt;Constants!$B$15,ABS(MIN('Signal Verification0'!AG556:AG756)-'Signal Verification0'!AG756)&lt;Constants!$B$15),2,IF(D756&gt;0,1,0)),IF(D756&gt;0,1,0)),IF(ABS('Signal Verification1'!AG755)-ABS('Signal Verification0'!AG756)&gt;Constants!$B$14,IF(AND(ABS(MAX('Signal Verification1'!AG556:AG756)-'Signal Verification1'!AG756)&lt;Constants!$B$15,ABS(MIN('Signal Verification1'!AG556:AG756)-'Signal Verification1'!AG756)&lt;Constants!$B$15),2,IF(D756&gt;0,1,0)),IF(D756&gt;0,1,0))),IF(D756&gt;0,1,0))</f>
        <v>2</v>
      </c>
      <c r="D756">
        <f>IF(C755=2,ROUND(5*1000/Constants!$B$11,0),IF(D755&gt;0,D755-1,0))</f>
        <v>100</v>
      </c>
      <c r="E756">
        <f>IF(COUNTIF($D$3:D756,2)&gt;(Constants!$B$16*(1000/150)),2,0)</f>
        <v>0</v>
      </c>
      <c r="F756">
        <f t="shared" si="11"/>
        <v>0</v>
      </c>
      <c r="G756">
        <f>IF(ABS('Signal Verification0'!AT756-'Signal Verification1'!AT756)&gt;Constants!$B$17,2,IF(H756&gt;0,1,0))</f>
        <v>2</v>
      </c>
      <c r="H756">
        <f>IF(G755=2,ROUND(Constants!$B$18*(1000/150),0),IF(H755&gt;0,H755-1,0))</f>
        <v>7</v>
      </c>
    </row>
    <row r="757" spans="1:8">
      <c r="A757">
        <v>754</v>
      </c>
      <c r="B757">
        <f>IF(SIGN('Signal Verification0'!AQ757)=SIGN('Signal Verification1'!AQ757),IF(COUNTIF(B750:B756,2)&gt;0,1,0),2)</f>
        <v>0</v>
      </c>
      <c r="C757">
        <f>IF(AND(ABS('Signal Verification0'!AG757)&gt;0,ABS('Signal Verification1'!AG757)&gt;0),IF('Signal Verification0'!AG757&gt;'Signal Verification1'!AG757,IF(ABS('Signal Verification0'!AG756)-ABS('Signal Verification1'!AG757)&gt;Constants!$B$14,IF(AND(ABS(MAX('Signal Verification0'!AG557:AG757)-'Signal Verification0'!AG757)&lt;Constants!$B$15,ABS(MIN('Signal Verification0'!AG557:AG757)-'Signal Verification0'!AG757)&lt;Constants!$B$15),2,IF(D757&gt;0,1,0)),IF(D757&gt;0,1,0)),IF(ABS('Signal Verification1'!AG756)-ABS('Signal Verification0'!AG757)&gt;Constants!$B$14,IF(AND(ABS(MAX('Signal Verification1'!AG557:AG757)-'Signal Verification1'!AG757)&lt;Constants!$B$15,ABS(MIN('Signal Verification1'!AG557:AG757)-'Signal Verification1'!AG757)&lt;Constants!$B$15),2,IF(D757&gt;0,1,0)),IF(D757&gt;0,1,0))),IF(D757&gt;0,1,0))</f>
        <v>2</v>
      </c>
      <c r="D757">
        <f>IF(C756=2,ROUND(5*1000/Constants!$B$11,0),IF(D756&gt;0,D756-1,0))</f>
        <v>100</v>
      </c>
      <c r="E757">
        <f>IF(COUNTIF($D$3:D757,2)&gt;(Constants!$B$16*(1000/150)),2,0)</f>
        <v>0</v>
      </c>
      <c r="F757">
        <f t="shared" si="11"/>
        <v>0</v>
      </c>
      <c r="G757">
        <f>IF(ABS('Signal Verification0'!AT757-'Signal Verification1'!AT757)&gt;Constants!$B$17,2,IF(H757&gt;0,1,0))</f>
        <v>2</v>
      </c>
      <c r="H757">
        <f>IF(G756=2,ROUND(Constants!$B$18*(1000/150),0),IF(H756&gt;0,H756-1,0))</f>
        <v>7</v>
      </c>
    </row>
    <row r="758" spans="1:8">
      <c r="A758">
        <v>755</v>
      </c>
      <c r="B758">
        <f>IF(SIGN('Signal Verification0'!AQ758)=SIGN('Signal Verification1'!AQ758),IF(COUNTIF(B751:B757,2)&gt;0,1,0),2)</f>
        <v>0</v>
      </c>
      <c r="C758">
        <f>IF(AND(ABS('Signal Verification0'!AG758)&gt;0,ABS('Signal Verification1'!AG758)&gt;0),IF('Signal Verification0'!AG758&gt;'Signal Verification1'!AG758,IF(ABS('Signal Verification0'!AG757)-ABS('Signal Verification1'!AG758)&gt;Constants!$B$14,IF(AND(ABS(MAX('Signal Verification0'!AG558:AG758)-'Signal Verification0'!AG758)&lt;Constants!$B$15,ABS(MIN('Signal Verification0'!AG558:AG758)-'Signal Verification0'!AG758)&lt;Constants!$B$15),2,IF(D758&gt;0,1,0)),IF(D758&gt;0,1,0)),IF(ABS('Signal Verification1'!AG757)-ABS('Signal Verification0'!AG758)&gt;Constants!$B$14,IF(AND(ABS(MAX('Signal Verification1'!AG558:AG758)-'Signal Verification1'!AG758)&lt;Constants!$B$15,ABS(MIN('Signal Verification1'!AG558:AG758)-'Signal Verification1'!AG758)&lt;Constants!$B$15),2,IF(D758&gt;0,1,0)),IF(D758&gt;0,1,0))),IF(D758&gt;0,1,0))</f>
        <v>2</v>
      </c>
      <c r="D758">
        <f>IF(C757=2,ROUND(5*1000/Constants!$B$11,0),IF(D757&gt;0,D757-1,0))</f>
        <v>100</v>
      </c>
      <c r="E758">
        <f>IF(COUNTIF($D$3:D758,2)&gt;(Constants!$B$16*(1000/150)),2,0)</f>
        <v>0</v>
      </c>
      <c r="F758">
        <f t="shared" si="11"/>
        <v>0</v>
      </c>
      <c r="G758">
        <f>IF(ABS('Signal Verification0'!AT758-'Signal Verification1'!AT758)&gt;Constants!$B$17,2,IF(H758&gt;0,1,0))</f>
        <v>2</v>
      </c>
      <c r="H758">
        <f>IF(G757=2,ROUND(Constants!$B$18*(1000/150),0),IF(H757&gt;0,H757-1,0))</f>
        <v>7</v>
      </c>
    </row>
    <row r="759" spans="1:8">
      <c r="A759">
        <v>756</v>
      </c>
      <c r="B759">
        <f>IF(SIGN('Signal Verification0'!AQ759)=SIGN('Signal Verification1'!AQ759),IF(COUNTIF(B752:B758,2)&gt;0,1,0),2)</f>
        <v>0</v>
      </c>
      <c r="C759">
        <f>IF(AND(ABS('Signal Verification0'!AG759)&gt;0,ABS('Signal Verification1'!AG759)&gt;0),IF('Signal Verification0'!AG759&gt;'Signal Verification1'!AG759,IF(ABS('Signal Verification0'!AG758)-ABS('Signal Verification1'!AG759)&gt;Constants!$B$14,IF(AND(ABS(MAX('Signal Verification0'!AG559:AG759)-'Signal Verification0'!AG759)&lt;Constants!$B$15,ABS(MIN('Signal Verification0'!AG559:AG759)-'Signal Verification0'!AG759)&lt;Constants!$B$15),2,IF(D759&gt;0,1,0)),IF(D759&gt;0,1,0)),IF(ABS('Signal Verification1'!AG758)-ABS('Signal Verification0'!AG759)&gt;Constants!$B$14,IF(AND(ABS(MAX('Signal Verification1'!AG559:AG759)-'Signal Verification1'!AG759)&lt;Constants!$B$15,ABS(MIN('Signal Verification1'!AG559:AG759)-'Signal Verification1'!AG759)&lt;Constants!$B$15),2,IF(D759&gt;0,1,0)),IF(D759&gt;0,1,0))),IF(D759&gt;0,1,0))</f>
        <v>2</v>
      </c>
      <c r="D759">
        <f>IF(C758=2,ROUND(5*1000/Constants!$B$11,0),IF(D758&gt;0,D758-1,0))</f>
        <v>100</v>
      </c>
      <c r="E759">
        <f>IF(COUNTIF($D$3:D759,2)&gt;(Constants!$B$16*(1000/150)),2,0)</f>
        <v>0</v>
      </c>
      <c r="F759">
        <f t="shared" si="11"/>
        <v>0</v>
      </c>
      <c r="G759">
        <f>IF(ABS('Signal Verification0'!AT759-'Signal Verification1'!AT759)&gt;Constants!$B$17,2,IF(H759&gt;0,1,0))</f>
        <v>2</v>
      </c>
      <c r="H759">
        <f>IF(G758=2,ROUND(Constants!$B$18*(1000/150),0),IF(H758&gt;0,H758-1,0))</f>
        <v>7</v>
      </c>
    </row>
    <row r="760" spans="1:8">
      <c r="A760">
        <v>757</v>
      </c>
      <c r="B760">
        <f>IF(SIGN('Signal Verification0'!AQ760)=SIGN('Signal Verification1'!AQ760),IF(COUNTIF(B753:B759,2)&gt;0,1,0),2)</f>
        <v>0</v>
      </c>
      <c r="C760">
        <f>IF(AND(ABS('Signal Verification0'!AG760)&gt;0,ABS('Signal Verification1'!AG760)&gt;0),IF('Signal Verification0'!AG760&gt;'Signal Verification1'!AG760,IF(ABS('Signal Verification0'!AG759)-ABS('Signal Verification1'!AG760)&gt;Constants!$B$14,IF(AND(ABS(MAX('Signal Verification0'!AG560:AG760)-'Signal Verification0'!AG760)&lt;Constants!$B$15,ABS(MIN('Signal Verification0'!AG560:AG760)-'Signal Verification0'!AG760)&lt;Constants!$B$15),2,IF(D760&gt;0,1,0)),IF(D760&gt;0,1,0)),IF(ABS('Signal Verification1'!AG759)-ABS('Signal Verification0'!AG760)&gt;Constants!$B$14,IF(AND(ABS(MAX('Signal Verification1'!AG560:AG760)-'Signal Verification1'!AG760)&lt;Constants!$B$15,ABS(MIN('Signal Verification1'!AG560:AG760)-'Signal Verification1'!AG760)&lt;Constants!$B$15),2,IF(D760&gt;0,1,0)),IF(D760&gt;0,1,0))),IF(D760&gt;0,1,0))</f>
        <v>2</v>
      </c>
      <c r="D760">
        <f>IF(C759=2,ROUND(5*1000/Constants!$B$11,0),IF(D759&gt;0,D759-1,0))</f>
        <v>100</v>
      </c>
      <c r="E760">
        <f>IF(COUNTIF($D$3:D760,2)&gt;(Constants!$B$16*(1000/150)),2,0)</f>
        <v>0</v>
      </c>
      <c r="F760">
        <f t="shared" si="11"/>
        <v>0</v>
      </c>
      <c r="G760">
        <f>IF(ABS('Signal Verification0'!AT760-'Signal Verification1'!AT760)&gt;Constants!$B$17,2,IF(H760&gt;0,1,0))</f>
        <v>2</v>
      </c>
      <c r="H760">
        <f>IF(G759=2,ROUND(Constants!$B$18*(1000/150),0),IF(H759&gt;0,H759-1,0))</f>
        <v>7</v>
      </c>
    </row>
    <row r="761" spans="1:8">
      <c r="A761">
        <v>758</v>
      </c>
      <c r="B761">
        <f>IF(SIGN('Signal Verification0'!AQ761)=SIGN('Signal Verification1'!AQ761),IF(COUNTIF(B754:B760,2)&gt;0,1,0),2)</f>
        <v>0</v>
      </c>
      <c r="C761">
        <f>IF(AND(ABS('Signal Verification0'!AG761)&gt;0,ABS('Signal Verification1'!AG761)&gt;0),IF('Signal Verification0'!AG761&gt;'Signal Verification1'!AG761,IF(ABS('Signal Verification0'!AG760)-ABS('Signal Verification1'!AG761)&gt;Constants!$B$14,IF(AND(ABS(MAX('Signal Verification0'!AG561:AG761)-'Signal Verification0'!AG761)&lt;Constants!$B$15,ABS(MIN('Signal Verification0'!AG561:AG761)-'Signal Verification0'!AG761)&lt;Constants!$B$15),2,IF(D761&gt;0,1,0)),IF(D761&gt;0,1,0)),IF(ABS('Signal Verification1'!AG760)-ABS('Signal Verification0'!AG761)&gt;Constants!$B$14,IF(AND(ABS(MAX('Signal Verification1'!AG561:AG761)-'Signal Verification1'!AG761)&lt;Constants!$B$15,ABS(MIN('Signal Verification1'!AG561:AG761)-'Signal Verification1'!AG761)&lt;Constants!$B$15),2,IF(D761&gt;0,1,0)),IF(D761&gt;0,1,0))),IF(D761&gt;0,1,0))</f>
        <v>2</v>
      </c>
      <c r="D761">
        <f>IF(C760=2,ROUND(5*1000/Constants!$B$11,0),IF(D760&gt;0,D760-1,0))</f>
        <v>100</v>
      </c>
      <c r="E761">
        <f>IF(COUNTIF($D$3:D761,2)&gt;(Constants!$B$16*(1000/150)),2,0)</f>
        <v>0</v>
      </c>
      <c r="F761">
        <f t="shared" si="11"/>
        <v>0</v>
      </c>
      <c r="G761">
        <f>IF(ABS('Signal Verification0'!AT761-'Signal Verification1'!AT761)&gt;Constants!$B$17,2,IF(H761&gt;0,1,0))</f>
        <v>2</v>
      </c>
      <c r="H761">
        <f>IF(G760=2,ROUND(Constants!$B$18*(1000/150),0),IF(H760&gt;0,H760-1,0))</f>
        <v>7</v>
      </c>
    </row>
    <row r="762" spans="1:8">
      <c r="A762">
        <v>759</v>
      </c>
      <c r="B762">
        <f>IF(SIGN('Signal Verification0'!AQ762)=SIGN('Signal Verification1'!AQ762),IF(COUNTIF(B755:B761,2)&gt;0,1,0),2)</f>
        <v>0</v>
      </c>
      <c r="C762">
        <f>IF(AND(ABS('Signal Verification0'!AG762)&gt;0,ABS('Signal Verification1'!AG762)&gt;0),IF('Signal Verification0'!AG762&gt;'Signal Verification1'!AG762,IF(ABS('Signal Verification0'!AG761)-ABS('Signal Verification1'!AG762)&gt;Constants!$B$14,IF(AND(ABS(MAX('Signal Verification0'!AG562:AG762)-'Signal Verification0'!AG762)&lt;Constants!$B$15,ABS(MIN('Signal Verification0'!AG562:AG762)-'Signal Verification0'!AG762)&lt;Constants!$B$15),2,IF(D762&gt;0,1,0)),IF(D762&gt;0,1,0)),IF(ABS('Signal Verification1'!AG761)-ABS('Signal Verification0'!AG762)&gt;Constants!$B$14,IF(AND(ABS(MAX('Signal Verification1'!AG562:AG762)-'Signal Verification1'!AG762)&lt;Constants!$B$15,ABS(MIN('Signal Verification1'!AG562:AG762)-'Signal Verification1'!AG762)&lt;Constants!$B$15),2,IF(D762&gt;0,1,0)),IF(D762&gt;0,1,0))),IF(D762&gt;0,1,0))</f>
        <v>2</v>
      </c>
      <c r="D762">
        <f>IF(C761=2,ROUND(5*1000/Constants!$B$11,0),IF(D761&gt;0,D761-1,0))</f>
        <v>100</v>
      </c>
      <c r="E762">
        <f>IF(COUNTIF($D$3:D762,2)&gt;(Constants!$B$16*(1000/150)),2,0)</f>
        <v>0</v>
      </c>
      <c r="F762">
        <f t="shared" si="11"/>
        <v>0</v>
      </c>
      <c r="G762">
        <f>IF(ABS('Signal Verification0'!AT762-'Signal Verification1'!AT762)&gt;Constants!$B$17,2,IF(H762&gt;0,1,0))</f>
        <v>2</v>
      </c>
      <c r="H762">
        <f>IF(G761=2,ROUND(Constants!$B$18*(1000/150),0),IF(H761&gt;0,H761-1,0))</f>
        <v>7</v>
      </c>
    </row>
    <row r="763" spans="1:8">
      <c r="A763">
        <v>760</v>
      </c>
      <c r="B763">
        <f>IF(SIGN('Signal Verification0'!AQ763)=SIGN('Signal Verification1'!AQ763),IF(COUNTIF(B756:B762,2)&gt;0,1,0),2)</f>
        <v>0</v>
      </c>
      <c r="C763">
        <f>IF(AND(ABS('Signal Verification0'!AG763)&gt;0,ABS('Signal Verification1'!AG763)&gt;0),IF('Signal Verification0'!AG763&gt;'Signal Verification1'!AG763,IF(ABS('Signal Verification0'!AG762)-ABS('Signal Verification1'!AG763)&gt;Constants!$B$14,IF(AND(ABS(MAX('Signal Verification0'!AG563:AG763)-'Signal Verification0'!AG763)&lt;Constants!$B$15,ABS(MIN('Signal Verification0'!AG563:AG763)-'Signal Verification0'!AG763)&lt;Constants!$B$15),2,IF(D763&gt;0,1,0)),IF(D763&gt;0,1,0)),IF(ABS('Signal Verification1'!AG762)-ABS('Signal Verification0'!AG763)&gt;Constants!$B$14,IF(AND(ABS(MAX('Signal Verification1'!AG563:AG763)-'Signal Verification1'!AG763)&lt;Constants!$B$15,ABS(MIN('Signal Verification1'!AG563:AG763)-'Signal Verification1'!AG763)&lt;Constants!$B$15),2,IF(D763&gt;0,1,0)),IF(D763&gt;0,1,0))),IF(D763&gt;0,1,0))</f>
        <v>2</v>
      </c>
      <c r="D763">
        <f>IF(C762=2,ROUND(5*1000/Constants!$B$11,0),IF(D762&gt;0,D762-1,0))</f>
        <v>100</v>
      </c>
      <c r="E763">
        <f>IF(COUNTIF($D$3:D763,2)&gt;(Constants!$B$16*(1000/150)),2,0)</f>
        <v>0</v>
      </c>
      <c r="F763">
        <f t="shared" si="11"/>
        <v>0</v>
      </c>
      <c r="G763">
        <f>IF(ABS('Signal Verification0'!AT763-'Signal Verification1'!AT763)&gt;Constants!$B$17,2,IF(H763&gt;0,1,0))</f>
        <v>2</v>
      </c>
      <c r="H763">
        <f>IF(G762=2,ROUND(Constants!$B$18*(1000/150),0),IF(H762&gt;0,H762-1,0))</f>
        <v>7</v>
      </c>
    </row>
    <row r="764" spans="1:8">
      <c r="A764">
        <v>761</v>
      </c>
      <c r="B764">
        <f>IF(SIGN('Signal Verification0'!AQ764)=SIGN('Signal Verification1'!AQ764),IF(COUNTIF(B757:B763,2)&gt;0,1,0),2)</f>
        <v>0</v>
      </c>
      <c r="C764">
        <f>IF(AND(ABS('Signal Verification0'!AG764)&gt;0,ABS('Signal Verification1'!AG764)&gt;0),IF('Signal Verification0'!AG764&gt;'Signal Verification1'!AG764,IF(ABS('Signal Verification0'!AG763)-ABS('Signal Verification1'!AG764)&gt;Constants!$B$14,IF(AND(ABS(MAX('Signal Verification0'!AG564:AG764)-'Signal Verification0'!AG764)&lt;Constants!$B$15,ABS(MIN('Signal Verification0'!AG564:AG764)-'Signal Verification0'!AG764)&lt;Constants!$B$15),2,IF(D764&gt;0,1,0)),IF(D764&gt;0,1,0)),IF(ABS('Signal Verification1'!AG763)-ABS('Signal Verification0'!AG764)&gt;Constants!$B$14,IF(AND(ABS(MAX('Signal Verification1'!AG564:AG764)-'Signal Verification1'!AG764)&lt;Constants!$B$15,ABS(MIN('Signal Verification1'!AG564:AG764)-'Signal Verification1'!AG764)&lt;Constants!$B$15),2,IF(D764&gt;0,1,0)),IF(D764&gt;0,1,0))),IF(D764&gt;0,1,0))</f>
        <v>2</v>
      </c>
      <c r="D764">
        <f>IF(C763=2,ROUND(5*1000/Constants!$B$11,0),IF(D763&gt;0,D763-1,0))</f>
        <v>100</v>
      </c>
      <c r="E764">
        <f>IF(COUNTIF($D$3:D764,2)&gt;(Constants!$B$16*(1000/150)),2,0)</f>
        <v>0</v>
      </c>
      <c r="F764">
        <f t="shared" si="11"/>
        <v>0</v>
      </c>
      <c r="G764">
        <f>IF(ABS('Signal Verification0'!AT764-'Signal Verification1'!AT764)&gt;Constants!$B$17,2,IF(H764&gt;0,1,0))</f>
        <v>2</v>
      </c>
      <c r="H764">
        <f>IF(G763=2,ROUND(Constants!$B$18*(1000/150),0),IF(H763&gt;0,H763-1,0))</f>
        <v>7</v>
      </c>
    </row>
    <row r="765" spans="1:8">
      <c r="A765">
        <v>762</v>
      </c>
      <c r="B765">
        <f>IF(SIGN('Signal Verification0'!AQ765)=SIGN('Signal Verification1'!AQ765),IF(COUNTIF(B758:B764,2)&gt;0,1,0),2)</f>
        <v>0</v>
      </c>
      <c r="C765">
        <f>IF(AND(ABS('Signal Verification0'!AG765)&gt;0,ABS('Signal Verification1'!AG765)&gt;0),IF('Signal Verification0'!AG765&gt;'Signal Verification1'!AG765,IF(ABS('Signal Verification0'!AG764)-ABS('Signal Verification1'!AG765)&gt;Constants!$B$14,IF(AND(ABS(MAX('Signal Verification0'!AG565:AG765)-'Signal Verification0'!AG765)&lt;Constants!$B$15,ABS(MIN('Signal Verification0'!AG565:AG765)-'Signal Verification0'!AG765)&lt;Constants!$B$15),2,IF(D765&gt;0,1,0)),IF(D765&gt;0,1,0)),IF(ABS('Signal Verification1'!AG764)-ABS('Signal Verification0'!AG765)&gt;Constants!$B$14,IF(AND(ABS(MAX('Signal Verification1'!AG565:AG765)-'Signal Verification1'!AG765)&lt;Constants!$B$15,ABS(MIN('Signal Verification1'!AG565:AG765)-'Signal Verification1'!AG765)&lt;Constants!$B$15),2,IF(D765&gt;0,1,0)),IF(D765&gt;0,1,0))),IF(D765&gt;0,1,0))</f>
        <v>2</v>
      </c>
      <c r="D765">
        <f>IF(C764=2,ROUND(5*1000/Constants!$B$11,0),IF(D764&gt;0,D764-1,0))</f>
        <v>100</v>
      </c>
      <c r="E765">
        <f>IF(COUNTIF($D$3:D765,2)&gt;(Constants!$B$16*(1000/150)),2,0)</f>
        <v>0</v>
      </c>
      <c r="F765">
        <f t="shared" si="11"/>
        <v>0</v>
      </c>
      <c r="G765">
        <f>IF(ABS('Signal Verification0'!AT765-'Signal Verification1'!AT765)&gt;Constants!$B$17,2,IF(H765&gt;0,1,0))</f>
        <v>2</v>
      </c>
      <c r="H765">
        <f>IF(G764=2,ROUND(Constants!$B$18*(1000/150),0),IF(H764&gt;0,H764-1,0))</f>
        <v>7</v>
      </c>
    </row>
    <row r="766" spans="1:8">
      <c r="A766">
        <v>763</v>
      </c>
      <c r="B766">
        <f>IF(SIGN('Signal Verification0'!AQ766)=SIGN('Signal Verification1'!AQ766),IF(COUNTIF(B759:B765,2)&gt;0,1,0),2)</f>
        <v>0</v>
      </c>
      <c r="C766">
        <f>IF(AND(ABS('Signal Verification0'!AG766)&gt;0,ABS('Signal Verification1'!AG766)&gt;0),IF('Signal Verification0'!AG766&gt;'Signal Verification1'!AG766,IF(ABS('Signal Verification0'!AG765)-ABS('Signal Verification1'!AG766)&gt;Constants!$B$14,IF(AND(ABS(MAX('Signal Verification0'!AG566:AG766)-'Signal Verification0'!AG766)&lt;Constants!$B$15,ABS(MIN('Signal Verification0'!AG566:AG766)-'Signal Verification0'!AG766)&lt;Constants!$B$15),2,IF(D766&gt;0,1,0)),IF(D766&gt;0,1,0)),IF(ABS('Signal Verification1'!AG765)-ABS('Signal Verification0'!AG766)&gt;Constants!$B$14,IF(AND(ABS(MAX('Signal Verification1'!AG566:AG766)-'Signal Verification1'!AG766)&lt;Constants!$B$15,ABS(MIN('Signal Verification1'!AG566:AG766)-'Signal Verification1'!AG766)&lt;Constants!$B$15),2,IF(D766&gt;0,1,0)),IF(D766&gt;0,1,0))),IF(D766&gt;0,1,0))</f>
        <v>2</v>
      </c>
      <c r="D766">
        <f>IF(C765=2,ROUND(5*1000/Constants!$B$11,0),IF(D765&gt;0,D765-1,0))</f>
        <v>100</v>
      </c>
      <c r="E766">
        <f>IF(COUNTIF($D$3:D766,2)&gt;(Constants!$B$16*(1000/150)),2,0)</f>
        <v>0</v>
      </c>
      <c r="F766">
        <f t="shared" si="11"/>
        <v>0</v>
      </c>
      <c r="G766">
        <f>IF(ABS('Signal Verification0'!AT766-'Signal Verification1'!AT766)&gt;Constants!$B$17,2,IF(H766&gt;0,1,0))</f>
        <v>2</v>
      </c>
      <c r="H766">
        <f>IF(G765=2,ROUND(Constants!$B$18*(1000/150),0),IF(H765&gt;0,H765-1,0))</f>
        <v>7</v>
      </c>
    </row>
    <row r="767" spans="1:8">
      <c r="A767">
        <v>764</v>
      </c>
      <c r="B767">
        <f>IF(SIGN('Signal Verification0'!AQ767)=SIGN('Signal Verification1'!AQ767),IF(COUNTIF(B760:B766,2)&gt;0,1,0),2)</f>
        <v>0</v>
      </c>
      <c r="C767">
        <f>IF(AND(ABS('Signal Verification0'!AG767)&gt;0,ABS('Signal Verification1'!AG767)&gt;0),IF('Signal Verification0'!AG767&gt;'Signal Verification1'!AG767,IF(ABS('Signal Verification0'!AG766)-ABS('Signal Verification1'!AG767)&gt;Constants!$B$14,IF(AND(ABS(MAX('Signal Verification0'!AG567:AG767)-'Signal Verification0'!AG767)&lt;Constants!$B$15,ABS(MIN('Signal Verification0'!AG567:AG767)-'Signal Verification0'!AG767)&lt;Constants!$B$15),2,IF(D767&gt;0,1,0)),IF(D767&gt;0,1,0)),IF(ABS('Signal Verification1'!AG766)-ABS('Signal Verification0'!AG767)&gt;Constants!$B$14,IF(AND(ABS(MAX('Signal Verification1'!AG567:AG767)-'Signal Verification1'!AG767)&lt;Constants!$B$15,ABS(MIN('Signal Verification1'!AG567:AG767)-'Signal Verification1'!AG767)&lt;Constants!$B$15),2,IF(D767&gt;0,1,0)),IF(D767&gt;0,1,0))),IF(D767&gt;0,1,0))</f>
        <v>2</v>
      </c>
      <c r="D767">
        <f>IF(C766=2,ROUND(5*1000/Constants!$B$11,0),IF(D766&gt;0,D766-1,0))</f>
        <v>100</v>
      </c>
      <c r="E767">
        <f>IF(COUNTIF($D$3:D767,2)&gt;(Constants!$B$16*(1000/150)),2,0)</f>
        <v>0</v>
      </c>
      <c r="F767">
        <f t="shared" si="11"/>
        <v>0</v>
      </c>
      <c r="G767">
        <f>IF(ABS('Signal Verification0'!AT767-'Signal Verification1'!AT767)&gt;Constants!$B$17,2,IF(H767&gt;0,1,0))</f>
        <v>2</v>
      </c>
      <c r="H767">
        <f>IF(G766=2,ROUND(Constants!$B$18*(1000/150),0),IF(H766&gt;0,H766-1,0))</f>
        <v>7</v>
      </c>
    </row>
    <row r="768" spans="1:8">
      <c r="A768">
        <v>765</v>
      </c>
      <c r="B768">
        <f>IF(SIGN('Signal Verification0'!AQ768)=SIGN('Signal Verification1'!AQ768),IF(COUNTIF(B761:B767,2)&gt;0,1,0),2)</f>
        <v>0</v>
      </c>
      <c r="C768">
        <f>IF(AND(ABS('Signal Verification0'!AG768)&gt;0,ABS('Signal Verification1'!AG768)&gt;0),IF('Signal Verification0'!AG768&gt;'Signal Verification1'!AG768,IF(ABS('Signal Verification0'!AG767)-ABS('Signal Verification1'!AG768)&gt;Constants!$B$14,IF(AND(ABS(MAX('Signal Verification0'!AG568:AG768)-'Signal Verification0'!AG768)&lt;Constants!$B$15,ABS(MIN('Signal Verification0'!AG568:AG768)-'Signal Verification0'!AG768)&lt;Constants!$B$15),2,IF(D768&gt;0,1,0)),IF(D768&gt;0,1,0)),IF(ABS('Signal Verification1'!AG767)-ABS('Signal Verification0'!AG768)&gt;Constants!$B$14,IF(AND(ABS(MAX('Signal Verification1'!AG568:AG768)-'Signal Verification1'!AG768)&lt;Constants!$B$15,ABS(MIN('Signal Verification1'!AG568:AG768)-'Signal Verification1'!AG768)&lt;Constants!$B$15),2,IF(D768&gt;0,1,0)),IF(D768&gt;0,1,0))),IF(D768&gt;0,1,0))</f>
        <v>2</v>
      </c>
      <c r="D768">
        <f>IF(C767=2,ROUND(5*1000/Constants!$B$11,0),IF(D767&gt;0,D767-1,0))</f>
        <v>100</v>
      </c>
      <c r="E768">
        <f>IF(COUNTIF($D$3:D768,2)&gt;(Constants!$B$16*(1000/150)),2,0)</f>
        <v>0</v>
      </c>
      <c r="F768">
        <f t="shared" si="11"/>
        <v>0</v>
      </c>
      <c r="G768">
        <f>IF(ABS('Signal Verification0'!AT768-'Signal Verification1'!AT768)&gt;Constants!$B$17,2,IF(H768&gt;0,1,0))</f>
        <v>2</v>
      </c>
      <c r="H768">
        <f>IF(G767=2,ROUND(Constants!$B$18*(1000/150),0),IF(H767&gt;0,H767-1,0))</f>
        <v>7</v>
      </c>
    </row>
    <row r="769" spans="1:8">
      <c r="A769">
        <v>766</v>
      </c>
      <c r="B769">
        <f>IF(SIGN('Signal Verification0'!AQ769)=SIGN('Signal Verification1'!AQ769),IF(COUNTIF(B762:B768,2)&gt;0,1,0),2)</f>
        <v>0</v>
      </c>
      <c r="C769">
        <f>IF(AND(ABS('Signal Verification0'!AG769)&gt;0,ABS('Signal Verification1'!AG769)&gt;0),IF('Signal Verification0'!AG769&gt;'Signal Verification1'!AG769,IF(ABS('Signal Verification0'!AG768)-ABS('Signal Verification1'!AG769)&gt;Constants!$B$14,IF(AND(ABS(MAX('Signal Verification0'!AG569:AG769)-'Signal Verification0'!AG769)&lt;Constants!$B$15,ABS(MIN('Signal Verification0'!AG569:AG769)-'Signal Verification0'!AG769)&lt;Constants!$B$15),2,IF(D769&gt;0,1,0)),IF(D769&gt;0,1,0)),IF(ABS('Signal Verification1'!AG768)-ABS('Signal Verification0'!AG769)&gt;Constants!$B$14,IF(AND(ABS(MAX('Signal Verification1'!AG569:AG769)-'Signal Verification1'!AG769)&lt;Constants!$B$15,ABS(MIN('Signal Verification1'!AG569:AG769)-'Signal Verification1'!AG769)&lt;Constants!$B$15),2,IF(D769&gt;0,1,0)),IF(D769&gt;0,1,0))),IF(D769&gt;0,1,0))</f>
        <v>2</v>
      </c>
      <c r="D769">
        <f>IF(C768=2,ROUND(5*1000/Constants!$B$11,0),IF(D768&gt;0,D768-1,0))</f>
        <v>100</v>
      </c>
      <c r="E769">
        <f>IF(COUNTIF($D$3:D769,2)&gt;(Constants!$B$16*(1000/150)),2,0)</f>
        <v>0</v>
      </c>
      <c r="F769">
        <f t="shared" si="11"/>
        <v>0</v>
      </c>
      <c r="G769">
        <f>IF(ABS('Signal Verification0'!AT769-'Signal Verification1'!AT769)&gt;Constants!$B$17,2,IF(H769&gt;0,1,0))</f>
        <v>2</v>
      </c>
      <c r="H769">
        <f>IF(G768=2,ROUND(Constants!$B$18*(1000/150),0),IF(H768&gt;0,H768-1,0))</f>
        <v>7</v>
      </c>
    </row>
    <row r="770" spans="1:8">
      <c r="A770">
        <v>767</v>
      </c>
      <c r="B770">
        <f>IF(SIGN('Signal Verification0'!AQ770)=SIGN('Signal Verification1'!AQ770),IF(COUNTIF(B763:B769,2)&gt;0,1,0),2)</f>
        <v>0</v>
      </c>
      <c r="C770">
        <f>IF(AND(ABS('Signal Verification0'!AG770)&gt;0,ABS('Signal Verification1'!AG770)&gt;0),IF('Signal Verification0'!AG770&gt;'Signal Verification1'!AG770,IF(ABS('Signal Verification0'!AG769)-ABS('Signal Verification1'!AG770)&gt;Constants!$B$14,IF(AND(ABS(MAX('Signal Verification0'!AG570:AG770)-'Signal Verification0'!AG770)&lt;Constants!$B$15,ABS(MIN('Signal Verification0'!AG570:AG770)-'Signal Verification0'!AG770)&lt;Constants!$B$15),2,IF(D770&gt;0,1,0)),IF(D770&gt;0,1,0)),IF(ABS('Signal Verification1'!AG769)-ABS('Signal Verification0'!AG770)&gt;Constants!$B$14,IF(AND(ABS(MAX('Signal Verification1'!AG570:AG770)-'Signal Verification1'!AG770)&lt;Constants!$B$15,ABS(MIN('Signal Verification1'!AG570:AG770)-'Signal Verification1'!AG770)&lt;Constants!$B$15),2,IF(D770&gt;0,1,0)),IF(D770&gt;0,1,0))),IF(D770&gt;0,1,0))</f>
        <v>2</v>
      </c>
      <c r="D770">
        <f>IF(C769=2,ROUND(5*1000/Constants!$B$11,0),IF(D769&gt;0,D769-1,0))</f>
        <v>100</v>
      </c>
      <c r="E770">
        <f>IF(COUNTIF($D$3:D770,2)&gt;(Constants!$B$16*(1000/150)),2,0)</f>
        <v>0</v>
      </c>
      <c r="F770">
        <f t="shared" si="11"/>
        <v>0</v>
      </c>
      <c r="G770">
        <f>IF(ABS('Signal Verification0'!AT770-'Signal Verification1'!AT770)&gt;Constants!$B$17,2,IF(H770&gt;0,1,0))</f>
        <v>2</v>
      </c>
      <c r="H770">
        <f>IF(G769=2,ROUND(Constants!$B$18*(1000/150),0),IF(H769&gt;0,H769-1,0))</f>
        <v>7</v>
      </c>
    </row>
    <row r="771" spans="1:8">
      <c r="A771">
        <v>768</v>
      </c>
      <c r="B771">
        <f>IF(SIGN('Signal Verification0'!AQ771)=SIGN('Signal Verification1'!AQ771),IF(COUNTIF(B764:B770,2)&gt;0,1,0),2)</f>
        <v>0</v>
      </c>
      <c r="C771">
        <f>IF(AND(ABS('Signal Verification0'!AG771)&gt;0,ABS('Signal Verification1'!AG771)&gt;0),IF('Signal Verification0'!AG771&gt;'Signal Verification1'!AG771,IF(ABS('Signal Verification0'!AG770)-ABS('Signal Verification1'!AG771)&gt;Constants!$B$14,IF(AND(ABS(MAX('Signal Verification0'!AG571:AG771)-'Signal Verification0'!AG771)&lt;Constants!$B$15,ABS(MIN('Signal Verification0'!AG571:AG771)-'Signal Verification0'!AG771)&lt;Constants!$B$15),2,IF(D771&gt;0,1,0)),IF(D771&gt;0,1,0)),IF(ABS('Signal Verification1'!AG770)-ABS('Signal Verification0'!AG771)&gt;Constants!$B$14,IF(AND(ABS(MAX('Signal Verification1'!AG571:AG771)-'Signal Verification1'!AG771)&lt;Constants!$B$15,ABS(MIN('Signal Verification1'!AG571:AG771)-'Signal Verification1'!AG771)&lt;Constants!$B$15),2,IF(D771&gt;0,1,0)),IF(D771&gt;0,1,0))),IF(D771&gt;0,1,0))</f>
        <v>2</v>
      </c>
      <c r="D771">
        <f>IF(C770=2,ROUND(5*1000/Constants!$B$11,0),IF(D770&gt;0,D770-1,0))</f>
        <v>100</v>
      </c>
      <c r="E771">
        <f>IF(COUNTIF($D$3:D771,2)&gt;(Constants!$B$16*(1000/150)),2,0)</f>
        <v>0</v>
      </c>
      <c r="F771">
        <f t="shared" si="11"/>
        <v>0</v>
      </c>
      <c r="G771">
        <f>IF(ABS('Signal Verification0'!AT771-'Signal Verification1'!AT771)&gt;Constants!$B$17,2,IF(H771&gt;0,1,0))</f>
        <v>2</v>
      </c>
      <c r="H771">
        <f>IF(G770=2,ROUND(Constants!$B$18*(1000/150),0),IF(H770&gt;0,H770-1,0))</f>
        <v>7</v>
      </c>
    </row>
    <row r="772" spans="1:8">
      <c r="A772">
        <v>769</v>
      </c>
      <c r="B772">
        <f>IF(SIGN('Signal Verification0'!AQ772)=SIGN('Signal Verification1'!AQ772),IF(COUNTIF(B765:B771,2)&gt;0,1,0),2)</f>
        <v>0</v>
      </c>
      <c r="C772">
        <f>IF(AND(ABS('Signal Verification0'!AG772)&gt;0,ABS('Signal Verification1'!AG772)&gt;0),IF('Signal Verification0'!AG772&gt;'Signal Verification1'!AG772,IF(ABS('Signal Verification0'!AG771)-ABS('Signal Verification1'!AG772)&gt;Constants!$B$14,IF(AND(ABS(MAX('Signal Verification0'!AG572:AG772)-'Signal Verification0'!AG772)&lt;Constants!$B$15,ABS(MIN('Signal Verification0'!AG572:AG772)-'Signal Verification0'!AG772)&lt;Constants!$B$15),2,IF(D772&gt;0,1,0)),IF(D772&gt;0,1,0)),IF(ABS('Signal Verification1'!AG771)-ABS('Signal Verification0'!AG772)&gt;Constants!$B$14,IF(AND(ABS(MAX('Signal Verification1'!AG572:AG772)-'Signal Verification1'!AG772)&lt;Constants!$B$15,ABS(MIN('Signal Verification1'!AG572:AG772)-'Signal Verification1'!AG772)&lt;Constants!$B$15),2,IF(D772&gt;0,1,0)),IF(D772&gt;0,1,0))),IF(D772&gt;0,1,0))</f>
        <v>2</v>
      </c>
      <c r="D772">
        <f>IF(C771=2,ROUND(5*1000/Constants!$B$11,0),IF(D771&gt;0,D771-1,0))</f>
        <v>100</v>
      </c>
      <c r="E772">
        <f>IF(COUNTIF($D$3:D772,2)&gt;(Constants!$B$16*(1000/150)),2,0)</f>
        <v>0</v>
      </c>
      <c r="F772">
        <f t="shared" si="11"/>
        <v>0</v>
      </c>
      <c r="G772">
        <f>IF(ABS('Signal Verification0'!AT772-'Signal Verification1'!AT772)&gt;Constants!$B$17,2,IF(H772&gt;0,1,0))</f>
        <v>2</v>
      </c>
      <c r="H772">
        <f>IF(G771=2,ROUND(Constants!$B$18*(1000/150),0),IF(H771&gt;0,H771-1,0))</f>
        <v>7</v>
      </c>
    </row>
    <row r="773" spans="1:8">
      <c r="A773">
        <v>770</v>
      </c>
      <c r="B773">
        <f>IF(SIGN('Signal Verification0'!AQ773)=SIGN('Signal Verification1'!AQ773),IF(COUNTIF(B766:B772,2)&gt;0,1,0),2)</f>
        <v>0</v>
      </c>
      <c r="C773">
        <f>IF(AND(ABS('Signal Verification0'!AG773)&gt;0,ABS('Signal Verification1'!AG773)&gt;0),IF('Signal Verification0'!AG773&gt;'Signal Verification1'!AG773,IF(ABS('Signal Verification0'!AG772)-ABS('Signal Verification1'!AG773)&gt;Constants!$B$14,IF(AND(ABS(MAX('Signal Verification0'!AG573:AG773)-'Signal Verification0'!AG773)&lt;Constants!$B$15,ABS(MIN('Signal Verification0'!AG573:AG773)-'Signal Verification0'!AG773)&lt;Constants!$B$15),2,IF(D773&gt;0,1,0)),IF(D773&gt;0,1,0)),IF(ABS('Signal Verification1'!AG772)-ABS('Signal Verification0'!AG773)&gt;Constants!$B$14,IF(AND(ABS(MAX('Signal Verification1'!AG573:AG773)-'Signal Verification1'!AG773)&lt;Constants!$B$15,ABS(MIN('Signal Verification1'!AG573:AG773)-'Signal Verification1'!AG773)&lt;Constants!$B$15),2,IF(D773&gt;0,1,0)),IF(D773&gt;0,1,0))),IF(D773&gt;0,1,0))</f>
        <v>2</v>
      </c>
      <c r="D773">
        <f>IF(C772=2,ROUND(5*1000/Constants!$B$11,0),IF(D772&gt;0,D772-1,0))</f>
        <v>100</v>
      </c>
      <c r="E773">
        <f>IF(COUNTIF($D$3:D773,2)&gt;(Constants!$B$16*(1000/150)),2,0)</f>
        <v>0</v>
      </c>
      <c r="F773">
        <f t="shared" ref="F773:F836" si="12">IF(OR(F772=2,E773=2),2,0)</f>
        <v>0</v>
      </c>
      <c r="G773">
        <f>IF(ABS('Signal Verification0'!AT773-'Signal Verification1'!AT773)&gt;Constants!$B$17,2,IF(H773&gt;0,1,0))</f>
        <v>2</v>
      </c>
      <c r="H773">
        <f>IF(G772=2,ROUND(Constants!$B$18*(1000/150),0),IF(H772&gt;0,H772-1,0))</f>
        <v>7</v>
      </c>
    </row>
    <row r="774" spans="1:8">
      <c r="A774">
        <v>771</v>
      </c>
      <c r="B774">
        <f>IF(SIGN('Signal Verification0'!AQ774)=SIGN('Signal Verification1'!AQ774),IF(COUNTIF(B767:B773,2)&gt;0,1,0),2)</f>
        <v>0</v>
      </c>
      <c r="C774">
        <f>IF(AND(ABS('Signal Verification0'!AG774)&gt;0,ABS('Signal Verification1'!AG774)&gt;0),IF('Signal Verification0'!AG774&gt;'Signal Verification1'!AG774,IF(ABS('Signal Verification0'!AG773)-ABS('Signal Verification1'!AG774)&gt;Constants!$B$14,IF(AND(ABS(MAX('Signal Verification0'!AG574:AG774)-'Signal Verification0'!AG774)&lt;Constants!$B$15,ABS(MIN('Signal Verification0'!AG574:AG774)-'Signal Verification0'!AG774)&lt;Constants!$B$15),2,IF(D774&gt;0,1,0)),IF(D774&gt;0,1,0)),IF(ABS('Signal Verification1'!AG773)-ABS('Signal Verification0'!AG774)&gt;Constants!$B$14,IF(AND(ABS(MAX('Signal Verification1'!AG574:AG774)-'Signal Verification1'!AG774)&lt;Constants!$B$15,ABS(MIN('Signal Verification1'!AG574:AG774)-'Signal Verification1'!AG774)&lt;Constants!$B$15),2,IF(D774&gt;0,1,0)),IF(D774&gt;0,1,0))),IF(D774&gt;0,1,0))</f>
        <v>2</v>
      </c>
      <c r="D774">
        <f>IF(C773=2,ROUND(5*1000/Constants!$B$11,0),IF(D773&gt;0,D773-1,0))</f>
        <v>100</v>
      </c>
      <c r="E774">
        <f>IF(COUNTIF($D$3:D774,2)&gt;(Constants!$B$16*(1000/150)),2,0)</f>
        <v>0</v>
      </c>
      <c r="F774">
        <f t="shared" si="12"/>
        <v>0</v>
      </c>
      <c r="G774">
        <f>IF(ABS('Signal Verification0'!AT774-'Signal Verification1'!AT774)&gt;Constants!$B$17,2,IF(H774&gt;0,1,0))</f>
        <v>2</v>
      </c>
      <c r="H774">
        <f>IF(G773=2,ROUND(Constants!$B$18*(1000/150),0),IF(H773&gt;0,H773-1,0))</f>
        <v>7</v>
      </c>
    </row>
    <row r="775" spans="1:8">
      <c r="A775">
        <v>772</v>
      </c>
      <c r="B775">
        <f>IF(SIGN('Signal Verification0'!AQ775)=SIGN('Signal Verification1'!AQ775),IF(COUNTIF(B768:B774,2)&gt;0,1,0),2)</f>
        <v>0</v>
      </c>
      <c r="C775">
        <f>IF(AND(ABS('Signal Verification0'!AG775)&gt;0,ABS('Signal Verification1'!AG775)&gt;0),IF('Signal Verification0'!AG775&gt;'Signal Verification1'!AG775,IF(ABS('Signal Verification0'!AG774)-ABS('Signal Verification1'!AG775)&gt;Constants!$B$14,IF(AND(ABS(MAX('Signal Verification0'!AG575:AG775)-'Signal Verification0'!AG775)&lt;Constants!$B$15,ABS(MIN('Signal Verification0'!AG575:AG775)-'Signal Verification0'!AG775)&lt;Constants!$B$15),2,IF(D775&gt;0,1,0)),IF(D775&gt;0,1,0)),IF(ABS('Signal Verification1'!AG774)-ABS('Signal Verification0'!AG775)&gt;Constants!$B$14,IF(AND(ABS(MAX('Signal Verification1'!AG575:AG775)-'Signal Verification1'!AG775)&lt;Constants!$B$15,ABS(MIN('Signal Verification1'!AG575:AG775)-'Signal Verification1'!AG775)&lt;Constants!$B$15),2,IF(D775&gt;0,1,0)),IF(D775&gt;0,1,0))),IF(D775&gt;0,1,0))</f>
        <v>2</v>
      </c>
      <c r="D775">
        <f>IF(C774=2,ROUND(5*1000/Constants!$B$11,0),IF(D774&gt;0,D774-1,0))</f>
        <v>100</v>
      </c>
      <c r="E775">
        <f>IF(COUNTIF($D$3:D775,2)&gt;(Constants!$B$16*(1000/150)),2,0)</f>
        <v>0</v>
      </c>
      <c r="F775">
        <f t="shared" si="12"/>
        <v>0</v>
      </c>
      <c r="G775">
        <f>IF(ABS('Signal Verification0'!AT775-'Signal Verification1'!AT775)&gt;Constants!$B$17,2,IF(H775&gt;0,1,0))</f>
        <v>2</v>
      </c>
      <c r="H775">
        <f>IF(G774=2,ROUND(Constants!$B$18*(1000/150),0),IF(H774&gt;0,H774-1,0))</f>
        <v>7</v>
      </c>
    </row>
    <row r="776" spans="1:8">
      <c r="A776">
        <v>773</v>
      </c>
      <c r="B776">
        <f>IF(SIGN('Signal Verification0'!AQ776)=SIGN('Signal Verification1'!AQ776),IF(COUNTIF(B769:B775,2)&gt;0,1,0),2)</f>
        <v>0</v>
      </c>
      <c r="C776">
        <f>IF(AND(ABS('Signal Verification0'!AG776)&gt;0,ABS('Signal Verification1'!AG776)&gt;0),IF('Signal Verification0'!AG776&gt;'Signal Verification1'!AG776,IF(ABS('Signal Verification0'!AG775)-ABS('Signal Verification1'!AG776)&gt;Constants!$B$14,IF(AND(ABS(MAX('Signal Verification0'!AG576:AG776)-'Signal Verification0'!AG776)&lt;Constants!$B$15,ABS(MIN('Signal Verification0'!AG576:AG776)-'Signal Verification0'!AG776)&lt;Constants!$B$15),2,IF(D776&gt;0,1,0)),IF(D776&gt;0,1,0)),IF(ABS('Signal Verification1'!AG775)-ABS('Signal Verification0'!AG776)&gt;Constants!$B$14,IF(AND(ABS(MAX('Signal Verification1'!AG576:AG776)-'Signal Verification1'!AG776)&lt;Constants!$B$15,ABS(MIN('Signal Verification1'!AG576:AG776)-'Signal Verification1'!AG776)&lt;Constants!$B$15),2,IF(D776&gt;0,1,0)),IF(D776&gt;0,1,0))),IF(D776&gt;0,1,0))</f>
        <v>2</v>
      </c>
      <c r="D776">
        <f>IF(C775=2,ROUND(5*1000/Constants!$B$11,0),IF(D775&gt;0,D775-1,0))</f>
        <v>100</v>
      </c>
      <c r="E776">
        <f>IF(COUNTIF($D$3:D776,2)&gt;(Constants!$B$16*(1000/150)),2,0)</f>
        <v>0</v>
      </c>
      <c r="F776">
        <f t="shared" si="12"/>
        <v>0</v>
      </c>
      <c r="G776">
        <f>IF(ABS('Signal Verification0'!AT776-'Signal Verification1'!AT776)&gt;Constants!$B$17,2,IF(H776&gt;0,1,0))</f>
        <v>2</v>
      </c>
      <c r="H776">
        <f>IF(G775=2,ROUND(Constants!$B$18*(1000/150),0),IF(H775&gt;0,H775-1,0))</f>
        <v>7</v>
      </c>
    </row>
    <row r="777" spans="1:8">
      <c r="A777">
        <v>774</v>
      </c>
      <c r="B777">
        <f>IF(SIGN('Signal Verification0'!AQ777)=SIGN('Signal Verification1'!AQ777),IF(COUNTIF(B770:B776,2)&gt;0,1,0),2)</f>
        <v>0</v>
      </c>
      <c r="C777">
        <f>IF(AND(ABS('Signal Verification0'!AG777)&gt;0,ABS('Signal Verification1'!AG777)&gt;0),IF('Signal Verification0'!AG777&gt;'Signal Verification1'!AG777,IF(ABS('Signal Verification0'!AG776)-ABS('Signal Verification1'!AG777)&gt;Constants!$B$14,IF(AND(ABS(MAX('Signal Verification0'!AG577:AG777)-'Signal Verification0'!AG777)&lt;Constants!$B$15,ABS(MIN('Signal Verification0'!AG577:AG777)-'Signal Verification0'!AG777)&lt;Constants!$B$15),2,IF(D777&gt;0,1,0)),IF(D777&gt;0,1,0)),IF(ABS('Signal Verification1'!AG776)-ABS('Signal Verification0'!AG777)&gt;Constants!$B$14,IF(AND(ABS(MAX('Signal Verification1'!AG577:AG777)-'Signal Verification1'!AG777)&lt;Constants!$B$15,ABS(MIN('Signal Verification1'!AG577:AG777)-'Signal Verification1'!AG777)&lt;Constants!$B$15),2,IF(D777&gt;0,1,0)),IF(D777&gt;0,1,0))),IF(D777&gt;0,1,0))</f>
        <v>2</v>
      </c>
      <c r="D777">
        <f>IF(C776=2,ROUND(5*1000/Constants!$B$11,0),IF(D776&gt;0,D776-1,0))</f>
        <v>100</v>
      </c>
      <c r="E777">
        <f>IF(COUNTIF($D$3:D777,2)&gt;(Constants!$B$16*(1000/150)),2,0)</f>
        <v>0</v>
      </c>
      <c r="F777">
        <f t="shared" si="12"/>
        <v>0</v>
      </c>
      <c r="G777">
        <f>IF(ABS('Signal Verification0'!AT777-'Signal Verification1'!AT777)&gt;Constants!$B$17,2,IF(H777&gt;0,1,0))</f>
        <v>2</v>
      </c>
      <c r="H777">
        <f>IF(G776=2,ROUND(Constants!$B$18*(1000/150),0),IF(H776&gt;0,H776-1,0))</f>
        <v>7</v>
      </c>
    </row>
    <row r="778" spans="1:8">
      <c r="A778">
        <v>775</v>
      </c>
      <c r="B778">
        <f>IF(SIGN('Signal Verification0'!AQ778)=SIGN('Signal Verification1'!AQ778),IF(COUNTIF(B771:B777,2)&gt;0,1,0),2)</f>
        <v>0</v>
      </c>
      <c r="C778">
        <f>IF(AND(ABS('Signal Verification0'!AG778)&gt;0,ABS('Signal Verification1'!AG778)&gt;0),IF('Signal Verification0'!AG778&gt;'Signal Verification1'!AG778,IF(ABS('Signal Verification0'!AG777)-ABS('Signal Verification1'!AG778)&gt;Constants!$B$14,IF(AND(ABS(MAX('Signal Verification0'!AG578:AG778)-'Signal Verification0'!AG778)&lt;Constants!$B$15,ABS(MIN('Signal Verification0'!AG578:AG778)-'Signal Verification0'!AG778)&lt;Constants!$B$15),2,IF(D778&gt;0,1,0)),IF(D778&gt;0,1,0)),IF(ABS('Signal Verification1'!AG777)-ABS('Signal Verification0'!AG778)&gt;Constants!$B$14,IF(AND(ABS(MAX('Signal Verification1'!AG578:AG778)-'Signal Verification1'!AG778)&lt;Constants!$B$15,ABS(MIN('Signal Verification1'!AG578:AG778)-'Signal Verification1'!AG778)&lt;Constants!$B$15),2,IF(D778&gt;0,1,0)),IF(D778&gt;0,1,0))),IF(D778&gt;0,1,0))</f>
        <v>2</v>
      </c>
      <c r="D778">
        <f>IF(C777=2,ROUND(5*1000/Constants!$B$11,0),IF(D777&gt;0,D777-1,0))</f>
        <v>100</v>
      </c>
      <c r="E778">
        <f>IF(COUNTIF($D$3:D778,2)&gt;(Constants!$B$16*(1000/150)),2,0)</f>
        <v>0</v>
      </c>
      <c r="F778">
        <f t="shared" si="12"/>
        <v>0</v>
      </c>
      <c r="G778">
        <f>IF(ABS('Signal Verification0'!AT778-'Signal Verification1'!AT778)&gt;Constants!$B$17,2,IF(H778&gt;0,1,0))</f>
        <v>2</v>
      </c>
      <c r="H778">
        <f>IF(G777=2,ROUND(Constants!$B$18*(1000/150),0),IF(H777&gt;0,H777-1,0))</f>
        <v>7</v>
      </c>
    </row>
    <row r="779" spans="1:8">
      <c r="A779">
        <v>776</v>
      </c>
      <c r="B779">
        <f>IF(SIGN('Signal Verification0'!AQ779)=SIGN('Signal Verification1'!AQ779),IF(COUNTIF(B772:B778,2)&gt;0,1,0),2)</f>
        <v>0</v>
      </c>
      <c r="C779">
        <f>IF(AND(ABS('Signal Verification0'!AG779)&gt;0,ABS('Signal Verification1'!AG779)&gt;0),IF('Signal Verification0'!AG779&gt;'Signal Verification1'!AG779,IF(ABS('Signal Verification0'!AG778)-ABS('Signal Verification1'!AG779)&gt;Constants!$B$14,IF(AND(ABS(MAX('Signal Verification0'!AG579:AG779)-'Signal Verification0'!AG779)&lt;Constants!$B$15,ABS(MIN('Signal Verification0'!AG579:AG779)-'Signal Verification0'!AG779)&lt;Constants!$B$15),2,IF(D779&gt;0,1,0)),IF(D779&gt;0,1,0)),IF(ABS('Signal Verification1'!AG778)-ABS('Signal Verification0'!AG779)&gt;Constants!$B$14,IF(AND(ABS(MAX('Signal Verification1'!AG579:AG779)-'Signal Verification1'!AG779)&lt;Constants!$B$15,ABS(MIN('Signal Verification1'!AG579:AG779)-'Signal Verification1'!AG779)&lt;Constants!$B$15),2,IF(D779&gt;0,1,0)),IF(D779&gt;0,1,0))),IF(D779&gt;0,1,0))</f>
        <v>2</v>
      </c>
      <c r="D779">
        <f>IF(C778=2,ROUND(5*1000/Constants!$B$11,0),IF(D778&gt;0,D778-1,0))</f>
        <v>100</v>
      </c>
      <c r="E779">
        <f>IF(COUNTIF($D$3:D779,2)&gt;(Constants!$B$16*(1000/150)),2,0)</f>
        <v>0</v>
      </c>
      <c r="F779">
        <f t="shared" si="12"/>
        <v>0</v>
      </c>
      <c r="G779">
        <f>IF(ABS('Signal Verification0'!AT779-'Signal Verification1'!AT779)&gt;Constants!$B$17,2,IF(H779&gt;0,1,0))</f>
        <v>2</v>
      </c>
      <c r="H779">
        <f>IF(G778=2,ROUND(Constants!$B$18*(1000/150),0),IF(H778&gt;0,H778-1,0))</f>
        <v>7</v>
      </c>
    </row>
    <row r="780" spans="1:8">
      <c r="A780">
        <v>777</v>
      </c>
      <c r="B780">
        <f>IF(SIGN('Signal Verification0'!AQ780)=SIGN('Signal Verification1'!AQ780),IF(COUNTIF(B773:B779,2)&gt;0,1,0),2)</f>
        <v>0</v>
      </c>
      <c r="C780">
        <f>IF(AND(ABS('Signal Verification0'!AG780)&gt;0,ABS('Signal Verification1'!AG780)&gt;0),IF('Signal Verification0'!AG780&gt;'Signal Verification1'!AG780,IF(ABS('Signal Verification0'!AG779)-ABS('Signal Verification1'!AG780)&gt;Constants!$B$14,IF(AND(ABS(MAX('Signal Verification0'!AG580:AG780)-'Signal Verification0'!AG780)&lt;Constants!$B$15,ABS(MIN('Signal Verification0'!AG580:AG780)-'Signal Verification0'!AG780)&lt;Constants!$B$15),2,IF(D780&gt;0,1,0)),IF(D780&gt;0,1,0)),IF(ABS('Signal Verification1'!AG779)-ABS('Signal Verification0'!AG780)&gt;Constants!$B$14,IF(AND(ABS(MAX('Signal Verification1'!AG580:AG780)-'Signal Verification1'!AG780)&lt;Constants!$B$15,ABS(MIN('Signal Verification1'!AG580:AG780)-'Signal Verification1'!AG780)&lt;Constants!$B$15),2,IF(D780&gt;0,1,0)),IF(D780&gt;0,1,0))),IF(D780&gt;0,1,0))</f>
        <v>2</v>
      </c>
      <c r="D780">
        <f>IF(C779=2,ROUND(5*1000/Constants!$B$11,0),IF(D779&gt;0,D779-1,0))</f>
        <v>100</v>
      </c>
      <c r="E780">
        <f>IF(COUNTIF($D$3:D780,2)&gt;(Constants!$B$16*(1000/150)),2,0)</f>
        <v>0</v>
      </c>
      <c r="F780">
        <f t="shared" si="12"/>
        <v>0</v>
      </c>
      <c r="G780">
        <f>IF(ABS('Signal Verification0'!AT780-'Signal Verification1'!AT780)&gt;Constants!$B$17,2,IF(H780&gt;0,1,0))</f>
        <v>2</v>
      </c>
      <c r="H780">
        <f>IF(G779=2,ROUND(Constants!$B$18*(1000/150),0),IF(H779&gt;0,H779-1,0))</f>
        <v>7</v>
      </c>
    </row>
    <row r="781" spans="1:8">
      <c r="A781">
        <v>778</v>
      </c>
      <c r="B781">
        <f>IF(SIGN('Signal Verification0'!AQ781)=SIGN('Signal Verification1'!AQ781),IF(COUNTIF(B774:B780,2)&gt;0,1,0),2)</f>
        <v>0</v>
      </c>
      <c r="C781">
        <f>IF(AND(ABS('Signal Verification0'!AG781)&gt;0,ABS('Signal Verification1'!AG781)&gt;0),IF('Signal Verification0'!AG781&gt;'Signal Verification1'!AG781,IF(ABS('Signal Verification0'!AG780)-ABS('Signal Verification1'!AG781)&gt;Constants!$B$14,IF(AND(ABS(MAX('Signal Verification0'!AG581:AG781)-'Signal Verification0'!AG781)&lt;Constants!$B$15,ABS(MIN('Signal Verification0'!AG581:AG781)-'Signal Verification0'!AG781)&lt;Constants!$B$15),2,IF(D781&gt;0,1,0)),IF(D781&gt;0,1,0)),IF(ABS('Signal Verification1'!AG780)-ABS('Signal Verification0'!AG781)&gt;Constants!$B$14,IF(AND(ABS(MAX('Signal Verification1'!AG581:AG781)-'Signal Verification1'!AG781)&lt;Constants!$B$15,ABS(MIN('Signal Verification1'!AG581:AG781)-'Signal Verification1'!AG781)&lt;Constants!$B$15),2,IF(D781&gt;0,1,0)),IF(D781&gt;0,1,0))),IF(D781&gt;0,1,0))</f>
        <v>2</v>
      </c>
      <c r="D781">
        <f>IF(C780=2,ROUND(5*1000/Constants!$B$11,0),IF(D780&gt;0,D780-1,0))</f>
        <v>100</v>
      </c>
      <c r="E781">
        <f>IF(COUNTIF($D$3:D781,2)&gt;(Constants!$B$16*(1000/150)),2,0)</f>
        <v>0</v>
      </c>
      <c r="F781">
        <f t="shared" si="12"/>
        <v>0</v>
      </c>
      <c r="G781">
        <f>IF(ABS('Signal Verification0'!AT781-'Signal Verification1'!AT781)&gt;Constants!$B$17,2,IF(H781&gt;0,1,0))</f>
        <v>2</v>
      </c>
      <c r="H781">
        <f>IF(G780=2,ROUND(Constants!$B$18*(1000/150),0),IF(H780&gt;0,H780-1,0))</f>
        <v>7</v>
      </c>
    </row>
    <row r="782" spans="1:8">
      <c r="A782">
        <v>779</v>
      </c>
      <c r="B782">
        <f>IF(SIGN('Signal Verification0'!AQ782)=SIGN('Signal Verification1'!AQ782),IF(COUNTIF(B775:B781,2)&gt;0,1,0),2)</f>
        <v>0</v>
      </c>
      <c r="C782">
        <f>IF(AND(ABS('Signal Verification0'!AG782)&gt;0,ABS('Signal Verification1'!AG782)&gt;0),IF('Signal Verification0'!AG782&gt;'Signal Verification1'!AG782,IF(ABS('Signal Verification0'!AG781)-ABS('Signal Verification1'!AG782)&gt;Constants!$B$14,IF(AND(ABS(MAX('Signal Verification0'!AG582:AG782)-'Signal Verification0'!AG782)&lt;Constants!$B$15,ABS(MIN('Signal Verification0'!AG582:AG782)-'Signal Verification0'!AG782)&lt;Constants!$B$15),2,IF(D782&gt;0,1,0)),IF(D782&gt;0,1,0)),IF(ABS('Signal Verification1'!AG781)-ABS('Signal Verification0'!AG782)&gt;Constants!$B$14,IF(AND(ABS(MAX('Signal Verification1'!AG582:AG782)-'Signal Verification1'!AG782)&lt;Constants!$B$15,ABS(MIN('Signal Verification1'!AG582:AG782)-'Signal Verification1'!AG782)&lt;Constants!$B$15),2,IF(D782&gt;0,1,0)),IF(D782&gt;0,1,0))),IF(D782&gt;0,1,0))</f>
        <v>2</v>
      </c>
      <c r="D782">
        <f>IF(C781=2,ROUND(5*1000/Constants!$B$11,0),IF(D781&gt;0,D781-1,0))</f>
        <v>100</v>
      </c>
      <c r="E782">
        <f>IF(COUNTIF($D$3:D782,2)&gt;(Constants!$B$16*(1000/150)),2,0)</f>
        <v>0</v>
      </c>
      <c r="F782">
        <f t="shared" si="12"/>
        <v>0</v>
      </c>
      <c r="G782">
        <f>IF(ABS('Signal Verification0'!AT782-'Signal Verification1'!AT782)&gt;Constants!$B$17,2,IF(H782&gt;0,1,0))</f>
        <v>2</v>
      </c>
      <c r="H782">
        <f>IF(G781=2,ROUND(Constants!$B$18*(1000/150),0),IF(H781&gt;0,H781-1,0))</f>
        <v>7</v>
      </c>
    </row>
    <row r="783" spans="1:8">
      <c r="A783">
        <v>780</v>
      </c>
      <c r="B783">
        <f>IF(SIGN('Signal Verification0'!AQ783)=SIGN('Signal Verification1'!AQ783),IF(COUNTIF(B776:B782,2)&gt;0,1,0),2)</f>
        <v>0</v>
      </c>
      <c r="C783">
        <f>IF(AND(ABS('Signal Verification0'!AG783)&gt;0,ABS('Signal Verification1'!AG783)&gt;0),IF('Signal Verification0'!AG783&gt;'Signal Verification1'!AG783,IF(ABS('Signal Verification0'!AG782)-ABS('Signal Verification1'!AG783)&gt;Constants!$B$14,IF(AND(ABS(MAX('Signal Verification0'!AG583:AG783)-'Signal Verification0'!AG783)&lt;Constants!$B$15,ABS(MIN('Signal Verification0'!AG583:AG783)-'Signal Verification0'!AG783)&lt;Constants!$B$15),2,IF(D783&gt;0,1,0)),IF(D783&gt;0,1,0)),IF(ABS('Signal Verification1'!AG782)-ABS('Signal Verification0'!AG783)&gt;Constants!$B$14,IF(AND(ABS(MAX('Signal Verification1'!AG583:AG783)-'Signal Verification1'!AG783)&lt;Constants!$B$15,ABS(MIN('Signal Verification1'!AG583:AG783)-'Signal Verification1'!AG783)&lt;Constants!$B$15),2,IF(D783&gt;0,1,0)),IF(D783&gt;0,1,0))),IF(D783&gt;0,1,0))</f>
        <v>2</v>
      </c>
      <c r="D783">
        <f>IF(C782=2,ROUND(5*1000/Constants!$B$11,0),IF(D782&gt;0,D782-1,0))</f>
        <v>100</v>
      </c>
      <c r="E783">
        <f>IF(COUNTIF($D$3:D783,2)&gt;(Constants!$B$16*(1000/150)),2,0)</f>
        <v>0</v>
      </c>
      <c r="F783">
        <f t="shared" si="12"/>
        <v>0</v>
      </c>
      <c r="G783">
        <f>IF(ABS('Signal Verification0'!AT783-'Signal Verification1'!AT783)&gt;Constants!$B$17,2,IF(H783&gt;0,1,0))</f>
        <v>2</v>
      </c>
      <c r="H783">
        <f>IF(G782=2,ROUND(Constants!$B$18*(1000/150),0),IF(H782&gt;0,H782-1,0))</f>
        <v>7</v>
      </c>
    </row>
    <row r="784" spans="1:8">
      <c r="A784">
        <v>781</v>
      </c>
      <c r="B784">
        <f>IF(SIGN('Signal Verification0'!AQ784)=SIGN('Signal Verification1'!AQ784),IF(COUNTIF(B777:B783,2)&gt;0,1,0),2)</f>
        <v>0</v>
      </c>
      <c r="C784">
        <f>IF(AND(ABS('Signal Verification0'!AG784)&gt;0,ABS('Signal Verification1'!AG784)&gt;0),IF('Signal Verification0'!AG784&gt;'Signal Verification1'!AG784,IF(ABS('Signal Verification0'!AG783)-ABS('Signal Verification1'!AG784)&gt;Constants!$B$14,IF(AND(ABS(MAX('Signal Verification0'!AG584:AG784)-'Signal Verification0'!AG784)&lt;Constants!$B$15,ABS(MIN('Signal Verification0'!AG584:AG784)-'Signal Verification0'!AG784)&lt;Constants!$B$15),2,IF(D784&gt;0,1,0)),IF(D784&gt;0,1,0)),IF(ABS('Signal Verification1'!AG783)-ABS('Signal Verification0'!AG784)&gt;Constants!$B$14,IF(AND(ABS(MAX('Signal Verification1'!AG584:AG784)-'Signal Verification1'!AG784)&lt;Constants!$B$15,ABS(MIN('Signal Verification1'!AG584:AG784)-'Signal Verification1'!AG784)&lt;Constants!$B$15),2,IF(D784&gt;0,1,0)),IF(D784&gt;0,1,0))),IF(D784&gt;0,1,0))</f>
        <v>2</v>
      </c>
      <c r="D784">
        <f>IF(C783=2,ROUND(5*1000/Constants!$B$11,0),IF(D783&gt;0,D783-1,0))</f>
        <v>100</v>
      </c>
      <c r="E784">
        <f>IF(COUNTIF($D$3:D784,2)&gt;(Constants!$B$16*(1000/150)),2,0)</f>
        <v>0</v>
      </c>
      <c r="F784">
        <f t="shared" si="12"/>
        <v>0</v>
      </c>
      <c r="G784">
        <f>IF(ABS('Signal Verification0'!AT784-'Signal Verification1'!AT784)&gt;Constants!$B$17,2,IF(H784&gt;0,1,0))</f>
        <v>2</v>
      </c>
      <c r="H784">
        <f>IF(G783=2,ROUND(Constants!$B$18*(1000/150),0),IF(H783&gt;0,H783-1,0))</f>
        <v>7</v>
      </c>
    </row>
    <row r="785" spans="1:8">
      <c r="A785">
        <v>782</v>
      </c>
      <c r="B785">
        <f>IF(SIGN('Signal Verification0'!AQ785)=SIGN('Signal Verification1'!AQ785),IF(COUNTIF(B778:B784,2)&gt;0,1,0),2)</f>
        <v>0</v>
      </c>
      <c r="C785">
        <f>IF(AND(ABS('Signal Verification0'!AG785)&gt;0,ABS('Signal Verification1'!AG785)&gt;0),IF('Signal Verification0'!AG785&gt;'Signal Verification1'!AG785,IF(ABS('Signal Verification0'!AG784)-ABS('Signal Verification1'!AG785)&gt;Constants!$B$14,IF(AND(ABS(MAX('Signal Verification0'!AG585:AG785)-'Signal Verification0'!AG785)&lt;Constants!$B$15,ABS(MIN('Signal Verification0'!AG585:AG785)-'Signal Verification0'!AG785)&lt;Constants!$B$15),2,IF(D785&gt;0,1,0)),IF(D785&gt;0,1,0)),IF(ABS('Signal Verification1'!AG784)-ABS('Signal Verification0'!AG785)&gt;Constants!$B$14,IF(AND(ABS(MAX('Signal Verification1'!AG585:AG785)-'Signal Verification1'!AG785)&lt;Constants!$B$15,ABS(MIN('Signal Verification1'!AG585:AG785)-'Signal Verification1'!AG785)&lt;Constants!$B$15),2,IF(D785&gt;0,1,0)),IF(D785&gt;0,1,0))),IF(D785&gt;0,1,0))</f>
        <v>2</v>
      </c>
      <c r="D785">
        <f>IF(C784=2,ROUND(5*1000/Constants!$B$11,0),IF(D784&gt;0,D784-1,0))</f>
        <v>100</v>
      </c>
      <c r="E785">
        <f>IF(COUNTIF($D$3:D785,2)&gt;(Constants!$B$16*(1000/150)),2,0)</f>
        <v>0</v>
      </c>
      <c r="F785">
        <f t="shared" si="12"/>
        <v>0</v>
      </c>
      <c r="G785">
        <f>IF(ABS('Signal Verification0'!AT785-'Signal Verification1'!AT785)&gt;Constants!$B$17,2,IF(H785&gt;0,1,0))</f>
        <v>2</v>
      </c>
      <c r="H785">
        <f>IF(G784=2,ROUND(Constants!$B$18*(1000/150),0),IF(H784&gt;0,H784-1,0))</f>
        <v>7</v>
      </c>
    </row>
    <row r="786" spans="1:8">
      <c r="A786">
        <v>783</v>
      </c>
      <c r="B786">
        <f>IF(SIGN('Signal Verification0'!AQ786)=SIGN('Signal Verification1'!AQ786),IF(COUNTIF(B779:B785,2)&gt;0,1,0),2)</f>
        <v>0</v>
      </c>
      <c r="C786">
        <f>IF(AND(ABS('Signal Verification0'!AG786)&gt;0,ABS('Signal Verification1'!AG786)&gt;0),IF('Signal Verification0'!AG786&gt;'Signal Verification1'!AG786,IF(ABS('Signal Verification0'!AG785)-ABS('Signal Verification1'!AG786)&gt;Constants!$B$14,IF(AND(ABS(MAX('Signal Verification0'!AG586:AG786)-'Signal Verification0'!AG786)&lt;Constants!$B$15,ABS(MIN('Signal Verification0'!AG586:AG786)-'Signal Verification0'!AG786)&lt;Constants!$B$15),2,IF(D786&gt;0,1,0)),IF(D786&gt;0,1,0)),IF(ABS('Signal Verification1'!AG785)-ABS('Signal Verification0'!AG786)&gt;Constants!$B$14,IF(AND(ABS(MAX('Signal Verification1'!AG586:AG786)-'Signal Verification1'!AG786)&lt;Constants!$B$15,ABS(MIN('Signal Verification1'!AG586:AG786)-'Signal Verification1'!AG786)&lt;Constants!$B$15),2,IF(D786&gt;0,1,0)),IF(D786&gt;0,1,0))),IF(D786&gt;0,1,0))</f>
        <v>2</v>
      </c>
      <c r="D786">
        <f>IF(C785=2,ROUND(5*1000/Constants!$B$11,0),IF(D785&gt;0,D785-1,0))</f>
        <v>100</v>
      </c>
      <c r="E786">
        <f>IF(COUNTIF($D$3:D786,2)&gt;(Constants!$B$16*(1000/150)),2,0)</f>
        <v>0</v>
      </c>
      <c r="F786">
        <f t="shared" si="12"/>
        <v>0</v>
      </c>
      <c r="G786">
        <f>IF(ABS('Signal Verification0'!AT786-'Signal Verification1'!AT786)&gt;Constants!$B$17,2,IF(H786&gt;0,1,0))</f>
        <v>2</v>
      </c>
      <c r="H786">
        <f>IF(G785=2,ROUND(Constants!$B$18*(1000/150),0),IF(H785&gt;0,H785-1,0))</f>
        <v>7</v>
      </c>
    </row>
    <row r="787" spans="1:8">
      <c r="A787">
        <v>784</v>
      </c>
      <c r="B787">
        <f>IF(SIGN('Signal Verification0'!AQ787)=SIGN('Signal Verification1'!AQ787),IF(COUNTIF(B780:B786,2)&gt;0,1,0),2)</f>
        <v>0</v>
      </c>
      <c r="C787">
        <f>IF(AND(ABS('Signal Verification0'!AG787)&gt;0,ABS('Signal Verification1'!AG787)&gt;0),IF('Signal Verification0'!AG787&gt;'Signal Verification1'!AG787,IF(ABS('Signal Verification0'!AG786)-ABS('Signal Verification1'!AG787)&gt;Constants!$B$14,IF(AND(ABS(MAX('Signal Verification0'!AG587:AG787)-'Signal Verification0'!AG787)&lt;Constants!$B$15,ABS(MIN('Signal Verification0'!AG587:AG787)-'Signal Verification0'!AG787)&lt;Constants!$B$15),2,IF(D787&gt;0,1,0)),IF(D787&gt;0,1,0)),IF(ABS('Signal Verification1'!AG786)-ABS('Signal Verification0'!AG787)&gt;Constants!$B$14,IF(AND(ABS(MAX('Signal Verification1'!AG587:AG787)-'Signal Verification1'!AG787)&lt;Constants!$B$15,ABS(MIN('Signal Verification1'!AG587:AG787)-'Signal Verification1'!AG787)&lt;Constants!$B$15),2,IF(D787&gt;0,1,0)),IF(D787&gt;0,1,0))),IF(D787&gt;0,1,0))</f>
        <v>2</v>
      </c>
      <c r="D787">
        <f>IF(C786=2,ROUND(5*1000/Constants!$B$11,0),IF(D786&gt;0,D786-1,0))</f>
        <v>100</v>
      </c>
      <c r="E787">
        <f>IF(COUNTIF($D$3:D787,2)&gt;(Constants!$B$16*(1000/150)),2,0)</f>
        <v>0</v>
      </c>
      <c r="F787">
        <f t="shared" si="12"/>
        <v>0</v>
      </c>
      <c r="G787">
        <f>IF(ABS('Signal Verification0'!AT787-'Signal Verification1'!AT787)&gt;Constants!$B$17,2,IF(H787&gt;0,1,0))</f>
        <v>2</v>
      </c>
      <c r="H787">
        <f>IF(G786=2,ROUND(Constants!$B$18*(1000/150),0),IF(H786&gt;0,H786-1,0))</f>
        <v>7</v>
      </c>
    </row>
    <row r="788" spans="1:8">
      <c r="A788">
        <v>785</v>
      </c>
      <c r="B788">
        <f>IF(SIGN('Signal Verification0'!AQ788)=SIGN('Signal Verification1'!AQ788),IF(COUNTIF(B781:B787,2)&gt;0,1,0),2)</f>
        <v>0</v>
      </c>
      <c r="C788">
        <f>IF(AND(ABS('Signal Verification0'!AG788)&gt;0,ABS('Signal Verification1'!AG788)&gt;0),IF('Signal Verification0'!AG788&gt;'Signal Verification1'!AG788,IF(ABS('Signal Verification0'!AG787)-ABS('Signal Verification1'!AG788)&gt;Constants!$B$14,IF(AND(ABS(MAX('Signal Verification0'!AG588:AG788)-'Signal Verification0'!AG788)&lt;Constants!$B$15,ABS(MIN('Signal Verification0'!AG588:AG788)-'Signal Verification0'!AG788)&lt;Constants!$B$15),2,IF(D788&gt;0,1,0)),IF(D788&gt;0,1,0)),IF(ABS('Signal Verification1'!AG787)-ABS('Signal Verification0'!AG788)&gt;Constants!$B$14,IF(AND(ABS(MAX('Signal Verification1'!AG588:AG788)-'Signal Verification1'!AG788)&lt;Constants!$B$15,ABS(MIN('Signal Verification1'!AG588:AG788)-'Signal Verification1'!AG788)&lt;Constants!$B$15),2,IF(D788&gt;0,1,0)),IF(D788&gt;0,1,0))),IF(D788&gt;0,1,0))</f>
        <v>2</v>
      </c>
      <c r="D788">
        <f>IF(C787=2,ROUND(5*1000/Constants!$B$11,0),IF(D787&gt;0,D787-1,0))</f>
        <v>100</v>
      </c>
      <c r="E788">
        <f>IF(COUNTIF($D$3:D788,2)&gt;(Constants!$B$16*(1000/150)),2,0)</f>
        <v>0</v>
      </c>
      <c r="F788">
        <f t="shared" si="12"/>
        <v>0</v>
      </c>
      <c r="G788">
        <f>IF(ABS('Signal Verification0'!AT788-'Signal Verification1'!AT788)&gt;Constants!$B$17,2,IF(H788&gt;0,1,0))</f>
        <v>2</v>
      </c>
      <c r="H788">
        <f>IF(G787=2,ROUND(Constants!$B$18*(1000/150),0),IF(H787&gt;0,H787-1,0))</f>
        <v>7</v>
      </c>
    </row>
    <row r="789" spans="1:8">
      <c r="A789">
        <v>786</v>
      </c>
      <c r="B789">
        <f>IF(SIGN('Signal Verification0'!AQ789)=SIGN('Signal Verification1'!AQ789),IF(COUNTIF(B782:B788,2)&gt;0,1,0),2)</f>
        <v>0</v>
      </c>
      <c r="C789">
        <f>IF(AND(ABS('Signal Verification0'!AG789)&gt;0,ABS('Signal Verification1'!AG789)&gt;0),IF('Signal Verification0'!AG789&gt;'Signal Verification1'!AG789,IF(ABS('Signal Verification0'!AG788)-ABS('Signal Verification1'!AG789)&gt;Constants!$B$14,IF(AND(ABS(MAX('Signal Verification0'!AG589:AG789)-'Signal Verification0'!AG789)&lt;Constants!$B$15,ABS(MIN('Signal Verification0'!AG589:AG789)-'Signal Verification0'!AG789)&lt;Constants!$B$15),2,IF(D789&gt;0,1,0)),IF(D789&gt;0,1,0)),IF(ABS('Signal Verification1'!AG788)-ABS('Signal Verification0'!AG789)&gt;Constants!$B$14,IF(AND(ABS(MAX('Signal Verification1'!AG589:AG789)-'Signal Verification1'!AG789)&lt;Constants!$B$15,ABS(MIN('Signal Verification1'!AG589:AG789)-'Signal Verification1'!AG789)&lt;Constants!$B$15),2,IF(D789&gt;0,1,0)),IF(D789&gt;0,1,0))),IF(D789&gt;0,1,0))</f>
        <v>2</v>
      </c>
      <c r="D789">
        <f>IF(C788=2,ROUND(5*1000/Constants!$B$11,0),IF(D788&gt;0,D788-1,0))</f>
        <v>100</v>
      </c>
      <c r="E789">
        <f>IF(COUNTIF($D$3:D789,2)&gt;(Constants!$B$16*(1000/150)),2,0)</f>
        <v>0</v>
      </c>
      <c r="F789">
        <f t="shared" si="12"/>
        <v>0</v>
      </c>
      <c r="G789">
        <f>IF(ABS('Signal Verification0'!AT789-'Signal Verification1'!AT789)&gt;Constants!$B$17,2,IF(H789&gt;0,1,0))</f>
        <v>2</v>
      </c>
      <c r="H789">
        <f>IF(G788=2,ROUND(Constants!$B$18*(1000/150),0),IF(H788&gt;0,H788-1,0))</f>
        <v>7</v>
      </c>
    </row>
    <row r="790" spans="1:8">
      <c r="A790">
        <v>787</v>
      </c>
      <c r="B790">
        <f>IF(SIGN('Signal Verification0'!AQ790)=SIGN('Signal Verification1'!AQ790),IF(COUNTIF(B783:B789,2)&gt;0,1,0),2)</f>
        <v>0</v>
      </c>
      <c r="C790">
        <f>IF(AND(ABS('Signal Verification0'!AG790)&gt;0,ABS('Signal Verification1'!AG790)&gt;0),IF('Signal Verification0'!AG790&gt;'Signal Verification1'!AG790,IF(ABS('Signal Verification0'!AG789)-ABS('Signal Verification1'!AG790)&gt;Constants!$B$14,IF(AND(ABS(MAX('Signal Verification0'!AG590:AG790)-'Signal Verification0'!AG790)&lt;Constants!$B$15,ABS(MIN('Signal Verification0'!AG590:AG790)-'Signal Verification0'!AG790)&lt;Constants!$B$15),2,IF(D790&gt;0,1,0)),IF(D790&gt;0,1,0)),IF(ABS('Signal Verification1'!AG789)-ABS('Signal Verification0'!AG790)&gt;Constants!$B$14,IF(AND(ABS(MAX('Signal Verification1'!AG590:AG790)-'Signal Verification1'!AG790)&lt;Constants!$B$15,ABS(MIN('Signal Verification1'!AG590:AG790)-'Signal Verification1'!AG790)&lt;Constants!$B$15),2,IF(D790&gt;0,1,0)),IF(D790&gt;0,1,0))),IF(D790&gt;0,1,0))</f>
        <v>2</v>
      </c>
      <c r="D790">
        <f>IF(C789=2,ROUND(5*1000/Constants!$B$11,0),IF(D789&gt;0,D789-1,0))</f>
        <v>100</v>
      </c>
      <c r="E790">
        <f>IF(COUNTIF($D$3:D790,2)&gt;(Constants!$B$16*(1000/150)),2,0)</f>
        <v>0</v>
      </c>
      <c r="F790">
        <f t="shared" si="12"/>
        <v>0</v>
      </c>
      <c r="G790">
        <f>IF(ABS('Signal Verification0'!AT790-'Signal Verification1'!AT790)&gt;Constants!$B$17,2,IF(H790&gt;0,1,0))</f>
        <v>2</v>
      </c>
      <c r="H790">
        <f>IF(G789=2,ROUND(Constants!$B$18*(1000/150),0),IF(H789&gt;0,H789-1,0))</f>
        <v>7</v>
      </c>
    </row>
    <row r="791" spans="1:8">
      <c r="A791">
        <v>788</v>
      </c>
      <c r="B791">
        <f>IF(SIGN('Signal Verification0'!AQ791)=SIGN('Signal Verification1'!AQ791),IF(COUNTIF(B784:B790,2)&gt;0,1,0),2)</f>
        <v>0</v>
      </c>
      <c r="C791">
        <f>IF(AND(ABS('Signal Verification0'!AG791)&gt;0,ABS('Signal Verification1'!AG791)&gt;0),IF('Signal Verification0'!AG791&gt;'Signal Verification1'!AG791,IF(ABS('Signal Verification0'!AG790)-ABS('Signal Verification1'!AG791)&gt;Constants!$B$14,IF(AND(ABS(MAX('Signal Verification0'!AG591:AG791)-'Signal Verification0'!AG791)&lt;Constants!$B$15,ABS(MIN('Signal Verification0'!AG591:AG791)-'Signal Verification0'!AG791)&lt;Constants!$B$15),2,IF(D791&gt;0,1,0)),IF(D791&gt;0,1,0)),IF(ABS('Signal Verification1'!AG790)-ABS('Signal Verification0'!AG791)&gt;Constants!$B$14,IF(AND(ABS(MAX('Signal Verification1'!AG591:AG791)-'Signal Verification1'!AG791)&lt;Constants!$B$15,ABS(MIN('Signal Verification1'!AG591:AG791)-'Signal Verification1'!AG791)&lt;Constants!$B$15),2,IF(D791&gt;0,1,0)),IF(D791&gt;0,1,0))),IF(D791&gt;0,1,0))</f>
        <v>2</v>
      </c>
      <c r="D791">
        <f>IF(C790=2,ROUND(5*1000/Constants!$B$11,0),IF(D790&gt;0,D790-1,0))</f>
        <v>100</v>
      </c>
      <c r="E791">
        <f>IF(COUNTIF($D$3:D791,2)&gt;(Constants!$B$16*(1000/150)),2,0)</f>
        <v>0</v>
      </c>
      <c r="F791">
        <f t="shared" si="12"/>
        <v>0</v>
      </c>
      <c r="G791">
        <f>IF(ABS('Signal Verification0'!AT791-'Signal Verification1'!AT791)&gt;Constants!$B$17,2,IF(H791&gt;0,1,0))</f>
        <v>2</v>
      </c>
      <c r="H791">
        <f>IF(G790=2,ROUND(Constants!$B$18*(1000/150),0),IF(H790&gt;0,H790-1,0))</f>
        <v>7</v>
      </c>
    </row>
    <row r="792" spans="1:8">
      <c r="A792">
        <v>789</v>
      </c>
      <c r="B792">
        <f>IF(SIGN('Signal Verification0'!AQ792)=SIGN('Signal Verification1'!AQ792),IF(COUNTIF(B785:B791,2)&gt;0,1,0),2)</f>
        <v>0</v>
      </c>
      <c r="C792">
        <f>IF(AND(ABS('Signal Verification0'!AG792)&gt;0,ABS('Signal Verification1'!AG792)&gt;0),IF('Signal Verification0'!AG792&gt;'Signal Verification1'!AG792,IF(ABS('Signal Verification0'!AG791)-ABS('Signal Verification1'!AG792)&gt;Constants!$B$14,IF(AND(ABS(MAX('Signal Verification0'!AG592:AG792)-'Signal Verification0'!AG792)&lt;Constants!$B$15,ABS(MIN('Signal Verification0'!AG592:AG792)-'Signal Verification0'!AG792)&lt;Constants!$B$15),2,IF(D792&gt;0,1,0)),IF(D792&gt;0,1,0)),IF(ABS('Signal Verification1'!AG791)-ABS('Signal Verification0'!AG792)&gt;Constants!$B$14,IF(AND(ABS(MAX('Signal Verification1'!AG592:AG792)-'Signal Verification1'!AG792)&lt;Constants!$B$15,ABS(MIN('Signal Verification1'!AG592:AG792)-'Signal Verification1'!AG792)&lt;Constants!$B$15),2,IF(D792&gt;0,1,0)),IF(D792&gt;0,1,0))),IF(D792&gt;0,1,0))</f>
        <v>2</v>
      </c>
      <c r="D792">
        <f>IF(C791=2,ROUND(5*1000/Constants!$B$11,0),IF(D791&gt;0,D791-1,0))</f>
        <v>100</v>
      </c>
      <c r="E792">
        <f>IF(COUNTIF($D$3:D792,2)&gt;(Constants!$B$16*(1000/150)),2,0)</f>
        <v>0</v>
      </c>
      <c r="F792">
        <f t="shared" si="12"/>
        <v>0</v>
      </c>
      <c r="G792">
        <f>IF(ABS('Signal Verification0'!AT792-'Signal Verification1'!AT792)&gt;Constants!$B$17,2,IF(H792&gt;0,1,0))</f>
        <v>2</v>
      </c>
      <c r="H792">
        <f>IF(G791=2,ROUND(Constants!$B$18*(1000/150),0),IF(H791&gt;0,H791-1,0))</f>
        <v>7</v>
      </c>
    </row>
    <row r="793" spans="1:8">
      <c r="A793">
        <v>790</v>
      </c>
      <c r="B793">
        <f>IF(SIGN('Signal Verification0'!AQ793)=SIGN('Signal Verification1'!AQ793),IF(COUNTIF(B786:B792,2)&gt;0,1,0),2)</f>
        <v>0</v>
      </c>
      <c r="C793">
        <f>IF(AND(ABS('Signal Verification0'!AG793)&gt;0,ABS('Signal Verification1'!AG793)&gt;0),IF('Signal Verification0'!AG793&gt;'Signal Verification1'!AG793,IF(ABS('Signal Verification0'!AG792)-ABS('Signal Verification1'!AG793)&gt;Constants!$B$14,IF(AND(ABS(MAX('Signal Verification0'!AG593:AG793)-'Signal Verification0'!AG793)&lt;Constants!$B$15,ABS(MIN('Signal Verification0'!AG593:AG793)-'Signal Verification0'!AG793)&lt;Constants!$B$15),2,IF(D793&gt;0,1,0)),IF(D793&gt;0,1,0)),IF(ABS('Signal Verification1'!AG792)-ABS('Signal Verification0'!AG793)&gt;Constants!$B$14,IF(AND(ABS(MAX('Signal Verification1'!AG593:AG793)-'Signal Verification1'!AG793)&lt;Constants!$B$15,ABS(MIN('Signal Verification1'!AG593:AG793)-'Signal Verification1'!AG793)&lt;Constants!$B$15),2,IF(D793&gt;0,1,0)),IF(D793&gt;0,1,0))),IF(D793&gt;0,1,0))</f>
        <v>2</v>
      </c>
      <c r="D793">
        <f>IF(C792=2,ROUND(5*1000/Constants!$B$11,0),IF(D792&gt;0,D792-1,0))</f>
        <v>100</v>
      </c>
      <c r="E793">
        <f>IF(COUNTIF($D$3:D793,2)&gt;(Constants!$B$16*(1000/150)),2,0)</f>
        <v>0</v>
      </c>
      <c r="F793">
        <f t="shared" si="12"/>
        <v>0</v>
      </c>
      <c r="G793">
        <f>IF(ABS('Signal Verification0'!AT793-'Signal Verification1'!AT793)&gt;Constants!$B$17,2,IF(H793&gt;0,1,0))</f>
        <v>2</v>
      </c>
      <c r="H793">
        <f>IF(G792=2,ROUND(Constants!$B$18*(1000/150),0),IF(H792&gt;0,H792-1,0))</f>
        <v>7</v>
      </c>
    </row>
    <row r="794" spans="1:8">
      <c r="A794">
        <v>791</v>
      </c>
      <c r="B794">
        <f>IF(SIGN('Signal Verification0'!AQ794)=SIGN('Signal Verification1'!AQ794),IF(COUNTIF(B787:B793,2)&gt;0,1,0),2)</f>
        <v>0</v>
      </c>
      <c r="C794">
        <f>IF(AND(ABS('Signal Verification0'!AG794)&gt;0,ABS('Signal Verification1'!AG794)&gt;0),IF('Signal Verification0'!AG794&gt;'Signal Verification1'!AG794,IF(ABS('Signal Verification0'!AG793)-ABS('Signal Verification1'!AG794)&gt;Constants!$B$14,IF(AND(ABS(MAX('Signal Verification0'!AG594:AG794)-'Signal Verification0'!AG794)&lt;Constants!$B$15,ABS(MIN('Signal Verification0'!AG594:AG794)-'Signal Verification0'!AG794)&lt;Constants!$B$15),2,IF(D794&gt;0,1,0)),IF(D794&gt;0,1,0)),IF(ABS('Signal Verification1'!AG793)-ABS('Signal Verification0'!AG794)&gt;Constants!$B$14,IF(AND(ABS(MAX('Signal Verification1'!AG594:AG794)-'Signal Verification1'!AG794)&lt;Constants!$B$15,ABS(MIN('Signal Verification1'!AG594:AG794)-'Signal Verification1'!AG794)&lt;Constants!$B$15),2,IF(D794&gt;0,1,0)),IF(D794&gt;0,1,0))),IF(D794&gt;0,1,0))</f>
        <v>2</v>
      </c>
      <c r="D794">
        <f>IF(C793=2,ROUND(5*1000/Constants!$B$11,0),IF(D793&gt;0,D793-1,0))</f>
        <v>100</v>
      </c>
      <c r="E794">
        <f>IF(COUNTIF($D$3:D794,2)&gt;(Constants!$B$16*(1000/150)),2,0)</f>
        <v>0</v>
      </c>
      <c r="F794">
        <f t="shared" si="12"/>
        <v>0</v>
      </c>
      <c r="G794">
        <f>IF(ABS('Signal Verification0'!AT794-'Signal Verification1'!AT794)&gt;Constants!$B$17,2,IF(H794&gt;0,1,0))</f>
        <v>2</v>
      </c>
      <c r="H794">
        <f>IF(G793=2,ROUND(Constants!$B$18*(1000/150),0),IF(H793&gt;0,H793-1,0))</f>
        <v>7</v>
      </c>
    </row>
    <row r="795" spans="1:8">
      <c r="A795">
        <v>792</v>
      </c>
      <c r="B795">
        <f>IF(SIGN('Signal Verification0'!AQ795)=SIGN('Signal Verification1'!AQ795),IF(COUNTIF(B788:B794,2)&gt;0,1,0),2)</f>
        <v>0</v>
      </c>
      <c r="C795">
        <f>IF(AND(ABS('Signal Verification0'!AG795)&gt;0,ABS('Signal Verification1'!AG795)&gt;0),IF('Signal Verification0'!AG795&gt;'Signal Verification1'!AG795,IF(ABS('Signal Verification0'!AG794)-ABS('Signal Verification1'!AG795)&gt;Constants!$B$14,IF(AND(ABS(MAX('Signal Verification0'!AG595:AG795)-'Signal Verification0'!AG795)&lt;Constants!$B$15,ABS(MIN('Signal Verification0'!AG595:AG795)-'Signal Verification0'!AG795)&lt;Constants!$B$15),2,IF(D795&gt;0,1,0)),IF(D795&gt;0,1,0)),IF(ABS('Signal Verification1'!AG794)-ABS('Signal Verification0'!AG795)&gt;Constants!$B$14,IF(AND(ABS(MAX('Signal Verification1'!AG595:AG795)-'Signal Verification1'!AG795)&lt;Constants!$B$15,ABS(MIN('Signal Verification1'!AG595:AG795)-'Signal Verification1'!AG795)&lt;Constants!$B$15),2,IF(D795&gt;0,1,0)),IF(D795&gt;0,1,0))),IF(D795&gt;0,1,0))</f>
        <v>2</v>
      </c>
      <c r="D795">
        <f>IF(C794=2,ROUND(5*1000/Constants!$B$11,0),IF(D794&gt;0,D794-1,0))</f>
        <v>100</v>
      </c>
      <c r="E795">
        <f>IF(COUNTIF($D$3:D795,2)&gt;(Constants!$B$16*(1000/150)),2,0)</f>
        <v>0</v>
      </c>
      <c r="F795">
        <f t="shared" si="12"/>
        <v>0</v>
      </c>
      <c r="G795">
        <f>IF(ABS('Signal Verification0'!AT795-'Signal Verification1'!AT795)&gt;Constants!$B$17,2,IF(H795&gt;0,1,0))</f>
        <v>2</v>
      </c>
      <c r="H795">
        <f>IF(G794=2,ROUND(Constants!$B$18*(1000/150),0),IF(H794&gt;0,H794-1,0))</f>
        <v>7</v>
      </c>
    </row>
    <row r="796" spans="1:8">
      <c r="A796">
        <v>793</v>
      </c>
      <c r="B796">
        <f>IF(SIGN('Signal Verification0'!AQ796)=SIGN('Signal Verification1'!AQ796),IF(COUNTIF(B789:B795,2)&gt;0,1,0),2)</f>
        <v>0</v>
      </c>
      <c r="C796">
        <f>IF(AND(ABS('Signal Verification0'!AG796)&gt;0,ABS('Signal Verification1'!AG796)&gt;0),IF('Signal Verification0'!AG796&gt;'Signal Verification1'!AG796,IF(ABS('Signal Verification0'!AG795)-ABS('Signal Verification1'!AG796)&gt;Constants!$B$14,IF(AND(ABS(MAX('Signal Verification0'!AG596:AG796)-'Signal Verification0'!AG796)&lt;Constants!$B$15,ABS(MIN('Signal Verification0'!AG596:AG796)-'Signal Verification0'!AG796)&lt;Constants!$B$15),2,IF(D796&gt;0,1,0)),IF(D796&gt;0,1,0)),IF(ABS('Signal Verification1'!AG795)-ABS('Signal Verification0'!AG796)&gt;Constants!$B$14,IF(AND(ABS(MAX('Signal Verification1'!AG596:AG796)-'Signal Verification1'!AG796)&lt;Constants!$B$15,ABS(MIN('Signal Verification1'!AG596:AG796)-'Signal Verification1'!AG796)&lt;Constants!$B$15),2,IF(D796&gt;0,1,0)),IF(D796&gt;0,1,0))),IF(D796&gt;0,1,0))</f>
        <v>2</v>
      </c>
      <c r="D796">
        <f>IF(C795=2,ROUND(5*1000/Constants!$B$11,0),IF(D795&gt;0,D795-1,0))</f>
        <v>100</v>
      </c>
      <c r="E796">
        <f>IF(COUNTIF($D$3:D796,2)&gt;(Constants!$B$16*(1000/150)),2,0)</f>
        <v>0</v>
      </c>
      <c r="F796">
        <f t="shared" si="12"/>
        <v>0</v>
      </c>
      <c r="G796">
        <f>IF(ABS('Signal Verification0'!AT796-'Signal Verification1'!AT796)&gt;Constants!$B$17,2,IF(H796&gt;0,1,0))</f>
        <v>2</v>
      </c>
      <c r="H796">
        <f>IF(G795=2,ROUND(Constants!$B$18*(1000/150),0),IF(H795&gt;0,H795-1,0))</f>
        <v>7</v>
      </c>
    </row>
    <row r="797" spans="1:8">
      <c r="A797">
        <v>794</v>
      </c>
      <c r="B797">
        <f>IF(SIGN('Signal Verification0'!AQ797)=SIGN('Signal Verification1'!AQ797),IF(COUNTIF(B790:B796,2)&gt;0,1,0),2)</f>
        <v>0</v>
      </c>
      <c r="C797">
        <f>IF(AND(ABS('Signal Verification0'!AG797)&gt;0,ABS('Signal Verification1'!AG797)&gt;0),IF('Signal Verification0'!AG797&gt;'Signal Verification1'!AG797,IF(ABS('Signal Verification0'!AG796)-ABS('Signal Verification1'!AG797)&gt;Constants!$B$14,IF(AND(ABS(MAX('Signal Verification0'!AG597:AG797)-'Signal Verification0'!AG797)&lt;Constants!$B$15,ABS(MIN('Signal Verification0'!AG597:AG797)-'Signal Verification0'!AG797)&lt;Constants!$B$15),2,IF(D797&gt;0,1,0)),IF(D797&gt;0,1,0)),IF(ABS('Signal Verification1'!AG796)-ABS('Signal Verification0'!AG797)&gt;Constants!$B$14,IF(AND(ABS(MAX('Signal Verification1'!AG597:AG797)-'Signal Verification1'!AG797)&lt;Constants!$B$15,ABS(MIN('Signal Verification1'!AG597:AG797)-'Signal Verification1'!AG797)&lt;Constants!$B$15),2,IF(D797&gt;0,1,0)),IF(D797&gt;0,1,0))),IF(D797&gt;0,1,0))</f>
        <v>2</v>
      </c>
      <c r="D797">
        <f>IF(C796=2,ROUND(5*1000/Constants!$B$11,0),IF(D796&gt;0,D796-1,0))</f>
        <v>100</v>
      </c>
      <c r="E797">
        <f>IF(COUNTIF($D$3:D797,2)&gt;(Constants!$B$16*(1000/150)),2,0)</f>
        <v>0</v>
      </c>
      <c r="F797">
        <f t="shared" si="12"/>
        <v>0</v>
      </c>
      <c r="G797">
        <f>IF(ABS('Signal Verification0'!AT797-'Signal Verification1'!AT797)&gt;Constants!$B$17,2,IF(H797&gt;0,1,0))</f>
        <v>2</v>
      </c>
      <c r="H797">
        <f>IF(G796=2,ROUND(Constants!$B$18*(1000/150),0),IF(H796&gt;0,H796-1,0))</f>
        <v>7</v>
      </c>
    </row>
    <row r="798" spans="1:8">
      <c r="A798">
        <v>795</v>
      </c>
      <c r="B798">
        <f>IF(SIGN('Signal Verification0'!AQ798)=SIGN('Signal Verification1'!AQ798),IF(COUNTIF(B791:B797,2)&gt;0,1,0),2)</f>
        <v>0</v>
      </c>
      <c r="C798">
        <f>IF(AND(ABS('Signal Verification0'!AG798)&gt;0,ABS('Signal Verification1'!AG798)&gt;0),IF('Signal Verification0'!AG798&gt;'Signal Verification1'!AG798,IF(ABS('Signal Verification0'!AG797)-ABS('Signal Verification1'!AG798)&gt;Constants!$B$14,IF(AND(ABS(MAX('Signal Verification0'!AG598:AG798)-'Signal Verification0'!AG798)&lt;Constants!$B$15,ABS(MIN('Signal Verification0'!AG598:AG798)-'Signal Verification0'!AG798)&lt;Constants!$B$15),2,IF(D798&gt;0,1,0)),IF(D798&gt;0,1,0)),IF(ABS('Signal Verification1'!AG797)-ABS('Signal Verification0'!AG798)&gt;Constants!$B$14,IF(AND(ABS(MAX('Signal Verification1'!AG598:AG798)-'Signal Verification1'!AG798)&lt;Constants!$B$15,ABS(MIN('Signal Verification1'!AG598:AG798)-'Signal Verification1'!AG798)&lt;Constants!$B$15),2,IF(D798&gt;0,1,0)),IF(D798&gt;0,1,0))),IF(D798&gt;0,1,0))</f>
        <v>2</v>
      </c>
      <c r="D798">
        <f>IF(C797=2,ROUND(5*1000/Constants!$B$11,0),IF(D797&gt;0,D797-1,0))</f>
        <v>100</v>
      </c>
      <c r="E798">
        <f>IF(COUNTIF($D$3:D798,2)&gt;(Constants!$B$16*(1000/150)),2,0)</f>
        <v>0</v>
      </c>
      <c r="F798">
        <f t="shared" si="12"/>
        <v>0</v>
      </c>
      <c r="G798">
        <f>IF(ABS('Signal Verification0'!AT798-'Signal Verification1'!AT798)&gt;Constants!$B$17,2,IF(H798&gt;0,1,0))</f>
        <v>2</v>
      </c>
      <c r="H798">
        <f>IF(G797=2,ROUND(Constants!$B$18*(1000/150),0),IF(H797&gt;0,H797-1,0))</f>
        <v>7</v>
      </c>
    </row>
    <row r="799" spans="1:8">
      <c r="A799">
        <v>796</v>
      </c>
      <c r="B799">
        <f>IF(SIGN('Signal Verification0'!AQ799)=SIGN('Signal Verification1'!AQ799),IF(COUNTIF(B792:B798,2)&gt;0,1,0),2)</f>
        <v>0</v>
      </c>
      <c r="C799">
        <f>IF(AND(ABS('Signal Verification0'!AG799)&gt;0,ABS('Signal Verification1'!AG799)&gt;0),IF('Signal Verification0'!AG799&gt;'Signal Verification1'!AG799,IF(ABS('Signal Verification0'!AG798)-ABS('Signal Verification1'!AG799)&gt;Constants!$B$14,IF(AND(ABS(MAX('Signal Verification0'!AG599:AG799)-'Signal Verification0'!AG799)&lt;Constants!$B$15,ABS(MIN('Signal Verification0'!AG599:AG799)-'Signal Verification0'!AG799)&lt;Constants!$B$15),2,IF(D799&gt;0,1,0)),IF(D799&gt;0,1,0)),IF(ABS('Signal Verification1'!AG798)-ABS('Signal Verification0'!AG799)&gt;Constants!$B$14,IF(AND(ABS(MAX('Signal Verification1'!AG599:AG799)-'Signal Verification1'!AG799)&lt;Constants!$B$15,ABS(MIN('Signal Verification1'!AG599:AG799)-'Signal Verification1'!AG799)&lt;Constants!$B$15),2,IF(D799&gt;0,1,0)),IF(D799&gt;0,1,0))),IF(D799&gt;0,1,0))</f>
        <v>2</v>
      </c>
      <c r="D799">
        <f>IF(C798=2,ROUND(5*1000/Constants!$B$11,0),IF(D798&gt;0,D798-1,0))</f>
        <v>100</v>
      </c>
      <c r="E799">
        <f>IF(COUNTIF($D$3:D799,2)&gt;(Constants!$B$16*(1000/150)),2,0)</f>
        <v>0</v>
      </c>
      <c r="F799">
        <f t="shared" si="12"/>
        <v>0</v>
      </c>
      <c r="G799">
        <f>IF(ABS('Signal Verification0'!AT799-'Signal Verification1'!AT799)&gt;Constants!$B$17,2,IF(H799&gt;0,1,0))</f>
        <v>2</v>
      </c>
      <c r="H799">
        <f>IF(G798=2,ROUND(Constants!$B$18*(1000/150),0),IF(H798&gt;0,H798-1,0))</f>
        <v>7</v>
      </c>
    </row>
    <row r="800" spans="1:8">
      <c r="A800">
        <v>797</v>
      </c>
      <c r="B800">
        <f>IF(SIGN('Signal Verification0'!AQ800)=SIGN('Signal Verification1'!AQ800),IF(COUNTIF(B793:B799,2)&gt;0,1,0),2)</f>
        <v>0</v>
      </c>
      <c r="C800">
        <f>IF(AND(ABS('Signal Verification0'!AG800)&gt;0,ABS('Signal Verification1'!AG800)&gt;0),IF('Signal Verification0'!AG800&gt;'Signal Verification1'!AG800,IF(ABS('Signal Verification0'!AG799)-ABS('Signal Verification1'!AG800)&gt;Constants!$B$14,IF(AND(ABS(MAX('Signal Verification0'!AG600:AG800)-'Signal Verification0'!AG800)&lt;Constants!$B$15,ABS(MIN('Signal Verification0'!AG600:AG800)-'Signal Verification0'!AG800)&lt;Constants!$B$15),2,IF(D800&gt;0,1,0)),IF(D800&gt;0,1,0)),IF(ABS('Signal Verification1'!AG799)-ABS('Signal Verification0'!AG800)&gt;Constants!$B$14,IF(AND(ABS(MAX('Signal Verification1'!AG600:AG800)-'Signal Verification1'!AG800)&lt;Constants!$B$15,ABS(MIN('Signal Verification1'!AG600:AG800)-'Signal Verification1'!AG800)&lt;Constants!$B$15),2,IF(D800&gt;0,1,0)),IF(D800&gt;0,1,0))),IF(D800&gt;0,1,0))</f>
        <v>2</v>
      </c>
      <c r="D800">
        <f>IF(C799=2,ROUND(5*1000/Constants!$B$11,0),IF(D799&gt;0,D799-1,0))</f>
        <v>100</v>
      </c>
      <c r="E800">
        <f>IF(COUNTIF($D$3:D800,2)&gt;(Constants!$B$16*(1000/150)),2,0)</f>
        <v>0</v>
      </c>
      <c r="F800">
        <f t="shared" si="12"/>
        <v>0</v>
      </c>
      <c r="G800">
        <f>IF(ABS('Signal Verification0'!AT800-'Signal Verification1'!AT800)&gt;Constants!$B$17,2,IF(H800&gt;0,1,0))</f>
        <v>2</v>
      </c>
      <c r="H800">
        <f>IF(G799=2,ROUND(Constants!$B$18*(1000/150),0),IF(H799&gt;0,H799-1,0))</f>
        <v>7</v>
      </c>
    </row>
    <row r="801" spans="1:8">
      <c r="A801">
        <v>798</v>
      </c>
      <c r="B801">
        <f>IF(SIGN('Signal Verification0'!AQ801)=SIGN('Signal Verification1'!AQ801),IF(COUNTIF(B794:B800,2)&gt;0,1,0),2)</f>
        <v>0</v>
      </c>
      <c r="C801">
        <f>IF(AND(ABS('Signal Verification0'!AG801)&gt;0,ABS('Signal Verification1'!AG801)&gt;0),IF('Signal Verification0'!AG801&gt;'Signal Verification1'!AG801,IF(ABS('Signal Verification0'!AG800)-ABS('Signal Verification1'!AG801)&gt;Constants!$B$14,IF(AND(ABS(MAX('Signal Verification0'!AG601:AG801)-'Signal Verification0'!AG801)&lt;Constants!$B$15,ABS(MIN('Signal Verification0'!AG601:AG801)-'Signal Verification0'!AG801)&lt;Constants!$B$15),2,IF(D801&gt;0,1,0)),IF(D801&gt;0,1,0)),IF(ABS('Signal Verification1'!AG800)-ABS('Signal Verification0'!AG801)&gt;Constants!$B$14,IF(AND(ABS(MAX('Signal Verification1'!AG601:AG801)-'Signal Verification1'!AG801)&lt;Constants!$B$15,ABS(MIN('Signal Verification1'!AG601:AG801)-'Signal Verification1'!AG801)&lt;Constants!$B$15),2,IF(D801&gt;0,1,0)),IF(D801&gt;0,1,0))),IF(D801&gt;0,1,0))</f>
        <v>2</v>
      </c>
      <c r="D801">
        <f>IF(C800=2,ROUND(5*1000/Constants!$B$11,0),IF(D800&gt;0,D800-1,0))</f>
        <v>100</v>
      </c>
      <c r="E801">
        <f>IF(COUNTIF($D$3:D801,2)&gt;(Constants!$B$16*(1000/150)),2,0)</f>
        <v>0</v>
      </c>
      <c r="F801">
        <f t="shared" si="12"/>
        <v>0</v>
      </c>
      <c r="G801">
        <f>IF(ABS('Signal Verification0'!AT801-'Signal Verification1'!AT801)&gt;Constants!$B$17,2,IF(H801&gt;0,1,0))</f>
        <v>2</v>
      </c>
      <c r="H801">
        <f>IF(G800=2,ROUND(Constants!$B$18*(1000/150),0),IF(H800&gt;0,H800-1,0))</f>
        <v>7</v>
      </c>
    </row>
    <row r="802" spans="1:8">
      <c r="A802">
        <v>799</v>
      </c>
      <c r="B802">
        <f>IF(SIGN('Signal Verification0'!AQ802)=SIGN('Signal Verification1'!AQ802),IF(COUNTIF(B795:B801,2)&gt;0,1,0),2)</f>
        <v>0</v>
      </c>
      <c r="C802">
        <f>IF(AND(ABS('Signal Verification0'!AG802)&gt;0,ABS('Signal Verification1'!AG802)&gt;0),IF('Signal Verification0'!AG802&gt;'Signal Verification1'!AG802,IF(ABS('Signal Verification0'!AG801)-ABS('Signal Verification1'!AG802)&gt;Constants!$B$14,IF(AND(ABS(MAX('Signal Verification0'!AG602:AG802)-'Signal Verification0'!AG802)&lt;Constants!$B$15,ABS(MIN('Signal Verification0'!AG602:AG802)-'Signal Verification0'!AG802)&lt;Constants!$B$15),2,IF(D802&gt;0,1,0)),IF(D802&gt;0,1,0)),IF(ABS('Signal Verification1'!AG801)-ABS('Signal Verification0'!AG802)&gt;Constants!$B$14,IF(AND(ABS(MAX('Signal Verification1'!AG602:AG802)-'Signal Verification1'!AG802)&lt;Constants!$B$15,ABS(MIN('Signal Verification1'!AG602:AG802)-'Signal Verification1'!AG802)&lt;Constants!$B$15),2,IF(D802&gt;0,1,0)),IF(D802&gt;0,1,0))),IF(D802&gt;0,1,0))</f>
        <v>2</v>
      </c>
      <c r="D802">
        <f>IF(C801=2,ROUND(5*1000/Constants!$B$11,0),IF(D801&gt;0,D801-1,0))</f>
        <v>100</v>
      </c>
      <c r="E802">
        <f>IF(COUNTIF($D$3:D802,2)&gt;(Constants!$B$16*(1000/150)),2,0)</f>
        <v>0</v>
      </c>
      <c r="F802">
        <f t="shared" si="12"/>
        <v>0</v>
      </c>
      <c r="G802">
        <f>IF(ABS('Signal Verification0'!AT802-'Signal Verification1'!AT802)&gt;Constants!$B$17,2,IF(H802&gt;0,1,0))</f>
        <v>2</v>
      </c>
      <c r="H802">
        <f>IF(G801=2,ROUND(Constants!$B$18*(1000/150),0),IF(H801&gt;0,H801-1,0))</f>
        <v>7</v>
      </c>
    </row>
    <row r="803" spans="1:8">
      <c r="A803">
        <v>800</v>
      </c>
      <c r="B803">
        <f>IF(SIGN('Signal Verification0'!AQ803)=SIGN('Signal Verification1'!AQ803),IF(COUNTIF(B796:B802,2)&gt;0,1,0),2)</f>
        <v>0</v>
      </c>
      <c r="C803">
        <f>IF(AND(ABS('Signal Verification0'!AG803)&gt;0,ABS('Signal Verification1'!AG803)&gt;0),IF('Signal Verification0'!AG803&gt;'Signal Verification1'!AG803,IF(ABS('Signal Verification0'!AG802)-ABS('Signal Verification1'!AG803)&gt;Constants!$B$14,IF(AND(ABS(MAX('Signal Verification0'!AG603:AG803)-'Signal Verification0'!AG803)&lt;Constants!$B$15,ABS(MIN('Signal Verification0'!AG603:AG803)-'Signal Verification0'!AG803)&lt;Constants!$B$15),2,IF(D803&gt;0,1,0)),IF(D803&gt;0,1,0)),IF(ABS('Signal Verification1'!AG802)-ABS('Signal Verification0'!AG803)&gt;Constants!$B$14,IF(AND(ABS(MAX('Signal Verification1'!AG603:AG803)-'Signal Verification1'!AG803)&lt;Constants!$B$15,ABS(MIN('Signal Verification1'!AG603:AG803)-'Signal Verification1'!AG803)&lt;Constants!$B$15),2,IF(D803&gt;0,1,0)),IF(D803&gt;0,1,0))),IF(D803&gt;0,1,0))</f>
        <v>2</v>
      </c>
      <c r="D803">
        <f>IF(C802=2,ROUND(5*1000/Constants!$B$11,0),IF(D802&gt;0,D802-1,0))</f>
        <v>100</v>
      </c>
      <c r="E803">
        <f>IF(COUNTIF($D$3:D803,2)&gt;(Constants!$B$16*(1000/150)),2,0)</f>
        <v>0</v>
      </c>
      <c r="F803">
        <f t="shared" si="12"/>
        <v>0</v>
      </c>
      <c r="G803">
        <f>IF(ABS('Signal Verification0'!AT803-'Signal Verification1'!AT803)&gt;Constants!$B$17,2,IF(H803&gt;0,1,0))</f>
        <v>2</v>
      </c>
      <c r="H803">
        <f>IF(G802=2,ROUND(Constants!$B$18*(1000/150),0),IF(H802&gt;0,H802-1,0))</f>
        <v>7</v>
      </c>
    </row>
    <row r="804" spans="1:8">
      <c r="A804">
        <v>801</v>
      </c>
      <c r="B804">
        <f>IF(SIGN('Signal Verification0'!AQ804)=SIGN('Signal Verification1'!AQ804),IF(COUNTIF(B797:B803,2)&gt;0,1,0),2)</f>
        <v>0</v>
      </c>
      <c r="C804">
        <f>IF(AND(ABS('Signal Verification0'!AG804)&gt;0,ABS('Signal Verification1'!AG804)&gt;0),IF('Signal Verification0'!AG804&gt;'Signal Verification1'!AG804,IF(ABS('Signal Verification0'!AG803)-ABS('Signal Verification1'!AG804)&gt;Constants!$B$14,IF(AND(ABS(MAX('Signal Verification0'!AG604:AG804)-'Signal Verification0'!AG804)&lt;Constants!$B$15,ABS(MIN('Signal Verification0'!AG604:AG804)-'Signal Verification0'!AG804)&lt;Constants!$B$15),2,IF(D804&gt;0,1,0)),IF(D804&gt;0,1,0)),IF(ABS('Signal Verification1'!AG803)-ABS('Signal Verification0'!AG804)&gt;Constants!$B$14,IF(AND(ABS(MAX('Signal Verification1'!AG604:AG804)-'Signal Verification1'!AG804)&lt;Constants!$B$15,ABS(MIN('Signal Verification1'!AG604:AG804)-'Signal Verification1'!AG804)&lt;Constants!$B$15),2,IF(D804&gt;0,1,0)),IF(D804&gt;0,1,0))),IF(D804&gt;0,1,0))</f>
        <v>2</v>
      </c>
      <c r="D804">
        <f>IF(C803=2,ROUND(5*1000/Constants!$B$11,0),IF(D803&gt;0,D803-1,0))</f>
        <v>100</v>
      </c>
      <c r="E804">
        <f>IF(COUNTIF($D$3:D804,2)&gt;(Constants!$B$16*(1000/150)),2,0)</f>
        <v>0</v>
      </c>
      <c r="F804">
        <f t="shared" si="12"/>
        <v>0</v>
      </c>
      <c r="G804">
        <f>IF(ABS('Signal Verification0'!AT804-'Signal Verification1'!AT804)&gt;Constants!$B$17,2,IF(H804&gt;0,1,0))</f>
        <v>2</v>
      </c>
      <c r="H804">
        <f>IF(G803=2,ROUND(Constants!$B$18*(1000/150),0),IF(H803&gt;0,H803-1,0))</f>
        <v>7</v>
      </c>
    </row>
    <row r="805" spans="1:8">
      <c r="A805">
        <v>802</v>
      </c>
      <c r="B805">
        <f>IF(SIGN('Signal Verification0'!AQ805)=SIGN('Signal Verification1'!AQ805),IF(COUNTIF(B798:B804,2)&gt;0,1,0),2)</f>
        <v>0</v>
      </c>
      <c r="C805">
        <f>IF(AND(ABS('Signal Verification0'!AG805)&gt;0,ABS('Signal Verification1'!AG805)&gt;0),IF('Signal Verification0'!AG805&gt;'Signal Verification1'!AG805,IF(ABS('Signal Verification0'!AG804)-ABS('Signal Verification1'!AG805)&gt;Constants!$B$14,IF(AND(ABS(MAX('Signal Verification0'!AG605:AG805)-'Signal Verification0'!AG805)&lt;Constants!$B$15,ABS(MIN('Signal Verification0'!AG605:AG805)-'Signal Verification0'!AG805)&lt;Constants!$B$15),2,IF(D805&gt;0,1,0)),IF(D805&gt;0,1,0)),IF(ABS('Signal Verification1'!AG804)-ABS('Signal Verification0'!AG805)&gt;Constants!$B$14,IF(AND(ABS(MAX('Signal Verification1'!AG605:AG805)-'Signal Verification1'!AG805)&lt;Constants!$B$15,ABS(MIN('Signal Verification1'!AG605:AG805)-'Signal Verification1'!AG805)&lt;Constants!$B$15),2,IF(D805&gt;0,1,0)),IF(D805&gt;0,1,0))),IF(D805&gt;0,1,0))</f>
        <v>2</v>
      </c>
      <c r="D805">
        <f>IF(C804=2,ROUND(5*1000/Constants!$B$11,0),IF(D804&gt;0,D804-1,0))</f>
        <v>100</v>
      </c>
      <c r="E805">
        <f>IF(COUNTIF($D$3:D805,2)&gt;(Constants!$B$16*(1000/150)),2,0)</f>
        <v>0</v>
      </c>
      <c r="F805">
        <f t="shared" si="12"/>
        <v>0</v>
      </c>
      <c r="G805">
        <f>IF(ABS('Signal Verification0'!AT805-'Signal Verification1'!AT805)&gt;Constants!$B$17,2,IF(H805&gt;0,1,0))</f>
        <v>2</v>
      </c>
      <c r="H805">
        <f>IF(G804=2,ROUND(Constants!$B$18*(1000/150),0),IF(H804&gt;0,H804-1,0))</f>
        <v>7</v>
      </c>
    </row>
    <row r="806" spans="1:8">
      <c r="A806">
        <v>803</v>
      </c>
      <c r="B806">
        <f>IF(SIGN('Signal Verification0'!AQ806)=SIGN('Signal Verification1'!AQ806),IF(COUNTIF(B799:B805,2)&gt;0,1,0),2)</f>
        <v>0</v>
      </c>
      <c r="C806">
        <f>IF(AND(ABS('Signal Verification0'!AG806)&gt;0,ABS('Signal Verification1'!AG806)&gt;0),IF('Signal Verification0'!AG806&gt;'Signal Verification1'!AG806,IF(ABS('Signal Verification0'!AG805)-ABS('Signal Verification1'!AG806)&gt;Constants!$B$14,IF(AND(ABS(MAX('Signal Verification0'!AG606:AG806)-'Signal Verification0'!AG806)&lt;Constants!$B$15,ABS(MIN('Signal Verification0'!AG606:AG806)-'Signal Verification0'!AG806)&lt;Constants!$B$15),2,IF(D806&gt;0,1,0)),IF(D806&gt;0,1,0)),IF(ABS('Signal Verification1'!AG805)-ABS('Signal Verification0'!AG806)&gt;Constants!$B$14,IF(AND(ABS(MAX('Signal Verification1'!AG606:AG806)-'Signal Verification1'!AG806)&lt;Constants!$B$15,ABS(MIN('Signal Verification1'!AG606:AG806)-'Signal Verification1'!AG806)&lt;Constants!$B$15),2,IF(D806&gt;0,1,0)),IF(D806&gt;0,1,0))),IF(D806&gt;0,1,0))</f>
        <v>2</v>
      </c>
      <c r="D806">
        <f>IF(C805=2,ROUND(5*1000/Constants!$B$11,0),IF(D805&gt;0,D805-1,0))</f>
        <v>100</v>
      </c>
      <c r="E806">
        <f>IF(COUNTIF($D$3:D806,2)&gt;(Constants!$B$16*(1000/150)),2,0)</f>
        <v>0</v>
      </c>
      <c r="F806">
        <f t="shared" si="12"/>
        <v>0</v>
      </c>
      <c r="G806">
        <f>IF(ABS('Signal Verification0'!AT806-'Signal Verification1'!AT806)&gt;Constants!$B$17,2,IF(H806&gt;0,1,0))</f>
        <v>2</v>
      </c>
      <c r="H806">
        <f>IF(G805=2,ROUND(Constants!$B$18*(1000/150),0),IF(H805&gt;0,H805-1,0))</f>
        <v>7</v>
      </c>
    </row>
    <row r="807" spans="1:8">
      <c r="A807">
        <v>804</v>
      </c>
      <c r="B807">
        <f>IF(SIGN('Signal Verification0'!AQ807)=SIGN('Signal Verification1'!AQ807),IF(COUNTIF(B800:B806,2)&gt;0,1,0),2)</f>
        <v>0</v>
      </c>
      <c r="C807">
        <f>IF(AND(ABS('Signal Verification0'!AG807)&gt;0,ABS('Signal Verification1'!AG807)&gt;0),IF('Signal Verification0'!AG807&gt;'Signal Verification1'!AG807,IF(ABS('Signal Verification0'!AG806)-ABS('Signal Verification1'!AG807)&gt;Constants!$B$14,IF(AND(ABS(MAX('Signal Verification0'!AG607:AG807)-'Signal Verification0'!AG807)&lt;Constants!$B$15,ABS(MIN('Signal Verification0'!AG607:AG807)-'Signal Verification0'!AG807)&lt;Constants!$B$15),2,IF(D807&gt;0,1,0)),IF(D807&gt;0,1,0)),IF(ABS('Signal Verification1'!AG806)-ABS('Signal Verification0'!AG807)&gt;Constants!$B$14,IF(AND(ABS(MAX('Signal Verification1'!AG607:AG807)-'Signal Verification1'!AG807)&lt;Constants!$B$15,ABS(MIN('Signal Verification1'!AG607:AG807)-'Signal Verification1'!AG807)&lt;Constants!$B$15),2,IF(D807&gt;0,1,0)),IF(D807&gt;0,1,0))),IF(D807&gt;0,1,0))</f>
        <v>2</v>
      </c>
      <c r="D807">
        <f>IF(C806=2,ROUND(5*1000/Constants!$B$11,0),IF(D806&gt;0,D806-1,0))</f>
        <v>100</v>
      </c>
      <c r="E807">
        <f>IF(COUNTIF($D$3:D807,2)&gt;(Constants!$B$16*(1000/150)),2,0)</f>
        <v>0</v>
      </c>
      <c r="F807">
        <f t="shared" si="12"/>
        <v>0</v>
      </c>
      <c r="G807">
        <f>IF(ABS('Signal Verification0'!AT807-'Signal Verification1'!AT807)&gt;Constants!$B$17,2,IF(H807&gt;0,1,0))</f>
        <v>2</v>
      </c>
      <c r="H807">
        <f>IF(G806=2,ROUND(Constants!$B$18*(1000/150),0),IF(H806&gt;0,H806-1,0))</f>
        <v>7</v>
      </c>
    </row>
    <row r="808" spans="1:8">
      <c r="A808">
        <v>805</v>
      </c>
      <c r="B808">
        <f>IF(SIGN('Signal Verification0'!AQ808)=SIGN('Signal Verification1'!AQ808),IF(COUNTIF(B801:B807,2)&gt;0,1,0),2)</f>
        <v>0</v>
      </c>
      <c r="C808">
        <f>IF(AND(ABS('Signal Verification0'!AG808)&gt;0,ABS('Signal Verification1'!AG808)&gt;0),IF('Signal Verification0'!AG808&gt;'Signal Verification1'!AG808,IF(ABS('Signal Verification0'!AG807)-ABS('Signal Verification1'!AG808)&gt;Constants!$B$14,IF(AND(ABS(MAX('Signal Verification0'!AG608:AG808)-'Signal Verification0'!AG808)&lt;Constants!$B$15,ABS(MIN('Signal Verification0'!AG608:AG808)-'Signal Verification0'!AG808)&lt;Constants!$B$15),2,IF(D808&gt;0,1,0)),IF(D808&gt;0,1,0)),IF(ABS('Signal Verification1'!AG807)-ABS('Signal Verification0'!AG808)&gt;Constants!$B$14,IF(AND(ABS(MAX('Signal Verification1'!AG608:AG808)-'Signal Verification1'!AG808)&lt;Constants!$B$15,ABS(MIN('Signal Verification1'!AG608:AG808)-'Signal Verification1'!AG808)&lt;Constants!$B$15),2,IF(D808&gt;0,1,0)),IF(D808&gt;0,1,0))),IF(D808&gt;0,1,0))</f>
        <v>2</v>
      </c>
      <c r="D808">
        <f>IF(C807=2,ROUND(5*1000/Constants!$B$11,0),IF(D807&gt;0,D807-1,0))</f>
        <v>100</v>
      </c>
      <c r="E808">
        <f>IF(COUNTIF($D$3:D808,2)&gt;(Constants!$B$16*(1000/150)),2,0)</f>
        <v>0</v>
      </c>
      <c r="F808">
        <f t="shared" si="12"/>
        <v>0</v>
      </c>
      <c r="G808">
        <f>IF(ABS('Signal Verification0'!AT808-'Signal Verification1'!AT808)&gt;Constants!$B$17,2,IF(H808&gt;0,1,0))</f>
        <v>2</v>
      </c>
      <c r="H808">
        <f>IF(G807=2,ROUND(Constants!$B$18*(1000/150),0),IF(H807&gt;0,H807-1,0))</f>
        <v>7</v>
      </c>
    </row>
    <row r="809" spans="1:8">
      <c r="A809">
        <v>806</v>
      </c>
      <c r="B809">
        <f>IF(SIGN('Signal Verification0'!AQ809)=SIGN('Signal Verification1'!AQ809),IF(COUNTIF(B802:B808,2)&gt;0,1,0),2)</f>
        <v>0</v>
      </c>
      <c r="C809">
        <f>IF(AND(ABS('Signal Verification0'!AG809)&gt;0,ABS('Signal Verification1'!AG809)&gt;0),IF('Signal Verification0'!AG809&gt;'Signal Verification1'!AG809,IF(ABS('Signal Verification0'!AG808)-ABS('Signal Verification1'!AG809)&gt;Constants!$B$14,IF(AND(ABS(MAX('Signal Verification0'!AG609:AG809)-'Signal Verification0'!AG809)&lt;Constants!$B$15,ABS(MIN('Signal Verification0'!AG609:AG809)-'Signal Verification0'!AG809)&lt;Constants!$B$15),2,IF(D809&gt;0,1,0)),IF(D809&gt;0,1,0)),IF(ABS('Signal Verification1'!AG808)-ABS('Signal Verification0'!AG809)&gt;Constants!$B$14,IF(AND(ABS(MAX('Signal Verification1'!AG609:AG809)-'Signal Verification1'!AG809)&lt;Constants!$B$15,ABS(MIN('Signal Verification1'!AG609:AG809)-'Signal Verification1'!AG809)&lt;Constants!$B$15),2,IF(D809&gt;0,1,0)),IF(D809&gt;0,1,0))),IF(D809&gt;0,1,0))</f>
        <v>2</v>
      </c>
      <c r="D809">
        <f>IF(C808=2,ROUND(5*1000/Constants!$B$11,0),IF(D808&gt;0,D808-1,0))</f>
        <v>100</v>
      </c>
      <c r="E809">
        <f>IF(COUNTIF($D$3:D809,2)&gt;(Constants!$B$16*(1000/150)),2,0)</f>
        <v>0</v>
      </c>
      <c r="F809">
        <f t="shared" si="12"/>
        <v>0</v>
      </c>
      <c r="G809">
        <f>IF(ABS('Signal Verification0'!AT809-'Signal Verification1'!AT809)&gt;Constants!$B$17,2,IF(H809&gt;0,1,0))</f>
        <v>2</v>
      </c>
      <c r="H809">
        <f>IF(G808=2,ROUND(Constants!$B$18*(1000/150),0),IF(H808&gt;0,H808-1,0))</f>
        <v>7</v>
      </c>
    </row>
    <row r="810" spans="1:8">
      <c r="A810">
        <v>807</v>
      </c>
      <c r="B810">
        <f>IF(SIGN('Signal Verification0'!AQ810)=SIGN('Signal Verification1'!AQ810),IF(COUNTIF(B803:B809,2)&gt;0,1,0),2)</f>
        <v>0</v>
      </c>
      <c r="C810">
        <f>IF(AND(ABS('Signal Verification0'!AG810)&gt;0,ABS('Signal Verification1'!AG810)&gt;0),IF('Signal Verification0'!AG810&gt;'Signal Verification1'!AG810,IF(ABS('Signal Verification0'!AG809)-ABS('Signal Verification1'!AG810)&gt;Constants!$B$14,IF(AND(ABS(MAX('Signal Verification0'!AG610:AG810)-'Signal Verification0'!AG810)&lt;Constants!$B$15,ABS(MIN('Signal Verification0'!AG610:AG810)-'Signal Verification0'!AG810)&lt;Constants!$B$15),2,IF(D810&gt;0,1,0)),IF(D810&gt;0,1,0)),IF(ABS('Signal Verification1'!AG809)-ABS('Signal Verification0'!AG810)&gt;Constants!$B$14,IF(AND(ABS(MAX('Signal Verification1'!AG610:AG810)-'Signal Verification1'!AG810)&lt;Constants!$B$15,ABS(MIN('Signal Verification1'!AG610:AG810)-'Signal Verification1'!AG810)&lt;Constants!$B$15),2,IF(D810&gt;0,1,0)),IF(D810&gt;0,1,0))),IF(D810&gt;0,1,0))</f>
        <v>2</v>
      </c>
      <c r="D810">
        <f>IF(C809=2,ROUND(5*1000/Constants!$B$11,0),IF(D809&gt;0,D809-1,0))</f>
        <v>100</v>
      </c>
      <c r="E810">
        <f>IF(COUNTIF($D$3:D810,2)&gt;(Constants!$B$16*(1000/150)),2,0)</f>
        <v>0</v>
      </c>
      <c r="F810">
        <f t="shared" si="12"/>
        <v>0</v>
      </c>
      <c r="G810">
        <f>IF(ABS('Signal Verification0'!AT810-'Signal Verification1'!AT810)&gt;Constants!$B$17,2,IF(H810&gt;0,1,0))</f>
        <v>2</v>
      </c>
      <c r="H810">
        <f>IF(G809=2,ROUND(Constants!$B$18*(1000/150),0),IF(H809&gt;0,H809-1,0))</f>
        <v>7</v>
      </c>
    </row>
    <row r="811" spans="1:8">
      <c r="A811">
        <v>808</v>
      </c>
      <c r="B811">
        <f>IF(SIGN('Signal Verification0'!AQ811)=SIGN('Signal Verification1'!AQ811),IF(COUNTIF(B804:B810,2)&gt;0,1,0),2)</f>
        <v>0</v>
      </c>
      <c r="C811">
        <f>IF(AND(ABS('Signal Verification0'!AG811)&gt;0,ABS('Signal Verification1'!AG811)&gt;0),IF('Signal Verification0'!AG811&gt;'Signal Verification1'!AG811,IF(ABS('Signal Verification0'!AG810)-ABS('Signal Verification1'!AG811)&gt;Constants!$B$14,IF(AND(ABS(MAX('Signal Verification0'!AG611:AG811)-'Signal Verification0'!AG811)&lt;Constants!$B$15,ABS(MIN('Signal Verification0'!AG611:AG811)-'Signal Verification0'!AG811)&lt;Constants!$B$15),2,IF(D811&gt;0,1,0)),IF(D811&gt;0,1,0)),IF(ABS('Signal Verification1'!AG810)-ABS('Signal Verification0'!AG811)&gt;Constants!$B$14,IF(AND(ABS(MAX('Signal Verification1'!AG611:AG811)-'Signal Verification1'!AG811)&lt;Constants!$B$15,ABS(MIN('Signal Verification1'!AG611:AG811)-'Signal Verification1'!AG811)&lt;Constants!$B$15),2,IF(D811&gt;0,1,0)),IF(D811&gt;0,1,0))),IF(D811&gt;0,1,0))</f>
        <v>2</v>
      </c>
      <c r="D811">
        <f>IF(C810=2,ROUND(5*1000/Constants!$B$11,0),IF(D810&gt;0,D810-1,0))</f>
        <v>100</v>
      </c>
      <c r="E811">
        <f>IF(COUNTIF($D$3:D811,2)&gt;(Constants!$B$16*(1000/150)),2,0)</f>
        <v>0</v>
      </c>
      <c r="F811">
        <f t="shared" si="12"/>
        <v>0</v>
      </c>
      <c r="G811">
        <f>IF(ABS('Signal Verification0'!AT811-'Signal Verification1'!AT811)&gt;Constants!$B$17,2,IF(H811&gt;0,1,0))</f>
        <v>2</v>
      </c>
      <c r="H811">
        <f>IF(G810=2,ROUND(Constants!$B$18*(1000/150),0),IF(H810&gt;0,H810-1,0))</f>
        <v>7</v>
      </c>
    </row>
    <row r="812" spans="1:8">
      <c r="A812">
        <v>809</v>
      </c>
      <c r="B812">
        <f>IF(SIGN('Signal Verification0'!AQ812)=SIGN('Signal Verification1'!AQ812),IF(COUNTIF(B805:B811,2)&gt;0,1,0),2)</f>
        <v>0</v>
      </c>
      <c r="C812">
        <f>IF(AND(ABS('Signal Verification0'!AG812)&gt;0,ABS('Signal Verification1'!AG812)&gt;0),IF('Signal Verification0'!AG812&gt;'Signal Verification1'!AG812,IF(ABS('Signal Verification0'!AG811)-ABS('Signal Verification1'!AG812)&gt;Constants!$B$14,IF(AND(ABS(MAX('Signal Verification0'!AG612:AG812)-'Signal Verification0'!AG812)&lt;Constants!$B$15,ABS(MIN('Signal Verification0'!AG612:AG812)-'Signal Verification0'!AG812)&lt;Constants!$B$15),2,IF(D812&gt;0,1,0)),IF(D812&gt;0,1,0)),IF(ABS('Signal Verification1'!AG811)-ABS('Signal Verification0'!AG812)&gt;Constants!$B$14,IF(AND(ABS(MAX('Signal Verification1'!AG612:AG812)-'Signal Verification1'!AG812)&lt;Constants!$B$15,ABS(MIN('Signal Verification1'!AG612:AG812)-'Signal Verification1'!AG812)&lt;Constants!$B$15),2,IF(D812&gt;0,1,0)),IF(D812&gt;0,1,0))),IF(D812&gt;0,1,0))</f>
        <v>2</v>
      </c>
      <c r="D812">
        <f>IF(C811=2,ROUND(5*1000/Constants!$B$11,0),IF(D811&gt;0,D811-1,0))</f>
        <v>100</v>
      </c>
      <c r="E812">
        <f>IF(COUNTIF($D$3:D812,2)&gt;(Constants!$B$16*(1000/150)),2,0)</f>
        <v>0</v>
      </c>
      <c r="F812">
        <f t="shared" si="12"/>
        <v>0</v>
      </c>
      <c r="G812">
        <f>IF(ABS('Signal Verification0'!AT812-'Signal Verification1'!AT812)&gt;Constants!$B$17,2,IF(H812&gt;0,1,0))</f>
        <v>2</v>
      </c>
      <c r="H812">
        <f>IF(G811=2,ROUND(Constants!$B$18*(1000/150),0),IF(H811&gt;0,H811-1,0))</f>
        <v>7</v>
      </c>
    </row>
    <row r="813" spans="1:8">
      <c r="A813">
        <v>810</v>
      </c>
      <c r="B813">
        <f>IF(SIGN('Signal Verification0'!AQ813)=SIGN('Signal Verification1'!AQ813),IF(COUNTIF(B806:B812,2)&gt;0,1,0),2)</f>
        <v>0</v>
      </c>
      <c r="C813">
        <f>IF(AND(ABS('Signal Verification0'!AG813)&gt;0,ABS('Signal Verification1'!AG813)&gt;0),IF('Signal Verification0'!AG813&gt;'Signal Verification1'!AG813,IF(ABS('Signal Verification0'!AG812)-ABS('Signal Verification1'!AG813)&gt;Constants!$B$14,IF(AND(ABS(MAX('Signal Verification0'!AG613:AG813)-'Signal Verification0'!AG813)&lt;Constants!$B$15,ABS(MIN('Signal Verification0'!AG613:AG813)-'Signal Verification0'!AG813)&lt;Constants!$B$15),2,IF(D813&gt;0,1,0)),IF(D813&gt;0,1,0)),IF(ABS('Signal Verification1'!AG812)-ABS('Signal Verification0'!AG813)&gt;Constants!$B$14,IF(AND(ABS(MAX('Signal Verification1'!AG613:AG813)-'Signal Verification1'!AG813)&lt;Constants!$B$15,ABS(MIN('Signal Verification1'!AG613:AG813)-'Signal Verification1'!AG813)&lt;Constants!$B$15),2,IF(D813&gt;0,1,0)),IF(D813&gt;0,1,0))),IF(D813&gt;0,1,0))</f>
        <v>2</v>
      </c>
      <c r="D813">
        <f>IF(C812=2,ROUND(5*1000/Constants!$B$11,0),IF(D812&gt;0,D812-1,0))</f>
        <v>100</v>
      </c>
      <c r="E813">
        <f>IF(COUNTIF($D$3:D813,2)&gt;(Constants!$B$16*(1000/150)),2,0)</f>
        <v>0</v>
      </c>
      <c r="F813">
        <f t="shared" si="12"/>
        <v>0</v>
      </c>
      <c r="G813">
        <f>IF(ABS('Signal Verification0'!AT813-'Signal Verification1'!AT813)&gt;Constants!$B$17,2,IF(H813&gt;0,1,0))</f>
        <v>2</v>
      </c>
      <c r="H813">
        <f>IF(G812=2,ROUND(Constants!$B$18*(1000/150),0),IF(H812&gt;0,H812-1,0))</f>
        <v>7</v>
      </c>
    </row>
    <row r="814" spans="1:8">
      <c r="A814">
        <v>811</v>
      </c>
      <c r="B814">
        <f>IF(SIGN('Signal Verification0'!AQ814)=SIGN('Signal Verification1'!AQ814),IF(COUNTIF(B807:B813,2)&gt;0,1,0),2)</f>
        <v>0</v>
      </c>
      <c r="C814">
        <f>IF(AND(ABS('Signal Verification0'!AG814)&gt;0,ABS('Signal Verification1'!AG814)&gt;0),IF('Signal Verification0'!AG814&gt;'Signal Verification1'!AG814,IF(ABS('Signal Verification0'!AG813)-ABS('Signal Verification1'!AG814)&gt;Constants!$B$14,IF(AND(ABS(MAX('Signal Verification0'!AG614:AG814)-'Signal Verification0'!AG814)&lt;Constants!$B$15,ABS(MIN('Signal Verification0'!AG614:AG814)-'Signal Verification0'!AG814)&lt;Constants!$B$15),2,IF(D814&gt;0,1,0)),IF(D814&gt;0,1,0)),IF(ABS('Signal Verification1'!AG813)-ABS('Signal Verification0'!AG814)&gt;Constants!$B$14,IF(AND(ABS(MAX('Signal Verification1'!AG614:AG814)-'Signal Verification1'!AG814)&lt;Constants!$B$15,ABS(MIN('Signal Verification1'!AG614:AG814)-'Signal Verification1'!AG814)&lt;Constants!$B$15),2,IF(D814&gt;0,1,0)),IF(D814&gt;0,1,0))),IF(D814&gt;0,1,0))</f>
        <v>2</v>
      </c>
      <c r="D814">
        <f>IF(C813=2,ROUND(5*1000/Constants!$B$11,0),IF(D813&gt;0,D813-1,0))</f>
        <v>100</v>
      </c>
      <c r="E814">
        <f>IF(COUNTIF($D$3:D814,2)&gt;(Constants!$B$16*(1000/150)),2,0)</f>
        <v>0</v>
      </c>
      <c r="F814">
        <f t="shared" si="12"/>
        <v>0</v>
      </c>
      <c r="G814">
        <f>IF(ABS('Signal Verification0'!AT814-'Signal Verification1'!AT814)&gt;Constants!$B$17,2,IF(H814&gt;0,1,0))</f>
        <v>2</v>
      </c>
      <c r="H814">
        <f>IF(G813=2,ROUND(Constants!$B$18*(1000/150),0),IF(H813&gt;0,H813-1,0))</f>
        <v>7</v>
      </c>
    </row>
    <row r="815" spans="1:8">
      <c r="A815">
        <v>812</v>
      </c>
      <c r="B815">
        <f>IF(SIGN('Signal Verification0'!AQ815)=SIGN('Signal Verification1'!AQ815),IF(COUNTIF(B808:B814,2)&gt;0,1,0),2)</f>
        <v>0</v>
      </c>
      <c r="C815">
        <f>IF(AND(ABS('Signal Verification0'!AG815)&gt;0,ABS('Signal Verification1'!AG815)&gt;0),IF('Signal Verification0'!AG815&gt;'Signal Verification1'!AG815,IF(ABS('Signal Verification0'!AG814)-ABS('Signal Verification1'!AG815)&gt;Constants!$B$14,IF(AND(ABS(MAX('Signal Verification0'!AG615:AG815)-'Signal Verification0'!AG815)&lt;Constants!$B$15,ABS(MIN('Signal Verification0'!AG615:AG815)-'Signal Verification0'!AG815)&lt;Constants!$B$15),2,IF(D815&gt;0,1,0)),IF(D815&gt;0,1,0)),IF(ABS('Signal Verification1'!AG814)-ABS('Signal Verification0'!AG815)&gt;Constants!$B$14,IF(AND(ABS(MAX('Signal Verification1'!AG615:AG815)-'Signal Verification1'!AG815)&lt;Constants!$B$15,ABS(MIN('Signal Verification1'!AG615:AG815)-'Signal Verification1'!AG815)&lt;Constants!$B$15),2,IF(D815&gt;0,1,0)),IF(D815&gt;0,1,0))),IF(D815&gt;0,1,0))</f>
        <v>2</v>
      </c>
      <c r="D815">
        <f>IF(C814=2,ROUND(5*1000/Constants!$B$11,0),IF(D814&gt;0,D814-1,0))</f>
        <v>100</v>
      </c>
      <c r="E815">
        <f>IF(COUNTIF($D$3:D815,2)&gt;(Constants!$B$16*(1000/150)),2,0)</f>
        <v>0</v>
      </c>
      <c r="F815">
        <f t="shared" si="12"/>
        <v>0</v>
      </c>
      <c r="G815">
        <f>IF(ABS('Signal Verification0'!AT815-'Signal Verification1'!AT815)&gt;Constants!$B$17,2,IF(H815&gt;0,1,0))</f>
        <v>2</v>
      </c>
      <c r="H815">
        <f>IF(G814=2,ROUND(Constants!$B$18*(1000/150),0),IF(H814&gt;0,H814-1,0))</f>
        <v>7</v>
      </c>
    </row>
    <row r="816" spans="1:8">
      <c r="A816">
        <v>813</v>
      </c>
      <c r="B816">
        <f>IF(SIGN('Signal Verification0'!AQ816)=SIGN('Signal Verification1'!AQ816),IF(COUNTIF(B809:B815,2)&gt;0,1,0),2)</f>
        <v>0</v>
      </c>
      <c r="C816">
        <f>IF(AND(ABS('Signal Verification0'!AG816)&gt;0,ABS('Signal Verification1'!AG816)&gt;0),IF('Signal Verification0'!AG816&gt;'Signal Verification1'!AG816,IF(ABS('Signal Verification0'!AG815)-ABS('Signal Verification1'!AG816)&gt;Constants!$B$14,IF(AND(ABS(MAX('Signal Verification0'!AG616:AG816)-'Signal Verification0'!AG816)&lt;Constants!$B$15,ABS(MIN('Signal Verification0'!AG616:AG816)-'Signal Verification0'!AG816)&lt;Constants!$B$15),2,IF(D816&gt;0,1,0)),IF(D816&gt;0,1,0)),IF(ABS('Signal Verification1'!AG815)-ABS('Signal Verification0'!AG816)&gt;Constants!$B$14,IF(AND(ABS(MAX('Signal Verification1'!AG616:AG816)-'Signal Verification1'!AG816)&lt;Constants!$B$15,ABS(MIN('Signal Verification1'!AG616:AG816)-'Signal Verification1'!AG816)&lt;Constants!$B$15),2,IF(D816&gt;0,1,0)),IF(D816&gt;0,1,0))),IF(D816&gt;0,1,0))</f>
        <v>2</v>
      </c>
      <c r="D816">
        <f>IF(C815=2,ROUND(5*1000/Constants!$B$11,0),IF(D815&gt;0,D815-1,0))</f>
        <v>100</v>
      </c>
      <c r="E816">
        <f>IF(COUNTIF($D$3:D816,2)&gt;(Constants!$B$16*(1000/150)),2,0)</f>
        <v>0</v>
      </c>
      <c r="F816">
        <f t="shared" si="12"/>
        <v>0</v>
      </c>
      <c r="G816">
        <f>IF(ABS('Signal Verification0'!AT816-'Signal Verification1'!AT816)&gt;Constants!$B$17,2,IF(H816&gt;0,1,0))</f>
        <v>2</v>
      </c>
      <c r="H816">
        <f>IF(G815=2,ROUND(Constants!$B$18*(1000/150),0),IF(H815&gt;0,H815-1,0))</f>
        <v>7</v>
      </c>
    </row>
    <row r="817" spans="1:8">
      <c r="A817">
        <v>814</v>
      </c>
      <c r="B817">
        <f>IF(SIGN('Signal Verification0'!AQ817)=SIGN('Signal Verification1'!AQ817),IF(COUNTIF(B810:B816,2)&gt;0,1,0),2)</f>
        <v>0</v>
      </c>
      <c r="C817">
        <f>IF(AND(ABS('Signal Verification0'!AG817)&gt;0,ABS('Signal Verification1'!AG817)&gt;0),IF('Signal Verification0'!AG817&gt;'Signal Verification1'!AG817,IF(ABS('Signal Verification0'!AG816)-ABS('Signal Verification1'!AG817)&gt;Constants!$B$14,IF(AND(ABS(MAX('Signal Verification0'!AG617:AG817)-'Signal Verification0'!AG817)&lt;Constants!$B$15,ABS(MIN('Signal Verification0'!AG617:AG817)-'Signal Verification0'!AG817)&lt;Constants!$B$15),2,IF(D817&gt;0,1,0)),IF(D817&gt;0,1,0)),IF(ABS('Signal Verification1'!AG816)-ABS('Signal Verification0'!AG817)&gt;Constants!$B$14,IF(AND(ABS(MAX('Signal Verification1'!AG617:AG817)-'Signal Verification1'!AG817)&lt;Constants!$B$15,ABS(MIN('Signal Verification1'!AG617:AG817)-'Signal Verification1'!AG817)&lt;Constants!$B$15),2,IF(D817&gt;0,1,0)),IF(D817&gt;0,1,0))),IF(D817&gt;0,1,0))</f>
        <v>2</v>
      </c>
      <c r="D817">
        <f>IF(C816=2,ROUND(5*1000/Constants!$B$11,0),IF(D816&gt;0,D816-1,0))</f>
        <v>100</v>
      </c>
      <c r="E817">
        <f>IF(COUNTIF($D$3:D817,2)&gt;(Constants!$B$16*(1000/150)),2,0)</f>
        <v>0</v>
      </c>
      <c r="F817">
        <f t="shared" si="12"/>
        <v>0</v>
      </c>
      <c r="G817">
        <f>IF(ABS('Signal Verification0'!AT817-'Signal Verification1'!AT817)&gt;Constants!$B$17,2,IF(H817&gt;0,1,0))</f>
        <v>2</v>
      </c>
      <c r="H817">
        <f>IF(G816=2,ROUND(Constants!$B$18*(1000/150),0),IF(H816&gt;0,H816-1,0))</f>
        <v>7</v>
      </c>
    </row>
    <row r="818" spans="1:8">
      <c r="A818">
        <v>815</v>
      </c>
      <c r="B818">
        <f>IF(SIGN('Signal Verification0'!AQ818)=SIGN('Signal Verification1'!AQ818),IF(COUNTIF(B811:B817,2)&gt;0,1,0),2)</f>
        <v>0</v>
      </c>
      <c r="C818">
        <f>IF(AND(ABS('Signal Verification0'!AG818)&gt;0,ABS('Signal Verification1'!AG818)&gt;0),IF('Signal Verification0'!AG818&gt;'Signal Verification1'!AG818,IF(ABS('Signal Verification0'!AG817)-ABS('Signal Verification1'!AG818)&gt;Constants!$B$14,IF(AND(ABS(MAX('Signal Verification0'!AG618:AG818)-'Signal Verification0'!AG818)&lt;Constants!$B$15,ABS(MIN('Signal Verification0'!AG618:AG818)-'Signal Verification0'!AG818)&lt;Constants!$B$15),2,IF(D818&gt;0,1,0)),IF(D818&gt;0,1,0)),IF(ABS('Signal Verification1'!AG817)-ABS('Signal Verification0'!AG818)&gt;Constants!$B$14,IF(AND(ABS(MAX('Signal Verification1'!AG618:AG818)-'Signal Verification1'!AG818)&lt;Constants!$B$15,ABS(MIN('Signal Verification1'!AG618:AG818)-'Signal Verification1'!AG818)&lt;Constants!$B$15),2,IF(D818&gt;0,1,0)),IF(D818&gt;0,1,0))),IF(D818&gt;0,1,0))</f>
        <v>2</v>
      </c>
      <c r="D818">
        <f>IF(C817=2,ROUND(5*1000/Constants!$B$11,0),IF(D817&gt;0,D817-1,0))</f>
        <v>100</v>
      </c>
      <c r="E818">
        <f>IF(COUNTIF($D$3:D818,2)&gt;(Constants!$B$16*(1000/150)),2,0)</f>
        <v>0</v>
      </c>
      <c r="F818">
        <f t="shared" si="12"/>
        <v>0</v>
      </c>
      <c r="G818">
        <f>IF(ABS('Signal Verification0'!AT818-'Signal Verification1'!AT818)&gt;Constants!$B$17,2,IF(H818&gt;0,1,0))</f>
        <v>2</v>
      </c>
      <c r="H818">
        <f>IF(G817=2,ROUND(Constants!$B$18*(1000/150),0),IF(H817&gt;0,H817-1,0))</f>
        <v>7</v>
      </c>
    </row>
    <row r="819" spans="1:8">
      <c r="A819">
        <v>816</v>
      </c>
      <c r="B819">
        <f>IF(SIGN('Signal Verification0'!AQ819)=SIGN('Signal Verification1'!AQ819),IF(COUNTIF(B812:B818,2)&gt;0,1,0),2)</f>
        <v>0</v>
      </c>
      <c r="C819">
        <f>IF(AND(ABS('Signal Verification0'!AG819)&gt;0,ABS('Signal Verification1'!AG819)&gt;0),IF('Signal Verification0'!AG819&gt;'Signal Verification1'!AG819,IF(ABS('Signal Verification0'!AG818)-ABS('Signal Verification1'!AG819)&gt;Constants!$B$14,IF(AND(ABS(MAX('Signal Verification0'!AG619:AG819)-'Signal Verification0'!AG819)&lt;Constants!$B$15,ABS(MIN('Signal Verification0'!AG619:AG819)-'Signal Verification0'!AG819)&lt;Constants!$B$15),2,IF(D819&gt;0,1,0)),IF(D819&gt;0,1,0)),IF(ABS('Signal Verification1'!AG818)-ABS('Signal Verification0'!AG819)&gt;Constants!$B$14,IF(AND(ABS(MAX('Signal Verification1'!AG619:AG819)-'Signal Verification1'!AG819)&lt;Constants!$B$15,ABS(MIN('Signal Verification1'!AG619:AG819)-'Signal Verification1'!AG819)&lt;Constants!$B$15),2,IF(D819&gt;0,1,0)),IF(D819&gt;0,1,0))),IF(D819&gt;0,1,0))</f>
        <v>2</v>
      </c>
      <c r="D819">
        <f>IF(C818=2,ROUND(5*1000/Constants!$B$11,0),IF(D818&gt;0,D818-1,0))</f>
        <v>100</v>
      </c>
      <c r="E819">
        <f>IF(COUNTIF($D$3:D819,2)&gt;(Constants!$B$16*(1000/150)),2,0)</f>
        <v>0</v>
      </c>
      <c r="F819">
        <f t="shared" si="12"/>
        <v>0</v>
      </c>
      <c r="G819">
        <f>IF(ABS('Signal Verification0'!AT819-'Signal Verification1'!AT819)&gt;Constants!$B$17,2,IF(H819&gt;0,1,0))</f>
        <v>2</v>
      </c>
      <c r="H819">
        <f>IF(G818=2,ROUND(Constants!$B$18*(1000/150),0),IF(H818&gt;0,H818-1,0))</f>
        <v>7</v>
      </c>
    </row>
    <row r="820" spans="1:8">
      <c r="A820">
        <v>817</v>
      </c>
      <c r="B820">
        <f>IF(SIGN('Signal Verification0'!AQ820)=SIGN('Signal Verification1'!AQ820),IF(COUNTIF(B813:B819,2)&gt;0,1,0),2)</f>
        <v>0</v>
      </c>
      <c r="C820">
        <f>IF(AND(ABS('Signal Verification0'!AG820)&gt;0,ABS('Signal Verification1'!AG820)&gt;0),IF('Signal Verification0'!AG820&gt;'Signal Verification1'!AG820,IF(ABS('Signal Verification0'!AG819)-ABS('Signal Verification1'!AG820)&gt;Constants!$B$14,IF(AND(ABS(MAX('Signal Verification0'!AG620:AG820)-'Signal Verification0'!AG820)&lt;Constants!$B$15,ABS(MIN('Signal Verification0'!AG620:AG820)-'Signal Verification0'!AG820)&lt;Constants!$B$15),2,IF(D820&gt;0,1,0)),IF(D820&gt;0,1,0)),IF(ABS('Signal Verification1'!AG819)-ABS('Signal Verification0'!AG820)&gt;Constants!$B$14,IF(AND(ABS(MAX('Signal Verification1'!AG620:AG820)-'Signal Verification1'!AG820)&lt;Constants!$B$15,ABS(MIN('Signal Verification1'!AG620:AG820)-'Signal Verification1'!AG820)&lt;Constants!$B$15),2,IF(D820&gt;0,1,0)),IF(D820&gt;0,1,0))),IF(D820&gt;0,1,0))</f>
        <v>2</v>
      </c>
      <c r="D820">
        <f>IF(C819=2,ROUND(5*1000/Constants!$B$11,0),IF(D819&gt;0,D819-1,0))</f>
        <v>100</v>
      </c>
      <c r="E820">
        <f>IF(COUNTIF($D$3:D820,2)&gt;(Constants!$B$16*(1000/150)),2,0)</f>
        <v>0</v>
      </c>
      <c r="F820">
        <f t="shared" si="12"/>
        <v>0</v>
      </c>
      <c r="G820">
        <f>IF(ABS('Signal Verification0'!AT820-'Signal Verification1'!AT820)&gt;Constants!$B$17,2,IF(H820&gt;0,1,0))</f>
        <v>2</v>
      </c>
      <c r="H820">
        <f>IF(G819=2,ROUND(Constants!$B$18*(1000/150),0),IF(H819&gt;0,H819-1,0))</f>
        <v>7</v>
      </c>
    </row>
    <row r="821" spans="1:8">
      <c r="A821">
        <v>818</v>
      </c>
      <c r="B821">
        <f>IF(SIGN('Signal Verification0'!AQ821)=SIGN('Signal Verification1'!AQ821),IF(COUNTIF(B814:B820,2)&gt;0,1,0),2)</f>
        <v>0</v>
      </c>
      <c r="C821">
        <f>IF(AND(ABS('Signal Verification0'!AG821)&gt;0,ABS('Signal Verification1'!AG821)&gt;0),IF('Signal Verification0'!AG821&gt;'Signal Verification1'!AG821,IF(ABS('Signal Verification0'!AG820)-ABS('Signal Verification1'!AG821)&gt;Constants!$B$14,IF(AND(ABS(MAX('Signal Verification0'!AG621:AG821)-'Signal Verification0'!AG821)&lt;Constants!$B$15,ABS(MIN('Signal Verification0'!AG621:AG821)-'Signal Verification0'!AG821)&lt;Constants!$B$15),2,IF(D821&gt;0,1,0)),IF(D821&gt;0,1,0)),IF(ABS('Signal Verification1'!AG820)-ABS('Signal Verification0'!AG821)&gt;Constants!$B$14,IF(AND(ABS(MAX('Signal Verification1'!AG621:AG821)-'Signal Verification1'!AG821)&lt;Constants!$B$15,ABS(MIN('Signal Verification1'!AG621:AG821)-'Signal Verification1'!AG821)&lt;Constants!$B$15),2,IF(D821&gt;0,1,0)),IF(D821&gt;0,1,0))),IF(D821&gt;0,1,0))</f>
        <v>2</v>
      </c>
      <c r="D821">
        <f>IF(C820=2,ROUND(5*1000/Constants!$B$11,0),IF(D820&gt;0,D820-1,0))</f>
        <v>100</v>
      </c>
      <c r="E821">
        <f>IF(COUNTIF($D$3:D821,2)&gt;(Constants!$B$16*(1000/150)),2,0)</f>
        <v>0</v>
      </c>
      <c r="F821">
        <f t="shared" si="12"/>
        <v>0</v>
      </c>
      <c r="G821">
        <f>IF(ABS('Signal Verification0'!AT821-'Signal Verification1'!AT821)&gt;Constants!$B$17,2,IF(H821&gt;0,1,0))</f>
        <v>2</v>
      </c>
      <c r="H821">
        <f>IF(G820=2,ROUND(Constants!$B$18*(1000/150),0),IF(H820&gt;0,H820-1,0))</f>
        <v>7</v>
      </c>
    </row>
    <row r="822" spans="1:8">
      <c r="A822">
        <v>819</v>
      </c>
      <c r="B822">
        <f>IF(SIGN('Signal Verification0'!AQ822)=SIGN('Signal Verification1'!AQ822),IF(COUNTIF(B815:B821,2)&gt;0,1,0),2)</f>
        <v>0</v>
      </c>
      <c r="C822">
        <f>IF(AND(ABS('Signal Verification0'!AG822)&gt;0,ABS('Signal Verification1'!AG822)&gt;0),IF('Signal Verification0'!AG822&gt;'Signal Verification1'!AG822,IF(ABS('Signal Verification0'!AG821)-ABS('Signal Verification1'!AG822)&gt;Constants!$B$14,IF(AND(ABS(MAX('Signal Verification0'!AG622:AG822)-'Signal Verification0'!AG822)&lt;Constants!$B$15,ABS(MIN('Signal Verification0'!AG622:AG822)-'Signal Verification0'!AG822)&lt;Constants!$B$15),2,IF(D822&gt;0,1,0)),IF(D822&gt;0,1,0)),IF(ABS('Signal Verification1'!AG821)-ABS('Signal Verification0'!AG822)&gt;Constants!$B$14,IF(AND(ABS(MAX('Signal Verification1'!AG622:AG822)-'Signal Verification1'!AG822)&lt;Constants!$B$15,ABS(MIN('Signal Verification1'!AG622:AG822)-'Signal Verification1'!AG822)&lt;Constants!$B$15),2,IF(D822&gt;0,1,0)),IF(D822&gt;0,1,0))),IF(D822&gt;0,1,0))</f>
        <v>2</v>
      </c>
      <c r="D822">
        <f>IF(C821=2,ROUND(5*1000/Constants!$B$11,0),IF(D821&gt;0,D821-1,0))</f>
        <v>100</v>
      </c>
      <c r="E822">
        <f>IF(COUNTIF($D$3:D822,2)&gt;(Constants!$B$16*(1000/150)),2,0)</f>
        <v>0</v>
      </c>
      <c r="F822">
        <f t="shared" si="12"/>
        <v>0</v>
      </c>
      <c r="G822">
        <f>IF(ABS('Signal Verification0'!AT822-'Signal Verification1'!AT822)&gt;Constants!$B$17,2,IF(H822&gt;0,1,0))</f>
        <v>2</v>
      </c>
      <c r="H822">
        <f>IF(G821=2,ROUND(Constants!$B$18*(1000/150),0),IF(H821&gt;0,H821-1,0))</f>
        <v>7</v>
      </c>
    </row>
    <row r="823" spans="1:8">
      <c r="A823">
        <v>820</v>
      </c>
      <c r="B823">
        <f>IF(SIGN('Signal Verification0'!AQ823)=SIGN('Signal Verification1'!AQ823),IF(COUNTIF(B816:B822,2)&gt;0,1,0),2)</f>
        <v>0</v>
      </c>
      <c r="C823">
        <f>IF(AND(ABS('Signal Verification0'!AG823)&gt;0,ABS('Signal Verification1'!AG823)&gt;0),IF('Signal Verification0'!AG823&gt;'Signal Verification1'!AG823,IF(ABS('Signal Verification0'!AG822)-ABS('Signal Verification1'!AG823)&gt;Constants!$B$14,IF(AND(ABS(MAX('Signal Verification0'!AG623:AG823)-'Signal Verification0'!AG823)&lt;Constants!$B$15,ABS(MIN('Signal Verification0'!AG623:AG823)-'Signal Verification0'!AG823)&lt;Constants!$B$15),2,IF(D823&gt;0,1,0)),IF(D823&gt;0,1,0)),IF(ABS('Signal Verification1'!AG822)-ABS('Signal Verification0'!AG823)&gt;Constants!$B$14,IF(AND(ABS(MAX('Signal Verification1'!AG623:AG823)-'Signal Verification1'!AG823)&lt;Constants!$B$15,ABS(MIN('Signal Verification1'!AG623:AG823)-'Signal Verification1'!AG823)&lt;Constants!$B$15),2,IF(D823&gt;0,1,0)),IF(D823&gt;0,1,0))),IF(D823&gt;0,1,0))</f>
        <v>2</v>
      </c>
      <c r="D823">
        <f>IF(C822=2,ROUND(5*1000/Constants!$B$11,0),IF(D822&gt;0,D822-1,0))</f>
        <v>100</v>
      </c>
      <c r="E823">
        <f>IF(COUNTIF($D$3:D823,2)&gt;(Constants!$B$16*(1000/150)),2,0)</f>
        <v>0</v>
      </c>
      <c r="F823">
        <f t="shared" si="12"/>
        <v>0</v>
      </c>
      <c r="G823">
        <f>IF(ABS('Signal Verification0'!AT823-'Signal Verification1'!AT823)&gt;Constants!$B$17,2,IF(H823&gt;0,1,0))</f>
        <v>2</v>
      </c>
      <c r="H823">
        <f>IF(G822=2,ROUND(Constants!$B$18*(1000/150),0),IF(H822&gt;0,H822-1,0))</f>
        <v>7</v>
      </c>
    </row>
    <row r="824" spans="1:8">
      <c r="A824">
        <v>821</v>
      </c>
      <c r="B824">
        <f>IF(SIGN('Signal Verification0'!AQ824)=SIGN('Signal Verification1'!AQ824),IF(COUNTIF(B817:B823,2)&gt;0,1,0),2)</f>
        <v>0</v>
      </c>
      <c r="C824">
        <f>IF(AND(ABS('Signal Verification0'!AG824)&gt;0,ABS('Signal Verification1'!AG824)&gt;0),IF('Signal Verification0'!AG824&gt;'Signal Verification1'!AG824,IF(ABS('Signal Verification0'!AG823)-ABS('Signal Verification1'!AG824)&gt;Constants!$B$14,IF(AND(ABS(MAX('Signal Verification0'!AG624:AG824)-'Signal Verification0'!AG824)&lt;Constants!$B$15,ABS(MIN('Signal Verification0'!AG624:AG824)-'Signal Verification0'!AG824)&lt;Constants!$B$15),2,IF(D824&gt;0,1,0)),IF(D824&gt;0,1,0)),IF(ABS('Signal Verification1'!AG823)-ABS('Signal Verification0'!AG824)&gt;Constants!$B$14,IF(AND(ABS(MAX('Signal Verification1'!AG624:AG824)-'Signal Verification1'!AG824)&lt;Constants!$B$15,ABS(MIN('Signal Verification1'!AG624:AG824)-'Signal Verification1'!AG824)&lt;Constants!$B$15),2,IF(D824&gt;0,1,0)),IF(D824&gt;0,1,0))),IF(D824&gt;0,1,0))</f>
        <v>2</v>
      </c>
      <c r="D824">
        <f>IF(C823=2,ROUND(5*1000/Constants!$B$11,0),IF(D823&gt;0,D823-1,0))</f>
        <v>100</v>
      </c>
      <c r="E824">
        <f>IF(COUNTIF($D$3:D824,2)&gt;(Constants!$B$16*(1000/150)),2,0)</f>
        <v>0</v>
      </c>
      <c r="F824">
        <f t="shared" si="12"/>
        <v>0</v>
      </c>
      <c r="G824">
        <f>IF(ABS('Signal Verification0'!AT824-'Signal Verification1'!AT824)&gt;Constants!$B$17,2,IF(H824&gt;0,1,0))</f>
        <v>2</v>
      </c>
      <c r="H824">
        <f>IF(G823=2,ROUND(Constants!$B$18*(1000/150),0),IF(H823&gt;0,H823-1,0))</f>
        <v>7</v>
      </c>
    </row>
    <row r="825" spans="1:8">
      <c r="A825">
        <v>822</v>
      </c>
      <c r="B825">
        <f>IF(SIGN('Signal Verification0'!AQ825)=SIGN('Signal Verification1'!AQ825),IF(COUNTIF(B818:B824,2)&gt;0,1,0),2)</f>
        <v>0</v>
      </c>
      <c r="C825">
        <f>IF(AND(ABS('Signal Verification0'!AG825)&gt;0,ABS('Signal Verification1'!AG825)&gt;0),IF('Signal Verification0'!AG825&gt;'Signal Verification1'!AG825,IF(ABS('Signal Verification0'!AG824)-ABS('Signal Verification1'!AG825)&gt;Constants!$B$14,IF(AND(ABS(MAX('Signal Verification0'!AG625:AG825)-'Signal Verification0'!AG825)&lt;Constants!$B$15,ABS(MIN('Signal Verification0'!AG625:AG825)-'Signal Verification0'!AG825)&lt;Constants!$B$15),2,IF(D825&gt;0,1,0)),IF(D825&gt;0,1,0)),IF(ABS('Signal Verification1'!AG824)-ABS('Signal Verification0'!AG825)&gt;Constants!$B$14,IF(AND(ABS(MAX('Signal Verification1'!AG625:AG825)-'Signal Verification1'!AG825)&lt;Constants!$B$15,ABS(MIN('Signal Verification1'!AG625:AG825)-'Signal Verification1'!AG825)&lt;Constants!$B$15),2,IF(D825&gt;0,1,0)),IF(D825&gt;0,1,0))),IF(D825&gt;0,1,0))</f>
        <v>2</v>
      </c>
      <c r="D825">
        <f>IF(C824=2,ROUND(5*1000/Constants!$B$11,0),IF(D824&gt;0,D824-1,0))</f>
        <v>100</v>
      </c>
      <c r="E825">
        <f>IF(COUNTIF($D$3:D825,2)&gt;(Constants!$B$16*(1000/150)),2,0)</f>
        <v>0</v>
      </c>
      <c r="F825">
        <f t="shared" si="12"/>
        <v>0</v>
      </c>
      <c r="G825">
        <f>IF(ABS('Signal Verification0'!AT825-'Signal Verification1'!AT825)&gt;Constants!$B$17,2,IF(H825&gt;0,1,0))</f>
        <v>2</v>
      </c>
      <c r="H825">
        <f>IF(G824=2,ROUND(Constants!$B$18*(1000/150),0),IF(H824&gt;0,H824-1,0))</f>
        <v>7</v>
      </c>
    </row>
    <row r="826" spans="1:8">
      <c r="A826">
        <v>823</v>
      </c>
      <c r="B826">
        <f>IF(SIGN('Signal Verification0'!AQ826)=SIGN('Signal Verification1'!AQ826),IF(COUNTIF(B819:B825,2)&gt;0,1,0),2)</f>
        <v>0</v>
      </c>
      <c r="C826">
        <f>IF(AND(ABS('Signal Verification0'!AG826)&gt;0,ABS('Signal Verification1'!AG826)&gt;0),IF('Signal Verification0'!AG826&gt;'Signal Verification1'!AG826,IF(ABS('Signal Verification0'!AG825)-ABS('Signal Verification1'!AG826)&gt;Constants!$B$14,IF(AND(ABS(MAX('Signal Verification0'!AG626:AG826)-'Signal Verification0'!AG826)&lt;Constants!$B$15,ABS(MIN('Signal Verification0'!AG626:AG826)-'Signal Verification0'!AG826)&lt;Constants!$B$15),2,IF(D826&gt;0,1,0)),IF(D826&gt;0,1,0)),IF(ABS('Signal Verification1'!AG825)-ABS('Signal Verification0'!AG826)&gt;Constants!$B$14,IF(AND(ABS(MAX('Signal Verification1'!AG626:AG826)-'Signal Verification1'!AG826)&lt;Constants!$B$15,ABS(MIN('Signal Verification1'!AG626:AG826)-'Signal Verification1'!AG826)&lt;Constants!$B$15),2,IF(D826&gt;0,1,0)),IF(D826&gt;0,1,0))),IF(D826&gt;0,1,0))</f>
        <v>2</v>
      </c>
      <c r="D826">
        <f>IF(C825=2,ROUND(5*1000/Constants!$B$11,0),IF(D825&gt;0,D825-1,0))</f>
        <v>100</v>
      </c>
      <c r="E826">
        <f>IF(COUNTIF($D$3:D826,2)&gt;(Constants!$B$16*(1000/150)),2,0)</f>
        <v>0</v>
      </c>
      <c r="F826">
        <f t="shared" si="12"/>
        <v>0</v>
      </c>
      <c r="G826">
        <f>IF(ABS('Signal Verification0'!AT826-'Signal Verification1'!AT826)&gt;Constants!$B$17,2,IF(H826&gt;0,1,0))</f>
        <v>2</v>
      </c>
      <c r="H826">
        <f>IF(G825=2,ROUND(Constants!$B$18*(1000/150),0),IF(H825&gt;0,H825-1,0))</f>
        <v>7</v>
      </c>
    </row>
    <row r="827" spans="1:8">
      <c r="A827">
        <v>824</v>
      </c>
      <c r="B827">
        <f>IF(SIGN('Signal Verification0'!AQ827)=SIGN('Signal Verification1'!AQ827),IF(COUNTIF(B820:B826,2)&gt;0,1,0),2)</f>
        <v>0</v>
      </c>
      <c r="C827">
        <f>IF(AND(ABS('Signal Verification0'!AG827)&gt;0,ABS('Signal Verification1'!AG827)&gt;0),IF('Signal Verification0'!AG827&gt;'Signal Verification1'!AG827,IF(ABS('Signal Verification0'!AG826)-ABS('Signal Verification1'!AG827)&gt;Constants!$B$14,IF(AND(ABS(MAX('Signal Verification0'!AG627:AG827)-'Signal Verification0'!AG827)&lt;Constants!$B$15,ABS(MIN('Signal Verification0'!AG627:AG827)-'Signal Verification0'!AG827)&lt;Constants!$B$15),2,IF(D827&gt;0,1,0)),IF(D827&gt;0,1,0)),IF(ABS('Signal Verification1'!AG826)-ABS('Signal Verification0'!AG827)&gt;Constants!$B$14,IF(AND(ABS(MAX('Signal Verification1'!AG627:AG827)-'Signal Verification1'!AG827)&lt;Constants!$B$15,ABS(MIN('Signal Verification1'!AG627:AG827)-'Signal Verification1'!AG827)&lt;Constants!$B$15),2,IF(D827&gt;0,1,0)),IF(D827&gt;0,1,0))),IF(D827&gt;0,1,0))</f>
        <v>2</v>
      </c>
      <c r="D827">
        <f>IF(C826=2,ROUND(5*1000/Constants!$B$11,0),IF(D826&gt;0,D826-1,0))</f>
        <v>100</v>
      </c>
      <c r="E827">
        <f>IF(COUNTIF($D$3:D827,2)&gt;(Constants!$B$16*(1000/150)),2,0)</f>
        <v>0</v>
      </c>
      <c r="F827">
        <f t="shared" si="12"/>
        <v>0</v>
      </c>
      <c r="G827">
        <f>IF(ABS('Signal Verification0'!AT827-'Signal Verification1'!AT827)&gt;Constants!$B$17,2,IF(H827&gt;0,1,0))</f>
        <v>2</v>
      </c>
      <c r="H827">
        <f>IF(G826=2,ROUND(Constants!$B$18*(1000/150),0),IF(H826&gt;0,H826-1,0))</f>
        <v>7</v>
      </c>
    </row>
    <row r="828" spans="1:8">
      <c r="A828">
        <v>825</v>
      </c>
      <c r="B828">
        <f>IF(SIGN('Signal Verification0'!AQ828)=SIGN('Signal Verification1'!AQ828),IF(COUNTIF(B821:B827,2)&gt;0,1,0),2)</f>
        <v>0</v>
      </c>
      <c r="C828">
        <f>IF(AND(ABS('Signal Verification0'!AG828)&gt;0,ABS('Signal Verification1'!AG828)&gt;0),IF('Signal Verification0'!AG828&gt;'Signal Verification1'!AG828,IF(ABS('Signal Verification0'!AG827)-ABS('Signal Verification1'!AG828)&gt;Constants!$B$14,IF(AND(ABS(MAX('Signal Verification0'!AG628:AG828)-'Signal Verification0'!AG828)&lt;Constants!$B$15,ABS(MIN('Signal Verification0'!AG628:AG828)-'Signal Verification0'!AG828)&lt;Constants!$B$15),2,IF(D828&gt;0,1,0)),IF(D828&gt;0,1,0)),IF(ABS('Signal Verification1'!AG827)-ABS('Signal Verification0'!AG828)&gt;Constants!$B$14,IF(AND(ABS(MAX('Signal Verification1'!AG628:AG828)-'Signal Verification1'!AG828)&lt;Constants!$B$15,ABS(MIN('Signal Verification1'!AG628:AG828)-'Signal Verification1'!AG828)&lt;Constants!$B$15),2,IF(D828&gt;0,1,0)),IF(D828&gt;0,1,0))),IF(D828&gt;0,1,0))</f>
        <v>2</v>
      </c>
      <c r="D828">
        <f>IF(C827=2,ROUND(5*1000/Constants!$B$11,0),IF(D827&gt;0,D827-1,0))</f>
        <v>100</v>
      </c>
      <c r="E828">
        <f>IF(COUNTIF($D$3:D828,2)&gt;(Constants!$B$16*(1000/150)),2,0)</f>
        <v>0</v>
      </c>
      <c r="F828">
        <f t="shared" si="12"/>
        <v>0</v>
      </c>
      <c r="G828">
        <f>IF(ABS('Signal Verification0'!AT828-'Signal Verification1'!AT828)&gt;Constants!$B$17,2,IF(H828&gt;0,1,0))</f>
        <v>2</v>
      </c>
      <c r="H828">
        <f>IF(G827=2,ROUND(Constants!$B$18*(1000/150),0),IF(H827&gt;0,H827-1,0))</f>
        <v>7</v>
      </c>
    </row>
    <row r="829" spans="1:8">
      <c r="A829">
        <v>826</v>
      </c>
      <c r="B829">
        <f>IF(SIGN('Signal Verification0'!AQ829)=SIGN('Signal Verification1'!AQ829),IF(COUNTIF(B822:B828,2)&gt;0,1,0),2)</f>
        <v>0</v>
      </c>
      <c r="C829">
        <f>IF(AND(ABS('Signal Verification0'!AG829)&gt;0,ABS('Signal Verification1'!AG829)&gt;0),IF('Signal Verification0'!AG829&gt;'Signal Verification1'!AG829,IF(ABS('Signal Verification0'!AG828)-ABS('Signal Verification1'!AG829)&gt;Constants!$B$14,IF(AND(ABS(MAX('Signal Verification0'!AG629:AG829)-'Signal Verification0'!AG829)&lt;Constants!$B$15,ABS(MIN('Signal Verification0'!AG629:AG829)-'Signal Verification0'!AG829)&lt;Constants!$B$15),2,IF(D829&gt;0,1,0)),IF(D829&gt;0,1,0)),IF(ABS('Signal Verification1'!AG828)-ABS('Signal Verification0'!AG829)&gt;Constants!$B$14,IF(AND(ABS(MAX('Signal Verification1'!AG629:AG829)-'Signal Verification1'!AG829)&lt;Constants!$B$15,ABS(MIN('Signal Verification1'!AG629:AG829)-'Signal Verification1'!AG829)&lt;Constants!$B$15),2,IF(D829&gt;0,1,0)),IF(D829&gt;0,1,0))),IF(D829&gt;0,1,0))</f>
        <v>2</v>
      </c>
      <c r="D829">
        <f>IF(C828=2,ROUND(5*1000/Constants!$B$11,0),IF(D828&gt;0,D828-1,0))</f>
        <v>100</v>
      </c>
      <c r="E829">
        <f>IF(COUNTIF($D$3:D829,2)&gt;(Constants!$B$16*(1000/150)),2,0)</f>
        <v>0</v>
      </c>
      <c r="F829">
        <f t="shared" si="12"/>
        <v>0</v>
      </c>
      <c r="G829">
        <f>IF(ABS('Signal Verification0'!AT829-'Signal Verification1'!AT829)&gt;Constants!$B$17,2,IF(H829&gt;0,1,0))</f>
        <v>2</v>
      </c>
      <c r="H829">
        <f>IF(G828=2,ROUND(Constants!$B$18*(1000/150),0),IF(H828&gt;0,H828-1,0))</f>
        <v>7</v>
      </c>
    </row>
    <row r="830" spans="1:8">
      <c r="A830">
        <v>827</v>
      </c>
      <c r="B830">
        <f>IF(SIGN('Signal Verification0'!AQ830)=SIGN('Signal Verification1'!AQ830),IF(COUNTIF(B823:B829,2)&gt;0,1,0),2)</f>
        <v>0</v>
      </c>
      <c r="C830">
        <f>IF(AND(ABS('Signal Verification0'!AG830)&gt;0,ABS('Signal Verification1'!AG830)&gt;0),IF('Signal Verification0'!AG830&gt;'Signal Verification1'!AG830,IF(ABS('Signal Verification0'!AG829)-ABS('Signal Verification1'!AG830)&gt;Constants!$B$14,IF(AND(ABS(MAX('Signal Verification0'!AG630:AG830)-'Signal Verification0'!AG830)&lt;Constants!$B$15,ABS(MIN('Signal Verification0'!AG630:AG830)-'Signal Verification0'!AG830)&lt;Constants!$B$15),2,IF(D830&gt;0,1,0)),IF(D830&gt;0,1,0)),IF(ABS('Signal Verification1'!AG829)-ABS('Signal Verification0'!AG830)&gt;Constants!$B$14,IF(AND(ABS(MAX('Signal Verification1'!AG630:AG830)-'Signal Verification1'!AG830)&lt;Constants!$B$15,ABS(MIN('Signal Verification1'!AG630:AG830)-'Signal Verification1'!AG830)&lt;Constants!$B$15),2,IF(D830&gt;0,1,0)),IF(D830&gt;0,1,0))),IF(D830&gt;0,1,0))</f>
        <v>2</v>
      </c>
      <c r="D830">
        <f>IF(C829=2,ROUND(5*1000/Constants!$B$11,0),IF(D829&gt;0,D829-1,0))</f>
        <v>100</v>
      </c>
      <c r="E830">
        <f>IF(COUNTIF($D$3:D830,2)&gt;(Constants!$B$16*(1000/150)),2,0)</f>
        <v>0</v>
      </c>
      <c r="F830">
        <f t="shared" si="12"/>
        <v>0</v>
      </c>
      <c r="G830">
        <f>IF(ABS('Signal Verification0'!AT830-'Signal Verification1'!AT830)&gt;Constants!$B$17,2,IF(H830&gt;0,1,0))</f>
        <v>2</v>
      </c>
      <c r="H830">
        <f>IF(G829=2,ROUND(Constants!$B$18*(1000/150),0),IF(H829&gt;0,H829-1,0))</f>
        <v>7</v>
      </c>
    </row>
    <row r="831" spans="1:8">
      <c r="A831">
        <v>828</v>
      </c>
      <c r="B831">
        <f>IF(SIGN('Signal Verification0'!AQ831)=SIGN('Signal Verification1'!AQ831),IF(COUNTIF(B824:B830,2)&gt;0,1,0),2)</f>
        <v>0</v>
      </c>
      <c r="C831">
        <f>IF(AND(ABS('Signal Verification0'!AG831)&gt;0,ABS('Signal Verification1'!AG831)&gt;0),IF('Signal Verification0'!AG831&gt;'Signal Verification1'!AG831,IF(ABS('Signal Verification0'!AG830)-ABS('Signal Verification1'!AG831)&gt;Constants!$B$14,IF(AND(ABS(MAX('Signal Verification0'!AG631:AG831)-'Signal Verification0'!AG831)&lt;Constants!$B$15,ABS(MIN('Signal Verification0'!AG631:AG831)-'Signal Verification0'!AG831)&lt;Constants!$B$15),2,IF(D831&gt;0,1,0)),IF(D831&gt;0,1,0)),IF(ABS('Signal Verification1'!AG830)-ABS('Signal Verification0'!AG831)&gt;Constants!$B$14,IF(AND(ABS(MAX('Signal Verification1'!AG631:AG831)-'Signal Verification1'!AG831)&lt;Constants!$B$15,ABS(MIN('Signal Verification1'!AG631:AG831)-'Signal Verification1'!AG831)&lt;Constants!$B$15),2,IF(D831&gt;0,1,0)),IF(D831&gt;0,1,0))),IF(D831&gt;0,1,0))</f>
        <v>2</v>
      </c>
      <c r="D831">
        <f>IF(C830=2,ROUND(5*1000/Constants!$B$11,0),IF(D830&gt;0,D830-1,0))</f>
        <v>100</v>
      </c>
      <c r="E831">
        <f>IF(COUNTIF($D$3:D831,2)&gt;(Constants!$B$16*(1000/150)),2,0)</f>
        <v>0</v>
      </c>
      <c r="F831">
        <f t="shared" si="12"/>
        <v>0</v>
      </c>
      <c r="G831">
        <f>IF(ABS('Signal Verification0'!AT831-'Signal Verification1'!AT831)&gt;Constants!$B$17,2,IF(H831&gt;0,1,0))</f>
        <v>2</v>
      </c>
      <c r="H831">
        <f>IF(G830=2,ROUND(Constants!$B$18*(1000/150),0),IF(H830&gt;0,H830-1,0))</f>
        <v>7</v>
      </c>
    </row>
    <row r="832" spans="1:8">
      <c r="A832">
        <v>829</v>
      </c>
      <c r="B832">
        <f>IF(SIGN('Signal Verification0'!AQ832)=SIGN('Signal Verification1'!AQ832),IF(COUNTIF(B825:B831,2)&gt;0,1,0),2)</f>
        <v>0</v>
      </c>
      <c r="C832">
        <f>IF(AND(ABS('Signal Verification0'!AG832)&gt;0,ABS('Signal Verification1'!AG832)&gt;0),IF('Signal Verification0'!AG832&gt;'Signal Verification1'!AG832,IF(ABS('Signal Verification0'!AG831)-ABS('Signal Verification1'!AG832)&gt;Constants!$B$14,IF(AND(ABS(MAX('Signal Verification0'!AG632:AG832)-'Signal Verification0'!AG832)&lt;Constants!$B$15,ABS(MIN('Signal Verification0'!AG632:AG832)-'Signal Verification0'!AG832)&lt;Constants!$B$15),2,IF(D832&gt;0,1,0)),IF(D832&gt;0,1,0)),IF(ABS('Signal Verification1'!AG831)-ABS('Signal Verification0'!AG832)&gt;Constants!$B$14,IF(AND(ABS(MAX('Signal Verification1'!AG632:AG832)-'Signal Verification1'!AG832)&lt;Constants!$B$15,ABS(MIN('Signal Verification1'!AG632:AG832)-'Signal Verification1'!AG832)&lt;Constants!$B$15),2,IF(D832&gt;0,1,0)),IF(D832&gt;0,1,0))),IF(D832&gt;0,1,0))</f>
        <v>2</v>
      </c>
      <c r="D832">
        <f>IF(C831=2,ROUND(5*1000/Constants!$B$11,0),IF(D831&gt;0,D831-1,0))</f>
        <v>100</v>
      </c>
      <c r="E832">
        <f>IF(COUNTIF($D$3:D832,2)&gt;(Constants!$B$16*(1000/150)),2,0)</f>
        <v>0</v>
      </c>
      <c r="F832">
        <f t="shared" si="12"/>
        <v>0</v>
      </c>
      <c r="G832">
        <f>IF(ABS('Signal Verification0'!AT832-'Signal Verification1'!AT832)&gt;Constants!$B$17,2,IF(H832&gt;0,1,0))</f>
        <v>2</v>
      </c>
      <c r="H832">
        <f>IF(G831=2,ROUND(Constants!$B$18*(1000/150),0),IF(H831&gt;0,H831-1,0))</f>
        <v>7</v>
      </c>
    </row>
    <row r="833" spans="1:8">
      <c r="A833">
        <v>830</v>
      </c>
      <c r="B833">
        <f>IF(SIGN('Signal Verification0'!AQ833)=SIGN('Signal Verification1'!AQ833),IF(COUNTIF(B826:B832,2)&gt;0,1,0),2)</f>
        <v>0</v>
      </c>
      <c r="C833">
        <f>IF(AND(ABS('Signal Verification0'!AG833)&gt;0,ABS('Signal Verification1'!AG833)&gt;0),IF('Signal Verification0'!AG833&gt;'Signal Verification1'!AG833,IF(ABS('Signal Verification0'!AG832)-ABS('Signal Verification1'!AG833)&gt;Constants!$B$14,IF(AND(ABS(MAX('Signal Verification0'!AG633:AG833)-'Signal Verification0'!AG833)&lt;Constants!$B$15,ABS(MIN('Signal Verification0'!AG633:AG833)-'Signal Verification0'!AG833)&lt;Constants!$B$15),2,IF(D833&gt;0,1,0)),IF(D833&gt;0,1,0)),IF(ABS('Signal Verification1'!AG832)-ABS('Signal Verification0'!AG833)&gt;Constants!$B$14,IF(AND(ABS(MAX('Signal Verification1'!AG633:AG833)-'Signal Verification1'!AG833)&lt;Constants!$B$15,ABS(MIN('Signal Verification1'!AG633:AG833)-'Signal Verification1'!AG833)&lt;Constants!$B$15),2,IF(D833&gt;0,1,0)),IF(D833&gt;0,1,0))),IF(D833&gt;0,1,0))</f>
        <v>2</v>
      </c>
      <c r="D833">
        <f>IF(C832=2,ROUND(5*1000/Constants!$B$11,0),IF(D832&gt;0,D832-1,0))</f>
        <v>100</v>
      </c>
      <c r="E833">
        <f>IF(COUNTIF($D$3:D833,2)&gt;(Constants!$B$16*(1000/150)),2,0)</f>
        <v>0</v>
      </c>
      <c r="F833">
        <f t="shared" si="12"/>
        <v>0</v>
      </c>
      <c r="G833">
        <f>IF(ABS('Signal Verification0'!AT833-'Signal Verification1'!AT833)&gt;Constants!$B$17,2,IF(H833&gt;0,1,0))</f>
        <v>2</v>
      </c>
      <c r="H833">
        <f>IF(G832=2,ROUND(Constants!$B$18*(1000/150),0),IF(H832&gt;0,H832-1,0))</f>
        <v>7</v>
      </c>
    </row>
    <row r="834" spans="1:8">
      <c r="A834">
        <v>831</v>
      </c>
      <c r="B834">
        <f>IF(SIGN('Signal Verification0'!AQ834)=SIGN('Signal Verification1'!AQ834),IF(COUNTIF(B827:B833,2)&gt;0,1,0),2)</f>
        <v>0</v>
      </c>
      <c r="C834">
        <f>IF(AND(ABS('Signal Verification0'!AG834)&gt;0,ABS('Signal Verification1'!AG834)&gt;0),IF('Signal Verification0'!AG834&gt;'Signal Verification1'!AG834,IF(ABS('Signal Verification0'!AG833)-ABS('Signal Verification1'!AG834)&gt;Constants!$B$14,IF(AND(ABS(MAX('Signal Verification0'!AG634:AG834)-'Signal Verification0'!AG834)&lt;Constants!$B$15,ABS(MIN('Signal Verification0'!AG634:AG834)-'Signal Verification0'!AG834)&lt;Constants!$B$15),2,IF(D834&gt;0,1,0)),IF(D834&gt;0,1,0)),IF(ABS('Signal Verification1'!AG833)-ABS('Signal Verification0'!AG834)&gt;Constants!$B$14,IF(AND(ABS(MAX('Signal Verification1'!AG634:AG834)-'Signal Verification1'!AG834)&lt;Constants!$B$15,ABS(MIN('Signal Verification1'!AG634:AG834)-'Signal Verification1'!AG834)&lt;Constants!$B$15),2,IF(D834&gt;0,1,0)),IF(D834&gt;0,1,0))),IF(D834&gt;0,1,0))</f>
        <v>2</v>
      </c>
      <c r="D834">
        <f>IF(C833=2,ROUND(5*1000/Constants!$B$11,0),IF(D833&gt;0,D833-1,0))</f>
        <v>100</v>
      </c>
      <c r="E834">
        <f>IF(COUNTIF($D$3:D834,2)&gt;(Constants!$B$16*(1000/150)),2,0)</f>
        <v>0</v>
      </c>
      <c r="F834">
        <f t="shared" si="12"/>
        <v>0</v>
      </c>
      <c r="G834">
        <f>IF(ABS('Signal Verification0'!AT834-'Signal Verification1'!AT834)&gt;Constants!$B$17,2,IF(H834&gt;0,1,0))</f>
        <v>2</v>
      </c>
      <c r="H834">
        <f>IF(G833=2,ROUND(Constants!$B$18*(1000/150),0),IF(H833&gt;0,H833-1,0))</f>
        <v>7</v>
      </c>
    </row>
    <row r="835" spans="1:8">
      <c r="A835">
        <v>832</v>
      </c>
      <c r="B835">
        <f>IF(SIGN('Signal Verification0'!AQ835)=SIGN('Signal Verification1'!AQ835),IF(COUNTIF(B828:B834,2)&gt;0,1,0),2)</f>
        <v>0</v>
      </c>
      <c r="C835">
        <f>IF(AND(ABS('Signal Verification0'!AG835)&gt;0,ABS('Signal Verification1'!AG835)&gt;0),IF('Signal Verification0'!AG835&gt;'Signal Verification1'!AG835,IF(ABS('Signal Verification0'!AG834)-ABS('Signal Verification1'!AG835)&gt;Constants!$B$14,IF(AND(ABS(MAX('Signal Verification0'!AG635:AG835)-'Signal Verification0'!AG835)&lt;Constants!$B$15,ABS(MIN('Signal Verification0'!AG635:AG835)-'Signal Verification0'!AG835)&lt;Constants!$B$15),2,IF(D835&gt;0,1,0)),IF(D835&gt;0,1,0)),IF(ABS('Signal Verification1'!AG834)-ABS('Signal Verification0'!AG835)&gt;Constants!$B$14,IF(AND(ABS(MAX('Signal Verification1'!AG635:AG835)-'Signal Verification1'!AG835)&lt;Constants!$B$15,ABS(MIN('Signal Verification1'!AG635:AG835)-'Signal Verification1'!AG835)&lt;Constants!$B$15),2,IF(D835&gt;0,1,0)),IF(D835&gt;0,1,0))),IF(D835&gt;0,1,0))</f>
        <v>2</v>
      </c>
      <c r="D835">
        <f>IF(C834=2,ROUND(5*1000/Constants!$B$11,0),IF(D834&gt;0,D834-1,0))</f>
        <v>100</v>
      </c>
      <c r="E835">
        <f>IF(COUNTIF($D$3:D835,2)&gt;(Constants!$B$16*(1000/150)),2,0)</f>
        <v>0</v>
      </c>
      <c r="F835">
        <f t="shared" si="12"/>
        <v>0</v>
      </c>
      <c r="G835">
        <f>IF(ABS('Signal Verification0'!AT835-'Signal Verification1'!AT835)&gt;Constants!$B$17,2,IF(H835&gt;0,1,0))</f>
        <v>2</v>
      </c>
      <c r="H835">
        <f>IF(G834=2,ROUND(Constants!$B$18*(1000/150),0),IF(H834&gt;0,H834-1,0))</f>
        <v>7</v>
      </c>
    </row>
    <row r="836" spans="1:8">
      <c r="A836">
        <v>833</v>
      </c>
      <c r="B836">
        <f>IF(SIGN('Signal Verification0'!AQ836)=SIGN('Signal Verification1'!AQ836),IF(COUNTIF(B829:B835,2)&gt;0,1,0),2)</f>
        <v>0</v>
      </c>
      <c r="C836">
        <f>IF(AND(ABS('Signal Verification0'!AG836)&gt;0,ABS('Signal Verification1'!AG836)&gt;0),IF('Signal Verification0'!AG836&gt;'Signal Verification1'!AG836,IF(ABS('Signal Verification0'!AG835)-ABS('Signal Verification1'!AG836)&gt;Constants!$B$14,IF(AND(ABS(MAX('Signal Verification0'!AG636:AG836)-'Signal Verification0'!AG836)&lt;Constants!$B$15,ABS(MIN('Signal Verification0'!AG636:AG836)-'Signal Verification0'!AG836)&lt;Constants!$B$15),2,IF(D836&gt;0,1,0)),IF(D836&gt;0,1,0)),IF(ABS('Signal Verification1'!AG835)-ABS('Signal Verification0'!AG836)&gt;Constants!$B$14,IF(AND(ABS(MAX('Signal Verification1'!AG636:AG836)-'Signal Verification1'!AG836)&lt;Constants!$B$15,ABS(MIN('Signal Verification1'!AG636:AG836)-'Signal Verification1'!AG836)&lt;Constants!$B$15),2,IF(D836&gt;0,1,0)),IF(D836&gt;0,1,0))),IF(D836&gt;0,1,0))</f>
        <v>2</v>
      </c>
      <c r="D836">
        <f>IF(C835=2,ROUND(5*1000/Constants!$B$11,0),IF(D835&gt;0,D835-1,0))</f>
        <v>100</v>
      </c>
      <c r="E836">
        <f>IF(COUNTIF($D$3:D836,2)&gt;(Constants!$B$16*(1000/150)),2,0)</f>
        <v>0</v>
      </c>
      <c r="F836">
        <f t="shared" si="12"/>
        <v>0</v>
      </c>
      <c r="G836">
        <f>IF(ABS('Signal Verification0'!AT836-'Signal Verification1'!AT836)&gt;Constants!$B$17,2,IF(H836&gt;0,1,0))</f>
        <v>2</v>
      </c>
      <c r="H836">
        <f>IF(G835=2,ROUND(Constants!$B$18*(1000/150),0),IF(H835&gt;0,H835-1,0))</f>
        <v>7</v>
      </c>
    </row>
    <row r="837" spans="1:8">
      <c r="A837">
        <v>834</v>
      </c>
      <c r="B837">
        <f>IF(SIGN('Signal Verification0'!AQ837)=SIGN('Signal Verification1'!AQ837),IF(COUNTIF(B830:B836,2)&gt;0,1,0),2)</f>
        <v>0</v>
      </c>
      <c r="C837">
        <f>IF(AND(ABS('Signal Verification0'!AG837)&gt;0,ABS('Signal Verification1'!AG837)&gt;0),IF('Signal Verification0'!AG837&gt;'Signal Verification1'!AG837,IF(ABS('Signal Verification0'!AG836)-ABS('Signal Verification1'!AG837)&gt;Constants!$B$14,IF(AND(ABS(MAX('Signal Verification0'!AG637:AG837)-'Signal Verification0'!AG837)&lt;Constants!$B$15,ABS(MIN('Signal Verification0'!AG637:AG837)-'Signal Verification0'!AG837)&lt;Constants!$B$15),2,IF(D837&gt;0,1,0)),IF(D837&gt;0,1,0)),IF(ABS('Signal Verification1'!AG836)-ABS('Signal Verification0'!AG837)&gt;Constants!$B$14,IF(AND(ABS(MAX('Signal Verification1'!AG637:AG837)-'Signal Verification1'!AG837)&lt;Constants!$B$15,ABS(MIN('Signal Verification1'!AG637:AG837)-'Signal Verification1'!AG837)&lt;Constants!$B$15),2,IF(D837&gt;0,1,0)),IF(D837&gt;0,1,0))),IF(D837&gt;0,1,0))</f>
        <v>2</v>
      </c>
      <c r="D837">
        <f>IF(C836=2,ROUND(5*1000/Constants!$B$11,0),IF(D836&gt;0,D836-1,0))</f>
        <v>100</v>
      </c>
      <c r="E837">
        <f>IF(COUNTIF($D$3:D837,2)&gt;(Constants!$B$16*(1000/150)),2,0)</f>
        <v>0</v>
      </c>
      <c r="F837">
        <f t="shared" ref="F837:F900" si="13">IF(OR(F836=2,E837=2),2,0)</f>
        <v>0</v>
      </c>
      <c r="G837">
        <f>IF(ABS('Signal Verification0'!AT837-'Signal Verification1'!AT837)&gt;Constants!$B$17,2,IF(H837&gt;0,1,0))</f>
        <v>2</v>
      </c>
      <c r="H837">
        <f>IF(G836=2,ROUND(Constants!$B$18*(1000/150),0),IF(H836&gt;0,H836-1,0))</f>
        <v>7</v>
      </c>
    </row>
    <row r="838" spans="1:8">
      <c r="A838">
        <v>835</v>
      </c>
      <c r="B838">
        <f>IF(SIGN('Signal Verification0'!AQ838)=SIGN('Signal Verification1'!AQ838),IF(COUNTIF(B831:B837,2)&gt;0,1,0),2)</f>
        <v>0</v>
      </c>
      <c r="C838">
        <f>IF(AND(ABS('Signal Verification0'!AG838)&gt;0,ABS('Signal Verification1'!AG838)&gt;0),IF('Signal Verification0'!AG838&gt;'Signal Verification1'!AG838,IF(ABS('Signal Verification0'!AG837)-ABS('Signal Verification1'!AG838)&gt;Constants!$B$14,IF(AND(ABS(MAX('Signal Verification0'!AG638:AG838)-'Signal Verification0'!AG838)&lt;Constants!$B$15,ABS(MIN('Signal Verification0'!AG638:AG838)-'Signal Verification0'!AG838)&lt;Constants!$B$15),2,IF(D838&gt;0,1,0)),IF(D838&gt;0,1,0)),IF(ABS('Signal Verification1'!AG837)-ABS('Signal Verification0'!AG838)&gt;Constants!$B$14,IF(AND(ABS(MAX('Signal Verification1'!AG638:AG838)-'Signal Verification1'!AG838)&lt;Constants!$B$15,ABS(MIN('Signal Verification1'!AG638:AG838)-'Signal Verification1'!AG838)&lt;Constants!$B$15),2,IF(D838&gt;0,1,0)),IF(D838&gt;0,1,0))),IF(D838&gt;0,1,0))</f>
        <v>2</v>
      </c>
      <c r="D838">
        <f>IF(C837=2,ROUND(5*1000/Constants!$B$11,0),IF(D837&gt;0,D837-1,0))</f>
        <v>100</v>
      </c>
      <c r="E838">
        <f>IF(COUNTIF($D$3:D838,2)&gt;(Constants!$B$16*(1000/150)),2,0)</f>
        <v>0</v>
      </c>
      <c r="F838">
        <f t="shared" si="13"/>
        <v>0</v>
      </c>
      <c r="G838">
        <f>IF(ABS('Signal Verification0'!AT838-'Signal Verification1'!AT838)&gt;Constants!$B$17,2,IF(H838&gt;0,1,0))</f>
        <v>2</v>
      </c>
      <c r="H838">
        <f>IF(G837=2,ROUND(Constants!$B$18*(1000/150),0),IF(H837&gt;0,H837-1,0))</f>
        <v>7</v>
      </c>
    </row>
    <row r="839" spans="1:8">
      <c r="A839">
        <v>836</v>
      </c>
      <c r="B839">
        <f>IF(SIGN('Signal Verification0'!AQ839)=SIGN('Signal Verification1'!AQ839),IF(COUNTIF(B832:B838,2)&gt;0,1,0),2)</f>
        <v>0</v>
      </c>
      <c r="C839">
        <f>IF(AND(ABS('Signal Verification0'!AG839)&gt;0,ABS('Signal Verification1'!AG839)&gt;0),IF('Signal Verification0'!AG839&gt;'Signal Verification1'!AG839,IF(ABS('Signal Verification0'!AG838)-ABS('Signal Verification1'!AG839)&gt;Constants!$B$14,IF(AND(ABS(MAX('Signal Verification0'!AG639:AG839)-'Signal Verification0'!AG839)&lt;Constants!$B$15,ABS(MIN('Signal Verification0'!AG639:AG839)-'Signal Verification0'!AG839)&lt;Constants!$B$15),2,IF(D839&gt;0,1,0)),IF(D839&gt;0,1,0)),IF(ABS('Signal Verification1'!AG838)-ABS('Signal Verification0'!AG839)&gt;Constants!$B$14,IF(AND(ABS(MAX('Signal Verification1'!AG639:AG839)-'Signal Verification1'!AG839)&lt;Constants!$B$15,ABS(MIN('Signal Verification1'!AG639:AG839)-'Signal Verification1'!AG839)&lt;Constants!$B$15),2,IF(D839&gt;0,1,0)),IF(D839&gt;0,1,0))),IF(D839&gt;0,1,0))</f>
        <v>2</v>
      </c>
      <c r="D839">
        <f>IF(C838=2,ROUND(5*1000/Constants!$B$11,0),IF(D838&gt;0,D838-1,0))</f>
        <v>100</v>
      </c>
      <c r="E839">
        <f>IF(COUNTIF($D$3:D839,2)&gt;(Constants!$B$16*(1000/150)),2,0)</f>
        <v>0</v>
      </c>
      <c r="F839">
        <f t="shared" si="13"/>
        <v>0</v>
      </c>
      <c r="G839">
        <f>IF(ABS('Signal Verification0'!AT839-'Signal Verification1'!AT839)&gt;Constants!$B$17,2,IF(H839&gt;0,1,0))</f>
        <v>2</v>
      </c>
      <c r="H839">
        <f>IF(G838=2,ROUND(Constants!$B$18*(1000/150),0),IF(H838&gt;0,H838-1,0))</f>
        <v>7</v>
      </c>
    </row>
    <row r="840" spans="1:8">
      <c r="A840">
        <v>837</v>
      </c>
      <c r="B840">
        <f>IF(SIGN('Signal Verification0'!AQ840)=SIGN('Signal Verification1'!AQ840),IF(COUNTIF(B833:B839,2)&gt;0,1,0),2)</f>
        <v>0</v>
      </c>
      <c r="C840">
        <f>IF(AND(ABS('Signal Verification0'!AG840)&gt;0,ABS('Signal Verification1'!AG840)&gt;0),IF('Signal Verification0'!AG840&gt;'Signal Verification1'!AG840,IF(ABS('Signal Verification0'!AG839)-ABS('Signal Verification1'!AG840)&gt;Constants!$B$14,IF(AND(ABS(MAX('Signal Verification0'!AG640:AG840)-'Signal Verification0'!AG840)&lt;Constants!$B$15,ABS(MIN('Signal Verification0'!AG640:AG840)-'Signal Verification0'!AG840)&lt;Constants!$B$15),2,IF(D840&gt;0,1,0)),IF(D840&gt;0,1,0)),IF(ABS('Signal Verification1'!AG839)-ABS('Signal Verification0'!AG840)&gt;Constants!$B$14,IF(AND(ABS(MAX('Signal Verification1'!AG640:AG840)-'Signal Verification1'!AG840)&lt;Constants!$B$15,ABS(MIN('Signal Verification1'!AG640:AG840)-'Signal Verification1'!AG840)&lt;Constants!$B$15),2,IF(D840&gt;0,1,0)),IF(D840&gt;0,1,0))),IF(D840&gt;0,1,0))</f>
        <v>2</v>
      </c>
      <c r="D840">
        <f>IF(C839=2,ROUND(5*1000/Constants!$B$11,0),IF(D839&gt;0,D839-1,0))</f>
        <v>100</v>
      </c>
      <c r="E840">
        <f>IF(COUNTIF($D$3:D840,2)&gt;(Constants!$B$16*(1000/150)),2,0)</f>
        <v>0</v>
      </c>
      <c r="F840">
        <f t="shared" si="13"/>
        <v>0</v>
      </c>
      <c r="G840">
        <f>IF(ABS('Signal Verification0'!AT840-'Signal Verification1'!AT840)&gt;Constants!$B$17,2,IF(H840&gt;0,1,0))</f>
        <v>2</v>
      </c>
      <c r="H840">
        <f>IF(G839=2,ROUND(Constants!$B$18*(1000/150),0),IF(H839&gt;0,H839-1,0))</f>
        <v>7</v>
      </c>
    </row>
    <row r="841" spans="1:8">
      <c r="A841">
        <v>838</v>
      </c>
      <c r="B841">
        <f>IF(SIGN('Signal Verification0'!AQ841)=SIGN('Signal Verification1'!AQ841),IF(COUNTIF(B834:B840,2)&gt;0,1,0),2)</f>
        <v>0</v>
      </c>
      <c r="C841">
        <f>IF(AND(ABS('Signal Verification0'!AG841)&gt;0,ABS('Signal Verification1'!AG841)&gt;0),IF('Signal Verification0'!AG841&gt;'Signal Verification1'!AG841,IF(ABS('Signal Verification0'!AG840)-ABS('Signal Verification1'!AG841)&gt;Constants!$B$14,IF(AND(ABS(MAX('Signal Verification0'!AG641:AG841)-'Signal Verification0'!AG841)&lt;Constants!$B$15,ABS(MIN('Signal Verification0'!AG641:AG841)-'Signal Verification0'!AG841)&lt;Constants!$B$15),2,IF(D841&gt;0,1,0)),IF(D841&gt;0,1,0)),IF(ABS('Signal Verification1'!AG840)-ABS('Signal Verification0'!AG841)&gt;Constants!$B$14,IF(AND(ABS(MAX('Signal Verification1'!AG641:AG841)-'Signal Verification1'!AG841)&lt;Constants!$B$15,ABS(MIN('Signal Verification1'!AG641:AG841)-'Signal Verification1'!AG841)&lt;Constants!$B$15),2,IF(D841&gt;0,1,0)),IF(D841&gt;0,1,0))),IF(D841&gt;0,1,0))</f>
        <v>2</v>
      </c>
      <c r="D841">
        <f>IF(C840=2,ROUND(5*1000/Constants!$B$11,0),IF(D840&gt;0,D840-1,0))</f>
        <v>100</v>
      </c>
      <c r="E841">
        <f>IF(COUNTIF($D$3:D841,2)&gt;(Constants!$B$16*(1000/150)),2,0)</f>
        <v>0</v>
      </c>
      <c r="F841">
        <f t="shared" si="13"/>
        <v>0</v>
      </c>
      <c r="G841">
        <f>IF(ABS('Signal Verification0'!AT841-'Signal Verification1'!AT841)&gt;Constants!$B$17,2,IF(H841&gt;0,1,0))</f>
        <v>2</v>
      </c>
      <c r="H841">
        <f>IF(G840=2,ROUND(Constants!$B$18*(1000/150),0),IF(H840&gt;0,H840-1,0))</f>
        <v>7</v>
      </c>
    </row>
    <row r="842" spans="1:8">
      <c r="A842">
        <v>839</v>
      </c>
      <c r="B842">
        <f>IF(SIGN('Signal Verification0'!AQ842)=SIGN('Signal Verification1'!AQ842),IF(COUNTIF(B835:B841,2)&gt;0,1,0),2)</f>
        <v>0</v>
      </c>
      <c r="C842">
        <f>IF(AND(ABS('Signal Verification0'!AG842)&gt;0,ABS('Signal Verification1'!AG842)&gt;0),IF('Signal Verification0'!AG842&gt;'Signal Verification1'!AG842,IF(ABS('Signal Verification0'!AG841)-ABS('Signal Verification1'!AG842)&gt;Constants!$B$14,IF(AND(ABS(MAX('Signal Verification0'!AG642:AG842)-'Signal Verification0'!AG842)&lt;Constants!$B$15,ABS(MIN('Signal Verification0'!AG642:AG842)-'Signal Verification0'!AG842)&lt;Constants!$B$15),2,IF(D842&gt;0,1,0)),IF(D842&gt;0,1,0)),IF(ABS('Signal Verification1'!AG841)-ABS('Signal Verification0'!AG842)&gt;Constants!$B$14,IF(AND(ABS(MAX('Signal Verification1'!AG642:AG842)-'Signal Verification1'!AG842)&lt;Constants!$B$15,ABS(MIN('Signal Verification1'!AG642:AG842)-'Signal Verification1'!AG842)&lt;Constants!$B$15),2,IF(D842&gt;0,1,0)),IF(D842&gt;0,1,0))),IF(D842&gt;0,1,0))</f>
        <v>2</v>
      </c>
      <c r="D842">
        <f>IF(C841=2,ROUND(5*1000/Constants!$B$11,0),IF(D841&gt;0,D841-1,0))</f>
        <v>100</v>
      </c>
      <c r="E842">
        <f>IF(COUNTIF($D$3:D842,2)&gt;(Constants!$B$16*(1000/150)),2,0)</f>
        <v>0</v>
      </c>
      <c r="F842">
        <f t="shared" si="13"/>
        <v>0</v>
      </c>
      <c r="G842">
        <f>IF(ABS('Signal Verification0'!AT842-'Signal Verification1'!AT842)&gt;Constants!$B$17,2,IF(H842&gt;0,1,0))</f>
        <v>2</v>
      </c>
      <c r="H842">
        <f>IF(G841=2,ROUND(Constants!$B$18*(1000/150),0),IF(H841&gt;0,H841-1,0))</f>
        <v>7</v>
      </c>
    </row>
    <row r="843" spans="1:8">
      <c r="A843">
        <v>840</v>
      </c>
      <c r="B843">
        <f>IF(SIGN('Signal Verification0'!AQ843)=SIGN('Signal Verification1'!AQ843),IF(COUNTIF(B836:B842,2)&gt;0,1,0),2)</f>
        <v>0</v>
      </c>
      <c r="C843">
        <f>IF(AND(ABS('Signal Verification0'!AG843)&gt;0,ABS('Signal Verification1'!AG843)&gt;0),IF('Signal Verification0'!AG843&gt;'Signal Verification1'!AG843,IF(ABS('Signal Verification0'!AG842)-ABS('Signal Verification1'!AG843)&gt;Constants!$B$14,IF(AND(ABS(MAX('Signal Verification0'!AG643:AG843)-'Signal Verification0'!AG843)&lt;Constants!$B$15,ABS(MIN('Signal Verification0'!AG643:AG843)-'Signal Verification0'!AG843)&lt;Constants!$B$15),2,IF(D843&gt;0,1,0)),IF(D843&gt;0,1,0)),IF(ABS('Signal Verification1'!AG842)-ABS('Signal Verification0'!AG843)&gt;Constants!$B$14,IF(AND(ABS(MAX('Signal Verification1'!AG643:AG843)-'Signal Verification1'!AG843)&lt;Constants!$B$15,ABS(MIN('Signal Verification1'!AG643:AG843)-'Signal Verification1'!AG843)&lt;Constants!$B$15),2,IF(D843&gt;0,1,0)),IF(D843&gt;0,1,0))),IF(D843&gt;0,1,0))</f>
        <v>2</v>
      </c>
      <c r="D843">
        <f>IF(C842=2,ROUND(5*1000/Constants!$B$11,0),IF(D842&gt;0,D842-1,0))</f>
        <v>100</v>
      </c>
      <c r="E843">
        <f>IF(COUNTIF($D$3:D843,2)&gt;(Constants!$B$16*(1000/150)),2,0)</f>
        <v>0</v>
      </c>
      <c r="F843">
        <f t="shared" si="13"/>
        <v>0</v>
      </c>
      <c r="G843">
        <f>IF(ABS('Signal Verification0'!AT843-'Signal Verification1'!AT843)&gt;Constants!$B$17,2,IF(H843&gt;0,1,0))</f>
        <v>2</v>
      </c>
      <c r="H843">
        <f>IF(G842=2,ROUND(Constants!$B$18*(1000/150),0),IF(H842&gt;0,H842-1,0))</f>
        <v>7</v>
      </c>
    </row>
    <row r="844" spans="1:8">
      <c r="A844">
        <v>841</v>
      </c>
      <c r="B844">
        <f>IF(SIGN('Signal Verification0'!AQ844)=SIGN('Signal Verification1'!AQ844),IF(COUNTIF(B837:B843,2)&gt;0,1,0),2)</f>
        <v>0</v>
      </c>
      <c r="C844">
        <f>IF(AND(ABS('Signal Verification0'!AG844)&gt;0,ABS('Signal Verification1'!AG844)&gt;0),IF('Signal Verification0'!AG844&gt;'Signal Verification1'!AG844,IF(ABS('Signal Verification0'!AG843)-ABS('Signal Verification1'!AG844)&gt;Constants!$B$14,IF(AND(ABS(MAX('Signal Verification0'!AG644:AG844)-'Signal Verification0'!AG844)&lt;Constants!$B$15,ABS(MIN('Signal Verification0'!AG644:AG844)-'Signal Verification0'!AG844)&lt;Constants!$B$15),2,IF(D844&gt;0,1,0)),IF(D844&gt;0,1,0)),IF(ABS('Signal Verification1'!AG843)-ABS('Signal Verification0'!AG844)&gt;Constants!$B$14,IF(AND(ABS(MAX('Signal Verification1'!AG644:AG844)-'Signal Verification1'!AG844)&lt;Constants!$B$15,ABS(MIN('Signal Verification1'!AG644:AG844)-'Signal Verification1'!AG844)&lt;Constants!$B$15),2,IF(D844&gt;0,1,0)),IF(D844&gt;0,1,0))),IF(D844&gt;0,1,0))</f>
        <v>2</v>
      </c>
      <c r="D844">
        <f>IF(C843=2,ROUND(5*1000/Constants!$B$11,0),IF(D843&gt;0,D843-1,0))</f>
        <v>100</v>
      </c>
      <c r="E844">
        <f>IF(COUNTIF($D$3:D844,2)&gt;(Constants!$B$16*(1000/150)),2,0)</f>
        <v>0</v>
      </c>
      <c r="F844">
        <f t="shared" si="13"/>
        <v>0</v>
      </c>
      <c r="G844">
        <f>IF(ABS('Signal Verification0'!AT844-'Signal Verification1'!AT844)&gt;Constants!$B$17,2,IF(H844&gt;0,1,0))</f>
        <v>2</v>
      </c>
      <c r="H844">
        <f>IF(G843=2,ROUND(Constants!$B$18*(1000/150),0),IF(H843&gt;0,H843-1,0))</f>
        <v>7</v>
      </c>
    </row>
    <row r="845" spans="1:8">
      <c r="A845">
        <v>842</v>
      </c>
      <c r="B845">
        <f>IF(SIGN('Signal Verification0'!AQ845)=SIGN('Signal Verification1'!AQ845),IF(COUNTIF(B838:B844,2)&gt;0,1,0),2)</f>
        <v>0</v>
      </c>
      <c r="C845">
        <f>IF(AND(ABS('Signal Verification0'!AG845)&gt;0,ABS('Signal Verification1'!AG845)&gt;0),IF('Signal Verification0'!AG845&gt;'Signal Verification1'!AG845,IF(ABS('Signal Verification0'!AG844)-ABS('Signal Verification1'!AG845)&gt;Constants!$B$14,IF(AND(ABS(MAX('Signal Verification0'!AG645:AG845)-'Signal Verification0'!AG845)&lt;Constants!$B$15,ABS(MIN('Signal Verification0'!AG645:AG845)-'Signal Verification0'!AG845)&lt;Constants!$B$15),2,IF(D845&gt;0,1,0)),IF(D845&gt;0,1,0)),IF(ABS('Signal Verification1'!AG844)-ABS('Signal Verification0'!AG845)&gt;Constants!$B$14,IF(AND(ABS(MAX('Signal Verification1'!AG645:AG845)-'Signal Verification1'!AG845)&lt;Constants!$B$15,ABS(MIN('Signal Verification1'!AG645:AG845)-'Signal Verification1'!AG845)&lt;Constants!$B$15),2,IF(D845&gt;0,1,0)),IF(D845&gt;0,1,0))),IF(D845&gt;0,1,0))</f>
        <v>2</v>
      </c>
      <c r="D845">
        <f>IF(C844=2,ROUND(5*1000/Constants!$B$11,0),IF(D844&gt;0,D844-1,0))</f>
        <v>100</v>
      </c>
      <c r="E845">
        <f>IF(COUNTIF($D$3:D845,2)&gt;(Constants!$B$16*(1000/150)),2,0)</f>
        <v>0</v>
      </c>
      <c r="F845">
        <f t="shared" si="13"/>
        <v>0</v>
      </c>
      <c r="G845">
        <f>IF(ABS('Signal Verification0'!AT845-'Signal Verification1'!AT845)&gt;Constants!$B$17,2,IF(H845&gt;0,1,0))</f>
        <v>2</v>
      </c>
      <c r="H845">
        <f>IF(G844=2,ROUND(Constants!$B$18*(1000/150),0),IF(H844&gt;0,H844-1,0))</f>
        <v>7</v>
      </c>
    </row>
    <row r="846" spans="1:8">
      <c r="A846">
        <v>843</v>
      </c>
      <c r="B846">
        <f>IF(SIGN('Signal Verification0'!AQ846)=SIGN('Signal Verification1'!AQ846),IF(COUNTIF(B839:B845,2)&gt;0,1,0),2)</f>
        <v>0</v>
      </c>
      <c r="C846">
        <f>IF(AND(ABS('Signal Verification0'!AG846)&gt;0,ABS('Signal Verification1'!AG846)&gt;0),IF('Signal Verification0'!AG846&gt;'Signal Verification1'!AG846,IF(ABS('Signal Verification0'!AG845)-ABS('Signal Verification1'!AG846)&gt;Constants!$B$14,IF(AND(ABS(MAX('Signal Verification0'!AG646:AG846)-'Signal Verification0'!AG846)&lt;Constants!$B$15,ABS(MIN('Signal Verification0'!AG646:AG846)-'Signal Verification0'!AG846)&lt;Constants!$B$15),2,IF(D846&gt;0,1,0)),IF(D846&gt;0,1,0)),IF(ABS('Signal Verification1'!AG845)-ABS('Signal Verification0'!AG846)&gt;Constants!$B$14,IF(AND(ABS(MAX('Signal Verification1'!AG646:AG846)-'Signal Verification1'!AG846)&lt;Constants!$B$15,ABS(MIN('Signal Verification1'!AG646:AG846)-'Signal Verification1'!AG846)&lt;Constants!$B$15),2,IF(D846&gt;0,1,0)),IF(D846&gt;0,1,0))),IF(D846&gt;0,1,0))</f>
        <v>2</v>
      </c>
      <c r="D846">
        <f>IF(C845=2,ROUND(5*1000/Constants!$B$11,0),IF(D845&gt;0,D845-1,0))</f>
        <v>100</v>
      </c>
      <c r="E846">
        <f>IF(COUNTIF($D$3:D846,2)&gt;(Constants!$B$16*(1000/150)),2,0)</f>
        <v>0</v>
      </c>
      <c r="F846">
        <f t="shared" si="13"/>
        <v>0</v>
      </c>
      <c r="G846">
        <f>IF(ABS('Signal Verification0'!AT846-'Signal Verification1'!AT846)&gt;Constants!$B$17,2,IF(H846&gt;0,1,0))</f>
        <v>2</v>
      </c>
      <c r="H846">
        <f>IF(G845=2,ROUND(Constants!$B$18*(1000/150),0),IF(H845&gt;0,H845-1,0))</f>
        <v>7</v>
      </c>
    </row>
    <row r="847" spans="1:8">
      <c r="A847">
        <v>844</v>
      </c>
      <c r="B847">
        <f>IF(SIGN('Signal Verification0'!AQ847)=SIGN('Signal Verification1'!AQ847),IF(COUNTIF(B840:B846,2)&gt;0,1,0),2)</f>
        <v>0</v>
      </c>
      <c r="C847">
        <f>IF(AND(ABS('Signal Verification0'!AG847)&gt;0,ABS('Signal Verification1'!AG847)&gt;0),IF('Signal Verification0'!AG847&gt;'Signal Verification1'!AG847,IF(ABS('Signal Verification0'!AG846)-ABS('Signal Verification1'!AG847)&gt;Constants!$B$14,IF(AND(ABS(MAX('Signal Verification0'!AG647:AG847)-'Signal Verification0'!AG847)&lt;Constants!$B$15,ABS(MIN('Signal Verification0'!AG647:AG847)-'Signal Verification0'!AG847)&lt;Constants!$B$15),2,IF(D847&gt;0,1,0)),IF(D847&gt;0,1,0)),IF(ABS('Signal Verification1'!AG846)-ABS('Signal Verification0'!AG847)&gt;Constants!$B$14,IF(AND(ABS(MAX('Signal Verification1'!AG647:AG847)-'Signal Verification1'!AG847)&lt;Constants!$B$15,ABS(MIN('Signal Verification1'!AG647:AG847)-'Signal Verification1'!AG847)&lt;Constants!$B$15),2,IF(D847&gt;0,1,0)),IF(D847&gt;0,1,0))),IF(D847&gt;0,1,0))</f>
        <v>2</v>
      </c>
      <c r="D847">
        <f>IF(C846=2,ROUND(5*1000/Constants!$B$11,0),IF(D846&gt;0,D846-1,0))</f>
        <v>100</v>
      </c>
      <c r="E847">
        <f>IF(COUNTIF($D$3:D847,2)&gt;(Constants!$B$16*(1000/150)),2,0)</f>
        <v>0</v>
      </c>
      <c r="F847">
        <f t="shared" si="13"/>
        <v>0</v>
      </c>
      <c r="G847">
        <f>IF(ABS('Signal Verification0'!AT847-'Signal Verification1'!AT847)&gt;Constants!$B$17,2,IF(H847&gt;0,1,0))</f>
        <v>2</v>
      </c>
      <c r="H847">
        <f>IF(G846=2,ROUND(Constants!$B$18*(1000/150),0),IF(H846&gt;0,H846-1,0))</f>
        <v>7</v>
      </c>
    </row>
    <row r="848" spans="1:8">
      <c r="A848">
        <v>845</v>
      </c>
      <c r="B848">
        <f>IF(SIGN('Signal Verification0'!AQ848)=SIGN('Signal Verification1'!AQ848),IF(COUNTIF(B841:B847,2)&gt;0,1,0),2)</f>
        <v>0</v>
      </c>
      <c r="C848">
        <f>IF(AND(ABS('Signal Verification0'!AG848)&gt;0,ABS('Signal Verification1'!AG848)&gt;0),IF('Signal Verification0'!AG848&gt;'Signal Verification1'!AG848,IF(ABS('Signal Verification0'!AG847)-ABS('Signal Verification1'!AG848)&gt;Constants!$B$14,IF(AND(ABS(MAX('Signal Verification0'!AG648:AG848)-'Signal Verification0'!AG848)&lt;Constants!$B$15,ABS(MIN('Signal Verification0'!AG648:AG848)-'Signal Verification0'!AG848)&lt;Constants!$B$15),2,IF(D848&gt;0,1,0)),IF(D848&gt;0,1,0)),IF(ABS('Signal Verification1'!AG847)-ABS('Signal Verification0'!AG848)&gt;Constants!$B$14,IF(AND(ABS(MAX('Signal Verification1'!AG648:AG848)-'Signal Verification1'!AG848)&lt;Constants!$B$15,ABS(MIN('Signal Verification1'!AG648:AG848)-'Signal Verification1'!AG848)&lt;Constants!$B$15),2,IF(D848&gt;0,1,0)),IF(D848&gt;0,1,0))),IF(D848&gt;0,1,0))</f>
        <v>2</v>
      </c>
      <c r="D848">
        <f>IF(C847=2,ROUND(5*1000/Constants!$B$11,0),IF(D847&gt;0,D847-1,0))</f>
        <v>100</v>
      </c>
      <c r="E848">
        <f>IF(COUNTIF($D$3:D848,2)&gt;(Constants!$B$16*(1000/150)),2,0)</f>
        <v>0</v>
      </c>
      <c r="F848">
        <f t="shared" si="13"/>
        <v>0</v>
      </c>
      <c r="G848">
        <f>IF(ABS('Signal Verification0'!AT848-'Signal Verification1'!AT848)&gt;Constants!$B$17,2,IF(H848&gt;0,1,0))</f>
        <v>2</v>
      </c>
      <c r="H848">
        <f>IF(G847=2,ROUND(Constants!$B$18*(1000/150),0),IF(H847&gt;0,H847-1,0))</f>
        <v>7</v>
      </c>
    </row>
    <row r="849" spans="1:8">
      <c r="A849">
        <v>846</v>
      </c>
      <c r="B849">
        <f>IF(SIGN('Signal Verification0'!AQ849)=SIGN('Signal Verification1'!AQ849),IF(COUNTIF(B842:B848,2)&gt;0,1,0),2)</f>
        <v>0</v>
      </c>
      <c r="C849">
        <f>IF(AND(ABS('Signal Verification0'!AG849)&gt;0,ABS('Signal Verification1'!AG849)&gt;0),IF('Signal Verification0'!AG849&gt;'Signal Verification1'!AG849,IF(ABS('Signal Verification0'!AG848)-ABS('Signal Verification1'!AG849)&gt;Constants!$B$14,IF(AND(ABS(MAX('Signal Verification0'!AG649:AG849)-'Signal Verification0'!AG849)&lt;Constants!$B$15,ABS(MIN('Signal Verification0'!AG649:AG849)-'Signal Verification0'!AG849)&lt;Constants!$B$15),2,IF(D849&gt;0,1,0)),IF(D849&gt;0,1,0)),IF(ABS('Signal Verification1'!AG848)-ABS('Signal Verification0'!AG849)&gt;Constants!$B$14,IF(AND(ABS(MAX('Signal Verification1'!AG649:AG849)-'Signal Verification1'!AG849)&lt;Constants!$B$15,ABS(MIN('Signal Verification1'!AG649:AG849)-'Signal Verification1'!AG849)&lt;Constants!$B$15),2,IF(D849&gt;0,1,0)),IF(D849&gt;0,1,0))),IF(D849&gt;0,1,0))</f>
        <v>2</v>
      </c>
      <c r="D849">
        <f>IF(C848=2,ROUND(5*1000/Constants!$B$11,0),IF(D848&gt;0,D848-1,0))</f>
        <v>100</v>
      </c>
      <c r="E849">
        <f>IF(COUNTIF($D$3:D849,2)&gt;(Constants!$B$16*(1000/150)),2,0)</f>
        <v>0</v>
      </c>
      <c r="F849">
        <f t="shared" si="13"/>
        <v>0</v>
      </c>
      <c r="G849">
        <f>IF(ABS('Signal Verification0'!AT849-'Signal Verification1'!AT849)&gt;Constants!$B$17,2,IF(H849&gt;0,1,0))</f>
        <v>2</v>
      </c>
      <c r="H849">
        <f>IF(G848=2,ROUND(Constants!$B$18*(1000/150),0),IF(H848&gt;0,H848-1,0))</f>
        <v>7</v>
      </c>
    </row>
    <row r="850" spans="1:8">
      <c r="A850">
        <v>847</v>
      </c>
      <c r="B850">
        <f>IF(SIGN('Signal Verification0'!AQ850)=SIGN('Signal Verification1'!AQ850),IF(COUNTIF(B843:B849,2)&gt;0,1,0),2)</f>
        <v>0</v>
      </c>
      <c r="C850">
        <f>IF(AND(ABS('Signal Verification0'!AG850)&gt;0,ABS('Signal Verification1'!AG850)&gt;0),IF('Signal Verification0'!AG850&gt;'Signal Verification1'!AG850,IF(ABS('Signal Verification0'!AG849)-ABS('Signal Verification1'!AG850)&gt;Constants!$B$14,IF(AND(ABS(MAX('Signal Verification0'!AG650:AG850)-'Signal Verification0'!AG850)&lt;Constants!$B$15,ABS(MIN('Signal Verification0'!AG650:AG850)-'Signal Verification0'!AG850)&lt;Constants!$B$15),2,IF(D850&gt;0,1,0)),IF(D850&gt;0,1,0)),IF(ABS('Signal Verification1'!AG849)-ABS('Signal Verification0'!AG850)&gt;Constants!$B$14,IF(AND(ABS(MAX('Signal Verification1'!AG650:AG850)-'Signal Verification1'!AG850)&lt;Constants!$B$15,ABS(MIN('Signal Verification1'!AG650:AG850)-'Signal Verification1'!AG850)&lt;Constants!$B$15),2,IF(D850&gt;0,1,0)),IF(D850&gt;0,1,0))),IF(D850&gt;0,1,0))</f>
        <v>2</v>
      </c>
      <c r="D850">
        <f>IF(C849=2,ROUND(5*1000/Constants!$B$11,0),IF(D849&gt;0,D849-1,0))</f>
        <v>100</v>
      </c>
      <c r="E850">
        <f>IF(COUNTIF($D$3:D850,2)&gt;(Constants!$B$16*(1000/150)),2,0)</f>
        <v>0</v>
      </c>
      <c r="F850">
        <f t="shared" si="13"/>
        <v>0</v>
      </c>
      <c r="G850">
        <f>IF(ABS('Signal Verification0'!AT850-'Signal Verification1'!AT850)&gt;Constants!$B$17,2,IF(H850&gt;0,1,0))</f>
        <v>2</v>
      </c>
      <c r="H850">
        <f>IF(G849=2,ROUND(Constants!$B$18*(1000/150),0),IF(H849&gt;0,H849-1,0))</f>
        <v>7</v>
      </c>
    </row>
    <row r="851" spans="1:8">
      <c r="A851">
        <v>848</v>
      </c>
      <c r="B851">
        <f>IF(SIGN('Signal Verification0'!AQ851)=SIGN('Signal Verification1'!AQ851),IF(COUNTIF(B844:B850,2)&gt;0,1,0),2)</f>
        <v>0</v>
      </c>
      <c r="C851">
        <f>IF(AND(ABS('Signal Verification0'!AG851)&gt;0,ABS('Signal Verification1'!AG851)&gt;0),IF('Signal Verification0'!AG851&gt;'Signal Verification1'!AG851,IF(ABS('Signal Verification0'!AG850)-ABS('Signal Verification1'!AG851)&gt;Constants!$B$14,IF(AND(ABS(MAX('Signal Verification0'!AG651:AG851)-'Signal Verification0'!AG851)&lt;Constants!$B$15,ABS(MIN('Signal Verification0'!AG651:AG851)-'Signal Verification0'!AG851)&lt;Constants!$B$15),2,IF(D851&gt;0,1,0)),IF(D851&gt;0,1,0)),IF(ABS('Signal Verification1'!AG850)-ABS('Signal Verification0'!AG851)&gt;Constants!$B$14,IF(AND(ABS(MAX('Signal Verification1'!AG651:AG851)-'Signal Verification1'!AG851)&lt;Constants!$B$15,ABS(MIN('Signal Verification1'!AG651:AG851)-'Signal Verification1'!AG851)&lt;Constants!$B$15),2,IF(D851&gt;0,1,0)),IF(D851&gt;0,1,0))),IF(D851&gt;0,1,0))</f>
        <v>2</v>
      </c>
      <c r="D851">
        <f>IF(C850=2,ROUND(5*1000/Constants!$B$11,0),IF(D850&gt;0,D850-1,0))</f>
        <v>100</v>
      </c>
      <c r="E851">
        <f>IF(COUNTIF($D$3:D851,2)&gt;(Constants!$B$16*(1000/150)),2,0)</f>
        <v>0</v>
      </c>
      <c r="F851">
        <f t="shared" si="13"/>
        <v>0</v>
      </c>
      <c r="G851">
        <f>IF(ABS('Signal Verification0'!AT851-'Signal Verification1'!AT851)&gt;Constants!$B$17,2,IF(H851&gt;0,1,0))</f>
        <v>2</v>
      </c>
      <c r="H851">
        <f>IF(G850=2,ROUND(Constants!$B$18*(1000/150),0),IF(H850&gt;0,H850-1,0))</f>
        <v>7</v>
      </c>
    </row>
    <row r="852" spans="1:8">
      <c r="A852">
        <v>849</v>
      </c>
      <c r="B852">
        <f>IF(SIGN('Signal Verification0'!AQ852)=SIGN('Signal Verification1'!AQ852),IF(COUNTIF(B845:B851,2)&gt;0,1,0),2)</f>
        <v>0</v>
      </c>
      <c r="C852">
        <f>IF(AND(ABS('Signal Verification0'!AG852)&gt;0,ABS('Signal Verification1'!AG852)&gt;0),IF('Signal Verification0'!AG852&gt;'Signal Verification1'!AG852,IF(ABS('Signal Verification0'!AG851)-ABS('Signal Verification1'!AG852)&gt;Constants!$B$14,IF(AND(ABS(MAX('Signal Verification0'!AG652:AG852)-'Signal Verification0'!AG852)&lt;Constants!$B$15,ABS(MIN('Signal Verification0'!AG652:AG852)-'Signal Verification0'!AG852)&lt;Constants!$B$15),2,IF(D852&gt;0,1,0)),IF(D852&gt;0,1,0)),IF(ABS('Signal Verification1'!AG851)-ABS('Signal Verification0'!AG852)&gt;Constants!$B$14,IF(AND(ABS(MAX('Signal Verification1'!AG652:AG852)-'Signal Verification1'!AG852)&lt;Constants!$B$15,ABS(MIN('Signal Verification1'!AG652:AG852)-'Signal Verification1'!AG852)&lt;Constants!$B$15),2,IF(D852&gt;0,1,0)),IF(D852&gt;0,1,0))),IF(D852&gt;0,1,0))</f>
        <v>2</v>
      </c>
      <c r="D852">
        <f>IF(C851=2,ROUND(5*1000/Constants!$B$11,0),IF(D851&gt;0,D851-1,0))</f>
        <v>100</v>
      </c>
      <c r="E852">
        <f>IF(COUNTIF($D$3:D852,2)&gt;(Constants!$B$16*(1000/150)),2,0)</f>
        <v>0</v>
      </c>
      <c r="F852">
        <f t="shared" si="13"/>
        <v>0</v>
      </c>
      <c r="G852">
        <f>IF(ABS('Signal Verification0'!AT852-'Signal Verification1'!AT852)&gt;Constants!$B$17,2,IF(H852&gt;0,1,0))</f>
        <v>2</v>
      </c>
      <c r="H852">
        <f>IF(G851=2,ROUND(Constants!$B$18*(1000/150),0),IF(H851&gt;0,H851-1,0))</f>
        <v>7</v>
      </c>
    </row>
    <row r="853" spans="1:8">
      <c r="A853">
        <v>850</v>
      </c>
      <c r="B853">
        <f>IF(SIGN('Signal Verification0'!AQ853)=SIGN('Signal Verification1'!AQ853),IF(COUNTIF(B846:B852,2)&gt;0,1,0),2)</f>
        <v>0</v>
      </c>
      <c r="C853">
        <f>IF(AND(ABS('Signal Verification0'!AG853)&gt;0,ABS('Signal Verification1'!AG853)&gt;0),IF('Signal Verification0'!AG853&gt;'Signal Verification1'!AG853,IF(ABS('Signal Verification0'!AG852)-ABS('Signal Verification1'!AG853)&gt;Constants!$B$14,IF(AND(ABS(MAX('Signal Verification0'!AG653:AG853)-'Signal Verification0'!AG853)&lt;Constants!$B$15,ABS(MIN('Signal Verification0'!AG653:AG853)-'Signal Verification0'!AG853)&lt;Constants!$B$15),2,IF(D853&gt;0,1,0)),IF(D853&gt;0,1,0)),IF(ABS('Signal Verification1'!AG852)-ABS('Signal Verification0'!AG853)&gt;Constants!$B$14,IF(AND(ABS(MAX('Signal Verification1'!AG653:AG853)-'Signal Verification1'!AG853)&lt;Constants!$B$15,ABS(MIN('Signal Verification1'!AG653:AG853)-'Signal Verification1'!AG853)&lt;Constants!$B$15),2,IF(D853&gt;0,1,0)),IF(D853&gt;0,1,0))),IF(D853&gt;0,1,0))</f>
        <v>2</v>
      </c>
      <c r="D853">
        <f>IF(C852=2,ROUND(5*1000/Constants!$B$11,0),IF(D852&gt;0,D852-1,0))</f>
        <v>100</v>
      </c>
      <c r="E853">
        <f>IF(COUNTIF($D$3:D853,2)&gt;(Constants!$B$16*(1000/150)),2,0)</f>
        <v>0</v>
      </c>
      <c r="F853">
        <f t="shared" si="13"/>
        <v>0</v>
      </c>
      <c r="G853">
        <f>IF(ABS('Signal Verification0'!AT853-'Signal Verification1'!AT853)&gt;Constants!$B$17,2,IF(H853&gt;0,1,0))</f>
        <v>2</v>
      </c>
      <c r="H853">
        <f>IF(G852=2,ROUND(Constants!$B$18*(1000/150),0),IF(H852&gt;0,H852-1,0))</f>
        <v>7</v>
      </c>
    </row>
    <row r="854" spans="1:8">
      <c r="A854">
        <v>851</v>
      </c>
      <c r="B854">
        <f>IF(SIGN('Signal Verification0'!AQ854)=SIGN('Signal Verification1'!AQ854),IF(COUNTIF(B847:B853,2)&gt;0,1,0),2)</f>
        <v>0</v>
      </c>
      <c r="C854">
        <f>IF(AND(ABS('Signal Verification0'!AG854)&gt;0,ABS('Signal Verification1'!AG854)&gt;0),IF('Signal Verification0'!AG854&gt;'Signal Verification1'!AG854,IF(ABS('Signal Verification0'!AG853)-ABS('Signal Verification1'!AG854)&gt;Constants!$B$14,IF(AND(ABS(MAX('Signal Verification0'!AG654:AG854)-'Signal Verification0'!AG854)&lt;Constants!$B$15,ABS(MIN('Signal Verification0'!AG654:AG854)-'Signal Verification0'!AG854)&lt;Constants!$B$15),2,IF(D854&gt;0,1,0)),IF(D854&gt;0,1,0)),IF(ABS('Signal Verification1'!AG853)-ABS('Signal Verification0'!AG854)&gt;Constants!$B$14,IF(AND(ABS(MAX('Signal Verification1'!AG654:AG854)-'Signal Verification1'!AG854)&lt;Constants!$B$15,ABS(MIN('Signal Verification1'!AG654:AG854)-'Signal Verification1'!AG854)&lt;Constants!$B$15),2,IF(D854&gt;0,1,0)),IF(D854&gt;0,1,0))),IF(D854&gt;0,1,0))</f>
        <v>2</v>
      </c>
      <c r="D854">
        <f>IF(C853=2,ROUND(5*1000/Constants!$B$11,0),IF(D853&gt;0,D853-1,0))</f>
        <v>100</v>
      </c>
      <c r="E854">
        <f>IF(COUNTIF($D$3:D854,2)&gt;(Constants!$B$16*(1000/150)),2,0)</f>
        <v>0</v>
      </c>
      <c r="F854">
        <f t="shared" si="13"/>
        <v>0</v>
      </c>
      <c r="G854">
        <f>IF(ABS('Signal Verification0'!AT854-'Signal Verification1'!AT854)&gt;Constants!$B$17,2,IF(H854&gt;0,1,0))</f>
        <v>2</v>
      </c>
      <c r="H854">
        <f>IF(G853=2,ROUND(Constants!$B$18*(1000/150),0),IF(H853&gt;0,H853-1,0))</f>
        <v>7</v>
      </c>
    </row>
    <row r="855" spans="1:8">
      <c r="A855">
        <v>852</v>
      </c>
      <c r="B855">
        <f>IF(SIGN('Signal Verification0'!AQ855)=SIGN('Signal Verification1'!AQ855),IF(COUNTIF(B848:B854,2)&gt;0,1,0),2)</f>
        <v>0</v>
      </c>
      <c r="C855">
        <f>IF(AND(ABS('Signal Verification0'!AG855)&gt;0,ABS('Signal Verification1'!AG855)&gt;0),IF('Signal Verification0'!AG855&gt;'Signal Verification1'!AG855,IF(ABS('Signal Verification0'!AG854)-ABS('Signal Verification1'!AG855)&gt;Constants!$B$14,IF(AND(ABS(MAX('Signal Verification0'!AG655:AG855)-'Signal Verification0'!AG855)&lt;Constants!$B$15,ABS(MIN('Signal Verification0'!AG655:AG855)-'Signal Verification0'!AG855)&lt;Constants!$B$15),2,IF(D855&gt;0,1,0)),IF(D855&gt;0,1,0)),IF(ABS('Signal Verification1'!AG854)-ABS('Signal Verification0'!AG855)&gt;Constants!$B$14,IF(AND(ABS(MAX('Signal Verification1'!AG655:AG855)-'Signal Verification1'!AG855)&lt;Constants!$B$15,ABS(MIN('Signal Verification1'!AG655:AG855)-'Signal Verification1'!AG855)&lt;Constants!$B$15),2,IF(D855&gt;0,1,0)),IF(D855&gt;0,1,0))),IF(D855&gt;0,1,0))</f>
        <v>2</v>
      </c>
      <c r="D855">
        <f>IF(C854=2,ROUND(5*1000/Constants!$B$11,0),IF(D854&gt;0,D854-1,0))</f>
        <v>100</v>
      </c>
      <c r="E855">
        <f>IF(COUNTIF($D$3:D855,2)&gt;(Constants!$B$16*(1000/150)),2,0)</f>
        <v>0</v>
      </c>
      <c r="F855">
        <f t="shared" si="13"/>
        <v>0</v>
      </c>
      <c r="G855">
        <f>IF(ABS('Signal Verification0'!AT855-'Signal Verification1'!AT855)&gt;Constants!$B$17,2,IF(H855&gt;0,1,0))</f>
        <v>2</v>
      </c>
      <c r="H855">
        <f>IF(G854=2,ROUND(Constants!$B$18*(1000/150),0),IF(H854&gt;0,H854-1,0))</f>
        <v>7</v>
      </c>
    </row>
    <row r="856" spans="1:8">
      <c r="A856">
        <v>853</v>
      </c>
      <c r="B856">
        <f>IF(SIGN('Signal Verification0'!AQ856)=SIGN('Signal Verification1'!AQ856),IF(COUNTIF(B849:B855,2)&gt;0,1,0),2)</f>
        <v>0</v>
      </c>
      <c r="C856">
        <f>IF(AND(ABS('Signal Verification0'!AG856)&gt;0,ABS('Signal Verification1'!AG856)&gt;0),IF('Signal Verification0'!AG856&gt;'Signal Verification1'!AG856,IF(ABS('Signal Verification0'!AG855)-ABS('Signal Verification1'!AG856)&gt;Constants!$B$14,IF(AND(ABS(MAX('Signal Verification0'!AG656:AG856)-'Signal Verification0'!AG856)&lt;Constants!$B$15,ABS(MIN('Signal Verification0'!AG656:AG856)-'Signal Verification0'!AG856)&lt;Constants!$B$15),2,IF(D856&gt;0,1,0)),IF(D856&gt;0,1,0)),IF(ABS('Signal Verification1'!AG855)-ABS('Signal Verification0'!AG856)&gt;Constants!$B$14,IF(AND(ABS(MAX('Signal Verification1'!AG656:AG856)-'Signal Verification1'!AG856)&lt;Constants!$B$15,ABS(MIN('Signal Verification1'!AG656:AG856)-'Signal Verification1'!AG856)&lt;Constants!$B$15),2,IF(D856&gt;0,1,0)),IF(D856&gt;0,1,0))),IF(D856&gt;0,1,0))</f>
        <v>2</v>
      </c>
      <c r="D856">
        <f>IF(C855=2,ROUND(5*1000/Constants!$B$11,0),IF(D855&gt;0,D855-1,0))</f>
        <v>100</v>
      </c>
      <c r="E856">
        <f>IF(COUNTIF($D$3:D856,2)&gt;(Constants!$B$16*(1000/150)),2,0)</f>
        <v>0</v>
      </c>
      <c r="F856">
        <f t="shared" si="13"/>
        <v>0</v>
      </c>
      <c r="G856">
        <f>IF(ABS('Signal Verification0'!AT856-'Signal Verification1'!AT856)&gt;Constants!$B$17,2,IF(H856&gt;0,1,0))</f>
        <v>2</v>
      </c>
      <c r="H856">
        <f>IF(G855=2,ROUND(Constants!$B$18*(1000/150),0),IF(H855&gt;0,H855-1,0))</f>
        <v>7</v>
      </c>
    </row>
    <row r="857" spans="1:8">
      <c r="A857">
        <v>854</v>
      </c>
      <c r="B857">
        <f>IF(SIGN('Signal Verification0'!AQ857)=SIGN('Signal Verification1'!AQ857),IF(COUNTIF(B850:B856,2)&gt;0,1,0),2)</f>
        <v>0</v>
      </c>
      <c r="C857">
        <f>IF(AND(ABS('Signal Verification0'!AG857)&gt;0,ABS('Signal Verification1'!AG857)&gt;0),IF('Signal Verification0'!AG857&gt;'Signal Verification1'!AG857,IF(ABS('Signal Verification0'!AG856)-ABS('Signal Verification1'!AG857)&gt;Constants!$B$14,IF(AND(ABS(MAX('Signal Verification0'!AG657:AG857)-'Signal Verification0'!AG857)&lt;Constants!$B$15,ABS(MIN('Signal Verification0'!AG657:AG857)-'Signal Verification0'!AG857)&lt;Constants!$B$15),2,IF(D857&gt;0,1,0)),IF(D857&gt;0,1,0)),IF(ABS('Signal Verification1'!AG856)-ABS('Signal Verification0'!AG857)&gt;Constants!$B$14,IF(AND(ABS(MAX('Signal Verification1'!AG657:AG857)-'Signal Verification1'!AG857)&lt;Constants!$B$15,ABS(MIN('Signal Verification1'!AG657:AG857)-'Signal Verification1'!AG857)&lt;Constants!$B$15),2,IF(D857&gt;0,1,0)),IF(D857&gt;0,1,0))),IF(D857&gt;0,1,0))</f>
        <v>2</v>
      </c>
      <c r="D857">
        <f>IF(C856=2,ROUND(5*1000/Constants!$B$11,0),IF(D856&gt;0,D856-1,0))</f>
        <v>100</v>
      </c>
      <c r="E857">
        <f>IF(COUNTIF($D$3:D857,2)&gt;(Constants!$B$16*(1000/150)),2,0)</f>
        <v>0</v>
      </c>
      <c r="F857">
        <f t="shared" si="13"/>
        <v>0</v>
      </c>
      <c r="G857">
        <f>IF(ABS('Signal Verification0'!AT857-'Signal Verification1'!AT857)&gt;Constants!$B$17,2,IF(H857&gt;0,1,0))</f>
        <v>2</v>
      </c>
      <c r="H857">
        <f>IF(G856=2,ROUND(Constants!$B$18*(1000/150),0),IF(H856&gt;0,H856-1,0))</f>
        <v>7</v>
      </c>
    </row>
    <row r="858" spans="1:8">
      <c r="A858">
        <v>855</v>
      </c>
      <c r="B858">
        <f>IF(SIGN('Signal Verification0'!AQ858)=SIGN('Signal Verification1'!AQ858),IF(COUNTIF(B851:B857,2)&gt;0,1,0),2)</f>
        <v>0</v>
      </c>
      <c r="C858">
        <f>IF(AND(ABS('Signal Verification0'!AG858)&gt;0,ABS('Signal Verification1'!AG858)&gt;0),IF('Signal Verification0'!AG858&gt;'Signal Verification1'!AG858,IF(ABS('Signal Verification0'!AG857)-ABS('Signal Verification1'!AG858)&gt;Constants!$B$14,IF(AND(ABS(MAX('Signal Verification0'!AG658:AG858)-'Signal Verification0'!AG858)&lt;Constants!$B$15,ABS(MIN('Signal Verification0'!AG658:AG858)-'Signal Verification0'!AG858)&lt;Constants!$B$15),2,IF(D858&gt;0,1,0)),IF(D858&gt;0,1,0)),IF(ABS('Signal Verification1'!AG857)-ABS('Signal Verification0'!AG858)&gt;Constants!$B$14,IF(AND(ABS(MAX('Signal Verification1'!AG658:AG858)-'Signal Verification1'!AG858)&lt;Constants!$B$15,ABS(MIN('Signal Verification1'!AG658:AG858)-'Signal Verification1'!AG858)&lt;Constants!$B$15),2,IF(D858&gt;0,1,0)),IF(D858&gt;0,1,0))),IF(D858&gt;0,1,0))</f>
        <v>2</v>
      </c>
      <c r="D858">
        <f>IF(C857=2,ROUND(5*1000/Constants!$B$11,0),IF(D857&gt;0,D857-1,0))</f>
        <v>100</v>
      </c>
      <c r="E858">
        <f>IF(COUNTIF($D$3:D858,2)&gt;(Constants!$B$16*(1000/150)),2,0)</f>
        <v>0</v>
      </c>
      <c r="F858">
        <f t="shared" si="13"/>
        <v>0</v>
      </c>
      <c r="G858">
        <f>IF(ABS('Signal Verification0'!AT858-'Signal Verification1'!AT858)&gt;Constants!$B$17,2,IF(H858&gt;0,1,0))</f>
        <v>2</v>
      </c>
      <c r="H858">
        <f>IF(G857=2,ROUND(Constants!$B$18*(1000/150),0),IF(H857&gt;0,H857-1,0))</f>
        <v>7</v>
      </c>
    </row>
    <row r="859" spans="1:8">
      <c r="A859">
        <v>856</v>
      </c>
      <c r="B859">
        <f>IF(SIGN('Signal Verification0'!AQ859)=SIGN('Signal Verification1'!AQ859),IF(COUNTIF(B852:B858,2)&gt;0,1,0),2)</f>
        <v>0</v>
      </c>
      <c r="C859">
        <f>IF(AND(ABS('Signal Verification0'!AG859)&gt;0,ABS('Signal Verification1'!AG859)&gt;0),IF('Signal Verification0'!AG859&gt;'Signal Verification1'!AG859,IF(ABS('Signal Verification0'!AG858)-ABS('Signal Verification1'!AG859)&gt;Constants!$B$14,IF(AND(ABS(MAX('Signal Verification0'!AG659:AG859)-'Signal Verification0'!AG859)&lt;Constants!$B$15,ABS(MIN('Signal Verification0'!AG659:AG859)-'Signal Verification0'!AG859)&lt;Constants!$B$15),2,IF(D859&gt;0,1,0)),IF(D859&gt;0,1,0)),IF(ABS('Signal Verification1'!AG858)-ABS('Signal Verification0'!AG859)&gt;Constants!$B$14,IF(AND(ABS(MAX('Signal Verification1'!AG659:AG859)-'Signal Verification1'!AG859)&lt;Constants!$B$15,ABS(MIN('Signal Verification1'!AG659:AG859)-'Signal Verification1'!AG859)&lt;Constants!$B$15),2,IF(D859&gt;0,1,0)),IF(D859&gt;0,1,0))),IF(D859&gt;0,1,0))</f>
        <v>2</v>
      </c>
      <c r="D859">
        <f>IF(C858=2,ROUND(5*1000/Constants!$B$11,0),IF(D858&gt;0,D858-1,0))</f>
        <v>100</v>
      </c>
      <c r="E859">
        <f>IF(COUNTIF($D$3:D859,2)&gt;(Constants!$B$16*(1000/150)),2,0)</f>
        <v>0</v>
      </c>
      <c r="F859">
        <f t="shared" si="13"/>
        <v>0</v>
      </c>
      <c r="G859">
        <f>IF(ABS('Signal Verification0'!AT859-'Signal Verification1'!AT859)&gt;Constants!$B$17,2,IF(H859&gt;0,1,0))</f>
        <v>2</v>
      </c>
      <c r="H859">
        <f>IF(G858=2,ROUND(Constants!$B$18*(1000/150),0),IF(H858&gt;0,H858-1,0))</f>
        <v>7</v>
      </c>
    </row>
    <row r="860" spans="1:8">
      <c r="A860">
        <v>857</v>
      </c>
      <c r="B860">
        <f>IF(SIGN('Signal Verification0'!AQ860)=SIGN('Signal Verification1'!AQ860),IF(COUNTIF(B853:B859,2)&gt;0,1,0),2)</f>
        <v>0</v>
      </c>
      <c r="C860">
        <f>IF(AND(ABS('Signal Verification0'!AG860)&gt;0,ABS('Signal Verification1'!AG860)&gt;0),IF('Signal Verification0'!AG860&gt;'Signal Verification1'!AG860,IF(ABS('Signal Verification0'!AG859)-ABS('Signal Verification1'!AG860)&gt;Constants!$B$14,IF(AND(ABS(MAX('Signal Verification0'!AG660:AG860)-'Signal Verification0'!AG860)&lt;Constants!$B$15,ABS(MIN('Signal Verification0'!AG660:AG860)-'Signal Verification0'!AG860)&lt;Constants!$B$15),2,IF(D860&gt;0,1,0)),IF(D860&gt;0,1,0)),IF(ABS('Signal Verification1'!AG859)-ABS('Signal Verification0'!AG860)&gt;Constants!$B$14,IF(AND(ABS(MAX('Signal Verification1'!AG660:AG860)-'Signal Verification1'!AG860)&lt;Constants!$B$15,ABS(MIN('Signal Verification1'!AG660:AG860)-'Signal Verification1'!AG860)&lt;Constants!$B$15),2,IF(D860&gt;0,1,0)),IF(D860&gt;0,1,0))),IF(D860&gt;0,1,0))</f>
        <v>2</v>
      </c>
      <c r="D860">
        <f>IF(C859=2,ROUND(5*1000/Constants!$B$11,0),IF(D859&gt;0,D859-1,0))</f>
        <v>100</v>
      </c>
      <c r="E860">
        <f>IF(COUNTIF($D$3:D860,2)&gt;(Constants!$B$16*(1000/150)),2,0)</f>
        <v>0</v>
      </c>
      <c r="F860">
        <f t="shared" si="13"/>
        <v>0</v>
      </c>
      <c r="G860">
        <f>IF(ABS('Signal Verification0'!AT860-'Signal Verification1'!AT860)&gt;Constants!$B$17,2,IF(H860&gt;0,1,0))</f>
        <v>2</v>
      </c>
      <c r="H860">
        <f>IF(G859=2,ROUND(Constants!$B$18*(1000/150),0),IF(H859&gt;0,H859-1,0))</f>
        <v>7</v>
      </c>
    </row>
    <row r="861" spans="1:8">
      <c r="A861">
        <v>858</v>
      </c>
      <c r="B861">
        <f>IF(SIGN('Signal Verification0'!AQ861)=SIGN('Signal Verification1'!AQ861),IF(COUNTIF(B854:B860,2)&gt;0,1,0),2)</f>
        <v>0</v>
      </c>
      <c r="C861">
        <f>IF(AND(ABS('Signal Verification0'!AG861)&gt;0,ABS('Signal Verification1'!AG861)&gt;0),IF('Signal Verification0'!AG861&gt;'Signal Verification1'!AG861,IF(ABS('Signal Verification0'!AG860)-ABS('Signal Verification1'!AG861)&gt;Constants!$B$14,IF(AND(ABS(MAX('Signal Verification0'!AG661:AG861)-'Signal Verification0'!AG861)&lt;Constants!$B$15,ABS(MIN('Signal Verification0'!AG661:AG861)-'Signal Verification0'!AG861)&lt;Constants!$B$15),2,IF(D861&gt;0,1,0)),IF(D861&gt;0,1,0)),IF(ABS('Signal Verification1'!AG860)-ABS('Signal Verification0'!AG861)&gt;Constants!$B$14,IF(AND(ABS(MAX('Signal Verification1'!AG661:AG861)-'Signal Verification1'!AG861)&lt;Constants!$B$15,ABS(MIN('Signal Verification1'!AG661:AG861)-'Signal Verification1'!AG861)&lt;Constants!$B$15),2,IF(D861&gt;0,1,0)),IF(D861&gt;0,1,0))),IF(D861&gt;0,1,0))</f>
        <v>2</v>
      </c>
      <c r="D861">
        <f>IF(C860=2,ROUND(5*1000/Constants!$B$11,0),IF(D860&gt;0,D860-1,0))</f>
        <v>100</v>
      </c>
      <c r="E861">
        <f>IF(COUNTIF($D$3:D861,2)&gt;(Constants!$B$16*(1000/150)),2,0)</f>
        <v>0</v>
      </c>
      <c r="F861">
        <f t="shared" si="13"/>
        <v>0</v>
      </c>
      <c r="G861">
        <f>IF(ABS('Signal Verification0'!AT861-'Signal Verification1'!AT861)&gt;Constants!$B$17,2,IF(H861&gt;0,1,0))</f>
        <v>2</v>
      </c>
      <c r="H861">
        <f>IF(G860=2,ROUND(Constants!$B$18*(1000/150),0),IF(H860&gt;0,H860-1,0))</f>
        <v>7</v>
      </c>
    </row>
    <row r="862" spans="1:8">
      <c r="A862">
        <v>859</v>
      </c>
      <c r="B862">
        <f>IF(SIGN('Signal Verification0'!AQ862)=SIGN('Signal Verification1'!AQ862),IF(COUNTIF(B855:B861,2)&gt;0,1,0),2)</f>
        <v>0</v>
      </c>
      <c r="C862">
        <f>IF(AND(ABS('Signal Verification0'!AG862)&gt;0,ABS('Signal Verification1'!AG862)&gt;0),IF('Signal Verification0'!AG862&gt;'Signal Verification1'!AG862,IF(ABS('Signal Verification0'!AG861)-ABS('Signal Verification1'!AG862)&gt;Constants!$B$14,IF(AND(ABS(MAX('Signal Verification0'!AG662:AG862)-'Signal Verification0'!AG862)&lt;Constants!$B$15,ABS(MIN('Signal Verification0'!AG662:AG862)-'Signal Verification0'!AG862)&lt;Constants!$B$15),2,IF(D862&gt;0,1,0)),IF(D862&gt;0,1,0)),IF(ABS('Signal Verification1'!AG861)-ABS('Signal Verification0'!AG862)&gt;Constants!$B$14,IF(AND(ABS(MAX('Signal Verification1'!AG662:AG862)-'Signal Verification1'!AG862)&lt;Constants!$B$15,ABS(MIN('Signal Verification1'!AG662:AG862)-'Signal Verification1'!AG862)&lt;Constants!$B$15),2,IF(D862&gt;0,1,0)),IF(D862&gt;0,1,0))),IF(D862&gt;0,1,0))</f>
        <v>2</v>
      </c>
      <c r="D862">
        <f>IF(C861=2,ROUND(5*1000/Constants!$B$11,0),IF(D861&gt;0,D861-1,0))</f>
        <v>100</v>
      </c>
      <c r="E862">
        <f>IF(COUNTIF($D$3:D862,2)&gt;(Constants!$B$16*(1000/150)),2,0)</f>
        <v>0</v>
      </c>
      <c r="F862">
        <f t="shared" si="13"/>
        <v>0</v>
      </c>
      <c r="G862">
        <f>IF(ABS('Signal Verification0'!AT862-'Signal Verification1'!AT862)&gt;Constants!$B$17,2,IF(H862&gt;0,1,0))</f>
        <v>2</v>
      </c>
      <c r="H862">
        <f>IF(G861=2,ROUND(Constants!$B$18*(1000/150),0),IF(H861&gt;0,H861-1,0))</f>
        <v>7</v>
      </c>
    </row>
    <row r="863" spans="1:8">
      <c r="A863">
        <v>860</v>
      </c>
      <c r="B863">
        <f>IF(SIGN('Signal Verification0'!AQ863)=SIGN('Signal Verification1'!AQ863),IF(COUNTIF(B856:B862,2)&gt;0,1,0),2)</f>
        <v>0</v>
      </c>
      <c r="C863">
        <f>IF(AND(ABS('Signal Verification0'!AG863)&gt;0,ABS('Signal Verification1'!AG863)&gt;0),IF('Signal Verification0'!AG863&gt;'Signal Verification1'!AG863,IF(ABS('Signal Verification0'!AG862)-ABS('Signal Verification1'!AG863)&gt;Constants!$B$14,IF(AND(ABS(MAX('Signal Verification0'!AG663:AG863)-'Signal Verification0'!AG863)&lt;Constants!$B$15,ABS(MIN('Signal Verification0'!AG663:AG863)-'Signal Verification0'!AG863)&lt;Constants!$B$15),2,IF(D863&gt;0,1,0)),IF(D863&gt;0,1,0)),IF(ABS('Signal Verification1'!AG862)-ABS('Signal Verification0'!AG863)&gt;Constants!$B$14,IF(AND(ABS(MAX('Signal Verification1'!AG663:AG863)-'Signal Verification1'!AG863)&lt;Constants!$B$15,ABS(MIN('Signal Verification1'!AG663:AG863)-'Signal Verification1'!AG863)&lt;Constants!$B$15),2,IF(D863&gt;0,1,0)),IF(D863&gt;0,1,0))),IF(D863&gt;0,1,0))</f>
        <v>2</v>
      </c>
      <c r="D863">
        <f>IF(C862=2,ROUND(5*1000/Constants!$B$11,0),IF(D862&gt;0,D862-1,0))</f>
        <v>100</v>
      </c>
      <c r="E863">
        <f>IF(COUNTIF($D$3:D863,2)&gt;(Constants!$B$16*(1000/150)),2,0)</f>
        <v>0</v>
      </c>
      <c r="F863">
        <f t="shared" si="13"/>
        <v>0</v>
      </c>
      <c r="G863">
        <f>IF(ABS('Signal Verification0'!AT863-'Signal Verification1'!AT863)&gt;Constants!$B$17,2,IF(H863&gt;0,1,0))</f>
        <v>2</v>
      </c>
      <c r="H863">
        <f>IF(G862=2,ROUND(Constants!$B$18*(1000/150),0),IF(H862&gt;0,H862-1,0))</f>
        <v>7</v>
      </c>
    </row>
    <row r="864" spans="1:8">
      <c r="A864">
        <v>861</v>
      </c>
      <c r="B864">
        <f>IF(SIGN('Signal Verification0'!AQ864)=SIGN('Signal Verification1'!AQ864),IF(COUNTIF(B857:B863,2)&gt;0,1,0),2)</f>
        <v>0</v>
      </c>
      <c r="C864">
        <f>IF(AND(ABS('Signal Verification0'!AG864)&gt;0,ABS('Signal Verification1'!AG864)&gt;0),IF('Signal Verification0'!AG864&gt;'Signal Verification1'!AG864,IF(ABS('Signal Verification0'!AG863)-ABS('Signal Verification1'!AG864)&gt;Constants!$B$14,IF(AND(ABS(MAX('Signal Verification0'!AG664:AG864)-'Signal Verification0'!AG864)&lt;Constants!$B$15,ABS(MIN('Signal Verification0'!AG664:AG864)-'Signal Verification0'!AG864)&lt;Constants!$B$15),2,IF(D864&gt;0,1,0)),IF(D864&gt;0,1,0)),IF(ABS('Signal Verification1'!AG863)-ABS('Signal Verification0'!AG864)&gt;Constants!$B$14,IF(AND(ABS(MAX('Signal Verification1'!AG664:AG864)-'Signal Verification1'!AG864)&lt;Constants!$B$15,ABS(MIN('Signal Verification1'!AG664:AG864)-'Signal Verification1'!AG864)&lt;Constants!$B$15),2,IF(D864&gt;0,1,0)),IF(D864&gt;0,1,0))),IF(D864&gt;0,1,0))</f>
        <v>2</v>
      </c>
      <c r="D864">
        <f>IF(C863=2,ROUND(5*1000/Constants!$B$11,0),IF(D863&gt;0,D863-1,0))</f>
        <v>100</v>
      </c>
      <c r="E864">
        <f>IF(COUNTIF($D$3:D864,2)&gt;(Constants!$B$16*(1000/150)),2,0)</f>
        <v>0</v>
      </c>
      <c r="F864">
        <f t="shared" si="13"/>
        <v>0</v>
      </c>
      <c r="G864">
        <f>IF(ABS('Signal Verification0'!AT864-'Signal Verification1'!AT864)&gt;Constants!$B$17,2,IF(H864&gt;0,1,0))</f>
        <v>2</v>
      </c>
      <c r="H864">
        <f>IF(G863=2,ROUND(Constants!$B$18*(1000/150),0),IF(H863&gt;0,H863-1,0))</f>
        <v>7</v>
      </c>
    </row>
    <row r="865" spans="1:8">
      <c r="A865">
        <v>862</v>
      </c>
      <c r="B865">
        <f>IF(SIGN('Signal Verification0'!AQ865)=SIGN('Signal Verification1'!AQ865),IF(COUNTIF(B858:B864,2)&gt;0,1,0),2)</f>
        <v>0</v>
      </c>
      <c r="C865">
        <f>IF(AND(ABS('Signal Verification0'!AG865)&gt;0,ABS('Signal Verification1'!AG865)&gt;0),IF('Signal Verification0'!AG865&gt;'Signal Verification1'!AG865,IF(ABS('Signal Verification0'!AG864)-ABS('Signal Verification1'!AG865)&gt;Constants!$B$14,IF(AND(ABS(MAX('Signal Verification0'!AG665:AG865)-'Signal Verification0'!AG865)&lt;Constants!$B$15,ABS(MIN('Signal Verification0'!AG665:AG865)-'Signal Verification0'!AG865)&lt;Constants!$B$15),2,IF(D865&gt;0,1,0)),IF(D865&gt;0,1,0)),IF(ABS('Signal Verification1'!AG864)-ABS('Signal Verification0'!AG865)&gt;Constants!$B$14,IF(AND(ABS(MAX('Signal Verification1'!AG665:AG865)-'Signal Verification1'!AG865)&lt;Constants!$B$15,ABS(MIN('Signal Verification1'!AG665:AG865)-'Signal Verification1'!AG865)&lt;Constants!$B$15),2,IF(D865&gt;0,1,0)),IF(D865&gt;0,1,0))),IF(D865&gt;0,1,0))</f>
        <v>2</v>
      </c>
      <c r="D865">
        <f>IF(C864=2,ROUND(5*1000/Constants!$B$11,0),IF(D864&gt;0,D864-1,0))</f>
        <v>100</v>
      </c>
      <c r="E865">
        <f>IF(COUNTIF($D$3:D865,2)&gt;(Constants!$B$16*(1000/150)),2,0)</f>
        <v>0</v>
      </c>
      <c r="F865">
        <f t="shared" si="13"/>
        <v>0</v>
      </c>
      <c r="G865">
        <f>IF(ABS('Signal Verification0'!AT865-'Signal Verification1'!AT865)&gt;Constants!$B$17,2,IF(H865&gt;0,1,0))</f>
        <v>2</v>
      </c>
      <c r="H865">
        <f>IF(G864=2,ROUND(Constants!$B$18*(1000/150),0),IF(H864&gt;0,H864-1,0))</f>
        <v>7</v>
      </c>
    </row>
    <row r="866" spans="1:8">
      <c r="A866">
        <v>863</v>
      </c>
      <c r="B866">
        <f>IF(SIGN('Signal Verification0'!AQ866)=SIGN('Signal Verification1'!AQ866),IF(COUNTIF(B859:B865,2)&gt;0,1,0),2)</f>
        <v>0</v>
      </c>
      <c r="C866">
        <f>IF(AND(ABS('Signal Verification0'!AG866)&gt;0,ABS('Signal Verification1'!AG866)&gt;0),IF('Signal Verification0'!AG866&gt;'Signal Verification1'!AG866,IF(ABS('Signal Verification0'!AG865)-ABS('Signal Verification1'!AG866)&gt;Constants!$B$14,IF(AND(ABS(MAX('Signal Verification0'!AG666:AG866)-'Signal Verification0'!AG866)&lt;Constants!$B$15,ABS(MIN('Signal Verification0'!AG666:AG866)-'Signal Verification0'!AG866)&lt;Constants!$B$15),2,IF(D866&gt;0,1,0)),IF(D866&gt;0,1,0)),IF(ABS('Signal Verification1'!AG865)-ABS('Signal Verification0'!AG866)&gt;Constants!$B$14,IF(AND(ABS(MAX('Signal Verification1'!AG666:AG866)-'Signal Verification1'!AG866)&lt;Constants!$B$15,ABS(MIN('Signal Verification1'!AG666:AG866)-'Signal Verification1'!AG866)&lt;Constants!$B$15),2,IF(D866&gt;0,1,0)),IF(D866&gt;0,1,0))),IF(D866&gt;0,1,0))</f>
        <v>2</v>
      </c>
      <c r="D866">
        <f>IF(C865=2,ROUND(5*1000/Constants!$B$11,0),IF(D865&gt;0,D865-1,0))</f>
        <v>100</v>
      </c>
      <c r="E866">
        <f>IF(COUNTIF($D$3:D866,2)&gt;(Constants!$B$16*(1000/150)),2,0)</f>
        <v>0</v>
      </c>
      <c r="F866">
        <f t="shared" si="13"/>
        <v>0</v>
      </c>
      <c r="G866">
        <f>IF(ABS('Signal Verification0'!AT866-'Signal Verification1'!AT866)&gt;Constants!$B$17,2,IF(H866&gt;0,1,0))</f>
        <v>2</v>
      </c>
      <c r="H866">
        <f>IF(G865=2,ROUND(Constants!$B$18*(1000/150),0),IF(H865&gt;0,H865-1,0))</f>
        <v>7</v>
      </c>
    </row>
    <row r="867" spans="1:8">
      <c r="A867">
        <v>864</v>
      </c>
      <c r="B867">
        <f>IF(SIGN('Signal Verification0'!AQ867)=SIGN('Signal Verification1'!AQ867),IF(COUNTIF(B860:B866,2)&gt;0,1,0),2)</f>
        <v>0</v>
      </c>
      <c r="C867">
        <f>IF(AND(ABS('Signal Verification0'!AG867)&gt;0,ABS('Signal Verification1'!AG867)&gt;0),IF('Signal Verification0'!AG867&gt;'Signal Verification1'!AG867,IF(ABS('Signal Verification0'!AG866)-ABS('Signal Verification1'!AG867)&gt;Constants!$B$14,IF(AND(ABS(MAX('Signal Verification0'!AG667:AG867)-'Signal Verification0'!AG867)&lt;Constants!$B$15,ABS(MIN('Signal Verification0'!AG667:AG867)-'Signal Verification0'!AG867)&lt;Constants!$B$15),2,IF(D867&gt;0,1,0)),IF(D867&gt;0,1,0)),IF(ABS('Signal Verification1'!AG866)-ABS('Signal Verification0'!AG867)&gt;Constants!$B$14,IF(AND(ABS(MAX('Signal Verification1'!AG667:AG867)-'Signal Verification1'!AG867)&lt;Constants!$B$15,ABS(MIN('Signal Verification1'!AG667:AG867)-'Signal Verification1'!AG867)&lt;Constants!$B$15),2,IF(D867&gt;0,1,0)),IF(D867&gt;0,1,0))),IF(D867&gt;0,1,0))</f>
        <v>2</v>
      </c>
      <c r="D867">
        <f>IF(C866=2,ROUND(5*1000/Constants!$B$11,0),IF(D866&gt;0,D866-1,0))</f>
        <v>100</v>
      </c>
      <c r="E867">
        <f>IF(COUNTIF($D$3:D867,2)&gt;(Constants!$B$16*(1000/150)),2,0)</f>
        <v>0</v>
      </c>
      <c r="F867">
        <f t="shared" si="13"/>
        <v>0</v>
      </c>
      <c r="G867">
        <f>IF(ABS('Signal Verification0'!AT867-'Signal Verification1'!AT867)&gt;Constants!$B$17,2,IF(H867&gt;0,1,0))</f>
        <v>2</v>
      </c>
      <c r="H867">
        <f>IF(G866=2,ROUND(Constants!$B$18*(1000/150),0),IF(H866&gt;0,H866-1,0))</f>
        <v>7</v>
      </c>
    </row>
    <row r="868" spans="1:8">
      <c r="A868">
        <v>865</v>
      </c>
      <c r="B868">
        <f>IF(SIGN('Signal Verification0'!AQ868)=SIGN('Signal Verification1'!AQ868),IF(COUNTIF(B861:B867,2)&gt;0,1,0),2)</f>
        <v>0</v>
      </c>
      <c r="C868">
        <f>IF(AND(ABS('Signal Verification0'!AG868)&gt;0,ABS('Signal Verification1'!AG868)&gt;0),IF('Signal Verification0'!AG868&gt;'Signal Verification1'!AG868,IF(ABS('Signal Verification0'!AG867)-ABS('Signal Verification1'!AG868)&gt;Constants!$B$14,IF(AND(ABS(MAX('Signal Verification0'!AG668:AG868)-'Signal Verification0'!AG868)&lt;Constants!$B$15,ABS(MIN('Signal Verification0'!AG668:AG868)-'Signal Verification0'!AG868)&lt;Constants!$B$15),2,IF(D868&gt;0,1,0)),IF(D868&gt;0,1,0)),IF(ABS('Signal Verification1'!AG867)-ABS('Signal Verification0'!AG868)&gt;Constants!$B$14,IF(AND(ABS(MAX('Signal Verification1'!AG668:AG868)-'Signal Verification1'!AG868)&lt;Constants!$B$15,ABS(MIN('Signal Verification1'!AG668:AG868)-'Signal Verification1'!AG868)&lt;Constants!$B$15),2,IF(D868&gt;0,1,0)),IF(D868&gt;0,1,0))),IF(D868&gt;0,1,0))</f>
        <v>2</v>
      </c>
      <c r="D868">
        <f>IF(C867=2,ROUND(5*1000/Constants!$B$11,0),IF(D867&gt;0,D867-1,0))</f>
        <v>100</v>
      </c>
      <c r="E868">
        <f>IF(COUNTIF($D$3:D868,2)&gt;(Constants!$B$16*(1000/150)),2,0)</f>
        <v>0</v>
      </c>
      <c r="F868">
        <f t="shared" si="13"/>
        <v>0</v>
      </c>
      <c r="G868">
        <f>IF(ABS('Signal Verification0'!AT868-'Signal Verification1'!AT868)&gt;Constants!$B$17,2,IF(H868&gt;0,1,0))</f>
        <v>2</v>
      </c>
      <c r="H868">
        <f>IF(G867=2,ROUND(Constants!$B$18*(1000/150),0),IF(H867&gt;0,H867-1,0))</f>
        <v>7</v>
      </c>
    </row>
    <row r="869" spans="1:8">
      <c r="A869">
        <v>866</v>
      </c>
      <c r="B869">
        <f>IF(SIGN('Signal Verification0'!AQ869)=SIGN('Signal Verification1'!AQ869),IF(COUNTIF(B862:B868,2)&gt;0,1,0),2)</f>
        <v>0</v>
      </c>
      <c r="C869">
        <f>IF(AND(ABS('Signal Verification0'!AG869)&gt;0,ABS('Signal Verification1'!AG869)&gt;0),IF('Signal Verification0'!AG869&gt;'Signal Verification1'!AG869,IF(ABS('Signal Verification0'!AG868)-ABS('Signal Verification1'!AG869)&gt;Constants!$B$14,IF(AND(ABS(MAX('Signal Verification0'!AG669:AG869)-'Signal Verification0'!AG869)&lt;Constants!$B$15,ABS(MIN('Signal Verification0'!AG669:AG869)-'Signal Verification0'!AG869)&lt;Constants!$B$15),2,IF(D869&gt;0,1,0)),IF(D869&gt;0,1,0)),IF(ABS('Signal Verification1'!AG868)-ABS('Signal Verification0'!AG869)&gt;Constants!$B$14,IF(AND(ABS(MAX('Signal Verification1'!AG669:AG869)-'Signal Verification1'!AG869)&lt;Constants!$B$15,ABS(MIN('Signal Verification1'!AG669:AG869)-'Signal Verification1'!AG869)&lt;Constants!$B$15),2,IF(D869&gt;0,1,0)),IF(D869&gt;0,1,0))),IF(D869&gt;0,1,0))</f>
        <v>2</v>
      </c>
      <c r="D869">
        <f>IF(C868=2,ROUND(5*1000/Constants!$B$11,0),IF(D868&gt;0,D868-1,0))</f>
        <v>100</v>
      </c>
      <c r="E869">
        <f>IF(COUNTIF($D$3:D869,2)&gt;(Constants!$B$16*(1000/150)),2,0)</f>
        <v>0</v>
      </c>
      <c r="F869">
        <f t="shared" si="13"/>
        <v>0</v>
      </c>
      <c r="G869">
        <f>IF(ABS('Signal Verification0'!AT869-'Signal Verification1'!AT869)&gt;Constants!$B$17,2,IF(H869&gt;0,1,0))</f>
        <v>2</v>
      </c>
      <c r="H869">
        <f>IF(G868=2,ROUND(Constants!$B$18*(1000/150),0),IF(H868&gt;0,H868-1,0))</f>
        <v>7</v>
      </c>
    </row>
    <row r="870" spans="1:8">
      <c r="A870">
        <v>867</v>
      </c>
      <c r="B870">
        <f>IF(SIGN('Signal Verification0'!AQ870)=SIGN('Signal Verification1'!AQ870),IF(COUNTIF(B863:B869,2)&gt;0,1,0),2)</f>
        <v>0</v>
      </c>
      <c r="C870">
        <f>IF(AND(ABS('Signal Verification0'!AG870)&gt;0,ABS('Signal Verification1'!AG870)&gt;0),IF('Signal Verification0'!AG870&gt;'Signal Verification1'!AG870,IF(ABS('Signal Verification0'!AG869)-ABS('Signal Verification1'!AG870)&gt;Constants!$B$14,IF(AND(ABS(MAX('Signal Verification0'!AG670:AG870)-'Signal Verification0'!AG870)&lt;Constants!$B$15,ABS(MIN('Signal Verification0'!AG670:AG870)-'Signal Verification0'!AG870)&lt;Constants!$B$15),2,IF(D870&gt;0,1,0)),IF(D870&gt;0,1,0)),IF(ABS('Signal Verification1'!AG869)-ABS('Signal Verification0'!AG870)&gt;Constants!$B$14,IF(AND(ABS(MAX('Signal Verification1'!AG670:AG870)-'Signal Verification1'!AG870)&lt;Constants!$B$15,ABS(MIN('Signal Verification1'!AG670:AG870)-'Signal Verification1'!AG870)&lt;Constants!$B$15),2,IF(D870&gt;0,1,0)),IF(D870&gt;0,1,0))),IF(D870&gt;0,1,0))</f>
        <v>2</v>
      </c>
      <c r="D870">
        <f>IF(C869=2,ROUND(5*1000/Constants!$B$11,0),IF(D869&gt;0,D869-1,0))</f>
        <v>100</v>
      </c>
      <c r="E870">
        <f>IF(COUNTIF($D$3:D870,2)&gt;(Constants!$B$16*(1000/150)),2,0)</f>
        <v>0</v>
      </c>
      <c r="F870">
        <f t="shared" si="13"/>
        <v>0</v>
      </c>
      <c r="G870">
        <f>IF(ABS('Signal Verification0'!AT870-'Signal Verification1'!AT870)&gt;Constants!$B$17,2,IF(H870&gt;0,1,0))</f>
        <v>2</v>
      </c>
      <c r="H870">
        <f>IF(G869=2,ROUND(Constants!$B$18*(1000/150),0),IF(H869&gt;0,H869-1,0))</f>
        <v>7</v>
      </c>
    </row>
    <row r="871" spans="1:8">
      <c r="A871">
        <v>868</v>
      </c>
      <c r="B871">
        <f>IF(SIGN('Signal Verification0'!AQ871)=SIGN('Signal Verification1'!AQ871),IF(COUNTIF(B864:B870,2)&gt;0,1,0),2)</f>
        <v>0</v>
      </c>
      <c r="C871">
        <f>IF(AND(ABS('Signal Verification0'!AG871)&gt;0,ABS('Signal Verification1'!AG871)&gt;0),IF('Signal Verification0'!AG871&gt;'Signal Verification1'!AG871,IF(ABS('Signal Verification0'!AG870)-ABS('Signal Verification1'!AG871)&gt;Constants!$B$14,IF(AND(ABS(MAX('Signal Verification0'!AG671:AG871)-'Signal Verification0'!AG871)&lt;Constants!$B$15,ABS(MIN('Signal Verification0'!AG671:AG871)-'Signal Verification0'!AG871)&lt;Constants!$B$15),2,IF(D871&gt;0,1,0)),IF(D871&gt;0,1,0)),IF(ABS('Signal Verification1'!AG870)-ABS('Signal Verification0'!AG871)&gt;Constants!$B$14,IF(AND(ABS(MAX('Signal Verification1'!AG671:AG871)-'Signal Verification1'!AG871)&lt;Constants!$B$15,ABS(MIN('Signal Verification1'!AG671:AG871)-'Signal Verification1'!AG871)&lt;Constants!$B$15),2,IF(D871&gt;0,1,0)),IF(D871&gt;0,1,0))),IF(D871&gt;0,1,0))</f>
        <v>2</v>
      </c>
      <c r="D871">
        <f>IF(C870=2,ROUND(5*1000/Constants!$B$11,0),IF(D870&gt;0,D870-1,0))</f>
        <v>100</v>
      </c>
      <c r="E871">
        <f>IF(COUNTIF($D$3:D871,2)&gt;(Constants!$B$16*(1000/150)),2,0)</f>
        <v>0</v>
      </c>
      <c r="F871">
        <f t="shared" si="13"/>
        <v>0</v>
      </c>
      <c r="G871">
        <f>IF(ABS('Signal Verification0'!AT871-'Signal Verification1'!AT871)&gt;Constants!$B$17,2,IF(H871&gt;0,1,0))</f>
        <v>2</v>
      </c>
      <c r="H871">
        <f>IF(G870=2,ROUND(Constants!$B$18*(1000/150),0),IF(H870&gt;0,H870-1,0))</f>
        <v>7</v>
      </c>
    </row>
    <row r="872" spans="1:8">
      <c r="A872">
        <v>869</v>
      </c>
      <c r="B872">
        <f>IF(SIGN('Signal Verification0'!AQ872)=SIGN('Signal Verification1'!AQ872),IF(COUNTIF(B865:B871,2)&gt;0,1,0),2)</f>
        <v>0</v>
      </c>
      <c r="C872">
        <f>IF(AND(ABS('Signal Verification0'!AG872)&gt;0,ABS('Signal Verification1'!AG872)&gt;0),IF('Signal Verification0'!AG872&gt;'Signal Verification1'!AG872,IF(ABS('Signal Verification0'!AG871)-ABS('Signal Verification1'!AG872)&gt;Constants!$B$14,IF(AND(ABS(MAX('Signal Verification0'!AG672:AG872)-'Signal Verification0'!AG872)&lt;Constants!$B$15,ABS(MIN('Signal Verification0'!AG672:AG872)-'Signal Verification0'!AG872)&lt;Constants!$B$15),2,IF(D872&gt;0,1,0)),IF(D872&gt;0,1,0)),IF(ABS('Signal Verification1'!AG871)-ABS('Signal Verification0'!AG872)&gt;Constants!$B$14,IF(AND(ABS(MAX('Signal Verification1'!AG672:AG872)-'Signal Verification1'!AG872)&lt;Constants!$B$15,ABS(MIN('Signal Verification1'!AG672:AG872)-'Signal Verification1'!AG872)&lt;Constants!$B$15),2,IF(D872&gt;0,1,0)),IF(D872&gt;0,1,0))),IF(D872&gt;0,1,0))</f>
        <v>2</v>
      </c>
      <c r="D872">
        <f>IF(C871=2,ROUND(5*1000/Constants!$B$11,0),IF(D871&gt;0,D871-1,0))</f>
        <v>100</v>
      </c>
      <c r="E872">
        <f>IF(COUNTIF($D$3:D872,2)&gt;(Constants!$B$16*(1000/150)),2,0)</f>
        <v>0</v>
      </c>
      <c r="F872">
        <f t="shared" si="13"/>
        <v>0</v>
      </c>
      <c r="G872">
        <f>IF(ABS('Signal Verification0'!AT872-'Signal Verification1'!AT872)&gt;Constants!$B$17,2,IF(H872&gt;0,1,0))</f>
        <v>2</v>
      </c>
      <c r="H872">
        <f>IF(G871=2,ROUND(Constants!$B$18*(1000/150),0),IF(H871&gt;0,H871-1,0))</f>
        <v>7</v>
      </c>
    </row>
    <row r="873" spans="1:8">
      <c r="A873">
        <v>870</v>
      </c>
      <c r="B873">
        <f>IF(SIGN('Signal Verification0'!AQ873)=SIGN('Signal Verification1'!AQ873),IF(COUNTIF(B866:B872,2)&gt;0,1,0),2)</f>
        <v>0</v>
      </c>
      <c r="C873">
        <f>IF(AND(ABS('Signal Verification0'!AG873)&gt;0,ABS('Signal Verification1'!AG873)&gt;0),IF('Signal Verification0'!AG873&gt;'Signal Verification1'!AG873,IF(ABS('Signal Verification0'!AG872)-ABS('Signal Verification1'!AG873)&gt;Constants!$B$14,IF(AND(ABS(MAX('Signal Verification0'!AG673:AG873)-'Signal Verification0'!AG873)&lt;Constants!$B$15,ABS(MIN('Signal Verification0'!AG673:AG873)-'Signal Verification0'!AG873)&lt;Constants!$B$15),2,IF(D873&gt;0,1,0)),IF(D873&gt;0,1,0)),IF(ABS('Signal Verification1'!AG872)-ABS('Signal Verification0'!AG873)&gt;Constants!$B$14,IF(AND(ABS(MAX('Signal Verification1'!AG673:AG873)-'Signal Verification1'!AG873)&lt;Constants!$B$15,ABS(MIN('Signal Verification1'!AG673:AG873)-'Signal Verification1'!AG873)&lt;Constants!$B$15),2,IF(D873&gt;0,1,0)),IF(D873&gt;0,1,0))),IF(D873&gt;0,1,0))</f>
        <v>2</v>
      </c>
      <c r="D873">
        <f>IF(C872=2,ROUND(5*1000/Constants!$B$11,0),IF(D872&gt;0,D872-1,0))</f>
        <v>100</v>
      </c>
      <c r="E873">
        <f>IF(COUNTIF($D$3:D873,2)&gt;(Constants!$B$16*(1000/150)),2,0)</f>
        <v>0</v>
      </c>
      <c r="F873">
        <f t="shared" si="13"/>
        <v>0</v>
      </c>
      <c r="G873">
        <f>IF(ABS('Signal Verification0'!AT873-'Signal Verification1'!AT873)&gt;Constants!$B$17,2,IF(H873&gt;0,1,0))</f>
        <v>2</v>
      </c>
      <c r="H873">
        <f>IF(G872=2,ROUND(Constants!$B$18*(1000/150),0),IF(H872&gt;0,H872-1,0))</f>
        <v>7</v>
      </c>
    </row>
    <row r="874" spans="1:8">
      <c r="A874">
        <v>871</v>
      </c>
      <c r="B874">
        <f>IF(SIGN('Signal Verification0'!AQ874)=SIGN('Signal Verification1'!AQ874),IF(COUNTIF(B867:B873,2)&gt;0,1,0),2)</f>
        <v>0</v>
      </c>
      <c r="C874">
        <f>IF(AND(ABS('Signal Verification0'!AG874)&gt;0,ABS('Signal Verification1'!AG874)&gt;0),IF('Signal Verification0'!AG874&gt;'Signal Verification1'!AG874,IF(ABS('Signal Verification0'!AG873)-ABS('Signal Verification1'!AG874)&gt;Constants!$B$14,IF(AND(ABS(MAX('Signal Verification0'!AG674:AG874)-'Signal Verification0'!AG874)&lt;Constants!$B$15,ABS(MIN('Signal Verification0'!AG674:AG874)-'Signal Verification0'!AG874)&lt;Constants!$B$15),2,IF(D874&gt;0,1,0)),IF(D874&gt;0,1,0)),IF(ABS('Signal Verification1'!AG873)-ABS('Signal Verification0'!AG874)&gt;Constants!$B$14,IF(AND(ABS(MAX('Signal Verification1'!AG674:AG874)-'Signal Verification1'!AG874)&lt;Constants!$B$15,ABS(MIN('Signal Verification1'!AG674:AG874)-'Signal Verification1'!AG874)&lt;Constants!$B$15),2,IF(D874&gt;0,1,0)),IF(D874&gt;0,1,0))),IF(D874&gt;0,1,0))</f>
        <v>2</v>
      </c>
      <c r="D874">
        <f>IF(C873=2,ROUND(5*1000/Constants!$B$11,0),IF(D873&gt;0,D873-1,0))</f>
        <v>100</v>
      </c>
      <c r="E874">
        <f>IF(COUNTIF($D$3:D874,2)&gt;(Constants!$B$16*(1000/150)),2,0)</f>
        <v>0</v>
      </c>
      <c r="F874">
        <f t="shared" si="13"/>
        <v>0</v>
      </c>
      <c r="G874">
        <f>IF(ABS('Signal Verification0'!AT874-'Signal Verification1'!AT874)&gt;Constants!$B$17,2,IF(H874&gt;0,1,0))</f>
        <v>2</v>
      </c>
      <c r="H874">
        <f>IF(G873=2,ROUND(Constants!$B$18*(1000/150),0),IF(H873&gt;0,H873-1,0))</f>
        <v>7</v>
      </c>
    </row>
    <row r="875" spans="1:8">
      <c r="A875">
        <v>872</v>
      </c>
      <c r="B875">
        <f>IF(SIGN('Signal Verification0'!AQ875)=SIGN('Signal Verification1'!AQ875),IF(COUNTIF(B868:B874,2)&gt;0,1,0),2)</f>
        <v>0</v>
      </c>
      <c r="C875">
        <f>IF(AND(ABS('Signal Verification0'!AG875)&gt;0,ABS('Signal Verification1'!AG875)&gt;0),IF('Signal Verification0'!AG875&gt;'Signal Verification1'!AG875,IF(ABS('Signal Verification0'!AG874)-ABS('Signal Verification1'!AG875)&gt;Constants!$B$14,IF(AND(ABS(MAX('Signal Verification0'!AG675:AG875)-'Signal Verification0'!AG875)&lt;Constants!$B$15,ABS(MIN('Signal Verification0'!AG675:AG875)-'Signal Verification0'!AG875)&lt;Constants!$B$15),2,IF(D875&gt;0,1,0)),IF(D875&gt;0,1,0)),IF(ABS('Signal Verification1'!AG874)-ABS('Signal Verification0'!AG875)&gt;Constants!$B$14,IF(AND(ABS(MAX('Signal Verification1'!AG675:AG875)-'Signal Verification1'!AG875)&lt;Constants!$B$15,ABS(MIN('Signal Verification1'!AG675:AG875)-'Signal Verification1'!AG875)&lt;Constants!$B$15),2,IF(D875&gt;0,1,0)),IF(D875&gt;0,1,0))),IF(D875&gt;0,1,0))</f>
        <v>2</v>
      </c>
      <c r="D875">
        <f>IF(C874=2,ROUND(5*1000/Constants!$B$11,0),IF(D874&gt;0,D874-1,0))</f>
        <v>100</v>
      </c>
      <c r="E875">
        <f>IF(COUNTIF($D$3:D875,2)&gt;(Constants!$B$16*(1000/150)),2,0)</f>
        <v>0</v>
      </c>
      <c r="F875">
        <f t="shared" si="13"/>
        <v>0</v>
      </c>
      <c r="G875">
        <f>IF(ABS('Signal Verification0'!AT875-'Signal Verification1'!AT875)&gt;Constants!$B$17,2,IF(H875&gt;0,1,0))</f>
        <v>2</v>
      </c>
      <c r="H875">
        <f>IF(G874=2,ROUND(Constants!$B$18*(1000/150),0),IF(H874&gt;0,H874-1,0))</f>
        <v>7</v>
      </c>
    </row>
    <row r="876" spans="1:8">
      <c r="A876">
        <v>873</v>
      </c>
      <c r="B876">
        <f>IF(SIGN('Signal Verification0'!AQ876)=SIGN('Signal Verification1'!AQ876),IF(COUNTIF(B869:B875,2)&gt;0,1,0),2)</f>
        <v>0</v>
      </c>
      <c r="C876">
        <f>IF(AND(ABS('Signal Verification0'!AG876)&gt;0,ABS('Signal Verification1'!AG876)&gt;0),IF('Signal Verification0'!AG876&gt;'Signal Verification1'!AG876,IF(ABS('Signal Verification0'!AG875)-ABS('Signal Verification1'!AG876)&gt;Constants!$B$14,IF(AND(ABS(MAX('Signal Verification0'!AG676:AG876)-'Signal Verification0'!AG876)&lt;Constants!$B$15,ABS(MIN('Signal Verification0'!AG676:AG876)-'Signal Verification0'!AG876)&lt;Constants!$B$15),2,IF(D876&gt;0,1,0)),IF(D876&gt;0,1,0)),IF(ABS('Signal Verification1'!AG875)-ABS('Signal Verification0'!AG876)&gt;Constants!$B$14,IF(AND(ABS(MAX('Signal Verification1'!AG676:AG876)-'Signal Verification1'!AG876)&lt;Constants!$B$15,ABS(MIN('Signal Verification1'!AG676:AG876)-'Signal Verification1'!AG876)&lt;Constants!$B$15),2,IF(D876&gt;0,1,0)),IF(D876&gt;0,1,0))),IF(D876&gt;0,1,0))</f>
        <v>2</v>
      </c>
      <c r="D876">
        <f>IF(C875=2,ROUND(5*1000/Constants!$B$11,0),IF(D875&gt;0,D875-1,0))</f>
        <v>100</v>
      </c>
      <c r="E876">
        <f>IF(COUNTIF($D$3:D876,2)&gt;(Constants!$B$16*(1000/150)),2,0)</f>
        <v>0</v>
      </c>
      <c r="F876">
        <f t="shared" si="13"/>
        <v>0</v>
      </c>
      <c r="G876">
        <f>IF(ABS('Signal Verification0'!AT876-'Signal Verification1'!AT876)&gt;Constants!$B$17,2,IF(H876&gt;0,1,0))</f>
        <v>2</v>
      </c>
      <c r="H876">
        <f>IF(G875=2,ROUND(Constants!$B$18*(1000/150),0),IF(H875&gt;0,H875-1,0))</f>
        <v>7</v>
      </c>
    </row>
    <row r="877" spans="1:8">
      <c r="A877">
        <v>874</v>
      </c>
      <c r="B877">
        <f>IF(SIGN('Signal Verification0'!AQ877)=SIGN('Signal Verification1'!AQ877),IF(COUNTIF(B870:B876,2)&gt;0,1,0),2)</f>
        <v>0</v>
      </c>
      <c r="C877">
        <f>IF(AND(ABS('Signal Verification0'!AG877)&gt;0,ABS('Signal Verification1'!AG877)&gt;0),IF('Signal Verification0'!AG877&gt;'Signal Verification1'!AG877,IF(ABS('Signal Verification0'!AG876)-ABS('Signal Verification1'!AG877)&gt;Constants!$B$14,IF(AND(ABS(MAX('Signal Verification0'!AG677:AG877)-'Signal Verification0'!AG877)&lt;Constants!$B$15,ABS(MIN('Signal Verification0'!AG677:AG877)-'Signal Verification0'!AG877)&lt;Constants!$B$15),2,IF(D877&gt;0,1,0)),IF(D877&gt;0,1,0)),IF(ABS('Signal Verification1'!AG876)-ABS('Signal Verification0'!AG877)&gt;Constants!$B$14,IF(AND(ABS(MAX('Signal Verification1'!AG677:AG877)-'Signal Verification1'!AG877)&lt;Constants!$B$15,ABS(MIN('Signal Verification1'!AG677:AG877)-'Signal Verification1'!AG877)&lt;Constants!$B$15),2,IF(D877&gt;0,1,0)),IF(D877&gt;0,1,0))),IF(D877&gt;0,1,0))</f>
        <v>2</v>
      </c>
      <c r="D877">
        <f>IF(C876=2,ROUND(5*1000/Constants!$B$11,0),IF(D876&gt;0,D876-1,0))</f>
        <v>100</v>
      </c>
      <c r="E877">
        <f>IF(COUNTIF($D$3:D877,2)&gt;(Constants!$B$16*(1000/150)),2,0)</f>
        <v>0</v>
      </c>
      <c r="F877">
        <f t="shared" si="13"/>
        <v>0</v>
      </c>
      <c r="G877">
        <f>IF(ABS('Signal Verification0'!AT877-'Signal Verification1'!AT877)&gt;Constants!$B$17,2,IF(H877&gt;0,1,0))</f>
        <v>2</v>
      </c>
      <c r="H877">
        <f>IF(G876=2,ROUND(Constants!$B$18*(1000/150),0),IF(H876&gt;0,H876-1,0))</f>
        <v>7</v>
      </c>
    </row>
    <row r="878" spans="1:8">
      <c r="A878">
        <v>875</v>
      </c>
      <c r="B878">
        <f>IF(SIGN('Signal Verification0'!AQ878)=SIGN('Signal Verification1'!AQ878),IF(COUNTIF(B871:B877,2)&gt;0,1,0),2)</f>
        <v>0</v>
      </c>
      <c r="C878">
        <f>IF(AND(ABS('Signal Verification0'!AG878)&gt;0,ABS('Signal Verification1'!AG878)&gt;0),IF('Signal Verification0'!AG878&gt;'Signal Verification1'!AG878,IF(ABS('Signal Verification0'!AG877)-ABS('Signal Verification1'!AG878)&gt;Constants!$B$14,IF(AND(ABS(MAX('Signal Verification0'!AG678:AG878)-'Signal Verification0'!AG878)&lt;Constants!$B$15,ABS(MIN('Signal Verification0'!AG678:AG878)-'Signal Verification0'!AG878)&lt;Constants!$B$15),2,IF(D878&gt;0,1,0)),IF(D878&gt;0,1,0)),IF(ABS('Signal Verification1'!AG877)-ABS('Signal Verification0'!AG878)&gt;Constants!$B$14,IF(AND(ABS(MAX('Signal Verification1'!AG678:AG878)-'Signal Verification1'!AG878)&lt;Constants!$B$15,ABS(MIN('Signal Verification1'!AG678:AG878)-'Signal Verification1'!AG878)&lt;Constants!$B$15),2,IF(D878&gt;0,1,0)),IF(D878&gt;0,1,0))),IF(D878&gt;0,1,0))</f>
        <v>2</v>
      </c>
      <c r="D878">
        <f>IF(C877=2,ROUND(5*1000/Constants!$B$11,0),IF(D877&gt;0,D877-1,0))</f>
        <v>100</v>
      </c>
      <c r="E878">
        <f>IF(COUNTIF($D$3:D878,2)&gt;(Constants!$B$16*(1000/150)),2,0)</f>
        <v>0</v>
      </c>
      <c r="F878">
        <f t="shared" si="13"/>
        <v>0</v>
      </c>
      <c r="G878">
        <f>IF(ABS('Signal Verification0'!AT878-'Signal Verification1'!AT878)&gt;Constants!$B$17,2,IF(H878&gt;0,1,0))</f>
        <v>2</v>
      </c>
      <c r="H878">
        <f>IF(G877=2,ROUND(Constants!$B$18*(1000/150),0),IF(H877&gt;0,H877-1,0))</f>
        <v>7</v>
      </c>
    </row>
    <row r="879" spans="1:8">
      <c r="A879">
        <v>876</v>
      </c>
      <c r="B879">
        <f>IF(SIGN('Signal Verification0'!AQ879)=SIGN('Signal Verification1'!AQ879),IF(COUNTIF(B872:B878,2)&gt;0,1,0),2)</f>
        <v>0</v>
      </c>
      <c r="C879">
        <f>IF(AND(ABS('Signal Verification0'!AG879)&gt;0,ABS('Signal Verification1'!AG879)&gt;0),IF('Signal Verification0'!AG879&gt;'Signal Verification1'!AG879,IF(ABS('Signal Verification0'!AG878)-ABS('Signal Verification1'!AG879)&gt;Constants!$B$14,IF(AND(ABS(MAX('Signal Verification0'!AG679:AG879)-'Signal Verification0'!AG879)&lt;Constants!$B$15,ABS(MIN('Signal Verification0'!AG679:AG879)-'Signal Verification0'!AG879)&lt;Constants!$B$15),2,IF(D879&gt;0,1,0)),IF(D879&gt;0,1,0)),IF(ABS('Signal Verification1'!AG878)-ABS('Signal Verification0'!AG879)&gt;Constants!$B$14,IF(AND(ABS(MAX('Signal Verification1'!AG679:AG879)-'Signal Verification1'!AG879)&lt;Constants!$B$15,ABS(MIN('Signal Verification1'!AG679:AG879)-'Signal Verification1'!AG879)&lt;Constants!$B$15),2,IF(D879&gt;0,1,0)),IF(D879&gt;0,1,0))),IF(D879&gt;0,1,0))</f>
        <v>2</v>
      </c>
      <c r="D879">
        <f>IF(C878=2,ROUND(5*1000/Constants!$B$11,0),IF(D878&gt;0,D878-1,0))</f>
        <v>100</v>
      </c>
      <c r="E879">
        <f>IF(COUNTIF($D$3:D879,2)&gt;(Constants!$B$16*(1000/150)),2,0)</f>
        <v>0</v>
      </c>
      <c r="F879">
        <f t="shared" si="13"/>
        <v>0</v>
      </c>
      <c r="G879">
        <f>IF(ABS('Signal Verification0'!AT879-'Signal Verification1'!AT879)&gt;Constants!$B$17,2,IF(H879&gt;0,1,0))</f>
        <v>2</v>
      </c>
      <c r="H879">
        <f>IF(G878=2,ROUND(Constants!$B$18*(1000/150),0),IF(H878&gt;0,H878-1,0))</f>
        <v>7</v>
      </c>
    </row>
    <row r="880" spans="1:8">
      <c r="A880">
        <v>877</v>
      </c>
      <c r="B880">
        <f>IF(SIGN('Signal Verification0'!AQ880)=SIGN('Signal Verification1'!AQ880),IF(COUNTIF(B873:B879,2)&gt;0,1,0),2)</f>
        <v>0</v>
      </c>
      <c r="C880">
        <f>IF(AND(ABS('Signal Verification0'!AG880)&gt;0,ABS('Signal Verification1'!AG880)&gt;0),IF('Signal Verification0'!AG880&gt;'Signal Verification1'!AG880,IF(ABS('Signal Verification0'!AG879)-ABS('Signal Verification1'!AG880)&gt;Constants!$B$14,IF(AND(ABS(MAX('Signal Verification0'!AG680:AG880)-'Signal Verification0'!AG880)&lt;Constants!$B$15,ABS(MIN('Signal Verification0'!AG680:AG880)-'Signal Verification0'!AG880)&lt;Constants!$B$15),2,IF(D880&gt;0,1,0)),IF(D880&gt;0,1,0)),IF(ABS('Signal Verification1'!AG879)-ABS('Signal Verification0'!AG880)&gt;Constants!$B$14,IF(AND(ABS(MAX('Signal Verification1'!AG680:AG880)-'Signal Verification1'!AG880)&lt;Constants!$B$15,ABS(MIN('Signal Verification1'!AG680:AG880)-'Signal Verification1'!AG880)&lt;Constants!$B$15),2,IF(D880&gt;0,1,0)),IF(D880&gt;0,1,0))),IF(D880&gt;0,1,0))</f>
        <v>2</v>
      </c>
      <c r="D880">
        <f>IF(C879=2,ROUND(5*1000/Constants!$B$11,0),IF(D879&gt;0,D879-1,0))</f>
        <v>100</v>
      </c>
      <c r="E880">
        <f>IF(COUNTIF($D$3:D880,2)&gt;(Constants!$B$16*(1000/150)),2,0)</f>
        <v>0</v>
      </c>
      <c r="F880">
        <f t="shared" si="13"/>
        <v>0</v>
      </c>
      <c r="G880">
        <f>IF(ABS('Signal Verification0'!AT880-'Signal Verification1'!AT880)&gt;Constants!$B$17,2,IF(H880&gt;0,1,0))</f>
        <v>2</v>
      </c>
      <c r="H880">
        <f>IF(G879=2,ROUND(Constants!$B$18*(1000/150),0),IF(H879&gt;0,H879-1,0))</f>
        <v>7</v>
      </c>
    </row>
    <row r="881" spans="1:8">
      <c r="A881">
        <v>878</v>
      </c>
      <c r="B881">
        <f>IF(SIGN('Signal Verification0'!AQ881)=SIGN('Signal Verification1'!AQ881),IF(COUNTIF(B874:B880,2)&gt;0,1,0),2)</f>
        <v>0</v>
      </c>
      <c r="C881">
        <f>IF(AND(ABS('Signal Verification0'!AG881)&gt;0,ABS('Signal Verification1'!AG881)&gt;0),IF('Signal Verification0'!AG881&gt;'Signal Verification1'!AG881,IF(ABS('Signal Verification0'!AG880)-ABS('Signal Verification1'!AG881)&gt;Constants!$B$14,IF(AND(ABS(MAX('Signal Verification0'!AG681:AG881)-'Signal Verification0'!AG881)&lt;Constants!$B$15,ABS(MIN('Signal Verification0'!AG681:AG881)-'Signal Verification0'!AG881)&lt;Constants!$B$15),2,IF(D881&gt;0,1,0)),IF(D881&gt;0,1,0)),IF(ABS('Signal Verification1'!AG880)-ABS('Signal Verification0'!AG881)&gt;Constants!$B$14,IF(AND(ABS(MAX('Signal Verification1'!AG681:AG881)-'Signal Verification1'!AG881)&lt;Constants!$B$15,ABS(MIN('Signal Verification1'!AG681:AG881)-'Signal Verification1'!AG881)&lt;Constants!$B$15),2,IF(D881&gt;0,1,0)),IF(D881&gt;0,1,0))),IF(D881&gt;0,1,0))</f>
        <v>2</v>
      </c>
      <c r="D881">
        <f>IF(C880=2,ROUND(5*1000/Constants!$B$11,0),IF(D880&gt;0,D880-1,0))</f>
        <v>100</v>
      </c>
      <c r="E881">
        <f>IF(COUNTIF($D$3:D881,2)&gt;(Constants!$B$16*(1000/150)),2,0)</f>
        <v>0</v>
      </c>
      <c r="F881">
        <f t="shared" si="13"/>
        <v>0</v>
      </c>
      <c r="G881">
        <f>IF(ABS('Signal Verification0'!AT881-'Signal Verification1'!AT881)&gt;Constants!$B$17,2,IF(H881&gt;0,1,0))</f>
        <v>2</v>
      </c>
      <c r="H881">
        <f>IF(G880=2,ROUND(Constants!$B$18*(1000/150),0),IF(H880&gt;0,H880-1,0))</f>
        <v>7</v>
      </c>
    </row>
    <row r="882" spans="1:8">
      <c r="A882">
        <v>879</v>
      </c>
      <c r="B882">
        <f>IF(SIGN('Signal Verification0'!AQ882)=SIGN('Signal Verification1'!AQ882),IF(COUNTIF(B875:B881,2)&gt;0,1,0),2)</f>
        <v>0</v>
      </c>
      <c r="C882">
        <f>IF(AND(ABS('Signal Verification0'!AG882)&gt;0,ABS('Signal Verification1'!AG882)&gt;0),IF('Signal Verification0'!AG882&gt;'Signal Verification1'!AG882,IF(ABS('Signal Verification0'!AG881)-ABS('Signal Verification1'!AG882)&gt;Constants!$B$14,IF(AND(ABS(MAX('Signal Verification0'!AG682:AG882)-'Signal Verification0'!AG882)&lt;Constants!$B$15,ABS(MIN('Signal Verification0'!AG682:AG882)-'Signal Verification0'!AG882)&lt;Constants!$B$15),2,IF(D882&gt;0,1,0)),IF(D882&gt;0,1,0)),IF(ABS('Signal Verification1'!AG881)-ABS('Signal Verification0'!AG882)&gt;Constants!$B$14,IF(AND(ABS(MAX('Signal Verification1'!AG682:AG882)-'Signal Verification1'!AG882)&lt;Constants!$B$15,ABS(MIN('Signal Verification1'!AG682:AG882)-'Signal Verification1'!AG882)&lt;Constants!$B$15),2,IF(D882&gt;0,1,0)),IF(D882&gt;0,1,0))),IF(D882&gt;0,1,0))</f>
        <v>2</v>
      </c>
      <c r="D882">
        <f>IF(C881=2,ROUND(5*1000/Constants!$B$11,0),IF(D881&gt;0,D881-1,0))</f>
        <v>100</v>
      </c>
      <c r="E882">
        <f>IF(COUNTIF($D$3:D882,2)&gt;(Constants!$B$16*(1000/150)),2,0)</f>
        <v>0</v>
      </c>
      <c r="F882">
        <f t="shared" si="13"/>
        <v>0</v>
      </c>
      <c r="G882">
        <f>IF(ABS('Signal Verification0'!AT882-'Signal Verification1'!AT882)&gt;Constants!$B$17,2,IF(H882&gt;0,1,0))</f>
        <v>2</v>
      </c>
      <c r="H882">
        <f>IF(G881=2,ROUND(Constants!$B$18*(1000/150),0),IF(H881&gt;0,H881-1,0))</f>
        <v>7</v>
      </c>
    </row>
    <row r="883" spans="1:8">
      <c r="A883">
        <v>880</v>
      </c>
      <c r="B883">
        <f>IF(SIGN('Signal Verification0'!AQ883)=SIGN('Signal Verification1'!AQ883),IF(COUNTIF(B876:B882,2)&gt;0,1,0),2)</f>
        <v>0</v>
      </c>
      <c r="C883">
        <f>IF(AND(ABS('Signal Verification0'!AG883)&gt;0,ABS('Signal Verification1'!AG883)&gt;0),IF('Signal Verification0'!AG883&gt;'Signal Verification1'!AG883,IF(ABS('Signal Verification0'!AG882)-ABS('Signal Verification1'!AG883)&gt;Constants!$B$14,IF(AND(ABS(MAX('Signal Verification0'!AG683:AG883)-'Signal Verification0'!AG883)&lt;Constants!$B$15,ABS(MIN('Signal Verification0'!AG683:AG883)-'Signal Verification0'!AG883)&lt;Constants!$B$15),2,IF(D883&gt;0,1,0)),IF(D883&gt;0,1,0)),IF(ABS('Signal Verification1'!AG882)-ABS('Signal Verification0'!AG883)&gt;Constants!$B$14,IF(AND(ABS(MAX('Signal Verification1'!AG683:AG883)-'Signal Verification1'!AG883)&lt;Constants!$B$15,ABS(MIN('Signal Verification1'!AG683:AG883)-'Signal Verification1'!AG883)&lt;Constants!$B$15),2,IF(D883&gt;0,1,0)),IF(D883&gt;0,1,0))),IF(D883&gt;0,1,0))</f>
        <v>2</v>
      </c>
      <c r="D883">
        <f>IF(C882=2,ROUND(5*1000/Constants!$B$11,0),IF(D882&gt;0,D882-1,0))</f>
        <v>100</v>
      </c>
      <c r="E883">
        <f>IF(COUNTIF($D$3:D883,2)&gt;(Constants!$B$16*(1000/150)),2,0)</f>
        <v>0</v>
      </c>
      <c r="F883">
        <f t="shared" si="13"/>
        <v>0</v>
      </c>
      <c r="G883">
        <f>IF(ABS('Signal Verification0'!AT883-'Signal Verification1'!AT883)&gt;Constants!$B$17,2,IF(H883&gt;0,1,0))</f>
        <v>2</v>
      </c>
      <c r="H883">
        <f>IF(G882=2,ROUND(Constants!$B$18*(1000/150),0),IF(H882&gt;0,H882-1,0))</f>
        <v>7</v>
      </c>
    </row>
    <row r="884" spans="1:8">
      <c r="A884">
        <v>881</v>
      </c>
      <c r="B884">
        <f>IF(SIGN('Signal Verification0'!AQ884)=SIGN('Signal Verification1'!AQ884),IF(COUNTIF(B877:B883,2)&gt;0,1,0),2)</f>
        <v>0</v>
      </c>
      <c r="C884">
        <f>IF(AND(ABS('Signal Verification0'!AG884)&gt;0,ABS('Signal Verification1'!AG884)&gt;0),IF('Signal Verification0'!AG884&gt;'Signal Verification1'!AG884,IF(ABS('Signal Verification0'!AG883)-ABS('Signal Verification1'!AG884)&gt;Constants!$B$14,IF(AND(ABS(MAX('Signal Verification0'!AG684:AG884)-'Signal Verification0'!AG884)&lt;Constants!$B$15,ABS(MIN('Signal Verification0'!AG684:AG884)-'Signal Verification0'!AG884)&lt;Constants!$B$15),2,IF(D884&gt;0,1,0)),IF(D884&gt;0,1,0)),IF(ABS('Signal Verification1'!AG883)-ABS('Signal Verification0'!AG884)&gt;Constants!$B$14,IF(AND(ABS(MAX('Signal Verification1'!AG684:AG884)-'Signal Verification1'!AG884)&lt;Constants!$B$15,ABS(MIN('Signal Verification1'!AG684:AG884)-'Signal Verification1'!AG884)&lt;Constants!$B$15),2,IF(D884&gt;0,1,0)),IF(D884&gt;0,1,0))),IF(D884&gt;0,1,0))</f>
        <v>2</v>
      </c>
      <c r="D884">
        <f>IF(C883=2,ROUND(5*1000/Constants!$B$11,0),IF(D883&gt;0,D883-1,0))</f>
        <v>100</v>
      </c>
      <c r="E884">
        <f>IF(COUNTIF($D$3:D884,2)&gt;(Constants!$B$16*(1000/150)),2,0)</f>
        <v>0</v>
      </c>
      <c r="F884">
        <f t="shared" si="13"/>
        <v>0</v>
      </c>
      <c r="G884">
        <f>IF(ABS('Signal Verification0'!AT884-'Signal Verification1'!AT884)&gt;Constants!$B$17,2,IF(H884&gt;0,1,0))</f>
        <v>2</v>
      </c>
      <c r="H884">
        <f>IF(G883=2,ROUND(Constants!$B$18*(1000/150),0),IF(H883&gt;0,H883-1,0))</f>
        <v>7</v>
      </c>
    </row>
    <row r="885" spans="1:8">
      <c r="A885">
        <v>882</v>
      </c>
      <c r="B885">
        <f>IF(SIGN('Signal Verification0'!AQ885)=SIGN('Signal Verification1'!AQ885),IF(COUNTIF(B878:B884,2)&gt;0,1,0),2)</f>
        <v>0</v>
      </c>
      <c r="C885">
        <f>IF(AND(ABS('Signal Verification0'!AG885)&gt;0,ABS('Signal Verification1'!AG885)&gt;0),IF('Signal Verification0'!AG885&gt;'Signal Verification1'!AG885,IF(ABS('Signal Verification0'!AG884)-ABS('Signal Verification1'!AG885)&gt;Constants!$B$14,IF(AND(ABS(MAX('Signal Verification0'!AG685:AG885)-'Signal Verification0'!AG885)&lt;Constants!$B$15,ABS(MIN('Signal Verification0'!AG685:AG885)-'Signal Verification0'!AG885)&lt;Constants!$B$15),2,IF(D885&gt;0,1,0)),IF(D885&gt;0,1,0)),IF(ABS('Signal Verification1'!AG884)-ABS('Signal Verification0'!AG885)&gt;Constants!$B$14,IF(AND(ABS(MAX('Signal Verification1'!AG685:AG885)-'Signal Verification1'!AG885)&lt;Constants!$B$15,ABS(MIN('Signal Verification1'!AG685:AG885)-'Signal Verification1'!AG885)&lt;Constants!$B$15),2,IF(D885&gt;0,1,0)),IF(D885&gt;0,1,0))),IF(D885&gt;0,1,0))</f>
        <v>2</v>
      </c>
      <c r="D885">
        <f>IF(C884=2,ROUND(5*1000/Constants!$B$11,0),IF(D884&gt;0,D884-1,0))</f>
        <v>100</v>
      </c>
      <c r="E885">
        <f>IF(COUNTIF($D$3:D885,2)&gt;(Constants!$B$16*(1000/150)),2,0)</f>
        <v>0</v>
      </c>
      <c r="F885">
        <f t="shared" si="13"/>
        <v>0</v>
      </c>
      <c r="G885">
        <f>IF(ABS('Signal Verification0'!AT885-'Signal Verification1'!AT885)&gt;Constants!$B$17,2,IF(H885&gt;0,1,0))</f>
        <v>2</v>
      </c>
      <c r="H885">
        <f>IF(G884=2,ROUND(Constants!$B$18*(1000/150),0),IF(H884&gt;0,H884-1,0))</f>
        <v>7</v>
      </c>
    </row>
    <row r="886" spans="1:8">
      <c r="A886">
        <v>883</v>
      </c>
      <c r="B886">
        <f>IF(SIGN('Signal Verification0'!AQ886)=SIGN('Signal Verification1'!AQ886),IF(COUNTIF(B879:B885,2)&gt;0,1,0),2)</f>
        <v>0</v>
      </c>
      <c r="C886">
        <f>IF(AND(ABS('Signal Verification0'!AG886)&gt;0,ABS('Signal Verification1'!AG886)&gt;0),IF('Signal Verification0'!AG886&gt;'Signal Verification1'!AG886,IF(ABS('Signal Verification0'!AG885)-ABS('Signal Verification1'!AG886)&gt;Constants!$B$14,IF(AND(ABS(MAX('Signal Verification0'!AG686:AG886)-'Signal Verification0'!AG886)&lt;Constants!$B$15,ABS(MIN('Signal Verification0'!AG686:AG886)-'Signal Verification0'!AG886)&lt;Constants!$B$15),2,IF(D886&gt;0,1,0)),IF(D886&gt;0,1,0)),IF(ABS('Signal Verification1'!AG885)-ABS('Signal Verification0'!AG886)&gt;Constants!$B$14,IF(AND(ABS(MAX('Signal Verification1'!AG686:AG886)-'Signal Verification1'!AG886)&lt;Constants!$B$15,ABS(MIN('Signal Verification1'!AG686:AG886)-'Signal Verification1'!AG886)&lt;Constants!$B$15),2,IF(D886&gt;0,1,0)),IF(D886&gt;0,1,0))),IF(D886&gt;0,1,0))</f>
        <v>2</v>
      </c>
      <c r="D886">
        <f>IF(C885=2,ROUND(5*1000/Constants!$B$11,0),IF(D885&gt;0,D885-1,0))</f>
        <v>100</v>
      </c>
      <c r="E886">
        <f>IF(COUNTIF($D$3:D886,2)&gt;(Constants!$B$16*(1000/150)),2,0)</f>
        <v>0</v>
      </c>
      <c r="F886">
        <f t="shared" si="13"/>
        <v>0</v>
      </c>
      <c r="G886">
        <f>IF(ABS('Signal Verification0'!AT886-'Signal Verification1'!AT886)&gt;Constants!$B$17,2,IF(H886&gt;0,1,0))</f>
        <v>2</v>
      </c>
      <c r="H886">
        <f>IF(G885=2,ROUND(Constants!$B$18*(1000/150),0),IF(H885&gt;0,H885-1,0))</f>
        <v>7</v>
      </c>
    </row>
    <row r="887" spans="1:8">
      <c r="A887">
        <v>884</v>
      </c>
      <c r="B887">
        <f>IF(SIGN('Signal Verification0'!AQ887)=SIGN('Signal Verification1'!AQ887),IF(COUNTIF(B880:B886,2)&gt;0,1,0),2)</f>
        <v>0</v>
      </c>
      <c r="C887">
        <f>IF(AND(ABS('Signal Verification0'!AG887)&gt;0,ABS('Signal Verification1'!AG887)&gt;0),IF('Signal Verification0'!AG887&gt;'Signal Verification1'!AG887,IF(ABS('Signal Verification0'!AG886)-ABS('Signal Verification1'!AG887)&gt;Constants!$B$14,IF(AND(ABS(MAX('Signal Verification0'!AG687:AG887)-'Signal Verification0'!AG887)&lt;Constants!$B$15,ABS(MIN('Signal Verification0'!AG687:AG887)-'Signal Verification0'!AG887)&lt;Constants!$B$15),2,IF(D887&gt;0,1,0)),IF(D887&gt;0,1,0)),IF(ABS('Signal Verification1'!AG886)-ABS('Signal Verification0'!AG887)&gt;Constants!$B$14,IF(AND(ABS(MAX('Signal Verification1'!AG687:AG887)-'Signal Verification1'!AG887)&lt;Constants!$B$15,ABS(MIN('Signal Verification1'!AG687:AG887)-'Signal Verification1'!AG887)&lt;Constants!$B$15),2,IF(D887&gt;0,1,0)),IF(D887&gt;0,1,0))),IF(D887&gt;0,1,0))</f>
        <v>2</v>
      </c>
      <c r="D887">
        <f>IF(C886=2,ROUND(5*1000/Constants!$B$11,0),IF(D886&gt;0,D886-1,0))</f>
        <v>100</v>
      </c>
      <c r="E887">
        <f>IF(COUNTIF($D$3:D887,2)&gt;(Constants!$B$16*(1000/150)),2,0)</f>
        <v>0</v>
      </c>
      <c r="F887">
        <f t="shared" si="13"/>
        <v>0</v>
      </c>
      <c r="G887">
        <f>IF(ABS('Signal Verification0'!AT887-'Signal Verification1'!AT887)&gt;Constants!$B$17,2,IF(H887&gt;0,1,0))</f>
        <v>2</v>
      </c>
      <c r="H887">
        <f>IF(G886=2,ROUND(Constants!$B$18*(1000/150),0),IF(H886&gt;0,H886-1,0))</f>
        <v>7</v>
      </c>
    </row>
    <row r="888" spans="1:8">
      <c r="A888">
        <v>885</v>
      </c>
      <c r="B888">
        <f>IF(SIGN('Signal Verification0'!AQ888)=SIGN('Signal Verification1'!AQ888),IF(COUNTIF(B881:B887,2)&gt;0,1,0),2)</f>
        <v>0</v>
      </c>
      <c r="C888">
        <f>IF(AND(ABS('Signal Verification0'!AG888)&gt;0,ABS('Signal Verification1'!AG888)&gt;0),IF('Signal Verification0'!AG888&gt;'Signal Verification1'!AG888,IF(ABS('Signal Verification0'!AG887)-ABS('Signal Verification1'!AG888)&gt;Constants!$B$14,IF(AND(ABS(MAX('Signal Verification0'!AG688:AG888)-'Signal Verification0'!AG888)&lt;Constants!$B$15,ABS(MIN('Signal Verification0'!AG688:AG888)-'Signal Verification0'!AG888)&lt;Constants!$B$15),2,IF(D888&gt;0,1,0)),IF(D888&gt;0,1,0)),IF(ABS('Signal Verification1'!AG887)-ABS('Signal Verification0'!AG888)&gt;Constants!$B$14,IF(AND(ABS(MAX('Signal Verification1'!AG688:AG888)-'Signal Verification1'!AG888)&lt;Constants!$B$15,ABS(MIN('Signal Verification1'!AG688:AG888)-'Signal Verification1'!AG888)&lt;Constants!$B$15),2,IF(D888&gt;0,1,0)),IF(D888&gt;0,1,0))),IF(D888&gt;0,1,0))</f>
        <v>2</v>
      </c>
      <c r="D888">
        <f>IF(C887=2,ROUND(5*1000/Constants!$B$11,0),IF(D887&gt;0,D887-1,0))</f>
        <v>100</v>
      </c>
      <c r="E888">
        <f>IF(COUNTIF($D$3:D888,2)&gt;(Constants!$B$16*(1000/150)),2,0)</f>
        <v>0</v>
      </c>
      <c r="F888">
        <f t="shared" si="13"/>
        <v>0</v>
      </c>
      <c r="G888">
        <f>IF(ABS('Signal Verification0'!AT888-'Signal Verification1'!AT888)&gt;Constants!$B$17,2,IF(H888&gt;0,1,0))</f>
        <v>2</v>
      </c>
      <c r="H888">
        <f>IF(G887=2,ROUND(Constants!$B$18*(1000/150),0),IF(H887&gt;0,H887-1,0))</f>
        <v>7</v>
      </c>
    </row>
    <row r="889" spans="1:8">
      <c r="A889">
        <v>886</v>
      </c>
      <c r="B889">
        <f>IF(SIGN('Signal Verification0'!AQ889)=SIGN('Signal Verification1'!AQ889),IF(COUNTIF(B882:B888,2)&gt;0,1,0),2)</f>
        <v>0</v>
      </c>
      <c r="C889">
        <f>IF(AND(ABS('Signal Verification0'!AG889)&gt;0,ABS('Signal Verification1'!AG889)&gt;0),IF('Signal Verification0'!AG889&gt;'Signal Verification1'!AG889,IF(ABS('Signal Verification0'!AG888)-ABS('Signal Verification1'!AG889)&gt;Constants!$B$14,IF(AND(ABS(MAX('Signal Verification0'!AG689:AG889)-'Signal Verification0'!AG889)&lt;Constants!$B$15,ABS(MIN('Signal Verification0'!AG689:AG889)-'Signal Verification0'!AG889)&lt;Constants!$B$15),2,IF(D889&gt;0,1,0)),IF(D889&gt;0,1,0)),IF(ABS('Signal Verification1'!AG888)-ABS('Signal Verification0'!AG889)&gt;Constants!$B$14,IF(AND(ABS(MAX('Signal Verification1'!AG689:AG889)-'Signal Verification1'!AG889)&lt;Constants!$B$15,ABS(MIN('Signal Verification1'!AG689:AG889)-'Signal Verification1'!AG889)&lt;Constants!$B$15),2,IF(D889&gt;0,1,0)),IF(D889&gt;0,1,0))),IF(D889&gt;0,1,0))</f>
        <v>2</v>
      </c>
      <c r="D889">
        <f>IF(C888=2,ROUND(5*1000/Constants!$B$11,0),IF(D888&gt;0,D888-1,0))</f>
        <v>100</v>
      </c>
      <c r="E889">
        <f>IF(COUNTIF($D$3:D889,2)&gt;(Constants!$B$16*(1000/150)),2,0)</f>
        <v>0</v>
      </c>
      <c r="F889">
        <f t="shared" si="13"/>
        <v>0</v>
      </c>
      <c r="G889">
        <f>IF(ABS('Signal Verification0'!AT889-'Signal Verification1'!AT889)&gt;Constants!$B$17,2,IF(H889&gt;0,1,0))</f>
        <v>2</v>
      </c>
      <c r="H889">
        <f>IF(G888=2,ROUND(Constants!$B$18*(1000/150),0),IF(H888&gt;0,H888-1,0))</f>
        <v>7</v>
      </c>
    </row>
    <row r="890" spans="1:8">
      <c r="A890">
        <v>887</v>
      </c>
      <c r="B890">
        <f>IF(SIGN('Signal Verification0'!AQ890)=SIGN('Signal Verification1'!AQ890),IF(COUNTIF(B883:B889,2)&gt;0,1,0),2)</f>
        <v>0</v>
      </c>
      <c r="C890">
        <f>IF(AND(ABS('Signal Verification0'!AG890)&gt;0,ABS('Signal Verification1'!AG890)&gt;0),IF('Signal Verification0'!AG890&gt;'Signal Verification1'!AG890,IF(ABS('Signal Verification0'!AG889)-ABS('Signal Verification1'!AG890)&gt;Constants!$B$14,IF(AND(ABS(MAX('Signal Verification0'!AG690:AG890)-'Signal Verification0'!AG890)&lt;Constants!$B$15,ABS(MIN('Signal Verification0'!AG690:AG890)-'Signal Verification0'!AG890)&lt;Constants!$B$15),2,IF(D890&gt;0,1,0)),IF(D890&gt;0,1,0)),IF(ABS('Signal Verification1'!AG889)-ABS('Signal Verification0'!AG890)&gt;Constants!$B$14,IF(AND(ABS(MAX('Signal Verification1'!AG690:AG890)-'Signal Verification1'!AG890)&lt;Constants!$B$15,ABS(MIN('Signal Verification1'!AG690:AG890)-'Signal Verification1'!AG890)&lt;Constants!$B$15),2,IF(D890&gt;0,1,0)),IF(D890&gt;0,1,0))),IF(D890&gt;0,1,0))</f>
        <v>2</v>
      </c>
      <c r="D890">
        <f>IF(C889=2,ROUND(5*1000/Constants!$B$11,0),IF(D889&gt;0,D889-1,0))</f>
        <v>100</v>
      </c>
      <c r="E890">
        <f>IF(COUNTIF($D$3:D890,2)&gt;(Constants!$B$16*(1000/150)),2,0)</f>
        <v>0</v>
      </c>
      <c r="F890">
        <f t="shared" si="13"/>
        <v>0</v>
      </c>
      <c r="G890">
        <f>IF(ABS('Signal Verification0'!AT890-'Signal Verification1'!AT890)&gt;Constants!$B$17,2,IF(H890&gt;0,1,0))</f>
        <v>2</v>
      </c>
      <c r="H890">
        <f>IF(G889=2,ROUND(Constants!$B$18*(1000/150),0),IF(H889&gt;0,H889-1,0))</f>
        <v>7</v>
      </c>
    </row>
    <row r="891" spans="1:8">
      <c r="A891">
        <v>888</v>
      </c>
      <c r="B891">
        <f>IF(SIGN('Signal Verification0'!AQ891)=SIGN('Signal Verification1'!AQ891),IF(COUNTIF(B884:B890,2)&gt;0,1,0),2)</f>
        <v>0</v>
      </c>
      <c r="C891">
        <f>IF(AND(ABS('Signal Verification0'!AG891)&gt;0,ABS('Signal Verification1'!AG891)&gt;0),IF('Signal Verification0'!AG891&gt;'Signal Verification1'!AG891,IF(ABS('Signal Verification0'!AG890)-ABS('Signal Verification1'!AG891)&gt;Constants!$B$14,IF(AND(ABS(MAX('Signal Verification0'!AG691:AG891)-'Signal Verification0'!AG891)&lt;Constants!$B$15,ABS(MIN('Signal Verification0'!AG691:AG891)-'Signal Verification0'!AG891)&lt;Constants!$B$15),2,IF(D891&gt;0,1,0)),IF(D891&gt;0,1,0)),IF(ABS('Signal Verification1'!AG890)-ABS('Signal Verification0'!AG891)&gt;Constants!$B$14,IF(AND(ABS(MAX('Signal Verification1'!AG691:AG891)-'Signal Verification1'!AG891)&lt;Constants!$B$15,ABS(MIN('Signal Verification1'!AG691:AG891)-'Signal Verification1'!AG891)&lt;Constants!$B$15),2,IF(D891&gt;0,1,0)),IF(D891&gt;0,1,0))),IF(D891&gt;0,1,0))</f>
        <v>2</v>
      </c>
      <c r="D891">
        <f>IF(C890=2,ROUND(5*1000/Constants!$B$11,0),IF(D890&gt;0,D890-1,0))</f>
        <v>100</v>
      </c>
      <c r="E891">
        <f>IF(COUNTIF($D$3:D891,2)&gt;(Constants!$B$16*(1000/150)),2,0)</f>
        <v>0</v>
      </c>
      <c r="F891">
        <f t="shared" si="13"/>
        <v>0</v>
      </c>
      <c r="G891">
        <f>IF(ABS('Signal Verification0'!AT891-'Signal Verification1'!AT891)&gt;Constants!$B$17,2,IF(H891&gt;0,1,0))</f>
        <v>2</v>
      </c>
      <c r="H891">
        <f>IF(G890=2,ROUND(Constants!$B$18*(1000/150),0),IF(H890&gt;0,H890-1,0))</f>
        <v>7</v>
      </c>
    </row>
    <row r="892" spans="1:8">
      <c r="A892">
        <v>889</v>
      </c>
      <c r="B892">
        <f>IF(SIGN('Signal Verification0'!AQ892)=SIGN('Signal Verification1'!AQ892),IF(COUNTIF(B885:B891,2)&gt;0,1,0),2)</f>
        <v>0</v>
      </c>
      <c r="C892">
        <f>IF(AND(ABS('Signal Verification0'!AG892)&gt;0,ABS('Signal Verification1'!AG892)&gt;0),IF('Signal Verification0'!AG892&gt;'Signal Verification1'!AG892,IF(ABS('Signal Verification0'!AG891)-ABS('Signal Verification1'!AG892)&gt;Constants!$B$14,IF(AND(ABS(MAX('Signal Verification0'!AG692:AG892)-'Signal Verification0'!AG892)&lt;Constants!$B$15,ABS(MIN('Signal Verification0'!AG692:AG892)-'Signal Verification0'!AG892)&lt;Constants!$B$15),2,IF(D892&gt;0,1,0)),IF(D892&gt;0,1,0)),IF(ABS('Signal Verification1'!AG891)-ABS('Signal Verification0'!AG892)&gt;Constants!$B$14,IF(AND(ABS(MAX('Signal Verification1'!AG692:AG892)-'Signal Verification1'!AG892)&lt;Constants!$B$15,ABS(MIN('Signal Verification1'!AG692:AG892)-'Signal Verification1'!AG892)&lt;Constants!$B$15),2,IF(D892&gt;0,1,0)),IF(D892&gt;0,1,0))),IF(D892&gt;0,1,0))</f>
        <v>2</v>
      </c>
      <c r="D892">
        <f>IF(C891=2,ROUND(5*1000/Constants!$B$11,0),IF(D891&gt;0,D891-1,0))</f>
        <v>100</v>
      </c>
      <c r="E892">
        <f>IF(COUNTIF($D$3:D892,2)&gt;(Constants!$B$16*(1000/150)),2,0)</f>
        <v>0</v>
      </c>
      <c r="F892">
        <f t="shared" si="13"/>
        <v>0</v>
      </c>
      <c r="G892">
        <f>IF(ABS('Signal Verification0'!AT892-'Signal Verification1'!AT892)&gt;Constants!$B$17,2,IF(H892&gt;0,1,0))</f>
        <v>2</v>
      </c>
      <c r="H892">
        <f>IF(G891=2,ROUND(Constants!$B$18*(1000/150),0),IF(H891&gt;0,H891-1,0))</f>
        <v>7</v>
      </c>
    </row>
    <row r="893" spans="1:8">
      <c r="A893">
        <v>890</v>
      </c>
      <c r="B893">
        <f>IF(SIGN('Signal Verification0'!AQ893)=SIGN('Signal Verification1'!AQ893),IF(COUNTIF(B886:B892,2)&gt;0,1,0),2)</f>
        <v>0</v>
      </c>
      <c r="C893">
        <f>IF(AND(ABS('Signal Verification0'!AG893)&gt;0,ABS('Signal Verification1'!AG893)&gt;0),IF('Signal Verification0'!AG893&gt;'Signal Verification1'!AG893,IF(ABS('Signal Verification0'!AG892)-ABS('Signal Verification1'!AG893)&gt;Constants!$B$14,IF(AND(ABS(MAX('Signal Verification0'!AG693:AG893)-'Signal Verification0'!AG893)&lt;Constants!$B$15,ABS(MIN('Signal Verification0'!AG693:AG893)-'Signal Verification0'!AG893)&lt;Constants!$B$15),2,IF(D893&gt;0,1,0)),IF(D893&gt;0,1,0)),IF(ABS('Signal Verification1'!AG892)-ABS('Signal Verification0'!AG893)&gt;Constants!$B$14,IF(AND(ABS(MAX('Signal Verification1'!AG693:AG893)-'Signal Verification1'!AG893)&lt;Constants!$B$15,ABS(MIN('Signal Verification1'!AG693:AG893)-'Signal Verification1'!AG893)&lt;Constants!$B$15),2,IF(D893&gt;0,1,0)),IF(D893&gt;0,1,0))),IF(D893&gt;0,1,0))</f>
        <v>2</v>
      </c>
      <c r="D893">
        <f>IF(C892=2,ROUND(5*1000/Constants!$B$11,0),IF(D892&gt;0,D892-1,0))</f>
        <v>100</v>
      </c>
      <c r="E893">
        <f>IF(COUNTIF($D$3:D893,2)&gt;(Constants!$B$16*(1000/150)),2,0)</f>
        <v>0</v>
      </c>
      <c r="F893">
        <f t="shared" si="13"/>
        <v>0</v>
      </c>
      <c r="G893">
        <f>IF(ABS('Signal Verification0'!AT893-'Signal Verification1'!AT893)&gt;Constants!$B$17,2,IF(H893&gt;0,1,0))</f>
        <v>2</v>
      </c>
      <c r="H893">
        <f>IF(G892=2,ROUND(Constants!$B$18*(1000/150),0),IF(H892&gt;0,H892-1,0))</f>
        <v>7</v>
      </c>
    </row>
    <row r="894" spans="1:8">
      <c r="A894">
        <v>891</v>
      </c>
      <c r="B894">
        <f>IF(SIGN('Signal Verification0'!AQ894)=SIGN('Signal Verification1'!AQ894),IF(COUNTIF(B887:B893,2)&gt;0,1,0),2)</f>
        <v>0</v>
      </c>
      <c r="C894">
        <f>IF(AND(ABS('Signal Verification0'!AG894)&gt;0,ABS('Signal Verification1'!AG894)&gt;0),IF('Signal Verification0'!AG894&gt;'Signal Verification1'!AG894,IF(ABS('Signal Verification0'!AG893)-ABS('Signal Verification1'!AG894)&gt;Constants!$B$14,IF(AND(ABS(MAX('Signal Verification0'!AG694:AG894)-'Signal Verification0'!AG894)&lt;Constants!$B$15,ABS(MIN('Signal Verification0'!AG694:AG894)-'Signal Verification0'!AG894)&lt;Constants!$B$15),2,IF(D894&gt;0,1,0)),IF(D894&gt;0,1,0)),IF(ABS('Signal Verification1'!AG893)-ABS('Signal Verification0'!AG894)&gt;Constants!$B$14,IF(AND(ABS(MAX('Signal Verification1'!AG694:AG894)-'Signal Verification1'!AG894)&lt;Constants!$B$15,ABS(MIN('Signal Verification1'!AG694:AG894)-'Signal Verification1'!AG894)&lt;Constants!$B$15),2,IF(D894&gt;0,1,0)),IF(D894&gt;0,1,0))),IF(D894&gt;0,1,0))</f>
        <v>2</v>
      </c>
      <c r="D894">
        <f>IF(C893=2,ROUND(5*1000/Constants!$B$11,0),IF(D893&gt;0,D893-1,0))</f>
        <v>100</v>
      </c>
      <c r="E894">
        <f>IF(COUNTIF($D$3:D894,2)&gt;(Constants!$B$16*(1000/150)),2,0)</f>
        <v>0</v>
      </c>
      <c r="F894">
        <f t="shared" si="13"/>
        <v>0</v>
      </c>
      <c r="G894">
        <f>IF(ABS('Signal Verification0'!AT894-'Signal Verification1'!AT894)&gt;Constants!$B$17,2,IF(H894&gt;0,1,0))</f>
        <v>2</v>
      </c>
      <c r="H894">
        <f>IF(G893=2,ROUND(Constants!$B$18*(1000/150),0),IF(H893&gt;0,H893-1,0))</f>
        <v>7</v>
      </c>
    </row>
    <row r="895" spans="1:8">
      <c r="A895">
        <v>892</v>
      </c>
      <c r="B895">
        <f>IF(SIGN('Signal Verification0'!AQ895)=SIGN('Signal Verification1'!AQ895),IF(COUNTIF(B888:B894,2)&gt;0,1,0),2)</f>
        <v>0</v>
      </c>
      <c r="C895">
        <f>IF(AND(ABS('Signal Verification0'!AG895)&gt;0,ABS('Signal Verification1'!AG895)&gt;0),IF('Signal Verification0'!AG895&gt;'Signal Verification1'!AG895,IF(ABS('Signal Verification0'!AG894)-ABS('Signal Verification1'!AG895)&gt;Constants!$B$14,IF(AND(ABS(MAX('Signal Verification0'!AG695:AG895)-'Signal Verification0'!AG895)&lt;Constants!$B$15,ABS(MIN('Signal Verification0'!AG695:AG895)-'Signal Verification0'!AG895)&lt;Constants!$B$15),2,IF(D895&gt;0,1,0)),IF(D895&gt;0,1,0)),IF(ABS('Signal Verification1'!AG894)-ABS('Signal Verification0'!AG895)&gt;Constants!$B$14,IF(AND(ABS(MAX('Signal Verification1'!AG695:AG895)-'Signal Verification1'!AG895)&lt;Constants!$B$15,ABS(MIN('Signal Verification1'!AG695:AG895)-'Signal Verification1'!AG895)&lt;Constants!$B$15),2,IF(D895&gt;0,1,0)),IF(D895&gt;0,1,0))),IF(D895&gt;0,1,0))</f>
        <v>2</v>
      </c>
      <c r="D895">
        <f>IF(C894=2,ROUND(5*1000/Constants!$B$11,0),IF(D894&gt;0,D894-1,0))</f>
        <v>100</v>
      </c>
      <c r="E895">
        <f>IF(COUNTIF($D$3:D895,2)&gt;(Constants!$B$16*(1000/150)),2,0)</f>
        <v>0</v>
      </c>
      <c r="F895">
        <f t="shared" si="13"/>
        <v>0</v>
      </c>
      <c r="G895">
        <f>IF(ABS('Signal Verification0'!AT895-'Signal Verification1'!AT895)&gt;Constants!$B$17,2,IF(H895&gt;0,1,0))</f>
        <v>2</v>
      </c>
      <c r="H895">
        <f>IF(G894=2,ROUND(Constants!$B$18*(1000/150),0),IF(H894&gt;0,H894-1,0))</f>
        <v>7</v>
      </c>
    </row>
    <row r="896" spans="1:8">
      <c r="A896">
        <v>893</v>
      </c>
      <c r="B896">
        <f>IF(SIGN('Signal Verification0'!AQ896)=SIGN('Signal Verification1'!AQ896),IF(COUNTIF(B889:B895,2)&gt;0,1,0),2)</f>
        <v>0</v>
      </c>
      <c r="C896">
        <f>IF(AND(ABS('Signal Verification0'!AG896)&gt;0,ABS('Signal Verification1'!AG896)&gt;0),IF('Signal Verification0'!AG896&gt;'Signal Verification1'!AG896,IF(ABS('Signal Verification0'!AG895)-ABS('Signal Verification1'!AG896)&gt;Constants!$B$14,IF(AND(ABS(MAX('Signal Verification0'!AG696:AG896)-'Signal Verification0'!AG896)&lt;Constants!$B$15,ABS(MIN('Signal Verification0'!AG696:AG896)-'Signal Verification0'!AG896)&lt;Constants!$B$15),2,IF(D896&gt;0,1,0)),IF(D896&gt;0,1,0)),IF(ABS('Signal Verification1'!AG895)-ABS('Signal Verification0'!AG896)&gt;Constants!$B$14,IF(AND(ABS(MAX('Signal Verification1'!AG696:AG896)-'Signal Verification1'!AG896)&lt;Constants!$B$15,ABS(MIN('Signal Verification1'!AG696:AG896)-'Signal Verification1'!AG896)&lt;Constants!$B$15),2,IF(D896&gt;0,1,0)),IF(D896&gt;0,1,0))),IF(D896&gt;0,1,0))</f>
        <v>2</v>
      </c>
      <c r="D896">
        <f>IF(C895=2,ROUND(5*1000/Constants!$B$11,0),IF(D895&gt;0,D895-1,0))</f>
        <v>100</v>
      </c>
      <c r="E896">
        <f>IF(COUNTIF($D$3:D896,2)&gt;(Constants!$B$16*(1000/150)),2,0)</f>
        <v>0</v>
      </c>
      <c r="F896">
        <f t="shared" si="13"/>
        <v>0</v>
      </c>
      <c r="G896">
        <f>IF(ABS('Signal Verification0'!AT896-'Signal Verification1'!AT896)&gt;Constants!$B$17,2,IF(H896&gt;0,1,0))</f>
        <v>2</v>
      </c>
      <c r="H896">
        <f>IF(G895=2,ROUND(Constants!$B$18*(1000/150),0),IF(H895&gt;0,H895-1,0))</f>
        <v>7</v>
      </c>
    </row>
    <row r="897" spans="1:8">
      <c r="A897">
        <v>894</v>
      </c>
      <c r="B897">
        <f>IF(SIGN('Signal Verification0'!AQ897)=SIGN('Signal Verification1'!AQ897),IF(COUNTIF(B890:B896,2)&gt;0,1,0),2)</f>
        <v>0</v>
      </c>
      <c r="C897">
        <f>IF(AND(ABS('Signal Verification0'!AG897)&gt;0,ABS('Signal Verification1'!AG897)&gt;0),IF('Signal Verification0'!AG897&gt;'Signal Verification1'!AG897,IF(ABS('Signal Verification0'!AG896)-ABS('Signal Verification1'!AG897)&gt;Constants!$B$14,IF(AND(ABS(MAX('Signal Verification0'!AG697:AG897)-'Signal Verification0'!AG897)&lt;Constants!$B$15,ABS(MIN('Signal Verification0'!AG697:AG897)-'Signal Verification0'!AG897)&lt;Constants!$B$15),2,IF(D897&gt;0,1,0)),IF(D897&gt;0,1,0)),IF(ABS('Signal Verification1'!AG896)-ABS('Signal Verification0'!AG897)&gt;Constants!$B$14,IF(AND(ABS(MAX('Signal Verification1'!AG697:AG897)-'Signal Verification1'!AG897)&lt;Constants!$B$15,ABS(MIN('Signal Verification1'!AG697:AG897)-'Signal Verification1'!AG897)&lt;Constants!$B$15),2,IF(D897&gt;0,1,0)),IF(D897&gt;0,1,0))),IF(D897&gt;0,1,0))</f>
        <v>2</v>
      </c>
      <c r="D897">
        <f>IF(C896=2,ROUND(5*1000/Constants!$B$11,0),IF(D896&gt;0,D896-1,0))</f>
        <v>100</v>
      </c>
      <c r="E897">
        <f>IF(COUNTIF($D$3:D897,2)&gt;(Constants!$B$16*(1000/150)),2,0)</f>
        <v>0</v>
      </c>
      <c r="F897">
        <f t="shared" si="13"/>
        <v>0</v>
      </c>
      <c r="G897">
        <f>IF(ABS('Signal Verification0'!AT897-'Signal Verification1'!AT897)&gt;Constants!$B$17,2,IF(H897&gt;0,1,0))</f>
        <v>2</v>
      </c>
      <c r="H897">
        <f>IF(G896=2,ROUND(Constants!$B$18*(1000/150),0),IF(H896&gt;0,H896-1,0))</f>
        <v>7</v>
      </c>
    </row>
    <row r="898" spans="1:8">
      <c r="A898">
        <v>895</v>
      </c>
      <c r="B898">
        <f>IF(SIGN('Signal Verification0'!AQ898)=SIGN('Signal Verification1'!AQ898),IF(COUNTIF(B891:B897,2)&gt;0,1,0),2)</f>
        <v>0</v>
      </c>
      <c r="C898">
        <f>IF(AND(ABS('Signal Verification0'!AG898)&gt;0,ABS('Signal Verification1'!AG898)&gt;0),IF('Signal Verification0'!AG898&gt;'Signal Verification1'!AG898,IF(ABS('Signal Verification0'!AG897)-ABS('Signal Verification1'!AG898)&gt;Constants!$B$14,IF(AND(ABS(MAX('Signal Verification0'!AG698:AG898)-'Signal Verification0'!AG898)&lt;Constants!$B$15,ABS(MIN('Signal Verification0'!AG698:AG898)-'Signal Verification0'!AG898)&lt;Constants!$B$15),2,IF(D898&gt;0,1,0)),IF(D898&gt;0,1,0)),IF(ABS('Signal Verification1'!AG897)-ABS('Signal Verification0'!AG898)&gt;Constants!$B$14,IF(AND(ABS(MAX('Signal Verification1'!AG698:AG898)-'Signal Verification1'!AG898)&lt;Constants!$B$15,ABS(MIN('Signal Verification1'!AG698:AG898)-'Signal Verification1'!AG898)&lt;Constants!$B$15),2,IF(D898&gt;0,1,0)),IF(D898&gt;0,1,0))),IF(D898&gt;0,1,0))</f>
        <v>2</v>
      </c>
      <c r="D898">
        <f>IF(C897=2,ROUND(5*1000/Constants!$B$11,0),IF(D897&gt;0,D897-1,0))</f>
        <v>100</v>
      </c>
      <c r="E898">
        <f>IF(COUNTIF($D$3:D898,2)&gt;(Constants!$B$16*(1000/150)),2,0)</f>
        <v>0</v>
      </c>
      <c r="F898">
        <f t="shared" si="13"/>
        <v>0</v>
      </c>
      <c r="G898">
        <f>IF(ABS('Signal Verification0'!AT898-'Signal Verification1'!AT898)&gt;Constants!$B$17,2,IF(H898&gt;0,1,0))</f>
        <v>2</v>
      </c>
      <c r="H898">
        <f>IF(G897=2,ROUND(Constants!$B$18*(1000/150),0),IF(H897&gt;0,H897-1,0))</f>
        <v>7</v>
      </c>
    </row>
    <row r="899" spans="1:8">
      <c r="A899">
        <v>896</v>
      </c>
      <c r="B899">
        <f>IF(SIGN('Signal Verification0'!AQ899)=SIGN('Signal Verification1'!AQ899),IF(COUNTIF(B892:B898,2)&gt;0,1,0),2)</f>
        <v>0</v>
      </c>
      <c r="C899">
        <f>IF(AND(ABS('Signal Verification0'!AG899)&gt;0,ABS('Signal Verification1'!AG899)&gt;0),IF('Signal Verification0'!AG899&gt;'Signal Verification1'!AG899,IF(ABS('Signal Verification0'!AG898)-ABS('Signal Verification1'!AG899)&gt;Constants!$B$14,IF(AND(ABS(MAX('Signal Verification0'!AG699:AG899)-'Signal Verification0'!AG899)&lt;Constants!$B$15,ABS(MIN('Signal Verification0'!AG699:AG899)-'Signal Verification0'!AG899)&lt;Constants!$B$15),2,IF(D899&gt;0,1,0)),IF(D899&gt;0,1,0)),IF(ABS('Signal Verification1'!AG898)-ABS('Signal Verification0'!AG899)&gt;Constants!$B$14,IF(AND(ABS(MAX('Signal Verification1'!AG699:AG899)-'Signal Verification1'!AG899)&lt;Constants!$B$15,ABS(MIN('Signal Verification1'!AG699:AG899)-'Signal Verification1'!AG899)&lt;Constants!$B$15),2,IF(D899&gt;0,1,0)),IF(D899&gt;0,1,0))),IF(D899&gt;0,1,0))</f>
        <v>2</v>
      </c>
      <c r="D899">
        <f>IF(C898=2,ROUND(5*1000/Constants!$B$11,0),IF(D898&gt;0,D898-1,0))</f>
        <v>100</v>
      </c>
      <c r="E899">
        <f>IF(COUNTIF($D$3:D899,2)&gt;(Constants!$B$16*(1000/150)),2,0)</f>
        <v>0</v>
      </c>
      <c r="F899">
        <f t="shared" si="13"/>
        <v>0</v>
      </c>
      <c r="G899">
        <f>IF(ABS('Signal Verification0'!AT899-'Signal Verification1'!AT899)&gt;Constants!$B$17,2,IF(H899&gt;0,1,0))</f>
        <v>2</v>
      </c>
      <c r="H899">
        <f>IF(G898=2,ROUND(Constants!$B$18*(1000/150),0),IF(H898&gt;0,H898-1,0))</f>
        <v>7</v>
      </c>
    </row>
    <row r="900" spans="1:8">
      <c r="A900">
        <v>897</v>
      </c>
      <c r="B900">
        <f>IF(SIGN('Signal Verification0'!AQ900)=SIGN('Signal Verification1'!AQ900),IF(COUNTIF(B893:B899,2)&gt;0,1,0),2)</f>
        <v>0</v>
      </c>
      <c r="C900">
        <f>IF(AND(ABS('Signal Verification0'!AG900)&gt;0,ABS('Signal Verification1'!AG900)&gt;0),IF('Signal Verification0'!AG900&gt;'Signal Verification1'!AG900,IF(ABS('Signal Verification0'!AG899)-ABS('Signal Verification1'!AG900)&gt;Constants!$B$14,IF(AND(ABS(MAX('Signal Verification0'!AG700:AG900)-'Signal Verification0'!AG900)&lt;Constants!$B$15,ABS(MIN('Signal Verification0'!AG700:AG900)-'Signal Verification0'!AG900)&lt;Constants!$B$15),2,IF(D900&gt;0,1,0)),IF(D900&gt;0,1,0)),IF(ABS('Signal Verification1'!AG899)-ABS('Signal Verification0'!AG900)&gt;Constants!$B$14,IF(AND(ABS(MAX('Signal Verification1'!AG700:AG900)-'Signal Verification1'!AG900)&lt;Constants!$B$15,ABS(MIN('Signal Verification1'!AG700:AG900)-'Signal Verification1'!AG900)&lt;Constants!$B$15),2,IF(D900&gt;0,1,0)),IF(D900&gt;0,1,0))),IF(D900&gt;0,1,0))</f>
        <v>2</v>
      </c>
      <c r="D900">
        <f>IF(C899=2,ROUND(5*1000/Constants!$B$11,0),IF(D899&gt;0,D899-1,0))</f>
        <v>100</v>
      </c>
      <c r="E900">
        <f>IF(COUNTIF($D$3:D900,2)&gt;(Constants!$B$16*(1000/150)),2,0)</f>
        <v>0</v>
      </c>
      <c r="F900">
        <f t="shared" si="13"/>
        <v>0</v>
      </c>
      <c r="G900">
        <f>IF(ABS('Signal Verification0'!AT900-'Signal Verification1'!AT900)&gt;Constants!$B$17,2,IF(H900&gt;0,1,0))</f>
        <v>2</v>
      </c>
      <c r="H900">
        <f>IF(G899=2,ROUND(Constants!$B$18*(1000/150),0),IF(H899&gt;0,H899-1,0))</f>
        <v>7</v>
      </c>
    </row>
    <row r="901" spans="1:8">
      <c r="A901">
        <v>898</v>
      </c>
      <c r="B901">
        <f>IF(SIGN('Signal Verification0'!AQ901)=SIGN('Signal Verification1'!AQ901),IF(COUNTIF(B894:B900,2)&gt;0,1,0),2)</f>
        <v>0</v>
      </c>
      <c r="C901">
        <f>IF(AND(ABS('Signal Verification0'!AG901)&gt;0,ABS('Signal Verification1'!AG901)&gt;0),IF('Signal Verification0'!AG901&gt;'Signal Verification1'!AG901,IF(ABS('Signal Verification0'!AG900)-ABS('Signal Verification1'!AG901)&gt;Constants!$B$14,IF(AND(ABS(MAX('Signal Verification0'!AG701:AG901)-'Signal Verification0'!AG901)&lt;Constants!$B$15,ABS(MIN('Signal Verification0'!AG701:AG901)-'Signal Verification0'!AG901)&lt;Constants!$B$15),2,IF(D901&gt;0,1,0)),IF(D901&gt;0,1,0)),IF(ABS('Signal Verification1'!AG900)-ABS('Signal Verification0'!AG901)&gt;Constants!$B$14,IF(AND(ABS(MAX('Signal Verification1'!AG701:AG901)-'Signal Verification1'!AG901)&lt;Constants!$B$15,ABS(MIN('Signal Verification1'!AG701:AG901)-'Signal Verification1'!AG901)&lt;Constants!$B$15),2,IF(D901&gt;0,1,0)),IF(D901&gt;0,1,0))),IF(D901&gt;0,1,0))</f>
        <v>2</v>
      </c>
      <c r="D901">
        <f>IF(C900=2,ROUND(5*1000/Constants!$B$11,0),IF(D900&gt;0,D900-1,0))</f>
        <v>100</v>
      </c>
      <c r="E901">
        <f>IF(COUNTIF($D$3:D901,2)&gt;(Constants!$B$16*(1000/150)),2,0)</f>
        <v>0</v>
      </c>
      <c r="F901">
        <f t="shared" ref="F901:F964" si="14">IF(OR(F900=2,E901=2),2,0)</f>
        <v>0</v>
      </c>
      <c r="G901">
        <f>IF(ABS('Signal Verification0'!AT901-'Signal Verification1'!AT901)&gt;Constants!$B$17,2,IF(H901&gt;0,1,0))</f>
        <v>2</v>
      </c>
      <c r="H901">
        <f>IF(G900=2,ROUND(Constants!$B$18*(1000/150),0),IF(H900&gt;0,H900-1,0))</f>
        <v>7</v>
      </c>
    </row>
    <row r="902" spans="1:8">
      <c r="A902">
        <v>899</v>
      </c>
      <c r="B902">
        <f>IF(SIGN('Signal Verification0'!AQ902)=SIGN('Signal Verification1'!AQ902),IF(COUNTIF(B895:B901,2)&gt;0,1,0),2)</f>
        <v>0</v>
      </c>
      <c r="C902">
        <f>IF(AND(ABS('Signal Verification0'!AG902)&gt;0,ABS('Signal Verification1'!AG902)&gt;0),IF('Signal Verification0'!AG902&gt;'Signal Verification1'!AG902,IF(ABS('Signal Verification0'!AG901)-ABS('Signal Verification1'!AG902)&gt;Constants!$B$14,IF(AND(ABS(MAX('Signal Verification0'!AG702:AG902)-'Signal Verification0'!AG902)&lt;Constants!$B$15,ABS(MIN('Signal Verification0'!AG702:AG902)-'Signal Verification0'!AG902)&lt;Constants!$B$15),2,IF(D902&gt;0,1,0)),IF(D902&gt;0,1,0)),IF(ABS('Signal Verification1'!AG901)-ABS('Signal Verification0'!AG902)&gt;Constants!$B$14,IF(AND(ABS(MAX('Signal Verification1'!AG702:AG902)-'Signal Verification1'!AG902)&lt;Constants!$B$15,ABS(MIN('Signal Verification1'!AG702:AG902)-'Signal Verification1'!AG902)&lt;Constants!$B$15),2,IF(D902&gt;0,1,0)),IF(D902&gt;0,1,0))),IF(D902&gt;0,1,0))</f>
        <v>2</v>
      </c>
      <c r="D902">
        <f>IF(C901=2,ROUND(5*1000/Constants!$B$11,0),IF(D901&gt;0,D901-1,0))</f>
        <v>100</v>
      </c>
      <c r="E902">
        <f>IF(COUNTIF($D$3:D902,2)&gt;(Constants!$B$16*(1000/150)),2,0)</f>
        <v>0</v>
      </c>
      <c r="F902">
        <f t="shared" si="14"/>
        <v>0</v>
      </c>
      <c r="G902">
        <f>IF(ABS('Signal Verification0'!AT902-'Signal Verification1'!AT902)&gt;Constants!$B$17,2,IF(H902&gt;0,1,0))</f>
        <v>2</v>
      </c>
      <c r="H902">
        <f>IF(G901=2,ROUND(Constants!$B$18*(1000/150),0),IF(H901&gt;0,H901-1,0))</f>
        <v>7</v>
      </c>
    </row>
    <row r="903" spans="1:8">
      <c r="A903">
        <v>900</v>
      </c>
      <c r="B903">
        <f>IF(SIGN('Signal Verification0'!AQ903)=SIGN('Signal Verification1'!AQ903),IF(COUNTIF(B896:B902,2)&gt;0,1,0),2)</f>
        <v>0</v>
      </c>
      <c r="C903">
        <f>IF(AND(ABS('Signal Verification0'!AG903)&gt;0,ABS('Signal Verification1'!AG903)&gt;0),IF('Signal Verification0'!AG903&gt;'Signal Verification1'!AG903,IF(ABS('Signal Verification0'!AG902)-ABS('Signal Verification1'!AG903)&gt;Constants!$B$14,IF(AND(ABS(MAX('Signal Verification0'!AG703:AG903)-'Signal Verification0'!AG903)&lt;Constants!$B$15,ABS(MIN('Signal Verification0'!AG703:AG903)-'Signal Verification0'!AG903)&lt;Constants!$B$15),2,IF(D903&gt;0,1,0)),IF(D903&gt;0,1,0)),IF(ABS('Signal Verification1'!AG902)-ABS('Signal Verification0'!AG903)&gt;Constants!$B$14,IF(AND(ABS(MAX('Signal Verification1'!AG703:AG903)-'Signal Verification1'!AG903)&lt;Constants!$B$15,ABS(MIN('Signal Verification1'!AG703:AG903)-'Signal Verification1'!AG903)&lt;Constants!$B$15),2,IF(D903&gt;0,1,0)),IF(D903&gt;0,1,0))),IF(D903&gt;0,1,0))</f>
        <v>2</v>
      </c>
      <c r="D903">
        <f>IF(C902=2,ROUND(5*1000/Constants!$B$11,0),IF(D902&gt;0,D902-1,0))</f>
        <v>100</v>
      </c>
      <c r="E903">
        <f>IF(COUNTIF($D$3:D903,2)&gt;(Constants!$B$16*(1000/150)),2,0)</f>
        <v>0</v>
      </c>
      <c r="F903">
        <f t="shared" si="14"/>
        <v>0</v>
      </c>
      <c r="G903">
        <f>IF(ABS('Signal Verification0'!AT903-'Signal Verification1'!AT903)&gt;Constants!$B$17,2,IF(H903&gt;0,1,0))</f>
        <v>2</v>
      </c>
      <c r="H903">
        <f>IF(G902=2,ROUND(Constants!$B$18*(1000/150),0),IF(H902&gt;0,H902-1,0))</f>
        <v>7</v>
      </c>
    </row>
    <row r="904" spans="1:8">
      <c r="A904">
        <v>901</v>
      </c>
      <c r="B904">
        <f>IF(SIGN('Signal Verification0'!AQ904)=SIGN('Signal Verification1'!AQ904),IF(COUNTIF(B897:B903,2)&gt;0,1,0),2)</f>
        <v>0</v>
      </c>
      <c r="C904">
        <f>IF(AND(ABS('Signal Verification0'!AG904)&gt;0,ABS('Signal Verification1'!AG904)&gt;0),IF('Signal Verification0'!AG904&gt;'Signal Verification1'!AG904,IF(ABS('Signal Verification0'!AG903)-ABS('Signal Verification1'!AG904)&gt;Constants!$B$14,IF(AND(ABS(MAX('Signal Verification0'!AG704:AG904)-'Signal Verification0'!AG904)&lt;Constants!$B$15,ABS(MIN('Signal Verification0'!AG704:AG904)-'Signal Verification0'!AG904)&lt;Constants!$B$15),2,IF(D904&gt;0,1,0)),IF(D904&gt;0,1,0)),IF(ABS('Signal Verification1'!AG903)-ABS('Signal Verification0'!AG904)&gt;Constants!$B$14,IF(AND(ABS(MAX('Signal Verification1'!AG704:AG904)-'Signal Verification1'!AG904)&lt;Constants!$B$15,ABS(MIN('Signal Verification1'!AG704:AG904)-'Signal Verification1'!AG904)&lt;Constants!$B$15),2,IF(D904&gt;0,1,0)),IF(D904&gt;0,1,0))),IF(D904&gt;0,1,0))</f>
        <v>2</v>
      </c>
      <c r="D904">
        <f>IF(C903=2,ROUND(5*1000/Constants!$B$11,0),IF(D903&gt;0,D903-1,0))</f>
        <v>100</v>
      </c>
      <c r="E904">
        <f>IF(COUNTIF($D$3:D904,2)&gt;(Constants!$B$16*(1000/150)),2,0)</f>
        <v>0</v>
      </c>
      <c r="F904">
        <f t="shared" si="14"/>
        <v>0</v>
      </c>
      <c r="G904">
        <f>IF(ABS('Signal Verification0'!AT904-'Signal Verification1'!AT904)&gt;Constants!$B$17,2,IF(H904&gt;0,1,0))</f>
        <v>2</v>
      </c>
      <c r="H904">
        <f>IF(G903=2,ROUND(Constants!$B$18*(1000/150),0),IF(H903&gt;0,H903-1,0))</f>
        <v>7</v>
      </c>
    </row>
    <row r="905" spans="1:8">
      <c r="A905">
        <v>902</v>
      </c>
      <c r="B905">
        <f>IF(SIGN('Signal Verification0'!AQ905)=SIGN('Signal Verification1'!AQ905),IF(COUNTIF(B898:B904,2)&gt;0,1,0),2)</f>
        <v>0</v>
      </c>
      <c r="C905">
        <f>IF(AND(ABS('Signal Verification0'!AG905)&gt;0,ABS('Signal Verification1'!AG905)&gt;0),IF('Signal Verification0'!AG905&gt;'Signal Verification1'!AG905,IF(ABS('Signal Verification0'!AG904)-ABS('Signal Verification1'!AG905)&gt;Constants!$B$14,IF(AND(ABS(MAX('Signal Verification0'!AG705:AG905)-'Signal Verification0'!AG905)&lt;Constants!$B$15,ABS(MIN('Signal Verification0'!AG705:AG905)-'Signal Verification0'!AG905)&lt;Constants!$B$15),2,IF(D905&gt;0,1,0)),IF(D905&gt;0,1,0)),IF(ABS('Signal Verification1'!AG904)-ABS('Signal Verification0'!AG905)&gt;Constants!$B$14,IF(AND(ABS(MAX('Signal Verification1'!AG705:AG905)-'Signal Verification1'!AG905)&lt;Constants!$B$15,ABS(MIN('Signal Verification1'!AG705:AG905)-'Signal Verification1'!AG905)&lt;Constants!$B$15),2,IF(D905&gt;0,1,0)),IF(D905&gt;0,1,0))),IF(D905&gt;0,1,0))</f>
        <v>2</v>
      </c>
      <c r="D905">
        <f>IF(C904=2,ROUND(5*1000/Constants!$B$11,0),IF(D904&gt;0,D904-1,0))</f>
        <v>100</v>
      </c>
      <c r="E905">
        <f>IF(COUNTIF($D$3:D905,2)&gt;(Constants!$B$16*(1000/150)),2,0)</f>
        <v>0</v>
      </c>
      <c r="F905">
        <f t="shared" si="14"/>
        <v>0</v>
      </c>
      <c r="G905">
        <f>IF(ABS('Signal Verification0'!AT905-'Signal Verification1'!AT905)&gt;Constants!$B$17,2,IF(H905&gt;0,1,0))</f>
        <v>2</v>
      </c>
      <c r="H905">
        <f>IF(G904=2,ROUND(Constants!$B$18*(1000/150),0),IF(H904&gt;0,H904-1,0))</f>
        <v>7</v>
      </c>
    </row>
    <row r="906" spans="1:8">
      <c r="A906">
        <v>903</v>
      </c>
      <c r="B906">
        <f>IF(SIGN('Signal Verification0'!AQ906)=SIGN('Signal Verification1'!AQ906),IF(COUNTIF(B899:B905,2)&gt;0,1,0),2)</f>
        <v>0</v>
      </c>
      <c r="C906">
        <f>IF(AND(ABS('Signal Verification0'!AG906)&gt;0,ABS('Signal Verification1'!AG906)&gt;0),IF('Signal Verification0'!AG906&gt;'Signal Verification1'!AG906,IF(ABS('Signal Verification0'!AG905)-ABS('Signal Verification1'!AG906)&gt;Constants!$B$14,IF(AND(ABS(MAX('Signal Verification0'!AG706:AG906)-'Signal Verification0'!AG906)&lt;Constants!$B$15,ABS(MIN('Signal Verification0'!AG706:AG906)-'Signal Verification0'!AG906)&lt;Constants!$B$15),2,IF(D906&gt;0,1,0)),IF(D906&gt;0,1,0)),IF(ABS('Signal Verification1'!AG905)-ABS('Signal Verification0'!AG906)&gt;Constants!$B$14,IF(AND(ABS(MAX('Signal Verification1'!AG706:AG906)-'Signal Verification1'!AG906)&lt;Constants!$B$15,ABS(MIN('Signal Verification1'!AG706:AG906)-'Signal Verification1'!AG906)&lt;Constants!$B$15),2,IF(D906&gt;0,1,0)),IF(D906&gt;0,1,0))),IF(D906&gt;0,1,0))</f>
        <v>2</v>
      </c>
      <c r="D906">
        <f>IF(C905=2,ROUND(5*1000/Constants!$B$11,0),IF(D905&gt;0,D905-1,0))</f>
        <v>100</v>
      </c>
      <c r="E906">
        <f>IF(COUNTIF($D$3:D906,2)&gt;(Constants!$B$16*(1000/150)),2,0)</f>
        <v>0</v>
      </c>
      <c r="F906">
        <f t="shared" si="14"/>
        <v>0</v>
      </c>
      <c r="G906">
        <f>IF(ABS('Signal Verification0'!AT906-'Signal Verification1'!AT906)&gt;Constants!$B$17,2,IF(H906&gt;0,1,0))</f>
        <v>2</v>
      </c>
      <c r="H906">
        <f>IF(G905=2,ROUND(Constants!$B$18*(1000/150),0),IF(H905&gt;0,H905-1,0))</f>
        <v>7</v>
      </c>
    </row>
    <row r="907" spans="1:8">
      <c r="A907">
        <v>904</v>
      </c>
      <c r="B907">
        <f>IF(SIGN('Signal Verification0'!AQ907)=SIGN('Signal Verification1'!AQ907),IF(COUNTIF(B900:B906,2)&gt;0,1,0),2)</f>
        <v>0</v>
      </c>
      <c r="C907">
        <f>IF(AND(ABS('Signal Verification0'!AG907)&gt;0,ABS('Signal Verification1'!AG907)&gt;0),IF('Signal Verification0'!AG907&gt;'Signal Verification1'!AG907,IF(ABS('Signal Verification0'!AG906)-ABS('Signal Verification1'!AG907)&gt;Constants!$B$14,IF(AND(ABS(MAX('Signal Verification0'!AG707:AG907)-'Signal Verification0'!AG907)&lt;Constants!$B$15,ABS(MIN('Signal Verification0'!AG707:AG907)-'Signal Verification0'!AG907)&lt;Constants!$B$15),2,IF(D907&gt;0,1,0)),IF(D907&gt;0,1,0)),IF(ABS('Signal Verification1'!AG906)-ABS('Signal Verification0'!AG907)&gt;Constants!$B$14,IF(AND(ABS(MAX('Signal Verification1'!AG707:AG907)-'Signal Verification1'!AG907)&lt;Constants!$B$15,ABS(MIN('Signal Verification1'!AG707:AG907)-'Signal Verification1'!AG907)&lt;Constants!$B$15),2,IF(D907&gt;0,1,0)),IF(D907&gt;0,1,0))),IF(D907&gt;0,1,0))</f>
        <v>2</v>
      </c>
      <c r="D907">
        <f>IF(C906=2,ROUND(5*1000/Constants!$B$11,0),IF(D906&gt;0,D906-1,0))</f>
        <v>100</v>
      </c>
      <c r="E907">
        <f>IF(COUNTIF($D$3:D907,2)&gt;(Constants!$B$16*(1000/150)),2,0)</f>
        <v>0</v>
      </c>
      <c r="F907">
        <f t="shared" si="14"/>
        <v>0</v>
      </c>
      <c r="G907">
        <f>IF(ABS('Signal Verification0'!AT907-'Signal Verification1'!AT907)&gt;Constants!$B$17,2,IF(H907&gt;0,1,0))</f>
        <v>2</v>
      </c>
      <c r="H907">
        <f>IF(G906=2,ROUND(Constants!$B$18*(1000/150),0),IF(H906&gt;0,H906-1,0))</f>
        <v>7</v>
      </c>
    </row>
    <row r="908" spans="1:8">
      <c r="A908">
        <v>905</v>
      </c>
      <c r="B908">
        <f>IF(SIGN('Signal Verification0'!AQ908)=SIGN('Signal Verification1'!AQ908),IF(COUNTIF(B901:B907,2)&gt;0,1,0),2)</f>
        <v>0</v>
      </c>
      <c r="C908">
        <f>IF(AND(ABS('Signal Verification0'!AG908)&gt;0,ABS('Signal Verification1'!AG908)&gt;0),IF('Signal Verification0'!AG908&gt;'Signal Verification1'!AG908,IF(ABS('Signal Verification0'!AG907)-ABS('Signal Verification1'!AG908)&gt;Constants!$B$14,IF(AND(ABS(MAX('Signal Verification0'!AG708:AG908)-'Signal Verification0'!AG908)&lt;Constants!$B$15,ABS(MIN('Signal Verification0'!AG708:AG908)-'Signal Verification0'!AG908)&lt;Constants!$B$15),2,IF(D908&gt;0,1,0)),IF(D908&gt;0,1,0)),IF(ABS('Signal Verification1'!AG907)-ABS('Signal Verification0'!AG908)&gt;Constants!$B$14,IF(AND(ABS(MAX('Signal Verification1'!AG708:AG908)-'Signal Verification1'!AG908)&lt;Constants!$B$15,ABS(MIN('Signal Verification1'!AG708:AG908)-'Signal Verification1'!AG908)&lt;Constants!$B$15),2,IF(D908&gt;0,1,0)),IF(D908&gt;0,1,0))),IF(D908&gt;0,1,0))</f>
        <v>2</v>
      </c>
      <c r="D908">
        <f>IF(C907=2,ROUND(5*1000/Constants!$B$11,0),IF(D907&gt;0,D907-1,0))</f>
        <v>100</v>
      </c>
      <c r="E908">
        <f>IF(COUNTIF($D$3:D908,2)&gt;(Constants!$B$16*(1000/150)),2,0)</f>
        <v>0</v>
      </c>
      <c r="F908">
        <f t="shared" si="14"/>
        <v>0</v>
      </c>
      <c r="G908">
        <f>IF(ABS('Signal Verification0'!AT908-'Signal Verification1'!AT908)&gt;Constants!$B$17,2,IF(H908&gt;0,1,0))</f>
        <v>2</v>
      </c>
      <c r="H908">
        <f>IF(G907=2,ROUND(Constants!$B$18*(1000/150),0),IF(H907&gt;0,H907-1,0))</f>
        <v>7</v>
      </c>
    </row>
    <row r="909" spans="1:8">
      <c r="A909">
        <v>906</v>
      </c>
      <c r="B909">
        <f>IF(SIGN('Signal Verification0'!AQ909)=SIGN('Signal Verification1'!AQ909),IF(COUNTIF(B902:B908,2)&gt;0,1,0),2)</f>
        <v>0</v>
      </c>
      <c r="C909">
        <f>IF(AND(ABS('Signal Verification0'!AG909)&gt;0,ABS('Signal Verification1'!AG909)&gt;0),IF('Signal Verification0'!AG909&gt;'Signal Verification1'!AG909,IF(ABS('Signal Verification0'!AG908)-ABS('Signal Verification1'!AG909)&gt;Constants!$B$14,IF(AND(ABS(MAX('Signal Verification0'!AG709:AG909)-'Signal Verification0'!AG909)&lt;Constants!$B$15,ABS(MIN('Signal Verification0'!AG709:AG909)-'Signal Verification0'!AG909)&lt;Constants!$B$15),2,IF(D909&gt;0,1,0)),IF(D909&gt;0,1,0)),IF(ABS('Signal Verification1'!AG908)-ABS('Signal Verification0'!AG909)&gt;Constants!$B$14,IF(AND(ABS(MAX('Signal Verification1'!AG709:AG909)-'Signal Verification1'!AG909)&lt;Constants!$B$15,ABS(MIN('Signal Verification1'!AG709:AG909)-'Signal Verification1'!AG909)&lt;Constants!$B$15),2,IF(D909&gt;0,1,0)),IF(D909&gt;0,1,0))),IF(D909&gt;0,1,0))</f>
        <v>2</v>
      </c>
      <c r="D909">
        <f>IF(C908=2,ROUND(5*1000/Constants!$B$11,0),IF(D908&gt;0,D908-1,0))</f>
        <v>100</v>
      </c>
      <c r="E909">
        <f>IF(COUNTIF($D$3:D909,2)&gt;(Constants!$B$16*(1000/150)),2,0)</f>
        <v>0</v>
      </c>
      <c r="F909">
        <f t="shared" si="14"/>
        <v>0</v>
      </c>
      <c r="G909">
        <f>IF(ABS('Signal Verification0'!AT909-'Signal Verification1'!AT909)&gt;Constants!$B$17,2,IF(H909&gt;0,1,0))</f>
        <v>2</v>
      </c>
      <c r="H909">
        <f>IF(G908=2,ROUND(Constants!$B$18*(1000/150),0),IF(H908&gt;0,H908-1,0))</f>
        <v>7</v>
      </c>
    </row>
    <row r="910" spans="1:8">
      <c r="A910">
        <v>907</v>
      </c>
      <c r="B910">
        <f>IF(SIGN('Signal Verification0'!AQ910)=SIGN('Signal Verification1'!AQ910),IF(COUNTIF(B903:B909,2)&gt;0,1,0),2)</f>
        <v>0</v>
      </c>
      <c r="C910">
        <f>IF(AND(ABS('Signal Verification0'!AG910)&gt;0,ABS('Signal Verification1'!AG910)&gt;0),IF('Signal Verification0'!AG910&gt;'Signal Verification1'!AG910,IF(ABS('Signal Verification0'!AG909)-ABS('Signal Verification1'!AG910)&gt;Constants!$B$14,IF(AND(ABS(MAX('Signal Verification0'!AG710:AG910)-'Signal Verification0'!AG910)&lt;Constants!$B$15,ABS(MIN('Signal Verification0'!AG710:AG910)-'Signal Verification0'!AG910)&lt;Constants!$B$15),2,IF(D910&gt;0,1,0)),IF(D910&gt;0,1,0)),IF(ABS('Signal Verification1'!AG909)-ABS('Signal Verification0'!AG910)&gt;Constants!$B$14,IF(AND(ABS(MAX('Signal Verification1'!AG710:AG910)-'Signal Verification1'!AG910)&lt;Constants!$B$15,ABS(MIN('Signal Verification1'!AG710:AG910)-'Signal Verification1'!AG910)&lt;Constants!$B$15),2,IF(D910&gt;0,1,0)),IF(D910&gt;0,1,0))),IF(D910&gt;0,1,0))</f>
        <v>2</v>
      </c>
      <c r="D910">
        <f>IF(C909=2,ROUND(5*1000/Constants!$B$11,0),IF(D909&gt;0,D909-1,0))</f>
        <v>100</v>
      </c>
      <c r="E910">
        <f>IF(COUNTIF($D$3:D910,2)&gt;(Constants!$B$16*(1000/150)),2,0)</f>
        <v>0</v>
      </c>
      <c r="F910">
        <f t="shared" si="14"/>
        <v>0</v>
      </c>
      <c r="G910">
        <f>IF(ABS('Signal Verification0'!AT910-'Signal Verification1'!AT910)&gt;Constants!$B$17,2,IF(H910&gt;0,1,0))</f>
        <v>2</v>
      </c>
      <c r="H910">
        <f>IF(G909=2,ROUND(Constants!$B$18*(1000/150),0),IF(H909&gt;0,H909-1,0))</f>
        <v>7</v>
      </c>
    </row>
    <row r="911" spans="1:8">
      <c r="A911">
        <v>908</v>
      </c>
      <c r="B911">
        <f>IF(SIGN('Signal Verification0'!AQ911)=SIGN('Signal Verification1'!AQ911),IF(COUNTIF(B904:B910,2)&gt;0,1,0),2)</f>
        <v>0</v>
      </c>
      <c r="C911">
        <f>IF(AND(ABS('Signal Verification0'!AG911)&gt;0,ABS('Signal Verification1'!AG911)&gt;0),IF('Signal Verification0'!AG911&gt;'Signal Verification1'!AG911,IF(ABS('Signal Verification0'!AG910)-ABS('Signal Verification1'!AG911)&gt;Constants!$B$14,IF(AND(ABS(MAX('Signal Verification0'!AG711:AG911)-'Signal Verification0'!AG911)&lt;Constants!$B$15,ABS(MIN('Signal Verification0'!AG711:AG911)-'Signal Verification0'!AG911)&lt;Constants!$B$15),2,IF(D911&gt;0,1,0)),IF(D911&gt;0,1,0)),IF(ABS('Signal Verification1'!AG910)-ABS('Signal Verification0'!AG911)&gt;Constants!$B$14,IF(AND(ABS(MAX('Signal Verification1'!AG711:AG911)-'Signal Verification1'!AG911)&lt;Constants!$B$15,ABS(MIN('Signal Verification1'!AG711:AG911)-'Signal Verification1'!AG911)&lt;Constants!$B$15),2,IF(D911&gt;0,1,0)),IF(D911&gt;0,1,0))),IF(D911&gt;0,1,0))</f>
        <v>2</v>
      </c>
      <c r="D911">
        <f>IF(C910=2,ROUND(5*1000/Constants!$B$11,0),IF(D910&gt;0,D910-1,0))</f>
        <v>100</v>
      </c>
      <c r="E911">
        <f>IF(COUNTIF($D$3:D911,2)&gt;(Constants!$B$16*(1000/150)),2,0)</f>
        <v>0</v>
      </c>
      <c r="F911">
        <f t="shared" si="14"/>
        <v>0</v>
      </c>
      <c r="G911">
        <f>IF(ABS('Signal Verification0'!AT911-'Signal Verification1'!AT911)&gt;Constants!$B$17,2,IF(H911&gt;0,1,0))</f>
        <v>2</v>
      </c>
      <c r="H911">
        <f>IF(G910=2,ROUND(Constants!$B$18*(1000/150),0),IF(H910&gt;0,H910-1,0))</f>
        <v>7</v>
      </c>
    </row>
    <row r="912" spans="1:8">
      <c r="A912">
        <v>909</v>
      </c>
      <c r="B912">
        <f>IF(SIGN('Signal Verification0'!AQ912)=SIGN('Signal Verification1'!AQ912),IF(COUNTIF(B905:B911,2)&gt;0,1,0),2)</f>
        <v>0</v>
      </c>
      <c r="C912">
        <f>IF(AND(ABS('Signal Verification0'!AG912)&gt;0,ABS('Signal Verification1'!AG912)&gt;0),IF('Signal Verification0'!AG912&gt;'Signal Verification1'!AG912,IF(ABS('Signal Verification0'!AG911)-ABS('Signal Verification1'!AG912)&gt;Constants!$B$14,IF(AND(ABS(MAX('Signal Verification0'!AG712:AG912)-'Signal Verification0'!AG912)&lt;Constants!$B$15,ABS(MIN('Signal Verification0'!AG712:AG912)-'Signal Verification0'!AG912)&lt;Constants!$B$15),2,IF(D912&gt;0,1,0)),IF(D912&gt;0,1,0)),IF(ABS('Signal Verification1'!AG911)-ABS('Signal Verification0'!AG912)&gt;Constants!$B$14,IF(AND(ABS(MAX('Signal Verification1'!AG712:AG912)-'Signal Verification1'!AG912)&lt;Constants!$B$15,ABS(MIN('Signal Verification1'!AG712:AG912)-'Signal Verification1'!AG912)&lt;Constants!$B$15),2,IF(D912&gt;0,1,0)),IF(D912&gt;0,1,0))),IF(D912&gt;0,1,0))</f>
        <v>2</v>
      </c>
      <c r="D912">
        <f>IF(C911=2,ROUND(5*1000/Constants!$B$11,0),IF(D911&gt;0,D911-1,0))</f>
        <v>100</v>
      </c>
      <c r="E912">
        <f>IF(COUNTIF($D$3:D912,2)&gt;(Constants!$B$16*(1000/150)),2,0)</f>
        <v>0</v>
      </c>
      <c r="F912">
        <f t="shared" si="14"/>
        <v>0</v>
      </c>
      <c r="G912">
        <f>IF(ABS('Signal Verification0'!AT912-'Signal Verification1'!AT912)&gt;Constants!$B$17,2,IF(H912&gt;0,1,0))</f>
        <v>2</v>
      </c>
      <c r="H912">
        <f>IF(G911=2,ROUND(Constants!$B$18*(1000/150),0),IF(H911&gt;0,H911-1,0))</f>
        <v>7</v>
      </c>
    </row>
    <row r="913" spans="1:8">
      <c r="A913">
        <v>910</v>
      </c>
      <c r="B913">
        <f>IF(SIGN('Signal Verification0'!AQ913)=SIGN('Signal Verification1'!AQ913),IF(COUNTIF(B906:B912,2)&gt;0,1,0),2)</f>
        <v>0</v>
      </c>
      <c r="C913">
        <f>IF(AND(ABS('Signal Verification0'!AG913)&gt;0,ABS('Signal Verification1'!AG913)&gt;0),IF('Signal Verification0'!AG913&gt;'Signal Verification1'!AG913,IF(ABS('Signal Verification0'!AG912)-ABS('Signal Verification1'!AG913)&gt;Constants!$B$14,IF(AND(ABS(MAX('Signal Verification0'!AG713:AG913)-'Signal Verification0'!AG913)&lt;Constants!$B$15,ABS(MIN('Signal Verification0'!AG713:AG913)-'Signal Verification0'!AG913)&lt;Constants!$B$15),2,IF(D913&gt;0,1,0)),IF(D913&gt;0,1,0)),IF(ABS('Signal Verification1'!AG912)-ABS('Signal Verification0'!AG913)&gt;Constants!$B$14,IF(AND(ABS(MAX('Signal Verification1'!AG713:AG913)-'Signal Verification1'!AG913)&lt;Constants!$B$15,ABS(MIN('Signal Verification1'!AG713:AG913)-'Signal Verification1'!AG913)&lt;Constants!$B$15),2,IF(D913&gt;0,1,0)),IF(D913&gt;0,1,0))),IF(D913&gt;0,1,0))</f>
        <v>2</v>
      </c>
      <c r="D913">
        <f>IF(C912=2,ROUND(5*1000/Constants!$B$11,0),IF(D912&gt;0,D912-1,0))</f>
        <v>100</v>
      </c>
      <c r="E913">
        <f>IF(COUNTIF($D$3:D913,2)&gt;(Constants!$B$16*(1000/150)),2,0)</f>
        <v>0</v>
      </c>
      <c r="F913">
        <f t="shared" si="14"/>
        <v>0</v>
      </c>
      <c r="G913">
        <f>IF(ABS('Signal Verification0'!AT913-'Signal Verification1'!AT913)&gt;Constants!$B$17,2,IF(H913&gt;0,1,0))</f>
        <v>2</v>
      </c>
      <c r="H913">
        <f>IF(G912=2,ROUND(Constants!$B$18*(1000/150),0),IF(H912&gt;0,H912-1,0))</f>
        <v>7</v>
      </c>
    </row>
    <row r="914" spans="1:8">
      <c r="A914">
        <v>911</v>
      </c>
      <c r="B914">
        <f>IF(SIGN('Signal Verification0'!AQ914)=SIGN('Signal Verification1'!AQ914),IF(COUNTIF(B907:B913,2)&gt;0,1,0),2)</f>
        <v>0</v>
      </c>
      <c r="C914">
        <f>IF(AND(ABS('Signal Verification0'!AG914)&gt;0,ABS('Signal Verification1'!AG914)&gt;0),IF('Signal Verification0'!AG914&gt;'Signal Verification1'!AG914,IF(ABS('Signal Verification0'!AG913)-ABS('Signal Verification1'!AG914)&gt;Constants!$B$14,IF(AND(ABS(MAX('Signal Verification0'!AG714:AG914)-'Signal Verification0'!AG914)&lt;Constants!$B$15,ABS(MIN('Signal Verification0'!AG714:AG914)-'Signal Verification0'!AG914)&lt;Constants!$B$15),2,IF(D914&gt;0,1,0)),IF(D914&gt;0,1,0)),IF(ABS('Signal Verification1'!AG913)-ABS('Signal Verification0'!AG914)&gt;Constants!$B$14,IF(AND(ABS(MAX('Signal Verification1'!AG714:AG914)-'Signal Verification1'!AG914)&lt;Constants!$B$15,ABS(MIN('Signal Verification1'!AG714:AG914)-'Signal Verification1'!AG914)&lt;Constants!$B$15),2,IF(D914&gt;0,1,0)),IF(D914&gt;0,1,0))),IF(D914&gt;0,1,0))</f>
        <v>2</v>
      </c>
      <c r="D914">
        <f>IF(C913=2,ROUND(5*1000/Constants!$B$11,0),IF(D913&gt;0,D913-1,0))</f>
        <v>100</v>
      </c>
      <c r="E914">
        <f>IF(COUNTIF($D$3:D914,2)&gt;(Constants!$B$16*(1000/150)),2,0)</f>
        <v>0</v>
      </c>
      <c r="F914">
        <f t="shared" si="14"/>
        <v>0</v>
      </c>
      <c r="G914">
        <f>IF(ABS('Signal Verification0'!AT914-'Signal Verification1'!AT914)&gt;Constants!$B$17,2,IF(H914&gt;0,1,0))</f>
        <v>2</v>
      </c>
      <c r="H914">
        <f>IF(G913=2,ROUND(Constants!$B$18*(1000/150),0),IF(H913&gt;0,H913-1,0))</f>
        <v>7</v>
      </c>
    </row>
    <row r="915" spans="1:8">
      <c r="A915">
        <v>912</v>
      </c>
      <c r="B915">
        <f>IF(SIGN('Signal Verification0'!AQ915)=SIGN('Signal Verification1'!AQ915),IF(COUNTIF(B908:B914,2)&gt;0,1,0),2)</f>
        <v>0</v>
      </c>
      <c r="C915">
        <f>IF(AND(ABS('Signal Verification0'!AG915)&gt;0,ABS('Signal Verification1'!AG915)&gt;0),IF('Signal Verification0'!AG915&gt;'Signal Verification1'!AG915,IF(ABS('Signal Verification0'!AG914)-ABS('Signal Verification1'!AG915)&gt;Constants!$B$14,IF(AND(ABS(MAX('Signal Verification0'!AG715:AG915)-'Signal Verification0'!AG915)&lt;Constants!$B$15,ABS(MIN('Signal Verification0'!AG715:AG915)-'Signal Verification0'!AG915)&lt;Constants!$B$15),2,IF(D915&gt;0,1,0)),IF(D915&gt;0,1,0)),IF(ABS('Signal Verification1'!AG914)-ABS('Signal Verification0'!AG915)&gt;Constants!$B$14,IF(AND(ABS(MAX('Signal Verification1'!AG715:AG915)-'Signal Verification1'!AG915)&lt;Constants!$B$15,ABS(MIN('Signal Verification1'!AG715:AG915)-'Signal Verification1'!AG915)&lt;Constants!$B$15),2,IF(D915&gt;0,1,0)),IF(D915&gt;0,1,0))),IF(D915&gt;0,1,0))</f>
        <v>2</v>
      </c>
      <c r="D915">
        <f>IF(C914=2,ROUND(5*1000/Constants!$B$11,0),IF(D914&gt;0,D914-1,0))</f>
        <v>100</v>
      </c>
      <c r="E915">
        <f>IF(COUNTIF($D$3:D915,2)&gt;(Constants!$B$16*(1000/150)),2,0)</f>
        <v>0</v>
      </c>
      <c r="F915">
        <f t="shared" si="14"/>
        <v>0</v>
      </c>
      <c r="G915">
        <f>IF(ABS('Signal Verification0'!AT915-'Signal Verification1'!AT915)&gt;Constants!$B$17,2,IF(H915&gt;0,1,0))</f>
        <v>2</v>
      </c>
      <c r="H915">
        <f>IF(G914=2,ROUND(Constants!$B$18*(1000/150),0),IF(H914&gt;0,H914-1,0))</f>
        <v>7</v>
      </c>
    </row>
    <row r="916" spans="1:8">
      <c r="A916">
        <v>913</v>
      </c>
      <c r="B916">
        <f>IF(SIGN('Signal Verification0'!AQ916)=SIGN('Signal Verification1'!AQ916),IF(COUNTIF(B909:B915,2)&gt;0,1,0),2)</f>
        <v>0</v>
      </c>
      <c r="C916">
        <f>IF(AND(ABS('Signal Verification0'!AG916)&gt;0,ABS('Signal Verification1'!AG916)&gt;0),IF('Signal Verification0'!AG916&gt;'Signal Verification1'!AG916,IF(ABS('Signal Verification0'!AG915)-ABS('Signal Verification1'!AG916)&gt;Constants!$B$14,IF(AND(ABS(MAX('Signal Verification0'!AG716:AG916)-'Signal Verification0'!AG916)&lt;Constants!$B$15,ABS(MIN('Signal Verification0'!AG716:AG916)-'Signal Verification0'!AG916)&lt;Constants!$B$15),2,IF(D916&gt;0,1,0)),IF(D916&gt;0,1,0)),IF(ABS('Signal Verification1'!AG915)-ABS('Signal Verification0'!AG916)&gt;Constants!$B$14,IF(AND(ABS(MAX('Signal Verification1'!AG716:AG916)-'Signal Verification1'!AG916)&lt;Constants!$B$15,ABS(MIN('Signal Verification1'!AG716:AG916)-'Signal Verification1'!AG916)&lt;Constants!$B$15),2,IF(D916&gt;0,1,0)),IF(D916&gt;0,1,0))),IF(D916&gt;0,1,0))</f>
        <v>2</v>
      </c>
      <c r="D916">
        <f>IF(C915=2,ROUND(5*1000/Constants!$B$11,0),IF(D915&gt;0,D915-1,0))</f>
        <v>100</v>
      </c>
      <c r="E916">
        <f>IF(COUNTIF($D$3:D916,2)&gt;(Constants!$B$16*(1000/150)),2,0)</f>
        <v>0</v>
      </c>
      <c r="F916">
        <f t="shared" si="14"/>
        <v>0</v>
      </c>
      <c r="G916">
        <f>IF(ABS('Signal Verification0'!AT916-'Signal Verification1'!AT916)&gt;Constants!$B$17,2,IF(H916&gt;0,1,0))</f>
        <v>2</v>
      </c>
      <c r="H916">
        <f>IF(G915=2,ROUND(Constants!$B$18*(1000/150),0),IF(H915&gt;0,H915-1,0))</f>
        <v>7</v>
      </c>
    </row>
    <row r="917" spans="1:8">
      <c r="A917">
        <v>914</v>
      </c>
      <c r="B917">
        <f>IF(SIGN('Signal Verification0'!AQ917)=SIGN('Signal Verification1'!AQ917),IF(COUNTIF(B910:B916,2)&gt;0,1,0),2)</f>
        <v>0</v>
      </c>
      <c r="C917">
        <f>IF(AND(ABS('Signal Verification0'!AG917)&gt;0,ABS('Signal Verification1'!AG917)&gt;0),IF('Signal Verification0'!AG917&gt;'Signal Verification1'!AG917,IF(ABS('Signal Verification0'!AG916)-ABS('Signal Verification1'!AG917)&gt;Constants!$B$14,IF(AND(ABS(MAX('Signal Verification0'!AG717:AG917)-'Signal Verification0'!AG917)&lt;Constants!$B$15,ABS(MIN('Signal Verification0'!AG717:AG917)-'Signal Verification0'!AG917)&lt;Constants!$B$15),2,IF(D917&gt;0,1,0)),IF(D917&gt;0,1,0)),IF(ABS('Signal Verification1'!AG916)-ABS('Signal Verification0'!AG917)&gt;Constants!$B$14,IF(AND(ABS(MAX('Signal Verification1'!AG717:AG917)-'Signal Verification1'!AG917)&lt;Constants!$B$15,ABS(MIN('Signal Verification1'!AG717:AG917)-'Signal Verification1'!AG917)&lt;Constants!$B$15),2,IF(D917&gt;0,1,0)),IF(D917&gt;0,1,0))),IF(D917&gt;0,1,0))</f>
        <v>2</v>
      </c>
      <c r="D917">
        <f>IF(C916=2,ROUND(5*1000/Constants!$B$11,0),IF(D916&gt;0,D916-1,0))</f>
        <v>100</v>
      </c>
      <c r="E917">
        <f>IF(COUNTIF($D$3:D917,2)&gt;(Constants!$B$16*(1000/150)),2,0)</f>
        <v>0</v>
      </c>
      <c r="F917">
        <f t="shared" si="14"/>
        <v>0</v>
      </c>
      <c r="G917">
        <f>IF(ABS('Signal Verification0'!AT917-'Signal Verification1'!AT917)&gt;Constants!$B$17,2,IF(H917&gt;0,1,0))</f>
        <v>2</v>
      </c>
      <c r="H917">
        <f>IF(G916=2,ROUND(Constants!$B$18*(1000/150),0),IF(H916&gt;0,H916-1,0))</f>
        <v>7</v>
      </c>
    </row>
    <row r="918" spans="1:8">
      <c r="A918">
        <v>915</v>
      </c>
      <c r="B918">
        <f>IF(SIGN('Signal Verification0'!AQ918)=SIGN('Signal Verification1'!AQ918),IF(COUNTIF(B911:B917,2)&gt;0,1,0),2)</f>
        <v>0</v>
      </c>
      <c r="C918">
        <f>IF(AND(ABS('Signal Verification0'!AG918)&gt;0,ABS('Signal Verification1'!AG918)&gt;0),IF('Signal Verification0'!AG918&gt;'Signal Verification1'!AG918,IF(ABS('Signal Verification0'!AG917)-ABS('Signal Verification1'!AG918)&gt;Constants!$B$14,IF(AND(ABS(MAX('Signal Verification0'!AG718:AG918)-'Signal Verification0'!AG918)&lt;Constants!$B$15,ABS(MIN('Signal Verification0'!AG718:AG918)-'Signal Verification0'!AG918)&lt;Constants!$B$15),2,IF(D918&gt;0,1,0)),IF(D918&gt;0,1,0)),IF(ABS('Signal Verification1'!AG917)-ABS('Signal Verification0'!AG918)&gt;Constants!$B$14,IF(AND(ABS(MAX('Signal Verification1'!AG718:AG918)-'Signal Verification1'!AG918)&lt;Constants!$B$15,ABS(MIN('Signal Verification1'!AG718:AG918)-'Signal Verification1'!AG918)&lt;Constants!$B$15),2,IF(D918&gt;0,1,0)),IF(D918&gt;0,1,0))),IF(D918&gt;0,1,0))</f>
        <v>2</v>
      </c>
      <c r="D918">
        <f>IF(C917=2,ROUND(5*1000/Constants!$B$11,0),IF(D917&gt;0,D917-1,0))</f>
        <v>100</v>
      </c>
      <c r="E918">
        <f>IF(COUNTIF($D$3:D918,2)&gt;(Constants!$B$16*(1000/150)),2,0)</f>
        <v>0</v>
      </c>
      <c r="F918">
        <f t="shared" si="14"/>
        <v>0</v>
      </c>
      <c r="G918">
        <f>IF(ABS('Signal Verification0'!AT918-'Signal Verification1'!AT918)&gt;Constants!$B$17,2,IF(H918&gt;0,1,0))</f>
        <v>2</v>
      </c>
      <c r="H918">
        <f>IF(G917=2,ROUND(Constants!$B$18*(1000/150),0),IF(H917&gt;0,H917-1,0))</f>
        <v>7</v>
      </c>
    </row>
    <row r="919" spans="1:8">
      <c r="A919">
        <v>916</v>
      </c>
      <c r="B919">
        <f>IF(SIGN('Signal Verification0'!AQ919)=SIGN('Signal Verification1'!AQ919),IF(COUNTIF(B912:B918,2)&gt;0,1,0),2)</f>
        <v>0</v>
      </c>
      <c r="C919">
        <f>IF(AND(ABS('Signal Verification0'!AG919)&gt;0,ABS('Signal Verification1'!AG919)&gt;0),IF('Signal Verification0'!AG919&gt;'Signal Verification1'!AG919,IF(ABS('Signal Verification0'!AG918)-ABS('Signal Verification1'!AG919)&gt;Constants!$B$14,IF(AND(ABS(MAX('Signal Verification0'!AG719:AG919)-'Signal Verification0'!AG919)&lt;Constants!$B$15,ABS(MIN('Signal Verification0'!AG719:AG919)-'Signal Verification0'!AG919)&lt;Constants!$B$15),2,IF(D919&gt;0,1,0)),IF(D919&gt;0,1,0)),IF(ABS('Signal Verification1'!AG918)-ABS('Signal Verification0'!AG919)&gt;Constants!$B$14,IF(AND(ABS(MAX('Signal Verification1'!AG719:AG919)-'Signal Verification1'!AG919)&lt;Constants!$B$15,ABS(MIN('Signal Verification1'!AG719:AG919)-'Signal Verification1'!AG919)&lt;Constants!$B$15),2,IF(D919&gt;0,1,0)),IF(D919&gt;0,1,0))),IF(D919&gt;0,1,0))</f>
        <v>2</v>
      </c>
      <c r="D919">
        <f>IF(C918=2,ROUND(5*1000/Constants!$B$11,0),IF(D918&gt;0,D918-1,0))</f>
        <v>100</v>
      </c>
      <c r="E919">
        <f>IF(COUNTIF($D$3:D919,2)&gt;(Constants!$B$16*(1000/150)),2,0)</f>
        <v>0</v>
      </c>
      <c r="F919">
        <f t="shared" si="14"/>
        <v>0</v>
      </c>
      <c r="G919">
        <f>IF(ABS('Signal Verification0'!AT919-'Signal Verification1'!AT919)&gt;Constants!$B$17,2,IF(H919&gt;0,1,0))</f>
        <v>2</v>
      </c>
      <c r="H919">
        <f>IF(G918=2,ROUND(Constants!$B$18*(1000/150),0),IF(H918&gt;0,H918-1,0))</f>
        <v>7</v>
      </c>
    </row>
    <row r="920" spans="1:8">
      <c r="A920">
        <v>917</v>
      </c>
      <c r="B920">
        <f>IF(SIGN('Signal Verification0'!AQ920)=SIGN('Signal Verification1'!AQ920),IF(COUNTIF(B913:B919,2)&gt;0,1,0),2)</f>
        <v>0</v>
      </c>
      <c r="C920">
        <f>IF(AND(ABS('Signal Verification0'!AG920)&gt;0,ABS('Signal Verification1'!AG920)&gt;0),IF('Signal Verification0'!AG920&gt;'Signal Verification1'!AG920,IF(ABS('Signal Verification0'!AG919)-ABS('Signal Verification1'!AG920)&gt;Constants!$B$14,IF(AND(ABS(MAX('Signal Verification0'!AG720:AG920)-'Signal Verification0'!AG920)&lt;Constants!$B$15,ABS(MIN('Signal Verification0'!AG720:AG920)-'Signal Verification0'!AG920)&lt;Constants!$B$15),2,IF(D920&gt;0,1,0)),IF(D920&gt;0,1,0)),IF(ABS('Signal Verification1'!AG919)-ABS('Signal Verification0'!AG920)&gt;Constants!$B$14,IF(AND(ABS(MAX('Signal Verification1'!AG720:AG920)-'Signal Verification1'!AG920)&lt;Constants!$B$15,ABS(MIN('Signal Verification1'!AG720:AG920)-'Signal Verification1'!AG920)&lt;Constants!$B$15),2,IF(D920&gt;0,1,0)),IF(D920&gt;0,1,0))),IF(D920&gt;0,1,0))</f>
        <v>2</v>
      </c>
      <c r="D920">
        <f>IF(C919=2,ROUND(5*1000/Constants!$B$11,0),IF(D919&gt;0,D919-1,0))</f>
        <v>100</v>
      </c>
      <c r="E920">
        <f>IF(COUNTIF($D$3:D920,2)&gt;(Constants!$B$16*(1000/150)),2,0)</f>
        <v>0</v>
      </c>
      <c r="F920">
        <f t="shared" si="14"/>
        <v>0</v>
      </c>
      <c r="G920">
        <f>IF(ABS('Signal Verification0'!AT920-'Signal Verification1'!AT920)&gt;Constants!$B$17,2,IF(H920&gt;0,1,0))</f>
        <v>2</v>
      </c>
      <c r="H920">
        <f>IF(G919=2,ROUND(Constants!$B$18*(1000/150),0),IF(H919&gt;0,H919-1,0))</f>
        <v>7</v>
      </c>
    </row>
    <row r="921" spans="1:8">
      <c r="A921">
        <v>918</v>
      </c>
      <c r="B921">
        <f>IF(SIGN('Signal Verification0'!AQ921)=SIGN('Signal Verification1'!AQ921),IF(COUNTIF(B914:B920,2)&gt;0,1,0),2)</f>
        <v>0</v>
      </c>
      <c r="C921">
        <f>IF(AND(ABS('Signal Verification0'!AG921)&gt;0,ABS('Signal Verification1'!AG921)&gt;0),IF('Signal Verification0'!AG921&gt;'Signal Verification1'!AG921,IF(ABS('Signal Verification0'!AG920)-ABS('Signal Verification1'!AG921)&gt;Constants!$B$14,IF(AND(ABS(MAX('Signal Verification0'!AG721:AG921)-'Signal Verification0'!AG921)&lt;Constants!$B$15,ABS(MIN('Signal Verification0'!AG721:AG921)-'Signal Verification0'!AG921)&lt;Constants!$B$15),2,IF(D921&gt;0,1,0)),IF(D921&gt;0,1,0)),IF(ABS('Signal Verification1'!AG920)-ABS('Signal Verification0'!AG921)&gt;Constants!$B$14,IF(AND(ABS(MAX('Signal Verification1'!AG721:AG921)-'Signal Verification1'!AG921)&lt;Constants!$B$15,ABS(MIN('Signal Verification1'!AG721:AG921)-'Signal Verification1'!AG921)&lt;Constants!$B$15),2,IF(D921&gt;0,1,0)),IF(D921&gt;0,1,0))),IF(D921&gt;0,1,0))</f>
        <v>2</v>
      </c>
      <c r="D921">
        <f>IF(C920=2,ROUND(5*1000/Constants!$B$11,0),IF(D920&gt;0,D920-1,0))</f>
        <v>100</v>
      </c>
      <c r="E921">
        <f>IF(COUNTIF($D$3:D921,2)&gt;(Constants!$B$16*(1000/150)),2,0)</f>
        <v>0</v>
      </c>
      <c r="F921">
        <f t="shared" si="14"/>
        <v>0</v>
      </c>
      <c r="G921">
        <f>IF(ABS('Signal Verification0'!AT921-'Signal Verification1'!AT921)&gt;Constants!$B$17,2,IF(H921&gt;0,1,0))</f>
        <v>2</v>
      </c>
      <c r="H921">
        <f>IF(G920=2,ROUND(Constants!$B$18*(1000/150),0),IF(H920&gt;0,H920-1,0))</f>
        <v>7</v>
      </c>
    </row>
    <row r="922" spans="1:8">
      <c r="A922">
        <v>919</v>
      </c>
      <c r="B922">
        <f>IF(SIGN('Signal Verification0'!AQ922)=SIGN('Signal Verification1'!AQ922),IF(COUNTIF(B915:B921,2)&gt;0,1,0),2)</f>
        <v>0</v>
      </c>
      <c r="C922">
        <f>IF(AND(ABS('Signal Verification0'!AG922)&gt;0,ABS('Signal Verification1'!AG922)&gt;0),IF('Signal Verification0'!AG922&gt;'Signal Verification1'!AG922,IF(ABS('Signal Verification0'!AG921)-ABS('Signal Verification1'!AG922)&gt;Constants!$B$14,IF(AND(ABS(MAX('Signal Verification0'!AG722:AG922)-'Signal Verification0'!AG922)&lt;Constants!$B$15,ABS(MIN('Signal Verification0'!AG722:AG922)-'Signal Verification0'!AG922)&lt;Constants!$B$15),2,IF(D922&gt;0,1,0)),IF(D922&gt;0,1,0)),IF(ABS('Signal Verification1'!AG921)-ABS('Signal Verification0'!AG922)&gt;Constants!$B$14,IF(AND(ABS(MAX('Signal Verification1'!AG722:AG922)-'Signal Verification1'!AG922)&lt;Constants!$B$15,ABS(MIN('Signal Verification1'!AG722:AG922)-'Signal Verification1'!AG922)&lt;Constants!$B$15),2,IF(D922&gt;0,1,0)),IF(D922&gt;0,1,0))),IF(D922&gt;0,1,0))</f>
        <v>2</v>
      </c>
      <c r="D922">
        <f>IF(C921=2,ROUND(5*1000/Constants!$B$11,0),IF(D921&gt;0,D921-1,0))</f>
        <v>100</v>
      </c>
      <c r="E922">
        <f>IF(COUNTIF($D$3:D922,2)&gt;(Constants!$B$16*(1000/150)),2,0)</f>
        <v>0</v>
      </c>
      <c r="F922">
        <f t="shared" si="14"/>
        <v>0</v>
      </c>
      <c r="G922">
        <f>IF(ABS('Signal Verification0'!AT922-'Signal Verification1'!AT922)&gt;Constants!$B$17,2,IF(H922&gt;0,1,0))</f>
        <v>2</v>
      </c>
      <c r="H922">
        <f>IF(G921=2,ROUND(Constants!$B$18*(1000/150),0),IF(H921&gt;0,H921-1,0))</f>
        <v>7</v>
      </c>
    </row>
    <row r="923" spans="1:8">
      <c r="A923">
        <v>920</v>
      </c>
      <c r="B923">
        <f>IF(SIGN('Signal Verification0'!AQ923)=SIGN('Signal Verification1'!AQ923),IF(COUNTIF(B916:B922,2)&gt;0,1,0),2)</f>
        <v>0</v>
      </c>
      <c r="C923">
        <f>IF(AND(ABS('Signal Verification0'!AG923)&gt;0,ABS('Signal Verification1'!AG923)&gt;0),IF('Signal Verification0'!AG923&gt;'Signal Verification1'!AG923,IF(ABS('Signal Verification0'!AG922)-ABS('Signal Verification1'!AG923)&gt;Constants!$B$14,IF(AND(ABS(MAX('Signal Verification0'!AG723:AG923)-'Signal Verification0'!AG923)&lt;Constants!$B$15,ABS(MIN('Signal Verification0'!AG723:AG923)-'Signal Verification0'!AG923)&lt;Constants!$B$15),2,IF(D923&gt;0,1,0)),IF(D923&gt;0,1,0)),IF(ABS('Signal Verification1'!AG922)-ABS('Signal Verification0'!AG923)&gt;Constants!$B$14,IF(AND(ABS(MAX('Signal Verification1'!AG723:AG923)-'Signal Verification1'!AG923)&lt;Constants!$B$15,ABS(MIN('Signal Verification1'!AG723:AG923)-'Signal Verification1'!AG923)&lt;Constants!$B$15),2,IF(D923&gt;0,1,0)),IF(D923&gt;0,1,0))),IF(D923&gt;0,1,0))</f>
        <v>2</v>
      </c>
      <c r="D923">
        <f>IF(C922=2,ROUND(5*1000/Constants!$B$11,0),IF(D922&gt;0,D922-1,0))</f>
        <v>100</v>
      </c>
      <c r="E923">
        <f>IF(COUNTIF($D$3:D923,2)&gt;(Constants!$B$16*(1000/150)),2,0)</f>
        <v>0</v>
      </c>
      <c r="F923">
        <f t="shared" si="14"/>
        <v>0</v>
      </c>
      <c r="G923">
        <f>IF(ABS('Signal Verification0'!AT923-'Signal Verification1'!AT923)&gt;Constants!$B$17,2,IF(H923&gt;0,1,0))</f>
        <v>2</v>
      </c>
      <c r="H923">
        <f>IF(G922=2,ROUND(Constants!$B$18*(1000/150),0),IF(H922&gt;0,H922-1,0))</f>
        <v>7</v>
      </c>
    </row>
    <row r="924" spans="1:8">
      <c r="A924">
        <v>921</v>
      </c>
      <c r="B924">
        <f>IF(SIGN('Signal Verification0'!AQ924)=SIGN('Signal Verification1'!AQ924),IF(COUNTIF(B917:B923,2)&gt;0,1,0),2)</f>
        <v>0</v>
      </c>
      <c r="C924">
        <f>IF(AND(ABS('Signal Verification0'!AG924)&gt;0,ABS('Signal Verification1'!AG924)&gt;0),IF('Signal Verification0'!AG924&gt;'Signal Verification1'!AG924,IF(ABS('Signal Verification0'!AG923)-ABS('Signal Verification1'!AG924)&gt;Constants!$B$14,IF(AND(ABS(MAX('Signal Verification0'!AG724:AG924)-'Signal Verification0'!AG924)&lt;Constants!$B$15,ABS(MIN('Signal Verification0'!AG724:AG924)-'Signal Verification0'!AG924)&lt;Constants!$B$15),2,IF(D924&gt;0,1,0)),IF(D924&gt;0,1,0)),IF(ABS('Signal Verification1'!AG923)-ABS('Signal Verification0'!AG924)&gt;Constants!$B$14,IF(AND(ABS(MAX('Signal Verification1'!AG724:AG924)-'Signal Verification1'!AG924)&lt;Constants!$B$15,ABS(MIN('Signal Verification1'!AG724:AG924)-'Signal Verification1'!AG924)&lt;Constants!$B$15),2,IF(D924&gt;0,1,0)),IF(D924&gt;0,1,0))),IF(D924&gt;0,1,0))</f>
        <v>2</v>
      </c>
      <c r="D924">
        <f>IF(C923=2,ROUND(5*1000/Constants!$B$11,0),IF(D923&gt;0,D923-1,0))</f>
        <v>100</v>
      </c>
      <c r="E924">
        <f>IF(COUNTIF($D$3:D924,2)&gt;(Constants!$B$16*(1000/150)),2,0)</f>
        <v>0</v>
      </c>
      <c r="F924">
        <f t="shared" si="14"/>
        <v>0</v>
      </c>
      <c r="G924">
        <f>IF(ABS('Signal Verification0'!AT924-'Signal Verification1'!AT924)&gt;Constants!$B$17,2,IF(H924&gt;0,1,0))</f>
        <v>2</v>
      </c>
      <c r="H924">
        <f>IF(G923=2,ROUND(Constants!$B$18*(1000/150),0),IF(H923&gt;0,H923-1,0))</f>
        <v>7</v>
      </c>
    </row>
    <row r="925" spans="1:8">
      <c r="A925">
        <v>922</v>
      </c>
      <c r="B925">
        <f>IF(SIGN('Signal Verification0'!AQ925)=SIGN('Signal Verification1'!AQ925),IF(COUNTIF(B918:B924,2)&gt;0,1,0),2)</f>
        <v>0</v>
      </c>
      <c r="C925">
        <f>IF(AND(ABS('Signal Verification0'!AG925)&gt;0,ABS('Signal Verification1'!AG925)&gt;0),IF('Signal Verification0'!AG925&gt;'Signal Verification1'!AG925,IF(ABS('Signal Verification0'!AG924)-ABS('Signal Verification1'!AG925)&gt;Constants!$B$14,IF(AND(ABS(MAX('Signal Verification0'!AG725:AG925)-'Signal Verification0'!AG925)&lt;Constants!$B$15,ABS(MIN('Signal Verification0'!AG725:AG925)-'Signal Verification0'!AG925)&lt;Constants!$B$15),2,IF(D925&gt;0,1,0)),IF(D925&gt;0,1,0)),IF(ABS('Signal Verification1'!AG924)-ABS('Signal Verification0'!AG925)&gt;Constants!$B$14,IF(AND(ABS(MAX('Signal Verification1'!AG725:AG925)-'Signal Verification1'!AG925)&lt;Constants!$B$15,ABS(MIN('Signal Verification1'!AG725:AG925)-'Signal Verification1'!AG925)&lt;Constants!$B$15),2,IF(D925&gt;0,1,0)),IF(D925&gt;0,1,0))),IF(D925&gt;0,1,0))</f>
        <v>2</v>
      </c>
      <c r="D925">
        <f>IF(C924=2,ROUND(5*1000/Constants!$B$11,0),IF(D924&gt;0,D924-1,0))</f>
        <v>100</v>
      </c>
      <c r="E925">
        <f>IF(COUNTIF($D$3:D925,2)&gt;(Constants!$B$16*(1000/150)),2,0)</f>
        <v>0</v>
      </c>
      <c r="F925">
        <f t="shared" si="14"/>
        <v>0</v>
      </c>
      <c r="G925">
        <f>IF(ABS('Signal Verification0'!AT925-'Signal Verification1'!AT925)&gt;Constants!$B$17,2,IF(H925&gt;0,1,0))</f>
        <v>2</v>
      </c>
      <c r="H925">
        <f>IF(G924=2,ROUND(Constants!$B$18*(1000/150),0),IF(H924&gt;0,H924-1,0))</f>
        <v>7</v>
      </c>
    </row>
    <row r="926" spans="1:8">
      <c r="A926">
        <v>923</v>
      </c>
      <c r="B926">
        <f>IF(SIGN('Signal Verification0'!AQ926)=SIGN('Signal Verification1'!AQ926),IF(COUNTIF(B919:B925,2)&gt;0,1,0),2)</f>
        <v>0</v>
      </c>
      <c r="C926">
        <f>IF(AND(ABS('Signal Verification0'!AG926)&gt;0,ABS('Signal Verification1'!AG926)&gt;0),IF('Signal Verification0'!AG926&gt;'Signal Verification1'!AG926,IF(ABS('Signal Verification0'!AG925)-ABS('Signal Verification1'!AG926)&gt;Constants!$B$14,IF(AND(ABS(MAX('Signal Verification0'!AG726:AG926)-'Signal Verification0'!AG926)&lt;Constants!$B$15,ABS(MIN('Signal Verification0'!AG726:AG926)-'Signal Verification0'!AG926)&lt;Constants!$B$15),2,IF(D926&gt;0,1,0)),IF(D926&gt;0,1,0)),IF(ABS('Signal Verification1'!AG925)-ABS('Signal Verification0'!AG926)&gt;Constants!$B$14,IF(AND(ABS(MAX('Signal Verification1'!AG726:AG926)-'Signal Verification1'!AG926)&lt;Constants!$B$15,ABS(MIN('Signal Verification1'!AG726:AG926)-'Signal Verification1'!AG926)&lt;Constants!$B$15),2,IF(D926&gt;0,1,0)),IF(D926&gt;0,1,0))),IF(D926&gt;0,1,0))</f>
        <v>2</v>
      </c>
      <c r="D926">
        <f>IF(C925=2,ROUND(5*1000/Constants!$B$11,0),IF(D925&gt;0,D925-1,0))</f>
        <v>100</v>
      </c>
      <c r="E926">
        <f>IF(COUNTIF($D$3:D926,2)&gt;(Constants!$B$16*(1000/150)),2,0)</f>
        <v>0</v>
      </c>
      <c r="F926">
        <f t="shared" si="14"/>
        <v>0</v>
      </c>
      <c r="G926">
        <f>IF(ABS('Signal Verification0'!AT926-'Signal Verification1'!AT926)&gt;Constants!$B$17,2,IF(H926&gt;0,1,0))</f>
        <v>2</v>
      </c>
      <c r="H926">
        <f>IF(G925=2,ROUND(Constants!$B$18*(1000/150),0),IF(H925&gt;0,H925-1,0))</f>
        <v>7</v>
      </c>
    </row>
    <row r="927" spans="1:8">
      <c r="A927">
        <v>924</v>
      </c>
      <c r="B927">
        <f>IF(SIGN('Signal Verification0'!AQ927)=SIGN('Signal Verification1'!AQ927),IF(COUNTIF(B920:B926,2)&gt;0,1,0),2)</f>
        <v>0</v>
      </c>
      <c r="C927">
        <f>IF(AND(ABS('Signal Verification0'!AG927)&gt;0,ABS('Signal Verification1'!AG927)&gt;0),IF('Signal Verification0'!AG927&gt;'Signal Verification1'!AG927,IF(ABS('Signal Verification0'!AG926)-ABS('Signal Verification1'!AG927)&gt;Constants!$B$14,IF(AND(ABS(MAX('Signal Verification0'!AG727:AG927)-'Signal Verification0'!AG927)&lt;Constants!$B$15,ABS(MIN('Signal Verification0'!AG727:AG927)-'Signal Verification0'!AG927)&lt;Constants!$B$15),2,IF(D927&gt;0,1,0)),IF(D927&gt;0,1,0)),IF(ABS('Signal Verification1'!AG926)-ABS('Signal Verification0'!AG927)&gt;Constants!$B$14,IF(AND(ABS(MAX('Signal Verification1'!AG727:AG927)-'Signal Verification1'!AG927)&lt;Constants!$B$15,ABS(MIN('Signal Verification1'!AG727:AG927)-'Signal Verification1'!AG927)&lt;Constants!$B$15),2,IF(D927&gt;0,1,0)),IF(D927&gt;0,1,0))),IF(D927&gt;0,1,0))</f>
        <v>2</v>
      </c>
      <c r="D927">
        <f>IF(C926=2,ROUND(5*1000/Constants!$B$11,0),IF(D926&gt;0,D926-1,0))</f>
        <v>100</v>
      </c>
      <c r="E927">
        <f>IF(COUNTIF($D$3:D927,2)&gt;(Constants!$B$16*(1000/150)),2,0)</f>
        <v>0</v>
      </c>
      <c r="F927">
        <f t="shared" si="14"/>
        <v>0</v>
      </c>
      <c r="G927">
        <f>IF(ABS('Signal Verification0'!AT927-'Signal Verification1'!AT927)&gt;Constants!$B$17,2,IF(H927&gt;0,1,0))</f>
        <v>2</v>
      </c>
      <c r="H927">
        <f>IF(G926=2,ROUND(Constants!$B$18*(1000/150),0),IF(H926&gt;0,H926-1,0))</f>
        <v>7</v>
      </c>
    </row>
    <row r="928" spans="1:8">
      <c r="A928">
        <v>925</v>
      </c>
      <c r="B928">
        <f>IF(SIGN('Signal Verification0'!AQ928)=SIGN('Signal Verification1'!AQ928),IF(COUNTIF(B921:B927,2)&gt;0,1,0),2)</f>
        <v>0</v>
      </c>
      <c r="C928">
        <f>IF(AND(ABS('Signal Verification0'!AG928)&gt;0,ABS('Signal Verification1'!AG928)&gt;0),IF('Signal Verification0'!AG928&gt;'Signal Verification1'!AG928,IF(ABS('Signal Verification0'!AG927)-ABS('Signal Verification1'!AG928)&gt;Constants!$B$14,IF(AND(ABS(MAX('Signal Verification0'!AG728:AG928)-'Signal Verification0'!AG928)&lt;Constants!$B$15,ABS(MIN('Signal Verification0'!AG728:AG928)-'Signal Verification0'!AG928)&lt;Constants!$B$15),2,IF(D928&gt;0,1,0)),IF(D928&gt;0,1,0)),IF(ABS('Signal Verification1'!AG927)-ABS('Signal Verification0'!AG928)&gt;Constants!$B$14,IF(AND(ABS(MAX('Signal Verification1'!AG728:AG928)-'Signal Verification1'!AG928)&lt;Constants!$B$15,ABS(MIN('Signal Verification1'!AG728:AG928)-'Signal Verification1'!AG928)&lt;Constants!$B$15),2,IF(D928&gt;0,1,0)),IF(D928&gt;0,1,0))),IF(D928&gt;0,1,0))</f>
        <v>2</v>
      </c>
      <c r="D928">
        <f>IF(C927=2,ROUND(5*1000/Constants!$B$11,0),IF(D927&gt;0,D927-1,0))</f>
        <v>100</v>
      </c>
      <c r="E928">
        <f>IF(COUNTIF($D$3:D928,2)&gt;(Constants!$B$16*(1000/150)),2,0)</f>
        <v>0</v>
      </c>
      <c r="F928">
        <f t="shared" si="14"/>
        <v>0</v>
      </c>
      <c r="G928">
        <f>IF(ABS('Signal Verification0'!AT928-'Signal Verification1'!AT928)&gt;Constants!$B$17,2,IF(H928&gt;0,1,0))</f>
        <v>2</v>
      </c>
      <c r="H928">
        <f>IF(G927=2,ROUND(Constants!$B$18*(1000/150),0),IF(H927&gt;0,H927-1,0))</f>
        <v>7</v>
      </c>
    </row>
    <row r="929" spans="1:8">
      <c r="A929">
        <v>926</v>
      </c>
      <c r="B929">
        <f>IF(SIGN('Signal Verification0'!AQ929)=SIGN('Signal Verification1'!AQ929),IF(COUNTIF(B922:B928,2)&gt;0,1,0),2)</f>
        <v>0</v>
      </c>
      <c r="C929">
        <f>IF(AND(ABS('Signal Verification0'!AG929)&gt;0,ABS('Signal Verification1'!AG929)&gt;0),IF('Signal Verification0'!AG929&gt;'Signal Verification1'!AG929,IF(ABS('Signal Verification0'!AG928)-ABS('Signal Verification1'!AG929)&gt;Constants!$B$14,IF(AND(ABS(MAX('Signal Verification0'!AG729:AG929)-'Signal Verification0'!AG929)&lt;Constants!$B$15,ABS(MIN('Signal Verification0'!AG729:AG929)-'Signal Verification0'!AG929)&lt;Constants!$B$15),2,IF(D929&gt;0,1,0)),IF(D929&gt;0,1,0)),IF(ABS('Signal Verification1'!AG928)-ABS('Signal Verification0'!AG929)&gt;Constants!$B$14,IF(AND(ABS(MAX('Signal Verification1'!AG729:AG929)-'Signal Verification1'!AG929)&lt;Constants!$B$15,ABS(MIN('Signal Verification1'!AG729:AG929)-'Signal Verification1'!AG929)&lt;Constants!$B$15),2,IF(D929&gt;0,1,0)),IF(D929&gt;0,1,0))),IF(D929&gt;0,1,0))</f>
        <v>2</v>
      </c>
      <c r="D929">
        <f>IF(C928=2,ROUND(5*1000/Constants!$B$11,0),IF(D928&gt;0,D928-1,0))</f>
        <v>100</v>
      </c>
      <c r="E929">
        <f>IF(COUNTIF($D$3:D929,2)&gt;(Constants!$B$16*(1000/150)),2,0)</f>
        <v>0</v>
      </c>
      <c r="F929">
        <f t="shared" si="14"/>
        <v>0</v>
      </c>
      <c r="G929">
        <f>IF(ABS('Signal Verification0'!AT929-'Signal Verification1'!AT929)&gt;Constants!$B$17,2,IF(H929&gt;0,1,0))</f>
        <v>2</v>
      </c>
      <c r="H929">
        <f>IF(G928=2,ROUND(Constants!$B$18*(1000/150),0),IF(H928&gt;0,H928-1,0))</f>
        <v>7</v>
      </c>
    </row>
    <row r="930" spans="1:8">
      <c r="A930">
        <v>927</v>
      </c>
      <c r="B930">
        <f>IF(SIGN('Signal Verification0'!AQ930)=SIGN('Signal Verification1'!AQ930),IF(COUNTIF(B923:B929,2)&gt;0,1,0),2)</f>
        <v>0</v>
      </c>
      <c r="C930">
        <f>IF(AND(ABS('Signal Verification0'!AG930)&gt;0,ABS('Signal Verification1'!AG930)&gt;0),IF('Signal Verification0'!AG930&gt;'Signal Verification1'!AG930,IF(ABS('Signal Verification0'!AG929)-ABS('Signal Verification1'!AG930)&gt;Constants!$B$14,IF(AND(ABS(MAX('Signal Verification0'!AG730:AG930)-'Signal Verification0'!AG930)&lt;Constants!$B$15,ABS(MIN('Signal Verification0'!AG730:AG930)-'Signal Verification0'!AG930)&lt;Constants!$B$15),2,IF(D930&gt;0,1,0)),IF(D930&gt;0,1,0)),IF(ABS('Signal Verification1'!AG929)-ABS('Signal Verification0'!AG930)&gt;Constants!$B$14,IF(AND(ABS(MAX('Signal Verification1'!AG730:AG930)-'Signal Verification1'!AG930)&lt;Constants!$B$15,ABS(MIN('Signal Verification1'!AG730:AG930)-'Signal Verification1'!AG930)&lt;Constants!$B$15),2,IF(D930&gt;0,1,0)),IF(D930&gt;0,1,0))),IF(D930&gt;0,1,0))</f>
        <v>2</v>
      </c>
      <c r="D930">
        <f>IF(C929=2,ROUND(5*1000/Constants!$B$11,0),IF(D929&gt;0,D929-1,0))</f>
        <v>100</v>
      </c>
      <c r="E930">
        <f>IF(COUNTIF($D$3:D930,2)&gt;(Constants!$B$16*(1000/150)),2,0)</f>
        <v>0</v>
      </c>
      <c r="F930">
        <f t="shared" si="14"/>
        <v>0</v>
      </c>
      <c r="G930">
        <f>IF(ABS('Signal Verification0'!AT930-'Signal Verification1'!AT930)&gt;Constants!$B$17,2,IF(H930&gt;0,1,0))</f>
        <v>2</v>
      </c>
      <c r="H930">
        <f>IF(G929=2,ROUND(Constants!$B$18*(1000/150),0),IF(H929&gt;0,H929-1,0))</f>
        <v>7</v>
      </c>
    </row>
    <row r="931" spans="1:8">
      <c r="A931">
        <v>928</v>
      </c>
      <c r="B931">
        <f>IF(SIGN('Signal Verification0'!AQ931)=SIGN('Signal Verification1'!AQ931),IF(COUNTIF(B924:B930,2)&gt;0,1,0),2)</f>
        <v>0</v>
      </c>
      <c r="C931">
        <f>IF(AND(ABS('Signal Verification0'!AG931)&gt;0,ABS('Signal Verification1'!AG931)&gt;0),IF('Signal Verification0'!AG931&gt;'Signal Verification1'!AG931,IF(ABS('Signal Verification0'!AG930)-ABS('Signal Verification1'!AG931)&gt;Constants!$B$14,IF(AND(ABS(MAX('Signal Verification0'!AG731:AG931)-'Signal Verification0'!AG931)&lt;Constants!$B$15,ABS(MIN('Signal Verification0'!AG731:AG931)-'Signal Verification0'!AG931)&lt;Constants!$B$15),2,IF(D931&gt;0,1,0)),IF(D931&gt;0,1,0)),IF(ABS('Signal Verification1'!AG930)-ABS('Signal Verification0'!AG931)&gt;Constants!$B$14,IF(AND(ABS(MAX('Signal Verification1'!AG731:AG931)-'Signal Verification1'!AG931)&lt;Constants!$B$15,ABS(MIN('Signal Verification1'!AG731:AG931)-'Signal Verification1'!AG931)&lt;Constants!$B$15),2,IF(D931&gt;0,1,0)),IF(D931&gt;0,1,0))),IF(D931&gt;0,1,0))</f>
        <v>2</v>
      </c>
      <c r="D931">
        <f>IF(C930=2,ROUND(5*1000/Constants!$B$11,0),IF(D930&gt;0,D930-1,0))</f>
        <v>100</v>
      </c>
      <c r="E931">
        <f>IF(COUNTIF($D$3:D931,2)&gt;(Constants!$B$16*(1000/150)),2,0)</f>
        <v>0</v>
      </c>
      <c r="F931">
        <f t="shared" si="14"/>
        <v>0</v>
      </c>
      <c r="G931">
        <f>IF(ABS('Signal Verification0'!AT931-'Signal Verification1'!AT931)&gt;Constants!$B$17,2,IF(H931&gt;0,1,0))</f>
        <v>2</v>
      </c>
      <c r="H931">
        <f>IF(G930=2,ROUND(Constants!$B$18*(1000/150),0),IF(H930&gt;0,H930-1,0))</f>
        <v>7</v>
      </c>
    </row>
    <row r="932" spans="1:8">
      <c r="A932">
        <v>929</v>
      </c>
      <c r="B932">
        <f>IF(SIGN('Signal Verification0'!AQ932)=SIGN('Signal Verification1'!AQ932),IF(COUNTIF(B925:B931,2)&gt;0,1,0),2)</f>
        <v>0</v>
      </c>
      <c r="C932">
        <f>IF(AND(ABS('Signal Verification0'!AG932)&gt;0,ABS('Signal Verification1'!AG932)&gt;0),IF('Signal Verification0'!AG932&gt;'Signal Verification1'!AG932,IF(ABS('Signal Verification0'!AG931)-ABS('Signal Verification1'!AG932)&gt;Constants!$B$14,IF(AND(ABS(MAX('Signal Verification0'!AG732:AG932)-'Signal Verification0'!AG932)&lt;Constants!$B$15,ABS(MIN('Signal Verification0'!AG732:AG932)-'Signal Verification0'!AG932)&lt;Constants!$B$15),2,IF(D932&gt;0,1,0)),IF(D932&gt;0,1,0)),IF(ABS('Signal Verification1'!AG931)-ABS('Signal Verification0'!AG932)&gt;Constants!$B$14,IF(AND(ABS(MAX('Signal Verification1'!AG732:AG932)-'Signal Verification1'!AG932)&lt;Constants!$B$15,ABS(MIN('Signal Verification1'!AG732:AG932)-'Signal Verification1'!AG932)&lt;Constants!$B$15),2,IF(D932&gt;0,1,0)),IF(D932&gt;0,1,0))),IF(D932&gt;0,1,0))</f>
        <v>2</v>
      </c>
      <c r="D932">
        <f>IF(C931=2,ROUND(5*1000/Constants!$B$11,0),IF(D931&gt;0,D931-1,0))</f>
        <v>100</v>
      </c>
      <c r="E932">
        <f>IF(COUNTIF($D$3:D932,2)&gt;(Constants!$B$16*(1000/150)),2,0)</f>
        <v>0</v>
      </c>
      <c r="F932">
        <f t="shared" si="14"/>
        <v>0</v>
      </c>
      <c r="G932">
        <f>IF(ABS('Signal Verification0'!AT932-'Signal Verification1'!AT932)&gt;Constants!$B$17,2,IF(H932&gt;0,1,0))</f>
        <v>2</v>
      </c>
      <c r="H932">
        <f>IF(G931=2,ROUND(Constants!$B$18*(1000/150),0),IF(H931&gt;0,H931-1,0))</f>
        <v>7</v>
      </c>
    </row>
    <row r="933" spans="1:8">
      <c r="A933">
        <v>930</v>
      </c>
      <c r="B933">
        <f>IF(SIGN('Signal Verification0'!AQ933)=SIGN('Signal Verification1'!AQ933),IF(COUNTIF(B926:B932,2)&gt;0,1,0),2)</f>
        <v>0</v>
      </c>
      <c r="C933">
        <f>IF(AND(ABS('Signal Verification0'!AG933)&gt;0,ABS('Signal Verification1'!AG933)&gt;0),IF('Signal Verification0'!AG933&gt;'Signal Verification1'!AG933,IF(ABS('Signal Verification0'!AG932)-ABS('Signal Verification1'!AG933)&gt;Constants!$B$14,IF(AND(ABS(MAX('Signal Verification0'!AG733:AG933)-'Signal Verification0'!AG933)&lt;Constants!$B$15,ABS(MIN('Signal Verification0'!AG733:AG933)-'Signal Verification0'!AG933)&lt;Constants!$B$15),2,IF(D933&gt;0,1,0)),IF(D933&gt;0,1,0)),IF(ABS('Signal Verification1'!AG932)-ABS('Signal Verification0'!AG933)&gt;Constants!$B$14,IF(AND(ABS(MAX('Signal Verification1'!AG733:AG933)-'Signal Verification1'!AG933)&lt;Constants!$B$15,ABS(MIN('Signal Verification1'!AG733:AG933)-'Signal Verification1'!AG933)&lt;Constants!$B$15),2,IF(D933&gt;0,1,0)),IF(D933&gt;0,1,0))),IF(D933&gt;0,1,0))</f>
        <v>2</v>
      </c>
      <c r="D933">
        <f>IF(C932=2,ROUND(5*1000/Constants!$B$11,0),IF(D932&gt;0,D932-1,0))</f>
        <v>100</v>
      </c>
      <c r="E933">
        <f>IF(COUNTIF($D$3:D933,2)&gt;(Constants!$B$16*(1000/150)),2,0)</f>
        <v>0</v>
      </c>
      <c r="F933">
        <f t="shared" si="14"/>
        <v>0</v>
      </c>
      <c r="G933">
        <f>IF(ABS('Signal Verification0'!AT933-'Signal Verification1'!AT933)&gt;Constants!$B$17,2,IF(H933&gt;0,1,0))</f>
        <v>2</v>
      </c>
      <c r="H933">
        <f>IF(G932=2,ROUND(Constants!$B$18*(1000/150),0),IF(H932&gt;0,H932-1,0))</f>
        <v>7</v>
      </c>
    </row>
    <row r="934" spans="1:8">
      <c r="A934">
        <v>931</v>
      </c>
      <c r="B934">
        <f>IF(SIGN('Signal Verification0'!AQ934)=SIGN('Signal Verification1'!AQ934),IF(COUNTIF(B927:B933,2)&gt;0,1,0),2)</f>
        <v>0</v>
      </c>
      <c r="C934">
        <f>IF(AND(ABS('Signal Verification0'!AG934)&gt;0,ABS('Signal Verification1'!AG934)&gt;0),IF('Signal Verification0'!AG934&gt;'Signal Verification1'!AG934,IF(ABS('Signal Verification0'!AG933)-ABS('Signal Verification1'!AG934)&gt;Constants!$B$14,IF(AND(ABS(MAX('Signal Verification0'!AG734:AG934)-'Signal Verification0'!AG934)&lt;Constants!$B$15,ABS(MIN('Signal Verification0'!AG734:AG934)-'Signal Verification0'!AG934)&lt;Constants!$B$15),2,IF(D934&gt;0,1,0)),IF(D934&gt;0,1,0)),IF(ABS('Signal Verification1'!AG933)-ABS('Signal Verification0'!AG934)&gt;Constants!$B$14,IF(AND(ABS(MAX('Signal Verification1'!AG734:AG934)-'Signal Verification1'!AG934)&lt;Constants!$B$15,ABS(MIN('Signal Verification1'!AG734:AG934)-'Signal Verification1'!AG934)&lt;Constants!$B$15),2,IF(D934&gt;0,1,0)),IF(D934&gt;0,1,0))),IF(D934&gt;0,1,0))</f>
        <v>2</v>
      </c>
      <c r="D934">
        <f>IF(C933=2,ROUND(5*1000/Constants!$B$11,0),IF(D933&gt;0,D933-1,0))</f>
        <v>100</v>
      </c>
      <c r="E934">
        <f>IF(COUNTIF($D$3:D934,2)&gt;(Constants!$B$16*(1000/150)),2,0)</f>
        <v>0</v>
      </c>
      <c r="F934">
        <f t="shared" si="14"/>
        <v>0</v>
      </c>
      <c r="G934">
        <f>IF(ABS('Signal Verification0'!AT934-'Signal Verification1'!AT934)&gt;Constants!$B$17,2,IF(H934&gt;0,1,0))</f>
        <v>2</v>
      </c>
      <c r="H934">
        <f>IF(G933=2,ROUND(Constants!$B$18*(1000/150),0),IF(H933&gt;0,H933-1,0))</f>
        <v>7</v>
      </c>
    </row>
    <row r="935" spans="1:8">
      <c r="A935">
        <v>932</v>
      </c>
      <c r="B935">
        <f>IF(SIGN('Signal Verification0'!AQ935)=SIGN('Signal Verification1'!AQ935),IF(COUNTIF(B928:B934,2)&gt;0,1,0),2)</f>
        <v>0</v>
      </c>
      <c r="C935">
        <f>IF(AND(ABS('Signal Verification0'!AG935)&gt;0,ABS('Signal Verification1'!AG935)&gt;0),IF('Signal Verification0'!AG935&gt;'Signal Verification1'!AG935,IF(ABS('Signal Verification0'!AG934)-ABS('Signal Verification1'!AG935)&gt;Constants!$B$14,IF(AND(ABS(MAX('Signal Verification0'!AG735:AG935)-'Signal Verification0'!AG935)&lt;Constants!$B$15,ABS(MIN('Signal Verification0'!AG735:AG935)-'Signal Verification0'!AG935)&lt;Constants!$B$15),2,IF(D935&gt;0,1,0)),IF(D935&gt;0,1,0)),IF(ABS('Signal Verification1'!AG934)-ABS('Signal Verification0'!AG935)&gt;Constants!$B$14,IF(AND(ABS(MAX('Signal Verification1'!AG735:AG935)-'Signal Verification1'!AG935)&lt;Constants!$B$15,ABS(MIN('Signal Verification1'!AG735:AG935)-'Signal Verification1'!AG935)&lt;Constants!$B$15),2,IF(D935&gt;0,1,0)),IF(D935&gt;0,1,0))),IF(D935&gt;0,1,0))</f>
        <v>2</v>
      </c>
      <c r="D935">
        <f>IF(C934=2,ROUND(5*1000/Constants!$B$11,0),IF(D934&gt;0,D934-1,0))</f>
        <v>100</v>
      </c>
      <c r="E935">
        <f>IF(COUNTIF($D$3:D935,2)&gt;(Constants!$B$16*(1000/150)),2,0)</f>
        <v>0</v>
      </c>
      <c r="F935">
        <f t="shared" si="14"/>
        <v>0</v>
      </c>
      <c r="G935">
        <f>IF(ABS('Signal Verification0'!AT935-'Signal Verification1'!AT935)&gt;Constants!$B$17,2,IF(H935&gt;0,1,0))</f>
        <v>2</v>
      </c>
      <c r="H935">
        <f>IF(G934=2,ROUND(Constants!$B$18*(1000/150),0),IF(H934&gt;0,H934-1,0))</f>
        <v>7</v>
      </c>
    </row>
    <row r="936" spans="1:8">
      <c r="A936">
        <v>933</v>
      </c>
      <c r="B936">
        <f>IF(SIGN('Signal Verification0'!AQ936)=SIGN('Signal Verification1'!AQ936),IF(COUNTIF(B929:B935,2)&gt;0,1,0),2)</f>
        <v>0</v>
      </c>
      <c r="C936">
        <f>IF(AND(ABS('Signal Verification0'!AG936)&gt;0,ABS('Signal Verification1'!AG936)&gt;0),IF('Signal Verification0'!AG936&gt;'Signal Verification1'!AG936,IF(ABS('Signal Verification0'!AG935)-ABS('Signal Verification1'!AG936)&gt;Constants!$B$14,IF(AND(ABS(MAX('Signal Verification0'!AG736:AG936)-'Signal Verification0'!AG936)&lt;Constants!$B$15,ABS(MIN('Signal Verification0'!AG736:AG936)-'Signal Verification0'!AG936)&lt;Constants!$B$15),2,IF(D936&gt;0,1,0)),IF(D936&gt;0,1,0)),IF(ABS('Signal Verification1'!AG935)-ABS('Signal Verification0'!AG936)&gt;Constants!$B$14,IF(AND(ABS(MAX('Signal Verification1'!AG736:AG936)-'Signal Verification1'!AG936)&lt;Constants!$B$15,ABS(MIN('Signal Verification1'!AG736:AG936)-'Signal Verification1'!AG936)&lt;Constants!$B$15),2,IF(D936&gt;0,1,0)),IF(D936&gt;0,1,0))),IF(D936&gt;0,1,0))</f>
        <v>2</v>
      </c>
      <c r="D936">
        <f>IF(C935=2,ROUND(5*1000/Constants!$B$11,0),IF(D935&gt;0,D935-1,0))</f>
        <v>100</v>
      </c>
      <c r="E936">
        <f>IF(COUNTIF($D$3:D936,2)&gt;(Constants!$B$16*(1000/150)),2,0)</f>
        <v>0</v>
      </c>
      <c r="F936">
        <f t="shared" si="14"/>
        <v>0</v>
      </c>
      <c r="G936">
        <f>IF(ABS('Signal Verification0'!AT936-'Signal Verification1'!AT936)&gt;Constants!$B$17,2,IF(H936&gt;0,1,0))</f>
        <v>2</v>
      </c>
      <c r="H936">
        <f>IF(G935=2,ROUND(Constants!$B$18*(1000/150),0),IF(H935&gt;0,H935-1,0))</f>
        <v>7</v>
      </c>
    </row>
    <row r="937" spans="1:8">
      <c r="A937">
        <v>934</v>
      </c>
      <c r="B937">
        <f>IF(SIGN('Signal Verification0'!AQ937)=SIGN('Signal Verification1'!AQ937),IF(COUNTIF(B930:B936,2)&gt;0,1,0),2)</f>
        <v>0</v>
      </c>
      <c r="C937">
        <f>IF(AND(ABS('Signal Verification0'!AG937)&gt;0,ABS('Signal Verification1'!AG937)&gt;0),IF('Signal Verification0'!AG937&gt;'Signal Verification1'!AG937,IF(ABS('Signal Verification0'!AG936)-ABS('Signal Verification1'!AG937)&gt;Constants!$B$14,IF(AND(ABS(MAX('Signal Verification0'!AG737:AG937)-'Signal Verification0'!AG937)&lt;Constants!$B$15,ABS(MIN('Signal Verification0'!AG737:AG937)-'Signal Verification0'!AG937)&lt;Constants!$B$15),2,IF(D937&gt;0,1,0)),IF(D937&gt;0,1,0)),IF(ABS('Signal Verification1'!AG936)-ABS('Signal Verification0'!AG937)&gt;Constants!$B$14,IF(AND(ABS(MAX('Signal Verification1'!AG737:AG937)-'Signal Verification1'!AG937)&lt;Constants!$B$15,ABS(MIN('Signal Verification1'!AG737:AG937)-'Signal Verification1'!AG937)&lt;Constants!$B$15),2,IF(D937&gt;0,1,0)),IF(D937&gt;0,1,0))),IF(D937&gt;0,1,0))</f>
        <v>2</v>
      </c>
      <c r="D937">
        <f>IF(C936=2,ROUND(5*1000/Constants!$B$11,0),IF(D936&gt;0,D936-1,0))</f>
        <v>100</v>
      </c>
      <c r="E937">
        <f>IF(COUNTIF($D$3:D937,2)&gt;(Constants!$B$16*(1000/150)),2,0)</f>
        <v>0</v>
      </c>
      <c r="F937">
        <f t="shared" si="14"/>
        <v>0</v>
      </c>
      <c r="G937">
        <f>IF(ABS('Signal Verification0'!AT937-'Signal Verification1'!AT937)&gt;Constants!$B$17,2,IF(H937&gt;0,1,0))</f>
        <v>2</v>
      </c>
      <c r="H937">
        <f>IF(G936=2,ROUND(Constants!$B$18*(1000/150),0),IF(H936&gt;0,H936-1,0))</f>
        <v>7</v>
      </c>
    </row>
    <row r="938" spans="1:8">
      <c r="A938">
        <v>935</v>
      </c>
      <c r="B938">
        <f>IF(SIGN('Signal Verification0'!AQ938)=SIGN('Signal Verification1'!AQ938),IF(COUNTIF(B931:B937,2)&gt;0,1,0),2)</f>
        <v>0</v>
      </c>
      <c r="C938">
        <f>IF(AND(ABS('Signal Verification0'!AG938)&gt;0,ABS('Signal Verification1'!AG938)&gt;0),IF('Signal Verification0'!AG938&gt;'Signal Verification1'!AG938,IF(ABS('Signal Verification0'!AG937)-ABS('Signal Verification1'!AG938)&gt;Constants!$B$14,IF(AND(ABS(MAX('Signal Verification0'!AG738:AG938)-'Signal Verification0'!AG938)&lt;Constants!$B$15,ABS(MIN('Signal Verification0'!AG738:AG938)-'Signal Verification0'!AG938)&lt;Constants!$B$15),2,IF(D938&gt;0,1,0)),IF(D938&gt;0,1,0)),IF(ABS('Signal Verification1'!AG937)-ABS('Signal Verification0'!AG938)&gt;Constants!$B$14,IF(AND(ABS(MAX('Signal Verification1'!AG738:AG938)-'Signal Verification1'!AG938)&lt;Constants!$B$15,ABS(MIN('Signal Verification1'!AG738:AG938)-'Signal Verification1'!AG938)&lt;Constants!$B$15),2,IF(D938&gt;0,1,0)),IF(D938&gt;0,1,0))),IF(D938&gt;0,1,0))</f>
        <v>2</v>
      </c>
      <c r="D938">
        <f>IF(C937=2,ROUND(5*1000/Constants!$B$11,0),IF(D937&gt;0,D937-1,0))</f>
        <v>100</v>
      </c>
      <c r="E938">
        <f>IF(COUNTIF($D$3:D938,2)&gt;(Constants!$B$16*(1000/150)),2,0)</f>
        <v>0</v>
      </c>
      <c r="F938">
        <f t="shared" si="14"/>
        <v>0</v>
      </c>
      <c r="G938">
        <f>IF(ABS('Signal Verification0'!AT938-'Signal Verification1'!AT938)&gt;Constants!$B$17,2,IF(H938&gt;0,1,0))</f>
        <v>2</v>
      </c>
      <c r="H938">
        <f>IF(G937=2,ROUND(Constants!$B$18*(1000/150),0),IF(H937&gt;0,H937-1,0))</f>
        <v>7</v>
      </c>
    </row>
    <row r="939" spans="1:8">
      <c r="A939">
        <v>936</v>
      </c>
      <c r="B939">
        <f>IF(SIGN('Signal Verification0'!AQ939)=SIGN('Signal Verification1'!AQ939),IF(COUNTIF(B932:B938,2)&gt;0,1,0),2)</f>
        <v>0</v>
      </c>
      <c r="C939">
        <f>IF(AND(ABS('Signal Verification0'!AG939)&gt;0,ABS('Signal Verification1'!AG939)&gt;0),IF('Signal Verification0'!AG939&gt;'Signal Verification1'!AG939,IF(ABS('Signal Verification0'!AG938)-ABS('Signal Verification1'!AG939)&gt;Constants!$B$14,IF(AND(ABS(MAX('Signal Verification0'!AG739:AG939)-'Signal Verification0'!AG939)&lt;Constants!$B$15,ABS(MIN('Signal Verification0'!AG739:AG939)-'Signal Verification0'!AG939)&lt;Constants!$B$15),2,IF(D939&gt;0,1,0)),IF(D939&gt;0,1,0)),IF(ABS('Signal Verification1'!AG938)-ABS('Signal Verification0'!AG939)&gt;Constants!$B$14,IF(AND(ABS(MAX('Signal Verification1'!AG739:AG939)-'Signal Verification1'!AG939)&lt;Constants!$B$15,ABS(MIN('Signal Verification1'!AG739:AG939)-'Signal Verification1'!AG939)&lt;Constants!$B$15),2,IF(D939&gt;0,1,0)),IF(D939&gt;0,1,0))),IF(D939&gt;0,1,0))</f>
        <v>2</v>
      </c>
      <c r="D939">
        <f>IF(C938=2,ROUND(5*1000/Constants!$B$11,0),IF(D938&gt;0,D938-1,0))</f>
        <v>100</v>
      </c>
      <c r="E939">
        <f>IF(COUNTIF($D$3:D939,2)&gt;(Constants!$B$16*(1000/150)),2,0)</f>
        <v>0</v>
      </c>
      <c r="F939">
        <f t="shared" si="14"/>
        <v>0</v>
      </c>
      <c r="G939">
        <f>IF(ABS('Signal Verification0'!AT939-'Signal Verification1'!AT939)&gt;Constants!$B$17,2,IF(H939&gt;0,1,0))</f>
        <v>2</v>
      </c>
      <c r="H939">
        <f>IF(G938=2,ROUND(Constants!$B$18*(1000/150),0),IF(H938&gt;0,H938-1,0))</f>
        <v>7</v>
      </c>
    </row>
    <row r="940" spans="1:8">
      <c r="A940">
        <v>937</v>
      </c>
      <c r="B940">
        <f>IF(SIGN('Signal Verification0'!AQ940)=SIGN('Signal Verification1'!AQ940),IF(COUNTIF(B933:B939,2)&gt;0,1,0),2)</f>
        <v>0</v>
      </c>
      <c r="C940">
        <f>IF(AND(ABS('Signal Verification0'!AG940)&gt;0,ABS('Signal Verification1'!AG940)&gt;0),IF('Signal Verification0'!AG940&gt;'Signal Verification1'!AG940,IF(ABS('Signal Verification0'!AG939)-ABS('Signal Verification1'!AG940)&gt;Constants!$B$14,IF(AND(ABS(MAX('Signal Verification0'!AG740:AG940)-'Signal Verification0'!AG940)&lt;Constants!$B$15,ABS(MIN('Signal Verification0'!AG740:AG940)-'Signal Verification0'!AG940)&lt;Constants!$B$15),2,IF(D940&gt;0,1,0)),IF(D940&gt;0,1,0)),IF(ABS('Signal Verification1'!AG939)-ABS('Signal Verification0'!AG940)&gt;Constants!$B$14,IF(AND(ABS(MAX('Signal Verification1'!AG740:AG940)-'Signal Verification1'!AG940)&lt;Constants!$B$15,ABS(MIN('Signal Verification1'!AG740:AG940)-'Signal Verification1'!AG940)&lt;Constants!$B$15),2,IF(D940&gt;0,1,0)),IF(D940&gt;0,1,0))),IF(D940&gt;0,1,0))</f>
        <v>2</v>
      </c>
      <c r="D940">
        <f>IF(C939=2,ROUND(5*1000/Constants!$B$11,0),IF(D939&gt;0,D939-1,0))</f>
        <v>100</v>
      </c>
      <c r="E940">
        <f>IF(COUNTIF($D$3:D940,2)&gt;(Constants!$B$16*(1000/150)),2,0)</f>
        <v>0</v>
      </c>
      <c r="F940">
        <f t="shared" si="14"/>
        <v>0</v>
      </c>
      <c r="G940">
        <f>IF(ABS('Signal Verification0'!AT940-'Signal Verification1'!AT940)&gt;Constants!$B$17,2,IF(H940&gt;0,1,0))</f>
        <v>2</v>
      </c>
      <c r="H940">
        <f>IF(G939=2,ROUND(Constants!$B$18*(1000/150),0),IF(H939&gt;0,H939-1,0))</f>
        <v>7</v>
      </c>
    </row>
    <row r="941" spans="1:8">
      <c r="A941">
        <v>938</v>
      </c>
      <c r="B941">
        <f>IF(SIGN('Signal Verification0'!AQ941)=SIGN('Signal Verification1'!AQ941),IF(COUNTIF(B934:B940,2)&gt;0,1,0),2)</f>
        <v>0</v>
      </c>
      <c r="C941">
        <f>IF(AND(ABS('Signal Verification0'!AG941)&gt;0,ABS('Signal Verification1'!AG941)&gt;0),IF('Signal Verification0'!AG941&gt;'Signal Verification1'!AG941,IF(ABS('Signal Verification0'!AG940)-ABS('Signal Verification1'!AG941)&gt;Constants!$B$14,IF(AND(ABS(MAX('Signal Verification0'!AG741:AG941)-'Signal Verification0'!AG941)&lt;Constants!$B$15,ABS(MIN('Signal Verification0'!AG741:AG941)-'Signal Verification0'!AG941)&lt;Constants!$B$15),2,IF(D941&gt;0,1,0)),IF(D941&gt;0,1,0)),IF(ABS('Signal Verification1'!AG940)-ABS('Signal Verification0'!AG941)&gt;Constants!$B$14,IF(AND(ABS(MAX('Signal Verification1'!AG741:AG941)-'Signal Verification1'!AG941)&lt;Constants!$B$15,ABS(MIN('Signal Verification1'!AG741:AG941)-'Signal Verification1'!AG941)&lt;Constants!$B$15),2,IF(D941&gt;0,1,0)),IF(D941&gt;0,1,0))),IF(D941&gt;0,1,0))</f>
        <v>2</v>
      </c>
      <c r="D941">
        <f>IF(C940=2,ROUND(5*1000/Constants!$B$11,0),IF(D940&gt;0,D940-1,0))</f>
        <v>100</v>
      </c>
      <c r="E941">
        <f>IF(COUNTIF($D$3:D941,2)&gt;(Constants!$B$16*(1000/150)),2,0)</f>
        <v>0</v>
      </c>
      <c r="F941">
        <f t="shared" si="14"/>
        <v>0</v>
      </c>
      <c r="G941">
        <f>IF(ABS('Signal Verification0'!AT941-'Signal Verification1'!AT941)&gt;Constants!$B$17,2,IF(H941&gt;0,1,0))</f>
        <v>2</v>
      </c>
      <c r="H941">
        <f>IF(G940=2,ROUND(Constants!$B$18*(1000/150),0),IF(H940&gt;0,H940-1,0))</f>
        <v>7</v>
      </c>
    </row>
    <row r="942" spans="1:8">
      <c r="A942">
        <v>939</v>
      </c>
      <c r="B942">
        <f>IF(SIGN('Signal Verification0'!AQ942)=SIGN('Signal Verification1'!AQ942),IF(COUNTIF(B935:B941,2)&gt;0,1,0),2)</f>
        <v>0</v>
      </c>
      <c r="C942">
        <f>IF(AND(ABS('Signal Verification0'!AG942)&gt;0,ABS('Signal Verification1'!AG942)&gt;0),IF('Signal Verification0'!AG942&gt;'Signal Verification1'!AG942,IF(ABS('Signal Verification0'!AG941)-ABS('Signal Verification1'!AG942)&gt;Constants!$B$14,IF(AND(ABS(MAX('Signal Verification0'!AG742:AG942)-'Signal Verification0'!AG942)&lt;Constants!$B$15,ABS(MIN('Signal Verification0'!AG742:AG942)-'Signal Verification0'!AG942)&lt;Constants!$B$15),2,IF(D942&gt;0,1,0)),IF(D942&gt;0,1,0)),IF(ABS('Signal Verification1'!AG941)-ABS('Signal Verification0'!AG942)&gt;Constants!$B$14,IF(AND(ABS(MAX('Signal Verification1'!AG742:AG942)-'Signal Verification1'!AG942)&lt;Constants!$B$15,ABS(MIN('Signal Verification1'!AG742:AG942)-'Signal Verification1'!AG942)&lt;Constants!$B$15),2,IF(D942&gt;0,1,0)),IF(D942&gt;0,1,0))),IF(D942&gt;0,1,0))</f>
        <v>2</v>
      </c>
      <c r="D942">
        <f>IF(C941=2,ROUND(5*1000/Constants!$B$11,0),IF(D941&gt;0,D941-1,0))</f>
        <v>100</v>
      </c>
      <c r="E942">
        <f>IF(COUNTIF($D$3:D942,2)&gt;(Constants!$B$16*(1000/150)),2,0)</f>
        <v>0</v>
      </c>
      <c r="F942">
        <f t="shared" si="14"/>
        <v>0</v>
      </c>
      <c r="G942">
        <f>IF(ABS('Signal Verification0'!AT942-'Signal Verification1'!AT942)&gt;Constants!$B$17,2,IF(H942&gt;0,1,0))</f>
        <v>2</v>
      </c>
      <c r="H942">
        <f>IF(G941=2,ROUND(Constants!$B$18*(1000/150),0),IF(H941&gt;0,H941-1,0))</f>
        <v>7</v>
      </c>
    </row>
    <row r="943" spans="1:8">
      <c r="A943">
        <v>940</v>
      </c>
      <c r="B943">
        <f>IF(SIGN('Signal Verification0'!AQ943)=SIGN('Signal Verification1'!AQ943),IF(COUNTIF(B936:B942,2)&gt;0,1,0),2)</f>
        <v>0</v>
      </c>
      <c r="C943">
        <f>IF(AND(ABS('Signal Verification0'!AG943)&gt;0,ABS('Signal Verification1'!AG943)&gt;0),IF('Signal Verification0'!AG943&gt;'Signal Verification1'!AG943,IF(ABS('Signal Verification0'!AG942)-ABS('Signal Verification1'!AG943)&gt;Constants!$B$14,IF(AND(ABS(MAX('Signal Verification0'!AG743:AG943)-'Signal Verification0'!AG943)&lt;Constants!$B$15,ABS(MIN('Signal Verification0'!AG743:AG943)-'Signal Verification0'!AG943)&lt;Constants!$B$15),2,IF(D943&gt;0,1,0)),IF(D943&gt;0,1,0)),IF(ABS('Signal Verification1'!AG942)-ABS('Signal Verification0'!AG943)&gt;Constants!$B$14,IF(AND(ABS(MAX('Signal Verification1'!AG743:AG943)-'Signal Verification1'!AG943)&lt;Constants!$B$15,ABS(MIN('Signal Verification1'!AG743:AG943)-'Signal Verification1'!AG943)&lt;Constants!$B$15),2,IF(D943&gt;0,1,0)),IF(D943&gt;0,1,0))),IF(D943&gt;0,1,0))</f>
        <v>2</v>
      </c>
      <c r="D943">
        <f>IF(C942=2,ROUND(5*1000/Constants!$B$11,0),IF(D942&gt;0,D942-1,0))</f>
        <v>100</v>
      </c>
      <c r="E943">
        <f>IF(COUNTIF($D$3:D943,2)&gt;(Constants!$B$16*(1000/150)),2,0)</f>
        <v>0</v>
      </c>
      <c r="F943">
        <f t="shared" si="14"/>
        <v>0</v>
      </c>
      <c r="G943">
        <f>IF(ABS('Signal Verification0'!AT943-'Signal Verification1'!AT943)&gt;Constants!$B$17,2,IF(H943&gt;0,1,0))</f>
        <v>2</v>
      </c>
      <c r="H943">
        <f>IF(G942=2,ROUND(Constants!$B$18*(1000/150),0),IF(H942&gt;0,H942-1,0))</f>
        <v>7</v>
      </c>
    </row>
    <row r="944" spans="1:8">
      <c r="A944">
        <v>941</v>
      </c>
      <c r="B944">
        <f>IF(SIGN('Signal Verification0'!AQ944)=SIGN('Signal Verification1'!AQ944),IF(COUNTIF(B937:B943,2)&gt;0,1,0),2)</f>
        <v>0</v>
      </c>
      <c r="C944">
        <f>IF(AND(ABS('Signal Verification0'!AG944)&gt;0,ABS('Signal Verification1'!AG944)&gt;0),IF('Signal Verification0'!AG944&gt;'Signal Verification1'!AG944,IF(ABS('Signal Verification0'!AG943)-ABS('Signal Verification1'!AG944)&gt;Constants!$B$14,IF(AND(ABS(MAX('Signal Verification0'!AG744:AG944)-'Signal Verification0'!AG944)&lt;Constants!$B$15,ABS(MIN('Signal Verification0'!AG744:AG944)-'Signal Verification0'!AG944)&lt;Constants!$B$15),2,IF(D944&gt;0,1,0)),IF(D944&gt;0,1,0)),IF(ABS('Signal Verification1'!AG943)-ABS('Signal Verification0'!AG944)&gt;Constants!$B$14,IF(AND(ABS(MAX('Signal Verification1'!AG744:AG944)-'Signal Verification1'!AG944)&lt;Constants!$B$15,ABS(MIN('Signal Verification1'!AG744:AG944)-'Signal Verification1'!AG944)&lt;Constants!$B$15),2,IF(D944&gt;0,1,0)),IF(D944&gt;0,1,0))),IF(D944&gt;0,1,0))</f>
        <v>2</v>
      </c>
      <c r="D944">
        <f>IF(C943=2,ROUND(5*1000/Constants!$B$11,0),IF(D943&gt;0,D943-1,0))</f>
        <v>100</v>
      </c>
      <c r="E944">
        <f>IF(COUNTIF($D$3:D944,2)&gt;(Constants!$B$16*(1000/150)),2,0)</f>
        <v>0</v>
      </c>
      <c r="F944">
        <f t="shared" si="14"/>
        <v>0</v>
      </c>
      <c r="G944">
        <f>IF(ABS('Signal Verification0'!AT944-'Signal Verification1'!AT944)&gt;Constants!$B$17,2,IF(H944&gt;0,1,0))</f>
        <v>2</v>
      </c>
      <c r="H944">
        <f>IF(G943=2,ROUND(Constants!$B$18*(1000/150),0),IF(H943&gt;0,H943-1,0))</f>
        <v>7</v>
      </c>
    </row>
    <row r="945" spans="1:8">
      <c r="A945">
        <v>942</v>
      </c>
      <c r="B945">
        <f>IF(SIGN('Signal Verification0'!AQ945)=SIGN('Signal Verification1'!AQ945),IF(COUNTIF(B938:B944,2)&gt;0,1,0),2)</f>
        <v>0</v>
      </c>
      <c r="C945">
        <f>IF(AND(ABS('Signal Verification0'!AG945)&gt;0,ABS('Signal Verification1'!AG945)&gt;0),IF('Signal Verification0'!AG945&gt;'Signal Verification1'!AG945,IF(ABS('Signal Verification0'!AG944)-ABS('Signal Verification1'!AG945)&gt;Constants!$B$14,IF(AND(ABS(MAX('Signal Verification0'!AG745:AG945)-'Signal Verification0'!AG945)&lt;Constants!$B$15,ABS(MIN('Signal Verification0'!AG745:AG945)-'Signal Verification0'!AG945)&lt;Constants!$B$15),2,IF(D945&gt;0,1,0)),IF(D945&gt;0,1,0)),IF(ABS('Signal Verification1'!AG944)-ABS('Signal Verification0'!AG945)&gt;Constants!$B$14,IF(AND(ABS(MAX('Signal Verification1'!AG745:AG945)-'Signal Verification1'!AG945)&lt;Constants!$B$15,ABS(MIN('Signal Verification1'!AG745:AG945)-'Signal Verification1'!AG945)&lt;Constants!$B$15),2,IF(D945&gt;0,1,0)),IF(D945&gt;0,1,0))),IF(D945&gt;0,1,0))</f>
        <v>2</v>
      </c>
      <c r="D945">
        <f>IF(C944=2,ROUND(5*1000/Constants!$B$11,0),IF(D944&gt;0,D944-1,0))</f>
        <v>100</v>
      </c>
      <c r="E945">
        <f>IF(COUNTIF($D$3:D945,2)&gt;(Constants!$B$16*(1000/150)),2,0)</f>
        <v>0</v>
      </c>
      <c r="F945">
        <f t="shared" si="14"/>
        <v>0</v>
      </c>
      <c r="G945">
        <f>IF(ABS('Signal Verification0'!AT945-'Signal Verification1'!AT945)&gt;Constants!$B$17,2,IF(H945&gt;0,1,0))</f>
        <v>2</v>
      </c>
      <c r="H945">
        <f>IF(G944=2,ROUND(Constants!$B$18*(1000/150),0),IF(H944&gt;0,H944-1,0))</f>
        <v>7</v>
      </c>
    </row>
    <row r="946" spans="1:8">
      <c r="A946">
        <v>943</v>
      </c>
      <c r="B946">
        <f>IF(SIGN('Signal Verification0'!AQ946)=SIGN('Signal Verification1'!AQ946),IF(COUNTIF(B939:B945,2)&gt;0,1,0),2)</f>
        <v>0</v>
      </c>
      <c r="C946">
        <f>IF(AND(ABS('Signal Verification0'!AG946)&gt;0,ABS('Signal Verification1'!AG946)&gt;0),IF('Signal Verification0'!AG946&gt;'Signal Verification1'!AG946,IF(ABS('Signal Verification0'!AG945)-ABS('Signal Verification1'!AG946)&gt;Constants!$B$14,IF(AND(ABS(MAX('Signal Verification0'!AG746:AG946)-'Signal Verification0'!AG946)&lt;Constants!$B$15,ABS(MIN('Signal Verification0'!AG746:AG946)-'Signal Verification0'!AG946)&lt;Constants!$B$15),2,IF(D946&gt;0,1,0)),IF(D946&gt;0,1,0)),IF(ABS('Signal Verification1'!AG945)-ABS('Signal Verification0'!AG946)&gt;Constants!$B$14,IF(AND(ABS(MAX('Signal Verification1'!AG746:AG946)-'Signal Verification1'!AG946)&lt;Constants!$B$15,ABS(MIN('Signal Verification1'!AG746:AG946)-'Signal Verification1'!AG946)&lt;Constants!$B$15),2,IF(D946&gt;0,1,0)),IF(D946&gt;0,1,0))),IF(D946&gt;0,1,0))</f>
        <v>2</v>
      </c>
      <c r="D946">
        <f>IF(C945=2,ROUND(5*1000/Constants!$B$11,0),IF(D945&gt;0,D945-1,0))</f>
        <v>100</v>
      </c>
      <c r="E946">
        <f>IF(COUNTIF($D$3:D946,2)&gt;(Constants!$B$16*(1000/150)),2,0)</f>
        <v>0</v>
      </c>
      <c r="F946">
        <f t="shared" si="14"/>
        <v>0</v>
      </c>
      <c r="G946">
        <f>IF(ABS('Signal Verification0'!AT946-'Signal Verification1'!AT946)&gt;Constants!$B$17,2,IF(H946&gt;0,1,0))</f>
        <v>2</v>
      </c>
      <c r="H946">
        <f>IF(G945=2,ROUND(Constants!$B$18*(1000/150),0),IF(H945&gt;0,H945-1,0))</f>
        <v>7</v>
      </c>
    </row>
    <row r="947" spans="1:8">
      <c r="A947">
        <v>944</v>
      </c>
      <c r="B947">
        <f>IF(SIGN('Signal Verification0'!AQ947)=SIGN('Signal Verification1'!AQ947),IF(COUNTIF(B940:B946,2)&gt;0,1,0),2)</f>
        <v>0</v>
      </c>
      <c r="C947">
        <f>IF(AND(ABS('Signal Verification0'!AG947)&gt;0,ABS('Signal Verification1'!AG947)&gt;0),IF('Signal Verification0'!AG947&gt;'Signal Verification1'!AG947,IF(ABS('Signal Verification0'!AG946)-ABS('Signal Verification1'!AG947)&gt;Constants!$B$14,IF(AND(ABS(MAX('Signal Verification0'!AG747:AG947)-'Signal Verification0'!AG947)&lt;Constants!$B$15,ABS(MIN('Signal Verification0'!AG747:AG947)-'Signal Verification0'!AG947)&lt;Constants!$B$15),2,IF(D947&gt;0,1,0)),IF(D947&gt;0,1,0)),IF(ABS('Signal Verification1'!AG946)-ABS('Signal Verification0'!AG947)&gt;Constants!$B$14,IF(AND(ABS(MAX('Signal Verification1'!AG747:AG947)-'Signal Verification1'!AG947)&lt;Constants!$B$15,ABS(MIN('Signal Verification1'!AG747:AG947)-'Signal Verification1'!AG947)&lt;Constants!$B$15),2,IF(D947&gt;0,1,0)),IF(D947&gt;0,1,0))),IF(D947&gt;0,1,0))</f>
        <v>2</v>
      </c>
      <c r="D947">
        <f>IF(C946=2,ROUND(5*1000/Constants!$B$11,0),IF(D946&gt;0,D946-1,0))</f>
        <v>100</v>
      </c>
      <c r="E947">
        <f>IF(COUNTIF($D$3:D947,2)&gt;(Constants!$B$16*(1000/150)),2,0)</f>
        <v>0</v>
      </c>
      <c r="F947">
        <f t="shared" si="14"/>
        <v>0</v>
      </c>
      <c r="G947">
        <f>IF(ABS('Signal Verification0'!AT947-'Signal Verification1'!AT947)&gt;Constants!$B$17,2,IF(H947&gt;0,1,0))</f>
        <v>2</v>
      </c>
      <c r="H947">
        <f>IF(G946=2,ROUND(Constants!$B$18*(1000/150),0),IF(H946&gt;0,H946-1,0))</f>
        <v>7</v>
      </c>
    </row>
    <row r="948" spans="1:8">
      <c r="A948">
        <v>945</v>
      </c>
      <c r="B948">
        <f>IF(SIGN('Signal Verification0'!AQ948)=SIGN('Signal Verification1'!AQ948),IF(COUNTIF(B941:B947,2)&gt;0,1,0),2)</f>
        <v>0</v>
      </c>
      <c r="C948">
        <f>IF(AND(ABS('Signal Verification0'!AG948)&gt;0,ABS('Signal Verification1'!AG948)&gt;0),IF('Signal Verification0'!AG948&gt;'Signal Verification1'!AG948,IF(ABS('Signal Verification0'!AG947)-ABS('Signal Verification1'!AG948)&gt;Constants!$B$14,IF(AND(ABS(MAX('Signal Verification0'!AG748:AG948)-'Signal Verification0'!AG948)&lt;Constants!$B$15,ABS(MIN('Signal Verification0'!AG748:AG948)-'Signal Verification0'!AG948)&lt;Constants!$B$15),2,IF(D948&gt;0,1,0)),IF(D948&gt;0,1,0)),IF(ABS('Signal Verification1'!AG947)-ABS('Signal Verification0'!AG948)&gt;Constants!$B$14,IF(AND(ABS(MAX('Signal Verification1'!AG748:AG948)-'Signal Verification1'!AG948)&lt;Constants!$B$15,ABS(MIN('Signal Verification1'!AG748:AG948)-'Signal Verification1'!AG948)&lt;Constants!$B$15),2,IF(D948&gt;0,1,0)),IF(D948&gt;0,1,0))),IF(D948&gt;0,1,0))</f>
        <v>2</v>
      </c>
      <c r="D948">
        <f>IF(C947=2,ROUND(5*1000/Constants!$B$11,0),IF(D947&gt;0,D947-1,0))</f>
        <v>100</v>
      </c>
      <c r="E948">
        <f>IF(COUNTIF($D$3:D948,2)&gt;(Constants!$B$16*(1000/150)),2,0)</f>
        <v>0</v>
      </c>
      <c r="F948">
        <f t="shared" si="14"/>
        <v>0</v>
      </c>
      <c r="G948">
        <f>IF(ABS('Signal Verification0'!AT948-'Signal Verification1'!AT948)&gt;Constants!$B$17,2,IF(H948&gt;0,1,0))</f>
        <v>2</v>
      </c>
      <c r="H948">
        <f>IF(G947=2,ROUND(Constants!$B$18*(1000/150),0),IF(H947&gt;0,H947-1,0))</f>
        <v>7</v>
      </c>
    </row>
    <row r="949" spans="1:8">
      <c r="A949">
        <v>946</v>
      </c>
      <c r="B949">
        <f>IF(SIGN('Signal Verification0'!AQ949)=SIGN('Signal Verification1'!AQ949),IF(COUNTIF(B942:B948,2)&gt;0,1,0),2)</f>
        <v>0</v>
      </c>
      <c r="C949">
        <f>IF(AND(ABS('Signal Verification0'!AG949)&gt;0,ABS('Signal Verification1'!AG949)&gt;0),IF('Signal Verification0'!AG949&gt;'Signal Verification1'!AG949,IF(ABS('Signal Verification0'!AG948)-ABS('Signal Verification1'!AG949)&gt;Constants!$B$14,IF(AND(ABS(MAX('Signal Verification0'!AG749:AG949)-'Signal Verification0'!AG949)&lt;Constants!$B$15,ABS(MIN('Signal Verification0'!AG749:AG949)-'Signal Verification0'!AG949)&lt;Constants!$B$15),2,IF(D949&gt;0,1,0)),IF(D949&gt;0,1,0)),IF(ABS('Signal Verification1'!AG948)-ABS('Signal Verification0'!AG949)&gt;Constants!$B$14,IF(AND(ABS(MAX('Signal Verification1'!AG749:AG949)-'Signal Verification1'!AG949)&lt;Constants!$B$15,ABS(MIN('Signal Verification1'!AG749:AG949)-'Signal Verification1'!AG949)&lt;Constants!$B$15),2,IF(D949&gt;0,1,0)),IF(D949&gt;0,1,0))),IF(D949&gt;0,1,0))</f>
        <v>2</v>
      </c>
      <c r="D949">
        <f>IF(C948=2,ROUND(5*1000/Constants!$B$11,0),IF(D948&gt;0,D948-1,0))</f>
        <v>100</v>
      </c>
      <c r="E949">
        <f>IF(COUNTIF($D$3:D949,2)&gt;(Constants!$B$16*(1000/150)),2,0)</f>
        <v>0</v>
      </c>
      <c r="F949">
        <f t="shared" si="14"/>
        <v>0</v>
      </c>
      <c r="G949">
        <f>IF(ABS('Signal Verification0'!AT949-'Signal Verification1'!AT949)&gt;Constants!$B$17,2,IF(H949&gt;0,1,0))</f>
        <v>2</v>
      </c>
      <c r="H949">
        <f>IF(G948=2,ROUND(Constants!$B$18*(1000/150),0),IF(H948&gt;0,H948-1,0))</f>
        <v>7</v>
      </c>
    </row>
    <row r="950" spans="1:8">
      <c r="A950">
        <v>947</v>
      </c>
      <c r="B950">
        <f>IF(SIGN('Signal Verification0'!AQ950)=SIGN('Signal Verification1'!AQ950),IF(COUNTIF(B943:B949,2)&gt;0,1,0),2)</f>
        <v>0</v>
      </c>
      <c r="C950">
        <f>IF(AND(ABS('Signal Verification0'!AG950)&gt;0,ABS('Signal Verification1'!AG950)&gt;0),IF('Signal Verification0'!AG950&gt;'Signal Verification1'!AG950,IF(ABS('Signal Verification0'!AG949)-ABS('Signal Verification1'!AG950)&gt;Constants!$B$14,IF(AND(ABS(MAX('Signal Verification0'!AG750:AG950)-'Signal Verification0'!AG950)&lt;Constants!$B$15,ABS(MIN('Signal Verification0'!AG750:AG950)-'Signal Verification0'!AG950)&lt;Constants!$B$15),2,IF(D950&gt;0,1,0)),IF(D950&gt;0,1,0)),IF(ABS('Signal Verification1'!AG949)-ABS('Signal Verification0'!AG950)&gt;Constants!$B$14,IF(AND(ABS(MAX('Signal Verification1'!AG750:AG950)-'Signal Verification1'!AG950)&lt;Constants!$B$15,ABS(MIN('Signal Verification1'!AG750:AG950)-'Signal Verification1'!AG950)&lt;Constants!$B$15),2,IF(D950&gt;0,1,0)),IF(D950&gt;0,1,0))),IF(D950&gt;0,1,0))</f>
        <v>2</v>
      </c>
      <c r="D950">
        <f>IF(C949=2,ROUND(5*1000/Constants!$B$11,0),IF(D949&gt;0,D949-1,0))</f>
        <v>100</v>
      </c>
      <c r="E950">
        <f>IF(COUNTIF($D$3:D950,2)&gt;(Constants!$B$16*(1000/150)),2,0)</f>
        <v>0</v>
      </c>
      <c r="F950">
        <f t="shared" si="14"/>
        <v>0</v>
      </c>
      <c r="G950">
        <f>IF(ABS('Signal Verification0'!AT950-'Signal Verification1'!AT950)&gt;Constants!$B$17,2,IF(H950&gt;0,1,0))</f>
        <v>2</v>
      </c>
      <c r="H950">
        <f>IF(G949=2,ROUND(Constants!$B$18*(1000/150),0),IF(H949&gt;0,H949-1,0))</f>
        <v>7</v>
      </c>
    </row>
    <row r="951" spans="1:8">
      <c r="A951">
        <v>948</v>
      </c>
      <c r="B951">
        <f>IF(SIGN('Signal Verification0'!AQ951)=SIGN('Signal Verification1'!AQ951),IF(COUNTIF(B944:B950,2)&gt;0,1,0),2)</f>
        <v>0</v>
      </c>
      <c r="C951">
        <f>IF(AND(ABS('Signal Verification0'!AG951)&gt;0,ABS('Signal Verification1'!AG951)&gt;0),IF('Signal Verification0'!AG951&gt;'Signal Verification1'!AG951,IF(ABS('Signal Verification0'!AG950)-ABS('Signal Verification1'!AG951)&gt;Constants!$B$14,IF(AND(ABS(MAX('Signal Verification0'!AG751:AG951)-'Signal Verification0'!AG951)&lt;Constants!$B$15,ABS(MIN('Signal Verification0'!AG751:AG951)-'Signal Verification0'!AG951)&lt;Constants!$B$15),2,IF(D951&gt;0,1,0)),IF(D951&gt;0,1,0)),IF(ABS('Signal Verification1'!AG950)-ABS('Signal Verification0'!AG951)&gt;Constants!$B$14,IF(AND(ABS(MAX('Signal Verification1'!AG751:AG951)-'Signal Verification1'!AG951)&lt;Constants!$B$15,ABS(MIN('Signal Verification1'!AG751:AG951)-'Signal Verification1'!AG951)&lt;Constants!$B$15),2,IF(D951&gt;0,1,0)),IF(D951&gt;0,1,0))),IF(D951&gt;0,1,0))</f>
        <v>2</v>
      </c>
      <c r="D951">
        <f>IF(C950=2,ROUND(5*1000/Constants!$B$11,0),IF(D950&gt;0,D950-1,0))</f>
        <v>100</v>
      </c>
      <c r="E951">
        <f>IF(COUNTIF($D$3:D951,2)&gt;(Constants!$B$16*(1000/150)),2,0)</f>
        <v>0</v>
      </c>
      <c r="F951">
        <f t="shared" si="14"/>
        <v>0</v>
      </c>
      <c r="G951">
        <f>IF(ABS('Signal Verification0'!AT951-'Signal Verification1'!AT951)&gt;Constants!$B$17,2,IF(H951&gt;0,1,0))</f>
        <v>2</v>
      </c>
      <c r="H951">
        <f>IF(G950=2,ROUND(Constants!$B$18*(1000/150),0),IF(H950&gt;0,H950-1,0))</f>
        <v>7</v>
      </c>
    </row>
    <row r="952" spans="1:8">
      <c r="A952">
        <v>949</v>
      </c>
      <c r="B952">
        <f>IF(SIGN('Signal Verification0'!AQ952)=SIGN('Signal Verification1'!AQ952),IF(COUNTIF(B945:B951,2)&gt;0,1,0),2)</f>
        <v>0</v>
      </c>
      <c r="C952">
        <f>IF(AND(ABS('Signal Verification0'!AG952)&gt;0,ABS('Signal Verification1'!AG952)&gt;0),IF('Signal Verification0'!AG952&gt;'Signal Verification1'!AG952,IF(ABS('Signal Verification0'!AG951)-ABS('Signal Verification1'!AG952)&gt;Constants!$B$14,IF(AND(ABS(MAX('Signal Verification0'!AG752:AG952)-'Signal Verification0'!AG952)&lt;Constants!$B$15,ABS(MIN('Signal Verification0'!AG752:AG952)-'Signal Verification0'!AG952)&lt;Constants!$B$15),2,IF(D952&gt;0,1,0)),IF(D952&gt;0,1,0)),IF(ABS('Signal Verification1'!AG951)-ABS('Signal Verification0'!AG952)&gt;Constants!$B$14,IF(AND(ABS(MAX('Signal Verification1'!AG752:AG952)-'Signal Verification1'!AG952)&lt;Constants!$B$15,ABS(MIN('Signal Verification1'!AG752:AG952)-'Signal Verification1'!AG952)&lt;Constants!$B$15),2,IF(D952&gt;0,1,0)),IF(D952&gt;0,1,0))),IF(D952&gt;0,1,0))</f>
        <v>2</v>
      </c>
      <c r="D952">
        <f>IF(C951=2,ROUND(5*1000/Constants!$B$11,0),IF(D951&gt;0,D951-1,0))</f>
        <v>100</v>
      </c>
      <c r="E952">
        <f>IF(COUNTIF($D$3:D952,2)&gt;(Constants!$B$16*(1000/150)),2,0)</f>
        <v>0</v>
      </c>
      <c r="F952">
        <f t="shared" si="14"/>
        <v>0</v>
      </c>
      <c r="G952">
        <f>IF(ABS('Signal Verification0'!AT952-'Signal Verification1'!AT952)&gt;Constants!$B$17,2,IF(H952&gt;0,1,0))</f>
        <v>2</v>
      </c>
      <c r="H952">
        <f>IF(G951=2,ROUND(Constants!$B$18*(1000/150),0),IF(H951&gt;0,H951-1,0))</f>
        <v>7</v>
      </c>
    </row>
    <row r="953" spans="1:8">
      <c r="A953">
        <v>950</v>
      </c>
      <c r="B953">
        <f>IF(SIGN('Signal Verification0'!AQ953)=SIGN('Signal Verification1'!AQ953),IF(COUNTIF(B946:B952,2)&gt;0,1,0),2)</f>
        <v>0</v>
      </c>
      <c r="C953">
        <f>IF(AND(ABS('Signal Verification0'!AG953)&gt;0,ABS('Signal Verification1'!AG953)&gt;0),IF('Signal Verification0'!AG953&gt;'Signal Verification1'!AG953,IF(ABS('Signal Verification0'!AG952)-ABS('Signal Verification1'!AG953)&gt;Constants!$B$14,IF(AND(ABS(MAX('Signal Verification0'!AG753:AG953)-'Signal Verification0'!AG953)&lt;Constants!$B$15,ABS(MIN('Signal Verification0'!AG753:AG953)-'Signal Verification0'!AG953)&lt;Constants!$B$15),2,IF(D953&gt;0,1,0)),IF(D953&gt;0,1,0)),IF(ABS('Signal Verification1'!AG952)-ABS('Signal Verification0'!AG953)&gt;Constants!$B$14,IF(AND(ABS(MAX('Signal Verification1'!AG753:AG953)-'Signal Verification1'!AG953)&lt;Constants!$B$15,ABS(MIN('Signal Verification1'!AG753:AG953)-'Signal Verification1'!AG953)&lt;Constants!$B$15),2,IF(D953&gt;0,1,0)),IF(D953&gt;0,1,0))),IF(D953&gt;0,1,0))</f>
        <v>2</v>
      </c>
      <c r="D953">
        <f>IF(C952=2,ROUND(5*1000/Constants!$B$11,0),IF(D952&gt;0,D952-1,0))</f>
        <v>100</v>
      </c>
      <c r="E953">
        <f>IF(COUNTIF($D$3:D953,2)&gt;(Constants!$B$16*(1000/150)),2,0)</f>
        <v>0</v>
      </c>
      <c r="F953">
        <f t="shared" si="14"/>
        <v>0</v>
      </c>
      <c r="G953">
        <f>IF(ABS('Signal Verification0'!AT953-'Signal Verification1'!AT953)&gt;Constants!$B$17,2,IF(H953&gt;0,1,0))</f>
        <v>2</v>
      </c>
      <c r="H953">
        <f>IF(G952=2,ROUND(Constants!$B$18*(1000/150),0),IF(H952&gt;0,H952-1,0))</f>
        <v>7</v>
      </c>
    </row>
    <row r="954" spans="1:8">
      <c r="A954">
        <v>951</v>
      </c>
      <c r="B954">
        <f>IF(SIGN('Signal Verification0'!AQ954)=SIGN('Signal Verification1'!AQ954),IF(COUNTIF(B947:B953,2)&gt;0,1,0),2)</f>
        <v>0</v>
      </c>
      <c r="C954">
        <f>IF(AND(ABS('Signal Verification0'!AG954)&gt;0,ABS('Signal Verification1'!AG954)&gt;0),IF('Signal Verification0'!AG954&gt;'Signal Verification1'!AG954,IF(ABS('Signal Verification0'!AG953)-ABS('Signal Verification1'!AG954)&gt;Constants!$B$14,IF(AND(ABS(MAX('Signal Verification0'!AG754:AG954)-'Signal Verification0'!AG954)&lt;Constants!$B$15,ABS(MIN('Signal Verification0'!AG754:AG954)-'Signal Verification0'!AG954)&lt;Constants!$B$15),2,IF(D954&gt;0,1,0)),IF(D954&gt;0,1,0)),IF(ABS('Signal Verification1'!AG953)-ABS('Signal Verification0'!AG954)&gt;Constants!$B$14,IF(AND(ABS(MAX('Signal Verification1'!AG754:AG954)-'Signal Verification1'!AG954)&lt;Constants!$B$15,ABS(MIN('Signal Verification1'!AG754:AG954)-'Signal Verification1'!AG954)&lt;Constants!$B$15),2,IF(D954&gt;0,1,0)),IF(D954&gt;0,1,0))),IF(D954&gt;0,1,0))</f>
        <v>2</v>
      </c>
      <c r="D954">
        <f>IF(C953=2,ROUND(5*1000/Constants!$B$11,0),IF(D953&gt;0,D953-1,0))</f>
        <v>100</v>
      </c>
      <c r="E954">
        <f>IF(COUNTIF($D$3:D954,2)&gt;(Constants!$B$16*(1000/150)),2,0)</f>
        <v>0</v>
      </c>
      <c r="F954">
        <f t="shared" si="14"/>
        <v>0</v>
      </c>
      <c r="G954">
        <f>IF(ABS('Signal Verification0'!AT954-'Signal Verification1'!AT954)&gt;Constants!$B$17,2,IF(H954&gt;0,1,0))</f>
        <v>2</v>
      </c>
      <c r="H954">
        <f>IF(G953=2,ROUND(Constants!$B$18*(1000/150),0),IF(H953&gt;0,H953-1,0))</f>
        <v>7</v>
      </c>
    </row>
    <row r="955" spans="1:8">
      <c r="A955">
        <v>952</v>
      </c>
      <c r="B955">
        <f>IF(SIGN('Signal Verification0'!AQ955)=SIGN('Signal Verification1'!AQ955),IF(COUNTIF(B948:B954,2)&gt;0,1,0),2)</f>
        <v>0</v>
      </c>
      <c r="C955">
        <f>IF(AND(ABS('Signal Verification0'!AG955)&gt;0,ABS('Signal Verification1'!AG955)&gt;0),IF('Signal Verification0'!AG955&gt;'Signal Verification1'!AG955,IF(ABS('Signal Verification0'!AG954)-ABS('Signal Verification1'!AG955)&gt;Constants!$B$14,IF(AND(ABS(MAX('Signal Verification0'!AG755:AG955)-'Signal Verification0'!AG955)&lt;Constants!$B$15,ABS(MIN('Signal Verification0'!AG755:AG955)-'Signal Verification0'!AG955)&lt;Constants!$B$15),2,IF(D955&gt;0,1,0)),IF(D955&gt;0,1,0)),IF(ABS('Signal Verification1'!AG954)-ABS('Signal Verification0'!AG955)&gt;Constants!$B$14,IF(AND(ABS(MAX('Signal Verification1'!AG755:AG955)-'Signal Verification1'!AG955)&lt;Constants!$B$15,ABS(MIN('Signal Verification1'!AG755:AG955)-'Signal Verification1'!AG955)&lt;Constants!$B$15),2,IF(D955&gt;0,1,0)),IF(D955&gt;0,1,0))),IF(D955&gt;0,1,0))</f>
        <v>2</v>
      </c>
      <c r="D955">
        <f>IF(C954=2,ROUND(5*1000/Constants!$B$11,0),IF(D954&gt;0,D954-1,0))</f>
        <v>100</v>
      </c>
      <c r="E955">
        <f>IF(COUNTIF($D$3:D955,2)&gt;(Constants!$B$16*(1000/150)),2,0)</f>
        <v>0</v>
      </c>
      <c r="F955">
        <f t="shared" si="14"/>
        <v>0</v>
      </c>
      <c r="G955">
        <f>IF(ABS('Signal Verification0'!AT955-'Signal Verification1'!AT955)&gt;Constants!$B$17,2,IF(H955&gt;0,1,0))</f>
        <v>2</v>
      </c>
      <c r="H955">
        <f>IF(G954=2,ROUND(Constants!$B$18*(1000/150),0),IF(H954&gt;0,H954-1,0))</f>
        <v>7</v>
      </c>
    </row>
    <row r="956" spans="1:8">
      <c r="A956">
        <v>953</v>
      </c>
      <c r="B956">
        <f>IF(SIGN('Signal Verification0'!AQ956)=SIGN('Signal Verification1'!AQ956),IF(COUNTIF(B949:B955,2)&gt;0,1,0),2)</f>
        <v>0</v>
      </c>
      <c r="C956">
        <f>IF(AND(ABS('Signal Verification0'!AG956)&gt;0,ABS('Signal Verification1'!AG956)&gt;0),IF('Signal Verification0'!AG956&gt;'Signal Verification1'!AG956,IF(ABS('Signal Verification0'!AG955)-ABS('Signal Verification1'!AG956)&gt;Constants!$B$14,IF(AND(ABS(MAX('Signal Verification0'!AG756:AG956)-'Signal Verification0'!AG956)&lt;Constants!$B$15,ABS(MIN('Signal Verification0'!AG756:AG956)-'Signal Verification0'!AG956)&lt;Constants!$B$15),2,IF(D956&gt;0,1,0)),IF(D956&gt;0,1,0)),IF(ABS('Signal Verification1'!AG955)-ABS('Signal Verification0'!AG956)&gt;Constants!$B$14,IF(AND(ABS(MAX('Signal Verification1'!AG756:AG956)-'Signal Verification1'!AG956)&lt;Constants!$B$15,ABS(MIN('Signal Verification1'!AG756:AG956)-'Signal Verification1'!AG956)&lt;Constants!$B$15),2,IF(D956&gt;0,1,0)),IF(D956&gt;0,1,0))),IF(D956&gt;0,1,0))</f>
        <v>2</v>
      </c>
      <c r="D956">
        <f>IF(C955=2,ROUND(5*1000/Constants!$B$11,0),IF(D955&gt;0,D955-1,0))</f>
        <v>100</v>
      </c>
      <c r="E956">
        <f>IF(COUNTIF($D$3:D956,2)&gt;(Constants!$B$16*(1000/150)),2,0)</f>
        <v>0</v>
      </c>
      <c r="F956">
        <f t="shared" si="14"/>
        <v>0</v>
      </c>
      <c r="G956">
        <f>IF(ABS('Signal Verification0'!AT956-'Signal Verification1'!AT956)&gt;Constants!$B$17,2,IF(H956&gt;0,1,0))</f>
        <v>2</v>
      </c>
      <c r="H956">
        <f>IF(G955=2,ROUND(Constants!$B$18*(1000/150),0),IF(H955&gt;0,H955-1,0))</f>
        <v>7</v>
      </c>
    </row>
    <row r="957" spans="1:8">
      <c r="A957">
        <v>954</v>
      </c>
      <c r="B957">
        <f>IF(SIGN('Signal Verification0'!AQ957)=SIGN('Signal Verification1'!AQ957),IF(COUNTIF(B950:B956,2)&gt;0,1,0),2)</f>
        <v>0</v>
      </c>
      <c r="C957">
        <f>IF(AND(ABS('Signal Verification0'!AG957)&gt;0,ABS('Signal Verification1'!AG957)&gt;0),IF('Signal Verification0'!AG957&gt;'Signal Verification1'!AG957,IF(ABS('Signal Verification0'!AG956)-ABS('Signal Verification1'!AG957)&gt;Constants!$B$14,IF(AND(ABS(MAX('Signal Verification0'!AG757:AG957)-'Signal Verification0'!AG957)&lt;Constants!$B$15,ABS(MIN('Signal Verification0'!AG757:AG957)-'Signal Verification0'!AG957)&lt;Constants!$B$15),2,IF(D957&gt;0,1,0)),IF(D957&gt;0,1,0)),IF(ABS('Signal Verification1'!AG956)-ABS('Signal Verification0'!AG957)&gt;Constants!$B$14,IF(AND(ABS(MAX('Signal Verification1'!AG757:AG957)-'Signal Verification1'!AG957)&lt;Constants!$B$15,ABS(MIN('Signal Verification1'!AG757:AG957)-'Signal Verification1'!AG957)&lt;Constants!$B$15),2,IF(D957&gt;0,1,0)),IF(D957&gt;0,1,0))),IF(D957&gt;0,1,0))</f>
        <v>2</v>
      </c>
      <c r="D957">
        <f>IF(C956=2,ROUND(5*1000/Constants!$B$11,0),IF(D956&gt;0,D956-1,0))</f>
        <v>100</v>
      </c>
      <c r="E957">
        <f>IF(COUNTIF($D$3:D957,2)&gt;(Constants!$B$16*(1000/150)),2,0)</f>
        <v>0</v>
      </c>
      <c r="F957">
        <f t="shared" si="14"/>
        <v>0</v>
      </c>
      <c r="G957">
        <f>IF(ABS('Signal Verification0'!AT957-'Signal Verification1'!AT957)&gt;Constants!$B$17,2,IF(H957&gt;0,1,0))</f>
        <v>2</v>
      </c>
      <c r="H957">
        <f>IF(G956=2,ROUND(Constants!$B$18*(1000/150),0),IF(H956&gt;0,H956-1,0))</f>
        <v>7</v>
      </c>
    </row>
    <row r="958" spans="1:8">
      <c r="A958">
        <v>955</v>
      </c>
      <c r="B958">
        <f>IF(SIGN('Signal Verification0'!AQ958)=SIGN('Signal Verification1'!AQ958),IF(COUNTIF(B951:B957,2)&gt;0,1,0),2)</f>
        <v>0</v>
      </c>
      <c r="C958">
        <f>IF(AND(ABS('Signal Verification0'!AG958)&gt;0,ABS('Signal Verification1'!AG958)&gt;0),IF('Signal Verification0'!AG958&gt;'Signal Verification1'!AG958,IF(ABS('Signal Verification0'!AG957)-ABS('Signal Verification1'!AG958)&gt;Constants!$B$14,IF(AND(ABS(MAX('Signal Verification0'!AG758:AG958)-'Signal Verification0'!AG958)&lt;Constants!$B$15,ABS(MIN('Signal Verification0'!AG758:AG958)-'Signal Verification0'!AG958)&lt;Constants!$B$15),2,IF(D958&gt;0,1,0)),IF(D958&gt;0,1,0)),IF(ABS('Signal Verification1'!AG957)-ABS('Signal Verification0'!AG958)&gt;Constants!$B$14,IF(AND(ABS(MAX('Signal Verification1'!AG758:AG958)-'Signal Verification1'!AG958)&lt;Constants!$B$15,ABS(MIN('Signal Verification1'!AG758:AG958)-'Signal Verification1'!AG958)&lt;Constants!$B$15),2,IF(D958&gt;0,1,0)),IF(D958&gt;0,1,0))),IF(D958&gt;0,1,0))</f>
        <v>2</v>
      </c>
      <c r="D958">
        <f>IF(C957=2,ROUND(5*1000/Constants!$B$11,0),IF(D957&gt;0,D957-1,0))</f>
        <v>100</v>
      </c>
      <c r="E958">
        <f>IF(COUNTIF($D$3:D958,2)&gt;(Constants!$B$16*(1000/150)),2,0)</f>
        <v>0</v>
      </c>
      <c r="F958">
        <f t="shared" si="14"/>
        <v>0</v>
      </c>
      <c r="G958">
        <f>IF(ABS('Signal Verification0'!AT958-'Signal Verification1'!AT958)&gt;Constants!$B$17,2,IF(H958&gt;0,1,0))</f>
        <v>2</v>
      </c>
      <c r="H958">
        <f>IF(G957=2,ROUND(Constants!$B$18*(1000/150),0),IF(H957&gt;0,H957-1,0))</f>
        <v>7</v>
      </c>
    </row>
    <row r="959" spans="1:8">
      <c r="A959">
        <v>956</v>
      </c>
      <c r="B959">
        <f>IF(SIGN('Signal Verification0'!AQ959)=SIGN('Signal Verification1'!AQ959),IF(COUNTIF(B952:B958,2)&gt;0,1,0),2)</f>
        <v>0</v>
      </c>
      <c r="C959">
        <f>IF(AND(ABS('Signal Verification0'!AG959)&gt;0,ABS('Signal Verification1'!AG959)&gt;0),IF('Signal Verification0'!AG959&gt;'Signal Verification1'!AG959,IF(ABS('Signal Verification0'!AG958)-ABS('Signal Verification1'!AG959)&gt;Constants!$B$14,IF(AND(ABS(MAX('Signal Verification0'!AG759:AG959)-'Signal Verification0'!AG959)&lt;Constants!$B$15,ABS(MIN('Signal Verification0'!AG759:AG959)-'Signal Verification0'!AG959)&lt;Constants!$B$15),2,IF(D959&gt;0,1,0)),IF(D959&gt;0,1,0)),IF(ABS('Signal Verification1'!AG958)-ABS('Signal Verification0'!AG959)&gt;Constants!$B$14,IF(AND(ABS(MAX('Signal Verification1'!AG759:AG959)-'Signal Verification1'!AG959)&lt;Constants!$B$15,ABS(MIN('Signal Verification1'!AG759:AG959)-'Signal Verification1'!AG959)&lt;Constants!$B$15),2,IF(D959&gt;0,1,0)),IF(D959&gt;0,1,0))),IF(D959&gt;0,1,0))</f>
        <v>2</v>
      </c>
      <c r="D959">
        <f>IF(C958=2,ROUND(5*1000/Constants!$B$11,0),IF(D958&gt;0,D958-1,0))</f>
        <v>100</v>
      </c>
      <c r="E959">
        <f>IF(COUNTIF($D$3:D959,2)&gt;(Constants!$B$16*(1000/150)),2,0)</f>
        <v>0</v>
      </c>
      <c r="F959">
        <f t="shared" si="14"/>
        <v>0</v>
      </c>
      <c r="G959">
        <f>IF(ABS('Signal Verification0'!AT959-'Signal Verification1'!AT959)&gt;Constants!$B$17,2,IF(H959&gt;0,1,0))</f>
        <v>2</v>
      </c>
      <c r="H959">
        <f>IF(G958=2,ROUND(Constants!$B$18*(1000/150),0),IF(H958&gt;0,H958-1,0))</f>
        <v>7</v>
      </c>
    </row>
    <row r="960" spans="1:8">
      <c r="A960">
        <v>957</v>
      </c>
      <c r="B960">
        <f>IF(SIGN('Signal Verification0'!AQ960)=SIGN('Signal Verification1'!AQ960),IF(COUNTIF(B953:B959,2)&gt;0,1,0),2)</f>
        <v>0</v>
      </c>
      <c r="C960">
        <f>IF(AND(ABS('Signal Verification0'!AG960)&gt;0,ABS('Signal Verification1'!AG960)&gt;0),IF('Signal Verification0'!AG960&gt;'Signal Verification1'!AG960,IF(ABS('Signal Verification0'!AG959)-ABS('Signal Verification1'!AG960)&gt;Constants!$B$14,IF(AND(ABS(MAX('Signal Verification0'!AG760:AG960)-'Signal Verification0'!AG960)&lt;Constants!$B$15,ABS(MIN('Signal Verification0'!AG760:AG960)-'Signal Verification0'!AG960)&lt;Constants!$B$15),2,IF(D960&gt;0,1,0)),IF(D960&gt;0,1,0)),IF(ABS('Signal Verification1'!AG959)-ABS('Signal Verification0'!AG960)&gt;Constants!$B$14,IF(AND(ABS(MAX('Signal Verification1'!AG760:AG960)-'Signal Verification1'!AG960)&lt;Constants!$B$15,ABS(MIN('Signal Verification1'!AG760:AG960)-'Signal Verification1'!AG960)&lt;Constants!$B$15),2,IF(D960&gt;0,1,0)),IF(D960&gt;0,1,0))),IF(D960&gt;0,1,0))</f>
        <v>2</v>
      </c>
      <c r="D960">
        <f>IF(C959=2,ROUND(5*1000/Constants!$B$11,0),IF(D959&gt;0,D959-1,0))</f>
        <v>100</v>
      </c>
      <c r="E960">
        <f>IF(COUNTIF($D$3:D960,2)&gt;(Constants!$B$16*(1000/150)),2,0)</f>
        <v>0</v>
      </c>
      <c r="F960">
        <f t="shared" si="14"/>
        <v>0</v>
      </c>
      <c r="G960">
        <f>IF(ABS('Signal Verification0'!AT960-'Signal Verification1'!AT960)&gt;Constants!$B$17,2,IF(H960&gt;0,1,0))</f>
        <v>2</v>
      </c>
      <c r="H960">
        <f>IF(G959=2,ROUND(Constants!$B$18*(1000/150),0),IF(H959&gt;0,H959-1,0))</f>
        <v>7</v>
      </c>
    </row>
    <row r="961" spans="1:8">
      <c r="A961">
        <v>958</v>
      </c>
      <c r="B961">
        <f>IF(SIGN('Signal Verification0'!AQ961)=SIGN('Signal Verification1'!AQ961),IF(COUNTIF(B954:B960,2)&gt;0,1,0),2)</f>
        <v>0</v>
      </c>
      <c r="C961">
        <f>IF(AND(ABS('Signal Verification0'!AG961)&gt;0,ABS('Signal Verification1'!AG961)&gt;0),IF('Signal Verification0'!AG961&gt;'Signal Verification1'!AG961,IF(ABS('Signal Verification0'!AG960)-ABS('Signal Verification1'!AG961)&gt;Constants!$B$14,IF(AND(ABS(MAX('Signal Verification0'!AG761:AG961)-'Signal Verification0'!AG961)&lt;Constants!$B$15,ABS(MIN('Signal Verification0'!AG761:AG961)-'Signal Verification0'!AG961)&lt;Constants!$B$15),2,IF(D961&gt;0,1,0)),IF(D961&gt;0,1,0)),IF(ABS('Signal Verification1'!AG960)-ABS('Signal Verification0'!AG961)&gt;Constants!$B$14,IF(AND(ABS(MAX('Signal Verification1'!AG761:AG961)-'Signal Verification1'!AG961)&lt;Constants!$B$15,ABS(MIN('Signal Verification1'!AG761:AG961)-'Signal Verification1'!AG961)&lt;Constants!$B$15),2,IF(D961&gt;0,1,0)),IF(D961&gt;0,1,0))),IF(D961&gt;0,1,0))</f>
        <v>2</v>
      </c>
      <c r="D961">
        <f>IF(C960=2,ROUND(5*1000/Constants!$B$11,0),IF(D960&gt;0,D960-1,0))</f>
        <v>100</v>
      </c>
      <c r="E961">
        <f>IF(COUNTIF($D$3:D961,2)&gt;(Constants!$B$16*(1000/150)),2,0)</f>
        <v>0</v>
      </c>
      <c r="F961">
        <f t="shared" si="14"/>
        <v>0</v>
      </c>
      <c r="G961">
        <f>IF(ABS('Signal Verification0'!AT961-'Signal Verification1'!AT961)&gt;Constants!$B$17,2,IF(H961&gt;0,1,0))</f>
        <v>2</v>
      </c>
      <c r="H961">
        <f>IF(G960=2,ROUND(Constants!$B$18*(1000/150),0),IF(H960&gt;0,H960-1,0))</f>
        <v>7</v>
      </c>
    </row>
    <row r="962" spans="1:8">
      <c r="A962">
        <v>959</v>
      </c>
      <c r="B962">
        <f>IF(SIGN('Signal Verification0'!AQ962)=SIGN('Signal Verification1'!AQ962),IF(COUNTIF(B955:B961,2)&gt;0,1,0),2)</f>
        <v>0</v>
      </c>
      <c r="C962">
        <f>IF(AND(ABS('Signal Verification0'!AG962)&gt;0,ABS('Signal Verification1'!AG962)&gt;0),IF('Signal Verification0'!AG962&gt;'Signal Verification1'!AG962,IF(ABS('Signal Verification0'!AG961)-ABS('Signal Verification1'!AG962)&gt;Constants!$B$14,IF(AND(ABS(MAX('Signal Verification0'!AG762:AG962)-'Signal Verification0'!AG962)&lt;Constants!$B$15,ABS(MIN('Signal Verification0'!AG762:AG962)-'Signal Verification0'!AG962)&lt;Constants!$B$15),2,IF(D962&gt;0,1,0)),IF(D962&gt;0,1,0)),IF(ABS('Signal Verification1'!AG961)-ABS('Signal Verification0'!AG962)&gt;Constants!$B$14,IF(AND(ABS(MAX('Signal Verification1'!AG762:AG962)-'Signal Verification1'!AG962)&lt;Constants!$B$15,ABS(MIN('Signal Verification1'!AG762:AG962)-'Signal Verification1'!AG962)&lt;Constants!$B$15),2,IF(D962&gt;0,1,0)),IF(D962&gt;0,1,0))),IF(D962&gt;0,1,0))</f>
        <v>2</v>
      </c>
      <c r="D962">
        <f>IF(C961=2,ROUND(5*1000/Constants!$B$11,0),IF(D961&gt;0,D961-1,0))</f>
        <v>100</v>
      </c>
      <c r="E962">
        <f>IF(COUNTIF($D$3:D962,2)&gt;(Constants!$B$16*(1000/150)),2,0)</f>
        <v>0</v>
      </c>
      <c r="F962">
        <f t="shared" si="14"/>
        <v>0</v>
      </c>
      <c r="G962">
        <f>IF(ABS('Signal Verification0'!AT962-'Signal Verification1'!AT962)&gt;Constants!$B$17,2,IF(H962&gt;0,1,0))</f>
        <v>2</v>
      </c>
      <c r="H962">
        <f>IF(G961=2,ROUND(Constants!$B$18*(1000/150),0),IF(H961&gt;0,H961-1,0))</f>
        <v>7</v>
      </c>
    </row>
    <row r="963" spans="1:8">
      <c r="A963">
        <v>960</v>
      </c>
      <c r="B963">
        <f>IF(SIGN('Signal Verification0'!AQ963)=SIGN('Signal Verification1'!AQ963),IF(COUNTIF(B956:B962,2)&gt;0,1,0),2)</f>
        <v>0</v>
      </c>
      <c r="C963">
        <f>IF(AND(ABS('Signal Verification0'!AG963)&gt;0,ABS('Signal Verification1'!AG963)&gt;0),IF('Signal Verification0'!AG963&gt;'Signal Verification1'!AG963,IF(ABS('Signal Verification0'!AG962)-ABS('Signal Verification1'!AG963)&gt;Constants!$B$14,IF(AND(ABS(MAX('Signal Verification0'!AG763:AG963)-'Signal Verification0'!AG963)&lt;Constants!$B$15,ABS(MIN('Signal Verification0'!AG763:AG963)-'Signal Verification0'!AG963)&lt;Constants!$B$15),2,IF(D963&gt;0,1,0)),IF(D963&gt;0,1,0)),IF(ABS('Signal Verification1'!AG962)-ABS('Signal Verification0'!AG963)&gt;Constants!$B$14,IF(AND(ABS(MAX('Signal Verification1'!AG763:AG963)-'Signal Verification1'!AG963)&lt;Constants!$B$15,ABS(MIN('Signal Verification1'!AG763:AG963)-'Signal Verification1'!AG963)&lt;Constants!$B$15),2,IF(D963&gt;0,1,0)),IF(D963&gt;0,1,0))),IF(D963&gt;0,1,0))</f>
        <v>2</v>
      </c>
      <c r="D963">
        <f>IF(C962=2,ROUND(5*1000/Constants!$B$11,0),IF(D962&gt;0,D962-1,0))</f>
        <v>100</v>
      </c>
      <c r="E963">
        <f>IF(COUNTIF($D$3:D963,2)&gt;(Constants!$B$16*(1000/150)),2,0)</f>
        <v>0</v>
      </c>
      <c r="F963">
        <f t="shared" si="14"/>
        <v>0</v>
      </c>
      <c r="G963">
        <f>IF(ABS('Signal Verification0'!AT963-'Signal Verification1'!AT963)&gt;Constants!$B$17,2,IF(H963&gt;0,1,0))</f>
        <v>2</v>
      </c>
      <c r="H963">
        <f>IF(G962=2,ROUND(Constants!$B$18*(1000/150),0),IF(H962&gt;0,H962-1,0))</f>
        <v>7</v>
      </c>
    </row>
    <row r="964" spans="1:8">
      <c r="A964">
        <v>961</v>
      </c>
      <c r="B964">
        <f>IF(SIGN('Signal Verification0'!AQ964)=SIGN('Signal Verification1'!AQ964),IF(COUNTIF(B957:B963,2)&gt;0,1,0),2)</f>
        <v>0</v>
      </c>
      <c r="C964">
        <f>IF(AND(ABS('Signal Verification0'!AG964)&gt;0,ABS('Signal Verification1'!AG964)&gt;0),IF('Signal Verification0'!AG964&gt;'Signal Verification1'!AG964,IF(ABS('Signal Verification0'!AG963)-ABS('Signal Verification1'!AG964)&gt;Constants!$B$14,IF(AND(ABS(MAX('Signal Verification0'!AG764:AG964)-'Signal Verification0'!AG964)&lt;Constants!$B$15,ABS(MIN('Signal Verification0'!AG764:AG964)-'Signal Verification0'!AG964)&lt;Constants!$B$15),2,IF(D964&gt;0,1,0)),IF(D964&gt;0,1,0)),IF(ABS('Signal Verification1'!AG963)-ABS('Signal Verification0'!AG964)&gt;Constants!$B$14,IF(AND(ABS(MAX('Signal Verification1'!AG764:AG964)-'Signal Verification1'!AG964)&lt;Constants!$B$15,ABS(MIN('Signal Verification1'!AG764:AG964)-'Signal Verification1'!AG964)&lt;Constants!$B$15),2,IF(D964&gt;0,1,0)),IF(D964&gt;0,1,0))),IF(D964&gt;0,1,0))</f>
        <v>2</v>
      </c>
      <c r="D964">
        <f>IF(C963=2,ROUND(5*1000/Constants!$B$11,0),IF(D963&gt;0,D963-1,0))</f>
        <v>100</v>
      </c>
      <c r="E964">
        <f>IF(COUNTIF($D$3:D964,2)&gt;(Constants!$B$16*(1000/150)),2,0)</f>
        <v>0</v>
      </c>
      <c r="F964">
        <f t="shared" si="14"/>
        <v>0</v>
      </c>
      <c r="G964">
        <f>IF(ABS('Signal Verification0'!AT964-'Signal Verification1'!AT964)&gt;Constants!$B$17,2,IF(H964&gt;0,1,0))</f>
        <v>2</v>
      </c>
      <c r="H964">
        <f>IF(G963=2,ROUND(Constants!$B$18*(1000/150),0),IF(H963&gt;0,H963-1,0))</f>
        <v>7</v>
      </c>
    </row>
    <row r="965" spans="1:8">
      <c r="A965">
        <v>962</v>
      </c>
      <c r="B965">
        <f>IF(SIGN('Signal Verification0'!AQ965)=SIGN('Signal Verification1'!AQ965),IF(COUNTIF(B958:B964,2)&gt;0,1,0),2)</f>
        <v>0</v>
      </c>
      <c r="C965">
        <f>IF(AND(ABS('Signal Verification0'!AG965)&gt;0,ABS('Signal Verification1'!AG965)&gt;0),IF('Signal Verification0'!AG965&gt;'Signal Verification1'!AG965,IF(ABS('Signal Verification0'!AG964)-ABS('Signal Verification1'!AG965)&gt;Constants!$B$14,IF(AND(ABS(MAX('Signal Verification0'!AG765:AG965)-'Signal Verification0'!AG965)&lt;Constants!$B$15,ABS(MIN('Signal Verification0'!AG765:AG965)-'Signal Verification0'!AG965)&lt;Constants!$B$15),2,IF(D965&gt;0,1,0)),IF(D965&gt;0,1,0)),IF(ABS('Signal Verification1'!AG964)-ABS('Signal Verification0'!AG965)&gt;Constants!$B$14,IF(AND(ABS(MAX('Signal Verification1'!AG765:AG965)-'Signal Verification1'!AG965)&lt;Constants!$B$15,ABS(MIN('Signal Verification1'!AG765:AG965)-'Signal Verification1'!AG965)&lt;Constants!$B$15),2,IF(D965&gt;0,1,0)),IF(D965&gt;0,1,0))),IF(D965&gt;0,1,0))</f>
        <v>2</v>
      </c>
      <c r="D965">
        <f>IF(C964=2,ROUND(5*1000/Constants!$B$11,0),IF(D964&gt;0,D964-1,0))</f>
        <v>100</v>
      </c>
      <c r="E965">
        <f>IF(COUNTIF($D$3:D965,2)&gt;(Constants!$B$16*(1000/150)),2,0)</f>
        <v>0</v>
      </c>
      <c r="F965">
        <f t="shared" ref="F965:F1028" si="15">IF(OR(F964=2,E965=2),2,0)</f>
        <v>0</v>
      </c>
      <c r="G965">
        <f>IF(ABS('Signal Verification0'!AT965-'Signal Verification1'!AT965)&gt;Constants!$B$17,2,IF(H965&gt;0,1,0))</f>
        <v>2</v>
      </c>
      <c r="H965">
        <f>IF(G964=2,ROUND(Constants!$B$18*(1000/150),0),IF(H964&gt;0,H964-1,0))</f>
        <v>7</v>
      </c>
    </row>
    <row r="966" spans="1:8">
      <c r="A966">
        <v>963</v>
      </c>
      <c r="B966">
        <f>IF(SIGN('Signal Verification0'!AQ966)=SIGN('Signal Verification1'!AQ966),IF(COUNTIF(B959:B965,2)&gt;0,1,0),2)</f>
        <v>0</v>
      </c>
      <c r="C966">
        <f>IF(AND(ABS('Signal Verification0'!AG966)&gt;0,ABS('Signal Verification1'!AG966)&gt;0),IF('Signal Verification0'!AG966&gt;'Signal Verification1'!AG966,IF(ABS('Signal Verification0'!AG965)-ABS('Signal Verification1'!AG966)&gt;Constants!$B$14,IF(AND(ABS(MAX('Signal Verification0'!AG766:AG966)-'Signal Verification0'!AG966)&lt;Constants!$B$15,ABS(MIN('Signal Verification0'!AG766:AG966)-'Signal Verification0'!AG966)&lt;Constants!$B$15),2,IF(D966&gt;0,1,0)),IF(D966&gt;0,1,0)),IF(ABS('Signal Verification1'!AG965)-ABS('Signal Verification0'!AG966)&gt;Constants!$B$14,IF(AND(ABS(MAX('Signal Verification1'!AG766:AG966)-'Signal Verification1'!AG966)&lt;Constants!$B$15,ABS(MIN('Signal Verification1'!AG766:AG966)-'Signal Verification1'!AG966)&lt;Constants!$B$15),2,IF(D966&gt;0,1,0)),IF(D966&gt;0,1,0))),IF(D966&gt;0,1,0))</f>
        <v>2</v>
      </c>
      <c r="D966">
        <f>IF(C965=2,ROUND(5*1000/Constants!$B$11,0),IF(D965&gt;0,D965-1,0))</f>
        <v>100</v>
      </c>
      <c r="E966">
        <f>IF(COUNTIF($D$3:D966,2)&gt;(Constants!$B$16*(1000/150)),2,0)</f>
        <v>0</v>
      </c>
      <c r="F966">
        <f t="shared" si="15"/>
        <v>0</v>
      </c>
      <c r="G966">
        <f>IF(ABS('Signal Verification0'!AT966-'Signal Verification1'!AT966)&gt;Constants!$B$17,2,IF(H966&gt;0,1,0))</f>
        <v>2</v>
      </c>
      <c r="H966">
        <f>IF(G965=2,ROUND(Constants!$B$18*(1000/150),0),IF(H965&gt;0,H965-1,0))</f>
        <v>7</v>
      </c>
    </row>
    <row r="967" spans="1:8">
      <c r="A967">
        <v>964</v>
      </c>
      <c r="B967">
        <f>IF(SIGN('Signal Verification0'!AQ967)=SIGN('Signal Verification1'!AQ967),IF(COUNTIF(B960:B966,2)&gt;0,1,0),2)</f>
        <v>0</v>
      </c>
      <c r="C967">
        <f>IF(AND(ABS('Signal Verification0'!AG967)&gt;0,ABS('Signal Verification1'!AG967)&gt;0),IF('Signal Verification0'!AG967&gt;'Signal Verification1'!AG967,IF(ABS('Signal Verification0'!AG966)-ABS('Signal Verification1'!AG967)&gt;Constants!$B$14,IF(AND(ABS(MAX('Signal Verification0'!AG767:AG967)-'Signal Verification0'!AG967)&lt;Constants!$B$15,ABS(MIN('Signal Verification0'!AG767:AG967)-'Signal Verification0'!AG967)&lt;Constants!$B$15),2,IF(D967&gt;0,1,0)),IF(D967&gt;0,1,0)),IF(ABS('Signal Verification1'!AG966)-ABS('Signal Verification0'!AG967)&gt;Constants!$B$14,IF(AND(ABS(MAX('Signal Verification1'!AG767:AG967)-'Signal Verification1'!AG967)&lt;Constants!$B$15,ABS(MIN('Signal Verification1'!AG767:AG967)-'Signal Verification1'!AG967)&lt;Constants!$B$15),2,IF(D967&gt;0,1,0)),IF(D967&gt;0,1,0))),IF(D967&gt;0,1,0))</f>
        <v>2</v>
      </c>
      <c r="D967">
        <f>IF(C966=2,ROUND(5*1000/Constants!$B$11,0),IF(D966&gt;0,D966-1,0))</f>
        <v>100</v>
      </c>
      <c r="E967">
        <f>IF(COUNTIF($D$3:D967,2)&gt;(Constants!$B$16*(1000/150)),2,0)</f>
        <v>0</v>
      </c>
      <c r="F967">
        <f t="shared" si="15"/>
        <v>0</v>
      </c>
      <c r="G967">
        <f>IF(ABS('Signal Verification0'!AT967-'Signal Verification1'!AT967)&gt;Constants!$B$17,2,IF(H967&gt;0,1,0))</f>
        <v>2</v>
      </c>
      <c r="H967">
        <f>IF(G966=2,ROUND(Constants!$B$18*(1000/150),0),IF(H966&gt;0,H966-1,0))</f>
        <v>7</v>
      </c>
    </row>
    <row r="968" spans="1:8">
      <c r="A968">
        <v>965</v>
      </c>
      <c r="B968">
        <f>IF(SIGN('Signal Verification0'!AQ968)=SIGN('Signal Verification1'!AQ968),IF(COUNTIF(B961:B967,2)&gt;0,1,0),2)</f>
        <v>0</v>
      </c>
      <c r="C968">
        <f>IF(AND(ABS('Signal Verification0'!AG968)&gt;0,ABS('Signal Verification1'!AG968)&gt;0),IF('Signal Verification0'!AG968&gt;'Signal Verification1'!AG968,IF(ABS('Signal Verification0'!AG967)-ABS('Signal Verification1'!AG968)&gt;Constants!$B$14,IF(AND(ABS(MAX('Signal Verification0'!AG768:AG968)-'Signal Verification0'!AG968)&lt;Constants!$B$15,ABS(MIN('Signal Verification0'!AG768:AG968)-'Signal Verification0'!AG968)&lt;Constants!$B$15),2,IF(D968&gt;0,1,0)),IF(D968&gt;0,1,0)),IF(ABS('Signal Verification1'!AG967)-ABS('Signal Verification0'!AG968)&gt;Constants!$B$14,IF(AND(ABS(MAX('Signal Verification1'!AG768:AG968)-'Signal Verification1'!AG968)&lt;Constants!$B$15,ABS(MIN('Signal Verification1'!AG768:AG968)-'Signal Verification1'!AG968)&lt;Constants!$B$15),2,IF(D968&gt;0,1,0)),IF(D968&gt;0,1,0))),IF(D968&gt;0,1,0))</f>
        <v>2</v>
      </c>
      <c r="D968">
        <f>IF(C967=2,ROUND(5*1000/Constants!$B$11,0),IF(D967&gt;0,D967-1,0))</f>
        <v>100</v>
      </c>
      <c r="E968">
        <f>IF(COUNTIF($D$3:D968,2)&gt;(Constants!$B$16*(1000/150)),2,0)</f>
        <v>0</v>
      </c>
      <c r="F968">
        <f t="shared" si="15"/>
        <v>0</v>
      </c>
      <c r="G968">
        <f>IF(ABS('Signal Verification0'!AT968-'Signal Verification1'!AT968)&gt;Constants!$B$17,2,IF(H968&gt;0,1,0))</f>
        <v>2</v>
      </c>
      <c r="H968">
        <f>IF(G967=2,ROUND(Constants!$B$18*(1000/150),0),IF(H967&gt;0,H967-1,0))</f>
        <v>7</v>
      </c>
    </row>
    <row r="969" spans="1:8">
      <c r="A969">
        <v>966</v>
      </c>
      <c r="B969">
        <f>IF(SIGN('Signal Verification0'!AQ969)=SIGN('Signal Verification1'!AQ969),IF(COUNTIF(B962:B968,2)&gt;0,1,0),2)</f>
        <v>0</v>
      </c>
      <c r="C969">
        <f>IF(AND(ABS('Signal Verification0'!AG969)&gt;0,ABS('Signal Verification1'!AG969)&gt;0),IF('Signal Verification0'!AG969&gt;'Signal Verification1'!AG969,IF(ABS('Signal Verification0'!AG968)-ABS('Signal Verification1'!AG969)&gt;Constants!$B$14,IF(AND(ABS(MAX('Signal Verification0'!AG769:AG969)-'Signal Verification0'!AG969)&lt;Constants!$B$15,ABS(MIN('Signal Verification0'!AG769:AG969)-'Signal Verification0'!AG969)&lt;Constants!$B$15),2,IF(D969&gt;0,1,0)),IF(D969&gt;0,1,0)),IF(ABS('Signal Verification1'!AG968)-ABS('Signal Verification0'!AG969)&gt;Constants!$B$14,IF(AND(ABS(MAX('Signal Verification1'!AG769:AG969)-'Signal Verification1'!AG969)&lt;Constants!$B$15,ABS(MIN('Signal Verification1'!AG769:AG969)-'Signal Verification1'!AG969)&lt;Constants!$B$15),2,IF(D969&gt;0,1,0)),IF(D969&gt;0,1,0))),IF(D969&gt;0,1,0))</f>
        <v>2</v>
      </c>
      <c r="D969">
        <f>IF(C968=2,ROUND(5*1000/Constants!$B$11,0),IF(D968&gt;0,D968-1,0))</f>
        <v>100</v>
      </c>
      <c r="E969">
        <f>IF(COUNTIF($D$3:D969,2)&gt;(Constants!$B$16*(1000/150)),2,0)</f>
        <v>0</v>
      </c>
      <c r="F969">
        <f t="shared" si="15"/>
        <v>0</v>
      </c>
      <c r="G969">
        <f>IF(ABS('Signal Verification0'!AT969-'Signal Verification1'!AT969)&gt;Constants!$B$17,2,IF(H969&gt;0,1,0))</f>
        <v>2</v>
      </c>
      <c r="H969">
        <f>IF(G968=2,ROUND(Constants!$B$18*(1000/150),0),IF(H968&gt;0,H968-1,0))</f>
        <v>7</v>
      </c>
    </row>
    <row r="970" spans="1:8">
      <c r="A970">
        <v>967</v>
      </c>
      <c r="B970">
        <f>IF(SIGN('Signal Verification0'!AQ970)=SIGN('Signal Verification1'!AQ970),IF(COUNTIF(B963:B969,2)&gt;0,1,0),2)</f>
        <v>0</v>
      </c>
      <c r="C970">
        <f>IF(AND(ABS('Signal Verification0'!AG970)&gt;0,ABS('Signal Verification1'!AG970)&gt;0),IF('Signal Verification0'!AG970&gt;'Signal Verification1'!AG970,IF(ABS('Signal Verification0'!AG969)-ABS('Signal Verification1'!AG970)&gt;Constants!$B$14,IF(AND(ABS(MAX('Signal Verification0'!AG770:AG970)-'Signal Verification0'!AG970)&lt;Constants!$B$15,ABS(MIN('Signal Verification0'!AG770:AG970)-'Signal Verification0'!AG970)&lt;Constants!$B$15),2,IF(D970&gt;0,1,0)),IF(D970&gt;0,1,0)),IF(ABS('Signal Verification1'!AG969)-ABS('Signal Verification0'!AG970)&gt;Constants!$B$14,IF(AND(ABS(MAX('Signal Verification1'!AG770:AG970)-'Signal Verification1'!AG970)&lt;Constants!$B$15,ABS(MIN('Signal Verification1'!AG770:AG970)-'Signal Verification1'!AG970)&lt;Constants!$B$15),2,IF(D970&gt;0,1,0)),IF(D970&gt;0,1,0))),IF(D970&gt;0,1,0))</f>
        <v>2</v>
      </c>
      <c r="D970">
        <f>IF(C969=2,ROUND(5*1000/Constants!$B$11,0),IF(D969&gt;0,D969-1,0))</f>
        <v>100</v>
      </c>
      <c r="E970">
        <f>IF(COUNTIF($D$3:D970,2)&gt;(Constants!$B$16*(1000/150)),2,0)</f>
        <v>0</v>
      </c>
      <c r="F970">
        <f t="shared" si="15"/>
        <v>0</v>
      </c>
      <c r="G970">
        <f>IF(ABS('Signal Verification0'!AT970-'Signal Verification1'!AT970)&gt;Constants!$B$17,2,IF(H970&gt;0,1,0))</f>
        <v>2</v>
      </c>
      <c r="H970">
        <f>IF(G969=2,ROUND(Constants!$B$18*(1000/150),0),IF(H969&gt;0,H969-1,0))</f>
        <v>7</v>
      </c>
    </row>
    <row r="971" spans="1:8">
      <c r="A971">
        <v>968</v>
      </c>
      <c r="B971">
        <f>IF(SIGN('Signal Verification0'!AQ971)=SIGN('Signal Verification1'!AQ971),IF(COUNTIF(B964:B970,2)&gt;0,1,0),2)</f>
        <v>0</v>
      </c>
      <c r="C971">
        <f>IF(AND(ABS('Signal Verification0'!AG971)&gt;0,ABS('Signal Verification1'!AG971)&gt;0),IF('Signal Verification0'!AG971&gt;'Signal Verification1'!AG971,IF(ABS('Signal Verification0'!AG970)-ABS('Signal Verification1'!AG971)&gt;Constants!$B$14,IF(AND(ABS(MAX('Signal Verification0'!AG771:AG971)-'Signal Verification0'!AG971)&lt;Constants!$B$15,ABS(MIN('Signal Verification0'!AG771:AG971)-'Signal Verification0'!AG971)&lt;Constants!$B$15),2,IF(D971&gt;0,1,0)),IF(D971&gt;0,1,0)),IF(ABS('Signal Verification1'!AG970)-ABS('Signal Verification0'!AG971)&gt;Constants!$B$14,IF(AND(ABS(MAX('Signal Verification1'!AG771:AG971)-'Signal Verification1'!AG971)&lt;Constants!$B$15,ABS(MIN('Signal Verification1'!AG771:AG971)-'Signal Verification1'!AG971)&lt;Constants!$B$15),2,IF(D971&gt;0,1,0)),IF(D971&gt;0,1,0))),IF(D971&gt;0,1,0))</f>
        <v>2</v>
      </c>
      <c r="D971">
        <f>IF(C970=2,ROUND(5*1000/Constants!$B$11,0),IF(D970&gt;0,D970-1,0))</f>
        <v>100</v>
      </c>
      <c r="E971">
        <f>IF(COUNTIF($D$3:D971,2)&gt;(Constants!$B$16*(1000/150)),2,0)</f>
        <v>0</v>
      </c>
      <c r="F971">
        <f t="shared" si="15"/>
        <v>0</v>
      </c>
      <c r="G971">
        <f>IF(ABS('Signal Verification0'!AT971-'Signal Verification1'!AT971)&gt;Constants!$B$17,2,IF(H971&gt;0,1,0))</f>
        <v>2</v>
      </c>
      <c r="H971">
        <f>IF(G970=2,ROUND(Constants!$B$18*(1000/150),0),IF(H970&gt;0,H970-1,0))</f>
        <v>7</v>
      </c>
    </row>
    <row r="972" spans="1:8">
      <c r="A972">
        <v>969</v>
      </c>
      <c r="B972">
        <f>IF(SIGN('Signal Verification0'!AQ972)=SIGN('Signal Verification1'!AQ972),IF(COUNTIF(B965:B971,2)&gt;0,1,0),2)</f>
        <v>0</v>
      </c>
      <c r="C972">
        <f>IF(AND(ABS('Signal Verification0'!AG972)&gt;0,ABS('Signal Verification1'!AG972)&gt;0),IF('Signal Verification0'!AG972&gt;'Signal Verification1'!AG972,IF(ABS('Signal Verification0'!AG971)-ABS('Signal Verification1'!AG972)&gt;Constants!$B$14,IF(AND(ABS(MAX('Signal Verification0'!AG772:AG972)-'Signal Verification0'!AG972)&lt;Constants!$B$15,ABS(MIN('Signal Verification0'!AG772:AG972)-'Signal Verification0'!AG972)&lt;Constants!$B$15),2,IF(D972&gt;0,1,0)),IF(D972&gt;0,1,0)),IF(ABS('Signal Verification1'!AG971)-ABS('Signal Verification0'!AG972)&gt;Constants!$B$14,IF(AND(ABS(MAX('Signal Verification1'!AG772:AG972)-'Signal Verification1'!AG972)&lt;Constants!$B$15,ABS(MIN('Signal Verification1'!AG772:AG972)-'Signal Verification1'!AG972)&lt;Constants!$B$15),2,IF(D972&gt;0,1,0)),IF(D972&gt;0,1,0))),IF(D972&gt;0,1,0))</f>
        <v>2</v>
      </c>
      <c r="D972">
        <f>IF(C971=2,ROUND(5*1000/Constants!$B$11,0),IF(D971&gt;0,D971-1,0))</f>
        <v>100</v>
      </c>
      <c r="E972">
        <f>IF(COUNTIF($D$3:D972,2)&gt;(Constants!$B$16*(1000/150)),2,0)</f>
        <v>0</v>
      </c>
      <c r="F972">
        <f t="shared" si="15"/>
        <v>0</v>
      </c>
      <c r="G972">
        <f>IF(ABS('Signal Verification0'!AT972-'Signal Verification1'!AT972)&gt;Constants!$B$17,2,IF(H972&gt;0,1,0))</f>
        <v>2</v>
      </c>
      <c r="H972">
        <f>IF(G971=2,ROUND(Constants!$B$18*(1000/150),0),IF(H971&gt;0,H971-1,0))</f>
        <v>7</v>
      </c>
    </row>
    <row r="973" spans="1:8">
      <c r="A973">
        <v>970</v>
      </c>
      <c r="B973">
        <f>IF(SIGN('Signal Verification0'!AQ973)=SIGN('Signal Verification1'!AQ973),IF(COUNTIF(B966:B972,2)&gt;0,1,0),2)</f>
        <v>0</v>
      </c>
      <c r="C973">
        <f>IF(AND(ABS('Signal Verification0'!AG973)&gt;0,ABS('Signal Verification1'!AG973)&gt;0),IF('Signal Verification0'!AG973&gt;'Signal Verification1'!AG973,IF(ABS('Signal Verification0'!AG972)-ABS('Signal Verification1'!AG973)&gt;Constants!$B$14,IF(AND(ABS(MAX('Signal Verification0'!AG773:AG973)-'Signal Verification0'!AG973)&lt;Constants!$B$15,ABS(MIN('Signal Verification0'!AG773:AG973)-'Signal Verification0'!AG973)&lt;Constants!$B$15),2,IF(D973&gt;0,1,0)),IF(D973&gt;0,1,0)),IF(ABS('Signal Verification1'!AG972)-ABS('Signal Verification0'!AG973)&gt;Constants!$B$14,IF(AND(ABS(MAX('Signal Verification1'!AG773:AG973)-'Signal Verification1'!AG973)&lt;Constants!$B$15,ABS(MIN('Signal Verification1'!AG773:AG973)-'Signal Verification1'!AG973)&lt;Constants!$B$15),2,IF(D973&gt;0,1,0)),IF(D973&gt;0,1,0))),IF(D973&gt;0,1,0))</f>
        <v>2</v>
      </c>
      <c r="D973">
        <f>IF(C972=2,ROUND(5*1000/Constants!$B$11,0),IF(D972&gt;0,D972-1,0))</f>
        <v>100</v>
      </c>
      <c r="E973">
        <f>IF(COUNTIF($D$3:D973,2)&gt;(Constants!$B$16*(1000/150)),2,0)</f>
        <v>0</v>
      </c>
      <c r="F973">
        <f t="shared" si="15"/>
        <v>0</v>
      </c>
      <c r="G973">
        <f>IF(ABS('Signal Verification0'!AT973-'Signal Verification1'!AT973)&gt;Constants!$B$17,2,IF(H973&gt;0,1,0))</f>
        <v>2</v>
      </c>
      <c r="H973">
        <f>IF(G972=2,ROUND(Constants!$B$18*(1000/150),0),IF(H972&gt;0,H972-1,0))</f>
        <v>7</v>
      </c>
    </row>
    <row r="974" spans="1:8">
      <c r="A974">
        <v>971</v>
      </c>
      <c r="B974">
        <f>IF(SIGN('Signal Verification0'!AQ974)=SIGN('Signal Verification1'!AQ974),IF(COUNTIF(B967:B973,2)&gt;0,1,0),2)</f>
        <v>0</v>
      </c>
      <c r="C974">
        <f>IF(AND(ABS('Signal Verification0'!AG974)&gt;0,ABS('Signal Verification1'!AG974)&gt;0),IF('Signal Verification0'!AG974&gt;'Signal Verification1'!AG974,IF(ABS('Signal Verification0'!AG973)-ABS('Signal Verification1'!AG974)&gt;Constants!$B$14,IF(AND(ABS(MAX('Signal Verification0'!AG774:AG974)-'Signal Verification0'!AG974)&lt;Constants!$B$15,ABS(MIN('Signal Verification0'!AG774:AG974)-'Signal Verification0'!AG974)&lt;Constants!$B$15),2,IF(D974&gt;0,1,0)),IF(D974&gt;0,1,0)),IF(ABS('Signal Verification1'!AG973)-ABS('Signal Verification0'!AG974)&gt;Constants!$B$14,IF(AND(ABS(MAX('Signal Verification1'!AG774:AG974)-'Signal Verification1'!AG974)&lt;Constants!$B$15,ABS(MIN('Signal Verification1'!AG774:AG974)-'Signal Verification1'!AG974)&lt;Constants!$B$15),2,IF(D974&gt;0,1,0)),IF(D974&gt;0,1,0))),IF(D974&gt;0,1,0))</f>
        <v>2</v>
      </c>
      <c r="D974">
        <f>IF(C973=2,ROUND(5*1000/Constants!$B$11,0),IF(D973&gt;0,D973-1,0))</f>
        <v>100</v>
      </c>
      <c r="E974">
        <f>IF(COUNTIF($D$3:D974,2)&gt;(Constants!$B$16*(1000/150)),2,0)</f>
        <v>0</v>
      </c>
      <c r="F974">
        <f t="shared" si="15"/>
        <v>0</v>
      </c>
      <c r="G974">
        <f>IF(ABS('Signal Verification0'!AT974-'Signal Verification1'!AT974)&gt;Constants!$B$17,2,IF(H974&gt;0,1,0))</f>
        <v>2</v>
      </c>
      <c r="H974">
        <f>IF(G973=2,ROUND(Constants!$B$18*(1000/150),0),IF(H973&gt;0,H973-1,0))</f>
        <v>7</v>
      </c>
    </row>
    <row r="975" spans="1:8">
      <c r="A975">
        <v>972</v>
      </c>
      <c r="B975">
        <f>IF(SIGN('Signal Verification0'!AQ975)=SIGN('Signal Verification1'!AQ975),IF(COUNTIF(B968:B974,2)&gt;0,1,0),2)</f>
        <v>0</v>
      </c>
      <c r="C975">
        <f>IF(AND(ABS('Signal Verification0'!AG975)&gt;0,ABS('Signal Verification1'!AG975)&gt;0),IF('Signal Verification0'!AG975&gt;'Signal Verification1'!AG975,IF(ABS('Signal Verification0'!AG974)-ABS('Signal Verification1'!AG975)&gt;Constants!$B$14,IF(AND(ABS(MAX('Signal Verification0'!AG775:AG975)-'Signal Verification0'!AG975)&lt;Constants!$B$15,ABS(MIN('Signal Verification0'!AG775:AG975)-'Signal Verification0'!AG975)&lt;Constants!$B$15),2,IF(D975&gt;0,1,0)),IF(D975&gt;0,1,0)),IF(ABS('Signal Verification1'!AG974)-ABS('Signal Verification0'!AG975)&gt;Constants!$B$14,IF(AND(ABS(MAX('Signal Verification1'!AG775:AG975)-'Signal Verification1'!AG975)&lt;Constants!$B$15,ABS(MIN('Signal Verification1'!AG775:AG975)-'Signal Verification1'!AG975)&lt;Constants!$B$15),2,IF(D975&gt;0,1,0)),IF(D975&gt;0,1,0))),IF(D975&gt;0,1,0))</f>
        <v>2</v>
      </c>
      <c r="D975">
        <f>IF(C974=2,ROUND(5*1000/Constants!$B$11,0),IF(D974&gt;0,D974-1,0))</f>
        <v>100</v>
      </c>
      <c r="E975">
        <f>IF(COUNTIF($D$3:D975,2)&gt;(Constants!$B$16*(1000/150)),2,0)</f>
        <v>0</v>
      </c>
      <c r="F975">
        <f t="shared" si="15"/>
        <v>0</v>
      </c>
      <c r="G975">
        <f>IF(ABS('Signal Verification0'!AT975-'Signal Verification1'!AT975)&gt;Constants!$B$17,2,IF(H975&gt;0,1,0))</f>
        <v>2</v>
      </c>
      <c r="H975">
        <f>IF(G974=2,ROUND(Constants!$B$18*(1000/150),0),IF(H974&gt;0,H974-1,0))</f>
        <v>7</v>
      </c>
    </row>
    <row r="976" spans="1:8">
      <c r="A976">
        <v>973</v>
      </c>
      <c r="B976">
        <f>IF(SIGN('Signal Verification0'!AQ976)=SIGN('Signal Verification1'!AQ976),IF(COUNTIF(B969:B975,2)&gt;0,1,0),2)</f>
        <v>0</v>
      </c>
      <c r="C976">
        <f>IF(AND(ABS('Signal Verification0'!AG976)&gt;0,ABS('Signal Verification1'!AG976)&gt;0),IF('Signal Verification0'!AG976&gt;'Signal Verification1'!AG976,IF(ABS('Signal Verification0'!AG975)-ABS('Signal Verification1'!AG976)&gt;Constants!$B$14,IF(AND(ABS(MAX('Signal Verification0'!AG776:AG976)-'Signal Verification0'!AG976)&lt;Constants!$B$15,ABS(MIN('Signal Verification0'!AG776:AG976)-'Signal Verification0'!AG976)&lt;Constants!$B$15),2,IF(D976&gt;0,1,0)),IF(D976&gt;0,1,0)),IF(ABS('Signal Verification1'!AG975)-ABS('Signal Verification0'!AG976)&gt;Constants!$B$14,IF(AND(ABS(MAX('Signal Verification1'!AG776:AG976)-'Signal Verification1'!AG976)&lt;Constants!$B$15,ABS(MIN('Signal Verification1'!AG776:AG976)-'Signal Verification1'!AG976)&lt;Constants!$B$15),2,IF(D976&gt;0,1,0)),IF(D976&gt;0,1,0))),IF(D976&gt;0,1,0))</f>
        <v>2</v>
      </c>
      <c r="D976">
        <f>IF(C975=2,ROUND(5*1000/Constants!$B$11,0),IF(D975&gt;0,D975-1,0))</f>
        <v>100</v>
      </c>
      <c r="E976">
        <f>IF(COUNTIF($D$3:D976,2)&gt;(Constants!$B$16*(1000/150)),2,0)</f>
        <v>0</v>
      </c>
      <c r="F976">
        <f t="shared" si="15"/>
        <v>0</v>
      </c>
      <c r="G976">
        <f>IF(ABS('Signal Verification0'!AT976-'Signal Verification1'!AT976)&gt;Constants!$B$17,2,IF(H976&gt;0,1,0))</f>
        <v>2</v>
      </c>
      <c r="H976">
        <f>IF(G975=2,ROUND(Constants!$B$18*(1000/150),0),IF(H975&gt;0,H975-1,0))</f>
        <v>7</v>
      </c>
    </row>
    <row r="977" spans="1:8">
      <c r="A977">
        <v>974</v>
      </c>
      <c r="B977">
        <f>IF(SIGN('Signal Verification0'!AQ977)=SIGN('Signal Verification1'!AQ977),IF(COUNTIF(B970:B976,2)&gt;0,1,0),2)</f>
        <v>0</v>
      </c>
      <c r="C977">
        <f>IF(AND(ABS('Signal Verification0'!AG977)&gt;0,ABS('Signal Verification1'!AG977)&gt;0),IF('Signal Verification0'!AG977&gt;'Signal Verification1'!AG977,IF(ABS('Signal Verification0'!AG976)-ABS('Signal Verification1'!AG977)&gt;Constants!$B$14,IF(AND(ABS(MAX('Signal Verification0'!AG777:AG977)-'Signal Verification0'!AG977)&lt;Constants!$B$15,ABS(MIN('Signal Verification0'!AG777:AG977)-'Signal Verification0'!AG977)&lt;Constants!$B$15),2,IF(D977&gt;0,1,0)),IF(D977&gt;0,1,0)),IF(ABS('Signal Verification1'!AG976)-ABS('Signal Verification0'!AG977)&gt;Constants!$B$14,IF(AND(ABS(MAX('Signal Verification1'!AG777:AG977)-'Signal Verification1'!AG977)&lt;Constants!$B$15,ABS(MIN('Signal Verification1'!AG777:AG977)-'Signal Verification1'!AG977)&lt;Constants!$B$15),2,IF(D977&gt;0,1,0)),IF(D977&gt;0,1,0))),IF(D977&gt;0,1,0))</f>
        <v>2</v>
      </c>
      <c r="D977">
        <f>IF(C976=2,ROUND(5*1000/Constants!$B$11,0),IF(D976&gt;0,D976-1,0))</f>
        <v>100</v>
      </c>
      <c r="E977">
        <f>IF(COUNTIF($D$3:D977,2)&gt;(Constants!$B$16*(1000/150)),2,0)</f>
        <v>0</v>
      </c>
      <c r="F977">
        <f t="shared" si="15"/>
        <v>0</v>
      </c>
      <c r="G977">
        <f>IF(ABS('Signal Verification0'!AT977-'Signal Verification1'!AT977)&gt;Constants!$B$17,2,IF(H977&gt;0,1,0))</f>
        <v>2</v>
      </c>
      <c r="H977">
        <f>IF(G976=2,ROUND(Constants!$B$18*(1000/150),0),IF(H976&gt;0,H976-1,0))</f>
        <v>7</v>
      </c>
    </row>
    <row r="978" spans="1:8">
      <c r="A978">
        <v>975</v>
      </c>
      <c r="B978">
        <f>IF(SIGN('Signal Verification0'!AQ978)=SIGN('Signal Verification1'!AQ978),IF(COUNTIF(B971:B977,2)&gt;0,1,0),2)</f>
        <v>0</v>
      </c>
      <c r="C978">
        <f>IF(AND(ABS('Signal Verification0'!AG978)&gt;0,ABS('Signal Verification1'!AG978)&gt;0),IF('Signal Verification0'!AG978&gt;'Signal Verification1'!AG978,IF(ABS('Signal Verification0'!AG977)-ABS('Signal Verification1'!AG978)&gt;Constants!$B$14,IF(AND(ABS(MAX('Signal Verification0'!AG778:AG978)-'Signal Verification0'!AG978)&lt;Constants!$B$15,ABS(MIN('Signal Verification0'!AG778:AG978)-'Signal Verification0'!AG978)&lt;Constants!$B$15),2,IF(D978&gt;0,1,0)),IF(D978&gt;0,1,0)),IF(ABS('Signal Verification1'!AG977)-ABS('Signal Verification0'!AG978)&gt;Constants!$B$14,IF(AND(ABS(MAX('Signal Verification1'!AG778:AG978)-'Signal Verification1'!AG978)&lt;Constants!$B$15,ABS(MIN('Signal Verification1'!AG778:AG978)-'Signal Verification1'!AG978)&lt;Constants!$B$15),2,IF(D978&gt;0,1,0)),IF(D978&gt;0,1,0))),IF(D978&gt;0,1,0))</f>
        <v>2</v>
      </c>
      <c r="D978">
        <f>IF(C977=2,ROUND(5*1000/Constants!$B$11,0),IF(D977&gt;0,D977-1,0))</f>
        <v>100</v>
      </c>
      <c r="E978">
        <f>IF(COUNTIF($D$3:D978,2)&gt;(Constants!$B$16*(1000/150)),2,0)</f>
        <v>0</v>
      </c>
      <c r="F978">
        <f t="shared" si="15"/>
        <v>0</v>
      </c>
      <c r="G978">
        <f>IF(ABS('Signal Verification0'!AT978-'Signal Verification1'!AT978)&gt;Constants!$B$17,2,IF(H978&gt;0,1,0))</f>
        <v>2</v>
      </c>
      <c r="H978">
        <f>IF(G977=2,ROUND(Constants!$B$18*(1000/150),0),IF(H977&gt;0,H977-1,0))</f>
        <v>7</v>
      </c>
    </row>
    <row r="979" spans="1:8">
      <c r="A979">
        <v>976</v>
      </c>
      <c r="B979">
        <f>IF(SIGN('Signal Verification0'!AQ979)=SIGN('Signal Verification1'!AQ979),IF(COUNTIF(B972:B978,2)&gt;0,1,0),2)</f>
        <v>0</v>
      </c>
      <c r="C979">
        <f>IF(AND(ABS('Signal Verification0'!AG979)&gt;0,ABS('Signal Verification1'!AG979)&gt;0),IF('Signal Verification0'!AG979&gt;'Signal Verification1'!AG979,IF(ABS('Signal Verification0'!AG978)-ABS('Signal Verification1'!AG979)&gt;Constants!$B$14,IF(AND(ABS(MAX('Signal Verification0'!AG779:AG979)-'Signal Verification0'!AG979)&lt;Constants!$B$15,ABS(MIN('Signal Verification0'!AG779:AG979)-'Signal Verification0'!AG979)&lt;Constants!$B$15),2,IF(D979&gt;0,1,0)),IF(D979&gt;0,1,0)),IF(ABS('Signal Verification1'!AG978)-ABS('Signal Verification0'!AG979)&gt;Constants!$B$14,IF(AND(ABS(MAX('Signal Verification1'!AG779:AG979)-'Signal Verification1'!AG979)&lt;Constants!$B$15,ABS(MIN('Signal Verification1'!AG779:AG979)-'Signal Verification1'!AG979)&lt;Constants!$B$15),2,IF(D979&gt;0,1,0)),IF(D979&gt;0,1,0))),IF(D979&gt;0,1,0))</f>
        <v>2</v>
      </c>
      <c r="D979">
        <f>IF(C978=2,ROUND(5*1000/Constants!$B$11,0),IF(D978&gt;0,D978-1,0))</f>
        <v>100</v>
      </c>
      <c r="E979">
        <f>IF(COUNTIF($D$3:D979,2)&gt;(Constants!$B$16*(1000/150)),2,0)</f>
        <v>0</v>
      </c>
      <c r="F979">
        <f t="shared" si="15"/>
        <v>0</v>
      </c>
      <c r="G979">
        <f>IF(ABS('Signal Verification0'!AT979-'Signal Verification1'!AT979)&gt;Constants!$B$17,2,IF(H979&gt;0,1,0))</f>
        <v>2</v>
      </c>
      <c r="H979">
        <f>IF(G978=2,ROUND(Constants!$B$18*(1000/150),0),IF(H978&gt;0,H978-1,0))</f>
        <v>7</v>
      </c>
    </row>
    <row r="980" spans="1:8">
      <c r="A980">
        <v>977</v>
      </c>
      <c r="B980">
        <f>IF(SIGN('Signal Verification0'!AQ980)=SIGN('Signal Verification1'!AQ980),IF(COUNTIF(B973:B979,2)&gt;0,1,0),2)</f>
        <v>0</v>
      </c>
      <c r="C980">
        <f>IF(AND(ABS('Signal Verification0'!AG980)&gt;0,ABS('Signal Verification1'!AG980)&gt;0),IF('Signal Verification0'!AG980&gt;'Signal Verification1'!AG980,IF(ABS('Signal Verification0'!AG979)-ABS('Signal Verification1'!AG980)&gt;Constants!$B$14,IF(AND(ABS(MAX('Signal Verification0'!AG780:AG980)-'Signal Verification0'!AG980)&lt;Constants!$B$15,ABS(MIN('Signal Verification0'!AG780:AG980)-'Signal Verification0'!AG980)&lt;Constants!$B$15),2,IF(D980&gt;0,1,0)),IF(D980&gt;0,1,0)),IF(ABS('Signal Verification1'!AG979)-ABS('Signal Verification0'!AG980)&gt;Constants!$B$14,IF(AND(ABS(MAX('Signal Verification1'!AG780:AG980)-'Signal Verification1'!AG980)&lt;Constants!$B$15,ABS(MIN('Signal Verification1'!AG780:AG980)-'Signal Verification1'!AG980)&lt;Constants!$B$15),2,IF(D980&gt;0,1,0)),IF(D980&gt;0,1,0))),IF(D980&gt;0,1,0))</f>
        <v>2</v>
      </c>
      <c r="D980">
        <f>IF(C979=2,ROUND(5*1000/Constants!$B$11,0),IF(D979&gt;0,D979-1,0))</f>
        <v>100</v>
      </c>
      <c r="E980">
        <f>IF(COUNTIF($D$3:D980,2)&gt;(Constants!$B$16*(1000/150)),2,0)</f>
        <v>0</v>
      </c>
      <c r="F980">
        <f t="shared" si="15"/>
        <v>0</v>
      </c>
      <c r="G980">
        <f>IF(ABS('Signal Verification0'!AT980-'Signal Verification1'!AT980)&gt;Constants!$B$17,2,IF(H980&gt;0,1,0))</f>
        <v>2</v>
      </c>
      <c r="H980">
        <f>IF(G979=2,ROUND(Constants!$B$18*(1000/150),0),IF(H979&gt;0,H979-1,0))</f>
        <v>7</v>
      </c>
    </row>
    <row r="981" spans="1:8">
      <c r="A981">
        <v>978</v>
      </c>
      <c r="B981">
        <f>IF(SIGN('Signal Verification0'!AQ981)=SIGN('Signal Verification1'!AQ981),IF(COUNTIF(B974:B980,2)&gt;0,1,0),2)</f>
        <v>0</v>
      </c>
      <c r="C981">
        <f>IF(AND(ABS('Signal Verification0'!AG981)&gt;0,ABS('Signal Verification1'!AG981)&gt;0),IF('Signal Verification0'!AG981&gt;'Signal Verification1'!AG981,IF(ABS('Signal Verification0'!AG980)-ABS('Signal Verification1'!AG981)&gt;Constants!$B$14,IF(AND(ABS(MAX('Signal Verification0'!AG781:AG981)-'Signal Verification0'!AG981)&lt;Constants!$B$15,ABS(MIN('Signal Verification0'!AG781:AG981)-'Signal Verification0'!AG981)&lt;Constants!$B$15),2,IF(D981&gt;0,1,0)),IF(D981&gt;0,1,0)),IF(ABS('Signal Verification1'!AG980)-ABS('Signal Verification0'!AG981)&gt;Constants!$B$14,IF(AND(ABS(MAX('Signal Verification1'!AG781:AG981)-'Signal Verification1'!AG981)&lt;Constants!$B$15,ABS(MIN('Signal Verification1'!AG781:AG981)-'Signal Verification1'!AG981)&lt;Constants!$B$15),2,IF(D981&gt;0,1,0)),IF(D981&gt;0,1,0))),IF(D981&gt;0,1,0))</f>
        <v>2</v>
      </c>
      <c r="D981">
        <f>IF(C980=2,ROUND(5*1000/Constants!$B$11,0),IF(D980&gt;0,D980-1,0))</f>
        <v>100</v>
      </c>
      <c r="E981">
        <f>IF(COUNTIF($D$3:D981,2)&gt;(Constants!$B$16*(1000/150)),2,0)</f>
        <v>0</v>
      </c>
      <c r="F981">
        <f t="shared" si="15"/>
        <v>0</v>
      </c>
      <c r="G981">
        <f>IF(ABS('Signal Verification0'!AT981-'Signal Verification1'!AT981)&gt;Constants!$B$17,2,IF(H981&gt;0,1,0))</f>
        <v>2</v>
      </c>
      <c r="H981">
        <f>IF(G980=2,ROUND(Constants!$B$18*(1000/150),0),IF(H980&gt;0,H980-1,0))</f>
        <v>7</v>
      </c>
    </row>
    <row r="982" spans="1:8">
      <c r="A982">
        <v>979</v>
      </c>
      <c r="B982">
        <f>IF(SIGN('Signal Verification0'!AQ982)=SIGN('Signal Verification1'!AQ982),IF(COUNTIF(B975:B981,2)&gt;0,1,0),2)</f>
        <v>0</v>
      </c>
      <c r="C982">
        <f>IF(AND(ABS('Signal Verification0'!AG982)&gt;0,ABS('Signal Verification1'!AG982)&gt;0),IF('Signal Verification0'!AG982&gt;'Signal Verification1'!AG982,IF(ABS('Signal Verification0'!AG981)-ABS('Signal Verification1'!AG982)&gt;Constants!$B$14,IF(AND(ABS(MAX('Signal Verification0'!AG782:AG982)-'Signal Verification0'!AG982)&lt;Constants!$B$15,ABS(MIN('Signal Verification0'!AG782:AG982)-'Signal Verification0'!AG982)&lt;Constants!$B$15),2,IF(D982&gt;0,1,0)),IF(D982&gt;0,1,0)),IF(ABS('Signal Verification1'!AG981)-ABS('Signal Verification0'!AG982)&gt;Constants!$B$14,IF(AND(ABS(MAX('Signal Verification1'!AG782:AG982)-'Signal Verification1'!AG982)&lt;Constants!$B$15,ABS(MIN('Signal Verification1'!AG782:AG982)-'Signal Verification1'!AG982)&lt;Constants!$B$15),2,IF(D982&gt;0,1,0)),IF(D982&gt;0,1,0))),IF(D982&gt;0,1,0))</f>
        <v>2</v>
      </c>
      <c r="D982">
        <f>IF(C981=2,ROUND(5*1000/Constants!$B$11,0),IF(D981&gt;0,D981-1,0))</f>
        <v>100</v>
      </c>
      <c r="E982">
        <f>IF(COUNTIF($D$3:D982,2)&gt;(Constants!$B$16*(1000/150)),2,0)</f>
        <v>0</v>
      </c>
      <c r="F982">
        <f t="shared" si="15"/>
        <v>0</v>
      </c>
      <c r="G982">
        <f>IF(ABS('Signal Verification0'!AT982-'Signal Verification1'!AT982)&gt;Constants!$B$17,2,IF(H982&gt;0,1,0))</f>
        <v>2</v>
      </c>
      <c r="H982">
        <f>IF(G981=2,ROUND(Constants!$B$18*(1000/150),0),IF(H981&gt;0,H981-1,0))</f>
        <v>7</v>
      </c>
    </row>
    <row r="983" spans="1:8">
      <c r="A983">
        <v>980</v>
      </c>
      <c r="B983">
        <f>IF(SIGN('Signal Verification0'!AQ983)=SIGN('Signal Verification1'!AQ983),IF(COUNTIF(B976:B982,2)&gt;0,1,0),2)</f>
        <v>0</v>
      </c>
      <c r="C983">
        <f>IF(AND(ABS('Signal Verification0'!AG983)&gt;0,ABS('Signal Verification1'!AG983)&gt;0),IF('Signal Verification0'!AG983&gt;'Signal Verification1'!AG983,IF(ABS('Signal Verification0'!AG982)-ABS('Signal Verification1'!AG983)&gt;Constants!$B$14,IF(AND(ABS(MAX('Signal Verification0'!AG783:AG983)-'Signal Verification0'!AG983)&lt;Constants!$B$15,ABS(MIN('Signal Verification0'!AG783:AG983)-'Signal Verification0'!AG983)&lt;Constants!$B$15),2,IF(D983&gt;0,1,0)),IF(D983&gt;0,1,0)),IF(ABS('Signal Verification1'!AG982)-ABS('Signal Verification0'!AG983)&gt;Constants!$B$14,IF(AND(ABS(MAX('Signal Verification1'!AG783:AG983)-'Signal Verification1'!AG983)&lt;Constants!$B$15,ABS(MIN('Signal Verification1'!AG783:AG983)-'Signal Verification1'!AG983)&lt;Constants!$B$15),2,IF(D983&gt;0,1,0)),IF(D983&gt;0,1,0))),IF(D983&gt;0,1,0))</f>
        <v>2</v>
      </c>
      <c r="D983">
        <f>IF(C982=2,ROUND(5*1000/Constants!$B$11,0),IF(D982&gt;0,D982-1,0))</f>
        <v>100</v>
      </c>
      <c r="E983">
        <f>IF(COUNTIF($D$3:D983,2)&gt;(Constants!$B$16*(1000/150)),2,0)</f>
        <v>0</v>
      </c>
      <c r="F983">
        <f t="shared" si="15"/>
        <v>0</v>
      </c>
      <c r="G983">
        <f>IF(ABS('Signal Verification0'!AT983-'Signal Verification1'!AT983)&gt;Constants!$B$17,2,IF(H983&gt;0,1,0))</f>
        <v>2</v>
      </c>
      <c r="H983">
        <f>IF(G982=2,ROUND(Constants!$B$18*(1000/150),0),IF(H982&gt;0,H982-1,0))</f>
        <v>7</v>
      </c>
    </row>
    <row r="984" spans="1:8">
      <c r="A984">
        <v>981</v>
      </c>
      <c r="B984">
        <f>IF(SIGN('Signal Verification0'!AQ984)=SIGN('Signal Verification1'!AQ984),IF(COUNTIF(B977:B983,2)&gt;0,1,0),2)</f>
        <v>0</v>
      </c>
      <c r="C984">
        <f>IF(AND(ABS('Signal Verification0'!AG984)&gt;0,ABS('Signal Verification1'!AG984)&gt;0),IF('Signal Verification0'!AG984&gt;'Signal Verification1'!AG984,IF(ABS('Signal Verification0'!AG983)-ABS('Signal Verification1'!AG984)&gt;Constants!$B$14,IF(AND(ABS(MAX('Signal Verification0'!AG784:AG984)-'Signal Verification0'!AG984)&lt;Constants!$B$15,ABS(MIN('Signal Verification0'!AG784:AG984)-'Signal Verification0'!AG984)&lt;Constants!$B$15),2,IF(D984&gt;0,1,0)),IF(D984&gt;0,1,0)),IF(ABS('Signal Verification1'!AG983)-ABS('Signal Verification0'!AG984)&gt;Constants!$B$14,IF(AND(ABS(MAX('Signal Verification1'!AG784:AG984)-'Signal Verification1'!AG984)&lt;Constants!$B$15,ABS(MIN('Signal Verification1'!AG784:AG984)-'Signal Verification1'!AG984)&lt;Constants!$B$15),2,IF(D984&gt;0,1,0)),IF(D984&gt;0,1,0))),IF(D984&gt;0,1,0))</f>
        <v>2</v>
      </c>
      <c r="D984">
        <f>IF(C983=2,ROUND(5*1000/Constants!$B$11,0),IF(D983&gt;0,D983-1,0))</f>
        <v>100</v>
      </c>
      <c r="E984">
        <f>IF(COUNTIF($D$3:D984,2)&gt;(Constants!$B$16*(1000/150)),2,0)</f>
        <v>0</v>
      </c>
      <c r="F984">
        <f t="shared" si="15"/>
        <v>0</v>
      </c>
      <c r="G984">
        <f>IF(ABS('Signal Verification0'!AT984-'Signal Verification1'!AT984)&gt;Constants!$B$17,2,IF(H984&gt;0,1,0))</f>
        <v>2</v>
      </c>
      <c r="H984">
        <f>IF(G983=2,ROUND(Constants!$B$18*(1000/150),0),IF(H983&gt;0,H983-1,0))</f>
        <v>7</v>
      </c>
    </row>
    <row r="985" spans="1:8">
      <c r="A985">
        <v>982</v>
      </c>
      <c r="B985">
        <f>IF(SIGN('Signal Verification0'!AQ985)=SIGN('Signal Verification1'!AQ985),IF(COUNTIF(B978:B984,2)&gt;0,1,0),2)</f>
        <v>0</v>
      </c>
      <c r="C985">
        <f>IF(AND(ABS('Signal Verification0'!AG985)&gt;0,ABS('Signal Verification1'!AG985)&gt;0),IF('Signal Verification0'!AG985&gt;'Signal Verification1'!AG985,IF(ABS('Signal Verification0'!AG984)-ABS('Signal Verification1'!AG985)&gt;Constants!$B$14,IF(AND(ABS(MAX('Signal Verification0'!AG785:AG985)-'Signal Verification0'!AG985)&lt;Constants!$B$15,ABS(MIN('Signal Verification0'!AG785:AG985)-'Signal Verification0'!AG985)&lt;Constants!$B$15),2,IF(D985&gt;0,1,0)),IF(D985&gt;0,1,0)),IF(ABS('Signal Verification1'!AG984)-ABS('Signal Verification0'!AG985)&gt;Constants!$B$14,IF(AND(ABS(MAX('Signal Verification1'!AG785:AG985)-'Signal Verification1'!AG985)&lt;Constants!$B$15,ABS(MIN('Signal Verification1'!AG785:AG985)-'Signal Verification1'!AG985)&lt;Constants!$B$15),2,IF(D985&gt;0,1,0)),IF(D985&gt;0,1,0))),IF(D985&gt;0,1,0))</f>
        <v>2</v>
      </c>
      <c r="D985">
        <f>IF(C984=2,ROUND(5*1000/Constants!$B$11,0),IF(D984&gt;0,D984-1,0))</f>
        <v>100</v>
      </c>
      <c r="E985">
        <f>IF(COUNTIF($D$3:D985,2)&gt;(Constants!$B$16*(1000/150)),2,0)</f>
        <v>0</v>
      </c>
      <c r="F985">
        <f t="shared" si="15"/>
        <v>0</v>
      </c>
      <c r="G985">
        <f>IF(ABS('Signal Verification0'!AT985-'Signal Verification1'!AT985)&gt;Constants!$B$17,2,IF(H985&gt;0,1,0))</f>
        <v>2</v>
      </c>
      <c r="H985">
        <f>IF(G984=2,ROUND(Constants!$B$18*(1000/150),0),IF(H984&gt;0,H984-1,0))</f>
        <v>7</v>
      </c>
    </row>
    <row r="986" spans="1:8">
      <c r="A986">
        <v>983</v>
      </c>
      <c r="B986">
        <f>IF(SIGN('Signal Verification0'!AQ986)=SIGN('Signal Verification1'!AQ986),IF(COUNTIF(B979:B985,2)&gt;0,1,0),2)</f>
        <v>0</v>
      </c>
      <c r="C986">
        <f>IF(AND(ABS('Signal Verification0'!AG986)&gt;0,ABS('Signal Verification1'!AG986)&gt;0),IF('Signal Verification0'!AG986&gt;'Signal Verification1'!AG986,IF(ABS('Signal Verification0'!AG985)-ABS('Signal Verification1'!AG986)&gt;Constants!$B$14,IF(AND(ABS(MAX('Signal Verification0'!AG786:AG986)-'Signal Verification0'!AG986)&lt;Constants!$B$15,ABS(MIN('Signal Verification0'!AG786:AG986)-'Signal Verification0'!AG986)&lt;Constants!$B$15),2,IF(D986&gt;0,1,0)),IF(D986&gt;0,1,0)),IF(ABS('Signal Verification1'!AG985)-ABS('Signal Verification0'!AG986)&gt;Constants!$B$14,IF(AND(ABS(MAX('Signal Verification1'!AG786:AG986)-'Signal Verification1'!AG986)&lt;Constants!$B$15,ABS(MIN('Signal Verification1'!AG786:AG986)-'Signal Verification1'!AG986)&lt;Constants!$B$15),2,IF(D986&gt;0,1,0)),IF(D986&gt;0,1,0))),IF(D986&gt;0,1,0))</f>
        <v>2</v>
      </c>
      <c r="D986">
        <f>IF(C985=2,ROUND(5*1000/Constants!$B$11,0),IF(D985&gt;0,D985-1,0))</f>
        <v>100</v>
      </c>
      <c r="E986">
        <f>IF(COUNTIF($D$3:D986,2)&gt;(Constants!$B$16*(1000/150)),2,0)</f>
        <v>0</v>
      </c>
      <c r="F986">
        <f t="shared" si="15"/>
        <v>0</v>
      </c>
      <c r="G986">
        <f>IF(ABS('Signal Verification0'!AT986-'Signal Verification1'!AT986)&gt;Constants!$B$17,2,IF(H986&gt;0,1,0))</f>
        <v>2</v>
      </c>
      <c r="H986">
        <f>IF(G985=2,ROUND(Constants!$B$18*(1000/150),0),IF(H985&gt;0,H985-1,0))</f>
        <v>7</v>
      </c>
    </row>
    <row r="987" spans="1:8">
      <c r="A987">
        <v>984</v>
      </c>
      <c r="B987">
        <f>IF(SIGN('Signal Verification0'!AQ987)=SIGN('Signal Verification1'!AQ987),IF(COUNTIF(B980:B986,2)&gt;0,1,0),2)</f>
        <v>0</v>
      </c>
      <c r="C987">
        <f>IF(AND(ABS('Signal Verification0'!AG987)&gt;0,ABS('Signal Verification1'!AG987)&gt;0),IF('Signal Verification0'!AG987&gt;'Signal Verification1'!AG987,IF(ABS('Signal Verification0'!AG986)-ABS('Signal Verification1'!AG987)&gt;Constants!$B$14,IF(AND(ABS(MAX('Signal Verification0'!AG787:AG987)-'Signal Verification0'!AG987)&lt;Constants!$B$15,ABS(MIN('Signal Verification0'!AG787:AG987)-'Signal Verification0'!AG987)&lt;Constants!$B$15),2,IF(D987&gt;0,1,0)),IF(D987&gt;0,1,0)),IF(ABS('Signal Verification1'!AG986)-ABS('Signal Verification0'!AG987)&gt;Constants!$B$14,IF(AND(ABS(MAX('Signal Verification1'!AG787:AG987)-'Signal Verification1'!AG987)&lt;Constants!$B$15,ABS(MIN('Signal Verification1'!AG787:AG987)-'Signal Verification1'!AG987)&lt;Constants!$B$15),2,IF(D987&gt;0,1,0)),IF(D987&gt;0,1,0))),IF(D987&gt;0,1,0))</f>
        <v>2</v>
      </c>
      <c r="D987">
        <f>IF(C986=2,ROUND(5*1000/Constants!$B$11,0),IF(D986&gt;0,D986-1,0))</f>
        <v>100</v>
      </c>
      <c r="E987">
        <f>IF(COUNTIF($D$3:D987,2)&gt;(Constants!$B$16*(1000/150)),2,0)</f>
        <v>0</v>
      </c>
      <c r="F987">
        <f t="shared" si="15"/>
        <v>0</v>
      </c>
      <c r="G987">
        <f>IF(ABS('Signal Verification0'!AT987-'Signal Verification1'!AT987)&gt;Constants!$B$17,2,IF(H987&gt;0,1,0))</f>
        <v>2</v>
      </c>
      <c r="H987">
        <f>IF(G986=2,ROUND(Constants!$B$18*(1000/150),0),IF(H986&gt;0,H986-1,0))</f>
        <v>7</v>
      </c>
    </row>
    <row r="988" spans="1:8">
      <c r="A988">
        <v>985</v>
      </c>
      <c r="B988">
        <f>IF(SIGN('Signal Verification0'!AQ988)=SIGN('Signal Verification1'!AQ988),IF(COUNTIF(B981:B987,2)&gt;0,1,0),2)</f>
        <v>0</v>
      </c>
      <c r="C988">
        <f>IF(AND(ABS('Signal Verification0'!AG988)&gt;0,ABS('Signal Verification1'!AG988)&gt;0),IF('Signal Verification0'!AG988&gt;'Signal Verification1'!AG988,IF(ABS('Signal Verification0'!AG987)-ABS('Signal Verification1'!AG988)&gt;Constants!$B$14,IF(AND(ABS(MAX('Signal Verification0'!AG788:AG988)-'Signal Verification0'!AG988)&lt;Constants!$B$15,ABS(MIN('Signal Verification0'!AG788:AG988)-'Signal Verification0'!AG988)&lt;Constants!$B$15),2,IF(D988&gt;0,1,0)),IF(D988&gt;0,1,0)),IF(ABS('Signal Verification1'!AG987)-ABS('Signal Verification0'!AG988)&gt;Constants!$B$14,IF(AND(ABS(MAX('Signal Verification1'!AG788:AG988)-'Signal Verification1'!AG988)&lt;Constants!$B$15,ABS(MIN('Signal Verification1'!AG788:AG988)-'Signal Verification1'!AG988)&lt;Constants!$B$15),2,IF(D988&gt;0,1,0)),IF(D988&gt;0,1,0))),IF(D988&gt;0,1,0))</f>
        <v>2</v>
      </c>
      <c r="D988">
        <f>IF(C987=2,ROUND(5*1000/Constants!$B$11,0),IF(D987&gt;0,D987-1,0))</f>
        <v>100</v>
      </c>
      <c r="E988">
        <f>IF(COUNTIF($D$3:D988,2)&gt;(Constants!$B$16*(1000/150)),2,0)</f>
        <v>0</v>
      </c>
      <c r="F988">
        <f t="shared" si="15"/>
        <v>0</v>
      </c>
      <c r="G988">
        <f>IF(ABS('Signal Verification0'!AT988-'Signal Verification1'!AT988)&gt;Constants!$B$17,2,IF(H988&gt;0,1,0))</f>
        <v>2</v>
      </c>
      <c r="H988">
        <f>IF(G987=2,ROUND(Constants!$B$18*(1000/150),0),IF(H987&gt;0,H987-1,0))</f>
        <v>7</v>
      </c>
    </row>
    <row r="989" spans="1:8">
      <c r="A989">
        <v>986</v>
      </c>
      <c r="B989">
        <f>IF(SIGN('Signal Verification0'!AQ989)=SIGN('Signal Verification1'!AQ989),IF(COUNTIF(B982:B988,2)&gt;0,1,0),2)</f>
        <v>0</v>
      </c>
      <c r="C989">
        <f>IF(AND(ABS('Signal Verification0'!AG989)&gt;0,ABS('Signal Verification1'!AG989)&gt;0),IF('Signal Verification0'!AG989&gt;'Signal Verification1'!AG989,IF(ABS('Signal Verification0'!AG988)-ABS('Signal Verification1'!AG989)&gt;Constants!$B$14,IF(AND(ABS(MAX('Signal Verification0'!AG789:AG989)-'Signal Verification0'!AG989)&lt;Constants!$B$15,ABS(MIN('Signal Verification0'!AG789:AG989)-'Signal Verification0'!AG989)&lt;Constants!$B$15),2,IF(D989&gt;0,1,0)),IF(D989&gt;0,1,0)),IF(ABS('Signal Verification1'!AG988)-ABS('Signal Verification0'!AG989)&gt;Constants!$B$14,IF(AND(ABS(MAX('Signal Verification1'!AG789:AG989)-'Signal Verification1'!AG989)&lt;Constants!$B$15,ABS(MIN('Signal Verification1'!AG789:AG989)-'Signal Verification1'!AG989)&lt;Constants!$B$15),2,IF(D989&gt;0,1,0)),IF(D989&gt;0,1,0))),IF(D989&gt;0,1,0))</f>
        <v>2</v>
      </c>
      <c r="D989">
        <f>IF(C988=2,ROUND(5*1000/Constants!$B$11,0),IF(D988&gt;0,D988-1,0))</f>
        <v>100</v>
      </c>
      <c r="E989">
        <f>IF(COUNTIF($D$3:D989,2)&gt;(Constants!$B$16*(1000/150)),2,0)</f>
        <v>0</v>
      </c>
      <c r="F989">
        <f t="shared" si="15"/>
        <v>0</v>
      </c>
      <c r="G989">
        <f>IF(ABS('Signal Verification0'!AT989-'Signal Verification1'!AT989)&gt;Constants!$B$17,2,IF(H989&gt;0,1,0))</f>
        <v>2</v>
      </c>
      <c r="H989">
        <f>IF(G988=2,ROUND(Constants!$B$18*(1000/150),0),IF(H988&gt;0,H988-1,0))</f>
        <v>7</v>
      </c>
    </row>
    <row r="990" spans="1:8">
      <c r="A990">
        <v>987</v>
      </c>
      <c r="B990">
        <f>IF(SIGN('Signal Verification0'!AQ990)=SIGN('Signal Verification1'!AQ990),IF(COUNTIF(B983:B989,2)&gt;0,1,0),2)</f>
        <v>0</v>
      </c>
      <c r="C990">
        <f>IF(AND(ABS('Signal Verification0'!AG990)&gt;0,ABS('Signal Verification1'!AG990)&gt;0),IF('Signal Verification0'!AG990&gt;'Signal Verification1'!AG990,IF(ABS('Signal Verification0'!AG989)-ABS('Signal Verification1'!AG990)&gt;Constants!$B$14,IF(AND(ABS(MAX('Signal Verification0'!AG790:AG990)-'Signal Verification0'!AG990)&lt;Constants!$B$15,ABS(MIN('Signal Verification0'!AG790:AG990)-'Signal Verification0'!AG990)&lt;Constants!$B$15),2,IF(D990&gt;0,1,0)),IF(D990&gt;0,1,0)),IF(ABS('Signal Verification1'!AG989)-ABS('Signal Verification0'!AG990)&gt;Constants!$B$14,IF(AND(ABS(MAX('Signal Verification1'!AG790:AG990)-'Signal Verification1'!AG990)&lt;Constants!$B$15,ABS(MIN('Signal Verification1'!AG790:AG990)-'Signal Verification1'!AG990)&lt;Constants!$B$15),2,IF(D990&gt;0,1,0)),IF(D990&gt;0,1,0))),IF(D990&gt;0,1,0))</f>
        <v>2</v>
      </c>
      <c r="D990">
        <f>IF(C989=2,ROUND(5*1000/Constants!$B$11,0),IF(D989&gt;0,D989-1,0))</f>
        <v>100</v>
      </c>
      <c r="E990">
        <f>IF(COUNTIF($D$3:D990,2)&gt;(Constants!$B$16*(1000/150)),2,0)</f>
        <v>0</v>
      </c>
      <c r="F990">
        <f t="shared" si="15"/>
        <v>0</v>
      </c>
      <c r="G990">
        <f>IF(ABS('Signal Verification0'!AT990-'Signal Verification1'!AT990)&gt;Constants!$B$17,2,IF(H990&gt;0,1,0))</f>
        <v>2</v>
      </c>
      <c r="H990">
        <f>IF(G989=2,ROUND(Constants!$B$18*(1000/150),0),IF(H989&gt;0,H989-1,0))</f>
        <v>7</v>
      </c>
    </row>
    <row r="991" spans="1:8">
      <c r="A991">
        <v>988</v>
      </c>
      <c r="B991">
        <f>IF(SIGN('Signal Verification0'!AQ991)=SIGN('Signal Verification1'!AQ991),IF(COUNTIF(B984:B990,2)&gt;0,1,0),2)</f>
        <v>0</v>
      </c>
      <c r="C991">
        <f>IF(AND(ABS('Signal Verification0'!AG991)&gt;0,ABS('Signal Verification1'!AG991)&gt;0),IF('Signal Verification0'!AG991&gt;'Signal Verification1'!AG991,IF(ABS('Signal Verification0'!AG990)-ABS('Signal Verification1'!AG991)&gt;Constants!$B$14,IF(AND(ABS(MAX('Signal Verification0'!AG791:AG991)-'Signal Verification0'!AG991)&lt;Constants!$B$15,ABS(MIN('Signal Verification0'!AG791:AG991)-'Signal Verification0'!AG991)&lt;Constants!$B$15),2,IF(D991&gt;0,1,0)),IF(D991&gt;0,1,0)),IF(ABS('Signal Verification1'!AG990)-ABS('Signal Verification0'!AG991)&gt;Constants!$B$14,IF(AND(ABS(MAX('Signal Verification1'!AG791:AG991)-'Signal Verification1'!AG991)&lt;Constants!$B$15,ABS(MIN('Signal Verification1'!AG791:AG991)-'Signal Verification1'!AG991)&lt;Constants!$B$15),2,IF(D991&gt;0,1,0)),IF(D991&gt;0,1,0))),IF(D991&gt;0,1,0))</f>
        <v>2</v>
      </c>
      <c r="D991">
        <f>IF(C990=2,ROUND(5*1000/Constants!$B$11,0),IF(D990&gt;0,D990-1,0))</f>
        <v>100</v>
      </c>
      <c r="E991">
        <f>IF(COUNTIF($D$3:D991,2)&gt;(Constants!$B$16*(1000/150)),2,0)</f>
        <v>0</v>
      </c>
      <c r="F991">
        <f t="shared" si="15"/>
        <v>0</v>
      </c>
      <c r="G991">
        <f>IF(ABS('Signal Verification0'!AT991-'Signal Verification1'!AT991)&gt;Constants!$B$17,2,IF(H991&gt;0,1,0))</f>
        <v>2</v>
      </c>
      <c r="H991">
        <f>IF(G990=2,ROUND(Constants!$B$18*(1000/150),0),IF(H990&gt;0,H990-1,0))</f>
        <v>7</v>
      </c>
    </row>
    <row r="992" spans="1:8">
      <c r="A992">
        <v>989</v>
      </c>
      <c r="B992">
        <f>IF(SIGN('Signal Verification0'!AQ992)=SIGN('Signal Verification1'!AQ992),IF(COUNTIF(B985:B991,2)&gt;0,1,0),2)</f>
        <v>0</v>
      </c>
      <c r="C992">
        <f>IF(AND(ABS('Signal Verification0'!AG992)&gt;0,ABS('Signal Verification1'!AG992)&gt;0),IF('Signal Verification0'!AG992&gt;'Signal Verification1'!AG992,IF(ABS('Signal Verification0'!AG991)-ABS('Signal Verification1'!AG992)&gt;Constants!$B$14,IF(AND(ABS(MAX('Signal Verification0'!AG792:AG992)-'Signal Verification0'!AG992)&lt;Constants!$B$15,ABS(MIN('Signal Verification0'!AG792:AG992)-'Signal Verification0'!AG992)&lt;Constants!$B$15),2,IF(D992&gt;0,1,0)),IF(D992&gt;0,1,0)),IF(ABS('Signal Verification1'!AG991)-ABS('Signal Verification0'!AG992)&gt;Constants!$B$14,IF(AND(ABS(MAX('Signal Verification1'!AG792:AG992)-'Signal Verification1'!AG992)&lt;Constants!$B$15,ABS(MIN('Signal Verification1'!AG792:AG992)-'Signal Verification1'!AG992)&lt;Constants!$B$15),2,IF(D992&gt;0,1,0)),IF(D992&gt;0,1,0))),IF(D992&gt;0,1,0))</f>
        <v>2</v>
      </c>
      <c r="D992">
        <f>IF(C991=2,ROUND(5*1000/Constants!$B$11,0),IF(D991&gt;0,D991-1,0))</f>
        <v>100</v>
      </c>
      <c r="E992">
        <f>IF(COUNTIF($D$3:D992,2)&gt;(Constants!$B$16*(1000/150)),2,0)</f>
        <v>0</v>
      </c>
      <c r="F992">
        <f t="shared" si="15"/>
        <v>0</v>
      </c>
      <c r="G992">
        <f>IF(ABS('Signal Verification0'!AT992-'Signal Verification1'!AT992)&gt;Constants!$B$17,2,IF(H992&gt;0,1,0))</f>
        <v>2</v>
      </c>
      <c r="H992">
        <f>IF(G991=2,ROUND(Constants!$B$18*(1000/150),0),IF(H991&gt;0,H991-1,0))</f>
        <v>7</v>
      </c>
    </row>
    <row r="993" spans="1:8">
      <c r="A993">
        <v>990</v>
      </c>
      <c r="B993">
        <f>IF(SIGN('Signal Verification0'!AQ993)=SIGN('Signal Verification1'!AQ993),IF(COUNTIF(B986:B992,2)&gt;0,1,0),2)</f>
        <v>0</v>
      </c>
      <c r="C993">
        <f>IF(AND(ABS('Signal Verification0'!AG993)&gt;0,ABS('Signal Verification1'!AG993)&gt;0),IF('Signal Verification0'!AG993&gt;'Signal Verification1'!AG993,IF(ABS('Signal Verification0'!AG992)-ABS('Signal Verification1'!AG993)&gt;Constants!$B$14,IF(AND(ABS(MAX('Signal Verification0'!AG793:AG993)-'Signal Verification0'!AG993)&lt;Constants!$B$15,ABS(MIN('Signal Verification0'!AG793:AG993)-'Signal Verification0'!AG993)&lt;Constants!$B$15),2,IF(D993&gt;0,1,0)),IF(D993&gt;0,1,0)),IF(ABS('Signal Verification1'!AG992)-ABS('Signal Verification0'!AG993)&gt;Constants!$B$14,IF(AND(ABS(MAX('Signal Verification1'!AG793:AG993)-'Signal Verification1'!AG993)&lt;Constants!$B$15,ABS(MIN('Signal Verification1'!AG793:AG993)-'Signal Verification1'!AG993)&lt;Constants!$B$15),2,IF(D993&gt;0,1,0)),IF(D993&gt;0,1,0))),IF(D993&gt;0,1,0))</f>
        <v>2</v>
      </c>
      <c r="D993">
        <f>IF(C992=2,ROUND(5*1000/Constants!$B$11,0),IF(D992&gt;0,D992-1,0))</f>
        <v>100</v>
      </c>
      <c r="E993">
        <f>IF(COUNTIF($D$3:D993,2)&gt;(Constants!$B$16*(1000/150)),2,0)</f>
        <v>0</v>
      </c>
      <c r="F993">
        <f t="shared" si="15"/>
        <v>0</v>
      </c>
      <c r="G993">
        <f>IF(ABS('Signal Verification0'!AT993-'Signal Verification1'!AT993)&gt;Constants!$B$17,2,IF(H993&gt;0,1,0))</f>
        <v>2</v>
      </c>
      <c r="H993">
        <f>IF(G992=2,ROUND(Constants!$B$18*(1000/150),0),IF(H992&gt;0,H992-1,0))</f>
        <v>7</v>
      </c>
    </row>
    <row r="994" spans="1:8">
      <c r="A994">
        <v>991</v>
      </c>
      <c r="B994">
        <f>IF(SIGN('Signal Verification0'!AQ994)=SIGN('Signal Verification1'!AQ994),IF(COUNTIF(B987:B993,2)&gt;0,1,0),2)</f>
        <v>0</v>
      </c>
      <c r="C994">
        <f>IF(AND(ABS('Signal Verification0'!AG994)&gt;0,ABS('Signal Verification1'!AG994)&gt;0),IF('Signal Verification0'!AG994&gt;'Signal Verification1'!AG994,IF(ABS('Signal Verification0'!AG993)-ABS('Signal Verification1'!AG994)&gt;Constants!$B$14,IF(AND(ABS(MAX('Signal Verification0'!AG794:AG994)-'Signal Verification0'!AG994)&lt;Constants!$B$15,ABS(MIN('Signal Verification0'!AG794:AG994)-'Signal Verification0'!AG994)&lt;Constants!$B$15),2,IF(D994&gt;0,1,0)),IF(D994&gt;0,1,0)),IF(ABS('Signal Verification1'!AG993)-ABS('Signal Verification0'!AG994)&gt;Constants!$B$14,IF(AND(ABS(MAX('Signal Verification1'!AG794:AG994)-'Signal Verification1'!AG994)&lt;Constants!$B$15,ABS(MIN('Signal Verification1'!AG794:AG994)-'Signal Verification1'!AG994)&lt;Constants!$B$15),2,IF(D994&gt;0,1,0)),IF(D994&gt;0,1,0))),IF(D994&gt;0,1,0))</f>
        <v>2</v>
      </c>
      <c r="D994">
        <f>IF(C993=2,ROUND(5*1000/Constants!$B$11,0),IF(D993&gt;0,D993-1,0))</f>
        <v>100</v>
      </c>
      <c r="E994">
        <f>IF(COUNTIF($D$3:D994,2)&gt;(Constants!$B$16*(1000/150)),2,0)</f>
        <v>0</v>
      </c>
      <c r="F994">
        <f t="shared" si="15"/>
        <v>0</v>
      </c>
      <c r="G994">
        <f>IF(ABS('Signal Verification0'!AT994-'Signal Verification1'!AT994)&gt;Constants!$B$17,2,IF(H994&gt;0,1,0))</f>
        <v>2</v>
      </c>
      <c r="H994">
        <f>IF(G993=2,ROUND(Constants!$B$18*(1000/150),0),IF(H993&gt;0,H993-1,0))</f>
        <v>7</v>
      </c>
    </row>
    <row r="995" spans="1:8">
      <c r="A995">
        <v>992</v>
      </c>
      <c r="B995">
        <f>IF(SIGN('Signal Verification0'!AQ995)=SIGN('Signal Verification1'!AQ995),IF(COUNTIF(B988:B994,2)&gt;0,1,0),2)</f>
        <v>0</v>
      </c>
      <c r="C995">
        <f>IF(AND(ABS('Signal Verification0'!AG995)&gt;0,ABS('Signal Verification1'!AG995)&gt;0),IF('Signal Verification0'!AG995&gt;'Signal Verification1'!AG995,IF(ABS('Signal Verification0'!AG994)-ABS('Signal Verification1'!AG995)&gt;Constants!$B$14,IF(AND(ABS(MAX('Signal Verification0'!AG795:AG995)-'Signal Verification0'!AG995)&lt;Constants!$B$15,ABS(MIN('Signal Verification0'!AG795:AG995)-'Signal Verification0'!AG995)&lt;Constants!$B$15),2,IF(D995&gt;0,1,0)),IF(D995&gt;0,1,0)),IF(ABS('Signal Verification1'!AG994)-ABS('Signal Verification0'!AG995)&gt;Constants!$B$14,IF(AND(ABS(MAX('Signal Verification1'!AG795:AG995)-'Signal Verification1'!AG995)&lt;Constants!$B$15,ABS(MIN('Signal Verification1'!AG795:AG995)-'Signal Verification1'!AG995)&lt;Constants!$B$15),2,IF(D995&gt;0,1,0)),IF(D995&gt;0,1,0))),IF(D995&gt;0,1,0))</f>
        <v>2</v>
      </c>
      <c r="D995">
        <f>IF(C994=2,ROUND(5*1000/Constants!$B$11,0),IF(D994&gt;0,D994-1,0))</f>
        <v>100</v>
      </c>
      <c r="E995">
        <f>IF(COUNTIF($D$3:D995,2)&gt;(Constants!$B$16*(1000/150)),2,0)</f>
        <v>0</v>
      </c>
      <c r="F995">
        <f t="shared" si="15"/>
        <v>0</v>
      </c>
      <c r="G995">
        <f>IF(ABS('Signal Verification0'!AT995-'Signal Verification1'!AT995)&gt;Constants!$B$17,2,IF(H995&gt;0,1,0))</f>
        <v>2</v>
      </c>
      <c r="H995">
        <f>IF(G994=2,ROUND(Constants!$B$18*(1000/150),0),IF(H994&gt;0,H994-1,0))</f>
        <v>7</v>
      </c>
    </row>
    <row r="996" spans="1:8">
      <c r="A996">
        <v>993</v>
      </c>
      <c r="B996">
        <f>IF(SIGN('Signal Verification0'!AQ996)=SIGN('Signal Verification1'!AQ996),IF(COUNTIF(B989:B995,2)&gt;0,1,0),2)</f>
        <v>0</v>
      </c>
      <c r="C996">
        <f>IF(AND(ABS('Signal Verification0'!AG996)&gt;0,ABS('Signal Verification1'!AG996)&gt;0),IF('Signal Verification0'!AG996&gt;'Signal Verification1'!AG996,IF(ABS('Signal Verification0'!AG995)-ABS('Signal Verification1'!AG996)&gt;Constants!$B$14,IF(AND(ABS(MAX('Signal Verification0'!AG796:AG996)-'Signal Verification0'!AG996)&lt;Constants!$B$15,ABS(MIN('Signal Verification0'!AG796:AG996)-'Signal Verification0'!AG996)&lt;Constants!$B$15),2,IF(D996&gt;0,1,0)),IF(D996&gt;0,1,0)),IF(ABS('Signal Verification1'!AG995)-ABS('Signal Verification0'!AG996)&gt;Constants!$B$14,IF(AND(ABS(MAX('Signal Verification1'!AG796:AG996)-'Signal Verification1'!AG996)&lt;Constants!$B$15,ABS(MIN('Signal Verification1'!AG796:AG996)-'Signal Verification1'!AG996)&lt;Constants!$B$15),2,IF(D996&gt;0,1,0)),IF(D996&gt;0,1,0))),IF(D996&gt;0,1,0))</f>
        <v>2</v>
      </c>
      <c r="D996">
        <f>IF(C995=2,ROUND(5*1000/Constants!$B$11,0),IF(D995&gt;0,D995-1,0))</f>
        <v>100</v>
      </c>
      <c r="E996">
        <f>IF(COUNTIF($D$3:D996,2)&gt;(Constants!$B$16*(1000/150)),2,0)</f>
        <v>0</v>
      </c>
      <c r="F996">
        <f t="shared" si="15"/>
        <v>0</v>
      </c>
      <c r="G996">
        <f>IF(ABS('Signal Verification0'!AT996-'Signal Verification1'!AT996)&gt;Constants!$B$17,2,IF(H996&gt;0,1,0))</f>
        <v>2</v>
      </c>
      <c r="H996">
        <f>IF(G995=2,ROUND(Constants!$B$18*(1000/150),0),IF(H995&gt;0,H995-1,0))</f>
        <v>7</v>
      </c>
    </row>
    <row r="997" spans="1:8">
      <c r="A997">
        <v>994</v>
      </c>
      <c r="B997">
        <f>IF(SIGN('Signal Verification0'!AQ997)=SIGN('Signal Verification1'!AQ997),IF(COUNTIF(B990:B996,2)&gt;0,1,0),2)</f>
        <v>0</v>
      </c>
      <c r="C997">
        <f>IF(AND(ABS('Signal Verification0'!AG997)&gt;0,ABS('Signal Verification1'!AG997)&gt;0),IF('Signal Verification0'!AG997&gt;'Signal Verification1'!AG997,IF(ABS('Signal Verification0'!AG996)-ABS('Signal Verification1'!AG997)&gt;Constants!$B$14,IF(AND(ABS(MAX('Signal Verification0'!AG797:AG997)-'Signal Verification0'!AG997)&lt;Constants!$B$15,ABS(MIN('Signal Verification0'!AG797:AG997)-'Signal Verification0'!AG997)&lt;Constants!$B$15),2,IF(D997&gt;0,1,0)),IF(D997&gt;0,1,0)),IF(ABS('Signal Verification1'!AG996)-ABS('Signal Verification0'!AG997)&gt;Constants!$B$14,IF(AND(ABS(MAX('Signal Verification1'!AG797:AG997)-'Signal Verification1'!AG997)&lt;Constants!$B$15,ABS(MIN('Signal Verification1'!AG797:AG997)-'Signal Verification1'!AG997)&lt;Constants!$B$15),2,IF(D997&gt;0,1,0)),IF(D997&gt;0,1,0))),IF(D997&gt;0,1,0))</f>
        <v>2</v>
      </c>
      <c r="D997">
        <f>IF(C996=2,ROUND(5*1000/Constants!$B$11,0),IF(D996&gt;0,D996-1,0))</f>
        <v>100</v>
      </c>
      <c r="E997">
        <f>IF(COUNTIF($D$3:D997,2)&gt;(Constants!$B$16*(1000/150)),2,0)</f>
        <v>0</v>
      </c>
      <c r="F997">
        <f t="shared" si="15"/>
        <v>0</v>
      </c>
      <c r="G997">
        <f>IF(ABS('Signal Verification0'!AT997-'Signal Verification1'!AT997)&gt;Constants!$B$17,2,IF(H997&gt;0,1,0))</f>
        <v>2</v>
      </c>
      <c r="H997">
        <f>IF(G996=2,ROUND(Constants!$B$18*(1000/150),0),IF(H996&gt;0,H996-1,0))</f>
        <v>7</v>
      </c>
    </row>
    <row r="998" spans="1:8">
      <c r="A998">
        <v>995</v>
      </c>
      <c r="B998">
        <f>IF(SIGN('Signal Verification0'!AQ998)=SIGN('Signal Verification1'!AQ998),IF(COUNTIF(B991:B997,2)&gt;0,1,0),2)</f>
        <v>0</v>
      </c>
      <c r="C998">
        <f>IF(AND(ABS('Signal Verification0'!AG998)&gt;0,ABS('Signal Verification1'!AG998)&gt;0),IF('Signal Verification0'!AG998&gt;'Signal Verification1'!AG998,IF(ABS('Signal Verification0'!AG997)-ABS('Signal Verification1'!AG998)&gt;Constants!$B$14,IF(AND(ABS(MAX('Signal Verification0'!AG798:AG998)-'Signal Verification0'!AG998)&lt;Constants!$B$15,ABS(MIN('Signal Verification0'!AG798:AG998)-'Signal Verification0'!AG998)&lt;Constants!$B$15),2,IF(D998&gt;0,1,0)),IF(D998&gt;0,1,0)),IF(ABS('Signal Verification1'!AG997)-ABS('Signal Verification0'!AG998)&gt;Constants!$B$14,IF(AND(ABS(MAX('Signal Verification1'!AG798:AG998)-'Signal Verification1'!AG998)&lt;Constants!$B$15,ABS(MIN('Signal Verification1'!AG798:AG998)-'Signal Verification1'!AG998)&lt;Constants!$B$15),2,IF(D998&gt;0,1,0)),IF(D998&gt;0,1,0))),IF(D998&gt;0,1,0))</f>
        <v>2</v>
      </c>
      <c r="D998">
        <f>IF(C997=2,ROUND(5*1000/Constants!$B$11,0),IF(D997&gt;0,D997-1,0))</f>
        <v>100</v>
      </c>
      <c r="E998">
        <f>IF(COUNTIF($D$3:D998,2)&gt;(Constants!$B$16*(1000/150)),2,0)</f>
        <v>0</v>
      </c>
      <c r="F998">
        <f t="shared" si="15"/>
        <v>0</v>
      </c>
      <c r="G998">
        <f>IF(ABS('Signal Verification0'!AT998-'Signal Verification1'!AT998)&gt;Constants!$B$17,2,IF(H998&gt;0,1,0))</f>
        <v>2</v>
      </c>
      <c r="H998">
        <f>IF(G997=2,ROUND(Constants!$B$18*(1000/150),0),IF(H997&gt;0,H997-1,0))</f>
        <v>7</v>
      </c>
    </row>
    <row r="999" spans="1:8">
      <c r="A999">
        <v>996</v>
      </c>
      <c r="B999">
        <f>IF(SIGN('Signal Verification0'!AQ999)=SIGN('Signal Verification1'!AQ999),IF(COUNTIF(B992:B998,2)&gt;0,1,0),2)</f>
        <v>0</v>
      </c>
      <c r="C999">
        <f>IF(AND(ABS('Signal Verification0'!AG999)&gt;0,ABS('Signal Verification1'!AG999)&gt;0),IF('Signal Verification0'!AG999&gt;'Signal Verification1'!AG999,IF(ABS('Signal Verification0'!AG998)-ABS('Signal Verification1'!AG999)&gt;Constants!$B$14,IF(AND(ABS(MAX('Signal Verification0'!AG799:AG999)-'Signal Verification0'!AG999)&lt;Constants!$B$15,ABS(MIN('Signal Verification0'!AG799:AG999)-'Signal Verification0'!AG999)&lt;Constants!$B$15),2,IF(D999&gt;0,1,0)),IF(D999&gt;0,1,0)),IF(ABS('Signal Verification1'!AG998)-ABS('Signal Verification0'!AG999)&gt;Constants!$B$14,IF(AND(ABS(MAX('Signal Verification1'!AG799:AG999)-'Signal Verification1'!AG999)&lt;Constants!$B$15,ABS(MIN('Signal Verification1'!AG799:AG999)-'Signal Verification1'!AG999)&lt;Constants!$B$15),2,IF(D999&gt;0,1,0)),IF(D999&gt;0,1,0))),IF(D999&gt;0,1,0))</f>
        <v>2</v>
      </c>
      <c r="D999">
        <f>IF(C998=2,ROUND(5*1000/Constants!$B$11,0),IF(D998&gt;0,D998-1,0))</f>
        <v>100</v>
      </c>
      <c r="E999">
        <f>IF(COUNTIF($D$3:D999,2)&gt;(Constants!$B$16*(1000/150)),2,0)</f>
        <v>0</v>
      </c>
      <c r="F999">
        <f t="shared" si="15"/>
        <v>0</v>
      </c>
      <c r="G999">
        <f>IF(ABS('Signal Verification0'!AT999-'Signal Verification1'!AT999)&gt;Constants!$B$17,2,IF(H999&gt;0,1,0))</f>
        <v>2</v>
      </c>
      <c r="H999">
        <f>IF(G998=2,ROUND(Constants!$B$18*(1000/150),0),IF(H998&gt;0,H998-1,0))</f>
        <v>7</v>
      </c>
    </row>
    <row r="1000" spans="1:8">
      <c r="A1000">
        <v>997</v>
      </c>
      <c r="B1000">
        <f>IF(SIGN('Signal Verification0'!AQ1000)=SIGN('Signal Verification1'!AQ1000),IF(COUNTIF(B993:B999,2)&gt;0,1,0),2)</f>
        <v>0</v>
      </c>
      <c r="C1000">
        <f>IF(AND(ABS('Signal Verification0'!AG1000)&gt;0,ABS('Signal Verification1'!AG1000)&gt;0),IF('Signal Verification0'!AG1000&gt;'Signal Verification1'!AG1000,IF(ABS('Signal Verification0'!AG999)-ABS('Signal Verification1'!AG1000)&gt;Constants!$B$14,IF(AND(ABS(MAX('Signal Verification0'!AG800:AG1000)-'Signal Verification0'!AG1000)&lt;Constants!$B$15,ABS(MIN('Signal Verification0'!AG800:AG1000)-'Signal Verification0'!AG1000)&lt;Constants!$B$15),2,IF(D1000&gt;0,1,0)),IF(D1000&gt;0,1,0)),IF(ABS('Signal Verification1'!AG999)-ABS('Signal Verification0'!AG1000)&gt;Constants!$B$14,IF(AND(ABS(MAX('Signal Verification1'!AG800:AG1000)-'Signal Verification1'!AG1000)&lt;Constants!$B$15,ABS(MIN('Signal Verification1'!AG800:AG1000)-'Signal Verification1'!AG1000)&lt;Constants!$B$15),2,IF(D1000&gt;0,1,0)),IF(D1000&gt;0,1,0))),IF(D1000&gt;0,1,0))</f>
        <v>2</v>
      </c>
      <c r="D1000">
        <f>IF(C999=2,ROUND(5*1000/Constants!$B$11,0),IF(D999&gt;0,D999-1,0))</f>
        <v>100</v>
      </c>
      <c r="E1000">
        <f>IF(COUNTIF($D$3:D1000,2)&gt;(Constants!$B$16*(1000/150)),2,0)</f>
        <v>0</v>
      </c>
      <c r="F1000">
        <f t="shared" si="15"/>
        <v>0</v>
      </c>
      <c r="G1000">
        <f>IF(ABS('Signal Verification0'!AT1000-'Signal Verification1'!AT1000)&gt;Constants!$B$17,2,IF(H1000&gt;0,1,0))</f>
        <v>2</v>
      </c>
      <c r="H1000">
        <f>IF(G999=2,ROUND(Constants!$B$18*(1000/150),0),IF(H999&gt;0,H999-1,0))</f>
        <v>7</v>
      </c>
    </row>
    <row r="1001" spans="1:8">
      <c r="A1001">
        <v>998</v>
      </c>
      <c r="B1001">
        <f>IF(SIGN('Signal Verification0'!AQ1001)=SIGN('Signal Verification1'!AQ1001),IF(COUNTIF(B994:B1000,2)&gt;0,1,0),2)</f>
        <v>0</v>
      </c>
      <c r="C1001">
        <f>IF(AND(ABS('Signal Verification0'!AG1001)&gt;0,ABS('Signal Verification1'!AG1001)&gt;0),IF('Signal Verification0'!AG1001&gt;'Signal Verification1'!AG1001,IF(ABS('Signal Verification0'!AG1000)-ABS('Signal Verification1'!AG1001)&gt;Constants!$B$14,IF(AND(ABS(MAX('Signal Verification0'!AG801:AG1001)-'Signal Verification0'!AG1001)&lt;Constants!$B$15,ABS(MIN('Signal Verification0'!AG801:AG1001)-'Signal Verification0'!AG1001)&lt;Constants!$B$15),2,IF(D1001&gt;0,1,0)),IF(D1001&gt;0,1,0)),IF(ABS('Signal Verification1'!AG1000)-ABS('Signal Verification0'!AG1001)&gt;Constants!$B$14,IF(AND(ABS(MAX('Signal Verification1'!AG801:AG1001)-'Signal Verification1'!AG1001)&lt;Constants!$B$15,ABS(MIN('Signal Verification1'!AG801:AG1001)-'Signal Verification1'!AG1001)&lt;Constants!$B$15),2,IF(D1001&gt;0,1,0)),IF(D1001&gt;0,1,0))),IF(D1001&gt;0,1,0))</f>
        <v>2</v>
      </c>
      <c r="D1001">
        <f>IF(C1000=2,ROUND(5*1000/Constants!$B$11,0),IF(D1000&gt;0,D1000-1,0))</f>
        <v>100</v>
      </c>
      <c r="E1001">
        <f>IF(COUNTIF($D$3:D1001,2)&gt;(Constants!$B$16*(1000/150)),2,0)</f>
        <v>0</v>
      </c>
      <c r="F1001">
        <f t="shared" si="15"/>
        <v>0</v>
      </c>
      <c r="G1001">
        <f>IF(ABS('Signal Verification0'!AT1001-'Signal Verification1'!AT1001)&gt;Constants!$B$17,2,IF(H1001&gt;0,1,0))</f>
        <v>2</v>
      </c>
      <c r="H1001">
        <f>IF(G1000=2,ROUND(Constants!$B$18*(1000/150),0),IF(H1000&gt;0,H1000-1,0))</f>
        <v>7</v>
      </c>
    </row>
    <row r="1002" spans="1:8">
      <c r="A1002">
        <v>999</v>
      </c>
      <c r="B1002">
        <f>IF(SIGN('Signal Verification0'!AQ1002)=SIGN('Signal Verification1'!AQ1002),IF(COUNTIF(B995:B1001,2)&gt;0,1,0),2)</f>
        <v>0</v>
      </c>
      <c r="C1002">
        <f>IF(AND(ABS('Signal Verification0'!AG1002)&gt;0,ABS('Signal Verification1'!AG1002)&gt;0),IF('Signal Verification0'!AG1002&gt;'Signal Verification1'!AG1002,IF(ABS('Signal Verification0'!AG1001)-ABS('Signal Verification1'!AG1002)&gt;Constants!$B$14,IF(AND(ABS(MAX('Signal Verification0'!AG802:AG1002)-'Signal Verification0'!AG1002)&lt;Constants!$B$15,ABS(MIN('Signal Verification0'!AG802:AG1002)-'Signal Verification0'!AG1002)&lt;Constants!$B$15),2,IF(D1002&gt;0,1,0)),IF(D1002&gt;0,1,0)),IF(ABS('Signal Verification1'!AG1001)-ABS('Signal Verification0'!AG1002)&gt;Constants!$B$14,IF(AND(ABS(MAX('Signal Verification1'!AG802:AG1002)-'Signal Verification1'!AG1002)&lt;Constants!$B$15,ABS(MIN('Signal Verification1'!AG802:AG1002)-'Signal Verification1'!AG1002)&lt;Constants!$B$15),2,IF(D1002&gt;0,1,0)),IF(D1002&gt;0,1,0))),IF(D1002&gt;0,1,0))</f>
        <v>2</v>
      </c>
      <c r="D1002">
        <f>IF(C1001=2,ROUND(5*1000/Constants!$B$11,0),IF(D1001&gt;0,D1001-1,0))</f>
        <v>100</v>
      </c>
      <c r="E1002">
        <f>IF(COUNTIF($D$3:D1002,2)&gt;(Constants!$B$16*(1000/150)),2,0)</f>
        <v>0</v>
      </c>
      <c r="F1002">
        <f t="shared" si="15"/>
        <v>0</v>
      </c>
      <c r="G1002">
        <f>IF(ABS('Signal Verification0'!AT1002-'Signal Verification1'!AT1002)&gt;Constants!$B$17,2,IF(H1002&gt;0,1,0))</f>
        <v>2</v>
      </c>
      <c r="H1002">
        <f>IF(G1001=2,ROUND(Constants!$B$18*(1000/150),0),IF(H1001&gt;0,H1001-1,0))</f>
        <v>7</v>
      </c>
    </row>
    <row r="1003" spans="1:8">
      <c r="A1003">
        <v>1000</v>
      </c>
      <c r="B1003">
        <f>IF(SIGN('Signal Verification0'!AQ1003)=SIGN('Signal Verification1'!AQ1003),IF(COUNTIF(B996:B1002,2)&gt;0,1,0),2)</f>
        <v>0</v>
      </c>
      <c r="C1003">
        <f>IF(AND(ABS('Signal Verification0'!AG1003)&gt;0,ABS('Signal Verification1'!AG1003)&gt;0),IF('Signal Verification0'!AG1003&gt;'Signal Verification1'!AG1003,IF(ABS('Signal Verification0'!AG1002)-ABS('Signal Verification1'!AG1003)&gt;Constants!$B$14,IF(AND(ABS(MAX('Signal Verification0'!AG803:AG1003)-'Signal Verification0'!AG1003)&lt;Constants!$B$15,ABS(MIN('Signal Verification0'!AG803:AG1003)-'Signal Verification0'!AG1003)&lt;Constants!$B$15),2,IF(D1003&gt;0,1,0)),IF(D1003&gt;0,1,0)),IF(ABS('Signal Verification1'!AG1002)-ABS('Signal Verification0'!AG1003)&gt;Constants!$B$14,IF(AND(ABS(MAX('Signal Verification1'!AG803:AG1003)-'Signal Verification1'!AG1003)&lt;Constants!$B$15,ABS(MIN('Signal Verification1'!AG803:AG1003)-'Signal Verification1'!AG1003)&lt;Constants!$B$15),2,IF(D1003&gt;0,1,0)),IF(D1003&gt;0,1,0))),IF(D1003&gt;0,1,0))</f>
        <v>1</v>
      </c>
      <c r="D1003">
        <f>IF(C1002=2,ROUND(5*1000/Constants!$B$11,0),IF(D1002&gt;0,D1002-1,0))</f>
        <v>100</v>
      </c>
      <c r="E1003">
        <f>IF(COUNTIF($D$3:D1003,2)&gt;(Constants!$B$16*(1000/150)),2,0)</f>
        <v>0</v>
      </c>
      <c r="F1003">
        <f t="shared" si="15"/>
        <v>0</v>
      </c>
      <c r="G1003">
        <f>IF(ABS('Signal Verification0'!AT1003-'Signal Verification1'!AT1003)&gt;Constants!$B$17,2,IF(H1003&gt;0,1,0))</f>
        <v>1</v>
      </c>
      <c r="H1003">
        <f>IF(G1002=2,ROUND(Constants!$B$18*(1000/150),0),IF(H1002&gt;0,H1002-1,0))</f>
        <v>7</v>
      </c>
    </row>
    <row r="1004" spans="1:8">
      <c r="A1004">
        <v>1001</v>
      </c>
      <c r="B1004">
        <f>IF(SIGN('Signal Verification0'!AQ1004)=SIGN('Signal Verification1'!AQ1004),IF(COUNTIF(B997:B1003,2)&gt;0,1,0),2)</f>
        <v>0</v>
      </c>
      <c r="C1004">
        <f>IF(AND(ABS('Signal Verification0'!AG1004)&gt;0,ABS('Signal Verification1'!AG1004)&gt;0),IF('Signal Verification0'!AG1004&gt;'Signal Verification1'!AG1004,IF(ABS('Signal Verification0'!AG1003)-ABS('Signal Verification1'!AG1004)&gt;Constants!$B$14,IF(AND(ABS(MAX('Signal Verification0'!AG804:AG1004)-'Signal Verification0'!AG1004)&lt;Constants!$B$15,ABS(MIN('Signal Verification0'!AG804:AG1004)-'Signal Verification0'!AG1004)&lt;Constants!$B$15),2,IF(D1004&gt;0,1,0)),IF(D1004&gt;0,1,0)),IF(ABS('Signal Verification1'!AG1003)-ABS('Signal Verification0'!AG1004)&gt;Constants!$B$14,IF(AND(ABS(MAX('Signal Verification1'!AG804:AG1004)-'Signal Verification1'!AG1004)&lt;Constants!$B$15,ABS(MIN('Signal Verification1'!AG804:AG1004)-'Signal Verification1'!AG1004)&lt;Constants!$B$15),2,IF(D1004&gt;0,1,0)),IF(D1004&gt;0,1,0))),IF(D1004&gt;0,1,0))</f>
        <v>1</v>
      </c>
      <c r="D1004">
        <f>IF(C1003=2,ROUND(5*1000/Constants!$B$11,0),IF(D1003&gt;0,D1003-1,0))</f>
        <v>99</v>
      </c>
      <c r="E1004">
        <f>IF(COUNTIF($D$3:D1004,2)&gt;(Constants!$B$16*(1000/150)),2,0)</f>
        <v>0</v>
      </c>
      <c r="F1004">
        <f t="shared" si="15"/>
        <v>0</v>
      </c>
      <c r="G1004">
        <f>IF(ABS('Signal Verification0'!AT1004-'Signal Verification1'!AT1004)&gt;Constants!$B$17,2,IF(H1004&gt;0,1,0))</f>
        <v>1</v>
      </c>
      <c r="H1004">
        <f>IF(G1003=2,ROUND(Constants!$B$18*(1000/150),0),IF(H1003&gt;0,H1003-1,0))</f>
        <v>6</v>
      </c>
    </row>
    <row r="1005" spans="1:8">
      <c r="A1005">
        <v>1002</v>
      </c>
      <c r="B1005">
        <f>IF(SIGN('Signal Verification0'!AQ1005)=SIGN('Signal Verification1'!AQ1005),IF(COUNTIF(B998:B1004,2)&gt;0,1,0),2)</f>
        <v>0</v>
      </c>
      <c r="C1005">
        <f>IF(AND(ABS('Signal Verification0'!AG1005)&gt;0,ABS('Signal Verification1'!AG1005)&gt;0),IF('Signal Verification0'!AG1005&gt;'Signal Verification1'!AG1005,IF(ABS('Signal Verification0'!AG1004)-ABS('Signal Verification1'!AG1005)&gt;Constants!$B$14,IF(AND(ABS(MAX('Signal Verification0'!AG805:AG1005)-'Signal Verification0'!AG1005)&lt;Constants!$B$15,ABS(MIN('Signal Verification0'!AG805:AG1005)-'Signal Verification0'!AG1005)&lt;Constants!$B$15),2,IF(D1005&gt;0,1,0)),IF(D1005&gt;0,1,0)),IF(ABS('Signal Verification1'!AG1004)-ABS('Signal Verification0'!AG1005)&gt;Constants!$B$14,IF(AND(ABS(MAX('Signal Verification1'!AG805:AG1005)-'Signal Verification1'!AG1005)&lt;Constants!$B$15,ABS(MIN('Signal Verification1'!AG805:AG1005)-'Signal Verification1'!AG1005)&lt;Constants!$B$15),2,IF(D1005&gt;0,1,0)),IF(D1005&gt;0,1,0))),IF(D1005&gt;0,1,0))</f>
        <v>1</v>
      </c>
      <c r="D1005">
        <f>IF(C1004=2,ROUND(5*1000/Constants!$B$11,0),IF(D1004&gt;0,D1004-1,0))</f>
        <v>98</v>
      </c>
      <c r="E1005">
        <f>IF(COUNTIF($D$3:D1005,2)&gt;(Constants!$B$16*(1000/150)),2,0)</f>
        <v>0</v>
      </c>
      <c r="F1005">
        <f t="shared" si="15"/>
        <v>0</v>
      </c>
      <c r="G1005">
        <f>IF(ABS('Signal Verification0'!AT1005-'Signal Verification1'!AT1005)&gt;Constants!$B$17,2,IF(H1005&gt;0,1,0))</f>
        <v>1</v>
      </c>
      <c r="H1005">
        <f>IF(G1004=2,ROUND(Constants!$B$18*(1000/150),0),IF(H1004&gt;0,H1004-1,0))</f>
        <v>5</v>
      </c>
    </row>
    <row r="1006" spans="1:8">
      <c r="A1006">
        <v>1003</v>
      </c>
      <c r="B1006">
        <f>IF(SIGN('Signal Verification0'!AQ1006)=SIGN('Signal Verification1'!AQ1006),IF(COUNTIF(B999:B1005,2)&gt;0,1,0),2)</f>
        <v>0</v>
      </c>
      <c r="C1006">
        <f>IF(AND(ABS('Signal Verification0'!AG1006)&gt;0,ABS('Signal Verification1'!AG1006)&gt;0),IF('Signal Verification0'!AG1006&gt;'Signal Verification1'!AG1006,IF(ABS('Signal Verification0'!AG1005)-ABS('Signal Verification1'!AG1006)&gt;Constants!$B$14,IF(AND(ABS(MAX('Signal Verification0'!AG806:AG1006)-'Signal Verification0'!AG1006)&lt;Constants!$B$15,ABS(MIN('Signal Verification0'!AG806:AG1006)-'Signal Verification0'!AG1006)&lt;Constants!$B$15),2,IF(D1006&gt;0,1,0)),IF(D1006&gt;0,1,0)),IF(ABS('Signal Verification1'!AG1005)-ABS('Signal Verification0'!AG1006)&gt;Constants!$B$14,IF(AND(ABS(MAX('Signal Verification1'!AG806:AG1006)-'Signal Verification1'!AG1006)&lt;Constants!$B$15,ABS(MIN('Signal Verification1'!AG806:AG1006)-'Signal Verification1'!AG1006)&lt;Constants!$B$15),2,IF(D1006&gt;0,1,0)),IF(D1006&gt;0,1,0))),IF(D1006&gt;0,1,0))</f>
        <v>1</v>
      </c>
      <c r="D1006">
        <f>IF(C1005=2,ROUND(5*1000/Constants!$B$11,0),IF(D1005&gt;0,D1005-1,0))</f>
        <v>97</v>
      </c>
      <c r="E1006">
        <f>IF(COUNTIF($D$3:D1006,2)&gt;(Constants!$B$16*(1000/150)),2,0)</f>
        <v>0</v>
      </c>
      <c r="F1006">
        <f t="shared" si="15"/>
        <v>0</v>
      </c>
      <c r="G1006">
        <f>IF(ABS('Signal Verification0'!AT1006-'Signal Verification1'!AT1006)&gt;Constants!$B$17,2,IF(H1006&gt;0,1,0))</f>
        <v>1</v>
      </c>
      <c r="H1006">
        <f>IF(G1005=2,ROUND(Constants!$B$18*(1000/150),0),IF(H1005&gt;0,H1005-1,0))</f>
        <v>4</v>
      </c>
    </row>
    <row r="1007" spans="1:8">
      <c r="A1007">
        <v>1004</v>
      </c>
      <c r="B1007">
        <f>IF(SIGN('Signal Verification0'!AQ1007)=SIGN('Signal Verification1'!AQ1007),IF(COUNTIF(B1000:B1006,2)&gt;0,1,0),2)</f>
        <v>0</v>
      </c>
      <c r="C1007">
        <f>IF(AND(ABS('Signal Verification0'!AG1007)&gt;0,ABS('Signal Verification1'!AG1007)&gt;0),IF('Signal Verification0'!AG1007&gt;'Signal Verification1'!AG1007,IF(ABS('Signal Verification0'!AG1006)-ABS('Signal Verification1'!AG1007)&gt;Constants!$B$14,IF(AND(ABS(MAX('Signal Verification0'!AG807:AG1007)-'Signal Verification0'!AG1007)&lt;Constants!$B$15,ABS(MIN('Signal Verification0'!AG807:AG1007)-'Signal Verification0'!AG1007)&lt;Constants!$B$15),2,IF(D1007&gt;0,1,0)),IF(D1007&gt;0,1,0)),IF(ABS('Signal Verification1'!AG1006)-ABS('Signal Verification0'!AG1007)&gt;Constants!$B$14,IF(AND(ABS(MAX('Signal Verification1'!AG807:AG1007)-'Signal Verification1'!AG1007)&lt;Constants!$B$15,ABS(MIN('Signal Verification1'!AG807:AG1007)-'Signal Verification1'!AG1007)&lt;Constants!$B$15),2,IF(D1007&gt;0,1,0)),IF(D1007&gt;0,1,0))),IF(D1007&gt;0,1,0))</f>
        <v>1</v>
      </c>
      <c r="D1007">
        <f>IF(C1006=2,ROUND(5*1000/Constants!$B$11,0),IF(D1006&gt;0,D1006-1,0))</f>
        <v>96</v>
      </c>
      <c r="E1007">
        <f>IF(COUNTIF($D$3:D1007,2)&gt;(Constants!$B$16*(1000/150)),2,0)</f>
        <v>0</v>
      </c>
      <c r="F1007">
        <f t="shared" si="15"/>
        <v>0</v>
      </c>
      <c r="G1007">
        <f>IF(ABS('Signal Verification0'!AT1007-'Signal Verification1'!AT1007)&gt;Constants!$B$17,2,IF(H1007&gt;0,1,0))</f>
        <v>1</v>
      </c>
      <c r="H1007">
        <f>IF(G1006=2,ROUND(Constants!$B$18*(1000/150),0),IF(H1006&gt;0,H1006-1,0))</f>
        <v>3</v>
      </c>
    </row>
    <row r="1008" spans="1:8">
      <c r="A1008">
        <v>1005</v>
      </c>
      <c r="B1008">
        <f>IF(SIGN('Signal Verification0'!AQ1008)=SIGN('Signal Verification1'!AQ1008),IF(COUNTIF(B1001:B1007,2)&gt;0,1,0),2)</f>
        <v>0</v>
      </c>
      <c r="C1008">
        <f>IF(AND(ABS('Signal Verification0'!AG1008)&gt;0,ABS('Signal Verification1'!AG1008)&gt;0),IF('Signal Verification0'!AG1008&gt;'Signal Verification1'!AG1008,IF(ABS('Signal Verification0'!AG1007)-ABS('Signal Verification1'!AG1008)&gt;Constants!$B$14,IF(AND(ABS(MAX('Signal Verification0'!AG808:AG1008)-'Signal Verification0'!AG1008)&lt;Constants!$B$15,ABS(MIN('Signal Verification0'!AG808:AG1008)-'Signal Verification0'!AG1008)&lt;Constants!$B$15),2,IF(D1008&gt;0,1,0)),IF(D1008&gt;0,1,0)),IF(ABS('Signal Verification1'!AG1007)-ABS('Signal Verification0'!AG1008)&gt;Constants!$B$14,IF(AND(ABS(MAX('Signal Verification1'!AG808:AG1008)-'Signal Verification1'!AG1008)&lt;Constants!$B$15,ABS(MIN('Signal Verification1'!AG808:AG1008)-'Signal Verification1'!AG1008)&lt;Constants!$B$15),2,IF(D1008&gt;0,1,0)),IF(D1008&gt;0,1,0))),IF(D1008&gt;0,1,0))</f>
        <v>1</v>
      </c>
      <c r="D1008">
        <f>IF(C1007=2,ROUND(5*1000/Constants!$B$11,0),IF(D1007&gt;0,D1007-1,0))</f>
        <v>95</v>
      </c>
      <c r="E1008">
        <f>IF(COUNTIF($D$3:D1008,2)&gt;(Constants!$B$16*(1000/150)),2,0)</f>
        <v>0</v>
      </c>
      <c r="F1008">
        <f t="shared" si="15"/>
        <v>0</v>
      </c>
      <c r="G1008">
        <f>IF(ABS('Signal Verification0'!AT1008-'Signal Verification1'!AT1008)&gt;Constants!$B$17,2,IF(H1008&gt;0,1,0))</f>
        <v>1</v>
      </c>
      <c r="H1008">
        <f>IF(G1007=2,ROUND(Constants!$B$18*(1000/150),0),IF(H1007&gt;0,H1007-1,0))</f>
        <v>2</v>
      </c>
    </row>
    <row r="1009" spans="1:8">
      <c r="A1009">
        <v>1006</v>
      </c>
      <c r="B1009">
        <f>IF(SIGN('Signal Verification0'!AQ1009)=SIGN('Signal Verification1'!AQ1009),IF(COUNTIF(B1002:B1008,2)&gt;0,1,0),2)</f>
        <v>0</v>
      </c>
      <c r="C1009">
        <f>IF(AND(ABS('Signal Verification0'!AG1009)&gt;0,ABS('Signal Verification1'!AG1009)&gt;0),IF('Signal Verification0'!AG1009&gt;'Signal Verification1'!AG1009,IF(ABS('Signal Verification0'!AG1008)-ABS('Signal Verification1'!AG1009)&gt;Constants!$B$14,IF(AND(ABS(MAX('Signal Verification0'!AG809:AG1009)-'Signal Verification0'!AG1009)&lt;Constants!$B$15,ABS(MIN('Signal Verification0'!AG809:AG1009)-'Signal Verification0'!AG1009)&lt;Constants!$B$15),2,IF(D1009&gt;0,1,0)),IF(D1009&gt;0,1,0)),IF(ABS('Signal Verification1'!AG1008)-ABS('Signal Verification0'!AG1009)&gt;Constants!$B$14,IF(AND(ABS(MAX('Signal Verification1'!AG809:AG1009)-'Signal Verification1'!AG1009)&lt;Constants!$B$15,ABS(MIN('Signal Verification1'!AG809:AG1009)-'Signal Verification1'!AG1009)&lt;Constants!$B$15),2,IF(D1009&gt;0,1,0)),IF(D1009&gt;0,1,0))),IF(D1009&gt;0,1,0))</f>
        <v>1</v>
      </c>
      <c r="D1009">
        <f>IF(C1008=2,ROUND(5*1000/Constants!$B$11,0),IF(D1008&gt;0,D1008-1,0))</f>
        <v>94</v>
      </c>
      <c r="E1009">
        <f>IF(COUNTIF($D$3:D1009,2)&gt;(Constants!$B$16*(1000/150)),2,0)</f>
        <v>0</v>
      </c>
      <c r="F1009">
        <f t="shared" si="15"/>
        <v>0</v>
      </c>
      <c r="G1009">
        <f>IF(ABS('Signal Verification0'!AT1009-'Signal Verification1'!AT1009)&gt;Constants!$B$17,2,IF(H1009&gt;0,1,0))</f>
        <v>1</v>
      </c>
      <c r="H1009">
        <f>IF(G1008=2,ROUND(Constants!$B$18*(1000/150),0),IF(H1008&gt;0,H1008-1,0))</f>
        <v>1</v>
      </c>
    </row>
    <row r="1010" spans="1:8">
      <c r="A1010">
        <v>1007</v>
      </c>
      <c r="B1010">
        <f>IF(SIGN('Signal Verification0'!AQ1010)=SIGN('Signal Verification1'!AQ1010),IF(COUNTIF(B1003:B1009,2)&gt;0,1,0),2)</f>
        <v>0</v>
      </c>
      <c r="C1010">
        <f>IF(AND(ABS('Signal Verification0'!AG1010)&gt;0,ABS('Signal Verification1'!AG1010)&gt;0),IF('Signal Verification0'!AG1010&gt;'Signal Verification1'!AG1010,IF(ABS('Signal Verification0'!AG1009)-ABS('Signal Verification1'!AG1010)&gt;Constants!$B$14,IF(AND(ABS(MAX('Signal Verification0'!AG810:AG1010)-'Signal Verification0'!AG1010)&lt;Constants!$B$15,ABS(MIN('Signal Verification0'!AG810:AG1010)-'Signal Verification0'!AG1010)&lt;Constants!$B$15),2,IF(D1010&gt;0,1,0)),IF(D1010&gt;0,1,0)),IF(ABS('Signal Verification1'!AG1009)-ABS('Signal Verification0'!AG1010)&gt;Constants!$B$14,IF(AND(ABS(MAX('Signal Verification1'!AG810:AG1010)-'Signal Verification1'!AG1010)&lt;Constants!$B$15,ABS(MIN('Signal Verification1'!AG810:AG1010)-'Signal Verification1'!AG1010)&lt;Constants!$B$15),2,IF(D1010&gt;0,1,0)),IF(D1010&gt;0,1,0))),IF(D1010&gt;0,1,0))</f>
        <v>1</v>
      </c>
      <c r="D1010">
        <f>IF(C1009=2,ROUND(5*1000/Constants!$B$11,0),IF(D1009&gt;0,D1009-1,0))</f>
        <v>93</v>
      </c>
      <c r="E1010">
        <f>IF(COUNTIF($D$3:D1010,2)&gt;(Constants!$B$16*(1000/150)),2,0)</f>
        <v>0</v>
      </c>
      <c r="F1010">
        <f t="shared" si="15"/>
        <v>0</v>
      </c>
      <c r="G1010">
        <f>IF(ABS('Signal Verification0'!AT1010-'Signal Verification1'!AT1010)&gt;Constants!$B$17,2,IF(H1010&gt;0,1,0))</f>
        <v>0</v>
      </c>
      <c r="H1010">
        <f>IF(G1009=2,ROUND(Constants!$B$18*(1000/150),0),IF(H1009&gt;0,H1009-1,0))</f>
        <v>0</v>
      </c>
    </row>
    <row r="1011" spans="1:8">
      <c r="A1011">
        <v>1008</v>
      </c>
      <c r="B1011">
        <f>IF(SIGN('Signal Verification0'!AQ1011)=SIGN('Signal Verification1'!AQ1011),IF(COUNTIF(B1004:B1010,2)&gt;0,1,0),2)</f>
        <v>0</v>
      </c>
      <c r="C1011">
        <f>IF(AND(ABS('Signal Verification0'!AG1011)&gt;0,ABS('Signal Verification1'!AG1011)&gt;0),IF('Signal Verification0'!AG1011&gt;'Signal Verification1'!AG1011,IF(ABS('Signal Verification0'!AG1010)-ABS('Signal Verification1'!AG1011)&gt;Constants!$B$14,IF(AND(ABS(MAX('Signal Verification0'!AG811:AG1011)-'Signal Verification0'!AG1011)&lt;Constants!$B$15,ABS(MIN('Signal Verification0'!AG811:AG1011)-'Signal Verification0'!AG1011)&lt;Constants!$B$15),2,IF(D1011&gt;0,1,0)),IF(D1011&gt;0,1,0)),IF(ABS('Signal Verification1'!AG1010)-ABS('Signal Verification0'!AG1011)&gt;Constants!$B$14,IF(AND(ABS(MAX('Signal Verification1'!AG811:AG1011)-'Signal Verification1'!AG1011)&lt;Constants!$B$15,ABS(MIN('Signal Verification1'!AG811:AG1011)-'Signal Verification1'!AG1011)&lt;Constants!$B$15),2,IF(D1011&gt;0,1,0)),IF(D1011&gt;0,1,0))),IF(D1011&gt;0,1,0))</f>
        <v>1</v>
      </c>
      <c r="D1011">
        <f>IF(C1010=2,ROUND(5*1000/Constants!$B$11,0),IF(D1010&gt;0,D1010-1,0))</f>
        <v>92</v>
      </c>
      <c r="E1011">
        <f>IF(COUNTIF($D$3:D1011,2)&gt;(Constants!$B$16*(1000/150)),2,0)</f>
        <v>0</v>
      </c>
      <c r="F1011">
        <f t="shared" si="15"/>
        <v>0</v>
      </c>
      <c r="G1011">
        <f>IF(ABS('Signal Verification0'!AT1011-'Signal Verification1'!AT1011)&gt;Constants!$B$17,2,IF(H1011&gt;0,1,0))</f>
        <v>0</v>
      </c>
      <c r="H1011">
        <f>IF(G1010=2,ROUND(Constants!$B$18*(1000/150),0),IF(H1010&gt;0,H1010-1,0))</f>
        <v>0</v>
      </c>
    </row>
    <row r="1012" spans="1:8">
      <c r="A1012">
        <v>1009</v>
      </c>
      <c r="B1012">
        <f>IF(SIGN('Signal Verification0'!AQ1012)=SIGN('Signal Verification1'!AQ1012),IF(COUNTIF(B1005:B1011,2)&gt;0,1,0),2)</f>
        <v>0</v>
      </c>
      <c r="C1012">
        <f>IF(AND(ABS('Signal Verification0'!AG1012)&gt;0,ABS('Signal Verification1'!AG1012)&gt;0),IF('Signal Verification0'!AG1012&gt;'Signal Verification1'!AG1012,IF(ABS('Signal Verification0'!AG1011)-ABS('Signal Verification1'!AG1012)&gt;Constants!$B$14,IF(AND(ABS(MAX('Signal Verification0'!AG812:AG1012)-'Signal Verification0'!AG1012)&lt;Constants!$B$15,ABS(MIN('Signal Verification0'!AG812:AG1012)-'Signal Verification0'!AG1012)&lt;Constants!$B$15),2,IF(D1012&gt;0,1,0)),IF(D1012&gt;0,1,0)),IF(ABS('Signal Verification1'!AG1011)-ABS('Signal Verification0'!AG1012)&gt;Constants!$B$14,IF(AND(ABS(MAX('Signal Verification1'!AG812:AG1012)-'Signal Verification1'!AG1012)&lt;Constants!$B$15,ABS(MIN('Signal Verification1'!AG812:AG1012)-'Signal Verification1'!AG1012)&lt;Constants!$B$15),2,IF(D1012&gt;0,1,0)),IF(D1012&gt;0,1,0))),IF(D1012&gt;0,1,0))</f>
        <v>1</v>
      </c>
      <c r="D1012">
        <f>IF(C1011=2,ROUND(5*1000/Constants!$B$11,0),IF(D1011&gt;0,D1011-1,0))</f>
        <v>91</v>
      </c>
      <c r="E1012">
        <f>IF(COUNTIF($D$3:D1012,2)&gt;(Constants!$B$16*(1000/150)),2,0)</f>
        <v>0</v>
      </c>
      <c r="F1012">
        <f t="shared" si="15"/>
        <v>0</v>
      </c>
      <c r="G1012">
        <f>IF(ABS('Signal Verification0'!AT1012-'Signal Verification1'!AT1012)&gt;Constants!$B$17,2,IF(H1012&gt;0,1,0))</f>
        <v>0</v>
      </c>
      <c r="H1012">
        <f>IF(G1011=2,ROUND(Constants!$B$18*(1000/150),0),IF(H1011&gt;0,H1011-1,0))</f>
        <v>0</v>
      </c>
    </row>
    <row r="1013" spans="1:8">
      <c r="A1013">
        <v>1010</v>
      </c>
      <c r="B1013">
        <f>IF(SIGN('Signal Verification0'!AQ1013)=SIGN('Signal Verification1'!AQ1013),IF(COUNTIF(B1006:B1012,2)&gt;0,1,0),2)</f>
        <v>0</v>
      </c>
      <c r="C1013">
        <f>IF(AND(ABS('Signal Verification0'!AG1013)&gt;0,ABS('Signal Verification1'!AG1013)&gt;0),IF('Signal Verification0'!AG1013&gt;'Signal Verification1'!AG1013,IF(ABS('Signal Verification0'!AG1012)-ABS('Signal Verification1'!AG1013)&gt;Constants!$B$14,IF(AND(ABS(MAX('Signal Verification0'!AG813:AG1013)-'Signal Verification0'!AG1013)&lt;Constants!$B$15,ABS(MIN('Signal Verification0'!AG813:AG1013)-'Signal Verification0'!AG1013)&lt;Constants!$B$15),2,IF(D1013&gt;0,1,0)),IF(D1013&gt;0,1,0)),IF(ABS('Signal Verification1'!AG1012)-ABS('Signal Verification0'!AG1013)&gt;Constants!$B$14,IF(AND(ABS(MAX('Signal Verification1'!AG813:AG1013)-'Signal Verification1'!AG1013)&lt;Constants!$B$15,ABS(MIN('Signal Verification1'!AG813:AG1013)-'Signal Verification1'!AG1013)&lt;Constants!$B$15),2,IF(D1013&gt;0,1,0)),IF(D1013&gt;0,1,0))),IF(D1013&gt;0,1,0))</f>
        <v>1</v>
      </c>
      <c r="D1013">
        <f>IF(C1012=2,ROUND(5*1000/Constants!$B$11,0),IF(D1012&gt;0,D1012-1,0))</f>
        <v>90</v>
      </c>
      <c r="E1013">
        <f>IF(COUNTIF($D$3:D1013,2)&gt;(Constants!$B$16*(1000/150)),2,0)</f>
        <v>0</v>
      </c>
      <c r="F1013">
        <f t="shared" si="15"/>
        <v>0</v>
      </c>
      <c r="G1013">
        <f>IF(ABS('Signal Verification0'!AT1013-'Signal Verification1'!AT1013)&gt;Constants!$B$17,2,IF(H1013&gt;0,1,0))</f>
        <v>0</v>
      </c>
      <c r="H1013">
        <f>IF(G1012=2,ROUND(Constants!$B$18*(1000/150),0),IF(H1012&gt;0,H1012-1,0))</f>
        <v>0</v>
      </c>
    </row>
    <row r="1014" spans="1:8">
      <c r="A1014">
        <v>1011</v>
      </c>
      <c r="B1014">
        <f>IF(SIGN('Signal Verification0'!AQ1014)=SIGN('Signal Verification1'!AQ1014),IF(COUNTIF(B1007:B1013,2)&gt;0,1,0),2)</f>
        <v>0</v>
      </c>
      <c r="C1014">
        <f>IF(AND(ABS('Signal Verification0'!AG1014)&gt;0,ABS('Signal Verification1'!AG1014)&gt;0),IF('Signal Verification0'!AG1014&gt;'Signal Verification1'!AG1014,IF(ABS('Signal Verification0'!AG1013)-ABS('Signal Verification1'!AG1014)&gt;Constants!$B$14,IF(AND(ABS(MAX('Signal Verification0'!AG814:AG1014)-'Signal Verification0'!AG1014)&lt;Constants!$B$15,ABS(MIN('Signal Verification0'!AG814:AG1014)-'Signal Verification0'!AG1014)&lt;Constants!$B$15),2,IF(D1014&gt;0,1,0)),IF(D1014&gt;0,1,0)),IF(ABS('Signal Verification1'!AG1013)-ABS('Signal Verification0'!AG1014)&gt;Constants!$B$14,IF(AND(ABS(MAX('Signal Verification1'!AG814:AG1014)-'Signal Verification1'!AG1014)&lt;Constants!$B$15,ABS(MIN('Signal Verification1'!AG814:AG1014)-'Signal Verification1'!AG1014)&lt;Constants!$B$15),2,IF(D1014&gt;0,1,0)),IF(D1014&gt;0,1,0))),IF(D1014&gt;0,1,0))</f>
        <v>1</v>
      </c>
      <c r="D1014">
        <f>IF(C1013=2,ROUND(5*1000/Constants!$B$11,0),IF(D1013&gt;0,D1013-1,0))</f>
        <v>89</v>
      </c>
      <c r="E1014">
        <f>IF(COUNTIF($D$3:D1014,2)&gt;(Constants!$B$16*(1000/150)),2,0)</f>
        <v>0</v>
      </c>
      <c r="F1014">
        <f t="shared" si="15"/>
        <v>0</v>
      </c>
      <c r="G1014">
        <f>IF(ABS('Signal Verification0'!AT1014-'Signal Verification1'!AT1014)&gt;Constants!$B$17,2,IF(H1014&gt;0,1,0))</f>
        <v>0</v>
      </c>
      <c r="H1014">
        <f>IF(G1013=2,ROUND(Constants!$B$18*(1000/150),0),IF(H1013&gt;0,H1013-1,0))</f>
        <v>0</v>
      </c>
    </row>
    <row r="1015" spans="1:8">
      <c r="A1015">
        <v>1012</v>
      </c>
      <c r="B1015">
        <f>IF(SIGN('Signal Verification0'!AQ1015)=SIGN('Signal Verification1'!AQ1015),IF(COUNTIF(B1008:B1014,2)&gt;0,1,0),2)</f>
        <v>0</v>
      </c>
      <c r="C1015">
        <f>IF(AND(ABS('Signal Verification0'!AG1015)&gt;0,ABS('Signal Verification1'!AG1015)&gt;0),IF('Signal Verification0'!AG1015&gt;'Signal Verification1'!AG1015,IF(ABS('Signal Verification0'!AG1014)-ABS('Signal Verification1'!AG1015)&gt;Constants!$B$14,IF(AND(ABS(MAX('Signal Verification0'!AG815:AG1015)-'Signal Verification0'!AG1015)&lt;Constants!$B$15,ABS(MIN('Signal Verification0'!AG815:AG1015)-'Signal Verification0'!AG1015)&lt;Constants!$B$15),2,IF(D1015&gt;0,1,0)),IF(D1015&gt;0,1,0)),IF(ABS('Signal Verification1'!AG1014)-ABS('Signal Verification0'!AG1015)&gt;Constants!$B$14,IF(AND(ABS(MAX('Signal Verification1'!AG815:AG1015)-'Signal Verification1'!AG1015)&lt;Constants!$B$15,ABS(MIN('Signal Verification1'!AG815:AG1015)-'Signal Verification1'!AG1015)&lt;Constants!$B$15),2,IF(D1015&gt;0,1,0)),IF(D1015&gt;0,1,0))),IF(D1015&gt;0,1,0))</f>
        <v>1</v>
      </c>
      <c r="D1015">
        <f>IF(C1014=2,ROUND(5*1000/Constants!$B$11,0),IF(D1014&gt;0,D1014-1,0))</f>
        <v>88</v>
      </c>
      <c r="E1015">
        <f>IF(COUNTIF($D$3:D1015,2)&gt;(Constants!$B$16*(1000/150)),2,0)</f>
        <v>0</v>
      </c>
      <c r="F1015">
        <f t="shared" si="15"/>
        <v>0</v>
      </c>
      <c r="G1015">
        <f>IF(ABS('Signal Verification0'!AT1015-'Signal Verification1'!AT1015)&gt;Constants!$B$17,2,IF(H1015&gt;0,1,0))</f>
        <v>0</v>
      </c>
      <c r="H1015">
        <f>IF(G1014=2,ROUND(Constants!$B$18*(1000/150),0),IF(H1014&gt;0,H1014-1,0))</f>
        <v>0</v>
      </c>
    </row>
    <row r="1016" spans="1:8">
      <c r="A1016">
        <v>1013</v>
      </c>
      <c r="B1016">
        <f>IF(SIGN('Signal Verification0'!AQ1016)=SIGN('Signal Verification1'!AQ1016),IF(COUNTIF(B1009:B1015,2)&gt;0,1,0),2)</f>
        <v>0</v>
      </c>
      <c r="C1016">
        <f>IF(AND(ABS('Signal Verification0'!AG1016)&gt;0,ABS('Signal Verification1'!AG1016)&gt;0),IF('Signal Verification0'!AG1016&gt;'Signal Verification1'!AG1016,IF(ABS('Signal Verification0'!AG1015)-ABS('Signal Verification1'!AG1016)&gt;Constants!$B$14,IF(AND(ABS(MAX('Signal Verification0'!AG816:AG1016)-'Signal Verification0'!AG1016)&lt;Constants!$B$15,ABS(MIN('Signal Verification0'!AG816:AG1016)-'Signal Verification0'!AG1016)&lt;Constants!$B$15),2,IF(D1016&gt;0,1,0)),IF(D1016&gt;0,1,0)),IF(ABS('Signal Verification1'!AG1015)-ABS('Signal Verification0'!AG1016)&gt;Constants!$B$14,IF(AND(ABS(MAX('Signal Verification1'!AG816:AG1016)-'Signal Verification1'!AG1016)&lt;Constants!$B$15,ABS(MIN('Signal Verification1'!AG816:AG1016)-'Signal Verification1'!AG1016)&lt;Constants!$B$15),2,IF(D1016&gt;0,1,0)),IF(D1016&gt;0,1,0))),IF(D1016&gt;0,1,0))</f>
        <v>1</v>
      </c>
      <c r="D1016">
        <f>IF(C1015=2,ROUND(5*1000/Constants!$B$11,0),IF(D1015&gt;0,D1015-1,0))</f>
        <v>87</v>
      </c>
      <c r="E1016">
        <f>IF(COUNTIF($D$3:D1016,2)&gt;(Constants!$B$16*(1000/150)),2,0)</f>
        <v>0</v>
      </c>
      <c r="F1016">
        <f t="shared" si="15"/>
        <v>0</v>
      </c>
      <c r="G1016">
        <f>IF(ABS('Signal Verification0'!AT1016-'Signal Verification1'!AT1016)&gt;Constants!$B$17,2,IF(H1016&gt;0,1,0))</f>
        <v>0</v>
      </c>
      <c r="H1016">
        <f>IF(G1015=2,ROUND(Constants!$B$18*(1000/150),0),IF(H1015&gt;0,H1015-1,0))</f>
        <v>0</v>
      </c>
    </row>
    <row r="1017" spans="1:8">
      <c r="A1017">
        <v>1014</v>
      </c>
      <c r="B1017">
        <f>IF(SIGN('Signal Verification0'!AQ1017)=SIGN('Signal Verification1'!AQ1017),IF(COUNTIF(B1010:B1016,2)&gt;0,1,0),2)</f>
        <v>0</v>
      </c>
      <c r="C1017">
        <f>IF(AND(ABS('Signal Verification0'!AG1017)&gt;0,ABS('Signal Verification1'!AG1017)&gt;0),IF('Signal Verification0'!AG1017&gt;'Signal Verification1'!AG1017,IF(ABS('Signal Verification0'!AG1016)-ABS('Signal Verification1'!AG1017)&gt;Constants!$B$14,IF(AND(ABS(MAX('Signal Verification0'!AG817:AG1017)-'Signal Verification0'!AG1017)&lt;Constants!$B$15,ABS(MIN('Signal Verification0'!AG817:AG1017)-'Signal Verification0'!AG1017)&lt;Constants!$B$15),2,IF(D1017&gt;0,1,0)),IF(D1017&gt;0,1,0)),IF(ABS('Signal Verification1'!AG1016)-ABS('Signal Verification0'!AG1017)&gt;Constants!$B$14,IF(AND(ABS(MAX('Signal Verification1'!AG817:AG1017)-'Signal Verification1'!AG1017)&lt;Constants!$B$15,ABS(MIN('Signal Verification1'!AG817:AG1017)-'Signal Verification1'!AG1017)&lt;Constants!$B$15),2,IF(D1017&gt;0,1,0)),IF(D1017&gt;0,1,0))),IF(D1017&gt;0,1,0))</f>
        <v>1</v>
      </c>
      <c r="D1017">
        <f>IF(C1016=2,ROUND(5*1000/Constants!$B$11,0),IF(D1016&gt;0,D1016-1,0))</f>
        <v>86</v>
      </c>
      <c r="E1017">
        <f>IF(COUNTIF($D$3:D1017,2)&gt;(Constants!$B$16*(1000/150)),2,0)</f>
        <v>0</v>
      </c>
      <c r="F1017">
        <f t="shared" si="15"/>
        <v>0</v>
      </c>
      <c r="G1017">
        <f>IF(ABS('Signal Verification0'!AT1017-'Signal Verification1'!AT1017)&gt;Constants!$B$17,2,IF(H1017&gt;0,1,0))</f>
        <v>0</v>
      </c>
      <c r="H1017">
        <f>IF(G1016=2,ROUND(Constants!$B$18*(1000/150),0),IF(H1016&gt;0,H1016-1,0))</f>
        <v>0</v>
      </c>
    </row>
    <row r="1018" spans="1:8">
      <c r="A1018">
        <v>1015</v>
      </c>
      <c r="B1018">
        <f>IF(SIGN('Signal Verification0'!AQ1018)=SIGN('Signal Verification1'!AQ1018),IF(COUNTIF(B1011:B1017,2)&gt;0,1,0),2)</f>
        <v>0</v>
      </c>
      <c r="C1018">
        <f>IF(AND(ABS('Signal Verification0'!AG1018)&gt;0,ABS('Signal Verification1'!AG1018)&gt;0),IF('Signal Verification0'!AG1018&gt;'Signal Verification1'!AG1018,IF(ABS('Signal Verification0'!AG1017)-ABS('Signal Verification1'!AG1018)&gt;Constants!$B$14,IF(AND(ABS(MAX('Signal Verification0'!AG818:AG1018)-'Signal Verification0'!AG1018)&lt;Constants!$B$15,ABS(MIN('Signal Verification0'!AG818:AG1018)-'Signal Verification0'!AG1018)&lt;Constants!$B$15),2,IF(D1018&gt;0,1,0)),IF(D1018&gt;0,1,0)),IF(ABS('Signal Verification1'!AG1017)-ABS('Signal Verification0'!AG1018)&gt;Constants!$B$14,IF(AND(ABS(MAX('Signal Verification1'!AG818:AG1018)-'Signal Verification1'!AG1018)&lt;Constants!$B$15,ABS(MIN('Signal Verification1'!AG818:AG1018)-'Signal Verification1'!AG1018)&lt;Constants!$B$15),2,IF(D1018&gt;0,1,0)),IF(D1018&gt;0,1,0))),IF(D1018&gt;0,1,0))</f>
        <v>1</v>
      </c>
      <c r="D1018">
        <f>IF(C1017=2,ROUND(5*1000/Constants!$B$11,0),IF(D1017&gt;0,D1017-1,0))</f>
        <v>85</v>
      </c>
      <c r="E1018">
        <f>IF(COUNTIF($D$3:D1018,2)&gt;(Constants!$B$16*(1000/150)),2,0)</f>
        <v>0</v>
      </c>
      <c r="F1018">
        <f t="shared" si="15"/>
        <v>0</v>
      </c>
      <c r="G1018">
        <f>IF(ABS('Signal Verification0'!AT1018-'Signal Verification1'!AT1018)&gt;Constants!$B$17,2,IF(H1018&gt;0,1,0))</f>
        <v>0</v>
      </c>
      <c r="H1018">
        <f>IF(G1017=2,ROUND(Constants!$B$18*(1000/150),0),IF(H1017&gt;0,H1017-1,0))</f>
        <v>0</v>
      </c>
    </row>
    <row r="1019" spans="1:8">
      <c r="A1019">
        <v>1016</v>
      </c>
      <c r="B1019">
        <f>IF(SIGN('Signal Verification0'!AQ1019)=SIGN('Signal Verification1'!AQ1019),IF(COUNTIF(B1012:B1018,2)&gt;0,1,0),2)</f>
        <v>0</v>
      </c>
      <c r="C1019">
        <f>IF(AND(ABS('Signal Verification0'!AG1019)&gt;0,ABS('Signal Verification1'!AG1019)&gt;0),IF('Signal Verification0'!AG1019&gt;'Signal Verification1'!AG1019,IF(ABS('Signal Verification0'!AG1018)-ABS('Signal Verification1'!AG1019)&gt;Constants!$B$14,IF(AND(ABS(MAX('Signal Verification0'!AG819:AG1019)-'Signal Verification0'!AG1019)&lt;Constants!$B$15,ABS(MIN('Signal Verification0'!AG819:AG1019)-'Signal Verification0'!AG1019)&lt;Constants!$B$15),2,IF(D1019&gt;0,1,0)),IF(D1019&gt;0,1,0)),IF(ABS('Signal Verification1'!AG1018)-ABS('Signal Verification0'!AG1019)&gt;Constants!$B$14,IF(AND(ABS(MAX('Signal Verification1'!AG819:AG1019)-'Signal Verification1'!AG1019)&lt;Constants!$B$15,ABS(MIN('Signal Verification1'!AG819:AG1019)-'Signal Verification1'!AG1019)&lt;Constants!$B$15),2,IF(D1019&gt;0,1,0)),IF(D1019&gt;0,1,0))),IF(D1019&gt;0,1,0))</f>
        <v>1</v>
      </c>
      <c r="D1019">
        <f>IF(C1018=2,ROUND(5*1000/Constants!$B$11,0),IF(D1018&gt;0,D1018-1,0))</f>
        <v>84</v>
      </c>
      <c r="E1019">
        <f>IF(COUNTIF($D$3:D1019,2)&gt;(Constants!$B$16*(1000/150)),2,0)</f>
        <v>0</v>
      </c>
      <c r="F1019">
        <f t="shared" si="15"/>
        <v>0</v>
      </c>
      <c r="G1019">
        <f>IF(ABS('Signal Verification0'!AT1019-'Signal Verification1'!AT1019)&gt;Constants!$B$17,2,IF(H1019&gt;0,1,0))</f>
        <v>0</v>
      </c>
      <c r="H1019">
        <f>IF(G1018=2,ROUND(Constants!$B$18*(1000/150),0),IF(H1018&gt;0,H1018-1,0))</f>
        <v>0</v>
      </c>
    </row>
    <row r="1020" spans="1:8">
      <c r="A1020">
        <v>1017</v>
      </c>
      <c r="B1020">
        <f>IF(SIGN('Signal Verification0'!AQ1020)=SIGN('Signal Verification1'!AQ1020),IF(COUNTIF(B1013:B1019,2)&gt;0,1,0),2)</f>
        <v>0</v>
      </c>
      <c r="C1020">
        <f>IF(AND(ABS('Signal Verification0'!AG1020)&gt;0,ABS('Signal Verification1'!AG1020)&gt;0),IF('Signal Verification0'!AG1020&gt;'Signal Verification1'!AG1020,IF(ABS('Signal Verification0'!AG1019)-ABS('Signal Verification1'!AG1020)&gt;Constants!$B$14,IF(AND(ABS(MAX('Signal Verification0'!AG820:AG1020)-'Signal Verification0'!AG1020)&lt;Constants!$B$15,ABS(MIN('Signal Verification0'!AG820:AG1020)-'Signal Verification0'!AG1020)&lt;Constants!$B$15),2,IF(D1020&gt;0,1,0)),IF(D1020&gt;0,1,0)),IF(ABS('Signal Verification1'!AG1019)-ABS('Signal Verification0'!AG1020)&gt;Constants!$B$14,IF(AND(ABS(MAX('Signal Verification1'!AG820:AG1020)-'Signal Verification1'!AG1020)&lt;Constants!$B$15,ABS(MIN('Signal Verification1'!AG820:AG1020)-'Signal Verification1'!AG1020)&lt;Constants!$B$15),2,IF(D1020&gt;0,1,0)),IF(D1020&gt;0,1,0))),IF(D1020&gt;0,1,0))</f>
        <v>1</v>
      </c>
      <c r="D1020">
        <f>IF(C1019=2,ROUND(5*1000/Constants!$B$11,0),IF(D1019&gt;0,D1019-1,0))</f>
        <v>83</v>
      </c>
      <c r="E1020">
        <f>IF(COUNTIF($D$3:D1020,2)&gt;(Constants!$B$16*(1000/150)),2,0)</f>
        <v>0</v>
      </c>
      <c r="F1020">
        <f t="shared" si="15"/>
        <v>0</v>
      </c>
      <c r="G1020">
        <f>IF(ABS('Signal Verification0'!AT1020-'Signal Verification1'!AT1020)&gt;Constants!$B$17,2,IF(H1020&gt;0,1,0))</f>
        <v>0</v>
      </c>
      <c r="H1020">
        <f>IF(G1019=2,ROUND(Constants!$B$18*(1000/150),0),IF(H1019&gt;0,H1019-1,0))</f>
        <v>0</v>
      </c>
    </row>
    <row r="1021" spans="1:8">
      <c r="A1021">
        <v>1018</v>
      </c>
      <c r="B1021">
        <f>IF(SIGN('Signal Verification0'!AQ1021)=SIGN('Signal Verification1'!AQ1021),IF(COUNTIF(B1014:B1020,2)&gt;0,1,0),2)</f>
        <v>0</v>
      </c>
      <c r="C1021">
        <f>IF(AND(ABS('Signal Verification0'!AG1021)&gt;0,ABS('Signal Verification1'!AG1021)&gt;0),IF('Signal Verification0'!AG1021&gt;'Signal Verification1'!AG1021,IF(ABS('Signal Verification0'!AG1020)-ABS('Signal Verification1'!AG1021)&gt;Constants!$B$14,IF(AND(ABS(MAX('Signal Verification0'!AG821:AG1021)-'Signal Verification0'!AG1021)&lt;Constants!$B$15,ABS(MIN('Signal Verification0'!AG821:AG1021)-'Signal Verification0'!AG1021)&lt;Constants!$B$15),2,IF(D1021&gt;0,1,0)),IF(D1021&gt;0,1,0)),IF(ABS('Signal Verification1'!AG1020)-ABS('Signal Verification0'!AG1021)&gt;Constants!$B$14,IF(AND(ABS(MAX('Signal Verification1'!AG821:AG1021)-'Signal Verification1'!AG1021)&lt;Constants!$B$15,ABS(MIN('Signal Verification1'!AG821:AG1021)-'Signal Verification1'!AG1021)&lt;Constants!$B$15),2,IF(D1021&gt;0,1,0)),IF(D1021&gt;0,1,0))),IF(D1021&gt;0,1,0))</f>
        <v>1</v>
      </c>
      <c r="D1021">
        <f>IF(C1020=2,ROUND(5*1000/Constants!$B$11,0),IF(D1020&gt;0,D1020-1,0))</f>
        <v>82</v>
      </c>
      <c r="E1021">
        <f>IF(COUNTIF($D$3:D1021,2)&gt;(Constants!$B$16*(1000/150)),2,0)</f>
        <v>0</v>
      </c>
      <c r="F1021">
        <f t="shared" si="15"/>
        <v>0</v>
      </c>
      <c r="G1021">
        <f>IF(ABS('Signal Verification0'!AT1021-'Signal Verification1'!AT1021)&gt;Constants!$B$17,2,IF(H1021&gt;0,1,0))</f>
        <v>0</v>
      </c>
      <c r="H1021">
        <f>IF(G1020=2,ROUND(Constants!$B$18*(1000/150),0),IF(H1020&gt;0,H1020-1,0))</f>
        <v>0</v>
      </c>
    </row>
    <row r="1022" spans="1:8">
      <c r="A1022">
        <v>1019</v>
      </c>
      <c r="B1022">
        <f>IF(SIGN('Signal Verification0'!AQ1022)=SIGN('Signal Verification1'!AQ1022),IF(COUNTIF(B1015:B1021,2)&gt;0,1,0),2)</f>
        <v>0</v>
      </c>
      <c r="C1022">
        <f>IF(AND(ABS('Signal Verification0'!AG1022)&gt;0,ABS('Signal Verification1'!AG1022)&gt;0),IF('Signal Verification0'!AG1022&gt;'Signal Verification1'!AG1022,IF(ABS('Signal Verification0'!AG1021)-ABS('Signal Verification1'!AG1022)&gt;Constants!$B$14,IF(AND(ABS(MAX('Signal Verification0'!AG822:AG1022)-'Signal Verification0'!AG1022)&lt;Constants!$B$15,ABS(MIN('Signal Verification0'!AG822:AG1022)-'Signal Verification0'!AG1022)&lt;Constants!$B$15),2,IF(D1022&gt;0,1,0)),IF(D1022&gt;0,1,0)),IF(ABS('Signal Verification1'!AG1021)-ABS('Signal Verification0'!AG1022)&gt;Constants!$B$14,IF(AND(ABS(MAX('Signal Verification1'!AG822:AG1022)-'Signal Verification1'!AG1022)&lt;Constants!$B$15,ABS(MIN('Signal Verification1'!AG822:AG1022)-'Signal Verification1'!AG1022)&lt;Constants!$B$15),2,IF(D1022&gt;0,1,0)),IF(D1022&gt;0,1,0))),IF(D1022&gt;0,1,0))</f>
        <v>1</v>
      </c>
      <c r="D1022">
        <f>IF(C1021=2,ROUND(5*1000/Constants!$B$11,0),IF(D1021&gt;0,D1021-1,0))</f>
        <v>81</v>
      </c>
      <c r="E1022">
        <f>IF(COUNTIF($D$3:D1022,2)&gt;(Constants!$B$16*(1000/150)),2,0)</f>
        <v>0</v>
      </c>
      <c r="F1022">
        <f t="shared" si="15"/>
        <v>0</v>
      </c>
      <c r="G1022">
        <f>IF(ABS('Signal Verification0'!AT1022-'Signal Verification1'!AT1022)&gt;Constants!$B$17,2,IF(H1022&gt;0,1,0))</f>
        <v>0</v>
      </c>
      <c r="H1022">
        <f>IF(G1021=2,ROUND(Constants!$B$18*(1000/150),0),IF(H1021&gt;0,H1021-1,0))</f>
        <v>0</v>
      </c>
    </row>
    <row r="1023" spans="1:8">
      <c r="A1023">
        <v>1020</v>
      </c>
      <c r="B1023">
        <f>IF(SIGN('Signal Verification0'!AQ1023)=SIGN('Signal Verification1'!AQ1023),IF(COUNTIF(B1016:B1022,2)&gt;0,1,0),2)</f>
        <v>0</v>
      </c>
      <c r="C1023">
        <f>IF(AND(ABS('Signal Verification0'!AG1023)&gt;0,ABS('Signal Verification1'!AG1023)&gt;0),IF('Signal Verification0'!AG1023&gt;'Signal Verification1'!AG1023,IF(ABS('Signal Verification0'!AG1022)-ABS('Signal Verification1'!AG1023)&gt;Constants!$B$14,IF(AND(ABS(MAX('Signal Verification0'!AG823:AG1023)-'Signal Verification0'!AG1023)&lt;Constants!$B$15,ABS(MIN('Signal Verification0'!AG823:AG1023)-'Signal Verification0'!AG1023)&lt;Constants!$B$15),2,IF(D1023&gt;0,1,0)),IF(D1023&gt;0,1,0)),IF(ABS('Signal Verification1'!AG1022)-ABS('Signal Verification0'!AG1023)&gt;Constants!$B$14,IF(AND(ABS(MAX('Signal Verification1'!AG823:AG1023)-'Signal Verification1'!AG1023)&lt;Constants!$B$15,ABS(MIN('Signal Verification1'!AG823:AG1023)-'Signal Verification1'!AG1023)&lt;Constants!$B$15),2,IF(D1023&gt;0,1,0)),IF(D1023&gt;0,1,0))),IF(D1023&gt;0,1,0))</f>
        <v>1</v>
      </c>
      <c r="D1023">
        <f>IF(C1022=2,ROUND(5*1000/Constants!$B$11,0),IF(D1022&gt;0,D1022-1,0))</f>
        <v>80</v>
      </c>
      <c r="E1023">
        <f>IF(COUNTIF($D$3:D1023,2)&gt;(Constants!$B$16*(1000/150)),2,0)</f>
        <v>0</v>
      </c>
      <c r="F1023">
        <f t="shared" si="15"/>
        <v>0</v>
      </c>
      <c r="G1023">
        <f>IF(ABS('Signal Verification0'!AT1023-'Signal Verification1'!AT1023)&gt;Constants!$B$17,2,IF(H1023&gt;0,1,0))</f>
        <v>0</v>
      </c>
      <c r="H1023">
        <f>IF(G1022=2,ROUND(Constants!$B$18*(1000/150),0),IF(H1022&gt;0,H1022-1,0))</f>
        <v>0</v>
      </c>
    </row>
    <row r="1024" spans="1:8">
      <c r="A1024">
        <v>1021</v>
      </c>
      <c r="B1024">
        <f>IF(SIGN('Signal Verification0'!AQ1024)=SIGN('Signal Verification1'!AQ1024),IF(COUNTIF(B1017:B1023,2)&gt;0,1,0),2)</f>
        <v>0</v>
      </c>
      <c r="C1024">
        <f>IF(AND(ABS('Signal Verification0'!AG1024)&gt;0,ABS('Signal Verification1'!AG1024)&gt;0),IF('Signal Verification0'!AG1024&gt;'Signal Verification1'!AG1024,IF(ABS('Signal Verification0'!AG1023)-ABS('Signal Verification1'!AG1024)&gt;Constants!$B$14,IF(AND(ABS(MAX('Signal Verification0'!AG824:AG1024)-'Signal Verification0'!AG1024)&lt;Constants!$B$15,ABS(MIN('Signal Verification0'!AG824:AG1024)-'Signal Verification0'!AG1024)&lt;Constants!$B$15),2,IF(D1024&gt;0,1,0)),IF(D1024&gt;0,1,0)),IF(ABS('Signal Verification1'!AG1023)-ABS('Signal Verification0'!AG1024)&gt;Constants!$B$14,IF(AND(ABS(MAX('Signal Verification1'!AG824:AG1024)-'Signal Verification1'!AG1024)&lt;Constants!$B$15,ABS(MIN('Signal Verification1'!AG824:AG1024)-'Signal Verification1'!AG1024)&lt;Constants!$B$15),2,IF(D1024&gt;0,1,0)),IF(D1024&gt;0,1,0))),IF(D1024&gt;0,1,0))</f>
        <v>1</v>
      </c>
      <c r="D1024">
        <f>IF(C1023=2,ROUND(5*1000/Constants!$B$11,0),IF(D1023&gt;0,D1023-1,0))</f>
        <v>79</v>
      </c>
      <c r="E1024">
        <f>IF(COUNTIF($D$3:D1024,2)&gt;(Constants!$B$16*(1000/150)),2,0)</f>
        <v>0</v>
      </c>
      <c r="F1024">
        <f t="shared" si="15"/>
        <v>0</v>
      </c>
      <c r="G1024">
        <f>IF(ABS('Signal Verification0'!AT1024-'Signal Verification1'!AT1024)&gt;Constants!$B$17,2,IF(H1024&gt;0,1,0))</f>
        <v>0</v>
      </c>
      <c r="H1024">
        <f>IF(G1023=2,ROUND(Constants!$B$18*(1000/150),0),IF(H1023&gt;0,H1023-1,0))</f>
        <v>0</v>
      </c>
    </row>
    <row r="1025" spans="1:8">
      <c r="A1025">
        <v>1022</v>
      </c>
      <c r="B1025">
        <f>IF(SIGN('Signal Verification0'!AQ1025)=SIGN('Signal Verification1'!AQ1025),IF(COUNTIF(B1018:B1024,2)&gt;0,1,0),2)</f>
        <v>0</v>
      </c>
      <c r="C1025">
        <f>IF(AND(ABS('Signal Verification0'!AG1025)&gt;0,ABS('Signal Verification1'!AG1025)&gt;0),IF('Signal Verification0'!AG1025&gt;'Signal Verification1'!AG1025,IF(ABS('Signal Verification0'!AG1024)-ABS('Signal Verification1'!AG1025)&gt;Constants!$B$14,IF(AND(ABS(MAX('Signal Verification0'!AG825:AG1025)-'Signal Verification0'!AG1025)&lt;Constants!$B$15,ABS(MIN('Signal Verification0'!AG825:AG1025)-'Signal Verification0'!AG1025)&lt;Constants!$B$15),2,IF(D1025&gt;0,1,0)),IF(D1025&gt;0,1,0)),IF(ABS('Signal Verification1'!AG1024)-ABS('Signal Verification0'!AG1025)&gt;Constants!$B$14,IF(AND(ABS(MAX('Signal Verification1'!AG825:AG1025)-'Signal Verification1'!AG1025)&lt;Constants!$B$15,ABS(MIN('Signal Verification1'!AG825:AG1025)-'Signal Verification1'!AG1025)&lt;Constants!$B$15),2,IF(D1025&gt;0,1,0)),IF(D1025&gt;0,1,0))),IF(D1025&gt;0,1,0))</f>
        <v>1</v>
      </c>
      <c r="D1025">
        <f>IF(C1024=2,ROUND(5*1000/Constants!$B$11,0),IF(D1024&gt;0,D1024-1,0))</f>
        <v>78</v>
      </c>
      <c r="E1025">
        <f>IF(COUNTIF($D$3:D1025,2)&gt;(Constants!$B$16*(1000/150)),2,0)</f>
        <v>0</v>
      </c>
      <c r="F1025">
        <f t="shared" si="15"/>
        <v>0</v>
      </c>
      <c r="G1025">
        <f>IF(ABS('Signal Verification0'!AT1025-'Signal Verification1'!AT1025)&gt;Constants!$B$17,2,IF(H1025&gt;0,1,0))</f>
        <v>0</v>
      </c>
      <c r="H1025">
        <f>IF(G1024=2,ROUND(Constants!$B$18*(1000/150),0),IF(H1024&gt;0,H1024-1,0))</f>
        <v>0</v>
      </c>
    </row>
    <row r="1026" spans="1:8">
      <c r="A1026">
        <v>1023</v>
      </c>
      <c r="B1026">
        <f>IF(SIGN('Signal Verification0'!AQ1026)=SIGN('Signal Verification1'!AQ1026),IF(COUNTIF(B1019:B1025,2)&gt;0,1,0),2)</f>
        <v>0</v>
      </c>
      <c r="C1026">
        <f>IF(AND(ABS('Signal Verification0'!AG1026)&gt;0,ABS('Signal Verification1'!AG1026)&gt;0),IF('Signal Verification0'!AG1026&gt;'Signal Verification1'!AG1026,IF(ABS('Signal Verification0'!AG1025)-ABS('Signal Verification1'!AG1026)&gt;Constants!$B$14,IF(AND(ABS(MAX('Signal Verification0'!AG826:AG1026)-'Signal Verification0'!AG1026)&lt;Constants!$B$15,ABS(MIN('Signal Verification0'!AG826:AG1026)-'Signal Verification0'!AG1026)&lt;Constants!$B$15),2,IF(D1026&gt;0,1,0)),IF(D1026&gt;0,1,0)),IF(ABS('Signal Verification1'!AG1025)-ABS('Signal Verification0'!AG1026)&gt;Constants!$B$14,IF(AND(ABS(MAX('Signal Verification1'!AG826:AG1026)-'Signal Verification1'!AG1026)&lt;Constants!$B$15,ABS(MIN('Signal Verification1'!AG826:AG1026)-'Signal Verification1'!AG1026)&lt;Constants!$B$15),2,IF(D1026&gt;0,1,0)),IF(D1026&gt;0,1,0))),IF(D1026&gt;0,1,0))</f>
        <v>1</v>
      </c>
      <c r="D1026">
        <f>IF(C1025=2,ROUND(5*1000/Constants!$B$11,0),IF(D1025&gt;0,D1025-1,0))</f>
        <v>77</v>
      </c>
      <c r="E1026">
        <f>IF(COUNTIF($D$3:D1026,2)&gt;(Constants!$B$16*(1000/150)),2,0)</f>
        <v>0</v>
      </c>
      <c r="F1026">
        <f t="shared" si="15"/>
        <v>0</v>
      </c>
      <c r="G1026">
        <f>IF(ABS('Signal Verification0'!AT1026-'Signal Verification1'!AT1026)&gt;Constants!$B$17,2,IF(H1026&gt;0,1,0))</f>
        <v>0</v>
      </c>
      <c r="H1026">
        <f>IF(G1025=2,ROUND(Constants!$B$18*(1000/150),0),IF(H1025&gt;0,H1025-1,0))</f>
        <v>0</v>
      </c>
    </row>
    <row r="1027" spans="1:8">
      <c r="A1027">
        <v>1024</v>
      </c>
      <c r="B1027">
        <f>IF(SIGN('Signal Verification0'!AQ1027)=SIGN('Signal Verification1'!AQ1027),IF(COUNTIF(B1020:B1026,2)&gt;0,1,0),2)</f>
        <v>0</v>
      </c>
      <c r="C1027">
        <f>IF(AND(ABS('Signal Verification0'!AG1027)&gt;0,ABS('Signal Verification1'!AG1027)&gt;0),IF('Signal Verification0'!AG1027&gt;'Signal Verification1'!AG1027,IF(ABS('Signal Verification0'!AG1026)-ABS('Signal Verification1'!AG1027)&gt;Constants!$B$14,IF(AND(ABS(MAX('Signal Verification0'!AG827:AG1027)-'Signal Verification0'!AG1027)&lt;Constants!$B$15,ABS(MIN('Signal Verification0'!AG827:AG1027)-'Signal Verification0'!AG1027)&lt;Constants!$B$15),2,IF(D1027&gt;0,1,0)),IF(D1027&gt;0,1,0)),IF(ABS('Signal Verification1'!AG1026)-ABS('Signal Verification0'!AG1027)&gt;Constants!$B$14,IF(AND(ABS(MAX('Signal Verification1'!AG827:AG1027)-'Signal Verification1'!AG1027)&lt;Constants!$B$15,ABS(MIN('Signal Verification1'!AG827:AG1027)-'Signal Verification1'!AG1027)&lt;Constants!$B$15),2,IF(D1027&gt;0,1,0)),IF(D1027&gt;0,1,0))),IF(D1027&gt;0,1,0))</f>
        <v>1</v>
      </c>
      <c r="D1027">
        <f>IF(C1026=2,ROUND(5*1000/Constants!$B$11,0),IF(D1026&gt;0,D1026-1,0))</f>
        <v>76</v>
      </c>
      <c r="E1027">
        <f>IF(COUNTIF($D$3:D1027,2)&gt;(Constants!$B$16*(1000/150)),2,0)</f>
        <v>0</v>
      </c>
      <c r="F1027">
        <f t="shared" si="15"/>
        <v>0</v>
      </c>
      <c r="G1027">
        <f>IF(ABS('Signal Verification0'!AT1027-'Signal Verification1'!AT1027)&gt;Constants!$B$17,2,IF(H1027&gt;0,1,0))</f>
        <v>0</v>
      </c>
      <c r="H1027">
        <f>IF(G1026=2,ROUND(Constants!$B$18*(1000/150),0),IF(H1026&gt;0,H1026-1,0))</f>
        <v>0</v>
      </c>
    </row>
    <row r="1028" spans="1:8">
      <c r="A1028">
        <v>1025</v>
      </c>
      <c r="B1028">
        <f>IF(SIGN('Signal Verification0'!AQ1028)=SIGN('Signal Verification1'!AQ1028),IF(COUNTIF(B1021:B1027,2)&gt;0,1,0),2)</f>
        <v>0</v>
      </c>
      <c r="C1028">
        <f>IF(AND(ABS('Signal Verification0'!AG1028)&gt;0,ABS('Signal Verification1'!AG1028)&gt;0),IF('Signal Verification0'!AG1028&gt;'Signal Verification1'!AG1028,IF(ABS('Signal Verification0'!AG1027)-ABS('Signal Verification1'!AG1028)&gt;Constants!$B$14,IF(AND(ABS(MAX('Signal Verification0'!AG828:AG1028)-'Signal Verification0'!AG1028)&lt;Constants!$B$15,ABS(MIN('Signal Verification0'!AG828:AG1028)-'Signal Verification0'!AG1028)&lt;Constants!$B$15),2,IF(D1028&gt;0,1,0)),IF(D1028&gt;0,1,0)),IF(ABS('Signal Verification1'!AG1027)-ABS('Signal Verification0'!AG1028)&gt;Constants!$B$14,IF(AND(ABS(MAX('Signal Verification1'!AG828:AG1028)-'Signal Verification1'!AG1028)&lt;Constants!$B$15,ABS(MIN('Signal Verification1'!AG828:AG1028)-'Signal Verification1'!AG1028)&lt;Constants!$B$15),2,IF(D1028&gt;0,1,0)),IF(D1028&gt;0,1,0))),IF(D1028&gt;0,1,0))</f>
        <v>1</v>
      </c>
      <c r="D1028">
        <f>IF(C1027=2,ROUND(5*1000/Constants!$B$11,0),IF(D1027&gt;0,D1027-1,0))</f>
        <v>75</v>
      </c>
      <c r="E1028">
        <f>IF(COUNTIF($D$3:D1028,2)&gt;(Constants!$B$16*(1000/150)),2,0)</f>
        <v>0</v>
      </c>
      <c r="F1028">
        <f t="shared" si="15"/>
        <v>0</v>
      </c>
      <c r="G1028">
        <f>IF(ABS('Signal Verification0'!AT1028-'Signal Verification1'!AT1028)&gt;Constants!$B$17,2,IF(H1028&gt;0,1,0))</f>
        <v>0</v>
      </c>
      <c r="H1028">
        <f>IF(G1027=2,ROUND(Constants!$B$18*(1000/150),0),IF(H1027&gt;0,H1027-1,0))</f>
        <v>0</v>
      </c>
    </row>
    <row r="1029" spans="1:8">
      <c r="A1029">
        <v>1026</v>
      </c>
      <c r="B1029">
        <f>IF(SIGN('Signal Verification0'!AQ1029)=SIGN('Signal Verification1'!AQ1029),IF(COUNTIF(B1022:B1028,2)&gt;0,1,0),2)</f>
        <v>0</v>
      </c>
      <c r="C1029">
        <f>IF(AND(ABS('Signal Verification0'!AG1029)&gt;0,ABS('Signal Verification1'!AG1029)&gt;0),IF('Signal Verification0'!AG1029&gt;'Signal Verification1'!AG1029,IF(ABS('Signal Verification0'!AG1028)-ABS('Signal Verification1'!AG1029)&gt;Constants!$B$14,IF(AND(ABS(MAX('Signal Verification0'!AG829:AG1029)-'Signal Verification0'!AG1029)&lt;Constants!$B$15,ABS(MIN('Signal Verification0'!AG829:AG1029)-'Signal Verification0'!AG1029)&lt;Constants!$B$15),2,IF(D1029&gt;0,1,0)),IF(D1029&gt;0,1,0)),IF(ABS('Signal Verification1'!AG1028)-ABS('Signal Verification0'!AG1029)&gt;Constants!$B$14,IF(AND(ABS(MAX('Signal Verification1'!AG829:AG1029)-'Signal Verification1'!AG1029)&lt;Constants!$B$15,ABS(MIN('Signal Verification1'!AG829:AG1029)-'Signal Verification1'!AG1029)&lt;Constants!$B$15),2,IF(D1029&gt;0,1,0)),IF(D1029&gt;0,1,0))),IF(D1029&gt;0,1,0))</f>
        <v>1</v>
      </c>
      <c r="D1029">
        <f>IF(C1028=2,ROUND(5*1000/Constants!$B$11,0),IF(D1028&gt;0,D1028-1,0))</f>
        <v>74</v>
      </c>
      <c r="E1029">
        <f>IF(COUNTIF($D$3:D1029,2)&gt;(Constants!$B$16*(1000/150)),2,0)</f>
        <v>0</v>
      </c>
      <c r="F1029">
        <f t="shared" ref="F1029:F1092" si="16">IF(OR(F1028=2,E1029=2),2,0)</f>
        <v>0</v>
      </c>
      <c r="G1029">
        <f>IF(ABS('Signal Verification0'!AT1029-'Signal Verification1'!AT1029)&gt;Constants!$B$17,2,IF(H1029&gt;0,1,0))</f>
        <v>0</v>
      </c>
      <c r="H1029">
        <f>IF(G1028=2,ROUND(Constants!$B$18*(1000/150),0),IF(H1028&gt;0,H1028-1,0))</f>
        <v>0</v>
      </c>
    </row>
    <row r="1030" spans="1:8">
      <c r="A1030">
        <v>1027</v>
      </c>
      <c r="B1030">
        <f>IF(SIGN('Signal Verification0'!AQ1030)=SIGN('Signal Verification1'!AQ1030),IF(COUNTIF(B1023:B1029,2)&gt;0,1,0),2)</f>
        <v>0</v>
      </c>
      <c r="C1030">
        <f>IF(AND(ABS('Signal Verification0'!AG1030)&gt;0,ABS('Signal Verification1'!AG1030)&gt;0),IF('Signal Verification0'!AG1030&gt;'Signal Verification1'!AG1030,IF(ABS('Signal Verification0'!AG1029)-ABS('Signal Verification1'!AG1030)&gt;Constants!$B$14,IF(AND(ABS(MAX('Signal Verification0'!AG830:AG1030)-'Signal Verification0'!AG1030)&lt;Constants!$B$15,ABS(MIN('Signal Verification0'!AG830:AG1030)-'Signal Verification0'!AG1030)&lt;Constants!$B$15),2,IF(D1030&gt;0,1,0)),IF(D1030&gt;0,1,0)),IF(ABS('Signal Verification1'!AG1029)-ABS('Signal Verification0'!AG1030)&gt;Constants!$B$14,IF(AND(ABS(MAX('Signal Verification1'!AG830:AG1030)-'Signal Verification1'!AG1030)&lt;Constants!$B$15,ABS(MIN('Signal Verification1'!AG830:AG1030)-'Signal Verification1'!AG1030)&lt;Constants!$B$15),2,IF(D1030&gt;0,1,0)),IF(D1030&gt;0,1,0))),IF(D1030&gt;0,1,0))</f>
        <v>1</v>
      </c>
      <c r="D1030">
        <f>IF(C1029=2,ROUND(5*1000/Constants!$B$11,0),IF(D1029&gt;0,D1029-1,0))</f>
        <v>73</v>
      </c>
      <c r="E1030">
        <f>IF(COUNTIF($D$3:D1030,2)&gt;(Constants!$B$16*(1000/150)),2,0)</f>
        <v>0</v>
      </c>
      <c r="F1030">
        <f t="shared" si="16"/>
        <v>0</v>
      </c>
      <c r="G1030">
        <f>IF(ABS('Signal Verification0'!AT1030-'Signal Verification1'!AT1030)&gt;Constants!$B$17,2,IF(H1030&gt;0,1,0))</f>
        <v>0</v>
      </c>
      <c r="H1030">
        <f>IF(G1029=2,ROUND(Constants!$B$18*(1000/150),0),IF(H1029&gt;0,H1029-1,0))</f>
        <v>0</v>
      </c>
    </row>
    <row r="1031" spans="1:8">
      <c r="A1031">
        <v>1028</v>
      </c>
      <c r="B1031">
        <f>IF(SIGN('Signal Verification0'!AQ1031)=SIGN('Signal Verification1'!AQ1031),IF(COUNTIF(B1024:B1030,2)&gt;0,1,0),2)</f>
        <v>0</v>
      </c>
      <c r="C1031">
        <f>IF(AND(ABS('Signal Verification0'!AG1031)&gt;0,ABS('Signal Verification1'!AG1031)&gt;0),IF('Signal Verification0'!AG1031&gt;'Signal Verification1'!AG1031,IF(ABS('Signal Verification0'!AG1030)-ABS('Signal Verification1'!AG1031)&gt;Constants!$B$14,IF(AND(ABS(MAX('Signal Verification0'!AG831:AG1031)-'Signal Verification0'!AG1031)&lt;Constants!$B$15,ABS(MIN('Signal Verification0'!AG831:AG1031)-'Signal Verification0'!AG1031)&lt;Constants!$B$15),2,IF(D1031&gt;0,1,0)),IF(D1031&gt;0,1,0)),IF(ABS('Signal Verification1'!AG1030)-ABS('Signal Verification0'!AG1031)&gt;Constants!$B$14,IF(AND(ABS(MAX('Signal Verification1'!AG831:AG1031)-'Signal Verification1'!AG1031)&lt;Constants!$B$15,ABS(MIN('Signal Verification1'!AG831:AG1031)-'Signal Verification1'!AG1031)&lt;Constants!$B$15),2,IF(D1031&gt;0,1,0)),IF(D1031&gt;0,1,0))),IF(D1031&gt;0,1,0))</f>
        <v>1</v>
      </c>
      <c r="D1031">
        <f>IF(C1030=2,ROUND(5*1000/Constants!$B$11,0),IF(D1030&gt;0,D1030-1,0))</f>
        <v>72</v>
      </c>
      <c r="E1031">
        <f>IF(COUNTIF($D$3:D1031,2)&gt;(Constants!$B$16*(1000/150)),2,0)</f>
        <v>0</v>
      </c>
      <c r="F1031">
        <f t="shared" si="16"/>
        <v>0</v>
      </c>
      <c r="G1031">
        <f>IF(ABS('Signal Verification0'!AT1031-'Signal Verification1'!AT1031)&gt;Constants!$B$17,2,IF(H1031&gt;0,1,0))</f>
        <v>0</v>
      </c>
      <c r="H1031">
        <f>IF(G1030=2,ROUND(Constants!$B$18*(1000/150),0),IF(H1030&gt;0,H1030-1,0))</f>
        <v>0</v>
      </c>
    </row>
    <row r="1032" spans="1:8">
      <c r="A1032">
        <v>1029</v>
      </c>
      <c r="B1032">
        <f>IF(SIGN('Signal Verification0'!AQ1032)=SIGN('Signal Verification1'!AQ1032),IF(COUNTIF(B1025:B1031,2)&gt;0,1,0),2)</f>
        <v>0</v>
      </c>
      <c r="C1032">
        <f>IF(AND(ABS('Signal Verification0'!AG1032)&gt;0,ABS('Signal Verification1'!AG1032)&gt;0),IF('Signal Verification0'!AG1032&gt;'Signal Verification1'!AG1032,IF(ABS('Signal Verification0'!AG1031)-ABS('Signal Verification1'!AG1032)&gt;Constants!$B$14,IF(AND(ABS(MAX('Signal Verification0'!AG832:AG1032)-'Signal Verification0'!AG1032)&lt;Constants!$B$15,ABS(MIN('Signal Verification0'!AG832:AG1032)-'Signal Verification0'!AG1032)&lt;Constants!$B$15),2,IF(D1032&gt;0,1,0)),IF(D1032&gt;0,1,0)),IF(ABS('Signal Verification1'!AG1031)-ABS('Signal Verification0'!AG1032)&gt;Constants!$B$14,IF(AND(ABS(MAX('Signal Verification1'!AG832:AG1032)-'Signal Verification1'!AG1032)&lt;Constants!$B$15,ABS(MIN('Signal Verification1'!AG832:AG1032)-'Signal Verification1'!AG1032)&lt;Constants!$B$15),2,IF(D1032&gt;0,1,0)),IF(D1032&gt;0,1,0))),IF(D1032&gt;0,1,0))</f>
        <v>1</v>
      </c>
      <c r="D1032">
        <f>IF(C1031=2,ROUND(5*1000/Constants!$B$11,0),IF(D1031&gt;0,D1031-1,0))</f>
        <v>71</v>
      </c>
      <c r="E1032">
        <f>IF(COUNTIF($D$3:D1032,2)&gt;(Constants!$B$16*(1000/150)),2,0)</f>
        <v>0</v>
      </c>
      <c r="F1032">
        <f t="shared" si="16"/>
        <v>0</v>
      </c>
      <c r="G1032">
        <f>IF(ABS('Signal Verification0'!AT1032-'Signal Verification1'!AT1032)&gt;Constants!$B$17,2,IF(H1032&gt;0,1,0))</f>
        <v>0</v>
      </c>
      <c r="H1032">
        <f>IF(G1031=2,ROUND(Constants!$B$18*(1000/150),0),IF(H1031&gt;0,H1031-1,0))</f>
        <v>0</v>
      </c>
    </row>
    <row r="1033" spans="1:8">
      <c r="A1033">
        <v>1030</v>
      </c>
      <c r="B1033">
        <f>IF(SIGN('Signal Verification0'!AQ1033)=SIGN('Signal Verification1'!AQ1033),IF(COUNTIF(B1026:B1032,2)&gt;0,1,0),2)</f>
        <v>0</v>
      </c>
      <c r="C1033">
        <f>IF(AND(ABS('Signal Verification0'!AG1033)&gt;0,ABS('Signal Verification1'!AG1033)&gt;0),IF('Signal Verification0'!AG1033&gt;'Signal Verification1'!AG1033,IF(ABS('Signal Verification0'!AG1032)-ABS('Signal Verification1'!AG1033)&gt;Constants!$B$14,IF(AND(ABS(MAX('Signal Verification0'!AG833:AG1033)-'Signal Verification0'!AG1033)&lt;Constants!$B$15,ABS(MIN('Signal Verification0'!AG833:AG1033)-'Signal Verification0'!AG1033)&lt;Constants!$B$15),2,IF(D1033&gt;0,1,0)),IF(D1033&gt;0,1,0)),IF(ABS('Signal Verification1'!AG1032)-ABS('Signal Verification0'!AG1033)&gt;Constants!$B$14,IF(AND(ABS(MAX('Signal Verification1'!AG833:AG1033)-'Signal Verification1'!AG1033)&lt;Constants!$B$15,ABS(MIN('Signal Verification1'!AG833:AG1033)-'Signal Verification1'!AG1033)&lt;Constants!$B$15),2,IF(D1033&gt;0,1,0)),IF(D1033&gt;0,1,0))),IF(D1033&gt;0,1,0))</f>
        <v>1</v>
      </c>
      <c r="D1033">
        <f>IF(C1032=2,ROUND(5*1000/Constants!$B$11,0),IF(D1032&gt;0,D1032-1,0))</f>
        <v>70</v>
      </c>
      <c r="E1033">
        <f>IF(COUNTIF($D$3:D1033,2)&gt;(Constants!$B$16*(1000/150)),2,0)</f>
        <v>0</v>
      </c>
      <c r="F1033">
        <f t="shared" si="16"/>
        <v>0</v>
      </c>
      <c r="G1033">
        <f>IF(ABS('Signal Verification0'!AT1033-'Signal Verification1'!AT1033)&gt;Constants!$B$17,2,IF(H1033&gt;0,1,0))</f>
        <v>0</v>
      </c>
      <c r="H1033">
        <f>IF(G1032=2,ROUND(Constants!$B$18*(1000/150),0),IF(H1032&gt;0,H1032-1,0))</f>
        <v>0</v>
      </c>
    </row>
    <row r="1034" spans="1:8">
      <c r="A1034">
        <v>1031</v>
      </c>
      <c r="B1034">
        <f>IF(SIGN('Signal Verification0'!AQ1034)=SIGN('Signal Verification1'!AQ1034),IF(COUNTIF(B1027:B1033,2)&gt;0,1,0),2)</f>
        <v>0</v>
      </c>
      <c r="C1034">
        <f>IF(AND(ABS('Signal Verification0'!AG1034)&gt;0,ABS('Signal Verification1'!AG1034)&gt;0),IF('Signal Verification0'!AG1034&gt;'Signal Verification1'!AG1034,IF(ABS('Signal Verification0'!AG1033)-ABS('Signal Verification1'!AG1034)&gt;Constants!$B$14,IF(AND(ABS(MAX('Signal Verification0'!AG834:AG1034)-'Signal Verification0'!AG1034)&lt;Constants!$B$15,ABS(MIN('Signal Verification0'!AG834:AG1034)-'Signal Verification0'!AG1034)&lt;Constants!$B$15),2,IF(D1034&gt;0,1,0)),IF(D1034&gt;0,1,0)),IF(ABS('Signal Verification1'!AG1033)-ABS('Signal Verification0'!AG1034)&gt;Constants!$B$14,IF(AND(ABS(MAX('Signal Verification1'!AG834:AG1034)-'Signal Verification1'!AG1034)&lt;Constants!$B$15,ABS(MIN('Signal Verification1'!AG834:AG1034)-'Signal Verification1'!AG1034)&lt;Constants!$B$15),2,IF(D1034&gt;0,1,0)),IF(D1034&gt;0,1,0))),IF(D1034&gt;0,1,0))</f>
        <v>1</v>
      </c>
      <c r="D1034">
        <f>IF(C1033=2,ROUND(5*1000/Constants!$B$11,0),IF(D1033&gt;0,D1033-1,0))</f>
        <v>69</v>
      </c>
      <c r="E1034">
        <f>IF(COUNTIF($D$3:D1034,2)&gt;(Constants!$B$16*(1000/150)),2,0)</f>
        <v>0</v>
      </c>
      <c r="F1034">
        <f t="shared" si="16"/>
        <v>0</v>
      </c>
      <c r="G1034">
        <f>IF(ABS('Signal Verification0'!AT1034-'Signal Verification1'!AT1034)&gt;Constants!$B$17,2,IF(H1034&gt;0,1,0))</f>
        <v>0</v>
      </c>
      <c r="H1034">
        <f>IF(G1033=2,ROUND(Constants!$B$18*(1000/150),0),IF(H1033&gt;0,H1033-1,0))</f>
        <v>0</v>
      </c>
    </row>
    <row r="1035" spans="1:8">
      <c r="A1035">
        <v>1032</v>
      </c>
      <c r="B1035">
        <f>IF(SIGN('Signal Verification0'!AQ1035)=SIGN('Signal Verification1'!AQ1035),IF(COUNTIF(B1028:B1034,2)&gt;0,1,0),2)</f>
        <v>0</v>
      </c>
      <c r="C1035">
        <f>IF(AND(ABS('Signal Verification0'!AG1035)&gt;0,ABS('Signal Verification1'!AG1035)&gt;0),IF('Signal Verification0'!AG1035&gt;'Signal Verification1'!AG1035,IF(ABS('Signal Verification0'!AG1034)-ABS('Signal Verification1'!AG1035)&gt;Constants!$B$14,IF(AND(ABS(MAX('Signal Verification0'!AG835:AG1035)-'Signal Verification0'!AG1035)&lt;Constants!$B$15,ABS(MIN('Signal Verification0'!AG835:AG1035)-'Signal Verification0'!AG1035)&lt;Constants!$B$15),2,IF(D1035&gt;0,1,0)),IF(D1035&gt;0,1,0)),IF(ABS('Signal Verification1'!AG1034)-ABS('Signal Verification0'!AG1035)&gt;Constants!$B$14,IF(AND(ABS(MAX('Signal Verification1'!AG835:AG1035)-'Signal Verification1'!AG1035)&lt;Constants!$B$15,ABS(MIN('Signal Verification1'!AG835:AG1035)-'Signal Verification1'!AG1035)&lt;Constants!$B$15),2,IF(D1035&gt;0,1,0)),IF(D1035&gt;0,1,0))),IF(D1035&gt;0,1,0))</f>
        <v>1</v>
      </c>
      <c r="D1035">
        <f>IF(C1034=2,ROUND(5*1000/Constants!$B$11,0),IF(D1034&gt;0,D1034-1,0))</f>
        <v>68</v>
      </c>
      <c r="E1035">
        <f>IF(COUNTIF($D$3:D1035,2)&gt;(Constants!$B$16*(1000/150)),2,0)</f>
        <v>0</v>
      </c>
      <c r="F1035">
        <f t="shared" si="16"/>
        <v>0</v>
      </c>
      <c r="G1035">
        <f>IF(ABS('Signal Verification0'!AT1035-'Signal Verification1'!AT1035)&gt;Constants!$B$17,2,IF(H1035&gt;0,1,0))</f>
        <v>0</v>
      </c>
      <c r="H1035">
        <f>IF(G1034=2,ROUND(Constants!$B$18*(1000/150),0),IF(H1034&gt;0,H1034-1,0))</f>
        <v>0</v>
      </c>
    </row>
    <row r="1036" spans="1:8">
      <c r="A1036">
        <v>1033</v>
      </c>
      <c r="B1036">
        <f>IF(SIGN('Signal Verification0'!AQ1036)=SIGN('Signal Verification1'!AQ1036),IF(COUNTIF(B1029:B1035,2)&gt;0,1,0),2)</f>
        <v>0</v>
      </c>
      <c r="C1036">
        <f>IF(AND(ABS('Signal Verification0'!AG1036)&gt;0,ABS('Signal Verification1'!AG1036)&gt;0),IF('Signal Verification0'!AG1036&gt;'Signal Verification1'!AG1036,IF(ABS('Signal Verification0'!AG1035)-ABS('Signal Verification1'!AG1036)&gt;Constants!$B$14,IF(AND(ABS(MAX('Signal Verification0'!AG836:AG1036)-'Signal Verification0'!AG1036)&lt;Constants!$B$15,ABS(MIN('Signal Verification0'!AG836:AG1036)-'Signal Verification0'!AG1036)&lt;Constants!$B$15),2,IF(D1036&gt;0,1,0)),IF(D1036&gt;0,1,0)),IF(ABS('Signal Verification1'!AG1035)-ABS('Signal Verification0'!AG1036)&gt;Constants!$B$14,IF(AND(ABS(MAX('Signal Verification1'!AG836:AG1036)-'Signal Verification1'!AG1036)&lt;Constants!$B$15,ABS(MIN('Signal Verification1'!AG836:AG1036)-'Signal Verification1'!AG1036)&lt;Constants!$B$15),2,IF(D1036&gt;0,1,0)),IF(D1036&gt;0,1,0))),IF(D1036&gt;0,1,0))</f>
        <v>1</v>
      </c>
      <c r="D1036">
        <f>IF(C1035=2,ROUND(5*1000/Constants!$B$11,0),IF(D1035&gt;0,D1035-1,0))</f>
        <v>67</v>
      </c>
      <c r="E1036">
        <f>IF(COUNTIF($D$3:D1036,2)&gt;(Constants!$B$16*(1000/150)),2,0)</f>
        <v>0</v>
      </c>
      <c r="F1036">
        <f t="shared" si="16"/>
        <v>0</v>
      </c>
      <c r="G1036">
        <f>IF(ABS('Signal Verification0'!AT1036-'Signal Verification1'!AT1036)&gt;Constants!$B$17,2,IF(H1036&gt;0,1,0))</f>
        <v>0</v>
      </c>
      <c r="H1036">
        <f>IF(G1035=2,ROUND(Constants!$B$18*(1000/150),0),IF(H1035&gt;0,H1035-1,0))</f>
        <v>0</v>
      </c>
    </row>
    <row r="1037" spans="1:8">
      <c r="A1037">
        <v>1034</v>
      </c>
      <c r="B1037">
        <f>IF(SIGN('Signal Verification0'!AQ1037)=SIGN('Signal Verification1'!AQ1037),IF(COUNTIF(B1030:B1036,2)&gt;0,1,0),2)</f>
        <v>0</v>
      </c>
      <c r="C1037">
        <f>IF(AND(ABS('Signal Verification0'!AG1037)&gt;0,ABS('Signal Verification1'!AG1037)&gt;0),IF('Signal Verification0'!AG1037&gt;'Signal Verification1'!AG1037,IF(ABS('Signal Verification0'!AG1036)-ABS('Signal Verification1'!AG1037)&gt;Constants!$B$14,IF(AND(ABS(MAX('Signal Verification0'!AG837:AG1037)-'Signal Verification0'!AG1037)&lt;Constants!$B$15,ABS(MIN('Signal Verification0'!AG837:AG1037)-'Signal Verification0'!AG1037)&lt;Constants!$B$15),2,IF(D1037&gt;0,1,0)),IF(D1037&gt;0,1,0)),IF(ABS('Signal Verification1'!AG1036)-ABS('Signal Verification0'!AG1037)&gt;Constants!$B$14,IF(AND(ABS(MAX('Signal Verification1'!AG837:AG1037)-'Signal Verification1'!AG1037)&lt;Constants!$B$15,ABS(MIN('Signal Verification1'!AG837:AG1037)-'Signal Verification1'!AG1037)&lt;Constants!$B$15),2,IF(D1037&gt;0,1,0)),IF(D1037&gt;0,1,0))),IF(D1037&gt;0,1,0))</f>
        <v>1</v>
      </c>
      <c r="D1037">
        <f>IF(C1036=2,ROUND(5*1000/Constants!$B$11,0),IF(D1036&gt;0,D1036-1,0))</f>
        <v>66</v>
      </c>
      <c r="E1037">
        <f>IF(COUNTIF($D$3:D1037,2)&gt;(Constants!$B$16*(1000/150)),2,0)</f>
        <v>0</v>
      </c>
      <c r="F1037">
        <f t="shared" si="16"/>
        <v>0</v>
      </c>
      <c r="G1037">
        <f>IF(ABS('Signal Verification0'!AT1037-'Signal Verification1'!AT1037)&gt;Constants!$B$17,2,IF(H1037&gt;0,1,0))</f>
        <v>0</v>
      </c>
      <c r="H1037">
        <f>IF(G1036=2,ROUND(Constants!$B$18*(1000/150),0),IF(H1036&gt;0,H1036-1,0))</f>
        <v>0</v>
      </c>
    </row>
    <row r="1038" spans="1:8">
      <c r="A1038">
        <v>1035</v>
      </c>
      <c r="B1038">
        <f>IF(SIGN('Signal Verification0'!AQ1038)=SIGN('Signal Verification1'!AQ1038),IF(COUNTIF(B1031:B1037,2)&gt;0,1,0),2)</f>
        <v>0</v>
      </c>
      <c r="C1038">
        <f>IF(AND(ABS('Signal Verification0'!AG1038)&gt;0,ABS('Signal Verification1'!AG1038)&gt;0),IF('Signal Verification0'!AG1038&gt;'Signal Verification1'!AG1038,IF(ABS('Signal Verification0'!AG1037)-ABS('Signal Verification1'!AG1038)&gt;Constants!$B$14,IF(AND(ABS(MAX('Signal Verification0'!AG838:AG1038)-'Signal Verification0'!AG1038)&lt;Constants!$B$15,ABS(MIN('Signal Verification0'!AG838:AG1038)-'Signal Verification0'!AG1038)&lt;Constants!$B$15),2,IF(D1038&gt;0,1,0)),IF(D1038&gt;0,1,0)),IF(ABS('Signal Verification1'!AG1037)-ABS('Signal Verification0'!AG1038)&gt;Constants!$B$14,IF(AND(ABS(MAX('Signal Verification1'!AG838:AG1038)-'Signal Verification1'!AG1038)&lt;Constants!$B$15,ABS(MIN('Signal Verification1'!AG838:AG1038)-'Signal Verification1'!AG1038)&lt;Constants!$B$15),2,IF(D1038&gt;0,1,0)),IF(D1038&gt;0,1,0))),IF(D1038&gt;0,1,0))</f>
        <v>1</v>
      </c>
      <c r="D1038">
        <f>IF(C1037=2,ROUND(5*1000/Constants!$B$11,0),IF(D1037&gt;0,D1037-1,0))</f>
        <v>65</v>
      </c>
      <c r="E1038">
        <f>IF(COUNTIF($D$3:D1038,2)&gt;(Constants!$B$16*(1000/150)),2,0)</f>
        <v>0</v>
      </c>
      <c r="F1038">
        <f t="shared" si="16"/>
        <v>0</v>
      </c>
      <c r="G1038">
        <f>IF(ABS('Signal Verification0'!AT1038-'Signal Verification1'!AT1038)&gt;Constants!$B$17,2,IF(H1038&gt;0,1,0))</f>
        <v>0</v>
      </c>
      <c r="H1038">
        <f>IF(G1037=2,ROUND(Constants!$B$18*(1000/150),0),IF(H1037&gt;0,H1037-1,0))</f>
        <v>0</v>
      </c>
    </row>
    <row r="1039" spans="1:8">
      <c r="A1039">
        <v>1036</v>
      </c>
      <c r="B1039">
        <f>IF(SIGN('Signal Verification0'!AQ1039)=SIGN('Signal Verification1'!AQ1039),IF(COUNTIF(B1032:B1038,2)&gt;0,1,0),2)</f>
        <v>0</v>
      </c>
      <c r="C1039">
        <f>IF(AND(ABS('Signal Verification0'!AG1039)&gt;0,ABS('Signal Verification1'!AG1039)&gt;0),IF('Signal Verification0'!AG1039&gt;'Signal Verification1'!AG1039,IF(ABS('Signal Verification0'!AG1038)-ABS('Signal Verification1'!AG1039)&gt;Constants!$B$14,IF(AND(ABS(MAX('Signal Verification0'!AG839:AG1039)-'Signal Verification0'!AG1039)&lt;Constants!$B$15,ABS(MIN('Signal Verification0'!AG839:AG1039)-'Signal Verification0'!AG1039)&lt;Constants!$B$15),2,IF(D1039&gt;0,1,0)),IF(D1039&gt;0,1,0)),IF(ABS('Signal Verification1'!AG1038)-ABS('Signal Verification0'!AG1039)&gt;Constants!$B$14,IF(AND(ABS(MAX('Signal Verification1'!AG839:AG1039)-'Signal Verification1'!AG1039)&lt;Constants!$B$15,ABS(MIN('Signal Verification1'!AG839:AG1039)-'Signal Verification1'!AG1039)&lt;Constants!$B$15),2,IF(D1039&gt;0,1,0)),IF(D1039&gt;0,1,0))),IF(D1039&gt;0,1,0))</f>
        <v>1</v>
      </c>
      <c r="D1039">
        <f>IF(C1038=2,ROUND(5*1000/Constants!$B$11,0),IF(D1038&gt;0,D1038-1,0))</f>
        <v>64</v>
      </c>
      <c r="E1039">
        <f>IF(COUNTIF($D$3:D1039,2)&gt;(Constants!$B$16*(1000/150)),2,0)</f>
        <v>0</v>
      </c>
      <c r="F1039">
        <f t="shared" si="16"/>
        <v>0</v>
      </c>
      <c r="G1039">
        <f>IF(ABS('Signal Verification0'!AT1039-'Signal Verification1'!AT1039)&gt;Constants!$B$17,2,IF(H1039&gt;0,1,0))</f>
        <v>0</v>
      </c>
      <c r="H1039">
        <f>IF(G1038=2,ROUND(Constants!$B$18*(1000/150),0),IF(H1038&gt;0,H1038-1,0))</f>
        <v>0</v>
      </c>
    </row>
    <row r="1040" spans="1:8">
      <c r="A1040">
        <v>1037</v>
      </c>
      <c r="B1040">
        <f>IF(SIGN('Signal Verification0'!AQ1040)=SIGN('Signal Verification1'!AQ1040),IF(COUNTIF(B1033:B1039,2)&gt;0,1,0),2)</f>
        <v>0</v>
      </c>
      <c r="C1040">
        <f>IF(AND(ABS('Signal Verification0'!AG1040)&gt;0,ABS('Signal Verification1'!AG1040)&gt;0),IF('Signal Verification0'!AG1040&gt;'Signal Verification1'!AG1040,IF(ABS('Signal Verification0'!AG1039)-ABS('Signal Verification1'!AG1040)&gt;Constants!$B$14,IF(AND(ABS(MAX('Signal Verification0'!AG840:AG1040)-'Signal Verification0'!AG1040)&lt;Constants!$B$15,ABS(MIN('Signal Verification0'!AG840:AG1040)-'Signal Verification0'!AG1040)&lt;Constants!$B$15),2,IF(D1040&gt;0,1,0)),IF(D1040&gt;0,1,0)),IF(ABS('Signal Verification1'!AG1039)-ABS('Signal Verification0'!AG1040)&gt;Constants!$B$14,IF(AND(ABS(MAX('Signal Verification1'!AG840:AG1040)-'Signal Verification1'!AG1040)&lt;Constants!$B$15,ABS(MIN('Signal Verification1'!AG840:AG1040)-'Signal Verification1'!AG1040)&lt;Constants!$B$15),2,IF(D1040&gt;0,1,0)),IF(D1040&gt;0,1,0))),IF(D1040&gt;0,1,0))</f>
        <v>1</v>
      </c>
      <c r="D1040">
        <f>IF(C1039=2,ROUND(5*1000/Constants!$B$11,0),IF(D1039&gt;0,D1039-1,0))</f>
        <v>63</v>
      </c>
      <c r="E1040">
        <f>IF(COUNTIF($D$3:D1040,2)&gt;(Constants!$B$16*(1000/150)),2,0)</f>
        <v>0</v>
      </c>
      <c r="F1040">
        <f t="shared" si="16"/>
        <v>0</v>
      </c>
      <c r="G1040">
        <f>IF(ABS('Signal Verification0'!AT1040-'Signal Verification1'!AT1040)&gt;Constants!$B$17,2,IF(H1040&gt;0,1,0))</f>
        <v>0</v>
      </c>
      <c r="H1040">
        <f>IF(G1039=2,ROUND(Constants!$B$18*(1000/150),0),IF(H1039&gt;0,H1039-1,0))</f>
        <v>0</v>
      </c>
    </row>
    <row r="1041" spans="1:8">
      <c r="A1041">
        <v>1038</v>
      </c>
      <c r="B1041">
        <f>IF(SIGN('Signal Verification0'!AQ1041)=SIGN('Signal Verification1'!AQ1041),IF(COUNTIF(B1034:B1040,2)&gt;0,1,0),2)</f>
        <v>0</v>
      </c>
      <c r="C1041">
        <f>IF(AND(ABS('Signal Verification0'!AG1041)&gt;0,ABS('Signal Verification1'!AG1041)&gt;0),IF('Signal Verification0'!AG1041&gt;'Signal Verification1'!AG1041,IF(ABS('Signal Verification0'!AG1040)-ABS('Signal Verification1'!AG1041)&gt;Constants!$B$14,IF(AND(ABS(MAX('Signal Verification0'!AG841:AG1041)-'Signal Verification0'!AG1041)&lt;Constants!$B$15,ABS(MIN('Signal Verification0'!AG841:AG1041)-'Signal Verification0'!AG1041)&lt;Constants!$B$15),2,IF(D1041&gt;0,1,0)),IF(D1041&gt;0,1,0)),IF(ABS('Signal Verification1'!AG1040)-ABS('Signal Verification0'!AG1041)&gt;Constants!$B$14,IF(AND(ABS(MAX('Signal Verification1'!AG841:AG1041)-'Signal Verification1'!AG1041)&lt;Constants!$B$15,ABS(MIN('Signal Verification1'!AG841:AG1041)-'Signal Verification1'!AG1041)&lt;Constants!$B$15),2,IF(D1041&gt;0,1,0)),IF(D1041&gt;0,1,0))),IF(D1041&gt;0,1,0))</f>
        <v>1</v>
      </c>
      <c r="D1041">
        <f>IF(C1040=2,ROUND(5*1000/Constants!$B$11,0),IF(D1040&gt;0,D1040-1,0))</f>
        <v>62</v>
      </c>
      <c r="E1041">
        <f>IF(COUNTIF($D$3:D1041,2)&gt;(Constants!$B$16*(1000/150)),2,0)</f>
        <v>0</v>
      </c>
      <c r="F1041">
        <f t="shared" si="16"/>
        <v>0</v>
      </c>
      <c r="G1041">
        <f>IF(ABS('Signal Verification0'!AT1041-'Signal Verification1'!AT1041)&gt;Constants!$B$17,2,IF(H1041&gt;0,1,0))</f>
        <v>0</v>
      </c>
      <c r="H1041">
        <f>IF(G1040=2,ROUND(Constants!$B$18*(1000/150),0),IF(H1040&gt;0,H1040-1,0))</f>
        <v>0</v>
      </c>
    </row>
    <row r="1042" spans="1:8">
      <c r="A1042">
        <v>1039</v>
      </c>
      <c r="B1042">
        <f>IF(SIGN('Signal Verification0'!AQ1042)=SIGN('Signal Verification1'!AQ1042),IF(COUNTIF(B1035:B1041,2)&gt;0,1,0),2)</f>
        <v>0</v>
      </c>
      <c r="C1042">
        <f>IF(AND(ABS('Signal Verification0'!AG1042)&gt;0,ABS('Signal Verification1'!AG1042)&gt;0),IF('Signal Verification0'!AG1042&gt;'Signal Verification1'!AG1042,IF(ABS('Signal Verification0'!AG1041)-ABS('Signal Verification1'!AG1042)&gt;Constants!$B$14,IF(AND(ABS(MAX('Signal Verification0'!AG842:AG1042)-'Signal Verification0'!AG1042)&lt;Constants!$B$15,ABS(MIN('Signal Verification0'!AG842:AG1042)-'Signal Verification0'!AG1042)&lt;Constants!$B$15),2,IF(D1042&gt;0,1,0)),IF(D1042&gt;0,1,0)),IF(ABS('Signal Verification1'!AG1041)-ABS('Signal Verification0'!AG1042)&gt;Constants!$B$14,IF(AND(ABS(MAX('Signal Verification1'!AG842:AG1042)-'Signal Verification1'!AG1042)&lt;Constants!$B$15,ABS(MIN('Signal Verification1'!AG842:AG1042)-'Signal Verification1'!AG1042)&lt;Constants!$B$15),2,IF(D1042&gt;0,1,0)),IF(D1042&gt;0,1,0))),IF(D1042&gt;0,1,0))</f>
        <v>1</v>
      </c>
      <c r="D1042">
        <f>IF(C1041=2,ROUND(5*1000/Constants!$B$11,0),IF(D1041&gt;0,D1041-1,0))</f>
        <v>61</v>
      </c>
      <c r="E1042">
        <f>IF(COUNTIF($D$3:D1042,2)&gt;(Constants!$B$16*(1000/150)),2,0)</f>
        <v>0</v>
      </c>
      <c r="F1042">
        <f t="shared" si="16"/>
        <v>0</v>
      </c>
      <c r="G1042">
        <f>IF(ABS('Signal Verification0'!AT1042-'Signal Verification1'!AT1042)&gt;Constants!$B$17,2,IF(H1042&gt;0,1,0))</f>
        <v>0</v>
      </c>
      <c r="H1042">
        <f>IF(G1041=2,ROUND(Constants!$B$18*(1000/150),0),IF(H1041&gt;0,H1041-1,0))</f>
        <v>0</v>
      </c>
    </row>
    <row r="1043" spans="1:8">
      <c r="A1043">
        <v>1040</v>
      </c>
      <c r="B1043">
        <f>IF(SIGN('Signal Verification0'!AQ1043)=SIGN('Signal Verification1'!AQ1043),IF(COUNTIF(B1036:B1042,2)&gt;0,1,0),2)</f>
        <v>0</v>
      </c>
      <c r="C1043">
        <f>IF(AND(ABS('Signal Verification0'!AG1043)&gt;0,ABS('Signal Verification1'!AG1043)&gt;0),IF('Signal Verification0'!AG1043&gt;'Signal Verification1'!AG1043,IF(ABS('Signal Verification0'!AG1042)-ABS('Signal Verification1'!AG1043)&gt;Constants!$B$14,IF(AND(ABS(MAX('Signal Verification0'!AG843:AG1043)-'Signal Verification0'!AG1043)&lt;Constants!$B$15,ABS(MIN('Signal Verification0'!AG843:AG1043)-'Signal Verification0'!AG1043)&lt;Constants!$B$15),2,IF(D1043&gt;0,1,0)),IF(D1043&gt;0,1,0)),IF(ABS('Signal Verification1'!AG1042)-ABS('Signal Verification0'!AG1043)&gt;Constants!$B$14,IF(AND(ABS(MAX('Signal Verification1'!AG843:AG1043)-'Signal Verification1'!AG1043)&lt;Constants!$B$15,ABS(MIN('Signal Verification1'!AG843:AG1043)-'Signal Verification1'!AG1043)&lt;Constants!$B$15),2,IF(D1043&gt;0,1,0)),IF(D1043&gt;0,1,0))),IF(D1043&gt;0,1,0))</f>
        <v>1</v>
      </c>
      <c r="D1043">
        <f>IF(C1042=2,ROUND(5*1000/Constants!$B$11,0),IF(D1042&gt;0,D1042-1,0))</f>
        <v>60</v>
      </c>
      <c r="E1043">
        <f>IF(COUNTIF($D$3:D1043,2)&gt;(Constants!$B$16*(1000/150)),2,0)</f>
        <v>0</v>
      </c>
      <c r="F1043">
        <f t="shared" si="16"/>
        <v>0</v>
      </c>
      <c r="G1043">
        <f>IF(ABS('Signal Verification0'!AT1043-'Signal Verification1'!AT1043)&gt;Constants!$B$17,2,IF(H1043&gt;0,1,0))</f>
        <v>0</v>
      </c>
      <c r="H1043">
        <f>IF(G1042=2,ROUND(Constants!$B$18*(1000/150),0),IF(H1042&gt;0,H1042-1,0))</f>
        <v>0</v>
      </c>
    </row>
    <row r="1044" spans="1:8">
      <c r="A1044">
        <v>1041</v>
      </c>
      <c r="B1044">
        <f>IF(SIGN('Signal Verification0'!AQ1044)=SIGN('Signal Verification1'!AQ1044),IF(COUNTIF(B1037:B1043,2)&gt;0,1,0),2)</f>
        <v>0</v>
      </c>
      <c r="C1044">
        <f>IF(AND(ABS('Signal Verification0'!AG1044)&gt;0,ABS('Signal Verification1'!AG1044)&gt;0),IF('Signal Verification0'!AG1044&gt;'Signal Verification1'!AG1044,IF(ABS('Signal Verification0'!AG1043)-ABS('Signal Verification1'!AG1044)&gt;Constants!$B$14,IF(AND(ABS(MAX('Signal Verification0'!AG844:AG1044)-'Signal Verification0'!AG1044)&lt;Constants!$B$15,ABS(MIN('Signal Verification0'!AG844:AG1044)-'Signal Verification0'!AG1044)&lt;Constants!$B$15),2,IF(D1044&gt;0,1,0)),IF(D1044&gt;0,1,0)),IF(ABS('Signal Verification1'!AG1043)-ABS('Signal Verification0'!AG1044)&gt;Constants!$B$14,IF(AND(ABS(MAX('Signal Verification1'!AG844:AG1044)-'Signal Verification1'!AG1044)&lt;Constants!$B$15,ABS(MIN('Signal Verification1'!AG844:AG1044)-'Signal Verification1'!AG1044)&lt;Constants!$B$15),2,IF(D1044&gt;0,1,0)),IF(D1044&gt;0,1,0))),IF(D1044&gt;0,1,0))</f>
        <v>1</v>
      </c>
      <c r="D1044">
        <f>IF(C1043=2,ROUND(5*1000/Constants!$B$11,0),IF(D1043&gt;0,D1043-1,0))</f>
        <v>59</v>
      </c>
      <c r="E1044">
        <f>IF(COUNTIF($D$3:D1044,2)&gt;(Constants!$B$16*(1000/150)),2,0)</f>
        <v>0</v>
      </c>
      <c r="F1044">
        <f t="shared" si="16"/>
        <v>0</v>
      </c>
      <c r="G1044">
        <f>IF(ABS('Signal Verification0'!AT1044-'Signal Verification1'!AT1044)&gt;Constants!$B$17,2,IF(H1044&gt;0,1,0))</f>
        <v>0</v>
      </c>
      <c r="H1044">
        <f>IF(G1043=2,ROUND(Constants!$B$18*(1000/150),0),IF(H1043&gt;0,H1043-1,0))</f>
        <v>0</v>
      </c>
    </row>
    <row r="1045" spans="1:8">
      <c r="A1045">
        <v>1042</v>
      </c>
      <c r="B1045">
        <f>IF(SIGN('Signal Verification0'!AQ1045)=SIGN('Signal Verification1'!AQ1045),IF(COUNTIF(B1038:B1044,2)&gt;0,1,0),2)</f>
        <v>0</v>
      </c>
      <c r="C1045">
        <f>IF(AND(ABS('Signal Verification0'!AG1045)&gt;0,ABS('Signal Verification1'!AG1045)&gt;0),IF('Signal Verification0'!AG1045&gt;'Signal Verification1'!AG1045,IF(ABS('Signal Verification0'!AG1044)-ABS('Signal Verification1'!AG1045)&gt;Constants!$B$14,IF(AND(ABS(MAX('Signal Verification0'!AG845:AG1045)-'Signal Verification0'!AG1045)&lt;Constants!$B$15,ABS(MIN('Signal Verification0'!AG845:AG1045)-'Signal Verification0'!AG1045)&lt;Constants!$B$15),2,IF(D1045&gt;0,1,0)),IF(D1045&gt;0,1,0)),IF(ABS('Signal Verification1'!AG1044)-ABS('Signal Verification0'!AG1045)&gt;Constants!$B$14,IF(AND(ABS(MAX('Signal Verification1'!AG845:AG1045)-'Signal Verification1'!AG1045)&lt;Constants!$B$15,ABS(MIN('Signal Verification1'!AG845:AG1045)-'Signal Verification1'!AG1045)&lt;Constants!$B$15),2,IF(D1045&gt;0,1,0)),IF(D1045&gt;0,1,0))),IF(D1045&gt;0,1,0))</f>
        <v>1</v>
      </c>
      <c r="D1045">
        <f>IF(C1044=2,ROUND(5*1000/Constants!$B$11,0),IF(D1044&gt;0,D1044-1,0))</f>
        <v>58</v>
      </c>
      <c r="E1045">
        <f>IF(COUNTIF($D$3:D1045,2)&gt;(Constants!$B$16*(1000/150)),2,0)</f>
        <v>0</v>
      </c>
      <c r="F1045">
        <f t="shared" si="16"/>
        <v>0</v>
      </c>
      <c r="G1045">
        <f>IF(ABS('Signal Verification0'!AT1045-'Signal Verification1'!AT1045)&gt;Constants!$B$17,2,IF(H1045&gt;0,1,0))</f>
        <v>0</v>
      </c>
      <c r="H1045">
        <f>IF(G1044=2,ROUND(Constants!$B$18*(1000/150),0),IF(H1044&gt;0,H1044-1,0))</f>
        <v>0</v>
      </c>
    </row>
    <row r="1046" spans="1:8">
      <c r="A1046">
        <v>1043</v>
      </c>
      <c r="B1046">
        <f>IF(SIGN('Signal Verification0'!AQ1046)=SIGN('Signal Verification1'!AQ1046),IF(COUNTIF(B1039:B1045,2)&gt;0,1,0),2)</f>
        <v>0</v>
      </c>
      <c r="C1046">
        <f>IF(AND(ABS('Signal Verification0'!AG1046)&gt;0,ABS('Signal Verification1'!AG1046)&gt;0),IF('Signal Verification0'!AG1046&gt;'Signal Verification1'!AG1046,IF(ABS('Signal Verification0'!AG1045)-ABS('Signal Verification1'!AG1046)&gt;Constants!$B$14,IF(AND(ABS(MAX('Signal Verification0'!AG846:AG1046)-'Signal Verification0'!AG1046)&lt;Constants!$B$15,ABS(MIN('Signal Verification0'!AG846:AG1046)-'Signal Verification0'!AG1046)&lt;Constants!$B$15),2,IF(D1046&gt;0,1,0)),IF(D1046&gt;0,1,0)),IF(ABS('Signal Verification1'!AG1045)-ABS('Signal Verification0'!AG1046)&gt;Constants!$B$14,IF(AND(ABS(MAX('Signal Verification1'!AG846:AG1046)-'Signal Verification1'!AG1046)&lt;Constants!$B$15,ABS(MIN('Signal Verification1'!AG846:AG1046)-'Signal Verification1'!AG1046)&lt;Constants!$B$15),2,IF(D1046&gt;0,1,0)),IF(D1046&gt;0,1,0))),IF(D1046&gt;0,1,0))</f>
        <v>1</v>
      </c>
      <c r="D1046">
        <f>IF(C1045=2,ROUND(5*1000/Constants!$B$11,0),IF(D1045&gt;0,D1045-1,0))</f>
        <v>57</v>
      </c>
      <c r="E1046">
        <f>IF(COUNTIF($D$3:D1046,2)&gt;(Constants!$B$16*(1000/150)),2,0)</f>
        <v>0</v>
      </c>
      <c r="F1046">
        <f t="shared" si="16"/>
        <v>0</v>
      </c>
      <c r="G1046">
        <f>IF(ABS('Signal Verification0'!AT1046-'Signal Verification1'!AT1046)&gt;Constants!$B$17,2,IF(H1046&gt;0,1,0))</f>
        <v>0</v>
      </c>
      <c r="H1046">
        <f>IF(G1045=2,ROUND(Constants!$B$18*(1000/150),0),IF(H1045&gt;0,H1045-1,0))</f>
        <v>0</v>
      </c>
    </row>
    <row r="1047" spans="1:8">
      <c r="A1047">
        <v>1044</v>
      </c>
      <c r="B1047">
        <f>IF(SIGN('Signal Verification0'!AQ1047)=SIGN('Signal Verification1'!AQ1047),IF(COUNTIF(B1040:B1046,2)&gt;0,1,0),2)</f>
        <v>0</v>
      </c>
      <c r="C1047">
        <f>IF(AND(ABS('Signal Verification0'!AG1047)&gt;0,ABS('Signal Verification1'!AG1047)&gt;0),IF('Signal Verification0'!AG1047&gt;'Signal Verification1'!AG1047,IF(ABS('Signal Verification0'!AG1046)-ABS('Signal Verification1'!AG1047)&gt;Constants!$B$14,IF(AND(ABS(MAX('Signal Verification0'!AG847:AG1047)-'Signal Verification0'!AG1047)&lt;Constants!$B$15,ABS(MIN('Signal Verification0'!AG847:AG1047)-'Signal Verification0'!AG1047)&lt;Constants!$B$15),2,IF(D1047&gt;0,1,0)),IF(D1047&gt;0,1,0)),IF(ABS('Signal Verification1'!AG1046)-ABS('Signal Verification0'!AG1047)&gt;Constants!$B$14,IF(AND(ABS(MAX('Signal Verification1'!AG847:AG1047)-'Signal Verification1'!AG1047)&lt;Constants!$B$15,ABS(MIN('Signal Verification1'!AG847:AG1047)-'Signal Verification1'!AG1047)&lt;Constants!$B$15),2,IF(D1047&gt;0,1,0)),IF(D1047&gt;0,1,0))),IF(D1047&gt;0,1,0))</f>
        <v>1</v>
      </c>
      <c r="D1047">
        <f>IF(C1046=2,ROUND(5*1000/Constants!$B$11,0),IF(D1046&gt;0,D1046-1,0))</f>
        <v>56</v>
      </c>
      <c r="E1047">
        <f>IF(COUNTIF($D$3:D1047,2)&gt;(Constants!$B$16*(1000/150)),2,0)</f>
        <v>0</v>
      </c>
      <c r="F1047">
        <f t="shared" si="16"/>
        <v>0</v>
      </c>
      <c r="G1047">
        <f>IF(ABS('Signal Verification0'!AT1047-'Signal Verification1'!AT1047)&gt;Constants!$B$17,2,IF(H1047&gt;0,1,0))</f>
        <v>0</v>
      </c>
      <c r="H1047">
        <f>IF(G1046=2,ROUND(Constants!$B$18*(1000/150),0),IF(H1046&gt;0,H1046-1,0))</f>
        <v>0</v>
      </c>
    </row>
    <row r="1048" spans="1:8">
      <c r="A1048">
        <v>1045</v>
      </c>
      <c r="B1048">
        <f>IF(SIGN('Signal Verification0'!AQ1048)=SIGN('Signal Verification1'!AQ1048),IF(COUNTIF(B1041:B1047,2)&gt;0,1,0),2)</f>
        <v>0</v>
      </c>
      <c r="C1048">
        <f>IF(AND(ABS('Signal Verification0'!AG1048)&gt;0,ABS('Signal Verification1'!AG1048)&gt;0),IF('Signal Verification0'!AG1048&gt;'Signal Verification1'!AG1048,IF(ABS('Signal Verification0'!AG1047)-ABS('Signal Verification1'!AG1048)&gt;Constants!$B$14,IF(AND(ABS(MAX('Signal Verification0'!AG848:AG1048)-'Signal Verification0'!AG1048)&lt;Constants!$B$15,ABS(MIN('Signal Verification0'!AG848:AG1048)-'Signal Verification0'!AG1048)&lt;Constants!$B$15),2,IF(D1048&gt;0,1,0)),IF(D1048&gt;0,1,0)),IF(ABS('Signal Verification1'!AG1047)-ABS('Signal Verification0'!AG1048)&gt;Constants!$B$14,IF(AND(ABS(MAX('Signal Verification1'!AG848:AG1048)-'Signal Verification1'!AG1048)&lt;Constants!$B$15,ABS(MIN('Signal Verification1'!AG848:AG1048)-'Signal Verification1'!AG1048)&lt;Constants!$B$15),2,IF(D1048&gt;0,1,0)),IF(D1048&gt;0,1,0))),IF(D1048&gt;0,1,0))</f>
        <v>1</v>
      </c>
      <c r="D1048">
        <f>IF(C1047=2,ROUND(5*1000/Constants!$B$11,0),IF(D1047&gt;0,D1047-1,0))</f>
        <v>55</v>
      </c>
      <c r="E1048">
        <f>IF(COUNTIF($D$3:D1048,2)&gt;(Constants!$B$16*(1000/150)),2,0)</f>
        <v>0</v>
      </c>
      <c r="F1048">
        <f t="shared" si="16"/>
        <v>0</v>
      </c>
      <c r="G1048">
        <f>IF(ABS('Signal Verification0'!AT1048-'Signal Verification1'!AT1048)&gt;Constants!$B$17,2,IF(H1048&gt;0,1,0))</f>
        <v>0</v>
      </c>
      <c r="H1048">
        <f>IF(G1047=2,ROUND(Constants!$B$18*(1000/150),0),IF(H1047&gt;0,H1047-1,0))</f>
        <v>0</v>
      </c>
    </row>
    <row r="1049" spans="1:8">
      <c r="A1049">
        <v>1046</v>
      </c>
      <c r="B1049">
        <f>IF(SIGN('Signal Verification0'!AQ1049)=SIGN('Signal Verification1'!AQ1049),IF(COUNTIF(B1042:B1048,2)&gt;0,1,0),2)</f>
        <v>0</v>
      </c>
      <c r="C1049">
        <f>IF(AND(ABS('Signal Verification0'!AG1049)&gt;0,ABS('Signal Verification1'!AG1049)&gt;0),IF('Signal Verification0'!AG1049&gt;'Signal Verification1'!AG1049,IF(ABS('Signal Verification0'!AG1048)-ABS('Signal Verification1'!AG1049)&gt;Constants!$B$14,IF(AND(ABS(MAX('Signal Verification0'!AG849:AG1049)-'Signal Verification0'!AG1049)&lt;Constants!$B$15,ABS(MIN('Signal Verification0'!AG849:AG1049)-'Signal Verification0'!AG1049)&lt;Constants!$B$15),2,IF(D1049&gt;0,1,0)),IF(D1049&gt;0,1,0)),IF(ABS('Signal Verification1'!AG1048)-ABS('Signal Verification0'!AG1049)&gt;Constants!$B$14,IF(AND(ABS(MAX('Signal Verification1'!AG849:AG1049)-'Signal Verification1'!AG1049)&lt;Constants!$B$15,ABS(MIN('Signal Verification1'!AG849:AG1049)-'Signal Verification1'!AG1049)&lt;Constants!$B$15),2,IF(D1049&gt;0,1,0)),IF(D1049&gt;0,1,0))),IF(D1049&gt;0,1,0))</f>
        <v>1</v>
      </c>
      <c r="D1049">
        <f>IF(C1048=2,ROUND(5*1000/Constants!$B$11,0),IF(D1048&gt;0,D1048-1,0))</f>
        <v>54</v>
      </c>
      <c r="E1049">
        <f>IF(COUNTIF($D$3:D1049,2)&gt;(Constants!$B$16*(1000/150)),2,0)</f>
        <v>0</v>
      </c>
      <c r="F1049">
        <f t="shared" si="16"/>
        <v>0</v>
      </c>
      <c r="G1049">
        <f>IF(ABS('Signal Verification0'!AT1049-'Signal Verification1'!AT1049)&gt;Constants!$B$17,2,IF(H1049&gt;0,1,0))</f>
        <v>0</v>
      </c>
      <c r="H1049">
        <f>IF(G1048=2,ROUND(Constants!$B$18*(1000/150),0),IF(H1048&gt;0,H1048-1,0))</f>
        <v>0</v>
      </c>
    </row>
    <row r="1050" spans="1:8">
      <c r="A1050">
        <v>1047</v>
      </c>
      <c r="B1050">
        <f>IF(SIGN('Signal Verification0'!AQ1050)=SIGN('Signal Verification1'!AQ1050),IF(COUNTIF(B1043:B1049,2)&gt;0,1,0),2)</f>
        <v>0</v>
      </c>
      <c r="C1050">
        <f>IF(AND(ABS('Signal Verification0'!AG1050)&gt;0,ABS('Signal Verification1'!AG1050)&gt;0),IF('Signal Verification0'!AG1050&gt;'Signal Verification1'!AG1050,IF(ABS('Signal Verification0'!AG1049)-ABS('Signal Verification1'!AG1050)&gt;Constants!$B$14,IF(AND(ABS(MAX('Signal Verification0'!AG850:AG1050)-'Signal Verification0'!AG1050)&lt;Constants!$B$15,ABS(MIN('Signal Verification0'!AG850:AG1050)-'Signal Verification0'!AG1050)&lt;Constants!$B$15),2,IF(D1050&gt;0,1,0)),IF(D1050&gt;0,1,0)),IF(ABS('Signal Verification1'!AG1049)-ABS('Signal Verification0'!AG1050)&gt;Constants!$B$14,IF(AND(ABS(MAX('Signal Verification1'!AG850:AG1050)-'Signal Verification1'!AG1050)&lt;Constants!$B$15,ABS(MIN('Signal Verification1'!AG850:AG1050)-'Signal Verification1'!AG1050)&lt;Constants!$B$15),2,IF(D1050&gt;0,1,0)),IF(D1050&gt;0,1,0))),IF(D1050&gt;0,1,0))</f>
        <v>1</v>
      </c>
      <c r="D1050">
        <f>IF(C1049=2,ROUND(5*1000/Constants!$B$11,0),IF(D1049&gt;0,D1049-1,0))</f>
        <v>53</v>
      </c>
      <c r="E1050">
        <f>IF(COUNTIF($D$3:D1050,2)&gt;(Constants!$B$16*(1000/150)),2,0)</f>
        <v>0</v>
      </c>
      <c r="F1050">
        <f t="shared" si="16"/>
        <v>0</v>
      </c>
      <c r="G1050">
        <f>IF(ABS('Signal Verification0'!AT1050-'Signal Verification1'!AT1050)&gt;Constants!$B$17,2,IF(H1050&gt;0,1,0))</f>
        <v>0</v>
      </c>
      <c r="H1050">
        <f>IF(G1049=2,ROUND(Constants!$B$18*(1000/150),0),IF(H1049&gt;0,H1049-1,0))</f>
        <v>0</v>
      </c>
    </row>
    <row r="1051" spans="1:8">
      <c r="A1051">
        <v>1048</v>
      </c>
      <c r="B1051">
        <f>IF(SIGN('Signal Verification0'!AQ1051)=SIGN('Signal Verification1'!AQ1051),IF(COUNTIF(B1044:B1050,2)&gt;0,1,0),2)</f>
        <v>0</v>
      </c>
      <c r="C1051">
        <f>IF(AND(ABS('Signal Verification0'!AG1051)&gt;0,ABS('Signal Verification1'!AG1051)&gt;0),IF('Signal Verification0'!AG1051&gt;'Signal Verification1'!AG1051,IF(ABS('Signal Verification0'!AG1050)-ABS('Signal Verification1'!AG1051)&gt;Constants!$B$14,IF(AND(ABS(MAX('Signal Verification0'!AG851:AG1051)-'Signal Verification0'!AG1051)&lt;Constants!$B$15,ABS(MIN('Signal Verification0'!AG851:AG1051)-'Signal Verification0'!AG1051)&lt;Constants!$B$15),2,IF(D1051&gt;0,1,0)),IF(D1051&gt;0,1,0)),IF(ABS('Signal Verification1'!AG1050)-ABS('Signal Verification0'!AG1051)&gt;Constants!$B$14,IF(AND(ABS(MAX('Signal Verification1'!AG851:AG1051)-'Signal Verification1'!AG1051)&lt;Constants!$B$15,ABS(MIN('Signal Verification1'!AG851:AG1051)-'Signal Verification1'!AG1051)&lt;Constants!$B$15),2,IF(D1051&gt;0,1,0)),IF(D1051&gt;0,1,0))),IF(D1051&gt;0,1,0))</f>
        <v>1</v>
      </c>
      <c r="D1051">
        <f>IF(C1050=2,ROUND(5*1000/Constants!$B$11,0),IF(D1050&gt;0,D1050-1,0))</f>
        <v>52</v>
      </c>
      <c r="E1051">
        <f>IF(COUNTIF($D$3:D1051,2)&gt;(Constants!$B$16*(1000/150)),2,0)</f>
        <v>0</v>
      </c>
      <c r="F1051">
        <f t="shared" si="16"/>
        <v>0</v>
      </c>
      <c r="G1051">
        <f>IF(ABS('Signal Verification0'!AT1051-'Signal Verification1'!AT1051)&gt;Constants!$B$17,2,IF(H1051&gt;0,1,0))</f>
        <v>0</v>
      </c>
      <c r="H1051">
        <f>IF(G1050=2,ROUND(Constants!$B$18*(1000/150),0),IF(H1050&gt;0,H1050-1,0))</f>
        <v>0</v>
      </c>
    </row>
    <row r="1052" spans="1:8">
      <c r="A1052">
        <v>1049</v>
      </c>
      <c r="B1052">
        <f>IF(SIGN('Signal Verification0'!AQ1052)=SIGN('Signal Verification1'!AQ1052),IF(COUNTIF(B1045:B1051,2)&gt;0,1,0),2)</f>
        <v>0</v>
      </c>
      <c r="C1052">
        <f>IF(AND(ABS('Signal Verification0'!AG1052)&gt;0,ABS('Signal Verification1'!AG1052)&gt;0),IF('Signal Verification0'!AG1052&gt;'Signal Verification1'!AG1052,IF(ABS('Signal Verification0'!AG1051)-ABS('Signal Verification1'!AG1052)&gt;Constants!$B$14,IF(AND(ABS(MAX('Signal Verification0'!AG852:AG1052)-'Signal Verification0'!AG1052)&lt;Constants!$B$15,ABS(MIN('Signal Verification0'!AG852:AG1052)-'Signal Verification0'!AG1052)&lt;Constants!$B$15),2,IF(D1052&gt;0,1,0)),IF(D1052&gt;0,1,0)),IF(ABS('Signal Verification1'!AG1051)-ABS('Signal Verification0'!AG1052)&gt;Constants!$B$14,IF(AND(ABS(MAX('Signal Verification1'!AG852:AG1052)-'Signal Verification1'!AG1052)&lt;Constants!$B$15,ABS(MIN('Signal Verification1'!AG852:AG1052)-'Signal Verification1'!AG1052)&lt;Constants!$B$15),2,IF(D1052&gt;0,1,0)),IF(D1052&gt;0,1,0))),IF(D1052&gt;0,1,0))</f>
        <v>1</v>
      </c>
      <c r="D1052">
        <f>IF(C1051=2,ROUND(5*1000/Constants!$B$11,0),IF(D1051&gt;0,D1051-1,0))</f>
        <v>51</v>
      </c>
      <c r="E1052">
        <f>IF(COUNTIF($D$3:D1052,2)&gt;(Constants!$B$16*(1000/150)),2,0)</f>
        <v>0</v>
      </c>
      <c r="F1052">
        <f t="shared" si="16"/>
        <v>0</v>
      </c>
      <c r="G1052">
        <f>IF(ABS('Signal Verification0'!AT1052-'Signal Verification1'!AT1052)&gt;Constants!$B$17,2,IF(H1052&gt;0,1,0))</f>
        <v>0</v>
      </c>
      <c r="H1052">
        <f>IF(G1051=2,ROUND(Constants!$B$18*(1000/150),0),IF(H1051&gt;0,H1051-1,0))</f>
        <v>0</v>
      </c>
    </row>
    <row r="1053" spans="1:8">
      <c r="A1053">
        <v>1050</v>
      </c>
      <c r="B1053">
        <f>IF(SIGN('Signal Verification0'!AQ1053)=SIGN('Signal Verification1'!AQ1053),IF(COUNTIF(B1046:B1052,2)&gt;0,1,0),2)</f>
        <v>0</v>
      </c>
      <c r="C1053">
        <f>IF(AND(ABS('Signal Verification0'!AG1053)&gt;0,ABS('Signal Verification1'!AG1053)&gt;0),IF('Signal Verification0'!AG1053&gt;'Signal Verification1'!AG1053,IF(ABS('Signal Verification0'!AG1052)-ABS('Signal Verification1'!AG1053)&gt;Constants!$B$14,IF(AND(ABS(MAX('Signal Verification0'!AG853:AG1053)-'Signal Verification0'!AG1053)&lt;Constants!$B$15,ABS(MIN('Signal Verification0'!AG853:AG1053)-'Signal Verification0'!AG1053)&lt;Constants!$B$15),2,IF(D1053&gt;0,1,0)),IF(D1053&gt;0,1,0)),IF(ABS('Signal Verification1'!AG1052)-ABS('Signal Verification0'!AG1053)&gt;Constants!$B$14,IF(AND(ABS(MAX('Signal Verification1'!AG853:AG1053)-'Signal Verification1'!AG1053)&lt;Constants!$B$15,ABS(MIN('Signal Verification1'!AG853:AG1053)-'Signal Verification1'!AG1053)&lt;Constants!$B$15),2,IF(D1053&gt;0,1,0)),IF(D1053&gt;0,1,0))),IF(D1053&gt;0,1,0))</f>
        <v>1</v>
      </c>
      <c r="D1053">
        <f>IF(C1052=2,ROUND(5*1000/Constants!$B$11,0),IF(D1052&gt;0,D1052-1,0))</f>
        <v>50</v>
      </c>
      <c r="E1053">
        <f>IF(COUNTIF($D$3:D1053,2)&gt;(Constants!$B$16*(1000/150)),2,0)</f>
        <v>0</v>
      </c>
      <c r="F1053">
        <f t="shared" si="16"/>
        <v>0</v>
      </c>
      <c r="G1053">
        <f>IF(ABS('Signal Verification0'!AT1053-'Signal Verification1'!AT1053)&gt;Constants!$B$17,2,IF(H1053&gt;0,1,0))</f>
        <v>0</v>
      </c>
      <c r="H1053">
        <f>IF(G1052=2,ROUND(Constants!$B$18*(1000/150),0),IF(H1052&gt;0,H1052-1,0))</f>
        <v>0</v>
      </c>
    </row>
    <row r="1054" spans="1:8">
      <c r="A1054">
        <v>1051</v>
      </c>
      <c r="B1054">
        <f>IF(SIGN('Signal Verification0'!AQ1054)=SIGN('Signal Verification1'!AQ1054),IF(COUNTIF(B1047:B1053,2)&gt;0,1,0),2)</f>
        <v>0</v>
      </c>
      <c r="C1054">
        <f>IF(AND(ABS('Signal Verification0'!AG1054)&gt;0,ABS('Signal Verification1'!AG1054)&gt;0),IF('Signal Verification0'!AG1054&gt;'Signal Verification1'!AG1054,IF(ABS('Signal Verification0'!AG1053)-ABS('Signal Verification1'!AG1054)&gt;Constants!$B$14,IF(AND(ABS(MAX('Signal Verification0'!AG854:AG1054)-'Signal Verification0'!AG1054)&lt;Constants!$B$15,ABS(MIN('Signal Verification0'!AG854:AG1054)-'Signal Verification0'!AG1054)&lt;Constants!$B$15),2,IF(D1054&gt;0,1,0)),IF(D1054&gt;0,1,0)),IF(ABS('Signal Verification1'!AG1053)-ABS('Signal Verification0'!AG1054)&gt;Constants!$B$14,IF(AND(ABS(MAX('Signal Verification1'!AG854:AG1054)-'Signal Verification1'!AG1054)&lt;Constants!$B$15,ABS(MIN('Signal Verification1'!AG854:AG1054)-'Signal Verification1'!AG1054)&lt;Constants!$B$15),2,IF(D1054&gt;0,1,0)),IF(D1054&gt;0,1,0))),IF(D1054&gt;0,1,0))</f>
        <v>1</v>
      </c>
      <c r="D1054">
        <f>IF(C1053=2,ROUND(5*1000/Constants!$B$11,0),IF(D1053&gt;0,D1053-1,0))</f>
        <v>49</v>
      </c>
      <c r="E1054">
        <f>IF(COUNTIF($D$3:D1054,2)&gt;(Constants!$B$16*(1000/150)),2,0)</f>
        <v>0</v>
      </c>
      <c r="F1054">
        <f t="shared" si="16"/>
        <v>0</v>
      </c>
      <c r="G1054">
        <f>IF(ABS('Signal Verification0'!AT1054-'Signal Verification1'!AT1054)&gt;Constants!$B$17,2,IF(H1054&gt;0,1,0))</f>
        <v>0</v>
      </c>
      <c r="H1054">
        <f>IF(G1053=2,ROUND(Constants!$B$18*(1000/150),0),IF(H1053&gt;0,H1053-1,0))</f>
        <v>0</v>
      </c>
    </row>
    <row r="1055" spans="1:8">
      <c r="A1055">
        <v>1052</v>
      </c>
      <c r="B1055">
        <f>IF(SIGN('Signal Verification0'!AQ1055)=SIGN('Signal Verification1'!AQ1055),IF(COUNTIF(B1048:B1054,2)&gt;0,1,0),2)</f>
        <v>0</v>
      </c>
      <c r="C1055">
        <f>IF(AND(ABS('Signal Verification0'!AG1055)&gt;0,ABS('Signal Verification1'!AG1055)&gt;0),IF('Signal Verification0'!AG1055&gt;'Signal Verification1'!AG1055,IF(ABS('Signal Verification0'!AG1054)-ABS('Signal Verification1'!AG1055)&gt;Constants!$B$14,IF(AND(ABS(MAX('Signal Verification0'!AG855:AG1055)-'Signal Verification0'!AG1055)&lt;Constants!$B$15,ABS(MIN('Signal Verification0'!AG855:AG1055)-'Signal Verification0'!AG1055)&lt;Constants!$B$15),2,IF(D1055&gt;0,1,0)),IF(D1055&gt;0,1,0)),IF(ABS('Signal Verification1'!AG1054)-ABS('Signal Verification0'!AG1055)&gt;Constants!$B$14,IF(AND(ABS(MAX('Signal Verification1'!AG855:AG1055)-'Signal Verification1'!AG1055)&lt;Constants!$B$15,ABS(MIN('Signal Verification1'!AG855:AG1055)-'Signal Verification1'!AG1055)&lt;Constants!$B$15),2,IF(D1055&gt;0,1,0)),IF(D1055&gt;0,1,0))),IF(D1055&gt;0,1,0))</f>
        <v>1</v>
      </c>
      <c r="D1055">
        <f>IF(C1054=2,ROUND(5*1000/Constants!$B$11,0),IF(D1054&gt;0,D1054-1,0))</f>
        <v>48</v>
      </c>
      <c r="E1055">
        <f>IF(COUNTIF($D$3:D1055,2)&gt;(Constants!$B$16*(1000/150)),2,0)</f>
        <v>0</v>
      </c>
      <c r="F1055">
        <f t="shared" si="16"/>
        <v>0</v>
      </c>
      <c r="G1055">
        <f>IF(ABS('Signal Verification0'!AT1055-'Signal Verification1'!AT1055)&gt;Constants!$B$17,2,IF(H1055&gt;0,1,0))</f>
        <v>0</v>
      </c>
      <c r="H1055">
        <f>IF(G1054=2,ROUND(Constants!$B$18*(1000/150),0),IF(H1054&gt;0,H1054-1,0))</f>
        <v>0</v>
      </c>
    </row>
    <row r="1056" spans="1:8">
      <c r="A1056">
        <v>1053</v>
      </c>
      <c r="B1056">
        <f>IF(SIGN('Signal Verification0'!AQ1056)=SIGN('Signal Verification1'!AQ1056),IF(COUNTIF(B1049:B1055,2)&gt;0,1,0),2)</f>
        <v>0</v>
      </c>
      <c r="C1056">
        <f>IF(AND(ABS('Signal Verification0'!AG1056)&gt;0,ABS('Signal Verification1'!AG1056)&gt;0),IF('Signal Verification0'!AG1056&gt;'Signal Verification1'!AG1056,IF(ABS('Signal Verification0'!AG1055)-ABS('Signal Verification1'!AG1056)&gt;Constants!$B$14,IF(AND(ABS(MAX('Signal Verification0'!AG856:AG1056)-'Signal Verification0'!AG1056)&lt;Constants!$B$15,ABS(MIN('Signal Verification0'!AG856:AG1056)-'Signal Verification0'!AG1056)&lt;Constants!$B$15),2,IF(D1056&gt;0,1,0)),IF(D1056&gt;0,1,0)),IF(ABS('Signal Verification1'!AG1055)-ABS('Signal Verification0'!AG1056)&gt;Constants!$B$14,IF(AND(ABS(MAX('Signal Verification1'!AG856:AG1056)-'Signal Verification1'!AG1056)&lt;Constants!$B$15,ABS(MIN('Signal Verification1'!AG856:AG1056)-'Signal Verification1'!AG1056)&lt;Constants!$B$15),2,IF(D1056&gt;0,1,0)),IF(D1056&gt;0,1,0))),IF(D1056&gt;0,1,0))</f>
        <v>1</v>
      </c>
      <c r="D1056">
        <f>IF(C1055=2,ROUND(5*1000/Constants!$B$11,0),IF(D1055&gt;0,D1055-1,0))</f>
        <v>47</v>
      </c>
      <c r="E1056">
        <f>IF(COUNTIF($D$3:D1056,2)&gt;(Constants!$B$16*(1000/150)),2,0)</f>
        <v>0</v>
      </c>
      <c r="F1056">
        <f t="shared" si="16"/>
        <v>0</v>
      </c>
      <c r="G1056">
        <f>IF(ABS('Signal Verification0'!AT1056-'Signal Verification1'!AT1056)&gt;Constants!$B$17,2,IF(H1056&gt;0,1,0))</f>
        <v>0</v>
      </c>
      <c r="H1056">
        <f>IF(G1055=2,ROUND(Constants!$B$18*(1000/150),0),IF(H1055&gt;0,H1055-1,0))</f>
        <v>0</v>
      </c>
    </row>
    <row r="1057" spans="1:8">
      <c r="A1057">
        <v>1054</v>
      </c>
      <c r="B1057">
        <f>IF(SIGN('Signal Verification0'!AQ1057)=SIGN('Signal Verification1'!AQ1057),IF(COUNTIF(B1050:B1056,2)&gt;0,1,0),2)</f>
        <v>0</v>
      </c>
      <c r="C1057">
        <f>IF(AND(ABS('Signal Verification0'!AG1057)&gt;0,ABS('Signal Verification1'!AG1057)&gt;0),IF('Signal Verification0'!AG1057&gt;'Signal Verification1'!AG1057,IF(ABS('Signal Verification0'!AG1056)-ABS('Signal Verification1'!AG1057)&gt;Constants!$B$14,IF(AND(ABS(MAX('Signal Verification0'!AG857:AG1057)-'Signal Verification0'!AG1057)&lt;Constants!$B$15,ABS(MIN('Signal Verification0'!AG857:AG1057)-'Signal Verification0'!AG1057)&lt;Constants!$B$15),2,IF(D1057&gt;0,1,0)),IF(D1057&gt;0,1,0)),IF(ABS('Signal Verification1'!AG1056)-ABS('Signal Verification0'!AG1057)&gt;Constants!$B$14,IF(AND(ABS(MAX('Signal Verification1'!AG857:AG1057)-'Signal Verification1'!AG1057)&lt;Constants!$B$15,ABS(MIN('Signal Verification1'!AG857:AG1057)-'Signal Verification1'!AG1057)&lt;Constants!$B$15),2,IF(D1057&gt;0,1,0)),IF(D1057&gt;0,1,0))),IF(D1057&gt;0,1,0))</f>
        <v>1</v>
      </c>
      <c r="D1057">
        <f>IF(C1056=2,ROUND(5*1000/Constants!$B$11,0),IF(D1056&gt;0,D1056-1,0))</f>
        <v>46</v>
      </c>
      <c r="E1057">
        <f>IF(COUNTIF($D$3:D1057,2)&gt;(Constants!$B$16*(1000/150)),2,0)</f>
        <v>0</v>
      </c>
      <c r="F1057">
        <f t="shared" si="16"/>
        <v>0</v>
      </c>
      <c r="G1057">
        <f>IF(ABS('Signal Verification0'!AT1057-'Signal Verification1'!AT1057)&gt;Constants!$B$17,2,IF(H1057&gt;0,1,0))</f>
        <v>0</v>
      </c>
      <c r="H1057">
        <f>IF(G1056=2,ROUND(Constants!$B$18*(1000/150),0),IF(H1056&gt;0,H1056-1,0))</f>
        <v>0</v>
      </c>
    </row>
    <row r="1058" spans="1:8">
      <c r="A1058">
        <v>1055</v>
      </c>
      <c r="B1058">
        <f>IF(SIGN('Signal Verification0'!AQ1058)=SIGN('Signal Verification1'!AQ1058),IF(COUNTIF(B1051:B1057,2)&gt;0,1,0),2)</f>
        <v>0</v>
      </c>
      <c r="C1058">
        <f>IF(AND(ABS('Signal Verification0'!AG1058)&gt;0,ABS('Signal Verification1'!AG1058)&gt;0),IF('Signal Verification0'!AG1058&gt;'Signal Verification1'!AG1058,IF(ABS('Signal Verification0'!AG1057)-ABS('Signal Verification1'!AG1058)&gt;Constants!$B$14,IF(AND(ABS(MAX('Signal Verification0'!AG858:AG1058)-'Signal Verification0'!AG1058)&lt;Constants!$B$15,ABS(MIN('Signal Verification0'!AG858:AG1058)-'Signal Verification0'!AG1058)&lt;Constants!$B$15),2,IF(D1058&gt;0,1,0)),IF(D1058&gt;0,1,0)),IF(ABS('Signal Verification1'!AG1057)-ABS('Signal Verification0'!AG1058)&gt;Constants!$B$14,IF(AND(ABS(MAX('Signal Verification1'!AG858:AG1058)-'Signal Verification1'!AG1058)&lt;Constants!$B$15,ABS(MIN('Signal Verification1'!AG858:AG1058)-'Signal Verification1'!AG1058)&lt;Constants!$B$15),2,IF(D1058&gt;0,1,0)),IF(D1058&gt;0,1,0))),IF(D1058&gt;0,1,0))</f>
        <v>1</v>
      </c>
      <c r="D1058">
        <f>IF(C1057=2,ROUND(5*1000/Constants!$B$11,0),IF(D1057&gt;0,D1057-1,0))</f>
        <v>45</v>
      </c>
      <c r="E1058">
        <f>IF(COUNTIF($D$3:D1058,2)&gt;(Constants!$B$16*(1000/150)),2,0)</f>
        <v>0</v>
      </c>
      <c r="F1058">
        <f t="shared" si="16"/>
        <v>0</v>
      </c>
      <c r="G1058">
        <f>IF(ABS('Signal Verification0'!AT1058-'Signal Verification1'!AT1058)&gt;Constants!$B$17,2,IF(H1058&gt;0,1,0))</f>
        <v>0</v>
      </c>
      <c r="H1058">
        <f>IF(G1057=2,ROUND(Constants!$B$18*(1000/150),0),IF(H1057&gt;0,H1057-1,0))</f>
        <v>0</v>
      </c>
    </row>
    <row r="1059" spans="1:8">
      <c r="A1059">
        <v>1056</v>
      </c>
      <c r="B1059">
        <f>IF(SIGN('Signal Verification0'!AQ1059)=SIGN('Signal Verification1'!AQ1059),IF(COUNTIF(B1052:B1058,2)&gt;0,1,0),2)</f>
        <v>0</v>
      </c>
      <c r="C1059">
        <f>IF(AND(ABS('Signal Verification0'!AG1059)&gt;0,ABS('Signal Verification1'!AG1059)&gt;0),IF('Signal Verification0'!AG1059&gt;'Signal Verification1'!AG1059,IF(ABS('Signal Verification0'!AG1058)-ABS('Signal Verification1'!AG1059)&gt;Constants!$B$14,IF(AND(ABS(MAX('Signal Verification0'!AG859:AG1059)-'Signal Verification0'!AG1059)&lt;Constants!$B$15,ABS(MIN('Signal Verification0'!AG859:AG1059)-'Signal Verification0'!AG1059)&lt;Constants!$B$15),2,IF(D1059&gt;0,1,0)),IF(D1059&gt;0,1,0)),IF(ABS('Signal Verification1'!AG1058)-ABS('Signal Verification0'!AG1059)&gt;Constants!$B$14,IF(AND(ABS(MAX('Signal Verification1'!AG859:AG1059)-'Signal Verification1'!AG1059)&lt;Constants!$B$15,ABS(MIN('Signal Verification1'!AG859:AG1059)-'Signal Verification1'!AG1059)&lt;Constants!$B$15),2,IF(D1059&gt;0,1,0)),IF(D1059&gt;0,1,0))),IF(D1059&gt;0,1,0))</f>
        <v>1</v>
      </c>
      <c r="D1059">
        <f>IF(C1058=2,ROUND(5*1000/Constants!$B$11,0),IF(D1058&gt;0,D1058-1,0))</f>
        <v>44</v>
      </c>
      <c r="E1059">
        <f>IF(COUNTIF($D$3:D1059,2)&gt;(Constants!$B$16*(1000/150)),2,0)</f>
        <v>0</v>
      </c>
      <c r="F1059">
        <f t="shared" si="16"/>
        <v>0</v>
      </c>
      <c r="G1059">
        <f>IF(ABS('Signal Verification0'!AT1059-'Signal Verification1'!AT1059)&gt;Constants!$B$17,2,IF(H1059&gt;0,1,0))</f>
        <v>0</v>
      </c>
      <c r="H1059">
        <f>IF(G1058=2,ROUND(Constants!$B$18*(1000/150),0),IF(H1058&gt;0,H1058-1,0))</f>
        <v>0</v>
      </c>
    </row>
    <row r="1060" spans="1:8">
      <c r="A1060">
        <v>1057</v>
      </c>
      <c r="B1060">
        <f>IF(SIGN('Signal Verification0'!AQ1060)=SIGN('Signal Verification1'!AQ1060),IF(COUNTIF(B1053:B1059,2)&gt;0,1,0),2)</f>
        <v>0</v>
      </c>
      <c r="C1060">
        <f>IF(AND(ABS('Signal Verification0'!AG1060)&gt;0,ABS('Signal Verification1'!AG1060)&gt;0),IF('Signal Verification0'!AG1060&gt;'Signal Verification1'!AG1060,IF(ABS('Signal Verification0'!AG1059)-ABS('Signal Verification1'!AG1060)&gt;Constants!$B$14,IF(AND(ABS(MAX('Signal Verification0'!AG860:AG1060)-'Signal Verification0'!AG1060)&lt;Constants!$B$15,ABS(MIN('Signal Verification0'!AG860:AG1060)-'Signal Verification0'!AG1060)&lt;Constants!$B$15),2,IF(D1060&gt;0,1,0)),IF(D1060&gt;0,1,0)),IF(ABS('Signal Verification1'!AG1059)-ABS('Signal Verification0'!AG1060)&gt;Constants!$B$14,IF(AND(ABS(MAX('Signal Verification1'!AG860:AG1060)-'Signal Verification1'!AG1060)&lt;Constants!$B$15,ABS(MIN('Signal Verification1'!AG860:AG1060)-'Signal Verification1'!AG1060)&lt;Constants!$B$15),2,IF(D1060&gt;0,1,0)),IF(D1060&gt;0,1,0))),IF(D1060&gt;0,1,0))</f>
        <v>1</v>
      </c>
      <c r="D1060">
        <f>IF(C1059=2,ROUND(5*1000/Constants!$B$11,0),IF(D1059&gt;0,D1059-1,0))</f>
        <v>43</v>
      </c>
      <c r="E1060">
        <f>IF(COUNTIF($D$3:D1060,2)&gt;(Constants!$B$16*(1000/150)),2,0)</f>
        <v>0</v>
      </c>
      <c r="F1060">
        <f t="shared" si="16"/>
        <v>0</v>
      </c>
      <c r="G1060">
        <f>IF(ABS('Signal Verification0'!AT1060-'Signal Verification1'!AT1060)&gt;Constants!$B$17,2,IF(H1060&gt;0,1,0))</f>
        <v>0</v>
      </c>
      <c r="H1060">
        <f>IF(G1059=2,ROUND(Constants!$B$18*(1000/150),0),IF(H1059&gt;0,H1059-1,0))</f>
        <v>0</v>
      </c>
    </row>
    <row r="1061" spans="1:8">
      <c r="A1061">
        <v>1058</v>
      </c>
      <c r="B1061">
        <f>IF(SIGN('Signal Verification0'!AQ1061)=SIGN('Signal Verification1'!AQ1061),IF(COUNTIF(B1054:B1060,2)&gt;0,1,0),2)</f>
        <v>0</v>
      </c>
      <c r="C1061">
        <f>IF(AND(ABS('Signal Verification0'!AG1061)&gt;0,ABS('Signal Verification1'!AG1061)&gt;0),IF('Signal Verification0'!AG1061&gt;'Signal Verification1'!AG1061,IF(ABS('Signal Verification0'!AG1060)-ABS('Signal Verification1'!AG1061)&gt;Constants!$B$14,IF(AND(ABS(MAX('Signal Verification0'!AG861:AG1061)-'Signal Verification0'!AG1061)&lt;Constants!$B$15,ABS(MIN('Signal Verification0'!AG861:AG1061)-'Signal Verification0'!AG1061)&lt;Constants!$B$15),2,IF(D1061&gt;0,1,0)),IF(D1061&gt;0,1,0)),IF(ABS('Signal Verification1'!AG1060)-ABS('Signal Verification0'!AG1061)&gt;Constants!$B$14,IF(AND(ABS(MAX('Signal Verification1'!AG861:AG1061)-'Signal Verification1'!AG1061)&lt;Constants!$B$15,ABS(MIN('Signal Verification1'!AG861:AG1061)-'Signal Verification1'!AG1061)&lt;Constants!$B$15),2,IF(D1061&gt;0,1,0)),IF(D1061&gt;0,1,0))),IF(D1061&gt;0,1,0))</f>
        <v>1</v>
      </c>
      <c r="D1061">
        <f>IF(C1060=2,ROUND(5*1000/Constants!$B$11,0),IF(D1060&gt;0,D1060-1,0))</f>
        <v>42</v>
      </c>
      <c r="E1061">
        <f>IF(COUNTIF($D$3:D1061,2)&gt;(Constants!$B$16*(1000/150)),2,0)</f>
        <v>0</v>
      </c>
      <c r="F1061">
        <f t="shared" si="16"/>
        <v>0</v>
      </c>
      <c r="G1061">
        <f>IF(ABS('Signal Verification0'!AT1061-'Signal Verification1'!AT1061)&gt;Constants!$B$17,2,IF(H1061&gt;0,1,0))</f>
        <v>0</v>
      </c>
      <c r="H1061">
        <f>IF(G1060=2,ROUND(Constants!$B$18*(1000/150),0),IF(H1060&gt;0,H1060-1,0))</f>
        <v>0</v>
      </c>
    </row>
    <row r="1062" spans="1:8">
      <c r="A1062">
        <v>1059</v>
      </c>
      <c r="B1062">
        <f>IF(SIGN('Signal Verification0'!AQ1062)=SIGN('Signal Verification1'!AQ1062),IF(COUNTIF(B1055:B1061,2)&gt;0,1,0),2)</f>
        <v>0</v>
      </c>
      <c r="C1062">
        <f>IF(AND(ABS('Signal Verification0'!AG1062)&gt;0,ABS('Signal Verification1'!AG1062)&gt;0),IF('Signal Verification0'!AG1062&gt;'Signal Verification1'!AG1062,IF(ABS('Signal Verification0'!AG1061)-ABS('Signal Verification1'!AG1062)&gt;Constants!$B$14,IF(AND(ABS(MAX('Signal Verification0'!AG862:AG1062)-'Signal Verification0'!AG1062)&lt;Constants!$B$15,ABS(MIN('Signal Verification0'!AG862:AG1062)-'Signal Verification0'!AG1062)&lt;Constants!$B$15),2,IF(D1062&gt;0,1,0)),IF(D1062&gt;0,1,0)),IF(ABS('Signal Verification1'!AG1061)-ABS('Signal Verification0'!AG1062)&gt;Constants!$B$14,IF(AND(ABS(MAX('Signal Verification1'!AG862:AG1062)-'Signal Verification1'!AG1062)&lt;Constants!$B$15,ABS(MIN('Signal Verification1'!AG862:AG1062)-'Signal Verification1'!AG1062)&lt;Constants!$B$15),2,IF(D1062&gt;0,1,0)),IF(D1062&gt;0,1,0))),IF(D1062&gt;0,1,0))</f>
        <v>1</v>
      </c>
      <c r="D1062">
        <f>IF(C1061=2,ROUND(5*1000/Constants!$B$11,0),IF(D1061&gt;0,D1061-1,0))</f>
        <v>41</v>
      </c>
      <c r="E1062">
        <f>IF(COUNTIF($D$3:D1062,2)&gt;(Constants!$B$16*(1000/150)),2,0)</f>
        <v>0</v>
      </c>
      <c r="F1062">
        <f t="shared" si="16"/>
        <v>0</v>
      </c>
      <c r="G1062">
        <f>IF(ABS('Signal Verification0'!AT1062-'Signal Verification1'!AT1062)&gt;Constants!$B$17,2,IF(H1062&gt;0,1,0))</f>
        <v>0</v>
      </c>
      <c r="H1062">
        <f>IF(G1061=2,ROUND(Constants!$B$18*(1000/150),0),IF(H1061&gt;0,H1061-1,0))</f>
        <v>0</v>
      </c>
    </row>
    <row r="1063" spans="1:8">
      <c r="A1063">
        <v>1060</v>
      </c>
      <c r="B1063">
        <f>IF(SIGN('Signal Verification0'!AQ1063)=SIGN('Signal Verification1'!AQ1063),IF(COUNTIF(B1056:B1062,2)&gt;0,1,0),2)</f>
        <v>0</v>
      </c>
      <c r="C1063">
        <f>IF(AND(ABS('Signal Verification0'!AG1063)&gt;0,ABS('Signal Verification1'!AG1063)&gt;0),IF('Signal Verification0'!AG1063&gt;'Signal Verification1'!AG1063,IF(ABS('Signal Verification0'!AG1062)-ABS('Signal Verification1'!AG1063)&gt;Constants!$B$14,IF(AND(ABS(MAX('Signal Verification0'!AG863:AG1063)-'Signal Verification0'!AG1063)&lt;Constants!$B$15,ABS(MIN('Signal Verification0'!AG863:AG1063)-'Signal Verification0'!AG1063)&lt;Constants!$B$15),2,IF(D1063&gt;0,1,0)),IF(D1063&gt;0,1,0)),IF(ABS('Signal Verification1'!AG1062)-ABS('Signal Verification0'!AG1063)&gt;Constants!$B$14,IF(AND(ABS(MAX('Signal Verification1'!AG863:AG1063)-'Signal Verification1'!AG1063)&lt;Constants!$B$15,ABS(MIN('Signal Verification1'!AG863:AG1063)-'Signal Verification1'!AG1063)&lt;Constants!$B$15),2,IF(D1063&gt;0,1,0)),IF(D1063&gt;0,1,0))),IF(D1063&gt;0,1,0))</f>
        <v>1</v>
      </c>
      <c r="D1063">
        <f>IF(C1062=2,ROUND(5*1000/Constants!$B$11,0),IF(D1062&gt;0,D1062-1,0))</f>
        <v>40</v>
      </c>
      <c r="E1063">
        <f>IF(COUNTIF($D$3:D1063,2)&gt;(Constants!$B$16*(1000/150)),2,0)</f>
        <v>0</v>
      </c>
      <c r="F1063">
        <f t="shared" si="16"/>
        <v>0</v>
      </c>
      <c r="G1063">
        <f>IF(ABS('Signal Verification0'!AT1063-'Signal Verification1'!AT1063)&gt;Constants!$B$17,2,IF(H1063&gt;0,1,0))</f>
        <v>0</v>
      </c>
      <c r="H1063">
        <f>IF(G1062=2,ROUND(Constants!$B$18*(1000/150),0),IF(H1062&gt;0,H1062-1,0))</f>
        <v>0</v>
      </c>
    </row>
    <row r="1064" spans="1:8">
      <c r="A1064">
        <v>1061</v>
      </c>
      <c r="B1064">
        <f>IF(SIGN('Signal Verification0'!AQ1064)=SIGN('Signal Verification1'!AQ1064),IF(COUNTIF(B1057:B1063,2)&gt;0,1,0),2)</f>
        <v>0</v>
      </c>
      <c r="C1064">
        <f>IF(AND(ABS('Signal Verification0'!AG1064)&gt;0,ABS('Signal Verification1'!AG1064)&gt;0),IF('Signal Verification0'!AG1064&gt;'Signal Verification1'!AG1064,IF(ABS('Signal Verification0'!AG1063)-ABS('Signal Verification1'!AG1064)&gt;Constants!$B$14,IF(AND(ABS(MAX('Signal Verification0'!AG864:AG1064)-'Signal Verification0'!AG1064)&lt;Constants!$B$15,ABS(MIN('Signal Verification0'!AG864:AG1064)-'Signal Verification0'!AG1064)&lt;Constants!$B$15),2,IF(D1064&gt;0,1,0)),IF(D1064&gt;0,1,0)),IF(ABS('Signal Verification1'!AG1063)-ABS('Signal Verification0'!AG1064)&gt;Constants!$B$14,IF(AND(ABS(MAX('Signal Verification1'!AG864:AG1064)-'Signal Verification1'!AG1064)&lt;Constants!$B$15,ABS(MIN('Signal Verification1'!AG864:AG1064)-'Signal Verification1'!AG1064)&lt;Constants!$B$15),2,IF(D1064&gt;0,1,0)),IF(D1064&gt;0,1,0))),IF(D1064&gt;0,1,0))</f>
        <v>1</v>
      </c>
      <c r="D1064">
        <f>IF(C1063=2,ROUND(5*1000/Constants!$B$11,0),IF(D1063&gt;0,D1063-1,0))</f>
        <v>39</v>
      </c>
      <c r="E1064">
        <f>IF(COUNTIF($D$3:D1064,2)&gt;(Constants!$B$16*(1000/150)),2,0)</f>
        <v>0</v>
      </c>
      <c r="F1064">
        <f t="shared" si="16"/>
        <v>0</v>
      </c>
      <c r="G1064">
        <f>IF(ABS('Signal Verification0'!AT1064-'Signal Verification1'!AT1064)&gt;Constants!$B$17,2,IF(H1064&gt;0,1,0))</f>
        <v>0</v>
      </c>
      <c r="H1064">
        <f>IF(G1063=2,ROUND(Constants!$B$18*(1000/150),0),IF(H1063&gt;0,H1063-1,0))</f>
        <v>0</v>
      </c>
    </row>
    <row r="1065" spans="1:8">
      <c r="A1065">
        <v>1062</v>
      </c>
      <c r="B1065">
        <f>IF(SIGN('Signal Verification0'!AQ1065)=SIGN('Signal Verification1'!AQ1065),IF(COUNTIF(B1058:B1064,2)&gt;0,1,0),2)</f>
        <v>0</v>
      </c>
      <c r="C1065">
        <f>IF(AND(ABS('Signal Verification0'!AG1065)&gt;0,ABS('Signal Verification1'!AG1065)&gt;0),IF('Signal Verification0'!AG1065&gt;'Signal Verification1'!AG1065,IF(ABS('Signal Verification0'!AG1064)-ABS('Signal Verification1'!AG1065)&gt;Constants!$B$14,IF(AND(ABS(MAX('Signal Verification0'!AG865:AG1065)-'Signal Verification0'!AG1065)&lt;Constants!$B$15,ABS(MIN('Signal Verification0'!AG865:AG1065)-'Signal Verification0'!AG1065)&lt;Constants!$B$15),2,IF(D1065&gt;0,1,0)),IF(D1065&gt;0,1,0)),IF(ABS('Signal Verification1'!AG1064)-ABS('Signal Verification0'!AG1065)&gt;Constants!$B$14,IF(AND(ABS(MAX('Signal Verification1'!AG865:AG1065)-'Signal Verification1'!AG1065)&lt;Constants!$B$15,ABS(MIN('Signal Verification1'!AG865:AG1065)-'Signal Verification1'!AG1065)&lt;Constants!$B$15),2,IF(D1065&gt;0,1,0)),IF(D1065&gt;0,1,0))),IF(D1065&gt;0,1,0))</f>
        <v>1</v>
      </c>
      <c r="D1065">
        <f>IF(C1064=2,ROUND(5*1000/Constants!$B$11,0),IF(D1064&gt;0,D1064-1,0))</f>
        <v>38</v>
      </c>
      <c r="E1065">
        <f>IF(COUNTIF($D$3:D1065,2)&gt;(Constants!$B$16*(1000/150)),2,0)</f>
        <v>0</v>
      </c>
      <c r="F1065">
        <f t="shared" si="16"/>
        <v>0</v>
      </c>
      <c r="G1065">
        <f>IF(ABS('Signal Verification0'!AT1065-'Signal Verification1'!AT1065)&gt;Constants!$B$17,2,IF(H1065&gt;0,1,0))</f>
        <v>0</v>
      </c>
      <c r="H1065">
        <f>IF(G1064=2,ROUND(Constants!$B$18*(1000/150),0),IF(H1064&gt;0,H1064-1,0))</f>
        <v>0</v>
      </c>
    </row>
    <row r="1066" spans="1:8">
      <c r="A1066">
        <v>1063</v>
      </c>
      <c r="B1066">
        <f>IF(SIGN('Signal Verification0'!AQ1066)=SIGN('Signal Verification1'!AQ1066),IF(COUNTIF(B1059:B1065,2)&gt;0,1,0),2)</f>
        <v>0</v>
      </c>
      <c r="C1066">
        <f>IF(AND(ABS('Signal Verification0'!AG1066)&gt;0,ABS('Signal Verification1'!AG1066)&gt;0),IF('Signal Verification0'!AG1066&gt;'Signal Verification1'!AG1066,IF(ABS('Signal Verification0'!AG1065)-ABS('Signal Verification1'!AG1066)&gt;Constants!$B$14,IF(AND(ABS(MAX('Signal Verification0'!AG866:AG1066)-'Signal Verification0'!AG1066)&lt;Constants!$B$15,ABS(MIN('Signal Verification0'!AG866:AG1066)-'Signal Verification0'!AG1066)&lt;Constants!$B$15),2,IF(D1066&gt;0,1,0)),IF(D1066&gt;0,1,0)),IF(ABS('Signal Verification1'!AG1065)-ABS('Signal Verification0'!AG1066)&gt;Constants!$B$14,IF(AND(ABS(MAX('Signal Verification1'!AG866:AG1066)-'Signal Verification1'!AG1066)&lt;Constants!$B$15,ABS(MIN('Signal Verification1'!AG866:AG1066)-'Signal Verification1'!AG1066)&lt;Constants!$B$15),2,IF(D1066&gt;0,1,0)),IF(D1066&gt;0,1,0))),IF(D1066&gt;0,1,0))</f>
        <v>1</v>
      </c>
      <c r="D1066">
        <f>IF(C1065=2,ROUND(5*1000/Constants!$B$11,0),IF(D1065&gt;0,D1065-1,0))</f>
        <v>37</v>
      </c>
      <c r="E1066">
        <f>IF(COUNTIF($D$3:D1066,2)&gt;(Constants!$B$16*(1000/150)),2,0)</f>
        <v>0</v>
      </c>
      <c r="F1066">
        <f t="shared" si="16"/>
        <v>0</v>
      </c>
      <c r="G1066">
        <f>IF(ABS('Signal Verification0'!AT1066-'Signal Verification1'!AT1066)&gt;Constants!$B$17,2,IF(H1066&gt;0,1,0))</f>
        <v>0</v>
      </c>
      <c r="H1066">
        <f>IF(G1065=2,ROUND(Constants!$B$18*(1000/150),0),IF(H1065&gt;0,H1065-1,0))</f>
        <v>0</v>
      </c>
    </row>
    <row r="1067" spans="1:8">
      <c r="A1067">
        <v>1064</v>
      </c>
      <c r="B1067">
        <f>IF(SIGN('Signal Verification0'!AQ1067)=SIGN('Signal Verification1'!AQ1067),IF(COUNTIF(B1060:B1066,2)&gt;0,1,0),2)</f>
        <v>0</v>
      </c>
      <c r="C1067">
        <f>IF(AND(ABS('Signal Verification0'!AG1067)&gt;0,ABS('Signal Verification1'!AG1067)&gt;0),IF('Signal Verification0'!AG1067&gt;'Signal Verification1'!AG1067,IF(ABS('Signal Verification0'!AG1066)-ABS('Signal Verification1'!AG1067)&gt;Constants!$B$14,IF(AND(ABS(MAX('Signal Verification0'!AG867:AG1067)-'Signal Verification0'!AG1067)&lt;Constants!$B$15,ABS(MIN('Signal Verification0'!AG867:AG1067)-'Signal Verification0'!AG1067)&lt;Constants!$B$15),2,IF(D1067&gt;0,1,0)),IF(D1067&gt;0,1,0)),IF(ABS('Signal Verification1'!AG1066)-ABS('Signal Verification0'!AG1067)&gt;Constants!$B$14,IF(AND(ABS(MAX('Signal Verification1'!AG867:AG1067)-'Signal Verification1'!AG1067)&lt;Constants!$B$15,ABS(MIN('Signal Verification1'!AG867:AG1067)-'Signal Verification1'!AG1067)&lt;Constants!$B$15),2,IF(D1067&gt;0,1,0)),IF(D1067&gt;0,1,0))),IF(D1067&gt;0,1,0))</f>
        <v>1</v>
      </c>
      <c r="D1067">
        <f>IF(C1066=2,ROUND(5*1000/Constants!$B$11,0),IF(D1066&gt;0,D1066-1,0))</f>
        <v>36</v>
      </c>
      <c r="E1067">
        <f>IF(COUNTIF($D$3:D1067,2)&gt;(Constants!$B$16*(1000/150)),2,0)</f>
        <v>0</v>
      </c>
      <c r="F1067">
        <f t="shared" si="16"/>
        <v>0</v>
      </c>
      <c r="G1067">
        <f>IF(ABS('Signal Verification0'!AT1067-'Signal Verification1'!AT1067)&gt;Constants!$B$17,2,IF(H1067&gt;0,1,0))</f>
        <v>0</v>
      </c>
      <c r="H1067">
        <f>IF(G1066=2,ROUND(Constants!$B$18*(1000/150),0),IF(H1066&gt;0,H1066-1,0))</f>
        <v>0</v>
      </c>
    </row>
    <row r="1068" spans="1:8">
      <c r="A1068">
        <v>1065</v>
      </c>
      <c r="B1068">
        <f>IF(SIGN('Signal Verification0'!AQ1068)=SIGN('Signal Verification1'!AQ1068),IF(COUNTIF(B1061:B1067,2)&gt;0,1,0),2)</f>
        <v>0</v>
      </c>
      <c r="C1068">
        <f>IF(AND(ABS('Signal Verification0'!AG1068)&gt;0,ABS('Signal Verification1'!AG1068)&gt;0),IF('Signal Verification0'!AG1068&gt;'Signal Verification1'!AG1068,IF(ABS('Signal Verification0'!AG1067)-ABS('Signal Verification1'!AG1068)&gt;Constants!$B$14,IF(AND(ABS(MAX('Signal Verification0'!AG868:AG1068)-'Signal Verification0'!AG1068)&lt;Constants!$B$15,ABS(MIN('Signal Verification0'!AG868:AG1068)-'Signal Verification0'!AG1068)&lt;Constants!$B$15),2,IF(D1068&gt;0,1,0)),IF(D1068&gt;0,1,0)),IF(ABS('Signal Verification1'!AG1067)-ABS('Signal Verification0'!AG1068)&gt;Constants!$B$14,IF(AND(ABS(MAX('Signal Verification1'!AG868:AG1068)-'Signal Verification1'!AG1068)&lt;Constants!$B$15,ABS(MIN('Signal Verification1'!AG868:AG1068)-'Signal Verification1'!AG1068)&lt;Constants!$B$15),2,IF(D1068&gt;0,1,0)),IF(D1068&gt;0,1,0))),IF(D1068&gt;0,1,0))</f>
        <v>1</v>
      </c>
      <c r="D1068">
        <f>IF(C1067=2,ROUND(5*1000/Constants!$B$11,0),IF(D1067&gt;0,D1067-1,0))</f>
        <v>35</v>
      </c>
      <c r="E1068">
        <f>IF(COUNTIF($D$3:D1068,2)&gt;(Constants!$B$16*(1000/150)),2,0)</f>
        <v>0</v>
      </c>
      <c r="F1068">
        <f t="shared" si="16"/>
        <v>0</v>
      </c>
      <c r="G1068">
        <f>IF(ABS('Signal Verification0'!AT1068-'Signal Verification1'!AT1068)&gt;Constants!$B$17,2,IF(H1068&gt;0,1,0))</f>
        <v>0</v>
      </c>
      <c r="H1068">
        <f>IF(G1067=2,ROUND(Constants!$B$18*(1000/150),0),IF(H1067&gt;0,H1067-1,0))</f>
        <v>0</v>
      </c>
    </row>
    <row r="1069" spans="1:8">
      <c r="A1069">
        <v>1066</v>
      </c>
      <c r="B1069">
        <f>IF(SIGN('Signal Verification0'!AQ1069)=SIGN('Signal Verification1'!AQ1069),IF(COUNTIF(B1062:B1068,2)&gt;0,1,0),2)</f>
        <v>0</v>
      </c>
      <c r="C1069">
        <f>IF(AND(ABS('Signal Verification0'!AG1069)&gt;0,ABS('Signal Verification1'!AG1069)&gt;0),IF('Signal Verification0'!AG1069&gt;'Signal Verification1'!AG1069,IF(ABS('Signal Verification0'!AG1068)-ABS('Signal Verification1'!AG1069)&gt;Constants!$B$14,IF(AND(ABS(MAX('Signal Verification0'!AG869:AG1069)-'Signal Verification0'!AG1069)&lt;Constants!$B$15,ABS(MIN('Signal Verification0'!AG869:AG1069)-'Signal Verification0'!AG1069)&lt;Constants!$B$15),2,IF(D1069&gt;0,1,0)),IF(D1069&gt;0,1,0)),IF(ABS('Signal Verification1'!AG1068)-ABS('Signal Verification0'!AG1069)&gt;Constants!$B$14,IF(AND(ABS(MAX('Signal Verification1'!AG869:AG1069)-'Signal Verification1'!AG1069)&lt;Constants!$B$15,ABS(MIN('Signal Verification1'!AG869:AG1069)-'Signal Verification1'!AG1069)&lt;Constants!$B$15),2,IF(D1069&gt;0,1,0)),IF(D1069&gt;0,1,0))),IF(D1069&gt;0,1,0))</f>
        <v>1</v>
      </c>
      <c r="D1069">
        <f>IF(C1068=2,ROUND(5*1000/Constants!$B$11,0),IF(D1068&gt;0,D1068-1,0))</f>
        <v>34</v>
      </c>
      <c r="E1069">
        <f>IF(COUNTIF($D$3:D1069,2)&gt;(Constants!$B$16*(1000/150)),2,0)</f>
        <v>0</v>
      </c>
      <c r="F1069">
        <f t="shared" si="16"/>
        <v>0</v>
      </c>
      <c r="G1069">
        <f>IF(ABS('Signal Verification0'!AT1069-'Signal Verification1'!AT1069)&gt;Constants!$B$17,2,IF(H1069&gt;0,1,0))</f>
        <v>0</v>
      </c>
      <c r="H1069">
        <f>IF(G1068=2,ROUND(Constants!$B$18*(1000/150),0),IF(H1068&gt;0,H1068-1,0))</f>
        <v>0</v>
      </c>
    </row>
    <row r="1070" spans="1:8">
      <c r="A1070">
        <v>1067</v>
      </c>
      <c r="B1070">
        <f>IF(SIGN('Signal Verification0'!AQ1070)=SIGN('Signal Verification1'!AQ1070),IF(COUNTIF(B1063:B1069,2)&gt;0,1,0),2)</f>
        <v>0</v>
      </c>
      <c r="C1070">
        <f>IF(AND(ABS('Signal Verification0'!AG1070)&gt;0,ABS('Signal Verification1'!AG1070)&gt;0),IF('Signal Verification0'!AG1070&gt;'Signal Verification1'!AG1070,IF(ABS('Signal Verification0'!AG1069)-ABS('Signal Verification1'!AG1070)&gt;Constants!$B$14,IF(AND(ABS(MAX('Signal Verification0'!AG870:AG1070)-'Signal Verification0'!AG1070)&lt;Constants!$B$15,ABS(MIN('Signal Verification0'!AG870:AG1070)-'Signal Verification0'!AG1070)&lt;Constants!$B$15),2,IF(D1070&gt;0,1,0)),IF(D1070&gt;0,1,0)),IF(ABS('Signal Verification1'!AG1069)-ABS('Signal Verification0'!AG1070)&gt;Constants!$B$14,IF(AND(ABS(MAX('Signal Verification1'!AG870:AG1070)-'Signal Verification1'!AG1070)&lt;Constants!$B$15,ABS(MIN('Signal Verification1'!AG870:AG1070)-'Signal Verification1'!AG1070)&lt;Constants!$B$15),2,IF(D1070&gt;0,1,0)),IF(D1070&gt;0,1,0))),IF(D1070&gt;0,1,0))</f>
        <v>1</v>
      </c>
      <c r="D1070">
        <f>IF(C1069=2,ROUND(5*1000/Constants!$B$11,0),IF(D1069&gt;0,D1069-1,0))</f>
        <v>33</v>
      </c>
      <c r="E1070">
        <f>IF(COUNTIF($D$3:D1070,2)&gt;(Constants!$B$16*(1000/150)),2,0)</f>
        <v>0</v>
      </c>
      <c r="F1070">
        <f t="shared" si="16"/>
        <v>0</v>
      </c>
      <c r="G1070">
        <f>IF(ABS('Signal Verification0'!AT1070-'Signal Verification1'!AT1070)&gt;Constants!$B$17,2,IF(H1070&gt;0,1,0))</f>
        <v>0</v>
      </c>
      <c r="H1070">
        <f>IF(G1069=2,ROUND(Constants!$B$18*(1000/150),0),IF(H1069&gt;0,H1069-1,0))</f>
        <v>0</v>
      </c>
    </row>
    <row r="1071" spans="1:8">
      <c r="A1071">
        <v>1068</v>
      </c>
      <c r="B1071">
        <f>IF(SIGN('Signal Verification0'!AQ1071)=SIGN('Signal Verification1'!AQ1071),IF(COUNTIF(B1064:B1070,2)&gt;0,1,0),2)</f>
        <v>0</v>
      </c>
      <c r="C1071">
        <f>IF(AND(ABS('Signal Verification0'!AG1071)&gt;0,ABS('Signal Verification1'!AG1071)&gt;0),IF('Signal Verification0'!AG1071&gt;'Signal Verification1'!AG1071,IF(ABS('Signal Verification0'!AG1070)-ABS('Signal Verification1'!AG1071)&gt;Constants!$B$14,IF(AND(ABS(MAX('Signal Verification0'!AG871:AG1071)-'Signal Verification0'!AG1071)&lt;Constants!$B$15,ABS(MIN('Signal Verification0'!AG871:AG1071)-'Signal Verification0'!AG1071)&lt;Constants!$B$15),2,IF(D1071&gt;0,1,0)),IF(D1071&gt;0,1,0)),IF(ABS('Signal Verification1'!AG1070)-ABS('Signal Verification0'!AG1071)&gt;Constants!$B$14,IF(AND(ABS(MAX('Signal Verification1'!AG871:AG1071)-'Signal Verification1'!AG1071)&lt;Constants!$B$15,ABS(MIN('Signal Verification1'!AG871:AG1071)-'Signal Verification1'!AG1071)&lt;Constants!$B$15),2,IF(D1071&gt;0,1,0)),IF(D1071&gt;0,1,0))),IF(D1071&gt;0,1,0))</f>
        <v>1</v>
      </c>
      <c r="D1071">
        <f>IF(C1070=2,ROUND(5*1000/Constants!$B$11,0),IF(D1070&gt;0,D1070-1,0))</f>
        <v>32</v>
      </c>
      <c r="E1071">
        <f>IF(COUNTIF($D$3:D1071,2)&gt;(Constants!$B$16*(1000/150)),2,0)</f>
        <v>0</v>
      </c>
      <c r="F1071">
        <f t="shared" si="16"/>
        <v>0</v>
      </c>
      <c r="G1071">
        <f>IF(ABS('Signal Verification0'!AT1071-'Signal Verification1'!AT1071)&gt;Constants!$B$17,2,IF(H1071&gt;0,1,0))</f>
        <v>0</v>
      </c>
      <c r="H1071">
        <f>IF(G1070=2,ROUND(Constants!$B$18*(1000/150),0),IF(H1070&gt;0,H1070-1,0))</f>
        <v>0</v>
      </c>
    </row>
    <row r="1072" spans="1:8">
      <c r="A1072">
        <v>1069</v>
      </c>
      <c r="B1072">
        <f>IF(SIGN('Signal Verification0'!AQ1072)=SIGN('Signal Verification1'!AQ1072),IF(COUNTIF(B1065:B1071,2)&gt;0,1,0),2)</f>
        <v>0</v>
      </c>
      <c r="C1072">
        <f>IF(AND(ABS('Signal Verification0'!AG1072)&gt;0,ABS('Signal Verification1'!AG1072)&gt;0),IF('Signal Verification0'!AG1072&gt;'Signal Verification1'!AG1072,IF(ABS('Signal Verification0'!AG1071)-ABS('Signal Verification1'!AG1072)&gt;Constants!$B$14,IF(AND(ABS(MAX('Signal Verification0'!AG872:AG1072)-'Signal Verification0'!AG1072)&lt;Constants!$B$15,ABS(MIN('Signal Verification0'!AG872:AG1072)-'Signal Verification0'!AG1072)&lt;Constants!$B$15),2,IF(D1072&gt;0,1,0)),IF(D1072&gt;0,1,0)),IF(ABS('Signal Verification1'!AG1071)-ABS('Signal Verification0'!AG1072)&gt;Constants!$B$14,IF(AND(ABS(MAX('Signal Verification1'!AG872:AG1072)-'Signal Verification1'!AG1072)&lt;Constants!$B$15,ABS(MIN('Signal Verification1'!AG872:AG1072)-'Signal Verification1'!AG1072)&lt;Constants!$B$15),2,IF(D1072&gt;0,1,0)),IF(D1072&gt;0,1,0))),IF(D1072&gt;0,1,0))</f>
        <v>1</v>
      </c>
      <c r="D1072">
        <f>IF(C1071=2,ROUND(5*1000/Constants!$B$11,0),IF(D1071&gt;0,D1071-1,0))</f>
        <v>31</v>
      </c>
      <c r="E1072">
        <f>IF(COUNTIF($D$3:D1072,2)&gt;(Constants!$B$16*(1000/150)),2,0)</f>
        <v>0</v>
      </c>
      <c r="F1072">
        <f t="shared" si="16"/>
        <v>0</v>
      </c>
      <c r="G1072">
        <f>IF(ABS('Signal Verification0'!AT1072-'Signal Verification1'!AT1072)&gt;Constants!$B$17,2,IF(H1072&gt;0,1,0))</f>
        <v>0</v>
      </c>
      <c r="H1072">
        <f>IF(G1071=2,ROUND(Constants!$B$18*(1000/150),0),IF(H1071&gt;0,H1071-1,0))</f>
        <v>0</v>
      </c>
    </row>
    <row r="1073" spans="1:8">
      <c r="A1073">
        <v>1070</v>
      </c>
      <c r="B1073">
        <f>IF(SIGN('Signal Verification0'!AQ1073)=SIGN('Signal Verification1'!AQ1073),IF(COUNTIF(B1066:B1072,2)&gt;0,1,0),2)</f>
        <v>0</v>
      </c>
      <c r="C1073">
        <f>IF(AND(ABS('Signal Verification0'!AG1073)&gt;0,ABS('Signal Verification1'!AG1073)&gt;0),IF('Signal Verification0'!AG1073&gt;'Signal Verification1'!AG1073,IF(ABS('Signal Verification0'!AG1072)-ABS('Signal Verification1'!AG1073)&gt;Constants!$B$14,IF(AND(ABS(MAX('Signal Verification0'!AG873:AG1073)-'Signal Verification0'!AG1073)&lt;Constants!$B$15,ABS(MIN('Signal Verification0'!AG873:AG1073)-'Signal Verification0'!AG1073)&lt;Constants!$B$15),2,IF(D1073&gt;0,1,0)),IF(D1073&gt;0,1,0)),IF(ABS('Signal Verification1'!AG1072)-ABS('Signal Verification0'!AG1073)&gt;Constants!$B$14,IF(AND(ABS(MAX('Signal Verification1'!AG873:AG1073)-'Signal Verification1'!AG1073)&lt;Constants!$B$15,ABS(MIN('Signal Verification1'!AG873:AG1073)-'Signal Verification1'!AG1073)&lt;Constants!$B$15),2,IF(D1073&gt;0,1,0)),IF(D1073&gt;0,1,0))),IF(D1073&gt;0,1,0))</f>
        <v>1</v>
      </c>
      <c r="D1073">
        <f>IF(C1072=2,ROUND(5*1000/Constants!$B$11,0),IF(D1072&gt;0,D1072-1,0))</f>
        <v>30</v>
      </c>
      <c r="E1073">
        <f>IF(COUNTIF($D$3:D1073,2)&gt;(Constants!$B$16*(1000/150)),2,0)</f>
        <v>0</v>
      </c>
      <c r="F1073">
        <f t="shared" si="16"/>
        <v>0</v>
      </c>
      <c r="G1073">
        <f>IF(ABS('Signal Verification0'!AT1073-'Signal Verification1'!AT1073)&gt;Constants!$B$17,2,IF(H1073&gt;0,1,0))</f>
        <v>0</v>
      </c>
      <c r="H1073">
        <f>IF(G1072=2,ROUND(Constants!$B$18*(1000/150),0),IF(H1072&gt;0,H1072-1,0))</f>
        <v>0</v>
      </c>
    </row>
    <row r="1074" spans="1:8">
      <c r="A1074">
        <v>1071</v>
      </c>
      <c r="B1074">
        <f>IF(SIGN('Signal Verification0'!AQ1074)=SIGN('Signal Verification1'!AQ1074),IF(COUNTIF(B1067:B1073,2)&gt;0,1,0),2)</f>
        <v>0</v>
      </c>
      <c r="C1074">
        <f>IF(AND(ABS('Signal Verification0'!AG1074)&gt;0,ABS('Signal Verification1'!AG1074)&gt;0),IF('Signal Verification0'!AG1074&gt;'Signal Verification1'!AG1074,IF(ABS('Signal Verification0'!AG1073)-ABS('Signal Verification1'!AG1074)&gt;Constants!$B$14,IF(AND(ABS(MAX('Signal Verification0'!AG874:AG1074)-'Signal Verification0'!AG1074)&lt;Constants!$B$15,ABS(MIN('Signal Verification0'!AG874:AG1074)-'Signal Verification0'!AG1074)&lt;Constants!$B$15),2,IF(D1074&gt;0,1,0)),IF(D1074&gt;0,1,0)),IF(ABS('Signal Verification1'!AG1073)-ABS('Signal Verification0'!AG1074)&gt;Constants!$B$14,IF(AND(ABS(MAX('Signal Verification1'!AG874:AG1074)-'Signal Verification1'!AG1074)&lt;Constants!$B$15,ABS(MIN('Signal Verification1'!AG874:AG1074)-'Signal Verification1'!AG1074)&lt;Constants!$B$15),2,IF(D1074&gt;0,1,0)),IF(D1074&gt;0,1,0))),IF(D1074&gt;0,1,0))</f>
        <v>1</v>
      </c>
      <c r="D1074">
        <f>IF(C1073=2,ROUND(5*1000/Constants!$B$11,0),IF(D1073&gt;0,D1073-1,0))</f>
        <v>29</v>
      </c>
      <c r="E1074">
        <f>IF(COUNTIF($D$3:D1074,2)&gt;(Constants!$B$16*(1000/150)),2,0)</f>
        <v>0</v>
      </c>
      <c r="F1074">
        <f t="shared" si="16"/>
        <v>0</v>
      </c>
      <c r="G1074">
        <f>IF(ABS('Signal Verification0'!AT1074-'Signal Verification1'!AT1074)&gt;Constants!$B$17,2,IF(H1074&gt;0,1,0))</f>
        <v>0</v>
      </c>
      <c r="H1074">
        <f>IF(G1073=2,ROUND(Constants!$B$18*(1000/150),0),IF(H1073&gt;0,H1073-1,0))</f>
        <v>0</v>
      </c>
    </row>
    <row r="1075" spans="1:8">
      <c r="A1075">
        <v>1072</v>
      </c>
      <c r="B1075">
        <f>IF(SIGN('Signal Verification0'!AQ1075)=SIGN('Signal Verification1'!AQ1075),IF(COUNTIF(B1068:B1074,2)&gt;0,1,0),2)</f>
        <v>0</v>
      </c>
      <c r="C1075">
        <f>IF(AND(ABS('Signal Verification0'!AG1075)&gt;0,ABS('Signal Verification1'!AG1075)&gt;0),IF('Signal Verification0'!AG1075&gt;'Signal Verification1'!AG1075,IF(ABS('Signal Verification0'!AG1074)-ABS('Signal Verification1'!AG1075)&gt;Constants!$B$14,IF(AND(ABS(MAX('Signal Verification0'!AG875:AG1075)-'Signal Verification0'!AG1075)&lt;Constants!$B$15,ABS(MIN('Signal Verification0'!AG875:AG1075)-'Signal Verification0'!AG1075)&lt;Constants!$B$15),2,IF(D1075&gt;0,1,0)),IF(D1075&gt;0,1,0)),IF(ABS('Signal Verification1'!AG1074)-ABS('Signal Verification0'!AG1075)&gt;Constants!$B$14,IF(AND(ABS(MAX('Signal Verification1'!AG875:AG1075)-'Signal Verification1'!AG1075)&lt;Constants!$B$15,ABS(MIN('Signal Verification1'!AG875:AG1075)-'Signal Verification1'!AG1075)&lt;Constants!$B$15),2,IF(D1075&gt;0,1,0)),IF(D1075&gt;0,1,0))),IF(D1075&gt;0,1,0))</f>
        <v>1</v>
      </c>
      <c r="D1075">
        <f>IF(C1074=2,ROUND(5*1000/Constants!$B$11,0),IF(D1074&gt;0,D1074-1,0))</f>
        <v>28</v>
      </c>
      <c r="E1075">
        <f>IF(COUNTIF($D$3:D1075,2)&gt;(Constants!$B$16*(1000/150)),2,0)</f>
        <v>0</v>
      </c>
      <c r="F1075">
        <f t="shared" si="16"/>
        <v>0</v>
      </c>
      <c r="G1075">
        <f>IF(ABS('Signal Verification0'!AT1075-'Signal Verification1'!AT1075)&gt;Constants!$B$17,2,IF(H1075&gt;0,1,0))</f>
        <v>0</v>
      </c>
      <c r="H1075">
        <f>IF(G1074=2,ROUND(Constants!$B$18*(1000/150),0),IF(H1074&gt;0,H1074-1,0))</f>
        <v>0</v>
      </c>
    </row>
    <row r="1076" spans="1:8">
      <c r="A1076">
        <v>1073</v>
      </c>
      <c r="B1076">
        <f>IF(SIGN('Signal Verification0'!AQ1076)=SIGN('Signal Verification1'!AQ1076),IF(COUNTIF(B1069:B1075,2)&gt;0,1,0),2)</f>
        <v>0</v>
      </c>
      <c r="C1076">
        <f>IF(AND(ABS('Signal Verification0'!AG1076)&gt;0,ABS('Signal Verification1'!AG1076)&gt;0),IF('Signal Verification0'!AG1076&gt;'Signal Verification1'!AG1076,IF(ABS('Signal Verification0'!AG1075)-ABS('Signal Verification1'!AG1076)&gt;Constants!$B$14,IF(AND(ABS(MAX('Signal Verification0'!AG876:AG1076)-'Signal Verification0'!AG1076)&lt;Constants!$B$15,ABS(MIN('Signal Verification0'!AG876:AG1076)-'Signal Verification0'!AG1076)&lt;Constants!$B$15),2,IF(D1076&gt;0,1,0)),IF(D1076&gt;0,1,0)),IF(ABS('Signal Verification1'!AG1075)-ABS('Signal Verification0'!AG1076)&gt;Constants!$B$14,IF(AND(ABS(MAX('Signal Verification1'!AG876:AG1076)-'Signal Verification1'!AG1076)&lt;Constants!$B$15,ABS(MIN('Signal Verification1'!AG876:AG1076)-'Signal Verification1'!AG1076)&lt;Constants!$B$15),2,IF(D1076&gt;0,1,0)),IF(D1076&gt;0,1,0))),IF(D1076&gt;0,1,0))</f>
        <v>1</v>
      </c>
      <c r="D1076">
        <f>IF(C1075=2,ROUND(5*1000/Constants!$B$11,0),IF(D1075&gt;0,D1075-1,0))</f>
        <v>27</v>
      </c>
      <c r="E1076">
        <f>IF(COUNTIF($D$3:D1076,2)&gt;(Constants!$B$16*(1000/150)),2,0)</f>
        <v>0</v>
      </c>
      <c r="F1076">
        <f t="shared" si="16"/>
        <v>0</v>
      </c>
      <c r="G1076">
        <f>IF(ABS('Signal Verification0'!AT1076-'Signal Verification1'!AT1076)&gt;Constants!$B$17,2,IF(H1076&gt;0,1,0))</f>
        <v>0</v>
      </c>
      <c r="H1076">
        <f>IF(G1075=2,ROUND(Constants!$B$18*(1000/150),0),IF(H1075&gt;0,H1075-1,0))</f>
        <v>0</v>
      </c>
    </row>
    <row r="1077" spans="1:8">
      <c r="A1077">
        <v>1074</v>
      </c>
      <c r="B1077">
        <f>IF(SIGN('Signal Verification0'!AQ1077)=SIGN('Signal Verification1'!AQ1077),IF(COUNTIF(B1070:B1076,2)&gt;0,1,0),2)</f>
        <v>0</v>
      </c>
      <c r="C1077">
        <f>IF(AND(ABS('Signal Verification0'!AG1077)&gt;0,ABS('Signal Verification1'!AG1077)&gt;0),IF('Signal Verification0'!AG1077&gt;'Signal Verification1'!AG1077,IF(ABS('Signal Verification0'!AG1076)-ABS('Signal Verification1'!AG1077)&gt;Constants!$B$14,IF(AND(ABS(MAX('Signal Verification0'!AG877:AG1077)-'Signal Verification0'!AG1077)&lt;Constants!$B$15,ABS(MIN('Signal Verification0'!AG877:AG1077)-'Signal Verification0'!AG1077)&lt;Constants!$B$15),2,IF(D1077&gt;0,1,0)),IF(D1077&gt;0,1,0)),IF(ABS('Signal Verification1'!AG1076)-ABS('Signal Verification0'!AG1077)&gt;Constants!$B$14,IF(AND(ABS(MAX('Signal Verification1'!AG877:AG1077)-'Signal Verification1'!AG1077)&lt;Constants!$B$15,ABS(MIN('Signal Verification1'!AG877:AG1077)-'Signal Verification1'!AG1077)&lt;Constants!$B$15),2,IF(D1077&gt;0,1,0)),IF(D1077&gt;0,1,0))),IF(D1077&gt;0,1,0))</f>
        <v>1</v>
      </c>
      <c r="D1077">
        <f>IF(C1076=2,ROUND(5*1000/Constants!$B$11,0),IF(D1076&gt;0,D1076-1,0))</f>
        <v>26</v>
      </c>
      <c r="E1077">
        <f>IF(COUNTIF($D$3:D1077,2)&gt;(Constants!$B$16*(1000/150)),2,0)</f>
        <v>0</v>
      </c>
      <c r="F1077">
        <f t="shared" si="16"/>
        <v>0</v>
      </c>
      <c r="G1077">
        <f>IF(ABS('Signal Verification0'!AT1077-'Signal Verification1'!AT1077)&gt;Constants!$B$17,2,IF(H1077&gt;0,1,0))</f>
        <v>0</v>
      </c>
      <c r="H1077">
        <f>IF(G1076=2,ROUND(Constants!$B$18*(1000/150),0),IF(H1076&gt;0,H1076-1,0))</f>
        <v>0</v>
      </c>
    </row>
    <row r="1078" spans="1:8">
      <c r="A1078">
        <v>1075</v>
      </c>
      <c r="B1078">
        <f>IF(SIGN('Signal Verification0'!AQ1078)=SIGN('Signal Verification1'!AQ1078),IF(COUNTIF(B1071:B1077,2)&gt;0,1,0),2)</f>
        <v>0</v>
      </c>
      <c r="C1078">
        <f>IF(AND(ABS('Signal Verification0'!AG1078)&gt;0,ABS('Signal Verification1'!AG1078)&gt;0),IF('Signal Verification0'!AG1078&gt;'Signal Verification1'!AG1078,IF(ABS('Signal Verification0'!AG1077)-ABS('Signal Verification1'!AG1078)&gt;Constants!$B$14,IF(AND(ABS(MAX('Signal Verification0'!AG878:AG1078)-'Signal Verification0'!AG1078)&lt;Constants!$B$15,ABS(MIN('Signal Verification0'!AG878:AG1078)-'Signal Verification0'!AG1078)&lt;Constants!$B$15),2,IF(D1078&gt;0,1,0)),IF(D1078&gt;0,1,0)),IF(ABS('Signal Verification1'!AG1077)-ABS('Signal Verification0'!AG1078)&gt;Constants!$B$14,IF(AND(ABS(MAX('Signal Verification1'!AG878:AG1078)-'Signal Verification1'!AG1078)&lt;Constants!$B$15,ABS(MIN('Signal Verification1'!AG878:AG1078)-'Signal Verification1'!AG1078)&lt;Constants!$B$15),2,IF(D1078&gt;0,1,0)),IF(D1078&gt;0,1,0))),IF(D1078&gt;0,1,0))</f>
        <v>1</v>
      </c>
      <c r="D1078">
        <f>IF(C1077=2,ROUND(5*1000/Constants!$B$11,0),IF(D1077&gt;0,D1077-1,0))</f>
        <v>25</v>
      </c>
      <c r="E1078">
        <f>IF(COUNTIF($D$3:D1078,2)&gt;(Constants!$B$16*(1000/150)),2,0)</f>
        <v>0</v>
      </c>
      <c r="F1078">
        <f t="shared" si="16"/>
        <v>0</v>
      </c>
      <c r="G1078">
        <f>IF(ABS('Signal Verification0'!AT1078-'Signal Verification1'!AT1078)&gt;Constants!$B$17,2,IF(H1078&gt;0,1,0))</f>
        <v>0</v>
      </c>
      <c r="H1078">
        <f>IF(G1077=2,ROUND(Constants!$B$18*(1000/150),0),IF(H1077&gt;0,H1077-1,0))</f>
        <v>0</v>
      </c>
    </row>
    <row r="1079" spans="1:8">
      <c r="A1079">
        <v>1076</v>
      </c>
      <c r="B1079">
        <f>IF(SIGN('Signal Verification0'!AQ1079)=SIGN('Signal Verification1'!AQ1079),IF(COUNTIF(B1072:B1078,2)&gt;0,1,0),2)</f>
        <v>0</v>
      </c>
      <c r="C1079">
        <f>IF(AND(ABS('Signal Verification0'!AG1079)&gt;0,ABS('Signal Verification1'!AG1079)&gt;0),IF('Signal Verification0'!AG1079&gt;'Signal Verification1'!AG1079,IF(ABS('Signal Verification0'!AG1078)-ABS('Signal Verification1'!AG1079)&gt;Constants!$B$14,IF(AND(ABS(MAX('Signal Verification0'!AG879:AG1079)-'Signal Verification0'!AG1079)&lt;Constants!$B$15,ABS(MIN('Signal Verification0'!AG879:AG1079)-'Signal Verification0'!AG1079)&lt;Constants!$B$15),2,IF(D1079&gt;0,1,0)),IF(D1079&gt;0,1,0)),IF(ABS('Signal Verification1'!AG1078)-ABS('Signal Verification0'!AG1079)&gt;Constants!$B$14,IF(AND(ABS(MAX('Signal Verification1'!AG879:AG1079)-'Signal Verification1'!AG1079)&lt;Constants!$B$15,ABS(MIN('Signal Verification1'!AG879:AG1079)-'Signal Verification1'!AG1079)&lt;Constants!$B$15),2,IF(D1079&gt;0,1,0)),IF(D1079&gt;0,1,0))),IF(D1079&gt;0,1,0))</f>
        <v>1</v>
      </c>
      <c r="D1079">
        <f>IF(C1078=2,ROUND(5*1000/Constants!$B$11,0),IF(D1078&gt;0,D1078-1,0))</f>
        <v>24</v>
      </c>
      <c r="E1079">
        <f>IF(COUNTIF($D$3:D1079,2)&gt;(Constants!$B$16*(1000/150)),2,0)</f>
        <v>0</v>
      </c>
      <c r="F1079">
        <f t="shared" si="16"/>
        <v>0</v>
      </c>
      <c r="G1079">
        <f>IF(ABS('Signal Verification0'!AT1079-'Signal Verification1'!AT1079)&gt;Constants!$B$17,2,IF(H1079&gt;0,1,0))</f>
        <v>0</v>
      </c>
      <c r="H1079">
        <f>IF(G1078=2,ROUND(Constants!$B$18*(1000/150),0),IF(H1078&gt;0,H1078-1,0))</f>
        <v>0</v>
      </c>
    </row>
    <row r="1080" spans="1:8">
      <c r="A1080">
        <v>1077</v>
      </c>
      <c r="B1080">
        <f>IF(SIGN('Signal Verification0'!AQ1080)=SIGN('Signal Verification1'!AQ1080),IF(COUNTIF(B1073:B1079,2)&gt;0,1,0),2)</f>
        <v>0</v>
      </c>
      <c r="C1080">
        <f>IF(AND(ABS('Signal Verification0'!AG1080)&gt;0,ABS('Signal Verification1'!AG1080)&gt;0),IF('Signal Verification0'!AG1080&gt;'Signal Verification1'!AG1080,IF(ABS('Signal Verification0'!AG1079)-ABS('Signal Verification1'!AG1080)&gt;Constants!$B$14,IF(AND(ABS(MAX('Signal Verification0'!AG880:AG1080)-'Signal Verification0'!AG1080)&lt;Constants!$B$15,ABS(MIN('Signal Verification0'!AG880:AG1080)-'Signal Verification0'!AG1080)&lt;Constants!$B$15),2,IF(D1080&gt;0,1,0)),IF(D1080&gt;0,1,0)),IF(ABS('Signal Verification1'!AG1079)-ABS('Signal Verification0'!AG1080)&gt;Constants!$B$14,IF(AND(ABS(MAX('Signal Verification1'!AG880:AG1080)-'Signal Verification1'!AG1080)&lt;Constants!$B$15,ABS(MIN('Signal Verification1'!AG880:AG1080)-'Signal Verification1'!AG1080)&lt;Constants!$B$15),2,IF(D1080&gt;0,1,0)),IF(D1080&gt;0,1,0))),IF(D1080&gt;0,1,0))</f>
        <v>1</v>
      </c>
      <c r="D1080">
        <f>IF(C1079=2,ROUND(5*1000/Constants!$B$11,0),IF(D1079&gt;0,D1079-1,0))</f>
        <v>23</v>
      </c>
      <c r="E1080">
        <f>IF(COUNTIF($D$3:D1080,2)&gt;(Constants!$B$16*(1000/150)),2,0)</f>
        <v>0</v>
      </c>
      <c r="F1080">
        <f t="shared" si="16"/>
        <v>0</v>
      </c>
      <c r="G1080">
        <f>IF(ABS('Signal Verification0'!AT1080-'Signal Verification1'!AT1080)&gt;Constants!$B$17,2,IF(H1080&gt;0,1,0))</f>
        <v>0</v>
      </c>
      <c r="H1080">
        <f>IF(G1079=2,ROUND(Constants!$B$18*(1000/150),0),IF(H1079&gt;0,H1079-1,0))</f>
        <v>0</v>
      </c>
    </row>
    <row r="1081" spans="1:8">
      <c r="A1081">
        <v>1078</v>
      </c>
      <c r="B1081">
        <f>IF(SIGN('Signal Verification0'!AQ1081)=SIGN('Signal Verification1'!AQ1081),IF(COUNTIF(B1074:B1080,2)&gt;0,1,0),2)</f>
        <v>0</v>
      </c>
      <c r="C1081">
        <f>IF(AND(ABS('Signal Verification0'!AG1081)&gt;0,ABS('Signal Verification1'!AG1081)&gt;0),IF('Signal Verification0'!AG1081&gt;'Signal Verification1'!AG1081,IF(ABS('Signal Verification0'!AG1080)-ABS('Signal Verification1'!AG1081)&gt;Constants!$B$14,IF(AND(ABS(MAX('Signal Verification0'!AG881:AG1081)-'Signal Verification0'!AG1081)&lt;Constants!$B$15,ABS(MIN('Signal Verification0'!AG881:AG1081)-'Signal Verification0'!AG1081)&lt;Constants!$B$15),2,IF(D1081&gt;0,1,0)),IF(D1081&gt;0,1,0)),IF(ABS('Signal Verification1'!AG1080)-ABS('Signal Verification0'!AG1081)&gt;Constants!$B$14,IF(AND(ABS(MAX('Signal Verification1'!AG881:AG1081)-'Signal Verification1'!AG1081)&lt;Constants!$B$15,ABS(MIN('Signal Verification1'!AG881:AG1081)-'Signal Verification1'!AG1081)&lt;Constants!$B$15),2,IF(D1081&gt;0,1,0)),IF(D1081&gt;0,1,0))),IF(D1081&gt;0,1,0))</f>
        <v>1</v>
      </c>
      <c r="D1081">
        <f>IF(C1080=2,ROUND(5*1000/Constants!$B$11,0),IF(D1080&gt;0,D1080-1,0))</f>
        <v>22</v>
      </c>
      <c r="E1081">
        <f>IF(COUNTIF($D$3:D1081,2)&gt;(Constants!$B$16*(1000/150)),2,0)</f>
        <v>0</v>
      </c>
      <c r="F1081">
        <f t="shared" si="16"/>
        <v>0</v>
      </c>
      <c r="G1081">
        <f>IF(ABS('Signal Verification0'!AT1081-'Signal Verification1'!AT1081)&gt;Constants!$B$17,2,IF(H1081&gt;0,1,0))</f>
        <v>0</v>
      </c>
      <c r="H1081">
        <f>IF(G1080=2,ROUND(Constants!$B$18*(1000/150),0),IF(H1080&gt;0,H1080-1,0))</f>
        <v>0</v>
      </c>
    </row>
    <row r="1082" spans="1:8">
      <c r="A1082">
        <v>1079</v>
      </c>
      <c r="B1082">
        <f>IF(SIGN('Signal Verification0'!AQ1082)=SIGN('Signal Verification1'!AQ1082),IF(COUNTIF(B1075:B1081,2)&gt;0,1,0),2)</f>
        <v>0</v>
      </c>
      <c r="C1082">
        <f>IF(AND(ABS('Signal Verification0'!AG1082)&gt;0,ABS('Signal Verification1'!AG1082)&gt;0),IF('Signal Verification0'!AG1082&gt;'Signal Verification1'!AG1082,IF(ABS('Signal Verification0'!AG1081)-ABS('Signal Verification1'!AG1082)&gt;Constants!$B$14,IF(AND(ABS(MAX('Signal Verification0'!AG882:AG1082)-'Signal Verification0'!AG1082)&lt;Constants!$B$15,ABS(MIN('Signal Verification0'!AG882:AG1082)-'Signal Verification0'!AG1082)&lt;Constants!$B$15),2,IF(D1082&gt;0,1,0)),IF(D1082&gt;0,1,0)),IF(ABS('Signal Verification1'!AG1081)-ABS('Signal Verification0'!AG1082)&gt;Constants!$B$14,IF(AND(ABS(MAX('Signal Verification1'!AG882:AG1082)-'Signal Verification1'!AG1082)&lt;Constants!$B$15,ABS(MIN('Signal Verification1'!AG882:AG1082)-'Signal Verification1'!AG1082)&lt;Constants!$B$15),2,IF(D1082&gt;0,1,0)),IF(D1082&gt;0,1,0))),IF(D1082&gt;0,1,0))</f>
        <v>1</v>
      </c>
      <c r="D1082">
        <f>IF(C1081=2,ROUND(5*1000/Constants!$B$11,0),IF(D1081&gt;0,D1081-1,0))</f>
        <v>21</v>
      </c>
      <c r="E1082">
        <f>IF(COUNTIF($D$3:D1082,2)&gt;(Constants!$B$16*(1000/150)),2,0)</f>
        <v>0</v>
      </c>
      <c r="F1082">
        <f t="shared" si="16"/>
        <v>0</v>
      </c>
      <c r="G1082">
        <f>IF(ABS('Signal Verification0'!AT1082-'Signal Verification1'!AT1082)&gt;Constants!$B$17,2,IF(H1082&gt;0,1,0))</f>
        <v>0</v>
      </c>
      <c r="H1082">
        <f>IF(G1081=2,ROUND(Constants!$B$18*(1000/150),0),IF(H1081&gt;0,H1081-1,0))</f>
        <v>0</v>
      </c>
    </row>
    <row r="1083" spans="1:8">
      <c r="A1083">
        <v>1080</v>
      </c>
      <c r="B1083">
        <f>IF(SIGN('Signal Verification0'!AQ1083)=SIGN('Signal Verification1'!AQ1083),IF(COUNTIF(B1076:B1082,2)&gt;0,1,0),2)</f>
        <v>0</v>
      </c>
      <c r="C1083">
        <f>IF(AND(ABS('Signal Verification0'!AG1083)&gt;0,ABS('Signal Verification1'!AG1083)&gt;0),IF('Signal Verification0'!AG1083&gt;'Signal Verification1'!AG1083,IF(ABS('Signal Verification0'!AG1082)-ABS('Signal Verification1'!AG1083)&gt;Constants!$B$14,IF(AND(ABS(MAX('Signal Verification0'!AG883:AG1083)-'Signal Verification0'!AG1083)&lt;Constants!$B$15,ABS(MIN('Signal Verification0'!AG883:AG1083)-'Signal Verification0'!AG1083)&lt;Constants!$B$15),2,IF(D1083&gt;0,1,0)),IF(D1083&gt;0,1,0)),IF(ABS('Signal Verification1'!AG1082)-ABS('Signal Verification0'!AG1083)&gt;Constants!$B$14,IF(AND(ABS(MAX('Signal Verification1'!AG883:AG1083)-'Signal Verification1'!AG1083)&lt;Constants!$B$15,ABS(MIN('Signal Verification1'!AG883:AG1083)-'Signal Verification1'!AG1083)&lt;Constants!$B$15),2,IF(D1083&gt;0,1,0)),IF(D1083&gt;0,1,0))),IF(D1083&gt;0,1,0))</f>
        <v>1</v>
      </c>
      <c r="D1083">
        <f>IF(C1082=2,ROUND(5*1000/Constants!$B$11,0),IF(D1082&gt;0,D1082-1,0))</f>
        <v>20</v>
      </c>
      <c r="E1083">
        <f>IF(COUNTIF($D$3:D1083,2)&gt;(Constants!$B$16*(1000/150)),2,0)</f>
        <v>0</v>
      </c>
      <c r="F1083">
        <f t="shared" si="16"/>
        <v>0</v>
      </c>
      <c r="G1083">
        <f>IF(ABS('Signal Verification0'!AT1083-'Signal Verification1'!AT1083)&gt;Constants!$B$17,2,IF(H1083&gt;0,1,0))</f>
        <v>0</v>
      </c>
      <c r="H1083">
        <f>IF(G1082=2,ROUND(Constants!$B$18*(1000/150),0),IF(H1082&gt;0,H1082-1,0))</f>
        <v>0</v>
      </c>
    </row>
    <row r="1084" spans="1:8">
      <c r="A1084">
        <v>1081</v>
      </c>
      <c r="B1084">
        <f>IF(SIGN('Signal Verification0'!AQ1084)=SIGN('Signal Verification1'!AQ1084),IF(COUNTIF(B1077:B1083,2)&gt;0,1,0),2)</f>
        <v>0</v>
      </c>
      <c r="C1084">
        <f>IF(AND(ABS('Signal Verification0'!AG1084)&gt;0,ABS('Signal Verification1'!AG1084)&gt;0),IF('Signal Verification0'!AG1084&gt;'Signal Verification1'!AG1084,IF(ABS('Signal Verification0'!AG1083)-ABS('Signal Verification1'!AG1084)&gt;Constants!$B$14,IF(AND(ABS(MAX('Signal Verification0'!AG884:AG1084)-'Signal Verification0'!AG1084)&lt;Constants!$B$15,ABS(MIN('Signal Verification0'!AG884:AG1084)-'Signal Verification0'!AG1084)&lt;Constants!$B$15),2,IF(D1084&gt;0,1,0)),IF(D1084&gt;0,1,0)),IF(ABS('Signal Verification1'!AG1083)-ABS('Signal Verification0'!AG1084)&gt;Constants!$B$14,IF(AND(ABS(MAX('Signal Verification1'!AG884:AG1084)-'Signal Verification1'!AG1084)&lt;Constants!$B$15,ABS(MIN('Signal Verification1'!AG884:AG1084)-'Signal Verification1'!AG1084)&lt;Constants!$B$15),2,IF(D1084&gt;0,1,0)),IF(D1084&gt;0,1,0))),IF(D1084&gt;0,1,0))</f>
        <v>1</v>
      </c>
      <c r="D1084">
        <f>IF(C1083=2,ROUND(5*1000/Constants!$B$11,0),IF(D1083&gt;0,D1083-1,0))</f>
        <v>19</v>
      </c>
      <c r="E1084">
        <f>IF(COUNTIF($D$3:D1084,2)&gt;(Constants!$B$16*(1000/150)),2,0)</f>
        <v>0</v>
      </c>
      <c r="F1084">
        <f t="shared" si="16"/>
        <v>0</v>
      </c>
      <c r="G1084">
        <f>IF(ABS('Signal Verification0'!AT1084-'Signal Verification1'!AT1084)&gt;Constants!$B$17,2,IF(H1084&gt;0,1,0))</f>
        <v>0</v>
      </c>
      <c r="H1084">
        <f>IF(G1083=2,ROUND(Constants!$B$18*(1000/150),0),IF(H1083&gt;0,H1083-1,0))</f>
        <v>0</v>
      </c>
    </row>
    <row r="1085" spans="1:8">
      <c r="A1085">
        <v>1082</v>
      </c>
      <c r="B1085">
        <f>IF(SIGN('Signal Verification0'!AQ1085)=SIGN('Signal Verification1'!AQ1085),IF(COUNTIF(B1078:B1084,2)&gt;0,1,0),2)</f>
        <v>0</v>
      </c>
      <c r="C1085">
        <f>IF(AND(ABS('Signal Verification0'!AG1085)&gt;0,ABS('Signal Verification1'!AG1085)&gt;0),IF('Signal Verification0'!AG1085&gt;'Signal Verification1'!AG1085,IF(ABS('Signal Verification0'!AG1084)-ABS('Signal Verification1'!AG1085)&gt;Constants!$B$14,IF(AND(ABS(MAX('Signal Verification0'!AG885:AG1085)-'Signal Verification0'!AG1085)&lt;Constants!$B$15,ABS(MIN('Signal Verification0'!AG885:AG1085)-'Signal Verification0'!AG1085)&lt;Constants!$B$15),2,IF(D1085&gt;0,1,0)),IF(D1085&gt;0,1,0)),IF(ABS('Signal Verification1'!AG1084)-ABS('Signal Verification0'!AG1085)&gt;Constants!$B$14,IF(AND(ABS(MAX('Signal Verification1'!AG885:AG1085)-'Signal Verification1'!AG1085)&lt;Constants!$B$15,ABS(MIN('Signal Verification1'!AG885:AG1085)-'Signal Verification1'!AG1085)&lt;Constants!$B$15),2,IF(D1085&gt;0,1,0)),IF(D1085&gt;0,1,0))),IF(D1085&gt;0,1,0))</f>
        <v>1</v>
      </c>
      <c r="D1085">
        <f>IF(C1084=2,ROUND(5*1000/Constants!$B$11,0),IF(D1084&gt;0,D1084-1,0))</f>
        <v>18</v>
      </c>
      <c r="E1085">
        <f>IF(COUNTIF($D$3:D1085,2)&gt;(Constants!$B$16*(1000/150)),2,0)</f>
        <v>0</v>
      </c>
      <c r="F1085">
        <f t="shared" si="16"/>
        <v>0</v>
      </c>
      <c r="G1085">
        <f>IF(ABS('Signal Verification0'!AT1085-'Signal Verification1'!AT1085)&gt;Constants!$B$17,2,IF(H1085&gt;0,1,0))</f>
        <v>0</v>
      </c>
      <c r="H1085">
        <f>IF(G1084=2,ROUND(Constants!$B$18*(1000/150),0),IF(H1084&gt;0,H1084-1,0))</f>
        <v>0</v>
      </c>
    </row>
    <row r="1086" spans="1:8">
      <c r="A1086">
        <v>1083</v>
      </c>
      <c r="B1086">
        <f>IF(SIGN('Signal Verification0'!AQ1086)=SIGN('Signal Verification1'!AQ1086),IF(COUNTIF(B1079:B1085,2)&gt;0,1,0),2)</f>
        <v>0</v>
      </c>
      <c r="C1086">
        <f>IF(AND(ABS('Signal Verification0'!AG1086)&gt;0,ABS('Signal Verification1'!AG1086)&gt;0),IF('Signal Verification0'!AG1086&gt;'Signal Verification1'!AG1086,IF(ABS('Signal Verification0'!AG1085)-ABS('Signal Verification1'!AG1086)&gt;Constants!$B$14,IF(AND(ABS(MAX('Signal Verification0'!AG886:AG1086)-'Signal Verification0'!AG1086)&lt;Constants!$B$15,ABS(MIN('Signal Verification0'!AG886:AG1086)-'Signal Verification0'!AG1086)&lt;Constants!$B$15),2,IF(D1086&gt;0,1,0)),IF(D1086&gt;0,1,0)),IF(ABS('Signal Verification1'!AG1085)-ABS('Signal Verification0'!AG1086)&gt;Constants!$B$14,IF(AND(ABS(MAX('Signal Verification1'!AG886:AG1086)-'Signal Verification1'!AG1086)&lt;Constants!$B$15,ABS(MIN('Signal Verification1'!AG886:AG1086)-'Signal Verification1'!AG1086)&lt;Constants!$B$15),2,IF(D1086&gt;0,1,0)),IF(D1086&gt;0,1,0))),IF(D1086&gt;0,1,0))</f>
        <v>1</v>
      </c>
      <c r="D1086">
        <f>IF(C1085=2,ROUND(5*1000/Constants!$B$11,0),IF(D1085&gt;0,D1085-1,0))</f>
        <v>17</v>
      </c>
      <c r="E1086">
        <f>IF(COUNTIF($D$3:D1086,2)&gt;(Constants!$B$16*(1000/150)),2,0)</f>
        <v>0</v>
      </c>
      <c r="F1086">
        <f t="shared" si="16"/>
        <v>0</v>
      </c>
      <c r="G1086">
        <f>IF(ABS('Signal Verification0'!AT1086-'Signal Verification1'!AT1086)&gt;Constants!$B$17,2,IF(H1086&gt;0,1,0))</f>
        <v>0</v>
      </c>
      <c r="H1086">
        <f>IF(G1085=2,ROUND(Constants!$B$18*(1000/150),0),IF(H1085&gt;0,H1085-1,0))</f>
        <v>0</v>
      </c>
    </row>
    <row r="1087" spans="1:8">
      <c r="A1087">
        <v>1084</v>
      </c>
      <c r="B1087">
        <f>IF(SIGN('Signal Verification0'!AQ1087)=SIGN('Signal Verification1'!AQ1087),IF(COUNTIF(B1080:B1086,2)&gt;0,1,0),2)</f>
        <v>0</v>
      </c>
      <c r="C1087">
        <f>IF(AND(ABS('Signal Verification0'!AG1087)&gt;0,ABS('Signal Verification1'!AG1087)&gt;0),IF('Signal Verification0'!AG1087&gt;'Signal Verification1'!AG1087,IF(ABS('Signal Verification0'!AG1086)-ABS('Signal Verification1'!AG1087)&gt;Constants!$B$14,IF(AND(ABS(MAX('Signal Verification0'!AG887:AG1087)-'Signal Verification0'!AG1087)&lt;Constants!$B$15,ABS(MIN('Signal Verification0'!AG887:AG1087)-'Signal Verification0'!AG1087)&lt;Constants!$B$15),2,IF(D1087&gt;0,1,0)),IF(D1087&gt;0,1,0)),IF(ABS('Signal Verification1'!AG1086)-ABS('Signal Verification0'!AG1087)&gt;Constants!$B$14,IF(AND(ABS(MAX('Signal Verification1'!AG887:AG1087)-'Signal Verification1'!AG1087)&lt;Constants!$B$15,ABS(MIN('Signal Verification1'!AG887:AG1087)-'Signal Verification1'!AG1087)&lt;Constants!$B$15),2,IF(D1087&gt;0,1,0)),IF(D1087&gt;0,1,0))),IF(D1087&gt;0,1,0))</f>
        <v>1</v>
      </c>
      <c r="D1087">
        <f>IF(C1086=2,ROUND(5*1000/Constants!$B$11,0),IF(D1086&gt;0,D1086-1,0))</f>
        <v>16</v>
      </c>
      <c r="E1087">
        <f>IF(COUNTIF($D$3:D1087,2)&gt;(Constants!$B$16*(1000/150)),2,0)</f>
        <v>0</v>
      </c>
      <c r="F1087">
        <f t="shared" si="16"/>
        <v>0</v>
      </c>
      <c r="G1087">
        <f>IF(ABS('Signal Verification0'!AT1087-'Signal Verification1'!AT1087)&gt;Constants!$B$17,2,IF(H1087&gt;0,1,0))</f>
        <v>0</v>
      </c>
      <c r="H1087">
        <f>IF(G1086=2,ROUND(Constants!$B$18*(1000/150),0),IF(H1086&gt;0,H1086-1,0))</f>
        <v>0</v>
      </c>
    </row>
    <row r="1088" spans="1:8">
      <c r="A1088">
        <v>1085</v>
      </c>
      <c r="B1088">
        <f>IF(SIGN('Signal Verification0'!AQ1088)=SIGN('Signal Verification1'!AQ1088),IF(COUNTIF(B1081:B1087,2)&gt;0,1,0),2)</f>
        <v>0</v>
      </c>
      <c r="C1088">
        <f>IF(AND(ABS('Signal Verification0'!AG1088)&gt;0,ABS('Signal Verification1'!AG1088)&gt;0),IF('Signal Verification0'!AG1088&gt;'Signal Verification1'!AG1088,IF(ABS('Signal Verification0'!AG1087)-ABS('Signal Verification1'!AG1088)&gt;Constants!$B$14,IF(AND(ABS(MAX('Signal Verification0'!AG888:AG1088)-'Signal Verification0'!AG1088)&lt;Constants!$B$15,ABS(MIN('Signal Verification0'!AG888:AG1088)-'Signal Verification0'!AG1088)&lt;Constants!$B$15),2,IF(D1088&gt;0,1,0)),IF(D1088&gt;0,1,0)),IF(ABS('Signal Verification1'!AG1087)-ABS('Signal Verification0'!AG1088)&gt;Constants!$B$14,IF(AND(ABS(MAX('Signal Verification1'!AG888:AG1088)-'Signal Verification1'!AG1088)&lt;Constants!$B$15,ABS(MIN('Signal Verification1'!AG888:AG1088)-'Signal Verification1'!AG1088)&lt;Constants!$B$15),2,IF(D1088&gt;0,1,0)),IF(D1088&gt;0,1,0))),IF(D1088&gt;0,1,0))</f>
        <v>1</v>
      </c>
      <c r="D1088">
        <f>IF(C1087=2,ROUND(5*1000/Constants!$B$11,0),IF(D1087&gt;0,D1087-1,0))</f>
        <v>15</v>
      </c>
      <c r="E1088">
        <f>IF(COUNTIF($D$3:D1088,2)&gt;(Constants!$B$16*(1000/150)),2,0)</f>
        <v>0</v>
      </c>
      <c r="F1088">
        <f t="shared" si="16"/>
        <v>0</v>
      </c>
      <c r="G1088">
        <f>IF(ABS('Signal Verification0'!AT1088-'Signal Verification1'!AT1088)&gt;Constants!$B$17,2,IF(H1088&gt;0,1,0))</f>
        <v>0</v>
      </c>
      <c r="H1088">
        <f>IF(G1087=2,ROUND(Constants!$B$18*(1000/150),0),IF(H1087&gt;0,H1087-1,0))</f>
        <v>0</v>
      </c>
    </row>
    <row r="1089" spans="1:8">
      <c r="A1089">
        <v>1086</v>
      </c>
      <c r="B1089">
        <f>IF(SIGN('Signal Verification0'!AQ1089)=SIGN('Signal Verification1'!AQ1089),IF(COUNTIF(B1082:B1088,2)&gt;0,1,0),2)</f>
        <v>0</v>
      </c>
      <c r="C1089">
        <f>IF(AND(ABS('Signal Verification0'!AG1089)&gt;0,ABS('Signal Verification1'!AG1089)&gt;0),IF('Signal Verification0'!AG1089&gt;'Signal Verification1'!AG1089,IF(ABS('Signal Verification0'!AG1088)-ABS('Signal Verification1'!AG1089)&gt;Constants!$B$14,IF(AND(ABS(MAX('Signal Verification0'!AG889:AG1089)-'Signal Verification0'!AG1089)&lt;Constants!$B$15,ABS(MIN('Signal Verification0'!AG889:AG1089)-'Signal Verification0'!AG1089)&lt;Constants!$B$15),2,IF(D1089&gt;0,1,0)),IF(D1089&gt;0,1,0)),IF(ABS('Signal Verification1'!AG1088)-ABS('Signal Verification0'!AG1089)&gt;Constants!$B$14,IF(AND(ABS(MAX('Signal Verification1'!AG889:AG1089)-'Signal Verification1'!AG1089)&lt;Constants!$B$15,ABS(MIN('Signal Verification1'!AG889:AG1089)-'Signal Verification1'!AG1089)&lt;Constants!$B$15),2,IF(D1089&gt;0,1,0)),IF(D1089&gt;0,1,0))),IF(D1089&gt;0,1,0))</f>
        <v>1</v>
      </c>
      <c r="D1089">
        <f>IF(C1088=2,ROUND(5*1000/Constants!$B$11,0),IF(D1088&gt;0,D1088-1,0))</f>
        <v>14</v>
      </c>
      <c r="E1089">
        <f>IF(COUNTIF($D$3:D1089,2)&gt;(Constants!$B$16*(1000/150)),2,0)</f>
        <v>0</v>
      </c>
      <c r="F1089">
        <f t="shared" si="16"/>
        <v>0</v>
      </c>
      <c r="G1089">
        <f>IF(ABS('Signal Verification0'!AT1089-'Signal Verification1'!AT1089)&gt;Constants!$B$17,2,IF(H1089&gt;0,1,0))</f>
        <v>0</v>
      </c>
      <c r="H1089">
        <f>IF(G1088=2,ROUND(Constants!$B$18*(1000/150),0),IF(H1088&gt;0,H1088-1,0))</f>
        <v>0</v>
      </c>
    </row>
    <row r="1090" spans="1:8">
      <c r="A1090">
        <v>1087</v>
      </c>
      <c r="B1090">
        <f>IF(SIGN('Signal Verification0'!AQ1090)=SIGN('Signal Verification1'!AQ1090),IF(COUNTIF(B1083:B1089,2)&gt;0,1,0),2)</f>
        <v>0</v>
      </c>
      <c r="C1090">
        <f>IF(AND(ABS('Signal Verification0'!AG1090)&gt;0,ABS('Signal Verification1'!AG1090)&gt;0),IF('Signal Verification0'!AG1090&gt;'Signal Verification1'!AG1090,IF(ABS('Signal Verification0'!AG1089)-ABS('Signal Verification1'!AG1090)&gt;Constants!$B$14,IF(AND(ABS(MAX('Signal Verification0'!AG890:AG1090)-'Signal Verification0'!AG1090)&lt;Constants!$B$15,ABS(MIN('Signal Verification0'!AG890:AG1090)-'Signal Verification0'!AG1090)&lt;Constants!$B$15),2,IF(D1090&gt;0,1,0)),IF(D1090&gt;0,1,0)),IF(ABS('Signal Verification1'!AG1089)-ABS('Signal Verification0'!AG1090)&gt;Constants!$B$14,IF(AND(ABS(MAX('Signal Verification1'!AG890:AG1090)-'Signal Verification1'!AG1090)&lt;Constants!$B$15,ABS(MIN('Signal Verification1'!AG890:AG1090)-'Signal Verification1'!AG1090)&lt;Constants!$B$15),2,IF(D1090&gt;0,1,0)),IF(D1090&gt;0,1,0))),IF(D1090&gt;0,1,0))</f>
        <v>1</v>
      </c>
      <c r="D1090">
        <f>IF(C1089=2,ROUND(5*1000/Constants!$B$11,0),IF(D1089&gt;0,D1089-1,0))</f>
        <v>13</v>
      </c>
      <c r="E1090">
        <f>IF(COUNTIF($D$3:D1090,2)&gt;(Constants!$B$16*(1000/150)),2,0)</f>
        <v>0</v>
      </c>
      <c r="F1090">
        <f t="shared" si="16"/>
        <v>0</v>
      </c>
      <c r="G1090">
        <f>IF(ABS('Signal Verification0'!AT1090-'Signal Verification1'!AT1090)&gt;Constants!$B$17,2,IF(H1090&gt;0,1,0))</f>
        <v>0</v>
      </c>
      <c r="H1090">
        <f>IF(G1089=2,ROUND(Constants!$B$18*(1000/150),0),IF(H1089&gt;0,H1089-1,0))</f>
        <v>0</v>
      </c>
    </row>
    <row r="1091" spans="1:8">
      <c r="A1091">
        <v>1088</v>
      </c>
      <c r="B1091">
        <f>IF(SIGN('Signal Verification0'!AQ1091)=SIGN('Signal Verification1'!AQ1091),IF(COUNTIF(B1084:B1090,2)&gt;0,1,0),2)</f>
        <v>0</v>
      </c>
      <c r="C1091">
        <f>IF(AND(ABS('Signal Verification0'!AG1091)&gt;0,ABS('Signal Verification1'!AG1091)&gt;0),IF('Signal Verification0'!AG1091&gt;'Signal Verification1'!AG1091,IF(ABS('Signal Verification0'!AG1090)-ABS('Signal Verification1'!AG1091)&gt;Constants!$B$14,IF(AND(ABS(MAX('Signal Verification0'!AG891:AG1091)-'Signal Verification0'!AG1091)&lt;Constants!$B$15,ABS(MIN('Signal Verification0'!AG891:AG1091)-'Signal Verification0'!AG1091)&lt;Constants!$B$15),2,IF(D1091&gt;0,1,0)),IF(D1091&gt;0,1,0)),IF(ABS('Signal Verification1'!AG1090)-ABS('Signal Verification0'!AG1091)&gt;Constants!$B$14,IF(AND(ABS(MAX('Signal Verification1'!AG891:AG1091)-'Signal Verification1'!AG1091)&lt;Constants!$B$15,ABS(MIN('Signal Verification1'!AG891:AG1091)-'Signal Verification1'!AG1091)&lt;Constants!$B$15),2,IF(D1091&gt;0,1,0)),IF(D1091&gt;0,1,0))),IF(D1091&gt;0,1,0))</f>
        <v>1</v>
      </c>
      <c r="D1091">
        <f>IF(C1090=2,ROUND(5*1000/Constants!$B$11,0),IF(D1090&gt;0,D1090-1,0))</f>
        <v>12</v>
      </c>
      <c r="E1091">
        <f>IF(COUNTIF($D$3:D1091,2)&gt;(Constants!$B$16*(1000/150)),2,0)</f>
        <v>0</v>
      </c>
      <c r="F1091">
        <f t="shared" si="16"/>
        <v>0</v>
      </c>
      <c r="G1091">
        <f>IF(ABS('Signal Verification0'!AT1091-'Signal Verification1'!AT1091)&gt;Constants!$B$17,2,IF(H1091&gt;0,1,0))</f>
        <v>0</v>
      </c>
      <c r="H1091">
        <f>IF(G1090=2,ROUND(Constants!$B$18*(1000/150),0),IF(H1090&gt;0,H1090-1,0))</f>
        <v>0</v>
      </c>
    </row>
    <row r="1092" spans="1:8">
      <c r="A1092">
        <v>1089</v>
      </c>
      <c r="B1092">
        <f>IF(SIGN('Signal Verification0'!AQ1092)=SIGN('Signal Verification1'!AQ1092),IF(COUNTIF(B1085:B1091,2)&gt;0,1,0),2)</f>
        <v>0</v>
      </c>
      <c r="C1092">
        <f>IF(AND(ABS('Signal Verification0'!AG1092)&gt;0,ABS('Signal Verification1'!AG1092)&gt;0),IF('Signal Verification0'!AG1092&gt;'Signal Verification1'!AG1092,IF(ABS('Signal Verification0'!AG1091)-ABS('Signal Verification1'!AG1092)&gt;Constants!$B$14,IF(AND(ABS(MAX('Signal Verification0'!AG892:AG1092)-'Signal Verification0'!AG1092)&lt;Constants!$B$15,ABS(MIN('Signal Verification0'!AG892:AG1092)-'Signal Verification0'!AG1092)&lt;Constants!$B$15),2,IF(D1092&gt;0,1,0)),IF(D1092&gt;0,1,0)),IF(ABS('Signal Verification1'!AG1091)-ABS('Signal Verification0'!AG1092)&gt;Constants!$B$14,IF(AND(ABS(MAX('Signal Verification1'!AG892:AG1092)-'Signal Verification1'!AG1092)&lt;Constants!$B$15,ABS(MIN('Signal Verification1'!AG892:AG1092)-'Signal Verification1'!AG1092)&lt;Constants!$B$15),2,IF(D1092&gt;0,1,0)),IF(D1092&gt;0,1,0))),IF(D1092&gt;0,1,0))</f>
        <v>1</v>
      </c>
      <c r="D1092">
        <f>IF(C1091=2,ROUND(5*1000/Constants!$B$11,0),IF(D1091&gt;0,D1091-1,0))</f>
        <v>11</v>
      </c>
      <c r="E1092">
        <f>IF(COUNTIF($D$3:D1092,2)&gt;(Constants!$B$16*(1000/150)),2,0)</f>
        <v>0</v>
      </c>
      <c r="F1092">
        <f t="shared" si="16"/>
        <v>0</v>
      </c>
      <c r="G1092">
        <f>IF(ABS('Signal Verification0'!AT1092-'Signal Verification1'!AT1092)&gt;Constants!$B$17,2,IF(H1092&gt;0,1,0))</f>
        <v>0</v>
      </c>
      <c r="H1092">
        <f>IF(G1091=2,ROUND(Constants!$B$18*(1000/150),0),IF(H1091&gt;0,H1091-1,0))</f>
        <v>0</v>
      </c>
    </row>
    <row r="1093" spans="1:8">
      <c r="A1093">
        <v>1090</v>
      </c>
      <c r="B1093">
        <f>IF(SIGN('Signal Verification0'!AQ1093)=SIGN('Signal Verification1'!AQ1093),IF(COUNTIF(B1086:B1092,2)&gt;0,1,0),2)</f>
        <v>0</v>
      </c>
      <c r="C1093">
        <f>IF(AND(ABS('Signal Verification0'!AG1093)&gt;0,ABS('Signal Verification1'!AG1093)&gt;0),IF('Signal Verification0'!AG1093&gt;'Signal Verification1'!AG1093,IF(ABS('Signal Verification0'!AG1092)-ABS('Signal Verification1'!AG1093)&gt;Constants!$B$14,IF(AND(ABS(MAX('Signal Verification0'!AG893:AG1093)-'Signal Verification0'!AG1093)&lt;Constants!$B$15,ABS(MIN('Signal Verification0'!AG893:AG1093)-'Signal Verification0'!AG1093)&lt;Constants!$B$15),2,IF(D1093&gt;0,1,0)),IF(D1093&gt;0,1,0)),IF(ABS('Signal Verification1'!AG1092)-ABS('Signal Verification0'!AG1093)&gt;Constants!$B$14,IF(AND(ABS(MAX('Signal Verification1'!AG893:AG1093)-'Signal Verification1'!AG1093)&lt;Constants!$B$15,ABS(MIN('Signal Verification1'!AG893:AG1093)-'Signal Verification1'!AG1093)&lt;Constants!$B$15),2,IF(D1093&gt;0,1,0)),IF(D1093&gt;0,1,0))),IF(D1093&gt;0,1,0))</f>
        <v>1</v>
      </c>
      <c r="D1093">
        <f>IF(C1092=2,ROUND(5*1000/Constants!$B$11,0),IF(D1092&gt;0,D1092-1,0))</f>
        <v>10</v>
      </c>
      <c r="E1093">
        <f>IF(COUNTIF($D$3:D1093,2)&gt;(Constants!$B$16*(1000/150)),2,0)</f>
        <v>0</v>
      </c>
      <c r="F1093">
        <f t="shared" ref="F1093:F1156" si="17">IF(OR(F1092=2,E1093=2),2,0)</f>
        <v>0</v>
      </c>
      <c r="G1093">
        <f>IF(ABS('Signal Verification0'!AT1093-'Signal Verification1'!AT1093)&gt;Constants!$B$17,2,IF(H1093&gt;0,1,0))</f>
        <v>0</v>
      </c>
      <c r="H1093">
        <f>IF(G1092=2,ROUND(Constants!$B$18*(1000/150),0),IF(H1092&gt;0,H1092-1,0))</f>
        <v>0</v>
      </c>
    </row>
    <row r="1094" spans="1:8">
      <c r="A1094">
        <v>1091</v>
      </c>
      <c r="B1094">
        <f>IF(SIGN('Signal Verification0'!AQ1094)=SIGN('Signal Verification1'!AQ1094),IF(COUNTIF(B1087:B1093,2)&gt;0,1,0),2)</f>
        <v>0</v>
      </c>
      <c r="C1094">
        <f>IF(AND(ABS('Signal Verification0'!AG1094)&gt;0,ABS('Signal Verification1'!AG1094)&gt;0),IF('Signal Verification0'!AG1094&gt;'Signal Verification1'!AG1094,IF(ABS('Signal Verification0'!AG1093)-ABS('Signal Verification1'!AG1094)&gt;Constants!$B$14,IF(AND(ABS(MAX('Signal Verification0'!AG894:AG1094)-'Signal Verification0'!AG1094)&lt;Constants!$B$15,ABS(MIN('Signal Verification0'!AG894:AG1094)-'Signal Verification0'!AG1094)&lt;Constants!$B$15),2,IF(D1094&gt;0,1,0)),IF(D1094&gt;0,1,0)),IF(ABS('Signal Verification1'!AG1093)-ABS('Signal Verification0'!AG1094)&gt;Constants!$B$14,IF(AND(ABS(MAX('Signal Verification1'!AG894:AG1094)-'Signal Verification1'!AG1094)&lt;Constants!$B$15,ABS(MIN('Signal Verification1'!AG894:AG1094)-'Signal Verification1'!AG1094)&lt;Constants!$B$15),2,IF(D1094&gt;0,1,0)),IF(D1094&gt;0,1,0))),IF(D1094&gt;0,1,0))</f>
        <v>1</v>
      </c>
      <c r="D1094">
        <f>IF(C1093=2,ROUND(5*1000/Constants!$B$11,0),IF(D1093&gt;0,D1093-1,0))</f>
        <v>9</v>
      </c>
      <c r="E1094">
        <f>IF(COUNTIF($D$3:D1094,2)&gt;(Constants!$B$16*(1000/150)),2,0)</f>
        <v>0</v>
      </c>
      <c r="F1094">
        <f t="shared" si="17"/>
        <v>0</v>
      </c>
      <c r="G1094">
        <f>IF(ABS('Signal Verification0'!AT1094-'Signal Verification1'!AT1094)&gt;Constants!$B$17,2,IF(H1094&gt;0,1,0))</f>
        <v>0</v>
      </c>
      <c r="H1094">
        <f>IF(G1093=2,ROUND(Constants!$B$18*(1000/150),0),IF(H1093&gt;0,H1093-1,0))</f>
        <v>0</v>
      </c>
    </row>
    <row r="1095" spans="1:8">
      <c r="A1095">
        <v>1092</v>
      </c>
      <c r="B1095">
        <f>IF(SIGN('Signal Verification0'!AQ1095)=SIGN('Signal Verification1'!AQ1095),IF(COUNTIF(B1088:B1094,2)&gt;0,1,0),2)</f>
        <v>0</v>
      </c>
      <c r="C1095">
        <f>IF(AND(ABS('Signal Verification0'!AG1095)&gt;0,ABS('Signal Verification1'!AG1095)&gt;0),IF('Signal Verification0'!AG1095&gt;'Signal Verification1'!AG1095,IF(ABS('Signal Verification0'!AG1094)-ABS('Signal Verification1'!AG1095)&gt;Constants!$B$14,IF(AND(ABS(MAX('Signal Verification0'!AG895:AG1095)-'Signal Verification0'!AG1095)&lt;Constants!$B$15,ABS(MIN('Signal Verification0'!AG895:AG1095)-'Signal Verification0'!AG1095)&lt;Constants!$B$15),2,IF(D1095&gt;0,1,0)),IF(D1095&gt;0,1,0)),IF(ABS('Signal Verification1'!AG1094)-ABS('Signal Verification0'!AG1095)&gt;Constants!$B$14,IF(AND(ABS(MAX('Signal Verification1'!AG895:AG1095)-'Signal Verification1'!AG1095)&lt;Constants!$B$15,ABS(MIN('Signal Verification1'!AG895:AG1095)-'Signal Verification1'!AG1095)&lt;Constants!$B$15),2,IF(D1095&gt;0,1,0)),IF(D1095&gt;0,1,0))),IF(D1095&gt;0,1,0))</f>
        <v>1</v>
      </c>
      <c r="D1095">
        <f>IF(C1094=2,ROUND(5*1000/Constants!$B$11,0),IF(D1094&gt;0,D1094-1,0))</f>
        <v>8</v>
      </c>
      <c r="E1095">
        <f>IF(COUNTIF($D$3:D1095,2)&gt;(Constants!$B$16*(1000/150)),2,0)</f>
        <v>0</v>
      </c>
      <c r="F1095">
        <f t="shared" si="17"/>
        <v>0</v>
      </c>
      <c r="G1095">
        <f>IF(ABS('Signal Verification0'!AT1095-'Signal Verification1'!AT1095)&gt;Constants!$B$17,2,IF(H1095&gt;0,1,0))</f>
        <v>0</v>
      </c>
      <c r="H1095">
        <f>IF(G1094=2,ROUND(Constants!$B$18*(1000/150),0),IF(H1094&gt;0,H1094-1,0))</f>
        <v>0</v>
      </c>
    </row>
    <row r="1096" spans="1:8">
      <c r="A1096">
        <v>1093</v>
      </c>
      <c r="B1096">
        <f>IF(SIGN('Signal Verification0'!AQ1096)=SIGN('Signal Verification1'!AQ1096),IF(COUNTIF(B1089:B1095,2)&gt;0,1,0),2)</f>
        <v>0</v>
      </c>
      <c r="C1096">
        <f>IF(AND(ABS('Signal Verification0'!AG1096)&gt;0,ABS('Signal Verification1'!AG1096)&gt;0),IF('Signal Verification0'!AG1096&gt;'Signal Verification1'!AG1096,IF(ABS('Signal Verification0'!AG1095)-ABS('Signal Verification1'!AG1096)&gt;Constants!$B$14,IF(AND(ABS(MAX('Signal Verification0'!AG896:AG1096)-'Signal Verification0'!AG1096)&lt;Constants!$B$15,ABS(MIN('Signal Verification0'!AG896:AG1096)-'Signal Verification0'!AG1096)&lt;Constants!$B$15),2,IF(D1096&gt;0,1,0)),IF(D1096&gt;0,1,0)),IF(ABS('Signal Verification1'!AG1095)-ABS('Signal Verification0'!AG1096)&gt;Constants!$B$14,IF(AND(ABS(MAX('Signal Verification1'!AG896:AG1096)-'Signal Verification1'!AG1096)&lt;Constants!$B$15,ABS(MIN('Signal Verification1'!AG896:AG1096)-'Signal Verification1'!AG1096)&lt;Constants!$B$15),2,IF(D1096&gt;0,1,0)),IF(D1096&gt;0,1,0))),IF(D1096&gt;0,1,0))</f>
        <v>1</v>
      </c>
      <c r="D1096">
        <f>IF(C1095=2,ROUND(5*1000/Constants!$B$11,0),IF(D1095&gt;0,D1095-1,0))</f>
        <v>7</v>
      </c>
      <c r="E1096">
        <f>IF(COUNTIF($D$3:D1096,2)&gt;(Constants!$B$16*(1000/150)),2,0)</f>
        <v>0</v>
      </c>
      <c r="F1096">
        <f t="shared" si="17"/>
        <v>0</v>
      </c>
      <c r="G1096">
        <f>IF(ABS('Signal Verification0'!AT1096-'Signal Verification1'!AT1096)&gt;Constants!$B$17,2,IF(H1096&gt;0,1,0))</f>
        <v>0</v>
      </c>
      <c r="H1096">
        <f>IF(G1095=2,ROUND(Constants!$B$18*(1000/150),0),IF(H1095&gt;0,H1095-1,0))</f>
        <v>0</v>
      </c>
    </row>
    <row r="1097" spans="1:8">
      <c r="A1097">
        <v>1094</v>
      </c>
      <c r="B1097">
        <f>IF(SIGN('Signal Verification0'!AQ1097)=SIGN('Signal Verification1'!AQ1097),IF(COUNTIF(B1090:B1096,2)&gt;0,1,0),2)</f>
        <v>0</v>
      </c>
      <c r="C1097">
        <f>IF(AND(ABS('Signal Verification0'!AG1097)&gt;0,ABS('Signal Verification1'!AG1097)&gt;0),IF('Signal Verification0'!AG1097&gt;'Signal Verification1'!AG1097,IF(ABS('Signal Verification0'!AG1096)-ABS('Signal Verification1'!AG1097)&gt;Constants!$B$14,IF(AND(ABS(MAX('Signal Verification0'!AG897:AG1097)-'Signal Verification0'!AG1097)&lt;Constants!$B$15,ABS(MIN('Signal Verification0'!AG897:AG1097)-'Signal Verification0'!AG1097)&lt;Constants!$B$15),2,IF(D1097&gt;0,1,0)),IF(D1097&gt;0,1,0)),IF(ABS('Signal Verification1'!AG1096)-ABS('Signal Verification0'!AG1097)&gt;Constants!$B$14,IF(AND(ABS(MAX('Signal Verification1'!AG897:AG1097)-'Signal Verification1'!AG1097)&lt;Constants!$B$15,ABS(MIN('Signal Verification1'!AG897:AG1097)-'Signal Verification1'!AG1097)&lt;Constants!$B$15),2,IF(D1097&gt;0,1,0)),IF(D1097&gt;0,1,0))),IF(D1097&gt;0,1,0))</f>
        <v>1</v>
      </c>
      <c r="D1097">
        <f>IF(C1096=2,ROUND(5*1000/Constants!$B$11,0),IF(D1096&gt;0,D1096-1,0))</f>
        <v>6</v>
      </c>
      <c r="E1097">
        <f>IF(COUNTIF($D$3:D1097,2)&gt;(Constants!$B$16*(1000/150)),2,0)</f>
        <v>0</v>
      </c>
      <c r="F1097">
        <f t="shared" si="17"/>
        <v>0</v>
      </c>
      <c r="G1097">
        <f>IF(ABS('Signal Verification0'!AT1097-'Signal Verification1'!AT1097)&gt;Constants!$B$17,2,IF(H1097&gt;0,1,0))</f>
        <v>0</v>
      </c>
      <c r="H1097">
        <f>IF(G1096=2,ROUND(Constants!$B$18*(1000/150),0),IF(H1096&gt;0,H1096-1,0))</f>
        <v>0</v>
      </c>
    </row>
    <row r="1098" spans="1:8">
      <c r="A1098">
        <v>1095</v>
      </c>
      <c r="B1098">
        <f>IF(SIGN('Signal Verification0'!AQ1098)=SIGN('Signal Verification1'!AQ1098),IF(COUNTIF(B1091:B1097,2)&gt;0,1,0),2)</f>
        <v>0</v>
      </c>
      <c r="C1098">
        <f>IF(AND(ABS('Signal Verification0'!AG1098)&gt;0,ABS('Signal Verification1'!AG1098)&gt;0),IF('Signal Verification0'!AG1098&gt;'Signal Verification1'!AG1098,IF(ABS('Signal Verification0'!AG1097)-ABS('Signal Verification1'!AG1098)&gt;Constants!$B$14,IF(AND(ABS(MAX('Signal Verification0'!AG898:AG1098)-'Signal Verification0'!AG1098)&lt;Constants!$B$15,ABS(MIN('Signal Verification0'!AG898:AG1098)-'Signal Verification0'!AG1098)&lt;Constants!$B$15),2,IF(D1098&gt;0,1,0)),IF(D1098&gt;0,1,0)),IF(ABS('Signal Verification1'!AG1097)-ABS('Signal Verification0'!AG1098)&gt;Constants!$B$14,IF(AND(ABS(MAX('Signal Verification1'!AG898:AG1098)-'Signal Verification1'!AG1098)&lt;Constants!$B$15,ABS(MIN('Signal Verification1'!AG898:AG1098)-'Signal Verification1'!AG1098)&lt;Constants!$B$15),2,IF(D1098&gt;0,1,0)),IF(D1098&gt;0,1,0))),IF(D1098&gt;0,1,0))</f>
        <v>1</v>
      </c>
      <c r="D1098">
        <f>IF(C1097=2,ROUND(5*1000/Constants!$B$11,0),IF(D1097&gt;0,D1097-1,0))</f>
        <v>5</v>
      </c>
      <c r="E1098">
        <f>IF(COUNTIF($D$3:D1098,2)&gt;(Constants!$B$16*(1000/150)),2,0)</f>
        <v>0</v>
      </c>
      <c r="F1098">
        <f t="shared" si="17"/>
        <v>0</v>
      </c>
      <c r="G1098">
        <f>IF(ABS('Signal Verification0'!AT1098-'Signal Verification1'!AT1098)&gt;Constants!$B$17,2,IF(H1098&gt;0,1,0))</f>
        <v>0</v>
      </c>
      <c r="H1098">
        <f>IF(G1097=2,ROUND(Constants!$B$18*(1000/150),0),IF(H1097&gt;0,H1097-1,0))</f>
        <v>0</v>
      </c>
    </row>
    <row r="1099" spans="1:8">
      <c r="A1099">
        <v>1096</v>
      </c>
      <c r="B1099">
        <f>IF(SIGN('Signal Verification0'!AQ1099)=SIGN('Signal Verification1'!AQ1099),IF(COUNTIF(B1092:B1098,2)&gt;0,1,0),2)</f>
        <v>0</v>
      </c>
      <c r="C1099">
        <f>IF(AND(ABS('Signal Verification0'!AG1099)&gt;0,ABS('Signal Verification1'!AG1099)&gt;0),IF('Signal Verification0'!AG1099&gt;'Signal Verification1'!AG1099,IF(ABS('Signal Verification0'!AG1098)-ABS('Signal Verification1'!AG1099)&gt;Constants!$B$14,IF(AND(ABS(MAX('Signal Verification0'!AG899:AG1099)-'Signal Verification0'!AG1099)&lt;Constants!$B$15,ABS(MIN('Signal Verification0'!AG899:AG1099)-'Signal Verification0'!AG1099)&lt;Constants!$B$15),2,IF(D1099&gt;0,1,0)),IF(D1099&gt;0,1,0)),IF(ABS('Signal Verification1'!AG1098)-ABS('Signal Verification0'!AG1099)&gt;Constants!$B$14,IF(AND(ABS(MAX('Signal Verification1'!AG899:AG1099)-'Signal Verification1'!AG1099)&lt;Constants!$B$15,ABS(MIN('Signal Verification1'!AG899:AG1099)-'Signal Verification1'!AG1099)&lt;Constants!$B$15),2,IF(D1099&gt;0,1,0)),IF(D1099&gt;0,1,0))),IF(D1099&gt;0,1,0))</f>
        <v>1</v>
      </c>
      <c r="D1099">
        <f>IF(C1098=2,ROUND(5*1000/Constants!$B$11,0),IF(D1098&gt;0,D1098-1,0))</f>
        <v>4</v>
      </c>
      <c r="E1099">
        <f>IF(COUNTIF($D$3:D1099,2)&gt;(Constants!$B$16*(1000/150)),2,0)</f>
        <v>0</v>
      </c>
      <c r="F1099">
        <f t="shared" si="17"/>
        <v>0</v>
      </c>
      <c r="G1099">
        <f>IF(ABS('Signal Verification0'!AT1099-'Signal Verification1'!AT1099)&gt;Constants!$B$17,2,IF(H1099&gt;0,1,0))</f>
        <v>0</v>
      </c>
      <c r="H1099">
        <f>IF(G1098=2,ROUND(Constants!$B$18*(1000/150),0),IF(H1098&gt;0,H1098-1,0))</f>
        <v>0</v>
      </c>
    </row>
    <row r="1100" spans="1:8">
      <c r="A1100">
        <v>1097</v>
      </c>
      <c r="B1100">
        <f>IF(SIGN('Signal Verification0'!AQ1100)=SIGN('Signal Verification1'!AQ1100),IF(COUNTIF(B1093:B1099,2)&gt;0,1,0),2)</f>
        <v>0</v>
      </c>
      <c r="C1100">
        <f>IF(AND(ABS('Signal Verification0'!AG1100)&gt;0,ABS('Signal Verification1'!AG1100)&gt;0),IF('Signal Verification0'!AG1100&gt;'Signal Verification1'!AG1100,IF(ABS('Signal Verification0'!AG1099)-ABS('Signal Verification1'!AG1100)&gt;Constants!$B$14,IF(AND(ABS(MAX('Signal Verification0'!AG900:AG1100)-'Signal Verification0'!AG1100)&lt;Constants!$B$15,ABS(MIN('Signal Verification0'!AG900:AG1100)-'Signal Verification0'!AG1100)&lt;Constants!$B$15),2,IF(D1100&gt;0,1,0)),IF(D1100&gt;0,1,0)),IF(ABS('Signal Verification1'!AG1099)-ABS('Signal Verification0'!AG1100)&gt;Constants!$B$14,IF(AND(ABS(MAX('Signal Verification1'!AG900:AG1100)-'Signal Verification1'!AG1100)&lt;Constants!$B$15,ABS(MIN('Signal Verification1'!AG900:AG1100)-'Signal Verification1'!AG1100)&lt;Constants!$B$15),2,IF(D1100&gt;0,1,0)),IF(D1100&gt;0,1,0))),IF(D1100&gt;0,1,0))</f>
        <v>1</v>
      </c>
      <c r="D1100">
        <f>IF(C1099=2,ROUND(5*1000/Constants!$B$11,0),IF(D1099&gt;0,D1099-1,0))</f>
        <v>3</v>
      </c>
      <c r="E1100">
        <f>IF(COUNTIF($D$3:D1100,2)&gt;(Constants!$B$16*(1000/150)),2,0)</f>
        <v>0</v>
      </c>
      <c r="F1100">
        <f t="shared" si="17"/>
        <v>0</v>
      </c>
      <c r="G1100">
        <f>IF(ABS('Signal Verification0'!AT1100-'Signal Verification1'!AT1100)&gt;Constants!$B$17,2,IF(H1100&gt;0,1,0))</f>
        <v>0</v>
      </c>
      <c r="H1100">
        <f>IF(G1099=2,ROUND(Constants!$B$18*(1000/150),0),IF(H1099&gt;0,H1099-1,0))</f>
        <v>0</v>
      </c>
    </row>
    <row r="1101" spans="1:8">
      <c r="A1101">
        <v>1098</v>
      </c>
      <c r="B1101">
        <f>IF(SIGN('Signal Verification0'!AQ1101)=SIGN('Signal Verification1'!AQ1101),IF(COUNTIF(B1094:B1100,2)&gt;0,1,0),2)</f>
        <v>0</v>
      </c>
      <c r="C1101">
        <f>IF(AND(ABS('Signal Verification0'!AG1101)&gt;0,ABS('Signal Verification1'!AG1101)&gt;0),IF('Signal Verification0'!AG1101&gt;'Signal Verification1'!AG1101,IF(ABS('Signal Verification0'!AG1100)-ABS('Signal Verification1'!AG1101)&gt;Constants!$B$14,IF(AND(ABS(MAX('Signal Verification0'!AG901:AG1101)-'Signal Verification0'!AG1101)&lt;Constants!$B$15,ABS(MIN('Signal Verification0'!AG901:AG1101)-'Signal Verification0'!AG1101)&lt;Constants!$B$15),2,IF(D1101&gt;0,1,0)),IF(D1101&gt;0,1,0)),IF(ABS('Signal Verification1'!AG1100)-ABS('Signal Verification0'!AG1101)&gt;Constants!$B$14,IF(AND(ABS(MAX('Signal Verification1'!AG901:AG1101)-'Signal Verification1'!AG1101)&lt;Constants!$B$15,ABS(MIN('Signal Verification1'!AG901:AG1101)-'Signal Verification1'!AG1101)&lt;Constants!$B$15),2,IF(D1101&gt;0,1,0)),IF(D1101&gt;0,1,0))),IF(D1101&gt;0,1,0))</f>
        <v>1</v>
      </c>
      <c r="D1101">
        <f>IF(C1100=2,ROUND(5*1000/Constants!$B$11,0),IF(D1100&gt;0,D1100-1,0))</f>
        <v>2</v>
      </c>
      <c r="E1101">
        <f>IF(COUNTIF($D$3:D1101,2)&gt;(Constants!$B$16*(1000/150)),2,0)</f>
        <v>0</v>
      </c>
      <c r="F1101">
        <f t="shared" si="17"/>
        <v>0</v>
      </c>
      <c r="G1101">
        <f>IF(ABS('Signal Verification0'!AT1101-'Signal Verification1'!AT1101)&gt;Constants!$B$17,2,IF(H1101&gt;0,1,0))</f>
        <v>0</v>
      </c>
      <c r="H1101">
        <f>IF(G1100=2,ROUND(Constants!$B$18*(1000/150),0),IF(H1100&gt;0,H1100-1,0))</f>
        <v>0</v>
      </c>
    </row>
    <row r="1102" spans="1:8">
      <c r="A1102">
        <v>1099</v>
      </c>
      <c r="B1102">
        <f>IF(SIGN('Signal Verification0'!AQ1102)=SIGN('Signal Verification1'!AQ1102),IF(COUNTIF(B1095:B1101,2)&gt;0,1,0),2)</f>
        <v>0</v>
      </c>
      <c r="C1102">
        <f>IF(AND(ABS('Signal Verification0'!AG1102)&gt;0,ABS('Signal Verification1'!AG1102)&gt;0),IF('Signal Verification0'!AG1102&gt;'Signal Verification1'!AG1102,IF(ABS('Signal Verification0'!AG1101)-ABS('Signal Verification1'!AG1102)&gt;Constants!$B$14,IF(AND(ABS(MAX('Signal Verification0'!AG902:AG1102)-'Signal Verification0'!AG1102)&lt;Constants!$B$15,ABS(MIN('Signal Verification0'!AG902:AG1102)-'Signal Verification0'!AG1102)&lt;Constants!$B$15),2,IF(D1102&gt;0,1,0)),IF(D1102&gt;0,1,0)),IF(ABS('Signal Verification1'!AG1101)-ABS('Signal Verification0'!AG1102)&gt;Constants!$B$14,IF(AND(ABS(MAX('Signal Verification1'!AG902:AG1102)-'Signal Verification1'!AG1102)&lt;Constants!$B$15,ABS(MIN('Signal Verification1'!AG902:AG1102)-'Signal Verification1'!AG1102)&lt;Constants!$B$15),2,IF(D1102&gt;0,1,0)),IF(D1102&gt;0,1,0))),IF(D1102&gt;0,1,0))</f>
        <v>1</v>
      </c>
      <c r="D1102">
        <f>IF(C1101=2,ROUND(5*1000/Constants!$B$11,0),IF(D1101&gt;0,D1101-1,0))</f>
        <v>1</v>
      </c>
      <c r="E1102">
        <f>IF(COUNTIF($D$3:D1102,2)&gt;(Constants!$B$16*(1000/150)),2,0)</f>
        <v>0</v>
      </c>
      <c r="F1102">
        <f t="shared" si="17"/>
        <v>0</v>
      </c>
      <c r="G1102">
        <f>IF(ABS('Signal Verification0'!AT1102-'Signal Verification1'!AT1102)&gt;Constants!$B$17,2,IF(H1102&gt;0,1,0))</f>
        <v>0</v>
      </c>
      <c r="H1102">
        <f>IF(G1101=2,ROUND(Constants!$B$18*(1000/150),0),IF(H1101&gt;0,H1101-1,0))</f>
        <v>0</v>
      </c>
    </row>
    <row r="1103" spans="1:8">
      <c r="A1103">
        <v>1100</v>
      </c>
      <c r="B1103">
        <f>IF(SIGN('Signal Verification0'!AQ1103)=SIGN('Signal Verification1'!AQ1103),IF(COUNTIF(B1096:B1102,2)&gt;0,1,0),2)</f>
        <v>0</v>
      </c>
      <c r="C1103">
        <f>IF(AND(ABS('Signal Verification0'!AG1103)&gt;0,ABS('Signal Verification1'!AG1103)&gt;0),IF('Signal Verification0'!AG1103&gt;'Signal Verification1'!AG1103,IF(ABS('Signal Verification0'!AG1102)-ABS('Signal Verification1'!AG1103)&gt;Constants!$B$14,IF(AND(ABS(MAX('Signal Verification0'!AG903:AG1103)-'Signal Verification0'!AG1103)&lt;Constants!$B$15,ABS(MIN('Signal Verification0'!AG903:AG1103)-'Signal Verification0'!AG1103)&lt;Constants!$B$15),2,IF(D1103&gt;0,1,0)),IF(D1103&gt;0,1,0)),IF(ABS('Signal Verification1'!AG1102)-ABS('Signal Verification0'!AG1103)&gt;Constants!$B$14,IF(AND(ABS(MAX('Signal Verification1'!AG903:AG1103)-'Signal Verification1'!AG1103)&lt;Constants!$B$15,ABS(MIN('Signal Verification1'!AG903:AG1103)-'Signal Verification1'!AG1103)&lt;Constants!$B$15),2,IF(D1103&gt;0,1,0)),IF(D1103&gt;0,1,0))),IF(D1103&gt;0,1,0))</f>
        <v>0</v>
      </c>
      <c r="D1103">
        <f>IF(C1102=2,ROUND(5*1000/Constants!$B$11,0),IF(D1102&gt;0,D1102-1,0))</f>
        <v>0</v>
      </c>
      <c r="E1103">
        <f>IF(COUNTIF($D$3:D1103,2)&gt;(Constants!$B$16*(1000/150)),2,0)</f>
        <v>0</v>
      </c>
      <c r="F1103">
        <f t="shared" si="17"/>
        <v>0</v>
      </c>
      <c r="G1103">
        <f>IF(ABS('Signal Verification0'!AT1103-'Signal Verification1'!AT1103)&gt;Constants!$B$17,2,IF(H1103&gt;0,1,0))</f>
        <v>0</v>
      </c>
      <c r="H1103">
        <f>IF(G1102=2,ROUND(Constants!$B$18*(1000/150),0),IF(H1102&gt;0,H1102-1,0))</f>
        <v>0</v>
      </c>
    </row>
    <row r="1104" spans="1:8">
      <c r="A1104">
        <v>1101</v>
      </c>
      <c r="B1104">
        <f>IF(SIGN('Signal Verification0'!AQ1104)=SIGN('Signal Verification1'!AQ1104),IF(COUNTIF(B1097:B1103,2)&gt;0,1,0),2)</f>
        <v>0</v>
      </c>
      <c r="C1104">
        <f>IF(AND(ABS('Signal Verification0'!AG1104)&gt;0,ABS('Signal Verification1'!AG1104)&gt;0),IF('Signal Verification0'!AG1104&gt;'Signal Verification1'!AG1104,IF(ABS('Signal Verification0'!AG1103)-ABS('Signal Verification1'!AG1104)&gt;Constants!$B$14,IF(AND(ABS(MAX('Signal Verification0'!AG904:AG1104)-'Signal Verification0'!AG1104)&lt;Constants!$B$15,ABS(MIN('Signal Verification0'!AG904:AG1104)-'Signal Verification0'!AG1104)&lt;Constants!$B$15),2,IF(D1104&gt;0,1,0)),IF(D1104&gt;0,1,0)),IF(ABS('Signal Verification1'!AG1103)-ABS('Signal Verification0'!AG1104)&gt;Constants!$B$14,IF(AND(ABS(MAX('Signal Verification1'!AG904:AG1104)-'Signal Verification1'!AG1104)&lt;Constants!$B$15,ABS(MIN('Signal Verification1'!AG904:AG1104)-'Signal Verification1'!AG1104)&lt;Constants!$B$15),2,IF(D1104&gt;0,1,0)),IF(D1104&gt;0,1,0))),IF(D1104&gt;0,1,0))</f>
        <v>0</v>
      </c>
      <c r="D1104">
        <f>IF(C1103=2,ROUND(5*1000/Constants!$B$11,0),IF(D1103&gt;0,D1103-1,0))</f>
        <v>0</v>
      </c>
      <c r="E1104">
        <f>IF(COUNTIF($D$3:D1104,2)&gt;(Constants!$B$16*(1000/150)),2,0)</f>
        <v>0</v>
      </c>
      <c r="F1104">
        <f t="shared" si="17"/>
        <v>0</v>
      </c>
      <c r="G1104">
        <f>IF(ABS('Signal Verification0'!AT1104-'Signal Verification1'!AT1104)&gt;Constants!$B$17,2,IF(H1104&gt;0,1,0))</f>
        <v>0</v>
      </c>
      <c r="H1104">
        <f>IF(G1103=2,ROUND(Constants!$B$18*(1000/150),0),IF(H1103&gt;0,H1103-1,0))</f>
        <v>0</v>
      </c>
    </row>
    <row r="1105" spans="1:8">
      <c r="A1105">
        <v>1102</v>
      </c>
      <c r="B1105">
        <f>IF(SIGN('Signal Verification0'!AQ1105)=SIGN('Signal Verification1'!AQ1105),IF(COUNTIF(B1098:B1104,2)&gt;0,1,0),2)</f>
        <v>0</v>
      </c>
      <c r="C1105">
        <f>IF(AND(ABS('Signal Verification0'!AG1105)&gt;0,ABS('Signal Verification1'!AG1105)&gt;0),IF('Signal Verification0'!AG1105&gt;'Signal Verification1'!AG1105,IF(ABS('Signal Verification0'!AG1104)-ABS('Signal Verification1'!AG1105)&gt;Constants!$B$14,IF(AND(ABS(MAX('Signal Verification0'!AG905:AG1105)-'Signal Verification0'!AG1105)&lt;Constants!$B$15,ABS(MIN('Signal Verification0'!AG905:AG1105)-'Signal Verification0'!AG1105)&lt;Constants!$B$15),2,IF(D1105&gt;0,1,0)),IF(D1105&gt;0,1,0)),IF(ABS('Signal Verification1'!AG1104)-ABS('Signal Verification0'!AG1105)&gt;Constants!$B$14,IF(AND(ABS(MAX('Signal Verification1'!AG905:AG1105)-'Signal Verification1'!AG1105)&lt;Constants!$B$15,ABS(MIN('Signal Verification1'!AG905:AG1105)-'Signal Verification1'!AG1105)&lt;Constants!$B$15),2,IF(D1105&gt;0,1,0)),IF(D1105&gt;0,1,0))),IF(D1105&gt;0,1,0))</f>
        <v>0</v>
      </c>
      <c r="D1105">
        <f>IF(C1104=2,ROUND(5*1000/Constants!$B$11,0),IF(D1104&gt;0,D1104-1,0))</f>
        <v>0</v>
      </c>
      <c r="E1105">
        <f>IF(COUNTIF($D$3:D1105,2)&gt;(Constants!$B$16*(1000/150)),2,0)</f>
        <v>0</v>
      </c>
      <c r="F1105">
        <f t="shared" si="17"/>
        <v>0</v>
      </c>
      <c r="G1105">
        <f>IF(ABS('Signal Verification0'!AT1105-'Signal Verification1'!AT1105)&gt;Constants!$B$17,2,IF(H1105&gt;0,1,0))</f>
        <v>0</v>
      </c>
      <c r="H1105">
        <f>IF(G1104=2,ROUND(Constants!$B$18*(1000/150),0),IF(H1104&gt;0,H1104-1,0))</f>
        <v>0</v>
      </c>
    </row>
    <row r="1106" spans="1:8">
      <c r="A1106">
        <v>1103</v>
      </c>
      <c r="B1106">
        <f>IF(SIGN('Signal Verification0'!AQ1106)=SIGN('Signal Verification1'!AQ1106),IF(COUNTIF(B1099:B1105,2)&gt;0,1,0),2)</f>
        <v>0</v>
      </c>
      <c r="C1106">
        <f>IF(AND(ABS('Signal Verification0'!AG1106)&gt;0,ABS('Signal Verification1'!AG1106)&gt;0),IF('Signal Verification0'!AG1106&gt;'Signal Verification1'!AG1106,IF(ABS('Signal Verification0'!AG1105)-ABS('Signal Verification1'!AG1106)&gt;Constants!$B$14,IF(AND(ABS(MAX('Signal Verification0'!AG906:AG1106)-'Signal Verification0'!AG1106)&lt;Constants!$B$15,ABS(MIN('Signal Verification0'!AG906:AG1106)-'Signal Verification0'!AG1106)&lt;Constants!$B$15),2,IF(D1106&gt;0,1,0)),IF(D1106&gt;0,1,0)),IF(ABS('Signal Verification1'!AG1105)-ABS('Signal Verification0'!AG1106)&gt;Constants!$B$14,IF(AND(ABS(MAX('Signal Verification1'!AG906:AG1106)-'Signal Verification1'!AG1106)&lt;Constants!$B$15,ABS(MIN('Signal Verification1'!AG906:AG1106)-'Signal Verification1'!AG1106)&lt;Constants!$B$15),2,IF(D1106&gt;0,1,0)),IF(D1106&gt;0,1,0))),IF(D1106&gt;0,1,0))</f>
        <v>0</v>
      </c>
      <c r="D1106">
        <f>IF(C1105=2,ROUND(5*1000/Constants!$B$11,0),IF(D1105&gt;0,D1105-1,0))</f>
        <v>0</v>
      </c>
      <c r="E1106">
        <f>IF(COUNTIF($D$3:D1106,2)&gt;(Constants!$B$16*(1000/150)),2,0)</f>
        <v>0</v>
      </c>
      <c r="F1106">
        <f t="shared" si="17"/>
        <v>0</v>
      </c>
      <c r="G1106">
        <f>IF(ABS('Signal Verification0'!AT1106-'Signal Verification1'!AT1106)&gt;Constants!$B$17,2,IF(H1106&gt;0,1,0))</f>
        <v>0</v>
      </c>
      <c r="H1106">
        <f>IF(G1105=2,ROUND(Constants!$B$18*(1000/150),0),IF(H1105&gt;0,H1105-1,0))</f>
        <v>0</v>
      </c>
    </row>
    <row r="1107" spans="1:8">
      <c r="A1107">
        <v>1104</v>
      </c>
      <c r="B1107">
        <f>IF(SIGN('Signal Verification0'!AQ1107)=SIGN('Signal Verification1'!AQ1107),IF(COUNTIF(B1100:B1106,2)&gt;0,1,0),2)</f>
        <v>0</v>
      </c>
      <c r="C1107">
        <f>IF(AND(ABS('Signal Verification0'!AG1107)&gt;0,ABS('Signal Verification1'!AG1107)&gt;0),IF('Signal Verification0'!AG1107&gt;'Signal Verification1'!AG1107,IF(ABS('Signal Verification0'!AG1106)-ABS('Signal Verification1'!AG1107)&gt;Constants!$B$14,IF(AND(ABS(MAX('Signal Verification0'!AG907:AG1107)-'Signal Verification0'!AG1107)&lt;Constants!$B$15,ABS(MIN('Signal Verification0'!AG907:AG1107)-'Signal Verification0'!AG1107)&lt;Constants!$B$15),2,IF(D1107&gt;0,1,0)),IF(D1107&gt;0,1,0)),IF(ABS('Signal Verification1'!AG1106)-ABS('Signal Verification0'!AG1107)&gt;Constants!$B$14,IF(AND(ABS(MAX('Signal Verification1'!AG907:AG1107)-'Signal Verification1'!AG1107)&lt;Constants!$B$15,ABS(MIN('Signal Verification1'!AG907:AG1107)-'Signal Verification1'!AG1107)&lt;Constants!$B$15),2,IF(D1107&gt;0,1,0)),IF(D1107&gt;0,1,0))),IF(D1107&gt;0,1,0))</f>
        <v>0</v>
      </c>
      <c r="D1107">
        <f>IF(C1106=2,ROUND(5*1000/Constants!$B$11,0),IF(D1106&gt;0,D1106-1,0))</f>
        <v>0</v>
      </c>
      <c r="E1107">
        <f>IF(COUNTIF($D$3:D1107,2)&gt;(Constants!$B$16*(1000/150)),2,0)</f>
        <v>0</v>
      </c>
      <c r="F1107">
        <f t="shared" si="17"/>
        <v>0</v>
      </c>
      <c r="G1107">
        <f>IF(ABS('Signal Verification0'!AT1107-'Signal Verification1'!AT1107)&gt;Constants!$B$17,2,IF(H1107&gt;0,1,0))</f>
        <v>0</v>
      </c>
      <c r="H1107">
        <f>IF(G1106=2,ROUND(Constants!$B$18*(1000/150),0),IF(H1106&gt;0,H1106-1,0))</f>
        <v>0</v>
      </c>
    </row>
    <row r="1108" spans="1:8">
      <c r="A1108">
        <v>1105</v>
      </c>
      <c r="B1108">
        <f>IF(SIGN('Signal Verification0'!AQ1108)=SIGN('Signal Verification1'!AQ1108),IF(COUNTIF(B1101:B1107,2)&gt;0,1,0),2)</f>
        <v>0</v>
      </c>
      <c r="C1108">
        <f>IF(AND(ABS('Signal Verification0'!AG1108)&gt;0,ABS('Signal Verification1'!AG1108)&gt;0),IF('Signal Verification0'!AG1108&gt;'Signal Verification1'!AG1108,IF(ABS('Signal Verification0'!AG1107)-ABS('Signal Verification1'!AG1108)&gt;Constants!$B$14,IF(AND(ABS(MAX('Signal Verification0'!AG908:AG1108)-'Signal Verification0'!AG1108)&lt;Constants!$B$15,ABS(MIN('Signal Verification0'!AG908:AG1108)-'Signal Verification0'!AG1108)&lt;Constants!$B$15),2,IF(D1108&gt;0,1,0)),IF(D1108&gt;0,1,0)),IF(ABS('Signal Verification1'!AG1107)-ABS('Signal Verification0'!AG1108)&gt;Constants!$B$14,IF(AND(ABS(MAX('Signal Verification1'!AG908:AG1108)-'Signal Verification1'!AG1108)&lt;Constants!$B$15,ABS(MIN('Signal Verification1'!AG908:AG1108)-'Signal Verification1'!AG1108)&lt;Constants!$B$15),2,IF(D1108&gt;0,1,0)),IF(D1108&gt;0,1,0))),IF(D1108&gt;0,1,0))</f>
        <v>0</v>
      </c>
      <c r="D1108">
        <f>IF(C1107=2,ROUND(5*1000/Constants!$B$11,0),IF(D1107&gt;0,D1107-1,0))</f>
        <v>0</v>
      </c>
      <c r="E1108">
        <f>IF(COUNTIF($D$3:D1108,2)&gt;(Constants!$B$16*(1000/150)),2,0)</f>
        <v>0</v>
      </c>
      <c r="F1108">
        <f t="shared" si="17"/>
        <v>0</v>
      </c>
      <c r="G1108">
        <f>IF(ABS('Signal Verification0'!AT1108-'Signal Verification1'!AT1108)&gt;Constants!$B$17,2,IF(H1108&gt;0,1,0))</f>
        <v>0</v>
      </c>
      <c r="H1108">
        <f>IF(G1107=2,ROUND(Constants!$B$18*(1000/150),0),IF(H1107&gt;0,H1107-1,0))</f>
        <v>0</v>
      </c>
    </row>
    <row r="1109" spans="1:8">
      <c r="A1109">
        <v>1106</v>
      </c>
      <c r="B1109">
        <f>IF(SIGN('Signal Verification0'!AQ1109)=SIGN('Signal Verification1'!AQ1109),IF(COUNTIF(B1102:B1108,2)&gt;0,1,0),2)</f>
        <v>0</v>
      </c>
      <c r="C1109">
        <f>IF(AND(ABS('Signal Verification0'!AG1109)&gt;0,ABS('Signal Verification1'!AG1109)&gt;0),IF('Signal Verification0'!AG1109&gt;'Signal Verification1'!AG1109,IF(ABS('Signal Verification0'!AG1108)-ABS('Signal Verification1'!AG1109)&gt;Constants!$B$14,IF(AND(ABS(MAX('Signal Verification0'!AG909:AG1109)-'Signal Verification0'!AG1109)&lt;Constants!$B$15,ABS(MIN('Signal Verification0'!AG909:AG1109)-'Signal Verification0'!AG1109)&lt;Constants!$B$15),2,IF(D1109&gt;0,1,0)),IF(D1109&gt;0,1,0)),IF(ABS('Signal Verification1'!AG1108)-ABS('Signal Verification0'!AG1109)&gt;Constants!$B$14,IF(AND(ABS(MAX('Signal Verification1'!AG909:AG1109)-'Signal Verification1'!AG1109)&lt;Constants!$B$15,ABS(MIN('Signal Verification1'!AG909:AG1109)-'Signal Verification1'!AG1109)&lt;Constants!$B$15),2,IF(D1109&gt;0,1,0)),IF(D1109&gt;0,1,0))),IF(D1109&gt;0,1,0))</f>
        <v>0</v>
      </c>
      <c r="D1109">
        <f>IF(C1108=2,ROUND(5*1000/Constants!$B$11,0),IF(D1108&gt;0,D1108-1,0))</f>
        <v>0</v>
      </c>
      <c r="E1109">
        <f>IF(COUNTIF($D$3:D1109,2)&gt;(Constants!$B$16*(1000/150)),2,0)</f>
        <v>0</v>
      </c>
      <c r="F1109">
        <f t="shared" si="17"/>
        <v>0</v>
      </c>
      <c r="G1109">
        <f>IF(ABS('Signal Verification0'!AT1109-'Signal Verification1'!AT1109)&gt;Constants!$B$17,2,IF(H1109&gt;0,1,0))</f>
        <v>0</v>
      </c>
      <c r="H1109">
        <f>IF(G1108=2,ROUND(Constants!$B$18*(1000/150),0),IF(H1108&gt;0,H1108-1,0))</f>
        <v>0</v>
      </c>
    </row>
    <row r="1110" spans="1:8">
      <c r="A1110">
        <v>1107</v>
      </c>
      <c r="B1110">
        <f>IF(SIGN('Signal Verification0'!AQ1110)=SIGN('Signal Verification1'!AQ1110),IF(COUNTIF(B1103:B1109,2)&gt;0,1,0),2)</f>
        <v>0</v>
      </c>
      <c r="C1110">
        <f>IF(AND(ABS('Signal Verification0'!AG1110)&gt;0,ABS('Signal Verification1'!AG1110)&gt;0),IF('Signal Verification0'!AG1110&gt;'Signal Verification1'!AG1110,IF(ABS('Signal Verification0'!AG1109)-ABS('Signal Verification1'!AG1110)&gt;Constants!$B$14,IF(AND(ABS(MAX('Signal Verification0'!AG910:AG1110)-'Signal Verification0'!AG1110)&lt;Constants!$B$15,ABS(MIN('Signal Verification0'!AG910:AG1110)-'Signal Verification0'!AG1110)&lt;Constants!$B$15),2,IF(D1110&gt;0,1,0)),IF(D1110&gt;0,1,0)),IF(ABS('Signal Verification1'!AG1109)-ABS('Signal Verification0'!AG1110)&gt;Constants!$B$14,IF(AND(ABS(MAX('Signal Verification1'!AG910:AG1110)-'Signal Verification1'!AG1110)&lt;Constants!$B$15,ABS(MIN('Signal Verification1'!AG910:AG1110)-'Signal Verification1'!AG1110)&lt;Constants!$B$15),2,IF(D1110&gt;0,1,0)),IF(D1110&gt;0,1,0))),IF(D1110&gt;0,1,0))</f>
        <v>0</v>
      </c>
      <c r="D1110">
        <f>IF(C1109=2,ROUND(5*1000/Constants!$B$11,0),IF(D1109&gt;0,D1109-1,0))</f>
        <v>0</v>
      </c>
      <c r="E1110">
        <f>IF(COUNTIF($D$3:D1110,2)&gt;(Constants!$B$16*(1000/150)),2,0)</f>
        <v>0</v>
      </c>
      <c r="F1110">
        <f t="shared" si="17"/>
        <v>0</v>
      </c>
      <c r="G1110">
        <f>IF(ABS('Signal Verification0'!AT1110-'Signal Verification1'!AT1110)&gt;Constants!$B$17,2,IF(H1110&gt;0,1,0))</f>
        <v>0</v>
      </c>
      <c r="H1110">
        <f>IF(G1109=2,ROUND(Constants!$B$18*(1000/150),0),IF(H1109&gt;0,H1109-1,0))</f>
        <v>0</v>
      </c>
    </row>
    <row r="1111" spans="1:8">
      <c r="A1111">
        <v>1108</v>
      </c>
      <c r="B1111">
        <f>IF(SIGN('Signal Verification0'!AQ1111)=SIGN('Signal Verification1'!AQ1111),IF(COUNTIF(B1104:B1110,2)&gt;0,1,0),2)</f>
        <v>0</v>
      </c>
      <c r="C1111">
        <f>IF(AND(ABS('Signal Verification0'!AG1111)&gt;0,ABS('Signal Verification1'!AG1111)&gt;0),IF('Signal Verification0'!AG1111&gt;'Signal Verification1'!AG1111,IF(ABS('Signal Verification0'!AG1110)-ABS('Signal Verification1'!AG1111)&gt;Constants!$B$14,IF(AND(ABS(MAX('Signal Verification0'!AG911:AG1111)-'Signal Verification0'!AG1111)&lt;Constants!$B$15,ABS(MIN('Signal Verification0'!AG911:AG1111)-'Signal Verification0'!AG1111)&lt;Constants!$B$15),2,IF(D1111&gt;0,1,0)),IF(D1111&gt;0,1,0)),IF(ABS('Signal Verification1'!AG1110)-ABS('Signal Verification0'!AG1111)&gt;Constants!$B$14,IF(AND(ABS(MAX('Signal Verification1'!AG911:AG1111)-'Signal Verification1'!AG1111)&lt;Constants!$B$15,ABS(MIN('Signal Verification1'!AG911:AG1111)-'Signal Verification1'!AG1111)&lt;Constants!$B$15),2,IF(D1111&gt;0,1,0)),IF(D1111&gt;0,1,0))),IF(D1111&gt;0,1,0))</f>
        <v>0</v>
      </c>
      <c r="D1111">
        <f>IF(C1110=2,ROUND(5*1000/Constants!$B$11,0),IF(D1110&gt;0,D1110-1,0))</f>
        <v>0</v>
      </c>
      <c r="E1111">
        <f>IF(COUNTIF($D$3:D1111,2)&gt;(Constants!$B$16*(1000/150)),2,0)</f>
        <v>0</v>
      </c>
      <c r="F1111">
        <f t="shared" si="17"/>
        <v>0</v>
      </c>
      <c r="G1111">
        <f>IF(ABS('Signal Verification0'!AT1111-'Signal Verification1'!AT1111)&gt;Constants!$B$17,2,IF(H1111&gt;0,1,0))</f>
        <v>0</v>
      </c>
      <c r="H1111">
        <f>IF(G1110=2,ROUND(Constants!$B$18*(1000/150),0),IF(H1110&gt;0,H1110-1,0))</f>
        <v>0</v>
      </c>
    </row>
    <row r="1112" spans="1:8">
      <c r="A1112">
        <v>1109</v>
      </c>
      <c r="B1112">
        <f>IF(SIGN('Signal Verification0'!AQ1112)=SIGN('Signal Verification1'!AQ1112),IF(COUNTIF(B1105:B1111,2)&gt;0,1,0),2)</f>
        <v>0</v>
      </c>
      <c r="C1112">
        <f>IF(AND(ABS('Signal Verification0'!AG1112)&gt;0,ABS('Signal Verification1'!AG1112)&gt;0),IF('Signal Verification0'!AG1112&gt;'Signal Verification1'!AG1112,IF(ABS('Signal Verification0'!AG1111)-ABS('Signal Verification1'!AG1112)&gt;Constants!$B$14,IF(AND(ABS(MAX('Signal Verification0'!AG912:AG1112)-'Signal Verification0'!AG1112)&lt;Constants!$B$15,ABS(MIN('Signal Verification0'!AG912:AG1112)-'Signal Verification0'!AG1112)&lt;Constants!$B$15),2,IF(D1112&gt;0,1,0)),IF(D1112&gt;0,1,0)),IF(ABS('Signal Verification1'!AG1111)-ABS('Signal Verification0'!AG1112)&gt;Constants!$B$14,IF(AND(ABS(MAX('Signal Verification1'!AG912:AG1112)-'Signal Verification1'!AG1112)&lt;Constants!$B$15,ABS(MIN('Signal Verification1'!AG912:AG1112)-'Signal Verification1'!AG1112)&lt;Constants!$B$15),2,IF(D1112&gt;0,1,0)),IF(D1112&gt;0,1,0))),IF(D1112&gt;0,1,0))</f>
        <v>0</v>
      </c>
      <c r="D1112">
        <f>IF(C1111=2,ROUND(5*1000/Constants!$B$11,0),IF(D1111&gt;0,D1111-1,0))</f>
        <v>0</v>
      </c>
      <c r="E1112">
        <f>IF(COUNTIF($D$3:D1112,2)&gt;(Constants!$B$16*(1000/150)),2,0)</f>
        <v>0</v>
      </c>
      <c r="F1112">
        <f t="shared" si="17"/>
        <v>0</v>
      </c>
      <c r="G1112">
        <f>IF(ABS('Signal Verification0'!AT1112-'Signal Verification1'!AT1112)&gt;Constants!$B$17,2,IF(H1112&gt;0,1,0))</f>
        <v>0</v>
      </c>
      <c r="H1112">
        <f>IF(G1111=2,ROUND(Constants!$B$18*(1000/150),0),IF(H1111&gt;0,H1111-1,0))</f>
        <v>0</v>
      </c>
    </row>
    <row r="1113" spans="1:8">
      <c r="A1113">
        <v>1110</v>
      </c>
      <c r="B1113">
        <f>IF(SIGN('Signal Verification0'!AQ1113)=SIGN('Signal Verification1'!AQ1113),IF(COUNTIF(B1106:B1112,2)&gt;0,1,0),2)</f>
        <v>0</v>
      </c>
      <c r="C1113">
        <f>IF(AND(ABS('Signal Verification0'!AG1113)&gt;0,ABS('Signal Verification1'!AG1113)&gt;0),IF('Signal Verification0'!AG1113&gt;'Signal Verification1'!AG1113,IF(ABS('Signal Verification0'!AG1112)-ABS('Signal Verification1'!AG1113)&gt;Constants!$B$14,IF(AND(ABS(MAX('Signal Verification0'!AG913:AG1113)-'Signal Verification0'!AG1113)&lt;Constants!$B$15,ABS(MIN('Signal Verification0'!AG913:AG1113)-'Signal Verification0'!AG1113)&lt;Constants!$B$15),2,IF(D1113&gt;0,1,0)),IF(D1113&gt;0,1,0)),IF(ABS('Signal Verification1'!AG1112)-ABS('Signal Verification0'!AG1113)&gt;Constants!$B$14,IF(AND(ABS(MAX('Signal Verification1'!AG913:AG1113)-'Signal Verification1'!AG1113)&lt;Constants!$B$15,ABS(MIN('Signal Verification1'!AG913:AG1113)-'Signal Verification1'!AG1113)&lt;Constants!$B$15),2,IF(D1113&gt;0,1,0)),IF(D1113&gt;0,1,0))),IF(D1113&gt;0,1,0))</f>
        <v>0</v>
      </c>
      <c r="D1113">
        <f>IF(C1112=2,ROUND(5*1000/Constants!$B$11,0),IF(D1112&gt;0,D1112-1,0))</f>
        <v>0</v>
      </c>
      <c r="E1113">
        <f>IF(COUNTIF($D$3:D1113,2)&gt;(Constants!$B$16*(1000/150)),2,0)</f>
        <v>0</v>
      </c>
      <c r="F1113">
        <f t="shared" si="17"/>
        <v>0</v>
      </c>
      <c r="G1113">
        <f>IF(ABS('Signal Verification0'!AT1113-'Signal Verification1'!AT1113)&gt;Constants!$B$17,2,IF(H1113&gt;0,1,0))</f>
        <v>0</v>
      </c>
      <c r="H1113">
        <f>IF(G1112=2,ROUND(Constants!$B$18*(1000/150),0),IF(H1112&gt;0,H1112-1,0))</f>
        <v>0</v>
      </c>
    </row>
    <row r="1114" spans="1:8">
      <c r="A1114">
        <v>1111</v>
      </c>
      <c r="B1114">
        <f>IF(SIGN('Signal Verification0'!AQ1114)=SIGN('Signal Verification1'!AQ1114),IF(COUNTIF(B1107:B1113,2)&gt;0,1,0),2)</f>
        <v>0</v>
      </c>
      <c r="C1114">
        <f>IF(AND(ABS('Signal Verification0'!AG1114)&gt;0,ABS('Signal Verification1'!AG1114)&gt;0),IF('Signal Verification0'!AG1114&gt;'Signal Verification1'!AG1114,IF(ABS('Signal Verification0'!AG1113)-ABS('Signal Verification1'!AG1114)&gt;Constants!$B$14,IF(AND(ABS(MAX('Signal Verification0'!AG914:AG1114)-'Signal Verification0'!AG1114)&lt;Constants!$B$15,ABS(MIN('Signal Verification0'!AG914:AG1114)-'Signal Verification0'!AG1114)&lt;Constants!$B$15),2,IF(D1114&gt;0,1,0)),IF(D1114&gt;0,1,0)),IF(ABS('Signal Verification1'!AG1113)-ABS('Signal Verification0'!AG1114)&gt;Constants!$B$14,IF(AND(ABS(MAX('Signal Verification1'!AG914:AG1114)-'Signal Verification1'!AG1114)&lt;Constants!$B$15,ABS(MIN('Signal Verification1'!AG914:AG1114)-'Signal Verification1'!AG1114)&lt;Constants!$B$15),2,IF(D1114&gt;0,1,0)),IF(D1114&gt;0,1,0))),IF(D1114&gt;0,1,0))</f>
        <v>0</v>
      </c>
      <c r="D1114">
        <f>IF(C1113=2,ROUND(5*1000/Constants!$B$11,0),IF(D1113&gt;0,D1113-1,0))</f>
        <v>0</v>
      </c>
      <c r="E1114">
        <f>IF(COUNTIF($D$3:D1114,2)&gt;(Constants!$B$16*(1000/150)),2,0)</f>
        <v>0</v>
      </c>
      <c r="F1114">
        <f t="shared" si="17"/>
        <v>0</v>
      </c>
      <c r="G1114">
        <f>IF(ABS('Signal Verification0'!AT1114-'Signal Verification1'!AT1114)&gt;Constants!$B$17,2,IF(H1114&gt;0,1,0))</f>
        <v>0</v>
      </c>
      <c r="H1114">
        <f>IF(G1113=2,ROUND(Constants!$B$18*(1000/150),0),IF(H1113&gt;0,H1113-1,0))</f>
        <v>0</v>
      </c>
    </row>
    <row r="1115" spans="1:8">
      <c r="A1115">
        <v>1112</v>
      </c>
      <c r="B1115">
        <f>IF(SIGN('Signal Verification0'!AQ1115)=SIGN('Signal Verification1'!AQ1115),IF(COUNTIF(B1108:B1114,2)&gt;0,1,0),2)</f>
        <v>0</v>
      </c>
      <c r="C1115">
        <f>IF(AND(ABS('Signal Verification0'!AG1115)&gt;0,ABS('Signal Verification1'!AG1115)&gt;0),IF('Signal Verification0'!AG1115&gt;'Signal Verification1'!AG1115,IF(ABS('Signal Verification0'!AG1114)-ABS('Signal Verification1'!AG1115)&gt;Constants!$B$14,IF(AND(ABS(MAX('Signal Verification0'!AG915:AG1115)-'Signal Verification0'!AG1115)&lt;Constants!$B$15,ABS(MIN('Signal Verification0'!AG915:AG1115)-'Signal Verification0'!AG1115)&lt;Constants!$B$15),2,IF(D1115&gt;0,1,0)),IF(D1115&gt;0,1,0)),IF(ABS('Signal Verification1'!AG1114)-ABS('Signal Verification0'!AG1115)&gt;Constants!$B$14,IF(AND(ABS(MAX('Signal Verification1'!AG915:AG1115)-'Signal Verification1'!AG1115)&lt;Constants!$B$15,ABS(MIN('Signal Verification1'!AG915:AG1115)-'Signal Verification1'!AG1115)&lt;Constants!$B$15),2,IF(D1115&gt;0,1,0)),IF(D1115&gt;0,1,0))),IF(D1115&gt;0,1,0))</f>
        <v>0</v>
      </c>
      <c r="D1115">
        <f>IF(C1114=2,ROUND(5*1000/Constants!$B$11,0),IF(D1114&gt;0,D1114-1,0))</f>
        <v>0</v>
      </c>
      <c r="E1115">
        <f>IF(COUNTIF($D$3:D1115,2)&gt;(Constants!$B$16*(1000/150)),2,0)</f>
        <v>0</v>
      </c>
      <c r="F1115">
        <f t="shared" si="17"/>
        <v>0</v>
      </c>
      <c r="G1115">
        <f>IF(ABS('Signal Verification0'!AT1115-'Signal Verification1'!AT1115)&gt;Constants!$B$17,2,IF(H1115&gt;0,1,0))</f>
        <v>0</v>
      </c>
      <c r="H1115">
        <f>IF(G1114=2,ROUND(Constants!$B$18*(1000/150),0),IF(H1114&gt;0,H1114-1,0))</f>
        <v>0</v>
      </c>
    </row>
    <row r="1116" spans="1:8">
      <c r="A1116">
        <v>1113</v>
      </c>
      <c r="B1116">
        <f>IF(SIGN('Signal Verification0'!AQ1116)=SIGN('Signal Verification1'!AQ1116),IF(COUNTIF(B1109:B1115,2)&gt;0,1,0),2)</f>
        <v>0</v>
      </c>
      <c r="C1116">
        <f>IF(AND(ABS('Signal Verification0'!AG1116)&gt;0,ABS('Signal Verification1'!AG1116)&gt;0),IF('Signal Verification0'!AG1116&gt;'Signal Verification1'!AG1116,IF(ABS('Signal Verification0'!AG1115)-ABS('Signal Verification1'!AG1116)&gt;Constants!$B$14,IF(AND(ABS(MAX('Signal Verification0'!AG916:AG1116)-'Signal Verification0'!AG1116)&lt;Constants!$B$15,ABS(MIN('Signal Verification0'!AG916:AG1116)-'Signal Verification0'!AG1116)&lt;Constants!$B$15),2,IF(D1116&gt;0,1,0)),IF(D1116&gt;0,1,0)),IF(ABS('Signal Verification1'!AG1115)-ABS('Signal Verification0'!AG1116)&gt;Constants!$B$14,IF(AND(ABS(MAX('Signal Verification1'!AG916:AG1116)-'Signal Verification1'!AG1116)&lt;Constants!$B$15,ABS(MIN('Signal Verification1'!AG916:AG1116)-'Signal Verification1'!AG1116)&lt;Constants!$B$15),2,IF(D1116&gt;0,1,0)),IF(D1116&gt;0,1,0))),IF(D1116&gt;0,1,0))</f>
        <v>0</v>
      </c>
      <c r="D1116">
        <f>IF(C1115=2,ROUND(5*1000/Constants!$B$11,0),IF(D1115&gt;0,D1115-1,0))</f>
        <v>0</v>
      </c>
      <c r="E1116">
        <f>IF(COUNTIF($D$3:D1116,2)&gt;(Constants!$B$16*(1000/150)),2,0)</f>
        <v>0</v>
      </c>
      <c r="F1116">
        <f t="shared" si="17"/>
        <v>0</v>
      </c>
      <c r="G1116">
        <f>IF(ABS('Signal Verification0'!AT1116-'Signal Verification1'!AT1116)&gt;Constants!$B$17,2,IF(H1116&gt;0,1,0))</f>
        <v>0</v>
      </c>
      <c r="H1116">
        <f>IF(G1115=2,ROUND(Constants!$B$18*(1000/150),0),IF(H1115&gt;0,H1115-1,0))</f>
        <v>0</v>
      </c>
    </row>
    <row r="1117" spans="1:8">
      <c r="A1117">
        <v>1114</v>
      </c>
      <c r="B1117">
        <f>IF(SIGN('Signal Verification0'!AQ1117)=SIGN('Signal Verification1'!AQ1117),IF(COUNTIF(B1110:B1116,2)&gt;0,1,0),2)</f>
        <v>0</v>
      </c>
      <c r="C1117">
        <f>IF(AND(ABS('Signal Verification0'!AG1117)&gt;0,ABS('Signal Verification1'!AG1117)&gt;0),IF('Signal Verification0'!AG1117&gt;'Signal Verification1'!AG1117,IF(ABS('Signal Verification0'!AG1116)-ABS('Signal Verification1'!AG1117)&gt;Constants!$B$14,IF(AND(ABS(MAX('Signal Verification0'!AG917:AG1117)-'Signal Verification0'!AG1117)&lt;Constants!$B$15,ABS(MIN('Signal Verification0'!AG917:AG1117)-'Signal Verification0'!AG1117)&lt;Constants!$B$15),2,IF(D1117&gt;0,1,0)),IF(D1117&gt;0,1,0)),IF(ABS('Signal Verification1'!AG1116)-ABS('Signal Verification0'!AG1117)&gt;Constants!$B$14,IF(AND(ABS(MAX('Signal Verification1'!AG917:AG1117)-'Signal Verification1'!AG1117)&lt;Constants!$B$15,ABS(MIN('Signal Verification1'!AG917:AG1117)-'Signal Verification1'!AG1117)&lt;Constants!$B$15),2,IF(D1117&gt;0,1,0)),IF(D1117&gt;0,1,0))),IF(D1117&gt;0,1,0))</f>
        <v>0</v>
      </c>
      <c r="D1117">
        <f>IF(C1116=2,ROUND(5*1000/Constants!$B$11,0),IF(D1116&gt;0,D1116-1,0))</f>
        <v>0</v>
      </c>
      <c r="E1117">
        <f>IF(COUNTIF($D$3:D1117,2)&gt;(Constants!$B$16*(1000/150)),2,0)</f>
        <v>0</v>
      </c>
      <c r="F1117">
        <f t="shared" si="17"/>
        <v>0</v>
      </c>
      <c r="G1117">
        <f>IF(ABS('Signal Verification0'!AT1117-'Signal Verification1'!AT1117)&gt;Constants!$B$17,2,IF(H1117&gt;0,1,0))</f>
        <v>0</v>
      </c>
      <c r="H1117">
        <f>IF(G1116=2,ROUND(Constants!$B$18*(1000/150),0),IF(H1116&gt;0,H1116-1,0))</f>
        <v>0</v>
      </c>
    </row>
    <row r="1118" spans="1:8">
      <c r="A1118">
        <v>1115</v>
      </c>
      <c r="B1118">
        <f>IF(SIGN('Signal Verification0'!AQ1118)=SIGN('Signal Verification1'!AQ1118),IF(COUNTIF(B1111:B1117,2)&gt;0,1,0),2)</f>
        <v>0</v>
      </c>
      <c r="C1118">
        <f>IF(AND(ABS('Signal Verification0'!AG1118)&gt;0,ABS('Signal Verification1'!AG1118)&gt;0),IF('Signal Verification0'!AG1118&gt;'Signal Verification1'!AG1118,IF(ABS('Signal Verification0'!AG1117)-ABS('Signal Verification1'!AG1118)&gt;Constants!$B$14,IF(AND(ABS(MAX('Signal Verification0'!AG918:AG1118)-'Signal Verification0'!AG1118)&lt;Constants!$B$15,ABS(MIN('Signal Verification0'!AG918:AG1118)-'Signal Verification0'!AG1118)&lt;Constants!$B$15),2,IF(D1118&gt;0,1,0)),IF(D1118&gt;0,1,0)),IF(ABS('Signal Verification1'!AG1117)-ABS('Signal Verification0'!AG1118)&gt;Constants!$B$14,IF(AND(ABS(MAX('Signal Verification1'!AG918:AG1118)-'Signal Verification1'!AG1118)&lt;Constants!$B$15,ABS(MIN('Signal Verification1'!AG918:AG1118)-'Signal Verification1'!AG1118)&lt;Constants!$B$15),2,IF(D1118&gt;0,1,0)),IF(D1118&gt;0,1,0))),IF(D1118&gt;0,1,0))</f>
        <v>0</v>
      </c>
      <c r="D1118">
        <f>IF(C1117=2,ROUND(5*1000/Constants!$B$11,0),IF(D1117&gt;0,D1117-1,0))</f>
        <v>0</v>
      </c>
      <c r="E1118">
        <f>IF(COUNTIF($D$3:D1118,2)&gt;(Constants!$B$16*(1000/150)),2,0)</f>
        <v>0</v>
      </c>
      <c r="F1118">
        <f t="shared" si="17"/>
        <v>0</v>
      </c>
      <c r="G1118">
        <f>IF(ABS('Signal Verification0'!AT1118-'Signal Verification1'!AT1118)&gt;Constants!$B$17,2,IF(H1118&gt;0,1,0))</f>
        <v>0</v>
      </c>
      <c r="H1118">
        <f>IF(G1117=2,ROUND(Constants!$B$18*(1000/150),0),IF(H1117&gt;0,H1117-1,0))</f>
        <v>0</v>
      </c>
    </row>
    <row r="1119" spans="1:8">
      <c r="A1119">
        <v>1116</v>
      </c>
      <c r="B1119">
        <f>IF(SIGN('Signal Verification0'!AQ1119)=SIGN('Signal Verification1'!AQ1119),IF(COUNTIF(B1112:B1118,2)&gt;0,1,0),2)</f>
        <v>0</v>
      </c>
      <c r="C1119">
        <f>IF(AND(ABS('Signal Verification0'!AG1119)&gt;0,ABS('Signal Verification1'!AG1119)&gt;0),IF('Signal Verification0'!AG1119&gt;'Signal Verification1'!AG1119,IF(ABS('Signal Verification0'!AG1118)-ABS('Signal Verification1'!AG1119)&gt;Constants!$B$14,IF(AND(ABS(MAX('Signal Verification0'!AG919:AG1119)-'Signal Verification0'!AG1119)&lt;Constants!$B$15,ABS(MIN('Signal Verification0'!AG919:AG1119)-'Signal Verification0'!AG1119)&lt;Constants!$B$15),2,IF(D1119&gt;0,1,0)),IF(D1119&gt;0,1,0)),IF(ABS('Signal Verification1'!AG1118)-ABS('Signal Verification0'!AG1119)&gt;Constants!$B$14,IF(AND(ABS(MAX('Signal Verification1'!AG919:AG1119)-'Signal Verification1'!AG1119)&lt;Constants!$B$15,ABS(MIN('Signal Verification1'!AG919:AG1119)-'Signal Verification1'!AG1119)&lt;Constants!$B$15),2,IF(D1119&gt;0,1,0)),IF(D1119&gt;0,1,0))),IF(D1119&gt;0,1,0))</f>
        <v>0</v>
      </c>
      <c r="D1119">
        <f>IF(C1118=2,ROUND(5*1000/Constants!$B$11,0),IF(D1118&gt;0,D1118-1,0))</f>
        <v>0</v>
      </c>
      <c r="E1119">
        <f>IF(COUNTIF($D$3:D1119,2)&gt;(Constants!$B$16*(1000/150)),2,0)</f>
        <v>0</v>
      </c>
      <c r="F1119">
        <f t="shared" si="17"/>
        <v>0</v>
      </c>
      <c r="G1119">
        <f>IF(ABS('Signal Verification0'!AT1119-'Signal Verification1'!AT1119)&gt;Constants!$B$17,2,IF(H1119&gt;0,1,0))</f>
        <v>0</v>
      </c>
      <c r="H1119">
        <f>IF(G1118=2,ROUND(Constants!$B$18*(1000/150),0),IF(H1118&gt;0,H1118-1,0))</f>
        <v>0</v>
      </c>
    </row>
    <row r="1120" spans="1:8">
      <c r="A1120">
        <v>1117</v>
      </c>
      <c r="B1120">
        <f>IF(SIGN('Signal Verification0'!AQ1120)=SIGN('Signal Verification1'!AQ1120),IF(COUNTIF(B1113:B1119,2)&gt;0,1,0),2)</f>
        <v>0</v>
      </c>
      <c r="C1120">
        <f>IF(AND(ABS('Signal Verification0'!AG1120)&gt;0,ABS('Signal Verification1'!AG1120)&gt;0),IF('Signal Verification0'!AG1120&gt;'Signal Verification1'!AG1120,IF(ABS('Signal Verification0'!AG1119)-ABS('Signal Verification1'!AG1120)&gt;Constants!$B$14,IF(AND(ABS(MAX('Signal Verification0'!AG920:AG1120)-'Signal Verification0'!AG1120)&lt;Constants!$B$15,ABS(MIN('Signal Verification0'!AG920:AG1120)-'Signal Verification0'!AG1120)&lt;Constants!$B$15),2,IF(D1120&gt;0,1,0)),IF(D1120&gt;0,1,0)),IF(ABS('Signal Verification1'!AG1119)-ABS('Signal Verification0'!AG1120)&gt;Constants!$B$14,IF(AND(ABS(MAX('Signal Verification1'!AG920:AG1120)-'Signal Verification1'!AG1120)&lt;Constants!$B$15,ABS(MIN('Signal Verification1'!AG920:AG1120)-'Signal Verification1'!AG1120)&lt;Constants!$B$15),2,IF(D1120&gt;0,1,0)),IF(D1120&gt;0,1,0))),IF(D1120&gt;0,1,0))</f>
        <v>0</v>
      </c>
      <c r="D1120">
        <f>IF(C1119=2,ROUND(5*1000/Constants!$B$11,0),IF(D1119&gt;0,D1119-1,0))</f>
        <v>0</v>
      </c>
      <c r="E1120">
        <f>IF(COUNTIF($D$3:D1120,2)&gt;(Constants!$B$16*(1000/150)),2,0)</f>
        <v>0</v>
      </c>
      <c r="F1120">
        <f t="shared" si="17"/>
        <v>0</v>
      </c>
      <c r="G1120">
        <f>IF(ABS('Signal Verification0'!AT1120-'Signal Verification1'!AT1120)&gt;Constants!$B$17,2,IF(H1120&gt;0,1,0))</f>
        <v>0</v>
      </c>
      <c r="H1120">
        <f>IF(G1119=2,ROUND(Constants!$B$18*(1000/150),0),IF(H1119&gt;0,H1119-1,0))</f>
        <v>0</v>
      </c>
    </row>
    <row r="1121" spans="1:8">
      <c r="A1121">
        <v>1118</v>
      </c>
      <c r="B1121">
        <f>IF(SIGN('Signal Verification0'!AQ1121)=SIGN('Signal Verification1'!AQ1121),IF(COUNTIF(B1114:B1120,2)&gt;0,1,0),2)</f>
        <v>0</v>
      </c>
      <c r="C1121">
        <f>IF(AND(ABS('Signal Verification0'!AG1121)&gt;0,ABS('Signal Verification1'!AG1121)&gt;0),IF('Signal Verification0'!AG1121&gt;'Signal Verification1'!AG1121,IF(ABS('Signal Verification0'!AG1120)-ABS('Signal Verification1'!AG1121)&gt;Constants!$B$14,IF(AND(ABS(MAX('Signal Verification0'!AG921:AG1121)-'Signal Verification0'!AG1121)&lt;Constants!$B$15,ABS(MIN('Signal Verification0'!AG921:AG1121)-'Signal Verification0'!AG1121)&lt;Constants!$B$15),2,IF(D1121&gt;0,1,0)),IF(D1121&gt;0,1,0)),IF(ABS('Signal Verification1'!AG1120)-ABS('Signal Verification0'!AG1121)&gt;Constants!$B$14,IF(AND(ABS(MAX('Signal Verification1'!AG921:AG1121)-'Signal Verification1'!AG1121)&lt;Constants!$B$15,ABS(MIN('Signal Verification1'!AG921:AG1121)-'Signal Verification1'!AG1121)&lt;Constants!$B$15),2,IF(D1121&gt;0,1,0)),IF(D1121&gt;0,1,0))),IF(D1121&gt;0,1,0))</f>
        <v>0</v>
      </c>
      <c r="D1121">
        <f>IF(C1120=2,ROUND(5*1000/Constants!$B$11,0),IF(D1120&gt;0,D1120-1,0))</f>
        <v>0</v>
      </c>
      <c r="E1121">
        <f>IF(COUNTIF($D$3:D1121,2)&gt;(Constants!$B$16*(1000/150)),2,0)</f>
        <v>0</v>
      </c>
      <c r="F1121">
        <f t="shared" si="17"/>
        <v>0</v>
      </c>
      <c r="G1121">
        <f>IF(ABS('Signal Verification0'!AT1121-'Signal Verification1'!AT1121)&gt;Constants!$B$17,2,IF(H1121&gt;0,1,0))</f>
        <v>0</v>
      </c>
      <c r="H1121">
        <f>IF(G1120=2,ROUND(Constants!$B$18*(1000/150),0),IF(H1120&gt;0,H1120-1,0))</f>
        <v>0</v>
      </c>
    </row>
    <row r="1122" spans="1:8">
      <c r="A1122">
        <v>1119</v>
      </c>
      <c r="B1122">
        <f>IF(SIGN('Signal Verification0'!AQ1122)=SIGN('Signal Verification1'!AQ1122),IF(COUNTIF(B1115:B1121,2)&gt;0,1,0),2)</f>
        <v>0</v>
      </c>
      <c r="C1122">
        <f>IF(AND(ABS('Signal Verification0'!AG1122)&gt;0,ABS('Signal Verification1'!AG1122)&gt;0),IF('Signal Verification0'!AG1122&gt;'Signal Verification1'!AG1122,IF(ABS('Signal Verification0'!AG1121)-ABS('Signal Verification1'!AG1122)&gt;Constants!$B$14,IF(AND(ABS(MAX('Signal Verification0'!AG922:AG1122)-'Signal Verification0'!AG1122)&lt;Constants!$B$15,ABS(MIN('Signal Verification0'!AG922:AG1122)-'Signal Verification0'!AG1122)&lt;Constants!$B$15),2,IF(D1122&gt;0,1,0)),IF(D1122&gt;0,1,0)),IF(ABS('Signal Verification1'!AG1121)-ABS('Signal Verification0'!AG1122)&gt;Constants!$B$14,IF(AND(ABS(MAX('Signal Verification1'!AG922:AG1122)-'Signal Verification1'!AG1122)&lt;Constants!$B$15,ABS(MIN('Signal Verification1'!AG922:AG1122)-'Signal Verification1'!AG1122)&lt;Constants!$B$15),2,IF(D1122&gt;0,1,0)),IF(D1122&gt;0,1,0))),IF(D1122&gt;0,1,0))</f>
        <v>0</v>
      </c>
      <c r="D1122">
        <f>IF(C1121=2,ROUND(5*1000/Constants!$B$11,0),IF(D1121&gt;0,D1121-1,0))</f>
        <v>0</v>
      </c>
      <c r="E1122">
        <f>IF(COUNTIF($D$3:D1122,2)&gt;(Constants!$B$16*(1000/150)),2,0)</f>
        <v>0</v>
      </c>
      <c r="F1122">
        <f t="shared" si="17"/>
        <v>0</v>
      </c>
      <c r="G1122">
        <f>IF(ABS('Signal Verification0'!AT1122-'Signal Verification1'!AT1122)&gt;Constants!$B$17,2,IF(H1122&gt;0,1,0))</f>
        <v>0</v>
      </c>
      <c r="H1122">
        <f>IF(G1121=2,ROUND(Constants!$B$18*(1000/150),0),IF(H1121&gt;0,H1121-1,0))</f>
        <v>0</v>
      </c>
    </row>
    <row r="1123" spans="1:8">
      <c r="A1123">
        <v>1120</v>
      </c>
      <c r="B1123">
        <f>IF(SIGN('Signal Verification0'!AQ1123)=SIGN('Signal Verification1'!AQ1123),IF(COUNTIF(B1116:B1122,2)&gt;0,1,0),2)</f>
        <v>0</v>
      </c>
      <c r="C1123">
        <f>IF(AND(ABS('Signal Verification0'!AG1123)&gt;0,ABS('Signal Verification1'!AG1123)&gt;0),IF('Signal Verification0'!AG1123&gt;'Signal Verification1'!AG1123,IF(ABS('Signal Verification0'!AG1122)-ABS('Signal Verification1'!AG1123)&gt;Constants!$B$14,IF(AND(ABS(MAX('Signal Verification0'!AG923:AG1123)-'Signal Verification0'!AG1123)&lt;Constants!$B$15,ABS(MIN('Signal Verification0'!AG923:AG1123)-'Signal Verification0'!AG1123)&lt;Constants!$B$15),2,IF(D1123&gt;0,1,0)),IF(D1123&gt;0,1,0)),IF(ABS('Signal Verification1'!AG1122)-ABS('Signal Verification0'!AG1123)&gt;Constants!$B$14,IF(AND(ABS(MAX('Signal Verification1'!AG923:AG1123)-'Signal Verification1'!AG1123)&lt;Constants!$B$15,ABS(MIN('Signal Verification1'!AG923:AG1123)-'Signal Verification1'!AG1123)&lt;Constants!$B$15),2,IF(D1123&gt;0,1,0)),IF(D1123&gt;0,1,0))),IF(D1123&gt;0,1,0))</f>
        <v>0</v>
      </c>
      <c r="D1123">
        <f>IF(C1122=2,ROUND(5*1000/Constants!$B$11,0),IF(D1122&gt;0,D1122-1,0))</f>
        <v>0</v>
      </c>
      <c r="E1123">
        <f>IF(COUNTIF($D$3:D1123,2)&gt;(Constants!$B$16*(1000/150)),2,0)</f>
        <v>0</v>
      </c>
      <c r="F1123">
        <f t="shared" si="17"/>
        <v>0</v>
      </c>
      <c r="G1123">
        <f>IF(ABS('Signal Verification0'!AT1123-'Signal Verification1'!AT1123)&gt;Constants!$B$17,2,IF(H1123&gt;0,1,0))</f>
        <v>0</v>
      </c>
      <c r="H1123">
        <f>IF(G1122=2,ROUND(Constants!$B$18*(1000/150),0),IF(H1122&gt;0,H1122-1,0))</f>
        <v>0</v>
      </c>
    </row>
    <row r="1124" spans="1:8">
      <c r="A1124">
        <v>1121</v>
      </c>
      <c r="B1124">
        <f>IF(SIGN('Signal Verification0'!AQ1124)=SIGN('Signal Verification1'!AQ1124),IF(COUNTIF(B1117:B1123,2)&gt;0,1,0),2)</f>
        <v>0</v>
      </c>
      <c r="C1124">
        <f>IF(AND(ABS('Signal Verification0'!AG1124)&gt;0,ABS('Signal Verification1'!AG1124)&gt;0),IF('Signal Verification0'!AG1124&gt;'Signal Verification1'!AG1124,IF(ABS('Signal Verification0'!AG1123)-ABS('Signal Verification1'!AG1124)&gt;Constants!$B$14,IF(AND(ABS(MAX('Signal Verification0'!AG924:AG1124)-'Signal Verification0'!AG1124)&lt;Constants!$B$15,ABS(MIN('Signal Verification0'!AG924:AG1124)-'Signal Verification0'!AG1124)&lt;Constants!$B$15),2,IF(D1124&gt;0,1,0)),IF(D1124&gt;0,1,0)),IF(ABS('Signal Verification1'!AG1123)-ABS('Signal Verification0'!AG1124)&gt;Constants!$B$14,IF(AND(ABS(MAX('Signal Verification1'!AG924:AG1124)-'Signal Verification1'!AG1124)&lt;Constants!$B$15,ABS(MIN('Signal Verification1'!AG924:AG1124)-'Signal Verification1'!AG1124)&lt;Constants!$B$15),2,IF(D1124&gt;0,1,0)),IF(D1124&gt;0,1,0))),IF(D1124&gt;0,1,0))</f>
        <v>0</v>
      </c>
      <c r="D1124">
        <f>IF(C1123=2,ROUND(5*1000/Constants!$B$11,0),IF(D1123&gt;0,D1123-1,0))</f>
        <v>0</v>
      </c>
      <c r="E1124">
        <f>IF(COUNTIF($D$3:D1124,2)&gt;(Constants!$B$16*(1000/150)),2,0)</f>
        <v>0</v>
      </c>
      <c r="F1124">
        <f t="shared" si="17"/>
        <v>0</v>
      </c>
      <c r="G1124">
        <f>IF(ABS('Signal Verification0'!AT1124-'Signal Verification1'!AT1124)&gt;Constants!$B$17,2,IF(H1124&gt;0,1,0))</f>
        <v>0</v>
      </c>
      <c r="H1124">
        <f>IF(G1123=2,ROUND(Constants!$B$18*(1000/150),0),IF(H1123&gt;0,H1123-1,0))</f>
        <v>0</v>
      </c>
    </row>
    <row r="1125" spans="1:8">
      <c r="A1125">
        <v>1122</v>
      </c>
      <c r="B1125">
        <f>IF(SIGN('Signal Verification0'!AQ1125)=SIGN('Signal Verification1'!AQ1125),IF(COUNTIF(B1118:B1124,2)&gt;0,1,0),2)</f>
        <v>0</v>
      </c>
      <c r="C1125">
        <f>IF(AND(ABS('Signal Verification0'!AG1125)&gt;0,ABS('Signal Verification1'!AG1125)&gt;0),IF('Signal Verification0'!AG1125&gt;'Signal Verification1'!AG1125,IF(ABS('Signal Verification0'!AG1124)-ABS('Signal Verification1'!AG1125)&gt;Constants!$B$14,IF(AND(ABS(MAX('Signal Verification0'!AG925:AG1125)-'Signal Verification0'!AG1125)&lt;Constants!$B$15,ABS(MIN('Signal Verification0'!AG925:AG1125)-'Signal Verification0'!AG1125)&lt;Constants!$B$15),2,IF(D1125&gt;0,1,0)),IF(D1125&gt;0,1,0)),IF(ABS('Signal Verification1'!AG1124)-ABS('Signal Verification0'!AG1125)&gt;Constants!$B$14,IF(AND(ABS(MAX('Signal Verification1'!AG925:AG1125)-'Signal Verification1'!AG1125)&lt;Constants!$B$15,ABS(MIN('Signal Verification1'!AG925:AG1125)-'Signal Verification1'!AG1125)&lt;Constants!$B$15),2,IF(D1125&gt;0,1,0)),IF(D1125&gt;0,1,0))),IF(D1125&gt;0,1,0))</f>
        <v>0</v>
      </c>
      <c r="D1125">
        <f>IF(C1124=2,ROUND(5*1000/Constants!$B$11,0),IF(D1124&gt;0,D1124-1,0))</f>
        <v>0</v>
      </c>
      <c r="E1125">
        <f>IF(COUNTIF($D$3:D1125,2)&gt;(Constants!$B$16*(1000/150)),2,0)</f>
        <v>0</v>
      </c>
      <c r="F1125">
        <f t="shared" si="17"/>
        <v>0</v>
      </c>
      <c r="G1125">
        <f>IF(ABS('Signal Verification0'!AT1125-'Signal Verification1'!AT1125)&gt;Constants!$B$17,2,IF(H1125&gt;0,1,0))</f>
        <v>0</v>
      </c>
      <c r="H1125">
        <f>IF(G1124=2,ROUND(Constants!$B$18*(1000/150),0),IF(H1124&gt;0,H1124-1,0))</f>
        <v>0</v>
      </c>
    </row>
    <row r="1126" spans="1:8">
      <c r="A1126">
        <v>1123</v>
      </c>
      <c r="B1126">
        <f>IF(SIGN('Signal Verification0'!AQ1126)=SIGN('Signal Verification1'!AQ1126),IF(COUNTIF(B1119:B1125,2)&gt;0,1,0),2)</f>
        <v>0</v>
      </c>
      <c r="C1126">
        <f>IF(AND(ABS('Signal Verification0'!AG1126)&gt;0,ABS('Signal Verification1'!AG1126)&gt;0),IF('Signal Verification0'!AG1126&gt;'Signal Verification1'!AG1126,IF(ABS('Signal Verification0'!AG1125)-ABS('Signal Verification1'!AG1126)&gt;Constants!$B$14,IF(AND(ABS(MAX('Signal Verification0'!AG926:AG1126)-'Signal Verification0'!AG1126)&lt;Constants!$B$15,ABS(MIN('Signal Verification0'!AG926:AG1126)-'Signal Verification0'!AG1126)&lt;Constants!$B$15),2,IF(D1126&gt;0,1,0)),IF(D1126&gt;0,1,0)),IF(ABS('Signal Verification1'!AG1125)-ABS('Signal Verification0'!AG1126)&gt;Constants!$B$14,IF(AND(ABS(MAX('Signal Verification1'!AG926:AG1126)-'Signal Verification1'!AG1126)&lt;Constants!$B$15,ABS(MIN('Signal Verification1'!AG926:AG1126)-'Signal Verification1'!AG1126)&lt;Constants!$B$15),2,IF(D1126&gt;0,1,0)),IF(D1126&gt;0,1,0))),IF(D1126&gt;0,1,0))</f>
        <v>0</v>
      </c>
      <c r="D1126">
        <f>IF(C1125=2,ROUND(5*1000/Constants!$B$11,0),IF(D1125&gt;0,D1125-1,0))</f>
        <v>0</v>
      </c>
      <c r="E1126">
        <f>IF(COUNTIF($D$3:D1126,2)&gt;(Constants!$B$16*(1000/150)),2,0)</f>
        <v>0</v>
      </c>
      <c r="F1126">
        <f t="shared" si="17"/>
        <v>0</v>
      </c>
      <c r="G1126">
        <f>IF(ABS('Signal Verification0'!AT1126-'Signal Verification1'!AT1126)&gt;Constants!$B$17,2,IF(H1126&gt;0,1,0))</f>
        <v>0</v>
      </c>
      <c r="H1126">
        <f>IF(G1125=2,ROUND(Constants!$B$18*(1000/150),0),IF(H1125&gt;0,H1125-1,0))</f>
        <v>0</v>
      </c>
    </row>
    <row r="1127" spans="1:8">
      <c r="A1127">
        <v>1124</v>
      </c>
      <c r="B1127">
        <f>IF(SIGN('Signal Verification0'!AQ1127)=SIGN('Signal Verification1'!AQ1127),IF(COUNTIF(B1120:B1126,2)&gt;0,1,0),2)</f>
        <v>0</v>
      </c>
      <c r="C1127">
        <f>IF(AND(ABS('Signal Verification0'!AG1127)&gt;0,ABS('Signal Verification1'!AG1127)&gt;0),IF('Signal Verification0'!AG1127&gt;'Signal Verification1'!AG1127,IF(ABS('Signal Verification0'!AG1126)-ABS('Signal Verification1'!AG1127)&gt;Constants!$B$14,IF(AND(ABS(MAX('Signal Verification0'!AG927:AG1127)-'Signal Verification0'!AG1127)&lt;Constants!$B$15,ABS(MIN('Signal Verification0'!AG927:AG1127)-'Signal Verification0'!AG1127)&lt;Constants!$B$15),2,IF(D1127&gt;0,1,0)),IF(D1127&gt;0,1,0)),IF(ABS('Signal Verification1'!AG1126)-ABS('Signal Verification0'!AG1127)&gt;Constants!$B$14,IF(AND(ABS(MAX('Signal Verification1'!AG927:AG1127)-'Signal Verification1'!AG1127)&lt;Constants!$B$15,ABS(MIN('Signal Verification1'!AG927:AG1127)-'Signal Verification1'!AG1127)&lt;Constants!$B$15),2,IF(D1127&gt;0,1,0)),IF(D1127&gt;0,1,0))),IF(D1127&gt;0,1,0))</f>
        <v>0</v>
      </c>
      <c r="D1127">
        <f>IF(C1126=2,ROUND(5*1000/Constants!$B$11,0),IF(D1126&gt;0,D1126-1,0))</f>
        <v>0</v>
      </c>
      <c r="E1127">
        <f>IF(COUNTIF($D$3:D1127,2)&gt;(Constants!$B$16*(1000/150)),2,0)</f>
        <v>0</v>
      </c>
      <c r="F1127">
        <f t="shared" si="17"/>
        <v>0</v>
      </c>
      <c r="G1127">
        <f>IF(ABS('Signal Verification0'!AT1127-'Signal Verification1'!AT1127)&gt;Constants!$B$17,2,IF(H1127&gt;0,1,0))</f>
        <v>0</v>
      </c>
      <c r="H1127">
        <f>IF(G1126=2,ROUND(Constants!$B$18*(1000/150),0),IF(H1126&gt;0,H1126-1,0))</f>
        <v>0</v>
      </c>
    </row>
    <row r="1128" spans="1:8">
      <c r="A1128">
        <v>1125</v>
      </c>
      <c r="B1128">
        <f>IF(SIGN('Signal Verification0'!AQ1128)=SIGN('Signal Verification1'!AQ1128),IF(COUNTIF(B1121:B1127,2)&gt;0,1,0),2)</f>
        <v>0</v>
      </c>
      <c r="C1128">
        <f>IF(AND(ABS('Signal Verification0'!AG1128)&gt;0,ABS('Signal Verification1'!AG1128)&gt;0),IF('Signal Verification0'!AG1128&gt;'Signal Verification1'!AG1128,IF(ABS('Signal Verification0'!AG1127)-ABS('Signal Verification1'!AG1128)&gt;Constants!$B$14,IF(AND(ABS(MAX('Signal Verification0'!AG928:AG1128)-'Signal Verification0'!AG1128)&lt;Constants!$B$15,ABS(MIN('Signal Verification0'!AG928:AG1128)-'Signal Verification0'!AG1128)&lt;Constants!$B$15),2,IF(D1128&gt;0,1,0)),IF(D1128&gt;0,1,0)),IF(ABS('Signal Verification1'!AG1127)-ABS('Signal Verification0'!AG1128)&gt;Constants!$B$14,IF(AND(ABS(MAX('Signal Verification1'!AG928:AG1128)-'Signal Verification1'!AG1128)&lt;Constants!$B$15,ABS(MIN('Signal Verification1'!AG928:AG1128)-'Signal Verification1'!AG1128)&lt;Constants!$B$15),2,IF(D1128&gt;0,1,0)),IF(D1128&gt;0,1,0))),IF(D1128&gt;0,1,0))</f>
        <v>0</v>
      </c>
      <c r="D1128">
        <f>IF(C1127=2,ROUND(5*1000/Constants!$B$11,0),IF(D1127&gt;0,D1127-1,0))</f>
        <v>0</v>
      </c>
      <c r="E1128">
        <f>IF(COUNTIF($D$3:D1128,2)&gt;(Constants!$B$16*(1000/150)),2,0)</f>
        <v>0</v>
      </c>
      <c r="F1128">
        <f t="shared" si="17"/>
        <v>0</v>
      </c>
      <c r="G1128">
        <f>IF(ABS('Signal Verification0'!AT1128-'Signal Verification1'!AT1128)&gt;Constants!$B$17,2,IF(H1128&gt;0,1,0))</f>
        <v>0</v>
      </c>
      <c r="H1128">
        <f>IF(G1127=2,ROUND(Constants!$B$18*(1000/150),0),IF(H1127&gt;0,H1127-1,0))</f>
        <v>0</v>
      </c>
    </row>
    <row r="1129" spans="1:8">
      <c r="A1129">
        <v>1126</v>
      </c>
      <c r="B1129">
        <f>IF(SIGN('Signal Verification0'!AQ1129)=SIGN('Signal Verification1'!AQ1129),IF(COUNTIF(B1122:B1128,2)&gt;0,1,0),2)</f>
        <v>0</v>
      </c>
      <c r="C1129">
        <f>IF(AND(ABS('Signal Verification0'!AG1129)&gt;0,ABS('Signal Verification1'!AG1129)&gt;0),IF('Signal Verification0'!AG1129&gt;'Signal Verification1'!AG1129,IF(ABS('Signal Verification0'!AG1128)-ABS('Signal Verification1'!AG1129)&gt;Constants!$B$14,IF(AND(ABS(MAX('Signal Verification0'!AG929:AG1129)-'Signal Verification0'!AG1129)&lt;Constants!$B$15,ABS(MIN('Signal Verification0'!AG929:AG1129)-'Signal Verification0'!AG1129)&lt;Constants!$B$15),2,IF(D1129&gt;0,1,0)),IF(D1129&gt;0,1,0)),IF(ABS('Signal Verification1'!AG1128)-ABS('Signal Verification0'!AG1129)&gt;Constants!$B$14,IF(AND(ABS(MAX('Signal Verification1'!AG929:AG1129)-'Signal Verification1'!AG1129)&lt;Constants!$B$15,ABS(MIN('Signal Verification1'!AG929:AG1129)-'Signal Verification1'!AG1129)&lt;Constants!$B$15),2,IF(D1129&gt;0,1,0)),IF(D1129&gt;0,1,0))),IF(D1129&gt;0,1,0))</f>
        <v>0</v>
      </c>
      <c r="D1129">
        <f>IF(C1128=2,ROUND(5*1000/Constants!$B$11,0),IF(D1128&gt;0,D1128-1,0))</f>
        <v>0</v>
      </c>
      <c r="E1129">
        <f>IF(COUNTIF($D$3:D1129,2)&gt;(Constants!$B$16*(1000/150)),2,0)</f>
        <v>0</v>
      </c>
      <c r="F1129">
        <f t="shared" si="17"/>
        <v>0</v>
      </c>
      <c r="G1129">
        <f>IF(ABS('Signal Verification0'!AT1129-'Signal Verification1'!AT1129)&gt;Constants!$B$17,2,IF(H1129&gt;0,1,0))</f>
        <v>0</v>
      </c>
      <c r="H1129">
        <f>IF(G1128=2,ROUND(Constants!$B$18*(1000/150),0),IF(H1128&gt;0,H1128-1,0))</f>
        <v>0</v>
      </c>
    </row>
    <row r="1130" spans="1:8">
      <c r="A1130">
        <v>1127</v>
      </c>
      <c r="B1130">
        <f>IF(SIGN('Signal Verification0'!AQ1130)=SIGN('Signal Verification1'!AQ1130),IF(COUNTIF(B1123:B1129,2)&gt;0,1,0),2)</f>
        <v>0</v>
      </c>
      <c r="C1130">
        <f>IF(AND(ABS('Signal Verification0'!AG1130)&gt;0,ABS('Signal Verification1'!AG1130)&gt;0),IF('Signal Verification0'!AG1130&gt;'Signal Verification1'!AG1130,IF(ABS('Signal Verification0'!AG1129)-ABS('Signal Verification1'!AG1130)&gt;Constants!$B$14,IF(AND(ABS(MAX('Signal Verification0'!AG930:AG1130)-'Signal Verification0'!AG1130)&lt;Constants!$B$15,ABS(MIN('Signal Verification0'!AG930:AG1130)-'Signal Verification0'!AG1130)&lt;Constants!$B$15),2,IF(D1130&gt;0,1,0)),IF(D1130&gt;0,1,0)),IF(ABS('Signal Verification1'!AG1129)-ABS('Signal Verification0'!AG1130)&gt;Constants!$B$14,IF(AND(ABS(MAX('Signal Verification1'!AG930:AG1130)-'Signal Verification1'!AG1130)&lt;Constants!$B$15,ABS(MIN('Signal Verification1'!AG930:AG1130)-'Signal Verification1'!AG1130)&lt;Constants!$B$15),2,IF(D1130&gt;0,1,0)),IF(D1130&gt;0,1,0))),IF(D1130&gt;0,1,0))</f>
        <v>0</v>
      </c>
      <c r="D1130">
        <f>IF(C1129=2,ROUND(5*1000/Constants!$B$11,0),IF(D1129&gt;0,D1129-1,0))</f>
        <v>0</v>
      </c>
      <c r="E1130">
        <f>IF(COUNTIF($D$3:D1130,2)&gt;(Constants!$B$16*(1000/150)),2,0)</f>
        <v>0</v>
      </c>
      <c r="F1130">
        <f t="shared" si="17"/>
        <v>0</v>
      </c>
      <c r="G1130">
        <f>IF(ABS('Signal Verification0'!AT1130-'Signal Verification1'!AT1130)&gt;Constants!$B$17,2,IF(H1130&gt;0,1,0))</f>
        <v>0</v>
      </c>
      <c r="H1130">
        <f>IF(G1129=2,ROUND(Constants!$B$18*(1000/150),0),IF(H1129&gt;0,H1129-1,0))</f>
        <v>0</v>
      </c>
    </row>
    <row r="1131" spans="1:8">
      <c r="A1131">
        <v>1128</v>
      </c>
      <c r="B1131">
        <f>IF(SIGN('Signal Verification0'!AQ1131)=SIGN('Signal Verification1'!AQ1131),IF(COUNTIF(B1124:B1130,2)&gt;0,1,0),2)</f>
        <v>0</v>
      </c>
      <c r="C1131">
        <f>IF(AND(ABS('Signal Verification0'!AG1131)&gt;0,ABS('Signal Verification1'!AG1131)&gt;0),IF('Signal Verification0'!AG1131&gt;'Signal Verification1'!AG1131,IF(ABS('Signal Verification0'!AG1130)-ABS('Signal Verification1'!AG1131)&gt;Constants!$B$14,IF(AND(ABS(MAX('Signal Verification0'!AG931:AG1131)-'Signal Verification0'!AG1131)&lt;Constants!$B$15,ABS(MIN('Signal Verification0'!AG931:AG1131)-'Signal Verification0'!AG1131)&lt;Constants!$B$15),2,IF(D1131&gt;0,1,0)),IF(D1131&gt;0,1,0)),IF(ABS('Signal Verification1'!AG1130)-ABS('Signal Verification0'!AG1131)&gt;Constants!$B$14,IF(AND(ABS(MAX('Signal Verification1'!AG931:AG1131)-'Signal Verification1'!AG1131)&lt;Constants!$B$15,ABS(MIN('Signal Verification1'!AG931:AG1131)-'Signal Verification1'!AG1131)&lt;Constants!$B$15),2,IF(D1131&gt;0,1,0)),IF(D1131&gt;0,1,0))),IF(D1131&gt;0,1,0))</f>
        <v>0</v>
      </c>
      <c r="D1131">
        <f>IF(C1130=2,ROUND(5*1000/Constants!$B$11,0),IF(D1130&gt;0,D1130-1,0))</f>
        <v>0</v>
      </c>
      <c r="E1131">
        <f>IF(COUNTIF($D$3:D1131,2)&gt;(Constants!$B$16*(1000/150)),2,0)</f>
        <v>0</v>
      </c>
      <c r="F1131">
        <f t="shared" si="17"/>
        <v>0</v>
      </c>
      <c r="G1131">
        <f>IF(ABS('Signal Verification0'!AT1131-'Signal Verification1'!AT1131)&gt;Constants!$B$17,2,IF(H1131&gt;0,1,0))</f>
        <v>0</v>
      </c>
      <c r="H1131">
        <f>IF(G1130=2,ROUND(Constants!$B$18*(1000/150),0),IF(H1130&gt;0,H1130-1,0))</f>
        <v>0</v>
      </c>
    </row>
    <row r="1132" spans="1:8">
      <c r="A1132">
        <v>1129</v>
      </c>
      <c r="B1132">
        <f>IF(SIGN('Signal Verification0'!AQ1132)=SIGN('Signal Verification1'!AQ1132),IF(COUNTIF(B1125:B1131,2)&gt;0,1,0),2)</f>
        <v>0</v>
      </c>
      <c r="C1132">
        <f>IF(AND(ABS('Signal Verification0'!AG1132)&gt;0,ABS('Signal Verification1'!AG1132)&gt;0),IF('Signal Verification0'!AG1132&gt;'Signal Verification1'!AG1132,IF(ABS('Signal Verification0'!AG1131)-ABS('Signal Verification1'!AG1132)&gt;Constants!$B$14,IF(AND(ABS(MAX('Signal Verification0'!AG932:AG1132)-'Signal Verification0'!AG1132)&lt;Constants!$B$15,ABS(MIN('Signal Verification0'!AG932:AG1132)-'Signal Verification0'!AG1132)&lt;Constants!$B$15),2,IF(D1132&gt;0,1,0)),IF(D1132&gt;0,1,0)),IF(ABS('Signal Verification1'!AG1131)-ABS('Signal Verification0'!AG1132)&gt;Constants!$B$14,IF(AND(ABS(MAX('Signal Verification1'!AG932:AG1132)-'Signal Verification1'!AG1132)&lt;Constants!$B$15,ABS(MIN('Signal Verification1'!AG932:AG1132)-'Signal Verification1'!AG1132)&lt;Constants!$B$15),2,IF(D1132&gt;0,1,0)),IF(D1132&gt;0,1,0))),IF(D1132&gt;0,1,0))</f>
        <v>0</v>
      </c>
      <c r="D1132">
        <f>IF(C1131=2,ROUND(5*1000/Constants!$B$11,0),IF(D1131&gt;0,D1131-1,0))</f>
        <v>0</v>
      </c>
      <c r="E1132">
        <f>IF(COUNTIF($D$3:D1132,2)&gt;(Constants!$B$16*(1000/150)),2,0)</f>
        <v>0</v>
      </c>
      <c r="F1132">
        <f t="shared" si="17"/>
        <v>0</v>
      </c>
      <c r="G1132">
        <f>IF(ABS('Signal Verification0'!AT1132-'Signal Verification1'!AT1132)&gt;Constants!$B$17,2,IF(H1132&gt;0,1,0))</f>
        <v>0</v>
      </c>
      <c r="H1132">
        <f>IF(G1131=2,ROUND(Constants!$B$18*(1000/150),0),IF(H1131&gt;0,H1131-1,0))</f>
        <v>0</v>
      </c>
    </row>
    <row r="1133" spans="1:8">
      <c r="A1133">
        <v>1130</v>
      </c>
      <c r="B1133">
        <f>IF(SIGN('Signal Verification0'!AQ1133)=SIGN('Signal Verification1'!AQ1133),IF(COUNTIF(B1126:B1132,2)&gt;0,1,0),2)</f>
        <v>0</v>
      </c>
      <c r="C1133">
        <f>IF(AND(ABS('Signal Verification0'!AG1133)&gt;0,ABS('Signal Verification1'!AG1133)&gt;0),IF('Signal Verification0'!AG1133&gt;'Signal Verification1'!AG1133,IF(ABS('Signal Verification0'!AG1132)-ABS('Signal Verification1'!AG1133)&gt;Constants!$B$14,IF(AND(ABS(MAX('Signal Verification0'!AG933:AG1133)-'Signal Verification0'!AG1133)&lt;Constants!$B$15,ABS(MIN('Signal Verification0'!AG933:AG1133)-'Signal Verification0'!AG1133)&lt;Constants!$B$15),2,IF(D1133&gt;0,1,0)),IF(D1133&gt;0,1,0)),IF(ABS('Signal Verification1'!AG1132)-ABS('Signal Verification0'!AG1133)&gt;Constants!$B$14,IF(AND(ABS(MAX('Signal Verification1'!AG933:AG1133)-'Signal Verification1'!AG1133)&lt;Constants!$B$15,ABS(MIN('Signal Verification1'!AG933:AG1133)-'Signal Verification1'!AG1133)&lt;Constants!$B$15),2,IF(D1133&gt;0,1,0)),IF(D1133&gt;0,1,0))),IF(D1133&gt;0,1,0))</f>
        <v>0</v>
      </c>
      <c r="D1133">
        <f>IF(C1132=2,ROUND(5*1000/Constants!$B$11,0),IF(D1132&gt;0,D1132-1,0))</f>
        <v>0</v>
      </c>
      <c r="E1133">
        <f>IF(COUNTIF($D$3:D1133,2)&gt;(Constants!$B$16*(1000/150)),2,0)</f>
        <v>0</v>
      </c>
      <c r="F1133">
        <f t="shared" si="17"/>
        <v>0</v>
      </c>
      <c r="G1133">
        <f>IF(ABS('Signal Verification0'!AT1133-'Signal Verification1'!AT1133)&gt;Constants!$B$17,2,IF(H1133&gt;0,1,0))</f>
        <v>0</v>
      </c>
      <c r="H1133">
        <f>IF(G1132=2,ROUND(Constants!$B$18*(1000/150),0),IF(H1132&gt;0,H1132-1,0))</f>
        <v>0</v>
      </c>
    </row>
    <row r="1134" spans="1:8">
      <c r="A1134">
        <v>1131</v>
      </c>
      <c r="B1134">
        <f>IF(SIGN('Signal Verification0'!AQ1134)=SIGN('Signal Verification1'!AQ1134),IF(COUNTIF(B1127:B1133,2)&gt;0,1,0),2)</f>
        <v>0</v>
      </c>
      <c r="C1134">
        <f>IF(AND(ABS('Signal Verification0'!AG1134)&gt;0,ABS('Signal Verification1'!AG1134)&gt;0),IF('Signal Verification0'!AG1134&gt;'Signal Verification1'!AG1134,IF(ABS('Signal Verification0'!AG1133)-ABS('Signal Verification1'!AG1134)&gt;Constants!$B$14,IF(AND(ABS(MAX('Signal Verification0'!AG934:AG1134)-'Signal Verification0'!AG1134)&lt;Constants!$B$15,ABS(MIN('Signal Verification0'!AG934:AG1134)-'Signal Verification0'!AG1134)&lt;Constants!$B$15),2,IF(D1134&gt;0,1,0)),IF(D1134&gt;0,1,0)),IF(ABS('Signal Verification1'!AG1133)-ABS('Signal Verification0'!AG1134)&gt;Constants!$B$14,IF(AND(ABS(MAX('Signal Verification1'!AG934:AG1134)-'Signal Verification1'!AG1134)&lt;Constants!$B$15,ABS(MIN('Signal Verification1'!AG934:AG1134)-'Signal Verification1'!AG1134)&lt;Constants!$B$15),2,IF(D1134&gt;0,1,0)),IF(D1134&gt;0,1,0))),IF(D1134&gt;0,1,0))</f>
        <v>0</v>
      </c>
      <c r="D1134">
        <f>IF(C1133=2,ROUND(5*1000/Constants!$B$11,0),IF(D1133&gt;0,D1133-1,0))</f>
        <v>0</v>
      </c>
      <c r="E1134">
        <f>IF(COUNTIF($D$3:D1134,2)&gt;(Constants!$B$16*(1000/150)),2,0)</f>
        <v>0</v>
      </c>
      <c r="F1134">
        <f t="shared" si="17"/>
        <v>0</v>
      </c>
      <c r="G1134">
        <f>IF(ABS('Signal Verification0'!AT1134-'Signal Verification1'!AT1134)&gt;Constants!$B$17,2,IF(H1134&gt;0,1,0))</f>
        <v>0</v>
      </c>
      <c r="H1134">
        <f>IF(G1133=2,ROUND(Constants!$B$18*(1000/150),0),IF(H1133&gt;0,H1133-1,0))</f>
        <v>0</v>
      </c>
    </row>
    <row r="1135" spans="1:8">
      <c r="A1135">
        <v>1132</v>
      </c>
      <c r="B1135">
        <f>IF(SIGN('Signal Verification0'!AQ1135)=SIGN('Signal Verification1'!AQ1135),IF(COUNTIF(B1128:B1134,2)&gt;0,1,0),2)</f>
        <v>0</v>
      </c>
      <c r="C1135">
        <f>IF(AND(ABS('Signal Verification0'!AG1135)&gt;0,ABS('Signal Verification1'!AG1135)&gt;0),IF('Signal Verification0'!AG1135&gt;'Signal Verification1'!AG1135,IF(ABS('Signal Verification0'!AG1134)-ABS('Signal Verification1'!AG1135)&gt;Constants!$B$14,IF(AND(ABS(MAX('Signal Verification0'!AG935:AG1135)-'Signal Verification0'!AG1135)&lt;Constants!$B$15,ABS(MIN('Signal Verification0'!AG935:AG1135)-'Signal Verification0'!AG1135)&lt;Constants!$B$15),2,IF(D1135&gt;0,1,0)),IF(D1135&gt;0,1,0)),IF(ABS('Signal Verification1'!AG1134)-ABS('Signal Verification0'!AG1135)&gt;Constants!$B$14,IF(AND(ABS(MAX('Signal Verification1'!AG935:AG1135)-'Signal Verification1'!AG1135)&lt;Constants!$B$15,ABS(MIN('Signal Verification1'!AG935:AG1135)-'Signal Verification1'!AG1135)&lt;Constants!$B$15),2,IF(D1135&gt;0,1,0)),IF(D1135&gt;0,1,0))),IF(D1135&gt;0,1,0))</f>
        <v>0</v>
      </c>
      <c r="D1135">
        <f>IF(C1134=2,ROUND(5*1000/Constants!$B$11,0),IF(D1134&gt;0,D1134-1,0))</f>
        <v>0</v>
      </c>
      <c r="E1135">
        <f>IF(COUNTIF($D$3:D1135,2)&gt;(Constants!$B$16*(1000/150)),2,0)</f>
        <v>0</v>
      </c>
      <c r="F1135">
        <f t="shared" si="17"/>
        <v>0</v>
      </c>
      <c r="G1135">
        <f>IF(ABS('Signal Verification0'!AT1135-'Signal Verification1'!AT1135)&gt;Constants!$B$17,2,IF(H1135&gt;0,1,0))</f>
        <v>0</v>
      </c>
      <c r="H1135">
        <f>IF(G1134=2,ROUND(Constants!$B$18*(1000/150),0),IF(H1134&gt;0,H1134-1,0))</f>
        <v>0</v>
      </c>
    </row>
    <row r="1136" spans="1:8">
      <c r="A1136">
        <v>1133</v>
      </c>
      <c r="B1136">
        <f>IF(SIGN('Signal Verification0'!AQ1136)=SIGN('Signal Verification1'!AQ1136),IF(COUNTIF(B1129:B1135,2)&gt;0,1,0),2)</f>
        <v>0</v>
      </c>
      <c r="C1136">
        <f>IF(AND(ABS('Signal Verification0'!AG1136)&gt;0,ABS('Signal Verification1'!AG1136)&gt;0),IF('Signal Verification0'!AG1136&gt;'Signal Verification1'!AG1136,IF(ABS('Signal Verification0'!AG1135)-ABS('Signal Verification1'!AG1136)&gt;Constants!$B$14,IF(AND(ABS(MAX('Signal Verification0'!AG936:AG1136)-'Signal Verification0'!AG1136)&lt;Constants!$B$15,ABS(MIN('Signal Verification0'!AG936:AG1136)-'Signal Verification0'!AG1136)&lt;Constants!$B$15),2,IF(D1136&gt;0,1,0)),IF(D1136&gt;0,1,0)),IF(ABS('Signal Verification1'!AG1135)-ABS('Signal Verification0'!AG1136)&gt;Constants!$B$14,IF(AND(ABS(MAX('Signal Verification1'!AG936:AG1136)-'Signal Verification1'!AG1136)&lt;Constants!$B$15,ABS(MIN('Signal Verification1'!AG936:AG1136)-'Signal Verification1'!AG1136)&lt;Constants!$B$15),2,IF(D1136&gt;0,1,0)),IF(D1136&gt;0,1,0))),IF(D1136&gt;0,1,0))</f>
        <v>0</v>
      </c>
      <c r="D1136">
        <f>IF(C1135=2,ROUND(5*1000/Constants!$B$11,0),IF(D1135&gt;0,D1135-1,0))</f>
        <v>0</v>
      </c>
      <c r="E1136">
        <f>IF(COUNTIF($D$3:D1136,2)&gt;(Constants!$B$16*(1000/150)),2,0)</f>
        <v>0</v>
      </c>
      <c r="F1136">
        <f t="shared" si="17"/>
        <v>0</v>
      </c>
      <c r="G1136">
        <f>IF(ABS('Signal Verification0'!AT1136-'Signal Verification1'!AT1136)&gt;Constants!$B$17,2,IF(H1136&gt;0,1,0))</f>
        <v>0</v>
      </c>
      <c r="H1136">
        <f>IF(G1135=2,ROUND(Constants!$B$18*(1000/150),0),IF(H1135&gt;0,H1135-1,0))</f>
        <v>0</v>
      </c>
    </row>
    <row r="1137" spans="1:8">
      <c r="A1137">
        <v>1134</v>
      </c>
      <c r="B1137">
        <f>IF(SIGN('Signal Verification0'!AQ1137)=SIGN('Signal Verification1'!AQ1137),IF(COUNTIF(B1130:B1136,2)&gt;0,1,0),2)</f>
        <v>0</v>
      </c>
      <c r="C1137">
        <f>IF(AND(ABS('Signal Verification0'!AG1137)&gt;0,ABS('Signal Verification1'!AG1137)&gt;0),IF('Signal Verification0'!AG1137&gt;'Signal Verification1'!AG1137,IF(ABS('Signal Verification0'!AG1136)-ABS('Signal Verification1'!AG1137)&gt;Constants!$B$14,IF(AND(ABS(MAX('Signal Verification0'!AG937:AG1137)-'Signal Verification0'!AG1137)&lt;Constants!$B$15,ABS(MIN('Signal Verification0'!AG937:AG1137)-'Signal Verification0'!AG1137)&lt;Constants!$B$15),2,IF(D1137&gt;0,1,0)),IF(D1137&gt;0,1,0)),IF(ABS('Signal Verification1'!AG1136)-ABS('Signal Verification0'!AG1137)&gt;Constants!$B$14,IF(AND(ABS(MAX('Signal Verification1'!AG937:AG1137)-'Signal Verification1'!AG1137)&lt;Constants!$B$15,ABS(MIN('Signal Verification1'!AG937:AG1137)-'Signal Verification1'!AG1137)&lt;Constants!$B$15),2,IF(D1137&gt;0,1,0)),IF(D1137&gt;0,1,0))),IF(D1137&gt;0,1,0))</f>
        <v>0</v>
      </c>
      <c r="D1137">
        <f>IF(C1136=2,ROUND(5*1000/Constants!$B$11,0),IF(D1136&gt;0,D1136-1,0))</f>
        <v>0</v>
      </c>
      <c r="E1137">
        <f>IF(COUNTIF($D$3:D1137,2)&gt;(Constants!$B$16*(1000/150)),2,0)</f>
        <v>0</v>
      </c>
      <c r="F1137">
        <f t="shared" si="17"/>
        <v>0</v>
      </c>
      <c r="G1137">
        <f>IF(ABS('Signal Verification0'!AT1137-'Signal Verification1'!AT1137)&gt;Constants!$B$17,2,IF(H1137&gt;0,1,0))</f>
        <v>0</v>
      </c>
      <c r="H1137">
        <f>IF(G1136=2,ROUND(Constants!$B$18*(1000/150),0),IF(H1136&gt;0,H1136-1,0))</f>
        <v>0</v>
      </c>
    </row>
    <row r="1138" spans="1:8">
      <c r="A1138">
        <v>1135</v>
      </c>
      <c r="B1138">
        <f>IF(SIGN('Signal Verification0'!AQ1138)=SIGN('Signal Verification1'!AQ1138),IF(COUNTIF(B1131:B1137,2)&gt;0,1,0),2)</f>
        <v>0</v>
      </c>
      <c r="C1138">
        <f>IF(AND(ABS('Signal Verification0'!AG1138)&gt;0,ABS('Signal Verification1'!AG1138)&gt;0),IF('Signal Verification0'!AG1138&gt;'Signal Verification1'!AG1138,IF(ABS('Signal Verification0'!AG1137)-ABS('Signal Verification1'!AG1138)&gt;Constants!$B$14,IF(AND(ABS(MAX('Signal Verification0'!AG938:AG1138)-'Signal Verification0'!AG1138)&lt;Constants!$B$15,ABS(MIN('Signal Verification0'!AG938:AG1138)-'Signal Verification0'!AG1138)&lt;Constants!$B$15),2,IF(D1138&gt;0,1,0)),IF(D1138&gt;0,1,0)),IF(ABS('Signal Verification1'!AG1137)-ABS('Signal Verification0'!AG1138)&gt;Constants!$B$14,IF(AND(ABS(MAX('Signal Verification1'!AG938:AG1138)-'Signal Verification1'!AG1138)&lt;Constants!$B$15,ABS(MIN('Signal Verification1'!AG938:AG1138)-'Signal Verification1'!AG1138)&lt;Constants!$B$15),2,IF(D1138&gt;0,1,0)),IF(D1138&gt;0,1,0))),IF(D1138&gt;0,1,0))</f>
        <v>0</v>
      </c>
      <c r="D1138">
        <f>IF(C1137=2,ROUND(5*1000/Constants!$B$11,0),IF(D1137&gt;0,D1137-1,0))</f>
        <v>0</v>
      </c>
      <c r="E1138">
        <f>IF(COUNTIF($D$3:D1138,2)&gt;(Constants!$B$16*(1000/150)),2,0)</f>
        <v>0</v>
      </c>
      <c r="F1138">
        <f t="shared" si="17"/>
        <v>0</v>
      </c>
      <c r="G1138">
        <f>IF(ABS('Signal Verification0'!AT1138-'Signal Verification1'!AT1138)&gt;Constants!$B$17,2,IF(H1138&gt;0,1,0))</f>
        <v>0</v>
      </c>
      <c r="H1138">
        <f>IF(G1137=2,ROUND(Constants!$B$18*(1000/150),0),IF(H1137&gt;0,H1137-1,0))</f>
        <v>0</v>
      </c>
    </row>
    <row r="1139" spans="1:8">
      <c r="A1139">
        <v>1136</v>
      </c>
      <c r="B1139">
        <f>IF(SIGN('Signal Verification0'!AQ1139)=SIGN('Signal Verification1'!AQ1139),IF(COUNTIF(B1132:B1138,2)&gt;0,1,0),2)</f>
        <v>0</v>
      </c>
      <c r="C1139">
        <f>IF(AND(ABS('Signal Verification0'!AG1139)&gt;0,ABS('Signal Verification1'!AG1139)&gt;0),IF('Signal Verification0'!AG1139&gt;'Signal Verification1'!AG1139,IF(ABS('Signal Verification0'!AG1138)-ABS('Signal Verification1'!AG1139)&gt;Constants!$B$14,IF(AND(ABS(MAX('Signal Verification0'!AG939:AG1139)-'Signal Verification0'!AG1139)&lt;Constants!$B$15,ABS(MIN('Signal Verification0'!AG939:AG1139)-'Signal Verification0'!AG1139)&lt;Constants!$B$15),2,IF(D1139&gt;0,1,0)),IF(D1139&gt;0,1,0)),IF(ABS('Signal Verification1'!AG1138)-ABS('Signal Verification0'!AG1139)&gt;Constants!$B$14,IF(AND(ABS(MAX('Signal Verification1'!AG939:AG1139)-'Signal Verification1'!AG1139)&lt;Constants!$B$15,ABS(MIN('Signal Verification1'!AG939:AG1139)-'Signal Verification1'!AG1139)&lt;Constants!$B$15),2,IF(D1139&gt;0,1,0)),IF(D1139&gt;0,1,0))),IF(D1139&gt;0,1,0))</f>
        <v>0</v>
      </c>
      <c r="D1139">
        <f>IF(C1138=2,ROUND(5*1000/Constants!$B$11,0),IF(D1138&gt;0,D1138-1,0))</f>
        <v>0</v>
      </c>
      <c r="E1139">
        <f>IF(COUNTIF($D$3:D1139,2)&gt;(Constants!$B$16*(1000/150)),2,0)</f>
        <v>0</v>
      </c>
      <c r="F1139">
        <f t="shared" si="17"/>
        <v>0</v>
      </c>
      <c r="G1139">
        <f>IF(ABS('Signal Verification0'!AT1139-'Signal Verification1'!AT1139)&gt;Constants!$B$17,2,IF(H1139&gt;0,1,0))</f>
        <v>0</v>
      </c>
      <c r="H1139">
        <f>IF(G1138=2,ROUND(Constants!$B$18*(1000/150),0),IF(H1138&gt;0,H1138-1,0))</f>
        <v>0</v>
      </c>
    </row>
    <row r="1140" spans="1:8">
      <c r="A1140">
        <v>1137</v>
      </c>
      <c r="B1140">
        <f>IF(SIGN('Signal Verification0'!AQ1140)=SIGN('Signal Verification1'!AQ1140),IF(COUNTIF(B1133:B1139,2)&gt;0,1,0),2)</f>
        <v>0</v>
      </c>
      <c r="C1140">
        <f>IF(AND(ABS('Signal Verification0'!AG1140)&gt;0,ABS('Signal Verification1'!AG1140)&gt;0),IF('Signal Verification0'!AG1140&gt;'Signal Verification1'!AG1140,IF(ABS('Signal Verification0'!AG1139)-ABS('Signal Verification1'!AG1140)&gt;Constants!$B$14,IF(AND(ABS(MAX('Signal Verification0'!AG940:AG1140)-'Signal Verification0'!AG1140)&lt;Constants!$B$15,ABS(MIN('Signal Verification0'!AG940:AG1140)-'Signal Verification0'!AG1140)&lt;Constants!$B$15),2,IF(D1140&gt;0,1,0)),IF(D1140&gt;0,1,0)),IF(ABS('Signal Verification1'!AG1139)-ABS('Signal Verification0'!AG1140)&gt;Constants!$B$14,IF(AND(ABS(MAX('Signal Verification1'!AG940:AG1140)-'Signal Verification1'!AG1140)&lt;Constants!$B$15,ABS(MIN('Signal Verification1'!AG940:AG1140)-'Signal Verification1'!AG1140)&lt;Constants!$B$15),2,IF(D1140&gt;0,1,0)),IF(D1140&gt;0,1,0))),IF(D1140&gt;0,1,0))</f>
        <v>0</v>
      </c>
      <c r="D1140">
        <f>IF(C1139=2,ROUND(5*1000/Constants!$B$11,0),IF(D1139&gt;0,D1139-1,0))</f>
        <v>0</v>
      </c>
      <c r="E1140">
        <f>IF(COUNTIF($D$3:D1140,2)&gt;(Constants!$B$16*(1000/150)),2,0)</f>
        <v>0</v>
      </c>
      <c r="F1140">
        <f t="shared" si="17"/>
        <v>0</v>
      </c>
      <c r="G1140">
        <f>IF(ABS('Signal Verification0'!AT1140-'Signal Verification1'!AT1140)&gt;Constants!$B$17,2,IF(H1140&gt;0,1,0))</f>
        <v>0</v>
      </c>
      <c r="H1140">
        <f>IF(G1139=2,ROUND(Constants!$B$18*(1000/150),0),IF(H1139&gt;0,H1139-1,0))</f>
        <v>0</v>
      </c>
    </row>
    <row r="1141" spans="1:8">
      <c r="A1141">
        <v>1138</v>
      </c>
      <c r="B1141">
        <f>IF(SIGN('Signal Verification0'!AQ1141)=SIGN('Signal Verification1'!AQ1141),IF(COUNTIF(B1134:B1140,2)&gt;0,1,0),2)</f>
        <v>0</v>
      </c>
      <c r="C1141">
        <f>IF(AND(ABS('Signal Verification0'!AG1141)&gt;0,ABS('Signal Verification1'!AG1141)&gt;0),IF('Signal Verification0'!AG1141&gt;'Signal Verification1'!AG1141,IF(ABS('Signal Verification0'!AG1140)-ABS('Signal Verification1'!AG1141)&gt;Constants!$B$14,IF(AND(ABS(MAX('Signal Verification0'!AG941:AG1141)-'Signal Verification0'!AG1141)&lt;Constants!$B$15,ABS(MIN('Signal Verification0'!AG941:AG1141)-'Signal Verification0'!AG1141)&lt;Constants!$B$15),2,IF(D1141&gt;0,1,0)),IF(D1141&gt;0,1,0)),IF(ABS('Signal Verification1'!AG1140)-ABS('Signal Verification0'!AG1141)&gt;Constants!$B$14,IF(AND(ABS(MAX('Signal Verification1'!AG941:AG1141)-'Signal Verification1'!AG1141)&lt;Constants!$B$15,ABS(MIN('Signal Verification1'!AG941:AG1141)-'Signal Verification1'!AG1141)&lt;Constants!$B$15),2,IF(D1141&gt;0,1,0)),IF(D1141&gt;0,1,0))),IF(D1141&gt;0,1,0))</f>
        <v>0</v>
      </c>
      <c r="D1141">
        <f>IF(C1140=2,ROUND(5*1000/Constants!$B$11,0),IF(D1140&gt;0,D1140-1,0))</f>
        <v>0</v>
      </c>
      <c r="E1141">
        <f>IF(COUNTIF($D$3:D1141,2)&gt;(Constants!$B$16*(1000/150)),2,0)</f>
        <v>0</v>
      </c>
      <c r="F1141">
        <f t="shared" si="17"/>
        <v>0</v>
      </c>
      <c r="G1141">
        <f>IF(ABS('Signal Verification0'!AT1141-'Signal Verification1'!AT1141)&gt;Constants!$B$17,2,IF(H1141&gt;0,1,0))</f>
        <v>0</v>
      </c>
      <c r="H1141">
        <f>IF(G1140=2,ROUND(Constants!$B$18*(1000/150),0),IF(H1140&gt;0,H1140-1,0))</f>
        <v>0</v>
      </c>
    </row>
    <row r="1142" spans="1:8">
      <c r="A1142">
        <v>1139</v>
      </c>
      <c r="B1142">
        <f>IF(SIGN('Signal Verification0'!AQ1142)=SIGN('Signal Verification1'!AQ1142),IF(COUNTIF(B1135:B1141,2)&gt;0,1,0),2)</f>
        <v>0</v>
      </c>
      <c r="C1142">
        <f>IF(AND(ABS('Signal Verification0'!AG1142)&gt;0,ABS('Signal Verification1'!AG1142)&gt;0),IF('Signal Verification0'!AG1142&gt;'Signal Verification1'!AG1142,IF(ABS('Signal Verification0'!AG1141)-ABS('Signal Verification1'!AG1142)&gt;Constants!$B$14,IF(AND(ABS(MAX('Signal Verification0'!AG942:AG1142)-'Signal Verification0'!AG1142)&lt;Constants!$B$15,ABS(MIN('Signal Verification0'!AG942:AG1142)-'Signal Verification0'!AG1142)&lt;Constants!$B$15),2,IF(D1142&gt;0,1,0)),IF(D1142&gt;0,1,0)),IF(ABS('Signal Verification1'!AG1141)-ABS('Signal Verification0'!AG1142)&gt;Constants!$B$14,IF(AND(ABS(MAX('Signal Verification1'!AG942:AG1142)-'Signal Verification1'!AG1142)&lt;Constants!$B$15,ABS(MIN('Signal Verification1'!AG942:AG1142)-'Signal Verification1'!AG1142)&lt;Constants!$B$15),2,IF(D1142&gt;0,1,0)),IF(D1142&gt;0,1,0))),IF(D1142&gt;0,1,0))</f>
        <v>0</v>
      </c>
      <c r="D1142">
        <f>IF(C1141=2,ROUND(5*1000/Constants!$B$11,0),IF(D1141&gt;0,D1141-1,0))</f>
        <v>0</v>
      </c>
      <c r="E1142">
        <f>IF(COUNTIF($D$3:D1142,2)&gt;(Constants!$B$16*(1000/150)),2,0)</f>
        <v>0</v>
      </c>
      <c r="F1142">
        <f t="shared" si="17"/>
        <v>0</v>
      </c>
      <c r="G1142">
        <f>IF(ABS('Signal Verification0'!AT1142-'Signal Verification1'!AT1142)&gt;Constants!$B$17,2,IF(H1142&gt;0,1,0))</f>
        <v>0</v>
      </c>
      <c r="H1142">
        <f>IF(G1141=2,ROUND(Constants!$B$18*(1000/150),0),IF(H1141&gt;0,H1141-1,0))</f>
        <v>0</v>
      </c>
    </row>
    <row r="1143" spans="1:8">
      <c r="A1143">
        <v>1140</v>
      </c>
      <c r="B1143">
        <f>IF(SIGN('Signal Verification0'!AQ1143)=SIGN('Signal Verification1'!AQ1143),IF(COUNTIF(B1136:B1142,2)&gt;0,1,0),2)</f>
        <v>0</v>
      </c>
      <c r="C1143">
        <f>IF(AND(ABS('Signal Verification0'!AG1143)&gt;0,ABS('Signal Verification1'!AG1143)&gt;0),IF('Signal Verification0'!AG1143&gt;'Signal Verification1'!AG1143,IF(ABS('Signal Verification0'!AG1142)-ABS('Signal Verification1'!AG1143)&gt;Constants!$B$14,IF(AND(ABS(MAX('Signal Verification0'!AG943:AG1143)-'Signal Verification0'!AG1143)&lt;Constants!$B$15,ABS(MIN('Signal Verification0'!AG943:AG1143)-'Signal Verification0'!AG1143)&lt;Constants!$B$15),2,IF(D1143&gt;0,1,0)),IF(D1143&gt;0,1,0)),IF(ABS('Signal Verification1'!AG1142)-ABS('Signal Verification0'!AG1143)&gt;Constants!$B$14,IF(AND(ABS(MAX('Signal Verification1'!AG943:AG1143)-'Signal Verification1'!AG1143)&lt;Constants!$B$15,ABS(MIN('Signal Verification1'!AG943:AG1143)-'Signal Verification1'!AG1143)&lt;Constants!$B$15),2,IF(D1143&gt;0,1,0)),IF(D1143&gt;0,1,0))),IF(D1143&gt;0,1,0))</f>
        <v>0</v>
      </c>
      <c r="D1143">
        <f>IF(C1142=2,ROUND(5*1000/Constants!$B$11,0),IF(D1142&gt;0,D1142-1,0))</f>
        <v>0</v>
      </c>
      <c r="E1143">
        <f>IF(COUNTIF($D$3:D1143,2)&gt;(Constants!$B$16*(1000/150)),2,0)</f>
        <v>0</v>
      </c>
      <c r="F1143">
        <f t="shared" si="17"/>
        <v>0</v>
      </c>
      <c r="G1143">
        <f>IF(ABS('Signal Verification0'!AT1143-'Signal Verification1'!AT1143)&gt;Constants!$B$17,2,IF(H1143&gt;0,1,0))</f>
        <v>0</v>
      </c>
      <c r="H1143">
        <f>IF(G1142=2,ROUND(Constants!$B$18*(1000/150),0),IF(H1142&gt;0,H1142-1,0))</f>
        <v>0</v>
      </c>
    </row>
    <row r="1144" spans="1:8">
      <c r="A1144">
        <v>1141</v>
      </c>
      <c r="B1144">
        <f>IF(SIGN('Signal Verification0'!AQ1144)=SIGN('Signal Verification1'!AQ1144),IF(COUNTIF(B1137:B1143,2)&gt;0,1,0),2)</f>
        <v>0</v>
      </c>
      <c r="C1144">
        <f>IF(AND(ABS('Signal Verification0'!AG1144)&gt;0,ABS('Signal Verification1'!AG1144)&gt;0),IF('Signal Verification0'!AG1144&gt;'Signal Verification1'!AG1144,IF(ABS('Signal Verification0'!AG1143)-ABS('Signal Verification1'!AG1144)&gt;Constants!$B$14,IF(AND(ABS(MAX('Signal Verification0'!AG944:AG1144)-'Signal Verification0'!AG1144)&lt;Constants!$B$15,ABS(MIN('Signal Verification0'!AG944:AG1144)-'Signal Verification0'!AG1144)&lt;Constants!$B$15),2,IF(D1144&gt;0,1,0)),IF(D1144&gt;0,1,0)),IF(ABS('Signal Verification1'!AG1143)-ABS('Signal Verification0'!AG1144)&gt;Constants!$B$14,IF(AND(ABS(MAX('Signal Verification1'!AG944:AG1144)-'Signal Verification1'!AG1144)&lt;Constants!$B$15,ABS(MIN('Signal Verification1'!AG944:AG1144)-'Signal Verification1'!AG1144)&lt;Constants!$B$15),2,IF(D1144&gt;0,1,0)),IF(D1144&gt;0,1,0))),IF(D1144&gt;0,1,0))</f>
        <v>0</v>
      </c>
      <c r="D1144">
        <f>IF(C1143=2,ROUND(5*1000/Constants!$B$11,0),IF(D1143&gt;0,D1143-1,0))</f>
        <v>0</v>
      </c>
      <c r="E1144">
        <f>IF(COUNTIF($D$3:D1144,2)&gt;(Constants!$B$16*(1000/150)),2,0)</f>
        <v>0</v>
      </c>
      <c r="F1144">
        <f t="shared" si="17"/>
        <v>0</v>
      </c>
      <c r="G1144">
        <f>IF(ABS('Signal Verification0'!AT1144-'Signal Verification1'!AT1144)&gt;Constants!$B$17,2,IF(H1144&gt;0,1,0))</f>
        <v>0</v>
      </c>
      <c r="H1144">
        <f>IF(G1143=2,ROUND(Constants!$B$18*(1000/150),0),IF(H1143&gt;0,H1143-1,0))</f>
        <v>0</v>
      </c>
    </row>
    <row r="1145" spans="1:8">
      <c r="A1145">
        <v>1142</v>
      </c>
      <c r="B1145">
        <f>IF(SIGN('Signal Verification0'!AQ1145)=SIGN('Signal Verification1'!AQ1145),IF(COUNTIF(B1138:B1144,2)&gt;0,1,0),2)</f>
        <v>0</v>
      </c>
      <c r="C1145">
        <f>IF(AND(ABS('Signal Verification0'!AG1145)&gt;0,ABS('Signal Verification1'!AG1145)&gt;0),IF('Signal Verification0'!AG1145&gt;'Signal Verification1'!AG1145,IF(ABS('Signal Verification0'!AG1144)-ABS('Signal Verification1'!AG1145)&gt;Constants!$B$14,IF(AND(ABS(MAX('Signal Verification0'!AG945:AG1145)-'Signal Verification0'!AG1145)&lt;Constants!$B$15,ABS(MIN('Signal Verification0'!AG945:AG1145)-'Signal Verification0'!AG1145)&lt;Constants!$B$15),2,IF(D1145&gt;0,1,0)),IF(D1145&gt;0,1,0)),IF(ABS('Signal Verification1'!AG1144)-ABS('Signal Verification0'!AG1145)&gt;Constants!$B$14,IF(AND(ABS(MAX('Signal Verification1'!AG945:AG1145)-'Signal Verification1'!AG1145)&lt;Constants!$B$15,ABS(MIN('Signal Verification1'!AG945:AG1145)-'Signal Verification1'!AG1145)&lt;Constants!$B$15),2,IF(D1145&gt;0,1,0)),IF(D1145&gt;0,1,0))),IF(D1145&gt;0,1,0))</f>
        <v>0</v>
      </c>
      <c r="D1145">
        <f>IF(C1144=2,ROUND(5*1000/Constants!$B$11,0),IF(D1144&gt;0,D1144-1,0))</f>
        <v>0</v>
      </c>
      <c r="E1145">
        <f>IF(COUNTIF($D$3:D1145,2)&gt;(Constants!$B$16*(1000/150)),2,0)</f>
        <v>0</v>
      </c>
      <c r="F1145">
        <f t="shared" si="17"/>
        <v>0</v>
      </c>
      <c r="G1145">
        <f>IF(ABS('Signal Verification0'!AT1145-'Signal Verification1'!AT1145)&gt;Constants!$B$17,2,IF(H1145&gt;0,1,0))</f>
        <v>0</v>
      </c>
      <c r="H1145">
        <f>IF(G1144=2,ROUND(Constants!$B$18*(1000/150),0),IF(H1144&gt;0,H1144-1,0))</f>
        <v>0</v>
      </c>
    </row>
    <row r="1146" spans="1:8">
      <c r="A1146">
        <v>1143</v>
      </c>
      <c r="B1146">
        <f>IF(SIGN('Signal Verification0'!AQ1146)=SIGN('Signal Verification1'!AQ1146),IF(COUNTIF(B1139:B1145,2)&gt;0,1,0),2)</f>
        <v>0</v>
      </c>
      <c r="C1146">
        <f>IF(AND(ABS('Signal Verification0'!AG1146)&gt;0,ABS('Signal Verification1'!AG1146)&gt;0),IF('Signal Verification0'!AG1146&gt;'Signal Verification1'!AG1146,IF(ABS('Signal Verification0'!AG1145)-ABS('Signal Verification1'!AG1146)&gt;Constants!$B$14,IF(AND(ABS(MAX('Signal Verification0'!AG946:AG1146)-'Signal Verification0'!AG1146)&lt;Constants!$B$15,ABS(MIN('Signal Verification0'!AG946:AG1146)-'Signal Verification0'!AG1146)&lt;Constants!$B$15),2,IF(D1146&gt;0,1,0)),IF(D1146&gt;0,1,0)),IF(ABS('Signal Verification1'!AG1145)-ABS('Signal Verification0'!AG1146)&gt;Constants!$B$14,IF(AND(ABS(MAX('Signal Verification1'!AG946:AG1146)-'Signal Verification1'!AG1146)&lt;Constants!$B$15,ABS(MIN('Signal Verification1'!AG946:AG1146)-'Signal Verification1'!AG1146)&lt;Constants!$B$15),2,IF(D1146&gt;0,1,0)),IF(D1146&gt;0,1,0))),IF(D1146&gt;0,1,0))</f>
        <v>0</v>
      </c>
      <c r="D1146">
        <f>IF(C1145=2,ROUND(5*1000/Constants!$B$11,0),IF(D1145&gt;0,D1145-1,0))</f>
        <v>0</v>
      </c>
      <c r="E1146">
        <f>IF(COUNTIF($D$3:D1146,2)&gt;(Constants!$B$16*(1000/150)),2,0)</f>
        <v>0</v>
      </c>
      <c r="F1146">
        <f t="shared" si="17"/>
        <v>0</v>
      </c>
      <c r="G1146">
        <f>IF(ABS('Signal Verification0'!AT1146-'Signal Verification1'!AT1146)&gt;Constants!$B$17,2,IF(H1146&gt;0,1,0))</f>
        <v>0</v>
      </c>
      <c r="H1146">
        <f>IF(G1145=2,ROUND(Constants!$B$18*(1000/150),0),IF(H1145&gt;0,H1145-1,0))</f>
        <v>0</v>
      </c>
    </row>
    <row r="1147" spans="1:8">
      <c r="A1147">
        <v>1144</v>
      </c>
      <c r="B1147">
        <f>IF(SIGN('Signal Verification0'!AQ1147)=SIGN('Signal Verification1'!AQ1147),IF(COUNTIF(B1140:B1146,2)&gt;0,1,0),2)</f>
        <v>0</v>
      </c>
      <c r="C1147">
        <f>IF(AND(ABS('Signal Verification0'!AG1147)&gt;0,ABS('Signal Verification1'!AG1147)&gt;0),IF('Signal Verification0'!AG1147&gt;'Signal Verification1'!AG1147,IF(ABS('Signal Verification0'!AG1146)-ABS('Signal Verification1'!AG1147)&gt;Constants!$B$14,IF(AND(ABS(MAX('Signal Verification0'!AG947:AG1147)-'Signal Verification0'!AG1147)&lt;Constants!$B$15,ABS(MIN('Signal Verification0'!AG947:AG1147)-'Signal Verification0'!AG1147)&lt;Constants!$B$15),2,IF(D1147&gt;0,1,0)),IF(D1147&gt;0,1,0)),IF(ABS('Signal Verification1'!AG1146)-ABS('Signal Verification0'!AG1147)&gt;Constants!$B$14,IF(AND(ABS(MAX('Signal Verification1'!AG947:AG1147)-'Signal Verification1'!AG1147)&lt;Constants!$B$15,ABS(MIN('Signal Verification1'!AG947:AG1147)-'Signal Verification1'!AG1147)&lt;Constants!$B$15),2,IF(D1147&gt;0,1,0)),IF(D1147&gt;0,1,0))),IF(D1147&gt;0,1,0))</f>
        <v>0</v>
      </c>
      <c r="D1147">
        <f>IF(C1146=2,ROUND(5*1000/Constants!$B$11,0),IF(D1146&gt;0,D1146-1,0))</f>
        <v>0</v>
      </c>
      <c r="E1147">
        <f>IF(COUNTIF($D$3:D1147,2)&gt;(Constants!$B$16*(1000/150)),2,0)</f>
        <v>0</v>
      </c>
      <c r="F1147">
        <f t="shared" si="17"/>
        <v>0</v>
      </c>
      <c r="G1147">
        <f>IF(ABS('Signal Verification0'!AT1147-'Signal Verification1'!AT1147)&gt;Constants!$B$17,2,IF(H1147&gt;0,1,0))</f>
        <v>0</v>
      </c>
      <c r="H1147">
        <f>IF(G1146=2,ROUND(Constants!$B$18*(1000/150),0),IF(H1146&gt;0,H1146-1,0))</f>
        <v>0</v>
      </c>
    </row>
    <row r="1148" spans="1:8">
      <c r="A1148">
        <v>1145</v>
      </c>
      <c r="B1148">
        <f>IF(SIGN('Signal Verification0'!AQ1148)=SIGN('Signal Verification1'!AQ1148),IF(COUNTIF(B1141:B1147,2)&gt;0,1,0),2)</f>
        <v>0</v>
      </c>
      <c r="C1148">
        <f>IF(AND(ABS('Signal Verification0'!AG1148)&gt;0,ABS('Signal Verification1'!AG1148)&gt;0),IF('Signal Verification0'!AG1148&gt;'Signal Verification1'!AG1148,IF(ABS('Signal Verification0'!AG1147)-ABS('Signal Verification1'!AG1148)&gt;Constants!$B$14,IF(AND(ABS(MAX('Signal Verification0'!AG948:AG1148)-'Signal Verification0'!AG1148)&lt;Constants!$B$15,ABS(MIN('Signal Verification0'!AG948:AG1148)-'Signal Verification0'!AG1148)&lt;Constants!$B$15),2,IF(D1148&gt;0,1,0)),IF(D1148&gt;0,1,0)),IF(ABS('Signal Verification1'!AG1147)-ABS('Signal Verification0'!AG1148)&gt;Constants!$B$14,IF(AND(ABS(MAX('Signal Verification1'!AG948:AG1148)-'Signal Verification1'!AG1148)&lt;Constants!$B$15,ABS(MIN('Signal Verification1'!AG948:AG1148)-'Signal Verification1'!AG1148)&lt;Constants!$B$15),2,IF(D1148&gt;0,1,0)),IF(D1148&gt;0,1,0))),IF(D1148&gt;0,1,0))</f>
        <v>0</v>
      </c>
      <c r="D1148">
        <f>IF(C1147=2,ROUND(5*1000/Constants!$B$11,0),IF(D1147&gt;0,D1147-1,0))</f>
        <v>0</v>
      </c>
      <c r="E1148">
        <f>IF(COUNTIF($D$3:D1148,2)&gt;(Constants!$B$16*(1000/150)),2,0)</f>
        <v>0</v>
      </c>
      <c r="F1148">
        <f t="shared" si="17"/>
        <v>0</v>
      </c>
      <c r="G1148">
        <f>IF(ABS('Signal Verification0'!AT1148-'Signal Verification1'!AT1148)&gt;Constants!$B$17,2,IF(H1148&gt;0,1,0))</f>
        <v>0</v>
      </c>
      <c r="H1148">
        <f>IF(G1147=2,ROUND(Constants!$B$18*(1000/150),0),IF(H1147&gt;0,H1147-1,0))</f>
        <v>0</v>
      </c>
    </row>
    <row r="1149" spans="1:8">
      <c r="A1149">
        <v>1146</v>
      </c>
      <c r="B1149">
        <f>IF(SIGN('Signal Verification0'!AQ1149)=SIGN('Signal Verification1'!AQ1149),IF(COUNTIF(B1142:B1148,2)&gt;0,1,0),2)</f>
        <v>0</v>
      </c>
      <c r="C1149">
        <f>IF(AND(ABS('Signal Verification0'!AG1149)&gt;0,ABS('Signal Verification1'!AG1149)&gt;0),IF('Signal Verification0'!AG1149&gt;'Signal Verification1'!AG1149,IF(ABS('Signal Verification0'!AG1148)-ABS('Signal Verification1'!AG1149)&gt;Constants!$B$14,IF(AND(ABS(MAX('Signal Verification0'!AG949:AG1149)-'Signal Verification0'!AG1149)&lt;Constants!$B$15,ABS(MIN('Signal Verification0'!AG949:AG1149)-'Signal Verification0'!AG1149)&lt;Constants!$B$15),2,IF(D1149&gt;0,1,0)),IF(D1149&gt;0,1,0)),IF(ABS('Signal Verification1'!AG1148)-ABS('Signal Verification0'!AG1149)&gt;Constants!$B$14,IF(AND(ABS(MAX('Signal Verification1'!AG949:AG1149)-'Signal Verification1'!AG1149)&lt;Constants!$B$15,ABS(MIN('Signal Verification1'!AG949:AG1149)-'Signal Verification1'!AG1149)&lt;Constants!$B$15),2,IF(D1149&gt;0,1,0)),IF(D1149&gt;0,1,0))),IF(D1149&gt;0,1,0))</f>
        <v>0</v>
      </c>
      <c r="D1149">
        <f>IF(C1148=2,ROUND(5*1000/Constants!$B$11,0),IF(D1148&gt;0,D1148-1,0))</f>
        <v>0</v>
      </c>
      <c r="E1149">
        <f>IF(COUNTIF($D$3:D1149,2)&gt;(Constants!$B$16*(1000/150)),2,0)</f>
        <v>0</v>
      </c>
      <c r="F1149">
        <f t="shared" si="17"/>
        <v>0</v>
      </c>
      <c r="G1149">
        <f>IF(ABS('Signal Verification0'!AT1149-'Signal Verification1'!AT1149)&gt;Constants!$B$17,2,IF(H1149&gt;0,1,0))</f>
        <v>0</v>
      </c>
      <c r="H1149">
        <f>IF(G1148=2,ROUND(Constants!$B$18*(1000/150),0),IF(H1148&gt;0,H1148-1,0))</f>
        <v>0</v>
      </c>
    </row>
    <row r="1150" spans="1:8">
      <c r="A1150">
        <v>1147</v>
      </c>
      <c r="B1150">
        <f>IF(SIGN('Signal Verification0'!AQ1150)=SIGN('Signal Verification1'!AQ1150),IF(COUNTIF(B1143:B1149,2)&gt;0,1,0),2)</f>
        <v>0</v>
      </c>
      <c r="C1150">
        <f>IF(AND(ABS('Signal Verification0'!AG1150)&gt;0,ABS('Signal Verification1'!AG1150)&gt;0),IF('Signal Verification0'!AG1150&gt;'Signal Verification1'!AG1150,IF(ABS('Signal Verification0'!AG1149)-ABS('Signal Verification1'!AG1150)&gt;Constants!$B$14,IF(AND(ABS(MAX('Signal Verification0'!AG950:AG1150)-'Signal Verification0'!AG1150)&lt;Constants!$B$15,ABS(MIN('Signal Verification0'!AG950:AG1150)-'Signal Verification0'!AG1150)&lt;Constants!$B$15),2,IF(D1150&gt;0,1,0)),IF(D1150&gt;0,1,0)),IF(ABS('Signal Verification1'!AG1149)-ABS('Signal Verification0'!AG1150)&gt;Constants!$B$14,IF(AND(ABS(MAX('Signal Verification1'!AG950:AG1150)-'Signal Verification1'!AG1150)&lt;Constants!$B$15,ABS(MIN('Signal Verification1'!AG950:AG1150)-'Signal Verification1'!AG1150)&lt;Constants!$B$15),2,IF(D1150&gt;0,1,0)),IF(D1150&gt;0,1,0))),IF(D1150&gt;0,1,0))</f>
        <v>0</v>
      </c>
      <c r="D1150">
        <f>IF(C1149=2,ROUND(5*1000/Constants!$B$11,0),IF(D1149&gt;0,D1149-1,0))</f>
        <v>0</v>
      </c>
      <c r="E1150">
        <f>IF(COUNTIF($D$3:D1150,2)&gt;(Constants!$B$16*(1000/150)),2,0)</f>
        <v>0</v>
      </c>
      <c r="F1150">
        <f t="shared" si="17"/>
        <v>0</v>
      </c>
      <c r="G1150">
        <f>IF(ABS('Signal Verification0'!AT1150-'Signal Verification1'!AT1150)&gt;Constants!$B$17,2,IF(H1150&gt;0,1,0))</f>
        <v>0</v>
      </c>
      <c r="H1150">
        <f>IF(G1149=2,ROUND(Constants!$B$18*(1000/150),0),IF(H1149&gt;0,H1149-1,0))</f>
        <v>0</v>
      </c>
    </row>
    <row r="1151" spans="1:8">
      <c r="A1151">
        <v>1148</v>
      </c>
      <c r="B1151">
        <f>IF(SIGN('Signal Verification0'!AQ1151)=SIGN('Signal Verification1'!AQ1151),IF(COUNTIF(B1144:B1150,2)&gt;0,1,0),2)</f>
        <v>0</v>
      </c>
      <c r="C1151">
        <f>IF(AND(ABS('Signal Verification0'!AG1151)&gt;0,ABS('Signal Verification1'!AG1151)&gt;0),IF('Signal Verification0'!AG1151&gt;'Signal Verification1'!AG1151,IF(ABS('Signal Verification0'!AG1150)-ABS('Signal Verification1'!AG1151)&gt;Constants!$B$14,IF(AND(ABS(MAX('Signal Verification0'!AG951:AG1151)-'Signal Verification0'!AG1151)&lt;Constants!$B$15,ABS(MIN('Signal Verification0'!AG951:AG1151)-'Signal Verification0'!AG1151)&lt;Constants!$B$15),2,IF(D1151&gt;0,1,0)),IF(D1151&gt;0,1,0)),IF(ABS('Signal Verification1'!AG1150)-ABS('Signal Verification0'!AG1151)&gt;Constants!$B$14,IF(AND(ABS(MAX('Signal Verification1'!AG951:AG1151)-'Signal Verification1'!AG1151)&lt;Constants!$B$15,ABS(MIN('Signal Verification1'!AG951:AG1151)-'Signal Verification1'!AG1151)&lt;Constants!$B$15),2,IF(D1151&gt;0,1,0)),IF(D1151&gt;0,1,0))),IF(D1151&gt;0,1,0))</f>
        <v>0</v>
      </c>
      <c r="D1151">
        <f>IF(C1150=2,ROUND(5*1000/Constants!$B$11,0),IF(D1150&gt;0,D1150-1,0))</f>
        <v>0</v>
      </c>
      <c r="E1151">
        <f>IF(COUNTIF($D$3:D1151,2)&gt;(Constants!$B$16*(1000/150)),2,0)</f>
        <v>0</v>
      </c>
      <c r="F1151">
        <f t="shared" si="17"/>
        <v>0</v>
      </c>
      <c r="G1151">
        <f>IF(ABS('Signal Verification0'!AT1151-'Signal Verification1'!AT1151)&gt;Constants!$B$17,2,IF(H1151&gt;0,1,0))</f>
        <v>0</v>
      </c>
      <c r="H1151">
        <f>IF(G1150=2,ROUND(Constants!$B$18*(1000/150),0),IF(H1150&gt;0,H1150-1,0))</f>
        <v>0</v>
      </c>
    </row>
    <row r="1152" spans="1:8">
      <c r="A1152">
        <v>1149</v>
      </c>
      <c r="B1152">
        <f>IF(SIGN('Signal Verification0'!AQ1152)=SIGN('Signal Verification1'!AQ1152),IF(COUNTIF(B1145:B1151,2)&gt;0,1,0),2)</f>
        <v>0</v>
      </c>
      <c r="C1152">
        <f>IF(AND(ABS('Signal Verification0'!AG1152)&gt;0,ABS('Signal Verification1'!AG1152)&gt;0),IF('Signal Verification0'!AG1152&gt;'Signal Verification1'!AG1152,IF(ABS('Signal Verification0'!AG1151)-ABS('Signal Verification1'!AG1152)&gt;Constants!$B$14,IF(AND(ABS(MAX('Signal Verification0'!AG952:AG1152)-'Signal Verification0'!AG1152)&lt;Constants!$B$15,ABS(MIN('Signal Verification0'!AG952:AG1152)-'Signal Verification0'!AG1152)&lt;Constants!$B$15),2,IF(D1152&gt;0,1,0)),IF(D1152&gt;0,1,0)),IF(ABS('Signal Verification1'!AG1151)-ABS('Signal Verification0'!AG1152)&gt;Constants!$B$14,IF(AND(ABS(MAX('Signal Verification1'!AG952:AG1152)-'Signal Verification1'!AG1152)&lt;Constants!$B$15,ABS(MIN('Signal Verification1'!AG952:AG1152)-'Signal Verification1'!AG1152)&lt;Constants!$B$15),2,IF(D1152&gt;0,1,0)),IF(D1152&gt;0,1,0))),IF(D1152&gt;0,1,0))</f>
        <v>0</v>
      </c>
      <c r="D1152">
        <f>IF(C1151=2,ROUND(5*1000/Constants!$B$11,0),IF(D1151&gt;0,D1151-1,0))</f>
        <v>0</v>
      </c>
      <c r="E1152">
        <f>IF(COUNTIF($D$3:D1152,2)&gt;(Constants!$B$16*(1000/150)),2,0)</f>
        <v>0</v>
      </c>
      <c r="F1152">
        <f t="shared" si="17"/>
        <v>0</v>
      </c>
      <c r="G1152">
        <f>IF(ABS('Signal Verification0'!AT1152-'Signal Verification1'!AT1152)&gt;Constants!$B$17,2,IF(H1152&gt;0,1,0))</f>
        <v>0</v>
      </c>
      <c r="H1152">
        <f>IF(G1151=2,ROUND(Constants!$B$18*(1000/150),0),IF(H1151&gt;0,H1151-1,0))</f>
        <v>0</v>
      </c>
    </row>
    <row r="1153" spans="1:8">
      <c r="A1153">
        <v>1150</v>
      </c>
      <c r="B1153">
        <f>IF(SIGN('Signal Verification0'!AQ1153)=SIGN('Signal Verification1'!AQ1153),IF(COUNTIF(B1146:B1152,2)&gt;0,1,0),2)</f>
        <v>0</v>
      </c>
      <c r="C1153">
        <f>IF(AND(ABS('Signal Verification0'!AG1153)&gt;0,ABS('Signal Verification1'!AG1153)&gt;0),IF('Signal Verification0'!AG1153&gt;'Signal Verification1'!AG1153,IF(ABS('Signal Verification0'!AG1152)-ABS('Signal Verification1'!AG1153)&gt;Constants!$B$14,IF(AND(ABS(MAX('Signal Verification0'!AG953:AG1153)-'Signal Verification0'!AG1153)&lt;Constants!$B$15,ABS(MIN('Signal Verification0'!AG953:AG1153)-'Signal Verification0'!AG1153)&lt;Constants!$B$15),2,IF(D1153&gt;0,1,0)),IF(D1153&gt;0,1,0)),IF(ABS('Signal Verification1'!AG1152)-ABS('Signal Verification0'!AG1153)&gt;Constants!$B$14,IF(AND(ABS(MAX('Signal Verification1'!AG953:AG1153)-'Signal Verification1'!AG1153)&lt;Constants!$B$15,ABS(MIN('Signal Verification1'!AG953:AG1153)-'Signal Verification1'!AG1153)&lt;Constants!$B$15),2,IF(D1153&gt;0,1,0)),IF(D1153&gt;0,1,0))),IF(D1153&gt;0,1,0))</f>
        <v>0</v>
      </c>
      <c r="D1153">
        <f>IF(C1152=2,ROUND(5*1000/Constants!$B$11,0),IF(D1152&gt;0,D1152-1,0))</f>
        <v>0</v>
      </c>
      <c r="E1153">
        <f>IF(COUNTIF($D$3:D1153,2)&gt;(Constants!$B$16*(1000/150)),2,0)</f>
        <v>0</v>
      </c>
      <c r="F1153">
        <f t="shared" si="17"/>
        <v>0</v>
      </c>
      <c r="G1153">
        <f>IF(ABS('Signal Verification0'!AT1153-'Signal Verification1'!AT1153)&gt;Constants!$B$17,2,IF(H1153&gt;0,1,0))</f>
        <v>0</v>
      </c>
      <c r="H1153">
        <f>IF(G1152=2,ROUND(Constants!$B$18*(1000/150),0),IF(H1152&gt;0,H1152-1,0))</f>
        <v>0</v>
      </c>
    </row>
    <row r="1154" spans="1:8">
      <c r="A1154">
        <v>1151</v>
      </c>
      <c r="B1154">
        <f>IF(SIGN('Signal Verification0'!AQ1154)=SIGN('Signal Verification1'!AQ1154),IF(COUNTIF(B1147:B1153,2)&gt;0,1,0),2)</f>
        <v>0</v>
      </c>
      <c r="C1154">
        <f>IF(AND(ABS('Signal Verification0'!AG1154)&gt;0,ABS('Signal Verification1'!AG1154)&gt;0),IF('Signal Verification0'!AG1154&gt;'Signal Verification1'!AG1154,IF(ABS('Signal Verification0'!AG1153)-ABS('Signal Verification1'!AG1154)&gt;Constants!$B$14,IF(AND(ABS(MAX('Signal Verification0'!AG954:AG1154)-'Signal Verification0'!AG1154)&lt;Constants!$B$15,ABS(MIN('Signal Verification0'!AG954:AG1154)-'Signal Verification0'!AG1154)&lt;Constants!$B$15),2,IF(D1154&gt;0,1,0)),IF(D1154&gt;0,1,0)),IF(ABS('Signal Verification1'!AG1153)-ABS('Signal Verification0'!AG1154)&gt;Constants!$B$14,IF(AND(ABS(MAX('Signal Verification1'!AG954:AG1154)-'Signal Verification1'!AG1154)&lt;Constants!$B$15,ABS(MIN('Signal Verification1'!AG954:AG1154)-'Signal Verification1'!AG1154)&lt;Constants!$B$15),2,IF(D1154&gt;0,1,0)),IF(D1154&gt;0,1,0))),IF(D1154&gt;0,1,0))</f>
        <v>0</v>
      </c>
      <c r="D1154">
        <f>IF(C1153=2,ROUND(5*1000/Constants!$B$11,0),IF(D1153&gt;0,D1153-1,0))</f>
        <v>0</v>
      </c>
      <c r="E1154">
        <f>IF(COUNTIF($D$3:D1154,2)&gt;(Constants!$B$16*(1000/150)),2,0)</f>
        <v>0</v>
      </c>
      <c r="F1154">
        <f t="shared" si="17"/>
        <v>0</v>
      </c>
      <c r="G1154">
        <f>IF(ABS('Signal Verification0'!AT1154-'Signal Verification1'!AT1154)&gt;Constants!$B$17,2,IF(H1154&gt;0,1,0))</f>
        <v>0</v>
      </c>
      <c r="H1154">
        <f>IF(G1153=2,ROUND(Constants!$B$18*(1000/150),0),IF(H1153&gt;0,H1153-1,0))</f>
        <v>0</v>
      </c>
    </row>
    <row r="1155" spans="1:8">
      <c r="A1155">
        <v>1152</v>
      </c>
      <c r="B1155">
        <f>IF(SIGN('Signal Verification0'!AQ1155)=SIGN('Signal Verification1'!AQ1155),IF(COUNTIF(B1148:B1154,2)&gt;0,1,0),2)</f>
        <v>0</v>
      </c>
      <c r="C1155">
        <f>IF(AND(ABS('Signal Verification0'!AG1155)&gt;0,ABS('Signal Verification1'!AG1155)&gt;0),IF('Signal Verification0'!AG1155&gt;'Signal Verification1'!AG1155,IF(ABS('Signal Verification0'!AG1154)-ABS('Signal Verification1'!AG1155)&gt;Constants!$B$14,IF(AND(ABS(MAX('Signal Verification0'!AG955:AG1155)-'Signal Verification0'!AG1155)&lt;Constants!$B$15,ABS(MIN('Signal Verification0'!AG955:AG1155)-'Signal Verification0'!AG1155)&lt;Constants!$B$15),2,IF(D1155&gt;0,1,0)),IF(D1155&gt;0,1,0)),IF(ABS('Signal Verification1'!AG1154)-ABS('Signal Verification0'!AG1155)&gt;Constants!$B$14,IF(AND(ABS(MAX('Signal Verification1'!AG955:AG1155)-'Signal Verification1'!AG1155)&lt;Constants!$B$15,ABS(MIN('Signal Verification1'!AG955:AG1155)-'Signal Verification1'!AG1155)&lt;Constants!$B$15),2,IF(D1155&gt;0,1,0)),IF(D1155&gt;0,1,0))),IF(D1155&gt;0,1,0))</f>
        <v>0</v>
      </c>
      <c r="D1155">
        <f>IF(C1154=2,ROUND(5*1000/Constants!$B$11,0),IF(D1154&gt;0,D1154-1,0))</f>
        <v>0</v>
      </c>
      <c r="E1155">
        <f>IF(COUNTIF($D$3:D1155,2)&gt;(Constants!$B$16*(1000/150)),2,0)</f>
        <v>0</v>
      </c>
      <c r="F1155">
        <f t="shared" si="17"/>
        <v>0</v>
      </c>
      <c r="G1155">
        <f>IF(ABS('Signal Verification0'!AT1155-'Signal Verification1'!AT1155)&gt;Constants!$B$17,2,IF(H1155&gt;0,1,0))</f>
        <v>0</v>
      </c>
      <c r="H1155">
        <f>IF(G1154=2,ROUND(Constants!$B$18*(1000/150),0),IF(H1154&gt;0,H1154-1,0))</f>
        <v>0</v>
      </c>
    </row>
    <row r="1156" spans="1:8">
      <c r="A1156">
        <v>1153</v>
      </c>
      <c r="B1156">
        <f>IF(SIGN('Signal Verification0'!AQ1156)=SIGN('Signal Verification1'!AQ1156),IF(COUNTIF(B1149:B1155,2)&gt;0,1,0),2)</f>
        <v>0</v>
      </c>
      <c r="C1156">
        <f>IF(AND(ABS('Signal Verification0'!AG1156)&gt;0,ABS('Signal Verification1'!AG1156)&gt;0),IF('Signal Verification0'!AG1156&gt;'Signal Verification1'!AG1156,IF(ABS('Signal Verification0'!AG1155)-ABS('Signal Verification1'!AG1156)&gt;Constants!$B$14,IF(AND(ABS(MAX('Signal Verification0'!AG956:AG1156)-'Signal Verification0'!AG1156)&lt;Constants!$B$15,ABS(MIN('Signal Verification0'!AG956:AG1156)-'Signal Verification0'!AG1156)&lt;Constants!$B$15),2,IF(D1156&gt;0,1,0)),IF(D1156&gt;0,1,0)),IF(ABS('Signal Verification1'!AG1155)-ABS('Signal Verification0'!AG1156)&gt;Constants!$B$14,IF(AND(ABS(MAX('Signal Verification1'!AG956:AG1156)-'Signal Verification1'!AG1156)&lt;Constants!$B$15,ABS(MIN('Signal Verification1'!AG956:AG1156)-'Signal Verification1'!AG1156)&lt;Constants!$B$15),2,IF(D1156&gt;0,1,0)),IF(D1156&gt;0,1,0))),IF(D1156&gt;0,1,0))</f>
        <v>0</v>
      </c>
      <c r="D1156">
        <f>IF(C1155=2,ROUND(5*1000/Constants!$B$11,0),IF(D1155&gt;0,D1155-1,0))</f>
        <v>0</v>
      </c>
      <c r="E1156">
        <f>IF(COUNTIF($D$3:D1156,2)&gt;(Constants!$B$16*(1000/150)),2,0)</f>
        <v>0</v>
      </c>
      <c r="F1156">
        <f t="shared" si="17"/>
        <v>0</v>
      </c>
      <c r="G1156">
        <f>IF(ABS('Signal Verification0'!AT1156-'Signal Verification1'!AT1156)&gt;Constants!$B$17,2,IF(H1156&gt;0,1,0))</f>
        <v>0</v>
      </c>
      <c r="H1156">
        <f>IF(G1155=2,ROUND(Constants!$B$18*(1000/150),0),IF(H1155&gt;0,H1155-1,0))</f>
        <v>0</v>
      </c>
    </row>
    <row r="1157" spans="1:8">
      <c r="A1157">
        <v>1154</v>
      </c>
      <c r="B1157">
        <f>IF(SIGN('Signal Verification0'!AQ1157)=SIGN('Signal Verification1'!AQ1157),IF(COUNTIF(B1150:B1156,2)&gt;0,1,0),2)</f>
        <v>0</v>
      </c>
      <c r="C1157">
        <f>IF(AND(ABS('Signal Verification0'!AG1157)&gt;0,ABS('Signal Verification1'!AG1157)&gt;0),IF('Signal Verification0'!AG1157&gt;'Signal Verification1'!AG1157,IF(ABS('Signal Verification0'!AG1156)-ABS('Signal Verification1'!AG1157)&gt;Constants!$B$14,IF(AND(ABS(MAX('Signal Verification0'!AG957:AG1157)-'Signal Verification0'!AG1157)&lt;Constants!$B$15,ABS(MIN('Signal Verification0'!AG957:AG1157)-'Signal Verification0'!AG1157)&lt;Constants!$B$15),2,IF(D1157&gt;0,1,0)),IF(D1157&gt;0,1,0)),IF(ABS('Signal Verification1'!AG1156)-ABS('Signal Verification0'!AG1157)&gt;Constants!$B$14,IF(AND(ABS(MAX('Signal Verification1'!AG957:AG1157)-'Signal Verification1'!AG1157)&lt;Constants!$B$15,ABS(MIN('Signal Verification1'!AG957:AG1157)-'Signal Verification1'!AG1157)&lt;Constants!$B$15),2,IF(D1157&gt;0,1,0)),IF(D1157&gt;0,1,0))),IF(D1157&gt;0,1,0))</f>
        <v>0</v>
      </c>
      <c r="D1157">
        <f>IF(C1156=2,ROUND(5*1000/Constants!$B$11,0),IF(D1156&gt;0,D1156-1,0))</f>
        <v>0</v>
      </c>
      <c r="E1157">
        <f>IF(COUNTIF($D$3:D1157,2)&gt;(Constants!$B$16*(1000/150)),2,0)</f>
        <v>0</v>
      </c>
      <c r="F1157">
        <f t="shared" ref="F1157:F1220" si="18">IF(OR(F1156=2,E1157=2),2,0)</f>
        <v>0</v>
      </c>
      <c r="G1157">
        <f>IF(ABS('Signal Verification0'!AT1157-'Signal Verification1'!AT1157)&gt;Constants!$B$17,2,IF(H1157&gt;0,1,0))</f>
        <v>0</v>
      </c>
      <c r="H1157">
        <f>IF(G1156=2,ROUND(Constants!$B$18*(1000/150),0),IF(H1156&gt;0,H1156-1,0))</f>
        <v>0</v>
      </c>
    </row>
    <row r="1158" spans="1:8">
      <c r="A1158">
        <v>1155</v>
      </c>
      <c r="B1158">
        <f>IF(SIGN('Signal Verification0'!AQ1158)=SIGN('Signal Verification1'!AQ1158),IF(COUNTIF(B1151:B1157,2)&gt;0,1,0),2)</f>
        <v>0</v>
      </c>
      <c r="C1158">
        <f>IF(AND(ABS('Signal Verification0'!AG1158)&gt;0,ABS('Signal Verification1'!AG1158)&gt;0),IF('Signal Verification0'!AG1158&gt;'Signal Verification1'!AG1158,IF(ABS('Signal Verification0'!AG1157)-ABS('Signal Verification1'!AG1158)&gt;Constants!$B$14,IF(AND(ABS(MAX('Signal Verification0'!AG958:AG1158)-'Signal Verification0'!AG1158)&lt;Constants!$B$15,ABS(MIN('Signal Verification0'!AG958:AG1158)-'Signal Verification0'!AG1158)&lt;Constants!$B$15),2,IF(D1158&gt;0,1,0)),IF(D1158&gt;0,1,0)),IF(ABS('Signal Verification1'!AG1157)-ABS('Signal Verification0'!AG1158)&gt;Constants!$B$14,IF(AND(ABS(MAX('Signal Verification1'!AG958:AG1158)-'Signal Verification1'!AG1158)&lt;Constants!$B$15,ABS(MIN('Signal Verification1'!AG958:AG1158)-'Signal Verification1'!AG1158)&lt;Constants!$B$15),2,IF(D1158&gt;0,1,0)),IF(D1158&gt;0,1,0))),IF(D1158&gt;0,1,0))</f>
        <v>0</v>
      </c>
      <c r="D1158">
        <f>IF(C1157=2,ROUND(5*1000/Constants!$B$11,0),IF(D1157&gt;0,D1157-1,0))</f>
        <v>0</v>
      </c>
      <c r="E1158">
        <f>IF(COUNTIF($D$3:D1158,2)&gt;(Constants!$B$16*(1000/150)),2,0)</f>
        <v>0</v>
      </c>
      <c r="F1158">
        <f t="shared" si="18"/>
        <v>0</v>
      </c>
      <c r="G1158">
        <f>IF(ABS('Signal Verification0'!AT1158-'Signal Verification1'!AT1158)&gt;Constants!$B$17,2,IF(H1158&gt;0,1,0))</f>
        <v>0</v>
      </c>
      <c r="H1158">
        <f>IF(G1157=2,ROUND(Constants!$B$18*(1000/150),0),IF(H1157&gt;0,H1157-1,0))</f>
        <v>0</v>
      </c>
    </row>
    <row r="1159" spans="1:8">
      <c r="A1159">
        <v>1156</v>
      </c>
      <c r="B1159">
        <f>IF(SIGN('Signal Verification0'!AQ1159)=SIGN('Signal Verification1'!AQ1159),IF(COUNTIF(B1152:B1158,2)&gt;0,1,0),2)</f>
        <v>0</v>
      </c>
      <c r="C1159">
        <f>IF(AND(ABS('Signal Verification0'!AG1159)&gt;0,ABS('Signal Verification1'!AG1159)&gt;0),IF('Signal Verification0'!AG1159&gt;'Signal Verification1'!AG1159,IF(ABS('Signal Verification0'!AG1158)-ABS('Signal Verification1'!AG1159)&gt;Constants!$B$14,IF(AND(ABS(MAX('Signal Verification0'!AG959:AG1159)-'Signal Verification0'!AG1159)&lt;Constants!$B$15,ABS(MIN('Signal Verification0'!AG959:AG1159)-'Signal Verification0'!AG1159)&lt;Constants!$B$15),2,IF(D1159&gt;0,1,0)),IF(D1159&gt;0,1,0)),IF(ABS('Signal Verification1'!AG1158)-ABS('Signal Verification0'!AG1159)&gt;Constants!$B$14,IF(AND(ABS(MAX('Signal Verification1'!AG959:AG1159)-'Signal Verification1'!AG1159)&lt;Constants!$B$15,ABS(MIN('Signal Verification1'!AG959:AG1159)-'Signal Verification1'!AG1159)&lt;Constants!$B$15),2,IF(D1159&gt;0,1,0)),IF(D1159&gt;0,1,0))),IF(D1159&gt;0,1,0))</f>
        <v>0</v>
      </c>
      <c r="D1159">
        <f>IF(C1158=2,ROUND(5*1000/Constants!$B$11,0),IF(D1158&gt;0,D1158-1,0))</f>
        <v>0</v>
      </c>
      <c r="E1159">
        <f>IF(COUNTIF($D$3:D1159,2)&gt;(Constants!$B$16*(1000/150)),2,0)</f>
        <v>0</v>
      </c>
      <c r="F1159">
        <f t="shared" si="18"/>
        <v>0</v>
      </c>
      <c r="G1159">
        <f>IF(ABS('Signal Verification0'!AT1159-'Signal Verification1'!AT1159)&gt;Constants!$B$17,2,IF(H1159&gt;0,1,0))</f>
        <v>0</v>
      </c>
      <c r="H1159">
        <f>IF(G1158=2,ROUND(Constants!$B$18*(1000/150),0),IF(H1158&gt;0,H1158-1,0))</f>
        <v>0</v>
      </c>
    </row>
    <row r="1160" spans="1:8">
      <c r="A1160">
        <v>1157</v>
      </c>
      <c r="B1160">
        <f>IF(SIGN('Signal Verification0'!AQ1160)=SIGN('Signal Verification1'!AQ1160),IF(COUNTIF(B1153:B1159,2)&gt;0,1,0),2)</f>
        <v>0</v>
      </c>
      <c r="C1160">
        <f>IF(AND(ABS('Signal Verification0'!AG1160)&gt;0,ABS('Signal Verification1'!AG1160)&gt;0),IF('Signal Verification0'!AG1160&gt;'Signal Verification1'!AG1160,IF(ABS('Signal Verification0'!AG1159)-ABS('Signal Verification1'!AG1160)&gt;Constants!$B$14,IF(AND(ABS(MAX('Signal Verification0'!AG960:AG1160)-'Signal Verification0'!AG1160)&lt;Constants!$B$15,ABS(MIN('Signal Verification0'!AG960:AG1160)-'Signal Verification0'!AG1160)&lt;Constants!$B$15),2,IF(D1160&gt;0,1,0)),IF(D1160&gt;0,1,0)),IF(ABS('Signal Verification1'!AG1159)-ABS('Signal Verification0'!AG1160)&gt;Constants!$B$14,IF(AND(ABS(MAX('Signal Verification1'!AG960:AG1160)-'Signal Verification1'!AG1160)&lt;Constants!$B$15,ABS(MIN('Signal Verification1'!AG960:AG1160)-'Signal Verification1'!AG1160)&lt;Constants!$B$15),2,IF(D1160&gt;0,1,0)),IF(D1160&gt;0,1,0))),IF(D1160&gt;0,1,0))</f>
        <v>0</v>
      </c>
      <c r="D1160">
        <f>IF(C1159=2,ROUND(5*1000/Constants!$B$11,0),IF(D1159&gt;0,D1159-1,0))</f>
        <v>0</v>
      </c>
      <c r="E1160">
        <f>IF(COUNTIF($D$3:D1160,2)&gt;(Constants!$B$16*(1000/150)),2,0)</f>
        <v>0</v>
      </c>
      <c r="F1160">
        <f t="shared" si="18"/>
        <v>0</v>
      </c>
      <c r="G1160">
        <f>IF(ABS('Signal Verification0'!AT1160-'Signal Verification1'!AT1160)&gt;Constants!$B$17,2,IF(H1160&gt;0,1,0))</f>
        <v>0</v>
      </c>
      <c r="H1160">
        <f>IF(G1159=2,ROUND(Constants!$B$18*(1000/150),0),IF(H1159&gt;0,H1159-1,0))</f>
        <v>0</v>
      </c>
    </row>
    <row r="1161" spans="1:8">
      <c r="A1161">
        <v>1158</v>
      </c>
      <c r="B1161">
        <f>IF(SIGN('Signal Verification0'!AQ1161)=SIGN('Signal Verification1'!AQ1161),IF(COUNTIF(B1154:B1160,2)&gt;0,1,0),2)</f>
        <v>0</v>
      </c>
      <c r="C1161">
        <f>IF(AND(ABS('Signal Verification0'!AG1161)&gt;0,ABS('Signal Verification1'!AG1161)&gt;0),IF('Signal Verification0'!AG1161&gt;'Signal Verification1'!AG1161,IF(ABS('Signal Verification0'!AG1160)-ABS('Signal Verification1'!AG1161)&gt;Constants!$B$14,IF(AND(ABS(MAX('Signal Verification0'!AG961:AG1161)-'Signal Verification0'!AG1161)&lt;Constants!$B$15,ABS(MIN('Signal Verification0'!AG961:AG1161)-'Signal Verification0'!AG1161)&lt;Constants!$B$15),2,IF(D1161&gt;0,1,0)),IF(D1161&gt;0,1,0)),IF(ABS('Signal Verification1'!AG1160)-ABS('Signal Verification0'!AG1161)&gt;Constants!$B$14,IF(AND(ABS(MAX('Signal Verification1'!AG961:AG1161)-'Signal Verification1'!AG1161)&lt;Constants!$B$15,ABS(MIN('Signal Verification1'!AG961:AG1161)-'Signal Verification1'!AG1161)&lt;Constants!$B$15),2,IF(D1161&gt;0,1,0)),IF(D1161&gt;0,1,0))),IF(D1161&gt;0,1,0))</f>
        <v>0</v>
      </c>
      <c r="D1161">
        <f>IF(C1160=2,ROUND(5*1000/Constants!$B$11,0),IF(D1160&gt;0,D1160-1,0))</f>
        <v>0</v>
      </c>
      <c r="E1161">
        <f>IF(COUNTIF($D$3:D1161,2)&gt;(Constants!$B$16*(1000/150)),2,0)</f>
        <v>0</v>
      </c>
      <c r="F1161">
        <f t="shared" si="18"/>
        <v>0</v>
      </c>
      <c r="G1161">
        <f>IF(ABS('Signal Verification0'!AT1161-'Signal Verification1'!AT1161)&gt;Constants!$B$17,2,IF(H1161&gt;0,1,0))</f>
        <v>0</v>
      </c>
      <c r="H1161">
        <f>IF(G1160=2,ROUND(Constants!$B$18*(1000/150),0),IF(H1160&gt;0,H1160-1,0))</f>
        <v>0</v>
      </c>
    </row>
    <row r="1162" spans="1:8">
      <c r="A1162">
        <v>1159</v>
      </c>
      <c r="B1162">
        <f>IF(SIGN('Signal Verification0'!AQ1162)=SIGN('Signal Verification1'!AQ1162),IF(COUNTIF(B1155:B1161,2)&gt;0,1,0),2)</f>
        <v>0</v>
      </c>
      <c r="C1162">
        <f>IF(AND(ABS('Signal Verification0'!AG1162)&gt;0,ABS('Signal Verification1'!AG1162)&gt;0),IF('Signal Verification0'!AG1162&gt;'Signal Verification1'!AG1162,IF(ABS('Signal Verification0'!AG1161)-ABS('Signal Verification1'!AG1162)&gt;Constants!$B$14,IF(AND(ABS(MAX('Signal Verification0'!AG962:AG1162)-'Signal Verification0'!AG1162)&lt;Constants!$B$15,ABS(MIN('Signal Verification0'!AG962:AG1162)-'Signal Verification0'!AG1162)&lt;Constants!$B$15),2,IF(D1162&gt;0,1,0)),IF(D1162&gt;0,1,0)),IF(ABS('Signal Verification1'!AG1161)-ABS('Signal Verification0'!AG1162)&gt;Constants!$B$14,IF(AND(ABS(MAX('Signal Verification1'!AG962:AG1162)-'Signal Verification1'!AG1162)&lt;Constants!$B$15,ABS(MIN('Signal Verification1'!AG962:AG1162)-'Signal Verification1'!AG1162)&lt;Constants!$B$15),2,IF(D1162&gt;0,1,0)),IF(D1162&gt;0,1,0))),IF(D1162&gt;0,1,0))</f>
        <v>0</v>
      </c>
      <c r="D1162">
        <f>IF(C1161=2,ROUND(5*1000/Constants!$B$11,0),IF(D1161&gt;0,D1161-1,0))</f>
        <v>0</v>
      </c>
      <c r="E1162">
        <f>IF(COUNTIF($D$3:D1162,2)&gt;(Constants!$B$16*(1000/150)),2,0)</f>
        <v>0</v>
      </c>
      <c r="F1162">
        <f t="shared" si="18"/>
        <v>0</v>
      </c>
      <c r="G1162">
        <f>IF(ABS('Signal Verification0'!AT1162-'Signal Verification1'!AT1162)&gt;Constants!$B$17,2,IF(H1162&gt;0,1,0))</f>
        <v>0</v>
      </c>
      <c r="H1162">
        <f>IF(G1161=2,ROUND(Constants!$B$18*(1000/150),0),IF(H1161&gt;0,H1161-1,0))</f>
        <v>0</v>
      </c>
    </row>
    <row r="1163" spans="1:8">
      <c r="A1163">
        <v>1160</v>
      </c>
      <c r="B1163">
        <f>IF(SIGN('Signal Verification0'!AQ1163)=SIGN('Signal Verification1'!AQ1163),IF(COUNTIF(B1156:B1162,2)&gt;0,1,0),2)</f>
        <v>0</v>
      </c>
      <c r="C1163">
        <f>IF(AND(ABS('Signal Verification0'!AG1163)&gt;0,ABS('Signal Verification1'!AG1163)&gt;0),IF('Signal Verification0'!AG1163&gt;'Signal Verification1'!AG1163,IF(ABS('Signal Verification0'!AG1162)-ABS('Signal Verification1'!AG1163)&gt;Constants!$B$14,IF(AND(ABS(MAX('Signal Verification0'!AG963:AG1163)-'Signal Verification0'!AG1163)&lt;Constants!$B$15,ABS(MIN('Signal Verification0'!AG963:AG1163)-'Signal Verification0'!AG1163)&lt;Constants!$B$15),2,IF(D1163&gt;0,1,0)),IF(D1163&gt;0,1,0)),IF(ABS('Signal Verification1'!AG1162)-ABS('Signal Verification0'!AG1163)&gt;Constants!$B$14,IF(AND(ABS(MAX('Signal Verification1'!AG963:AG1163)-'Signal Verification1'!AG1163)&lt;Constants!$B$15,ABS(MIN('Signal Verification1'!AG963:AG1163)-'Signal Verification1'!AG1163)&lt;Constants!$B$15),2,IF(D1163&gt;0,1,0)),IF(D1163&gt;0,1,0))),IF(D1163&gt;0,1,0))</f>
        <v>0</v>
      </c>
      <c r="D1163">
        <f>IF(C1162=2,ROUND(5*1000/Constants!$B$11,0),IF(D1162&gt;0,D1162-1,0))</f>
        <v>0</v>
      </c>
      <c r="E1163">
        <f>IF(COUNTIF($D$3:D1163,2)&gt;(Constants!$B$16*(1000/150)),2,0)</f>
        <v>0</v>
      </c>
      <c r="F1163">
        <f t="shared" si="18"/>
        <v>0</v>
      </c>
      <c r="G1163">
        <f>IF(ABS('Signal Verification0'!AT1163-'Signal Verification1'!AT1163)&gt;Constants!$B$17,2,IF(H1163&gt;0,1,0))</f>
        <v>0</v>
      </c>
      <c r="H1163">
        <f>IF(G1162=2,ROUND(Constants!$B$18*(1000/150),0),IF(H1162&gt;0,H1162-1,0))</f>
        <v>0</v>
      </c>
    </row>
    <row r="1164" spans="1:8">
      <c r="A1164">
        <v>1161</v>
      </c>
      <c r="B1164">
        <f>IF(SIGN('Signal Verification0'!AQ1164)=SIGN('Signal Verification1'!AQ1164),IF(COUNTIF(B1157:B1163,2)&gt;0,1,0),2)</f>
        <v>0</v>
      </c>
      <c r="C1164">
        <f>IF(AND(ABS('Signal Verification0'!AG1164)&gt;0,ABS('Signal Verification1'!AG1164)&gt;0),IF('Signal Verification0'!AG1164&gt;'Signal Verification1'!AG1164,IF(ABS('Signal Verification0'!AG1163)-ABS('Signal Verification1'!AG1164)&gt;Constants!$B$14,IF(AND(ABS(MAX('Signal Verification0'!AG964:AG1164)-'Signal Verification0'!AG1164)&lt;Constants!$B$15,ABS(MIN('Signal Verification0'!AG964:AG1164)-'Signal Verification0'!AG1164)&lt;Constants!$B$15),2,IF(D1164&gt;0,1,0)),IF(D1164&gt;0,1,0)),IF(ABS('Signal Verification1'!AG1163)-ABS('Signal Verification0'!AG1164)&gt;Constants!$B$14,IF(AND(ABS(MAX('Signal Verification1'!AG964:AG1164)-'Signal Verification1'!AG1164)&lt;Constants!$B$15,ABS(MIN('Signal Verification1'!AG964:AG1164)-'Signal Verification1'!AG1164)&lt;Constants!$B$15),2,IF(D1164&gt;0,1,0)),IF(D1164&gt;0,1,0))),IF(D1164&gt;0,1,0))</f>
        <v>0</v>
      </c>
      <c r="D1164">
        <f>IF(C1163=2,ROUND(5*1000/Constants!$B$11,0),IF(D1163&gt;0,D1163-1,0))</f>
        <v>0</v>
      </c>
      <c r="E1164">
        <f>IF(COUNTIF($D$3:D1164,2)&gt;(Constants!$B$16*(1000/150)),2,0)</f>
        <v>0</v>
      </c>
      <c r="F1164">
        <f t="shared" si="18"/>
        <v>0</v>
      </c>
      <c r="G1164">
        <f>IF(ABS('Signal Verification0'!AT1164-'Signal Verification1'!AT1164)&gt;Constants!$B$17,2,IF(H1164&gt;0,1,0))</f>
        <v>0</v>
      </c>
      <c r="H1164">
        <f>IF(G1163=2,ROUND(Constants!$B$18*(1000/150),0),IF(H1163&gt;0,H1163-1,0))</f>
        <v>0</v>
      </c>
    </row>
    <row r="1165" spans="1:8">
      <c r="A1165">
        <v>1162</v>
      </c>
      <c r="B1165">
        <f>IF(SIGN('Signal Verification0'!AQ1165)=SIGN('Signal Verification1'!AQ1165),IF(COUNTIF(B1158:B1164,2)&gt;0,1,0),2)</f>
        <v>0</v>
      </c>
      <c r="C1165">
        <f>IF(AND(ABS('Signal Verification0'!AG1165)&gt;0,ABS('Signal Verification1'!AG1165)&gt;0),IF('Signal Verification0'!AG1165&gt;'Signal Verification1'!AG1165,IF(ABS('Signal Verification0'!AG1164)-ABS('Signal Verification1'!AG1165)&gt;Constants!$B$14,IF(AND(ABS(MAX('Signal Verification0'!AG965:AG1165)-'Signal Verification0'!AG1165)&lt;Constants!$B$15,ABS(MIN('Signal Verification0'!AG965:AG1165)-'Signal Verification0'!AG1165)&lt;Constants!$B$15),2,IF(D1165&gt;0,1,0)),IF(D1165&gt;0,1,0)),IF(ABS('Signal Verification1'!AG1164)-ABS('Signal Verification0'!AG1165)&gt;Constants!$B$14,IF(AND(ABS(MAX('Signal Verification1'!AG965:AG1165)-'Signal Verification1'!AG1165)&lt;Constants!$B$15,ABS(MIN('Signal Verification1'!AG965:AG1165)-'Signal Verification1'!AG1165)&lt;Constants!$B$15),2,IF(D1165&gt;0,1,0)),IF(D1165&gt;0,1,0))),IF(D1165&gt;0,1,0))</f>
        <v>0</v>
      </c>
      <c r="D1165">
        <f>IF(C1164=2,ROUND(5*1000/Constants!$B$11,0),IF(D1164&gt;0,D1164-1,0))</f>
        <v>0</v>
      </c>
      <c r="E1165">
        <f>IF(COUNTIF($D$3:D1165,2)&gt;(Constants!$B$16*(1000/150)),2,0)</f>
        <v>0</v>
      </c>
      <c r="F1165">
        <f t="shared" si="18"/>
        <v>0</v>
      </c>
      <c r="G1165">
        <f>IF(ABS('Signal Verification0'!AT1165-'Signal Verification1'!AT1165)&gt;Constants!$B$17,2,IF(H1165&gt;0,1,0))</f>
        <v>0</v>
      </c>
      <c r="H1165">
        <f>IF(G1164=2,ROUND(Constants!$B$18*(1000/150),0),IF(H1164&gt;0,H1164-1,0))</f>
        <v>0</v>
      </c>
    </row>
    <row r="1166" spans="1:8">
      <c r="A1166">
        <v>1163</v>
      </c>
      <c r="B1166">
        <f>IF(SIGN('Signal Verification0'!AQ1166)=SIGN('Signal Verification1'!AQ1166),IF(COUNTIF(B1159:B1165,2)&gt;0,1,0),2)</f>
        <v>0</v>
      </c>
      <c r="C1166">
        <f>IF(AND(ABS('Signal Verification0'!AG1166)&gt;0,ABS('Signal Verification1'!AG1166)&gt;0),IF('Signal Verification0'!AG1166&gt;'Signal Verification1'!AG1166,IF(ABS('Signal Verification0'!AG1165)-ABS('Signal Verification1'!AG1166)&gt;Constants!$B$14,IF(AND(ABS(MAX('Signal Verification0'!AG966:AG1166)-'Signal Verification0'!AG1166)&lt;Constants!$B$15,ABS(MIN('Signal Verification0'!AG966:AG1166)-'Signal Verification0'!AG1166)&lt;Constants!$B$15),2,IF(D1166&gt;0,1,0)),IF(D1166&gt;0,1,0)),IF(ABS('Signal Verification1'!AG1165)-ABS('Signal Verification0'!AG1166)&gt;Constants!$B$14,IF(AND(ABS(MAX('Signal Verification1'!AG966:AG1166)-'Signal Verification1'!AG1166)&lt;Constants!$B$15,ABS(MIN('Signal Verification1'!AG966:AG1166)-'Signal Verification1'!AG1166)&lt;Constants!$B$15),2,IF(D1166&gt;0,1,0)),IF(D1166&gt;0,1,0))),IF(D1166&gt;0,1,0))</f>
        <v>0</v>
      </c>
      <c r="D1166">
        <f>IF(C1165=2,ROUND(5*1000/Constants!$B$11,0),IF(D1165&gt;0,D1165-1,0))</f>
        <v>0</v>
      </c>
      <c r="E1166">
        <f>IF(COUNTIF($D$3:D1166,2)&gt;(Constants!$B$16*(1000/150)),2,0)</f>
        <v>0</v>
      </c>
      <c r="F1166">
        <f t="shared" si="18"/>
        <v>0</v>
      </c>
      <c r="G1166">
        <f>IF(ABS('Signal Verification0'!AT1166-'Signal Verification1'!AT1166)&gt;Constants!$B$17,2,IF(H1166&gt;0,1,0))</f>
        <v>0</v>
      </c>
      <c r="H1166">
        <f>IF(G1165=2,ROUND(Constants!$B$18*(1000/150),0),IF(H1165&gt;0,H1165-1,0))</f>
        <v>0</v>
      </c>
    </row>
    <row r="1167" spans="1:8">
      <c r="A1167">
        <v>1164</v>
      </c>
      <c r="B1167">
        <f>IF(SIGN('Signal Verification0'!AQ1167)=SIGN('Signal Verification1'!AQ1167),IF(COUNTIF(B1160:B1166,2)&gt;0,1,0),2)</f>
        <v>0</v>
      </c>
      <c r="C1167">
        <f>IF(AND(ABS('Signal Verification0'!AG1167)&gt;0,ABS('Signal Verification1'!AG1167)&gt;0),IF('Signal Verification0'!AG1167&gt;'Signal Verification1'!AG1167,IF(ABS('Signal Verification0'!AG1166)-ABS('Signal Verification1'!AG1167)&gt;Constants!$B$14,IF(AND(ABS(MAX('Signal Verification0'!AG967:AG1167)-'Signal Verification0'!AG1167)&lt;Constants!$B$15,ABS(MIN('Signal Verification0'!AG967:AG1167)-'Signal Verification0'!AG1167)&lt;Constants!$B$15),2,IF(D1167&gt;0,1,0)),IF(D1167&gt;0,1,0)),IF(ABS('Signal Verification1'!AG1166)-ABS('Signal Verification0'!AG1167)&gt;Constants!$B$14,IF(AND(ABS(MAX('Signal Verification1'!AG967:AG1167)-'Signal Verification1'!AG1167)&lt;Constants!$B$15,ABS(MIN('Signal Verification1'!AG967:AG1167)-'Signal Verification1'!AG1167)&lt;Constants!$B$15),2,IF(D1167&gt;0,1,0)),IF(D1167&gt;0,1,0))),IF(D1167&gt;0,1,0))</f>
        <v>0</v>
      </c>
      <c r="D1167">
        <f>IF(C1166=2,ROUND(5*1000/Constants!$B$11,0),IF(D1166&gt;0,D1166-1,0))</f>
        <v>0</v>
      </c>
      <c r="E1167">
        <f>IF(COUNTIF($D$3:D1167,2)&gt;(Constants!$B$16*(1000/150)),2,0)</f>
        <v>0</v>
      </c>
      <c r="F1167">
        <f t="shared" si="18"/>
        <v>0</v>
      </c>
      <c r="G1167">
        <f>IF(ABS('Signal Verification0'!AT1167-'Signal Verification1'!AT1167)&gt;Constants!$B$17,2,IF(H1167&gt;0,1,0))</f>
        <v>0</v>
      </c>
      <c r="H1167">
        <f>IF(G1166=2,ROUND(Constants!$B$18*(1000/150),0),IF(H1166&gt;0,H1166-1,0))</f>
        <v>0</v>
      </c>
    </row>
    <row r="1168" spans="1:8">
      <c r="A1168">
        <v>1165</v>
      </c>
      <c r="B1168">
        <f>IF(SIGN('Signal Verification0'!AQ1168)=SIGN('Signal Verification1'!AQ1168),IF(COUNTIF(B1161:B1167,2)&gt;0,1,0),2)</f>
        <v>0</v>
      </c>
      <c r="C1168">
        <f>IF(AND(ABS('Signal Verification0'!AG1168)&gt;0,ABS('Signal Verification1'!AG1168)&gt;0),IF('Signal Verification0'!AG1168&gt;'Signal Verification1'!AG1168,IF(ABS('Signal Verification0'!AG1167)-ABS('Signal Verification1'!AG1168)&gt;Constants!$B$14,IF(AND(ABS(MAX('Signal Verification0'!AG968:AG1168)-'Signal Verification0'!AG1168)&lt;Constants!$B$15,ABS(MIN('Signal Verification0'!AG968:AG1168)-'Signal Verification0'!AG1168)&lt;Constants!$B$15),2,IF(D1168&gt;0,1,0)),IF(D1168&gt;0,1,0)),IF(ABS('Signal Verification1'!AG1167)-ABS('Signal Verification0'!AG1168)&gt;Constants!$B$14,IF(AND(ABS(MAX('Signal Verification1'!AG968:AG1168)-'Signal Verification1'!AG1168)&lt;Constants!$B$15,ABS(MIN('Signal Verification1'!AG968:AG1168)-'Signal Verification1'!AG1168)&lt;Constants!$B$15),2,IF(D1168&gt;0,1,0)),IF(D1168&gt;0,1,0))),IF(D1168&gt;0,1,0))</f>
        <v>0</v>
      </c>
      <c r="D1168">
        <f>IF(C1167=2,ROUND(5*1000/Constants!$B$11,0),IF(D1167&gt;0,D1167-1,0))</f>
        <v>0</v>
      </c>
      <c r="E1168">
        <f>IF(COUNTIF($D$3:D1168,2)&gt;(Constants!$B$16*(1000/150)),2,0)</f>
        <v>0</v>
      </c>
      <c r="F1168">
        <f t="shared" si="18"/>
        <v>0</v>
      </c>
      <c r="G1168">
        <f>IF(ABS('Signal Verification0'!AT1168-'Signal Verification1'!AT1168)&gt;Constants!$B$17,2,IF(H1168&gt;0,1,0))</f>
        <v>0</v>
      </c>
      <c r="H1168">
        <f>IF(G1167=2,ROUND(Constants!$B$18*(1000/150),0),IF(H1167&gt;0,H1167-1,0))</f>
        <v>0</v>
      </c>
    </row>
    <row r="1169" spans="1:8">
      <c r="A1169">
        <v>1166</v>
      </c>
      <c r="B1169">
        <f>IF(SIGN('Signal Verification0'!AQ1169)=SIGN('Signal Verification1'!AQ1169),IF(COUNTIF(B1162:B1168,2)&gt;0,1,0),2)</f>
        <v>0</v>
      </c>
      <c r="C1169">
        <f>IF(AND(ABS('Signal Verification0'!AG1169)&gt;0,ABS('Signal Verification1'!AG1169)&gt;0),IF('Signal Verification0'!AG1169&gt;'Signal Verification1'!AG1169,IF(ABS('Signal Verification0'!AG1168)-ABS('Signal Verification1'!AG1169)&gt;Constants!$B$14,IF(AND(ABS(MAX('Signal Verification0'!AG969:AG1169)-'Signal Verification0'!AG1169)&lt;Constants!$B$15,ABS(MIN('Signal Verification0'!AG969:AG1169)-'Signal Verification0'!AG1169)&lt;Constants!$B$15),2,IF(D1169&gt;0,1,0)),IF(D1169&gt;0,1,0)),IF(ABS('Signal Verification1'!AG1168)-ABS('Signal Verification0'!AG1169)&gt;Constants!$B$14,IF(AND(ABS(MAX('Signal Verification1'!AG969:AG1169)-'Signal Verification1'!AG1169)&lt;Constants!$B$15,ABS(MIN('Signal Verification1'!AG969:AG1169)-'Signal Verification1'!AG1169)&lt;Constants!$B$15),2,IF(D1169&gt;0,1,0)),IF(D1169&gt;0,1,0))),IF(D1169&gt;0,1,0))</f>
        <v>0</v>
      </c>
      <c r="D1169">
        <f>IF(C1168=2,ROUND(5*1000/Constants!$B$11,0),IF(D1168&gt;0,D1168-1,0))</f>
        <v>0</v>
      </c>
      <c r="E1169">
        <f>IF(COUNTIF($D$3:D1169,2)&gt;(Constants!$B$16*(1000/150)),2,0)</f>
        <v>0</v>
      </c>
      <c r="F1169">
        <f t="shared" si="18"/>
        <v>0</v>
      </c>
      <c r="G1169">
        <f>IF(ABS('Signal Verification0'!AT1169-'Signal Verification1'!AT1169)&gt;Constants!$B$17,2,IF(H1169&gt;0,1,0))</f>
        <v>0</v>
      </c>
      <c r="H1169">
        <f>IF(G1168=2,ROUND(Constants!$B$18*(1000/150),0),IF(H1168&gt;0,H1168-1,0))</f>
        <v>0</v>
      </c>
    </row>
    <row r="1170" spans="1:8">
      <c r="A1170">
        <v>1167</v>
      </c>
      <c r="B1170">
        <f>IF(SIGN('Signal Verification0'!AQ1170)=SIGN('Signal Verification1'!AQ1170),IF(COUNTIF(B1163:B1169,2)&gt;0,1,0),2)</f>
        <v>0</v>
      </c>
      <c r="C1170">
        <f>IF(AND(ABS('Signal Verification0'!AG1170)&gt;0,ABS('Signal Verification1'!AG1170)&gt;0),IF('Signal Verification0'!AG1170&gt;'Signal Verification1'!AG1170,IF(ABS('Signal Verification0'!AG1169)-ABS('Signal Verification1'!AG1170)&gt;Constants!$B$14,IF(AND(ABS(MAX('Signal Verification0'!AG970:AG1170)-'Signal Verification0'!AG1170)&lt;Constants!$B$15,ABS(MIN('Signal Verification0'!AG970:AG1170)-'Signal Verification0'!AG1170)&lt;Constants!$B$15),2,IF(D1170&gt;0,1,0)),IF(D1170&gt;0,1,0)),IF(ABS('Signal Verification1'!AG1169)-ABS('Signal Verification0'!AG1170)&gt;Constants!$B$14,IF(AND(ABS(MAX('Signal Verification1'!AG970:AG1170)-'Signal Verification1'!AG1170)&lt;Constants!$B$15,ABS(MIN('Signal Verification1'!AG970:AG1170)-'Signal Verification1'!AG1170)&lt;Constants!$B$15),2,IF(D1170&gt;0,1,0)),IF(D1170&gt;0,1,0))),IF(D1170&gt;0,1,0))</f>
        <v>0</v>
      </c>
      <c r="D1170">
        <f>IF(C1169=2,ROUND(5*1000/Constants!$B$11,0),IF(D1169&gt;0,D1169-1,0))</f>
        <v>0</v>
      </c>
      <c r="E1170">
        <f>IF(COUNTIF($D$3:D1170,2)&gt;(Constants!$B$16*(1000/150)),2,0)</f>
        <v>0</v>
      </c>
      <c r="F1170">
        <f t="shared" si="18"/>
        <v>0</v>
      </c>
      <c r="G1170">
        <f>IF(ABS('Signal Verification0'!AT1170-'Signal Verification1'!AT1170)&gt;Constants!$B$17,2,IF(H1170&gt;0,1,0))</f>
        <v>0</v>
      </c>
      <c r="H1170">
        <f>IF(G1169=2,ROUND(Constants!$B$18*(1000/150),0),IF(H1169&gt;0,H1169-1,0))</f>
        <v>0</v>
      </c>
    </row>
    <row r="1171" spans="1:8">
      <c r="A1171">
        <v>1168</v>
      </c>
      <c r="B1171">
        <f>IF(SIGN('Signal Verification0'!AQ1171)=SIGN('Signal Verification1'!AQ1171),IF(COUNTIF(B1164:B1170,2)&gt;0,1,0),2)</f>
        <v>0</v>
      </c>
      <c r="C1171">
        <f>IF(AND(ABS('Signal Verification0'!AG1171)&gt;0,ABS('Signal Verification1'!AG1171)&gt;0),IF('Signal Verification0'!AG1171&gt;'Signal Verification1'!AG1171,IF(ABS('Signal Verification0'!AG1170)-ABS('Signal Verification1'!AG1171)&gt;Constants!$B$14,IF(AND(ABS(MAX('Signal Verification0'!AG971:AG1171)-'Signal Verification0'!AG1171)&lt;Constants!$B$15,ABS(MIN('Signal Verification0'!AG971:AG1171)-'Signal Verification0'!AG1171)&lt;Constants!$B$15),2,IF(D1171&gt;0,1,0)),IF(D1171&gt;0,1,0)),IF(ABS('Signal Verification1'!AG1170)-ABS('Signal Verification0'!AG1171)&gt;Constants!$B$14,IF(AND(ABS(MAX('Signal Verification1'!AG971:AG1171)-'Signal Verification1'!AG1171)&lt;Constants!$B$15,ABS(MIN('Signal Verification1'!AG971:AG1171)-'Signal Verification1'!AG1171)&lt;Constants!$B$15),2,IF(D1171&gt;0,1,0)),IF(D1171&gt;0,1,0))),IF(D1171&gt;0,1,0))</f>
        <v>0</v>
      </c>
      <c r="D1171">
        <f>IF(C1170=2,ROUND(5*1000/Constants!$B$11,0),IF(D1170&gt;0,D1170-1,0))</f>
        <v>0</v>
      </c>
      <c r="E1171">
        <f>IF(COUNTIF($D$3:D1171,2)&gt;(Constants!$B$16*(1000/150)),2,0)</f>
        <v>0</v>
      </c>
      <c r="F1171">
        <f t="shared" si="18"/>
        <v>0</v>
      </c>
      <c r="G1171">
        <f>IF(ABS('Signal Verification0'!AT1171-'Signal Verification1'!AT1171)&gt;Constants!$B$17,2,IF(H1171&gt;0,1,0))</f>
        <v>0</v>
      </c>
      <c r="H1171">
        <f>IF(G1170=2,ROUND(Constants!$B$18*(1000/150),0),IF(H1170&gt;0,H1170-1,0))</f>
        <v>0</v>
      </c>
    </row>
    <row r="1172" spans="1:8">
      <c r="A1172">
        <v>1169</v>
      </c>
      <c r="B1172">
        <f>IF(SIGN('Signal Verification0'!AQ1172)=SIGN('Signal Verification1'!AQ1172),IF(COUNTIF(B1165:B1171,2)&gt;0,1,0),2)</f>
        <v>0</v>
      </c>
      <c r="C1172">
        <f>IF(AND(ABS('Signal Verification0'!AG1172)&gt;0,ABS('Signal Verification1'!AG1172)&gt;0),IF('Signal Verification0'!AG1172&gt;'Signal Verification1'!AG1172,IF(ABS('Signal Verification0'!AG1171)-ABS('Signal Verification1'!AG1172)&gt;Constants!$B$14,IF(AND(ABS(MAX('Signal Verification0'!AG972:AG1172)-'Signal Verification0'!AG1172)&lt;Constants!$B$15,ABS(MIN('Signal Verification0'!AG972:AG1172)-'Signal Verification0'!AG1172)&lt;Constants!$B$15),2,IF(D1172&gt;0,1,0)),IF(D1172&gt;0,1,0)),IF(ABS('Signal Verification1'!AG1171)-ABS('Signal Verification0'!AG1172)&gt;Constants!$B$14,IF(AND(ABS(MAX('Signal Verification1'!AG972:AG1172)-'Signal Verification1'!AG1172)&lt;Constants!$B$15,ABS(MIN('Signal Verification1'!AG972:AG1172)-'Signal Verification1'!AG1172)&lt;Constants!$B$15),2,IF(D1172&gt;0,1,0)),IF(D1172&gt;0,1,0))),IF(D1172&gt;0,1,0))</f>
        <v>0</v>
      </c>
      <c r="D1172">
        <f>IF(C1171=2,ROUND(5*1000/Constants!$B$11,0),IF(D1171&gt;0,D1171-1,0))</f>
        <v>0</v>
      </c>
      <c r="E1172">
        <f>IF(COUNTIF($D$3:D1172,2)&gt;(Constants!$B$16*(1000/150)),2,0)</f>
        <v>0</v>
      </c>
      <c r="F1172">
        <f t="shared" si="18"/>
        <v>0</v>
      </c>
      <c r="G1172">
        <f>IF(ABS('Signal Verification0'!AT1172-'Signal Verification1'!AT1172)&gt;Constants!$B$17,2,IF(H1172&gt;0,1,0))</f>
        <v>0</v>
      </c>
      <c r="H1172">
        <f>IF(G1171=2,ROUND(Constants!$B$18*(1000/150),0),IF(H1171&gt;0,H1171-1,0))</f>
        <v>0</v>
      </c>
    </row>
    <row r="1173" spans="1:8">
      <c r="A1173">
        <v>1170</v>
      </c>
      <c r="B1173">
        <f>IF(SIGN('Signal Verification0'!AQ1173)=SIGN('Signal Verification1'!AQ1173),IF(COUNTIF(B1166:B1172,2)&gt;0,1,0),2)</f>
        <v>0</v>
      </c>
      <c r="C1173">
        <f>IF(AND(ABS('Signal Verification0'!AG1173)&gt;0,ABS('Signal Verification1'!AG1173)&gt;0),IF('Signal Verification0'!AG1173&gt;'Signal Verification1'!AG1173,IF(ABS('Signal Verification0'!AG1172)-ABS('Signal Verification1'!AG1173)&gt;Constants!$B$14,IF(AND(ABS(MAX('Signal Verification0'!AG973:AG1173)-'Signal Verification0'!AG1173)&lt;Constants!$B$15,ABS(MIN('Signal Verification0'!AG973:AG1173)-'Signal Verification0'!AG1173)&lt;Constants!$B$15),2,IF(D1173&gt;0,1,0)),IF(D1173&gt;0,1,0)),IF(ABS('Signal Verification1'!AG1172)-ABS('Signal Verification0'!AG1173)&gt;Constants!$B$14,IF(AND(ABS(MAX('Signal Verification1'!AG973:AG1173)-'Signal Verification1'!AG1173)&lt;Constants!$B$15,ABS(MIN('Signal Verification1'!AG973:AG1173)-'Signal Verification1'!AG1173)&lt;Constants!$B$15),2,IF(D1173&gt;0,1,0)),IF(D1173&gt;0,1,0))),IF(D1173&gt;0,1,0))</f>
        <v>0</v>
      </c>
      <c r="D1173">
        <f>IF(C1172=2,ROUND(5*1000/Constants!$B$11,0),IF(D1172&gt;0,D1172-1,0))</f>
        <v>0</v>
      </c>
      <c r="E1173">
        <f>IF(COUNTIF($D$3:D1173,2)&gt;(Constants!$B$16*(1000/150)),2,0)</f>
        <v>0</v>
      </c>
      <c r="F1173">
        <f t="shared" si="18"/>
        <v>0</v>
      </c>
      <c r="G1173">
        <f>IF(ABS('Signal Verification0'!AT1173-'Signal Verification1'!AT1173)&gt;Constants!$B$17,2,IF(H1173&gt;0,1,0))</f>
        <v>0</v>
      </c>
      <c r="H1173">
        <f>IF(G1172=2,ROUND(Constants!$B$18*(1000/150),0),IF(H1172&gt;0,H1172-1,0))</f>
        <v>0</v>
      </c>
    </row>
    <row r="1174" spans="1:8">
      <c r="A1174">
        <v>1171</v>
      </c>
      <c r="B1174">
        <f>IF(SIGN('Signal Verification0'!AQ1174)=SIGN('Signal Verification1'!AQ1174),IF(COUNTIF(B1167:B1173,2)&gt;0,1,0),2)</f>
        <v>0</v>
      </c>
      <c r="C1174">
        <f>IF(AND(ABS('Signal Verification0'!AG1174)&gt;0,ABS('Signal Verification1'!AG1174)&gt;0),IF('Signal Verification0'!AG1174&gt;'Signal Verification1'!AG1174,IF(ABS('Signal Verification0'!AG1173)-ABS('Signal Verification1'!AG1174)&gt;Constants!$B$14,IF(AND(ABS(MAX('Signal Verification0'!AG974:AG1174)-'Signal Verification0'!AG1174)&lt;Constants!$B$15,ABS(MIN('Signal Verification0'!AG974:AG1174)-'Signal Verification0'!AG1174)&lt;Constants!$B$15),2,IF(D1174&gt;0,1,0)),IF(D1174&gt;0,1,0)),IF(ABS('Signal Verification1'!AG1173)-ABS('Signal Verification0'!AG1174)&gt;Constants!$B$14,IF(AND(ABS(MAX('Signal Verification1'!AG974:AG1174)-'Signal Verification1'!AG1174)&lt;Constants!$B$15,ABS(MIN('Signal Verification1'!AG974:AG1174)-'Signal Verification1'!AG1174)&lt;Constants!$B$15),2,IF(D1174&gt;0,1,0)),IF(D1174&gt;0,1,0))),IF(D1174&gt;0,1,0))</f>
        <v>0</v>
      </c>
      <c r="D1174">
        <f>IF(C1173=2,ROUND(5*1000/Constants!$B$11,0),IF(D1173&gt;0,D1173-1,0))</f>
        <v>0</v>
      </c>
      <c r="E1174">
        <f>IF(COUNTIF($D$3:D1174,2)&gt;(Constants!$B$16*(1000/150)),2,0)</f>
        <v>0</v>
      </c>
      <c r="F1174">
        <f t="shared" si="18"/>
        <v>0</v>
      </c>
      <c r="G1174">
        <f>IF(ABS('Signal Verification0'!AT1174-'Signal Verification1'!AT1174)&gt;Constants!$B$17,2,IF(H1174&gt;0,1,0))</f>
        <v>0</v>
      </c>
      <c r="H1174">
        <f>IF(G1173=2,ROUND(Constants!$B$18*(1000/150),0),IF(H1173&gt;0,H1173-1,0))</f>
        <v>0</v>
      </c>
    </row>
    <row r="1175" spans="1:8">
      <c r="A1175">
        <v>1172</v>
      </c>
      <c r="B1175">
        <f>IF(SIGN('Signal Verification0'!AQ1175)=SIGN('Signal Verification1'!AQ1175),IF(COUNTIF(B1168:B1174,2)&gt;0,1,0),2)</f>
        <v>0</v>
      </c>
      <c r="C1175">
        <f>IF(AND(ABS('Signal Verification0'!AG1175)&gt;0,ABS('Signal Verification1'!AG1175)&gt;0),IF('Signal Verification0'!AG1175&gt;'Signal Verification1'!AG1175,IF(ABS('Signal Verification0'!AG1174)-ABS('Signal Verification1'!AG1175)&gt;Constants!$B$14,IF(AND(ABS(MAX('Signal Verification0'!AG975:AG1175)-'Signal Verification0'!AG1175)&lt;Constants!$B$15,ABS(MIN('Signal Verification0'!AG975:AG1175)-'Signal Verification0'!AG1175)&lt;Constants!$B$15),2,IF(D1175&gt;0,1,0)),IF(D1175&gt;0,1,0)),IF(ABS('Signal Verification1'!AG1174)-ABS('Signal Verification0'!AG1175)&gt;Constants!$B$14,IF(AND(ABS(MAX('Signal Verification1'!AG975:AG1175)-'Signal Verification1'!AG1175)&lt;Constants!$B$15,ABS(MIN('Signal Verification1'!AG975:AG1175)-'Signal Verification1'!AG1175)&lt;Constants!$B$15),2,IF(D1175&gt;0,1,0)),IF(D1175&gt;0,1,0))),IF(D1175&gt;0,1,0))</f>
        <v>0</v>
      </c>
      <c r="D1175">
        <f>IF(C1174=2,ROUND(5*1000/Constants!$B$11,0),IF(D1174&gt;0,D1174-1,0))</f>
        <v>0</v>
      </c>
      <c r="E1175">
        <f>IF(COUNTIF($D$3:D1175,2)&gt;(Constants!$B$16*(1000/150)),2,0)</f>
        <v>0</v>
      </c>
      <c r="F1175">
        <f t="shared" si="18"/>
        <v>0</v>
      </c>
      <c r="G1175">
        <f>IF(ABS('Signal Verification0'!AT1175-'Signal Verification1'!AT1175)&gt;Constants!$B$17,2,IF(H1175&gt;0,1,0))</f>
        <v>0</v>
      </c>
      <c r="H1175">
        <f>IF(G1174=2,ROUND(Constants!$B$18*(1000/150),0),IF(H1174&gt;0,H1174-1,0))</f>
        <v>0</v>
      </c>
    </row>
    <row r="1176" spans="1:8">
      <c r="A1176">
        <v>1173</v>
      </c>
      <c r="B1176">
        <f>IF(SIGN('Signal Verification0'!AQ1176)=SIGN('Signal Verification1'!AQ1176),IF(COUNTIF(B1169:B1175,2)&gt;0,1,0),2)</f>
        <v>0</v>
      </c>
      <c r="C1176">
        <f>IF(AND(ABS('Signal Verification0'!AG1176)&gt;0,ABS('Signal Verification1'!AG1176)&gt;0),IF('Signal Verification0'!AG1176&gt;'Signal Verification1'!AG1176,IF(ABS('Signal Verification0'!AG1175)-ABS('Signal Verification1'!AG1176)&gt;Constants!$B$14,IF(AND(ABS(MAX('Signal Verification0'!AG976:AG1176)-'Signal Verification0'!AG1176)&lt;Constants!$B$15,ABS(MIN('Signal Verification0'!AG976:AG1176)-'Signal Verification0'!AG1176)&lt;Constants!$B$15),2,IF(D1176&gt;0,1,0)),IF(D1176&gt;0,1,0)),IF(ABS('Signal Verification1'!AG1175)-ABS('Signal Verification0'!AG1176)&gt;Constants!$B$14,IF(AND(ABS(MAX('Signal Verification1'!AG976:AG1176)-'Signal Verification1'!AG1176)&lt;Constants!$B$15,ABS(MIN('Signal Verification1'!AG976:AG1176)-'Signal Verification1'!AG1176)&lt;Constants!$B$15),2,IF(D1176&gt;0,1,0)),IF(D1176&gt;0,1,0))),IF(D1176&gt;0,1,0))</f>
        <v>0</v>
      </c>
      <c r="D1176">
        <f>IF(C1175=2,ROUND(5*1000/Constants!$B$11,0),IF(D1175&gt;0,D1175-1,0))</f>
        <v>0</v>
      </c>
      <c r="E1176">
        <f>IF(COUNTIF($D$3:D1176,2)&gt;(Constants!$B$16*(1000/150)),2,0)</f>
        <v>0</v>
      </c>
      <c r="F1176">
        <f t="shared" si="18"/>
        <v>0</v>
      </c>
      <c r="G1176">
        <f>IF(ABS('Signal Verification0'!AT1176-'Signal Verification1'!AT1176)&gt;Constants!$B$17,2,IF(H1176&gt;0,1,0))</f>
        <v>0</v>
      </c>
      <c r="H1176">
        <f>IF(G1175=2,ROUND(Constants!$B$18*(1000/150),0),IF(H1175&gt;0,H1175-1,0))</f>
        <v>0</v>
      </c>
    </row>
    <row r="1177" spans="1:8">
      <c r="A1177">
        <v>1174</v>
      </c>
      <c r="B1177">
        <f>IF(SIGN('Signal Verification0'!AQ1177)=SIGN('Signal Verification1'!AQ1177),IF(COUNTIF(B1170:B1176,2)&gt;0,1,0),2)</f>
        <v>0</v>
      </c>
      <c r="C1177">
        <f>IF(AND(ABS('Signal Verification0'!AG1177)&gt;0,ABS('Signal Verification1'!AG1177)&gt;0),IF('Signal Verification0'!AG1177&gt;'Signal Verification1'!AG1177,IF(ABS('Signal Verification0'!AG1176)-ABS('Signal Verification1'!AG1177)&gt;Constants!$B$14,IF(AND(ABS(MAX('Signal Verification0'!AG977:AG1177)-'Signal Verification0'!AG1177)&lt;Constants!$B$15,ABS(MIN('Signal Verification0'!AG977:AG1177)-'Signal Verification0'!AG1177)&lt;Constants!$B$15),2,IF(D1177&gt;0,1,0)),IF(D1177&gt;0,1,0)),IF(ABS('Signal Verification1'!AG1176)-ABS('Signal Verification0'!AG1177)&gt;Constants!$B$14,IF(AND(ABS(MAX('Signal Verification1'!AG977:AG1177)-'Signal Verification1'!AG1177)&lt;Constants!$B$15,ABS(MIN('Signal Verification1'!AG977:AG1177)-'Signal Verification1'!AG1177)&lt;Constants!$B$15),2,IF(D1177&gt;0,1,0)),IF(D1177&gt;0,1,0))),IF(D1177&gt;0,1,0))</f>
        <v>0</v>
      </c>
      <c r="D1177">
        <f>IF(C1176=2,ROUND(5*1000/Constants!$B$11,0),IF(D1176&gt;0,D1176-1,0))</f>
        <v>0</v>
      </c>
      <c r="E1177">
        <f>IF(COUNTIF($D$3:D1177,2)&gt;(Constants!$B$16*(1000/150)),2,0)</f>
        <v>0</v>
      </c>
      <c r="F1177">
        <f t="shared" si="18"/>
        <v>0</v>
      </c>
      <c r="G1177">
        <f>IF(ABS('Signal Verification0'!AT1177-'Signal Verification1'!AT1177)&gt;Constants!$B$17,2,IF(H1177&gt;0,1,0))</f>
        <v>0</v>
      </c>
      <c r="H1177">
        <f>IF(G1176=2,ROUND(Constants!$B$18*(1000/150),0),IF(H1176&gt;0,H1176-1,0))</f>
        <v>0</v>
      </c>
    </row>
    <row r="1178" spans="1:8">
      <c r="A1178">
        <v>1175</v>
      </c>
      <c r="B1178">
        <f>IF(SIGN('Signal Verification0'!AQ1178)=SIGN('Signal Verification1'!AQ1178),IF(COUNTIF(B1171:B1177,2)&gt;0,1,0),2)</f>
        <v>0</v>
      </c>
      <c r="C1178">
        <f>IF(AND(ABS('Signal Verification0'!AG1178)&gt;0,ABS('Signal Verification1'!AG1178)&gt;0),IF('Signal Verification0'!AG1178&gt;'Signal Verification1'!AG1178,IF(ABS('Signal Verification0'!AG1177)-ABS('Signal Verification1'!AG1178)&gt;Constants!$B$14,IF(AND(ABS(MAX('Signal Verification0'!AG978:AG1178)-'Signal Verification0'!AG1178)&lt;Constants!$B$15,ABS(MIN('Signal Verification0'!AG978:AG1178)-'Signal Verification0'!AG1178)&lt;Constants!$B$15),2,IF(D1178&gt;0,1,0)),IF(D1178&gt;0,1,0)),IF(ABS('Signal Verification1'!AG1177)-ABS('Signal Verification0'!AG1178)&gt;Constants!$B$14,IF(AND(ABS(MAX('Signal Verification1'!AG978:AG1178)-'Signal Verification1'!AG1178)&lt;Constants!$B$15,ABS(MIN('Signal Verification1'!AG978:AG1178)-'Signal Verification1'!AG1178)&lt;Constants!$B$15),2,IF(D1178&gt;0,1,0)),IF(D1178&gt;0,1,0))),IF(D1178&gt;0,1,0))</f>
        <v>0</v>
      </c>
      <c r="D1178">
        <f>IF(C1177=2,ROUND(5*1000/Constants!$B$11,0),IF(D1177&gt;0,D1177-1,0))</f>
        <v>0</v>
      </c>
      <c r="E1178">
        <f>IF(COUNTIF($D$3:D1178,2)&gt;(Constants!$B$16*(1000/150)),2,0)</f>
        <v>0</v>
      </c>
      <c r="F1178">
        <f t="shared" si="18"/>
        <v>0</v>
      </c>
      <c r="G1178">
        <f>IF(ABS('Signal Verification0'!AT1178-'Signal Verification1'!AT1178)&gt;Constants!$B$17,2,IF(H1178&gt;0,1,0))</f>
        <v>0</v>
      </c>
      <c r="H1178">
        <f>IF(G1177=2,ROUND(Constants!$B$18*(1000/150),0),IF(H1177&gt;0,H1177-1,0))</f>
        <v>0</v>
      </c>
    </row>
    <row r="1179" spans="1:8">
      <c r="A1179">
        <v>1176</v>
      </c>
      <c r="B1179">
        <f>IF(SIGN('Signal Verification0'!AQ1179)=SIGN('Signal Verification1'!AQ1179),IF(COUNTIF(B1172:B1178,2)&gt;0,1,0),2)</f>
        <v>0</v>
      </c>
      <c r="C1179">
        <f>IF(AND(ABS('Signal Verification0'!AG1179)&gt;0,ABS('Signal Verification1'!AG1179)&gt;0),IF('Signal Verification0'!AG1179&gt;'Signal Verification1'!AG1179,IF(ABS('Signal Verification0'!AG1178)-ABS('Signal Verification1'!AG1179)&gt;Constants!$B$14,IF(AND(ABS(MAX('Signal Verification0'!AG979:AG1179)-'Signal Verification0'!AG1179)&lt;Constants!$B$15,ABS(MIN('Signal Verification0'!AG979:AG1179)-'Signal Verification0'!AG1179)&lt;Constants!$B$15),2,IF(D1179&gt;0,1,0)),IF(D1179&gt;0,1,0)),IF(ABS('Signal Verification1'!AG1178)-ABS('Signal Verification0'!AG1179)&gt;Constants!$B$14,IF(AND(ABS(MAX('Signal Verification1'!AG979:AG1179)-'Signal Verification1'!AG1179)&lt;Constants!$B$15,ABS(MIN('Signal Verification1'!AG979:AG1179)-'Signal Verification1'!AG1179)&lt;Constants!$B$15),2,IF(D1179&gt;0,1,0)),IF(D1179&gt;0,1,0))),IF(D1179&gt;0,1,0))</f>
        <v>0</v>
      </c>
      <c r="D1179">
        <f>IF(C1178=2,ROUND(5*1000/Constants!$B$11,0),IF(D1178&gt;0,D1178-1,0))</f>
        <v>0</v>
      </c>
      <c r="E1179">
        <f>IF(COUNTIF($D$3:D1179,2)&gt;(Constants!$B$16*(1000/150)),2,0)</f>
        <v>0</v>
      </c>
      <c r="F1179">
        <f t="shared" si="18"/>
        <v>0</v>
      </c>
      <c r="G1179">
        <f>IF(ABS('Signal Verification0'!AT1179-'Signal Verification1'!AT1179)&gt;Constants!$B$17,2,IF(H1179&gt;0,1,0))</f>
        <v>0</v>
      </c>
      <c r="H1179">
        <f>IF(G1178=2,ROUND(Constants!$B$18*(1000/150),0),IF(H1178&gt;0,H1178-1,0))</f>
        <v>0</v>
      </c>
    </row>
    <row r="1180" spans="1:8">
      <c r="A1180">
        <v>1177</v>
      </c>
      <c r="B1180">
        <f>IF(SIGN('Signal Verification0'!AQ1180)=SIGN('Signal Verification1'!AQ1180),IF(COUNTIF(B1173:B1179,2)&gt;0,1,0),2)</f>
        <v>0</v>
      </c>
      <c r="C1180">
        <f>IF(AND(ABS('Signal Verification0'!AG1180)&gt;0,ABS('Signal Verification1'!AG1180)&gt;0),IF('Signal Verification0'!AG1180&gt;'Signal Verification1'!AG1180,IF(ABS('Signal Verification0'!AG1179)-ABS('Signal Verification1'!AG1180)&gt;Constants!$B$14,IF(AND(ABS(MAX('Signal Verification0'!AG980:AG1180)-'Signal Verification0'!AG1180)&lt;Constants!$B$15,ABS(MIN('Signal Verification0'!AG980:AG1180)-'Signal Verification0'!AG1180)&lt;Constants!$B$15),2,IF(D1180&gt;0,1,0)),IF(D1180&gt;0,1,0)),IF(ABS('Signal Verification1'!AG1179)-ABS('Signal Verification0'!AG1180)&gt;Constants!$B$14,IF(AND(ABS(MAX('Signal Verification1'!AG980:AG1180)-'Signal Verification1'!AG1180)&lt;Constants!$B$15,ABS(MIN('Signal Verification1'!AG980:AG1180)-'Signal Verification1'!AG1180)&lt;Constants!$B$15),2,IF(D1180&gt;0,1,0)),IF(D1180&gt;0,1,0))),IF(D1180&gt;0,1,0))</f>
        <v>0</v>
      </c>
      <c r="D1180">
        <f>IF(C1179=2,ROUND(5*1000/Constants!$B$11,0),IF(D1179&gt;0,D1179-1,0))</f>
        <v>0</v>
      </c>
      <c r="E1180">
        <f>IF(COUNTIF($D$3:D1180,2)&gt;(Constants!$B$16*(1000/150)),2,0)</f>
        <v>0</v>
      </c>
      <c r="F1180">
        <f t="shared" si="18"/>
        <v>0</v>
      </c>
      <c r="G1180">
        <f>IF(ABS('Signal Verification0'!AT1180-'Signal Verification1'!AT1180)&gt;Constants!$B$17,2,IF(H1180&gt;0,1,0))</f>
        <v>0</v>
      </c>
      <c r="H1180">
        <f>IF(G1179=2,ROUND(Constants!$B$18*(1000/150),0),IF(H1179&gt;0,H1179-1,0))</f>
        <v>0</v>
      </c>
    </row>
    <row r="1181" spans="1:8">
      <c r="A1181">
        <v>1178</v>
      </c>
      <c r="B1181">
        <f>IF(SIGN('Signal Verification0'!AQ1181)=SIGN('Signal Verification1'!AQ1181),IF(COUNTIF(B1174:B1180,2)&gt;0,1,0),2)</f>
        <v>0</v>
      </c>
      <c r="C1181">
        <f>IF(AND(ABS('Signal Verification0'!AG1181)&gt;0,ABS('Signal Verification1'!AG1181)&gt;0),IF('Signal Verification0'!AG1181&gt;'Signal Verification1'!AG1181,IF(ABS('Signal Verification0'!AG1180)-ABS('Signal Verification1'!AG1181)&gt;Constants!$B$14,IF(AND(ABS(MAX('Signal Verification0'!AG981:AG1181)-'Signal Verification0'!AG1181)&lt;Constants!$B$15,ABS(MIN('Signal Verification0'!AG981:AG1181)-'Signal Verification0'!AG1181)&lt;Constants!$B$15),2,IF(D1181&gt;0,1,0)),IF(D1181&gt;0,1,0)),IF(ABS('Signal Verification1'!AG1180)-ABS('Signal Verification0'!AG1181)&gt;Constants!$B$14,IF(AND(ABS(MAX('Signal Verification1'!AG981:AG1181)-'Signal Verification1'!AG1181)&lt;Constants!$B$15,ABS(MIN('Signal Verification1'!AG981:AG1181)-'Signal Verification1'!AG1181)&lt;Constants!$B$15),2,IF(D1181&gt;0,1,0)),IF(D1181&gt;0,1,0))),IF(D1181&gt;0,1,0))</f>
        <v>0</v>
      </c>
      <c r="D1181">
        <f>IF(C1180=2,ROUND(5*1000/Constants!$B$11,0),IF(D1180&gt;0,D1180-1,0))</f>
        <v>0</v>
      </c>
      <c r="E1181">
        <f>IF(COUNTIF($D$3:D1181,2)&gt;(Constants!$B$16*(1000/150)),2,0)</f>
        <v>0</v>
      </c>
      <c r="F1181">
        <f t="shared" si="18"/>
        <v>0</v>
      </c>
      <c r="G1181">
        <f>IF(ABS('Signal Verification0'!AT1181-'Signal Verification1'!AT1181)&gt;Constants!$B$17,2,IF(H1181&gt;0,1,0))</f>
        <v>0</v>
      </c>
      <c r="H1181">
        <f>IF(G1180=2,ROUND(Constants!$B$18*(1000/150),0),IF(H1180&gt;0,H1180-1,0))</f>
        <v>0</v>
      </c>
    </row>
    <row r="1182" spans="1:8">
      <c r="A1182">
        <v>1179</v>
      </c>
      <c r="B1182">
        <f>IF(SIGN('Signal Verification0'!AQ1182)=SIGN('Signal Verification1'!AQ1182),IF(COUNTIF(B1175:B1181,2)&gt;0,1,0),2)</f>
        <v>0</v>
      </c>
      <c r="C1182">
        <f>IF(AND(ABS('Signal Verification0'!AG1182)&gt;0,ABS('Signal Verification1'!AG1182)&gt;0),IF('Signal Verification0'!AG1182&gt;'Signal Verification1'!AG1182,IF(ABS('Signal Verification0'!AG1181)-ABS('Signal Verification1'!AG1182)&gt;Constants!$B$14,IF(AND(ABS(MAX('Signal Verification0'!AG982:AG1182)-'Signal Verification0'!AG1182)&lt;Constants!$B$15,ABS(MIN('Signal Verification0'!AG982:AG1182)-'Signal Verification0'!AG1182)&lt;Constants!$B$15),2,IF(D1182&gt;0,1,0)),IF(D1182&gt;0,1,0)),IF(ABS('Signal Verification1'!AG1181)-ABS('Signal Verification0'!AG1182)&gt;Constants!$B$14,IF(AND(ABS(MAX('Signal Verification1'!AG982:AG1182)-'Signal Verification1'!AG1182)&lt;Constants!$B$15,ABS(MIN('Signal Verification1'!AG982:AG1182)-'Signal Verification1'!AG1182)&lt;Constants!$B$15),2,IF(D1182&gt;0,1,0)),IF(D1182&gt;0,1,0))),IF(D1182&gt;0,1,0))</f>
        <v>0</v>
      </c>
      <c r="D1182">
        <f>IF(C1181=2,ROUND(5*1000/Constants!$B$11,0),IF(D1181&gt;0,D1181-1,0))</f>
        <v>0</v>
      </c>
      <c r="E1182">
        <f>IF(COUNTIF($D$3:D1182,2)&gt;(Constants!$B$16*(1000/150)),2,0)</f>
        <v>0</v>
      </c>
      <c r="F1182">
        <f t="shared" si="18"/>
        <v>0</v>
      </c>
      <c r="G1182">
        <f>IF(ABS('Signal Verification0'!AT1182-'Signal Verification1'!AT1182)&gt;Constants!$B$17,2,IF(H1182&gt;0,1,0))</f>
        <v>0</v>
      </c>
      <c r="H1182">
        <f>IF(G1181=2,ROUND(Constants!$B$18*(1000/150),0),IF(H1181&gt;0,H1181-1,0))</f>
        <v>0</v>
      </c>
    </row>
    <row r="1183" spans="1:8">
      <c r="A1183">
        <v>1180</v>
      </c>
      <c r="B1183">
        <f>IF(SIGN('Signal Verification0'!AQ1183)=SIGN('Signal Verification1'!AQ1183),IF(COUNTIF(B1176:B1182,2)&gt;0,1,0),2)</f>
        <v>0</v>
      </c>
      <c r="C1183">
        <f>IF(AND(ABS('Signal Verification0'!AG1183)&gt;0,ABS('Signal Verification1'!AG1183)&gt;0),IF('Signal Verification0'!AG1183&gt;'Signal Verification1'!AG1183,IF(ABS('Signal Verification0'!AG1182)-ABS('Signal Verification1'!AG1183)&gt;Constants!$B$14,IF(AND(ABS(MAX('Signal Verification0'!AG983:AG1183)-'Signal Verification0'!AG1183)&lt;Constants!$B$15,ABS(MIN('Signal Verification0'!AG983:AG1183)-'Signal Verification0'!AG1183)&lt;Constants!$B$15),2,IF(D1183&gt;0,1,0)),IF(D1183&gt;0,1,0)),IF(ABS('Signal Verification1'!AG1182)-ABS('Signal Verification0'!AG1183)&gt;Constants!$B$14,IF(AND(ABS(MAX('Signal Verification1'!AG983:AG1183)-'Signal Verification1'!AG1183)&lt;Constants!$B$15,ABS(MIN('Signal Verification1'!AG983:AG1183)-'Signal Verification1'!AG1183)&lt;Constants!$B$15),2,IF(D1183&gt;0,1,0)),IF(D1183&gt;0,1,0))),IF(D1183&gt;0,1,0))</f>
        <v>0</v>
      </c>
      <c r="D1183">
        <f>IF(C1182=2,ROUND(5*1000/Constants!$B$11,0),IF(D1182&gt;0,D1182-1,0))</f>
        <v>0</v>
      </c>
      <c r="E1183">
        <f>IF(COUNTIF($D$3:D1183,2)&gt;(Constants!$B$16*(1000/150)),2,0)</f>
        <v>0</v>
      </c>
      <c r="F1183">
        <f t="shared" si="18"/>
        <v>0</v>
      </c>
      <c r="G1183">
        <f>IF(ABS('Signal Verification0'!AT1183-'Signal Verification1'!AT1183)&gt;Constants!$B$17,2,IF(H1183&gt;0,1,0))</f>
        <v>0</v>
      </c>
      <c r="H1183">
        <f>IF(G1182=2,ROUND(Constants!$B$18*(1000/150),0),IF(H1182&gt;0,H1182-1,0))</f>
        <v>0</v>
      </c>
    </row>
    <row r="1184" spans="1:8">
      <c r="A1184">
        <v>1181</v>
      </c>
      <c r="B1184">
        <f>IF(SIGN('Signal Verification0'!AQ1184)=SIGN('Signal Verification1'!AQ1184),IF(COUNTIF(B1177:B1183,2)&gt;0,1,0),2)</f>
        <v>0</v>
      </c>
      <c r="C1184">
        <f>IF(AND(ABS('Signal Verification0'!AG1184)&gt;0,ABS('Signal Verification1'!AG1184)&gt;0),IF('Signal Verification0'!AG1184&gt;'Signal Verification1'!AG1184,IF(ABS('Signal Verification0'!AG1183)-ABS('Signal Verification1'!AG1184)&gt;Constants!$B$14,IF(AND(ABS(MAX('Signal Verification0'!AG984:AG1184)-'Signal Verification0'!AG1184)&lt;Constants!$B$15,ABS(MIN('Signal Verification0'!AG984:AG1184)-'Signal Verification0'!AG1184)&lt;Constants!$B$15),2,IF(D1184&gt;0,1,0)),IF(D1184&gt;0,1,0)),IF(ABS('Signal Verification1'!AG1183)-ABS('Signal Verification0'!AG1184)&gt;Constants!$B$14,IF(AND(ABS(MAX('Signal Verification1'!AG984:AG1184)-'Signal Verification1'!AG1184)&lt;Constants!$B$15,ABS(MIN('Signal Verification1'!AG984:AG1184)-'Signal Verification1'!AG1184)&lt;Constants!$B$15),2,IF(D1184&gt;0,1,0)),IF(D1184&gt;0,1,0))),IF(D1184&gt;0,1,0))</f>
        <v>0</v>
      </c>
      <c r="D1184">
        <f>IF(C1183=2,ROUND(5*1000/Constants!$B$11,0),IF(D1183&gt;0,D1183-1,0))</f>
        <v>0</v>
      </c>
      <c r="E1184">
        <f>IF(COUNTIF($D$3:D1184,2)&gt;(Constants!$B$16*(1000/150)),2,0)</f>
        <v>0</v>
      </c>
      <c r="F1184">
        <f t="shared" si="18"/>
        <v>0</v>
      </c>
      <c r="G1184">
        <f>IF(ABS('Signal Verification0'!AT1184-'Signal Verification1'!AT1184)&gt;Constants!$B$17,2,IF(H1184&gt;0,1,0))</f>
        <v>0</v>
      </c>
      <c r="H1184">
        <f>IF(G1183=2,ROUND(Constants!$B$18*(1000/150),0),IF(H1183&gt;0,H1183-1,0))</f>
        <v>0</v>
      </c>
    </row>
    <row r="1185" spans="1:8">
      <c r="A1185">
        <v>1182</v>
      </c>
      <c r="B1185">
        <f>IF(SIGN('Signal Verification0'!AQ1185)=SIGN('Signal Verification1'!AQ1185),IF(COUNTIF(B1178:B1184,2)&gt;0,1,0),2)</f>
        <v>0</v>
      </c>
      <c r="C1185">
        <f>IF(AND(ABS('Signal Verification0'!AG1185)&gt;0,ABS('Signal Verification1'!AG1185)&gt;0),IF('Signal Verification0'!AG1185&gt;'Signal Verification1'!AG1185,IF(ABS('Signal Verification0'!AG1184)-ABS('Signal Verification1'!AG1185)&gt;Constants!$B$14,IF(AND(ABS(MAX('Signal Verification0'!AG985:AG1185)-'Signal Verification0'!AG1185)&lt;Constants!$B$15,ABS(MIN('Signal Verification0'!AG985:AG1185)-'Signal Verification0'!AG1185)&lt;Constants!$B$15),2,IF(D1185&gt;0,1,0)),IF(D1185&gt;0,1,0)),IF(ABS('Signal Verification1'!AG1184)-ABS('Signal Verification0'!AG1185)&gt;Constants!$B$14,IF(AND(ABS(MAX('Signal Verification1'!AG985:AG1185)-'Signal Verification1'!AG1185)&lt;Constants!$B$15,ABS(MIN('Signal Verification1'!AG985:AG1185)-'Signal Verification1'!AG1185)&lt;Constants!$B$15),2,IF(D1185&gt;0,1,0)),IF(D1185&gt;0,1,0))),IF(D1185&gt;0,1,0))</f>
        <v>0</v>
      </c>
      <c r="D1185">
        <f>IF(C1184=2,ROUND(5*1000/Constants!$B$11,0),IF(D1184&gt;0,D1184-1,0))</f>
        <v>0</v>
      </c>
      <c r="E1185">
        <f>IF(COUNTIF($D$3:D1185,2)&gt;(Constants!$B$16*(1000/150)),2,0)</f>
        <v>0</v>
      </c>
      <c r="F1185">
        <f t="shared" si="18"/>
        <v>0</v>
      </c>
      <c r="G1185">
        <f>IF(ABS('Signal Verification0'!AT1185-'Signal Verification1'!AT1185)&gt;Constants!$B$17,2,IF(H1185&gt;0,1,0))</f>
        <v>0</v>
      </c>
      <c r="H1185">
        <f>IF(G1184=2,ROUND(Constants!$B$18*(1000/150),0),IF(H1184&gt;0,H1184-1,0))</f>
        <v>0</v>
      </c>
    </row>
    <row r="1186" spans="1:8">
      <c r="A1186">
        <v>1183</v>
      </c>
      <c r="B1186">
        <f>IF(SIGN('Signal Verification0'!AQ1186)=SIGN('Signal Verification1'!AQ1186),IF(COUNTIF(B1179:B1185,2)&gt;0,1,0),2)</f>
        <v>0</v>
      </c>
      <c r="C1186">
        <f>IF(AND(ABS('Signal Verification0'!AG1186)&gt;0,ABS('Signal Verification1'!AG1186)&gt;0),IF('Signal Verification0'!AG1186&gt;'Signal Verification1'!AG1186,IF(ABS('Signal Verification0'!AG1185)-ABS('Signal Verification1'!AG1186)&gt;Constants!$B$14,IF(AND(ABS(MAX('Signal Verification0'!AG986:AG1186)-'Signal Verification0'!AG1186)&lt;Constants!$B$15,ABS(MIN('Signal Verification0'!AG986:AG1186)-'Signal Verification0'!AG1186)&lt;Constants!$B$15),2,IF(D1186&gt;0,1,0)),IF(D1186&gt;0,1,0)),IF(ABS('Signal Verification1'!AG1185)-ABS('Signal Verification0'!AG1186)&gt;Constants!$B$14,IF(AND(ABS(MAX('Signal Verification1'!AG986:AG1186)-'Signal Verification1'!AG1186)&lt;Constants!$B$15,ABS(MIN('Signal Verification1'!AG986:AG1186)-'Signal Verification1'!AG1186)&lt;Constants!$B$15),2,IF(D1186&gt;0,1,0)),IF(D1186&gt;0,1,0))),IF(D1186&gt;0,1,0))</f>
        <v>0</v>
      </c>
      <c r="D1186">
        <f>IF(C1185=2,ROUND(5*1000/Constants!$B$11,0),IF(D1185&gt;0,D1185-1,0))</f>
        <v>0</v>
      </c>
      <c r="E1186">
        <f>IF(COUNTIF($D$3:D1186,2)&gt;(Constants!$B$16*(1000/150)),2,0)</f>
        <v>0</v>
      </c>
      <c r="F1186">
        <f t="shared" si="18"/>
        <v>0</v>
      </c>
      <c r="G1186">
        <f>IF(ABS('Signal Verification0'!AT1186-'Signal Verification1'!AT1186)&gt;Constants!$B$17,2,IF(H1186&gt;0,1,0))</f>
        <v>0</v>
      </c>
      <c r="H1186">
        <f>IF(G1185=2,ROUND(Constants!$B$18*(1000/150),0),IF(H1185&gt;0,H1185-1,0))</f>
        <v>0</v>
      </c>
    </row>
    <row r="1187" spans="1:8">
      <c r="A1187">
        <v>1184</v>
      </c>
      <c r="B1187">
        <f>IF(SIGN('Signal Verification0'!AQ1187)=SIGN('Signal Verification1'!AQ1187),IF(COUNTIF(B1180:B1186,2)&gt;0,1,0),2)</f>
        <v>0</v>
      </c>
      <c r="C1187">
        <f>IF(AND(ABS('Signal Verification0'!AG1187)&gt;0,ABS('Signal Verification1'!AG1187)&gt;0),IF('Signal Verification0'!AG1187&gt;'Signal Verification1'!AG1187,IF(ABS('Signal Verification0'!AG1186)-ABS('Signal Verification1'!AG1187)&gt;Constants!$B$14,IF(AND(ABS(MAX('Signal Verification0'!AG987:AG1187)-'Signal Verification0'!AG1187)&lt;Constants!$B$15,ABS(MIN('Signal Verification0'!AG987:AG1187)-'Signal Verification0'!AG1187)&lt;Constants!$B$15),2,IF(D1187&gt;0,1,0)),IF(D1187&gt;0,1,0)),IF(ABS('Signal Verification1'!AG1186)-ABS('Signal Verification0'!AG1187)&gt;Constants!$B$14,IF(AND(ABS(MAX('Signal Verification1'!AG987:AG1187)-'Signal Verification1'!AG1187)&lt;Constants!$B$15,ABS(MIN('Signal Verification1'!AG987:AG1187)-'Signal Verification1'!AG1187)&lt;Constants!$B$15),2,IF(D1187&gt;0,1,0)),IF(D1187&gt;0,1,0))),IF(D1187&gt;0,1,0))</f>
        <v>0</v>
      </c>
      <c r="D1187">
        <f>IF(C1186=2,ROUND(5*1000/Constants!$B$11,0),IF(D1186&gt;0,D1186-1,0))</f>
        <v>0</v>
      </c>
      <c r="E1187">
        <f>IF(COUNTIF($D$3:D1187,2)&gt;(Constants!$B$16*(1000/150)),2,0)</f>
        <v>0</v>
      </c>
      <c r="F1187">
        <f t="shared" si="18"/>
        <v>0</v>
      </c>
      <c r="G1187">
        <f>IF(ABS('Signal Verification0'!AT1187-'Signal Verification1'!AT1187)&gt;Constants!$B$17,2,IF(H1187&gt;0,1,0))</f>
        <v>0</v>
      </c>
      <c r="H1187">
        <f>IF(G1186=2,ROUND(Constants!$B$18*(1000/150),0),IF(H1186&gt;0,H1186-1,0))</f>
        <v>0</v>
      </c>
    </row>
    <row r="1188" spans="1:8">
      <c r="A1188">
        <v>1185</v>
      </c>
      <c r="B1188">
        <f>IF(SIGN('Signal Verification0'!AQ1188)=SIGN('Signal Verification1'!AQ1188),IF(COUNTIF(B1181:B1187,2)&gt;0,1,0),2)</f>
        <v>0</v>
      </c>
      <c r="C1188">
        <f>IF(AND(ABS('Signal Verification0'!AG1188)&gt;0,ABS('Signal Verification1'!AG1188)&gt;0),IF('Signal Verification0'!AG1188&gt;'Signal Verification1'!AG1188,IF(ABS('Signal Verification0'!AG1187)-ABS('Signal Verification1'!AG1188)&gt;Constants!$B$14,IF(AND(ABS(MAX('Signal Verification0'!AG988:AG1188)-'Signal Verification0'!AG1188)&lt;Constants!$B$15,ABS(MIN('Signal Verification0'!AG988:AG1188)-'Signal Verification0'!AG1188)&lt;Constants!$B$15),2,IF(D1188&gt;0,1,0)),IF(D1188&gt;0,1,0)),IF(ABS('Signal Verification1'!AG1187)-ABS('Signal Verification0'!AG1188)&gt;Constants!$B$14,IF(AND(ABS(MAX('Signal Verification1'!AG988:AG1188)-'Signal Verification1'!AG1188)&lt;Constants!$B$15,ABS(MIN('Signal Verification1'!AG988:AG1188)-'Signal Verification1'!AG1188)&lt;Constants!$B$15),2,IF(D1188&gt;0,1,0)),IF(D1188&gt;0,1,0))),IF(D1188&gt;0,1,0))</f>
        <v>0</v>
      </c>
      <c r="D1188">
        <f>IF(C1187=2,ROUND(5*1000/Constants!$B$11,0),IF(D1187&gt;0,D1187-1,0))</f>
        <v>0</v>
      </c>
      <c r="E1188">
        <f>IF(COUNTIF($D$3:D1188,2)&gt;(Constants!$B$16*(1000/150)),2,0)</f>
        <v>0</v>
      </c>
      <c r="F1188">
        <f t="shared" si="18"/>
        <v>0</v>
      </c>
      <c r="G1188">
        <f>IF(ABS('Signal Verification0'!AT1188-'Signal Verification1'!AT1188)&gt;Constants!$B$17,2,IF(H1188&gt;0,1,0))</f>
        <v>0</v>
      </c>
      <c r="H1188">
        <f>IF(G1187=2,ROUND(Constants!$B$18*(1000/150),0),IF(H1187&gt;0,H1187-1,0))</f>
        <v>0</v>
      </c>
    </row>
    <row r="1189" spans="1:8">
      <c r="A1189">
        <v>1186</v>
      </c>
      <c r="B1189">
        <f>IF(SIGN('Signal Verification0'!AQ1189)=SIGN('Signal Verification1'!AQ1189),IF(COUNTIF(B1182:B1188,2)&gt;0,1,0),2)</f>
        <v>0</v>
      </c>
      <c r="C1189">
        <f>IF(AND(ABS('Signal Verification0'!AG1189)&gt;0,ABS('Signal Verification1'!AG1189)&gt;0),IF('Signal Verification0'!AG1189&gt;'Signal Verification1'!AG1189,IF(ABS('Signal Verification0'!AG1188)-ABS('Signal Verification1'!AG1189)&gt;Constants!$B$14,IF(AND(ABS(MAX('Signal Verification0'!AG989:AG1189)-'Signal Verification0'!AG1189)&lt;Constants!$B$15,ABS(MIN('Signal Verification0'!AG989:AG1189)-'Signal Verification0'!AG1189)&lt;Constants!$B$15),2,IF(D1189&gt;0,1,0)),IF(D1189&gt;0,1,0)),IF(ABS('Signal Verification1'!AG1188)-ABS('Signal Verification0'!AG1189)&gt;Constants!$B$14,IF(AND(ABS(MAX('Signal Verification1'!AG989:AG1189)-'Signal Verification1'!AG1189)&lt;Constants!$B$15,ABS(MIN('Signal Verification1'!AG989:AG1189)-'Signal Verification1'!AG1189)&lt;Constants!$B$15),2,IF(D1189&gt;0,1,0)),IF(D1189&gt;0,1,0))),IF(D1189&gt;0,1,0))</f>
        <v>0</v>
      </c>
      <c r="D1189">
        <f>IF(C1188=2,ROUND(5*1000/Constants!$B$11,0),IF(D1188&gt;0,D1188-1,0))</f>
        <v>0</v>
      </c>
      <c r="E1189">
        <f>IF(COUNTIF($D$3:D1189,2)&gt;(Constants!$B$16*(1000/150)),2,0)</f>
        <v>0</v>
      </c>
      <c r="F1189">
        <f t="shared" si="18"/>
        <v>0</v>
      </c>
      <c r="G1189">
        <f>IF(ABS('Signal Verification0'!AT1189-'Signal Verification1'!AT1189)&gt;Constants!$B$17,2,IF(H1189&gt;0,1,0))</f>
        <v>0</v>
      </c>
      <c r="H1189">
        <f>IF(G1188=2,ROUND(Constants!$B$18*(1000/150),0),IF(H1188&gt;0,H1188-1,0))</f>
        <v>0</v>
      </c>
    </row>
    <row r="1190" spans="1:8">
      <c r="A1190">
        <v>1187</v>
      </c>
      <c r="B1190">
        <f>IF(SIGN('Signal Verification0'!AQ1190)=SIGN('Signal Verification1'!AQ1190),IF(COUNTIF(B1183:B1189,2)&gt;0,1,0),2)</f>
        <v>0</v>
      </c>
      <c r="C1190">
        <f>IF(AND(ABS('Signal Verification0'!AG1190)&gt;0,ABS('Signal Verification1'!AG1190)&gt;0),IF('Signal Verification0'!AG1190&gt;'Signal Verification1'!AG1190,IF(ABS('Signal Verification0'!AG1189)-ABS('Signal Verification1'!AG1190)&gt;Constants!$B$14,IF(AND(ABS(MAX('Signal Verification0'!AG990:AG1190)-'Signal Verification0'!AG1190)&lt;Constants!$B$15,ABS(MIN('Signal Verification0'!AG990:AG1190)-'Signal Verification0'!AG1190)&lt;Constants!$B$15),2,IF(D1190&gt;0,1,0)),IF(D1190&gt;0,1,0)),IF(ABS('Signal Verification1'!AG1189)-ABS('Signal Verification0'!AG1190)&gt;Constants!$B$14,IF(AND(ABS(MAX('Signal Verification1'!AG990:AG1190)-'Signal Verification1'!AG1190)&lt;Constants!$B$15,ABS(MIN('Signal Verification1'!AG990:AG1190)-'Signal Verification1'!AG1190)&lt;Constants!$B$15),2,IF(D1190&gt;0,1,0)),IF(D1190&gt;0,1,0))),IF(D1190&gt;0,1,0))</f>
        <v>0</v>
      </c>
      <c r="D1190">
        <f>IF(C1189=2,ROUND(5*1000/Constants!$B$11,0),IF(D1189&gt;0,D1189-1,0))</f>
        <v>0</v>
      </c>
      <c r="E1190">
        <f>IF(COUNTIF($D$3:D1190,2)&gt;(Constants!$B$16*(1000/150)),2,0)</f>
        <v>0</v>
      </c>
      <c r="F1190">
        <f t="shared" si="18"/>
        <v>0</v>
      </c>
      <c r="G1190">
        <f>IF(ABS('Signal Verification0'!AT1190-'Signal Verification1'!AT1190)&gt;Constants!$B$17,2,IF(H1190&gt;0,1,0))</f>
        <v>0</v>
      </c>
      <c r="H1190">
        <f>IF(G1189=2,ROUND(Constants!$B$18*(1000/150),0),IF(H1189&gt;0,H1189-1,0))</f>
        <v>0</v>
      </c>
    </row>
    <row r="1191" spans="1:8">
      <c r="A1191">
        <v>1188</v>
      </c>
      <c r="B1191">
        <f>IF(SIGN('Signal Verification0'!AQ1191)=SIGN('Signal Verification1'!AQ1191),IF(COUNTIF(B1184:B1190,2)&gt;0,1,0),2)</f>
        <v>0</v>
      </c>
      <c r="C1191">
        <f>IF(AND(ABS('Signal Verification0'!AG1191)&gt;0,ABS('Signal Verification1'!AG1191)&gt;0),IF('Signal Verification0'!AG1191&gt;'Signal Verification1'!AG1191,IF(ABS('Signal Verification0'!AG1190)-ABS('Signal Verification1'!AG1191)&gt;Constants!$B$14,IF(AND(ABS(MAX('Signal Verification0'!AG991:AG1191)-'Signal Verification0'!AG1191)&lt;Constants!$B$15,ABS(MIN('Signal Verification0'!AG991:AG1191)-'Signal Verification0'!AG1191)&lt;Constants!$B$15),2,IF(D1191&gt;0,1,0)),IF(D1191&gt;0,1,0)),IF(ABS('Signal Verification1'!AG1190)-ABS('Signal Verification0'!AG1191)&gt;Constants!$B$14,IF(AND(ABS(MAX('Signal Verification1'!AG991:AG1191)-'Signal Verification1'!AG1191)&lt;Constants!$B$15,ABS(MIN('Signal Verification1'!AG991:AG1191)-'Signal Verification1'!AG1191)&lt;Constants!$B$15),2,IF(D1191&gt;0,1,0)),IF(D1191&gt;0,1,0))),IF(D1191&gt;0,1,0))</f>
        <v>0</v>
      </c>
      <c r="D1191">
        <f>IF(C1190=2,ROUND(5*1000/Constants!$B$11,0),IF(D1190&gt;0,D1190-1,0))</f>
        <v>0</v>
      </c>
      <c r="E1191">
        <f>IF(COUNTIF($D$3:D1191,2)&gt;(Constants!$B$16*(1000/150)),2,0)</f>
        <v>0</v>
      </c>
      <c r="F1191">
        <f t="shared" si="18"/>
        <v>0</v>
      </c>
      <c r="G1191">
        <f>IF(ABS('Signal Verification0'!AT1191-'Signal Verification1'!AT1191)&gt;Constants!$B$17,2,IF(H1191&gt;0,1,0))</f>
        <v>0</v>
      </c>
      <c r="H1191">
        <f>IF(G1190=2,ROUND(Constants!$B$18*(1000/150),0),IF(H1190&gt;0,H1190-1,0))</f>
        <v>0</v>
      </c>
    </row>
    <row r="1192" spans="1:8">
      <c r="A1192">
        <v>1189</v>
      </c>
      <c r="B1192">
        <f>IF(SIGN('Signal Verification0'!AQ1192)=SIGN('Signal Verification1'!AQ1192),IF(COUNTIF(B1185:B1191,2)&gt;0,1,0),2)</f>
        <v>0</v>
      </c>
      <c r="C1192">
        <f>IF(AND(ABS('Signal Verification0'!AG1192)&gt;0,ABS('Signal Verification1'!AG1192)&gt;0),IF('Signal Verification0'!AG1192&gt;'Signal Verification1'!AG1192,IF(ABS('Signal Verification0'!AG1191)-ABS('Signal Verification1'!AG1192)&gt;Constants!$B$14,IF(AND(ABS(MAX('Signal Verification0'!AG992:AG1192)-'Signal Verification0'!AG1192)&lt;Constants!$B$15,ABS(MIN('Signal Verification0'!AG992:AG1192)-'Signal Verification0'!AG1192)&lt;Constants!$B$15),2,IF(D1192&gt;0,1,0)),IF(D1192&gt;0,1,0)),IF(ABS('Signal Verification1'!AG1191)-ABS('Signal Verification0'!AG1192)&gt;Constants!$B$14,IF(AND(ABS(MAX('Signal Verification1'!AG992:AG1192)-'Signal Verification1'!AG1192)&lt;Constants!$B$15,ABS(MIN('Signal Verification1'!AG992:AG1192)-'Signal Verification1'!AG1192)&lt;Constants!$B$15),2,IF(D1192&gt;0,1,0)),IF(D1192&gt;0,1,0))),IF(D1192&gt;0,1,0))</f>
        <v>0</v>
      </c>
      <c r="D1192">
        <f>IF(C1191=2,ROUND(5*1000/Constants!$B$11,0),IF(D1191&gt;0,D1191-1,0))</f>
        <v>0</v>
      </c>
      <c r="E1192">
        <f>IF(COUNTIF($D$3:D1192,2)&gt;(Constants!$B$16*(1000/150)),2,0)</f>
        <v>0</v>
      </c>
      <c r="F1192">
        <f t="shared" si="18"/>
        <v>0</v>
      </c>
      <c r="G1192">
        <f>IF(ABS('Signal Verification0'!AT1192-'Signal Verification1'!AT1192)&gt;Constants!$B$17,2,IF(H1192&gt;0,1,0))</f>
        <v>0</v>
      </c>
      <c r="H1192">
        <f>IF(G1191=2,ROUND(Constants!$B$18*(1000/150),0),IF(H1191&gt;0,H1191-1,0))</f>
        <v>0</v>
      </c>
    </row>
    <row r="1193" spans="1:8">
      <c r="A1193">
        <v>1190</v>
      </c>
      <c r="B1193">
        <f>IF(SIGN('Signal Verification0'!AQ1193)=SIGN('Signal Verification1'!AQ1193),IF(COUNTIF(B1186:B1192,2)&gt;0,1,0),2)</f>
        <v>0</v>
      </c>
      <c r="C1193">
        <f>IF(AND(ABS('Signal Verification0'!AG1193)&gt;0,ABS('Signal Verification1'!AG1193)&gt;0),IF('Signal Verification0'!AG1193&gt;'Signal Verification1'!AG1193,IF(ABS('Signal Verification0'!AG1192)-ABS('Signal Verification1'!AG1193)&gt;Constants!$B$14,IF(AND(ABS(MAX('Signal Verification0'!AG993:AG1193)-'Signal Verification0'!AG1193)&lt;Constants!$B$15,ABS(MIN('Signal Verification0'!AG993:AG1193)-'Signal Verification0'!AG1193)&lt;Constants!$B$15),2,IF(D1193&gt;0,1,0)),IF(D1193&gt;0,1,0)),IF(ABS('Signal Verification1'!AG1192)-ABS('Signal Verification0'!AG1193)&gt;Constants!$B$14,IF(AND(ABS(MAX('Signal Verification1'!AG993:AG1193)-'Signal Verification1'!AG1193)&lt;Constants!$B$15,ABS(MIN('Signal Verification1'!AG993:AG1193)-'Signal Verification1'!AG1193)&lt;Constants!$B$15),2,IF(D1193&gt;0,1,0)),IF(D1193&gt;0,1,0))),IF(D1193&gt;0,1,0))</f>
        <v>0</v>
      </c>
      <c r="D1193">
        <f>IF(C1192=2,ROUND(5*1000/Constants!$B$11,0),IF(D1192&gt;0,D1192-1,0))</f>
        <v>0</v>
      </c>
      <c r="E1193">
        <f>IF(COUNTIF($D$3:D1193,2)&gt;(Constants!$B$16*(1000/150)),2,0)</f>
        <v>0</v>
      </c>
      <c r="F1193">
        <f t="shared" si="18"/>
        <v>0</v>
      </c>
      <c r="G1193">
        <f>IF(ABS('Signal Verification0'!AT1193-'Signal Verification1'!AT1193)&gt;Constants!$B$17,2,IF(H1193&gt;0,1,0))</f>
        <v>0</v>
      </c>
      <c r="H1193">
        <f>IF(G1192=2,ROUND(Constants!$B$18*(1000/150),0),IF(H1192&gt;0,H1192-1,0))</f>
        <v>0</v>
      </c>
    </row>
    <row r="1194" spans="1:8">
      <c r="A1194">
        <v>1191</v>
      </c>
      <c r="B1194">
        <f>IF(SIGN('Signal Verification0'!AQ1194)=SIGN('Signal Verification1'!AQ1194),IF(COUNTIF(B1187:B1193,2)&gt;0,1,0),2)</f>
        <v>0</v>
      </c>
      <c r="C1194">
        <f>IF(AND(ABS('Signal Verification0'!AG1194)&gt;0,ABS('Signal Verification1'!AG1194)&gt;0),IF('Signal Verification0'!AG1194&gt;'Signal Verification1'!AG1194,IF(ABS('Signal Verification0'!AG1193)-ABS('Signal Verification1'!AG1194)&gt;Constants!$B$14,IF(AND(ABS(MAX('Signal Verification0'!AG994:AG1194)-'Signal Verification0'!AG1194)&lt;Constants!$B$15,ABS(MIN('Signal Verification0'!AG994:AG1194)-'Signal Verification0'!AG1194)&lt;Constants!$B$15),2,IF(D1194&gt;0,1,0)),IF(D1194&gt;0,1,0)),IF(ABS('Signal Verification1'!AG1193)-ABS('Signal Verification0'!AG1194)&gt;Constants!$B$14,IF(AND(ABS(MAX('Signal Verification1'!AG994:AG1194)-'Signal Verification1'!AG1194)&lt;Constants!$B$15,ABS(MIN('Signal Verification1'!AG994:AG1194)-'Signal Verification1'!AG1194)&lt;Constants!$B$15),2,IF(D1194&gt;0,1,0)),IF(D1194&gt;0,1,0))),IF(D1194&gt;0,1,0))</f>
        <v>0</v>
      </c>
      <c r="D1194">
        <f>IF(C1193=2,ROUND(5*1000/Constants!$B$11,0),IF(D1193&gt;0,D1193-1,0))</f>
        <v>0</v>
      </c>
      <c r="E1194">
        <f>IF(COUNTIF($D$3:D1194,2)&gt;(Constants!$B$16*(1000/150)),2,0)</f>
        <v>0</v>
      </c>
      <c r="F1194">
        <f t="shared" si="18"/>
        <v>0</v>
      </c>
      <c r="G1194">
        <f>IF(ABS('Signal Verification0'!AT1194-'Signal Verification1'!AT1194)&gt;Constants!$B$17,2,IF(H1194&gt;0,1,0))</f>
        <v>0</v>
      </c>
      <c r="H1194">
        <f>IF(G1193=2,ROUND(Constants!$B$18*(1000/150),0),IF(H1193&gt;0,H1193-1,0))</f>
        <v>0</v>
      </c>
    </row>
    <row r="1195" spans="1:8">
      <c r="A1195">
        <v>1192</v>
      </c>
      <c r="B1195">
        <f>IF(SIGN('Signal Verification0'!AQ1195)=SIGN('Signal Verification1'!AQ1195),IF(COUNTIF(B1188:B1194,2)&gt;0,1,0),2)</f>
        <v>0</v>
      </c>
      <c r="C1195">
        <f>IF(AND(ABS('Signal Verification0'!AG1195)&gt;0,ABS('Signal Verification1'!AG1195)&gt;0),IF('Signal Verification0'!AG1195&gt;'Signal Verification1'!AG1195,IF(ABS('Signal Verification0'!AG1194)-ABS('Signal Verification1'!AG1195)&gt;Constants!$B$14,IF(AND(ABS(MAX('Signal Verification0'!AG995:AG1195)-'Signal Verification0'!AG1195)&lt;Constants!$B$15,ABS(MIN('Signal Verification0'!AG995:AG1195)-'Signal Verification0'!AG1195)&lt;Constants!$B$15),2,IF(D1195&gt;0,1,0)),IF(D1195&gt;0,1,0)),IF(ABS('Signal Verification1'!AG1194)-ABS('Signal Verification0'!AG1195)&gt;Constants!$B$14,IF(AND(ABS(MAX('Signal Verification1'!AG995:AG1195)-'Signal Verification1'!AG1195)&lt;Constants!$B$15,ABS(MIN('Signal Verification1'!AG995:AG1195)-'Signal Verification1'!AG1195)&lt;Constants!$B$15),2,IF(D1195&gt;0,1,0)),IF(D1195&gt;0,1,0))),IF(D1195&gt;0,1,0))</f>
        <v>0</v>
      </c>
      <c r="D1195">
        <f>IF(C1194=2,ROUND(5*1000/Constants!$B$11,0),IF(D1194&gt;0,D1194-1,0))</f>
        <v>0</v>
      </c>
      <c r="E1195">
        <f>IF(COUNTIF($D$3:D1195,2)&gt;(Constants!$B$16*(1000/150)),2,0)</f>
        <v>0</v>
      </c>
      <c r="F1195">
        <f t="shared" si="18"/>
        <v>0</v>
      </c>
      <c r="G1195">
        <f>IF(ABS('Signal Verification0'!AT1195-'Signal Verification1'!AT1195)&gt;Constants!$B$17,2,IF(H1195&gt;0,1,0))</f>
        <v>0</v>
      </c>
      <c r="H1195">
        <f>IF(G1194=2,ROUND(Constants!$B$18*(1000/150),0),IF(H1194&gt;0,H1194-1,0))</f>
        <v>0</v>
      </c>
    </row>
    <row r="1196" spans="1:8">
      <c r="A1196">
        <v>1193</v>
      </c>
      <c r="B1196">
        <f>IF(SIGN('Signal Verification0'!AQ1196)=SIGN('Signal Verification1'!AQ1196),IF(COUNTIF(B1189:B1195,2)&gt;0,1,0),2)</f>
        <v>0</v>
      </c>
      <c r="C1196">
        <f>IF(AND(ABS('Signal Verification0'!AG1196)&gt;0,ABS('Signal Verification1'!AG1196)&gt;0),IF('Signal Verification0'!AG1196&gt;'Signal Verification1'!AG1196,IF(ABS('Signal Verification0'!AG1195)-ABS('Signal Verification1'!AG1196)&gt;Constants!$B$14,IF(AND(ABS(MAX('Signal Verification0'!AG996:AG1196)-'Signal Verification0'!AG1196)&lt;Constants!$B$15,ABS(MIN('Signal Verification0'!AG996:AG1196)-'Signal Verification0'!AG1196)&lt;Constants!$B$15),2,IF(D1196&gt;0,1,0)),IF(D1196&gt;0,1,0)),IF(ABS('Signal Verification1'!AG1195)-ABS('Signal Verification0'!AG1196)&gt;Constants!$B$14,IF(AND(ABS(MAX('Signal Verification1'!AG996:AG1196)-'Signal Verification1'!AG1196)&lt;Constants!$B$15,ABS(MIN('Signal Verification1'!AG996:AG1196)-'Signal Verification1'!AG1196)&lt;Constants!$B$15),2,IF(D1196&gt;0,1,0)),IF(D1196&gt;0,1,0))),IF(D1196&gt;0,1,0))</f>
        <v>0</v>
      </c>
      <c r="D1196">
        <f>IF(C1195=2,ROUND(5*1000/Constants!$B$11,0),IF(D1195&gt;0,D1195-1,0))</f>
        <v>0</v>
      </c>
      <c r="E1196">
        <f>IF(COUNTIF($D$3:D1196,2)&gt;(Constants!$B$16*(1000/150)),2,0)</f>
        <v>0</v>
      </c>
      <c r="F1196">
        <f t="shared" si="18"/>
        <v>0</v>
      </c>
      <c r="G1196">
        <f>IF(ABS('Signal Verification0'!AT1196-'Signal Verification1'!AT1196)&gt;Constants!$B$17,2,IF(H1196&gt;0,1,0))</f>
        <v>0</v>
      </c>
      <c r="H1196">
        <f>IF(G1195=2,ROUND(Constants!$B$18*(1000/150),0),IF(H1195&gt;0,H1195-1,0))</f>
        <v>0</v>
      </c>
    </row>
    <row r="1197" spans="1:8">
      <c r="A1197">
        <v>1194</v>
      </c>
      <c r="B1197">
        <f>IF(SIGN('Signal Verification0'!AQ1197)=SIGN('Signal Verification1'!AQ1197),IF(COUNTIF(B1190:B1196,2)&gt;0,1,0),2)</f>
        <v>0</v>
      </c>
      <c r="C1197">
        <f>IF(AND(ABS('Signal Verification0'!AG1197)&gt;0,ABS('Signal Verification1'!AG1197)&gt;0),IF('Signal Verification0'!AG1197&gt;'Signal Verification1'!AG1197,IF(ABS('Signal Verification0'!AG1196)-ABS('Signal Verification1'!AG1197)&gt;Constants!$B$14,IF(AND(ABS(MAX('Signal Verification0'!AG997:AG1197)-'Signal Verification0'!AG1197)&lt;Constants!$B$15,ABS(MIN('Signal Verification0'!AG997:AG1197)-'Signal Verification0'!AG1197)&lt;Constants!$B$15),2,IF(D1197&gt;0,1,0)),IF(D1197&gt;0,1,0)),IF(ABS('Signal Verification1'!AG1196)-ABS('Signal Verification0'!AG1197)&gt;Constants!$B$14,IF(AND(ABS(MAX('Signal Verification1'!AG997:AG1197)-'Signal Verification1'!AG1197)&lt;Constants!$B$15,ABS(MIN('Signal Verification1'!AG997:AG1197)-'Signal Verification1'!AG1197)&lt;Constants!$B$15),2,IF(D1197&gt;0,1,0)),IF(D1197&gt;0,1,0))),IF(D1197&gt;0,1,0))</f>
        <v>0</v>
      </c>
      <c r="D1197">
        <f>IF(C1196=2,ROUND(5*1000/Constants!$B$11,0),IF(D1196&gt;0,D1196-1,0))</f>
        <v>0</v>
      </c>
      <c r="E1197">
        <f>IF(COUNTIF($D$3:D1197,2)&gt;(Constants!$B$16*(1000/150)),2,0)</f>
        <v>0</v>
      </c>
      <c r="F1197">
        <f t="shared" si="18"/>
        <v>0</v>
      </c>
      <c r="G1197">
        <f>IF(ABS('Signal Verification0'!AT1197-'Signal Verification1'!AT1197)&gt;Constants!$B$17,2,IF(H1197&gt;0,1,0))</f>
        <v>0</v>
      </c>
      <c r="H1197">
        <f>IF(G1196=2,ROUND(Constants!$B$18*(1000/150),0),IF(H1196&gt;0,H1196-1,0))</f>
        <v>0</v>
      </c>
    </row>
    <row r="1198" spans="1:8">
      <c r="A1198">
        <v>1195</v>
      </c>
      <c r="B1198">
        <f>IF(SIGN('Signal Verification0'!AQ1198)=SIGN('Signal Verification1'!AQ1198),IF(COUNTIF(B1191:B1197,2)&gt;0,1,0),2)</f>
        <v>0</v>
      </c>
      <c r="C1198">
        <f>IF(AND(ABS('Signal Verification0'!AG1198)&gt;0,ABS('Signal Verification1'!AG1198)&gt;0),IF('Signal Verification0'!AG1198&gt;'Signal Verification1'!AG1198,IF(ABS('Signal Verification0'!AG1197)-ABS('Signal Verification1'!AG1198)&gt;Constants!$B$14,IF(AND(ABS(MAX('Signal Verification0'!AG998:AG1198)-'Signal Verification0'!AG1198)&lt;Constants!$B$15,ABS(MIN('Signal Verification0'!AG998:AG1198)-'Signal Verification0'!AG1198)&lt;Constants!$B$15),2,IF(D1198&gt;0,1,0)),IF(D1198&gt;0,1,0)),IF(ABS('Signal Verification1'!AG1197)-ABS('Signal Verification0'!AG1198)&gt;Constants!$B$14,IF(AND(ABS(MAX('Signal Verification1'!AG998:AG1198)-'Signal Verification1'!AG1198)&lt;Constants!$B$15,ABS(MIN('Signal Verification1'!AG998:AG1198)-'Signal Verification1'!AG1198)&lt;Constants!$B$15),2,IF(D1198&gt;0,1,0)),IF(D1198&gt;0,1,0))),IF(D1198&gt;0,1,0))</f>
        <v>0</v>
      </c>
      <c r="D1198">
        <f>IF(C1197=2,ROUND(5*1000/Constants!$B$11,0),IF(D1197&gt;0,D1197-1,0))</f>
        <v>0</v>
      </c>
      <c r="E1198">
        <f>IF(COUNTIF($D$3:D1198,2)&gt;(Constants!$B$16*(1000/150)),2,0)</f>
        <v>0</v>
      </c>
      <c r="F1198">
        <f t="shared" si="18"/>
        <v>0</v>
      </c>
      <c r="G1198">
        <f>IF(ABS('Signal Verification0'!AT1198-'Signal Verification1'!AT1198)&gt;Constants!$B$17,2,IF(H1198&gt;0,1,0))</f>
        <v>0</v>
      </c>
      <c r="H1198">
        <f>IF(G1197=2,ROUND(Constants!$B$18*(1000/150),0),IF(H1197&gt;0,H1197-1,0))</f>
        <v>0</v>
      </c>
    </row>
    <row r="1199" spans="1:8">
      <c r="A1199">
        <v>1196</v>
      </c>
      <c r="B1199">
        <f>IF(SIGN('Signal Verification0'!AQ1199)=SIGN('Signal Verification1'!AQ1199),IF(COUNTIF(B1192:B1198,2)&gt;0,1,0),2)</f>
        <v>0</v>
      </c>
      <c r="C1199">
        <f>IF(AND(ABS('Signal Verification0'!AG1199)&gt;0,ABS('Signal Verification1'!AG1199)&gt;0),IF('Signal Verification0'!AG1199&gt;'Signal Verification1'!AG1199,IF(ABS('Signal Verification0'!AG1198)-ABS('Signal Verification1'!AG1199)&gt;Constants!$B$14,IF(AND(ABS(MAX('Signal Verification0'!AG999:AG1199)-'Signal Verification0'!AG1199)&lt;Constants!$B$15,ABS(MIN('Signal Verification0'!AG999:AG1199)-'Signal Verification0'!AG1199)&lt;Constants!$B$15),2,IF(D1199&gt;0,1,0)),IF(D1199&gt;0,1,0)),IF(ABS('Signal Verification1'!AG1198)-ABS('Signal Verification0'!AG1199)&gt;Constants!$B$14,IF(AND(ABS(MAX('Signal Verification1'!AG999:AG1199)-'Signal Verification1'!AG1199)&lt;Constants!$B$15,ABS(MIN('Signal Verification1'!AG999:AG1199)-'Signal Verification1'!AG1199)&lt;Constants!$B$15),2,IF(D1199&gt;0,1,0)),IF(D1199&gt;0,1,0))),IF(D1199&gt;0,1,0))</f>
        <v>0</v>
      </c>
      <c r="D1199">
        <f>IF(C1198=2,ROUND(5*1000/Constants!$B$11,0),IF(D1198&gt;0,D1198-1,0))</f>
        <v>0</v>
      </c>
      <c r="E1199">
        <f>IF(COUNTIF($D$3:D1199,2)&gt;(Constants!$B$16*(1000/150)),2,0)</f>
        <v>0</v>
      </c>
      <c r="F1199">
        <f t="shared" si="18"/>
        <v>0</v>
      </c>
      <c r="G1199">
        <f>IF(ABS('Signal Verification0'!AT1199-'Signal Verification1'!AT1199)&gt;Constants!$B$17,2,IF(H1199&gt;0,1,0))</f>
        <v>0</v>
      </c>
      <c r="H1199">
        <f>IF(G1198=2,ROUND(Constants!$B$18*(1000/150),0),IF(H1198&gt;0,H1198-1,0))</f>
        <v>0</v>
      </c>
    </row>
    <row r="1200" spans="1:8">
      <c r="A1200">
        <v>1197</v>
      </c>
      <c r="B1200">
        <f>IF(SIGN('Signal Verification0'!AQ1200)=SIGN('Signal Verification1'!AQ1200),IF(COUNTIF(B1193:B1199,2)&gt;0,1,0),2)</f>
        <v>0</v>
      </c>
      <c r="C1200">
        <f>IF(AND(ABS('Signal Verification0'!AG1200)&gt;0,ABS('Signal Verification1'!AG1200)&gt;0),IF('Signal Verification0'!AG1200&gt;'Signal Verification1'!AG1200,IF(ABS('Signal Verification0'!AG1199)-ABS('Signal Verification1'!AG1200)&gt;Constants!$B$14,IF(AND(ABS(MAX('Signal Verification0'!AG1000:AG1200)-'Signal Verification0'!AG1200)&lt;Constants!$B$15,ABS(MIN('Signal Verification0'!AG1000:AG1200)-'Signal Verification0'!AG1200)&lt;Constants!$B$15),2,IF(D1200&gt;0,1,0)),IF(D1200&gt;0,1,0)),IF(ABS('Signal Verification1'!AG1199)-ABS('Signal Verification0'!AG1200)&gt;Constants!$B$14,IF(AND(ABS(MAX('Signal Verification1'!AG1000:AG1200)-'Signal Verification1'!AG1200)&lt;Constants!$B$15,ABS(MIN('Signal Verification1'!AG1000:AG1200)-'Signal Verification1'!AG1200)&lt;Constants!$B$15),2,IF(D1200&gt;0,1,0)),IF(D1200&gt;0,1,0))),IF(D1200&gt;0,1,0))</f>
        <v>0</v>
      </c>
      <c r="D1200">
        <f>IF(C1199=2,ROUND(5*1000/Constants!$B$11,0),IF(D1199&gt;0,D1199-1,0))</f>
        <v>0</v>
      </c>
      <c r="E1200">
        <f>IF(COUNTIF($D$3:D1200,2)&gt;(Constants!$B$16*(1000/150)),2,0)</f>
        <v>0</v>
      </c>
      <c r="F1200">
        <f t="shared" si="18"/>
        <v>0</v>
      </c>
      <c r="G1200">
        <f>IF(ABS('Signal Verification0'!AT1200-'Signal Verification1'!AT1200)&gt;Constants!$B$17,2,IF(H1200&gt;0,1,0))</f>
        <v>0</v>
      </c>
      <c r="H1200">
        <f>IF(G1199=2,ROUND(Constants!$B$18*(1000/150),0),IF(H1199&gt;0,H1199-1,0))</f>
        <v>0</v>
      </c>
    </row>
    <row r="1201" spans="1:8">
      <c r="A1201">
        <v>1198</v>
      </c>
      <c r="B1201">
        <f>IF(SIGN('Signal Verification0'!AQ1201)=SIGN('Signal Verification1'!AQ1201),IF(COUNTIF(B1194:B1200,2)&gt;0,1,0),2)</f>
        <v>0</v>
      </c>
      <c r="C1201">
        <f>IF(AND(ABS('Signal Verification0'!AG1201)&gt;0,ABS('Signal Verification1'!AG1201)&gt;0),IF('Signal Verification0'!AG1201&gt;'Signal Verification1'!AG1201,IF(ABS('Signal Verification0'!AG1200)-ABS('Signal Verification1'!AG1201)&gt;Constants!$B$14,IF(AND(ABS(MAX('Signal Verification0'!AG1001:AG1201)-'Signal Verification0'!AG1201)&lt;Constants!$B$15,ABS(MIN('Signal Verification0'!AG1001:AG1201)-'Signal Verification0'!AG1201)&lt;Constants!$B$15),2,IF(D1201&gt;0,1,0)),IF(D1201&gt;0,1,0)),IF(ABS('Signal Verification1'!AG1200)-ABS('Signal Verification0'!AG1201)&gt;Constants!$B$14,IF(AND(ABS(MAX('Signal Verification1'!AG1001:AG1201)-'Signal Verification1'!AG1201)&lt;Constants!$B$15,ABS(MIN('Signal Verification1'!AG1001:AG1201)-'Signal Verification1'!AG1201)&lt;Constants!$B$15),2,IF(D1201&gt;0,1,0)),IF(D1201&gt;0,1,0))),IF(D1201&gt;0,1,0))</f>
        <v>0</v>
      </c>
      <c r="D1201">
        <f>IF(C1200=2,ROUND(5*1000/Constants!$B$11,0),IF(D1200&gt;0,D1200-1,0))</f>
        <v>0</v>
      </c>
      <c r="E1201">
        <f>IF(COUNTIF($D$3:D1201,2)&gt;(Constants!$B$16*(1000/150)),2,0)</f>
        <v>0</v>
      </c>
      <c r="F1201">
        <f t="shared" si="18"/>
        <v>0</v>
      </c>
      <c r="G1201">
        <f>IF(ABS('Signal Verification0'!AT1201-'Signal Verification1'!AT1201)&gt;Constants!$B$17,2,IF(H1201&gt;0,1,0))</f>
        <v>0</v>
      </c>
      <c r="H1201">
        <f>IF(G1200=2,ROUND(Constants!$B$18*(1000/150),0),IF(H1200&gt;0,H1200-1,0))</f>
        <v>0</v>
      </c>
    </row>
    <row r="1202" spans="1:8">
      <c r="A1202">
        <v>1199</v>
      </c>
      <c r="B1202">
        <f>IF(SIGN('Signal Verification0'!AQ1202)=SIGN('Signal Verification1'!AQ1202),IF(COUNTIF(B1195:B1201,2)&gt;0,1,0),2)</f>
        <v>0</v>
      </c>
      <c r="C1202">
        <f>IF(AND(ABS('Signal Verification0'!AG1202)&gt;0,ABS('Signal Verification1'!AG1202)&gt;0),IF('Signal Verification0'!AG1202&gt;'Signal Verification1'!AG1202,IF(ABS('Signal Verification0'!AG1201)-ABS('Signal Verification1'!AG1202)&gt;Constants!$B$14,IF(AND(ABS(MAX('Signal Verification0'!AG1002:AG1202)-'Signal Verification0'!AG1202)&lt;Constants!$B$15,ABS(MIN('Signal Verification0'!AG1002:AG1202)-'Signal Verification0'!AG1202)&lt;Constants!$B$15),2,IF(D1202&gt;0,1,0)),IF(D1202&gt;0,1,0)),IF(ABS('Signal Verification1'!AG1201)-ABS('Signal Verification0'!AG1202)&gt;Constants!$B$14,IF(AND(ABS(MAX('Signal Verification1'!AG1002:AG1202)-'Signal Verification1'!AG1202)&lt;Constants!$B$15,ABS(MIN('Signal Verification1'!AG1002:AG1202)-'Signal Verification1'!AG1202)&lt;Constants!$B$15),2,IF(D1202&gt;0,1,0)),IF(D1202&gt;0,1,0))),IF(D1202&gt;0,1,0))</f>
        <v>0</v>
      </c>
      <c r="D1202">
        <f>IF(C1201=2,ROUND(5*1000/Constants!$B$11,0),IF(D1201&gt;0,D1201-1,0))</f>
        <v>0</v>
      </c>
      <c r="E1202">
        <f>IF(COUNTIF($D$3:D1202,2)&gt;(Constants!$B$16*(1000/150)),2,0)</f>
        <v>0</v>
      </c>
      <c r="F1202">
        <f t="shared" si="18"/>
        <v>0</v>
      </c>
      <c r="G1202">
        <f>IF(ABS('Signal Verification0'!AT1202-'Signal Verification1'!AT1202)&gt;Constants!$B$17,2,IF(H1202&gt;0,1,0))</f>
        <v>0</v>
      </c>
      <c r="H1202">
        <f>IF(G1201=2,ROUND(Constants!$B$18*(1000/150),0),IF(H1201&gt;0,H1201-1,0))</f>
        <v>0</v>
      </c>
    </row>
    <row r="1203" spans="1:8">
      <c r="A1203">
        <v>1200</v>
      </c>
      <c r="B1203">
        <f>IF(SIGN('Signal Verification0'!AQ1203)=SIGN('Signal Verification1'!AQ1203),IF(COUNTIF(B1196:B1202,2)&gt;0,1,0),2)</f>
        <v>0</v>
      </c>
      <c r="C1203">
        <f>IF(AND(ABS('Signal Verification0'!AG1203)&gt;0,ABS('Signal Verification1'!AG1203)&gt;0),IF('Signal Verification0'!AG1203&gt;'Signal Verification1'!AG1203,IF(ABS('Signal Verification0'!AG1202)-ABS('Signal Verification1'!AG1203)&gt;Constants!$B$14,IF(AND(ABS(MAX('Signal Verification0'!AG1003:AG1203)-'Signal Verification0'!AG1203)&lt;Constants!$B$15,ABS(MIN('Signal Verification0'!AG1003:AG1203)-'Signal Verification0'!AG1203)&lt;Constants!$B$15),2,IF(D1203&gt;0,1,0)),IF(D1203&gt;0,1,0)),IF(ABS('Signal Verification1'!AG1202)-ABS('Signal Verification0'!AG1203)&gt;Constants!$B$14,IF(AND(ABS(MAX('Signal Verification1'!AG1003:AG1203)-'Signal Verification1'!AG1203)&lt;Constants!$B$15,ABS(MIN('Signal Verification1'!AG1003:AG1203)-'Signal Verification1'!AG1203)&lt;Constants!$B$15),2,IF(D1203&gt;0,1,0)),IF(D1203&gt;0,1,0))),IF(D1203&gt;0,1,0))</f>
        <v>0</v>
      </c>
      <c r="D1203">
        <f>IF(C1202=2,ROUND(5*1000/Constants!$B$11,0),IF(D1202&gt;0,D1202-1,0))</f>
        <v>0</v>
      </c>
      <c r="E1203">
        <f>IF(COUNTIF($D$3:D1203,2)&gt;(Constants!$B$16*(1000/150)),2,0)</f>
        <v>0</v>
      </c>
      <c r="F1203">
        <f t="shared" si="18"/>
        <v>0</v>
      </c>
      <c r="G1203">
        <f>IF(ABS('Signal Verification0'!AT1203-'Signal Verification1'!AT1203)&gt;Constants!$B$17,2,IF(H1203&gt;0,1,0))</f>
        <v>0</v>
      </c>
      <c r="H1203">
        <f>IF(G1202=2,ROUND(Constants!$B$18*(1000/150),0),IF(H1202&gt;0,H1202-1,0))</f>
        <v>0</v>
      </c>
    </row>
    <row r="1204" spans="1:8">
      <c r="A1204">
        <v>1201</v>
      </c>
      <c r="B1204">
        <f>IF(SIGN('Signal Verification0'!AQ1204)=SIGN('Signal Verification1'!AQ1204),IF(COUNTIF(B1197:B1203,2)&gt;0,1,0),2)</f>
        <v>0</v>
      </c>
      <c r="C1204">
        <f>IF(AND(ABS('Signal Verification0'!AG1204)&gt;0,ABS('Signal Verification1'!AG1204)&gt;0),IF('Signal Verification0'!AG1204&gt;'Signal Verification1'!AG1204,IF(ABS('Signal Verification0'!AG1203)-ABS('Signal Verification1'!AG1204)&gt;Constants!$B$14,IF(AND(ABS(MAX('Signal Verification0'!AG1004:AG1204)-'Signal Verification0'!AG1204)&lt;Constants!$B$15,ABS(MIN('Signal Verification0'!AG1004:AG1204)-'Signal Verification0'!AG1204)&lt;Constants!$B$15),2,IF(D1204&gt;0,1,0)),IF(D1204&gt;0,1,0)),IF(ABS('Signal Verification1'!AG1203)-ABS('Signal Verification0'!AG1204)&gt;Constants!$B$14,IF(AND(ABS(MAX('Signal Verification1'!AG1004:AG1204)-'Signal Verification1'!AG1204)&lt;Constants!$B$15,ABS(MIN('Signal Verification1'!AG1004:AG1204)-'Signal Verification1'!AG1204)&lt;Constants!$B$15),2,IF(D1204&gt;0,1,0)),IF(D1204&gt;0,1,0))),IF(D1204&gt;0,1,0))</f>
        <v>0</v>
      </c>
      <c r="D1204">
        <f>IF(C1203=2,ROUND(5*1000/Constants!$B$11,0),IF(D1203&gt;0,D1203-1,0))</f>
        <v>0</v>
      </c>
      <c r="E1204">
        <f>IF(COUNTIF($D$3:D1204,2)&gt;(Constants!$B$16*(1000/150)),2,0)</f>
        <v>0</v>
      </c>
      <c r="F1204">
        <f t="shared" si="18"/>
        <v>0</v>
      </c>
      <c r="G1204">
        <f>IF(ABS('Signal Verification0'!AT1204-'Signal Verification1'!AT1204)&gt;Constants!$B$17,2,IF(H1204&gt;0,1,0))</f>
        <v>0</v>
      </c>
      <c r="H1204">
        <f>IF(G1203=2,ROUND(Constants!$B$18*(1000/150),0),IF(H1203&gt;0,H1203-1,0))</f>
        <v>0</v>
      </c>
    </row>
    <row r="1205" spans="1:8">
      <c r="A1205">
        <v>1202</v>
      </c>
      <c r="B1205">
        <f>IF(SIGN('Signal Verification0'!AQ1205)=SIGN('Signal Verification1'!AQ1205),IF(COUNTIF(B1198:B1204,2)&gt;0,1,0),2)</f>
        <v>0</v>
      </c>
      <c r="C1205">
        <f>IF(AND(ABS('Signal Verification0'!AG1205)&gt;0,ABS('Signal Verification1'!AG1205)&gt;0),IF('Signal Verification0'!AG1205&gt;'Signal Verification1'!AG1205,IF(ABS('Signal Verification0'!AG1204)-ABS('Signal Verification1'!AG1205)&gt;Constants!$B$14,IF(AND(ABS(MAX('Signal Verification0'!AG1005:AG1205)-'Signal Verification0'!AG1205)&lt;Constants!$B$15,ABS(MIN('Signal Verification0'!AG1005:AG1205)-'Signal Verification0'!AG1205)&lt;Constants!$B$15),2,IF(D1205&gt;0,1,0)),IF(D1205&gt;0,1,0)),IF(ABS('Signal Verification1'!AG1204)-ABS('Signal Verification0'!AG1205)&gt;Constants!$B$14,IF(AND(ABS(MAX('Signal Verification1'!AG1005:AG1205)-'Signal Verification1'!AG1205)&lt;Constants!$B$15,ABS(MIN('Signal Verification1'!AG1005:AG1205)-'Signal Verification1'!AG1205)&lt;Constants!$B$15),2,IF(D1205&gt;0,1,0)),IF(D1205&gt;0,1,0))),IF(D1205&gt;0,1,0))</f>
        <v>0</v>
      </c>
      <c r="D1205">
        <f>IF(C1204=2,ROUND(5*1000/Constants!$B$11,0),IF(D1204&gt;0,D1204-1,0))</f>
        <v>0</v>
      </c>
      <c r="E1205">
        <f>IF(COUNTIF($D$3:D1205,2)&gt;(Constants!$B$16*(1000/150)),2,0)</f>
        <v>0</v>
      </c>
      <c r="F1205">
        <f t="shared" si="18"/>
        <v>0</v>
      </c>
      <c r="G1205">
        <f>IF(ABS('Signal Verification0'!AT1205-'Signal Verification1'!AT1205)&gt;Constants!$B$17,2,IF(H1205&gt;0,1,0))</f>
        <v>0</v>
      </c>
      <c r="H1205">
        <f>IF(G1204=2,ROUND(Constants!$B$18*(1000/150),0),IF(H1204&gt;0,H1204-1,0))</f>
        <v>0</v>
      </c>
    </row>
    <row r="1206" spans="1:8">
      <c r="A1206">
        <v>1203</v>
      </c>
      <c r="B1206">
        <f>IF(SIGN('Signal Verification0'!AQ1206)=SIGN('Signal Verification1'!AQ1206),IF(COUNTIF(B1199:B1205,2)&gt;0,1,0),2)</f>
        <v>0</v>
      </c>
      <c r="C1206">
        <f>IF(AND(ABS('Signal Verification0'!AG1206)&gt;0,ABS('Signal Verification1'!AG1206)&gt;0),IF('Signal Verification0'!AG1206&gt;'Signal Verification1'!AG1206,IF(ABS('Signal Verification0'!AG1205)-ABS('Signal Verification1'!AG1206)&gt;Constants!$B$14,IF(AND(ABS(MAX('Signal Verification0'!AG1006:AG1206)-'Signal Verification0'!AG1206)&lt;Constants!$B$15,ABS(MIN('Signal Verification0'!AG1006:AG1206)-'Signal Verification0'!AG1206)&lt;Constants!$B$15),2,IF(D1206&gt;0,1,0)),IF(D1206&gt;0,1,0)),IF(ABS('Signal Verification1'!AG1205)-ABS('Signal Verification0'!AG1206)&gt;Constants!$B$14,IF(AND(ABS(MAX('Signal Verification1'!AG1006:AG1206)-'Signal Verification1'!AG1206)&lt;Constants!$B$15,ABS(MIN('Signal Verification1'!AG1006:AG1206)-'Signal Verification1'!AG1206)&lt;Constants!$B$15),2,IF(D1206&gt;0,1,0)),IF(D1206&gt;0,1,0))),IF(D1206&gt;0,1,0))</f>
        <v>0</v>
      </c>
      <c r="D1206">
        <f>IF(C1205=2,ROUND(5*1000/Constants!$B$11,0),IF(D1205&gt;0,D1205-1,0))</f>
        <v>0</v>
      </c>
      <c r="E1206">
        <f>IF(COUNTIF($D$3:D1206,2)&gt;(Constants!$B$16*(1000/150)),2,0)</f>
        <v>0</v>
      </c>
      <c r="F1206">
        <f t="shared" si="18"/>
        <v>0</v>
      </c>
      <c r="G1206">
        <f>IF(ABS('Signal Verification0'!AT1206-'Signal Verification1'!AT1206)&gt;Constants!$B$17,2,IF(H1206&gt;0,1,0))</f>
        <v>0</v>
      </c>
      <c r="H1206">
        <f>IF(G1205=2,ROUND(Constants!$B$18*(1000/150),0),IF(H1205&gt;0,H1205-1,0))</f>
        <v>0</v>
      </c>
    </row>
    <row r="1207" spans="1:8">
      <c r="A1207">
        <v>1204</v>
      </c>
      <c r="B1207">
        <f>IF(SIGN('Signal Verification0'!AQ1207)=SIGN('Signal Verification1'!AQ1207),IF(COUNTIF(B1200:B1206,2)&gt;0,1,0),2)</f>
        <v>0</v>
      </c>
      <c r="C1207">
        <f>IF(AND(ABS('Signal Verification0'!AG1207)&gt;0,ABS('Signal Verification1'!AG1207)&gt;0),IF('Signal Verification0'!AG1207&gt;'Signal Verification1'!AG1207,IF(ABS('Signal Verification0'!AG1206)-ABS('Signal Verification1'!AG1207)&gt;Constants!$B$14,IF(AND(ABS(MAX('Signal Verification0'!AG1007:AG1207)-'Signal Verification0'!AG1207)&lt;Constants!$B$15,ABS(MIN('Signal Verification0'!AG1007:AG1207)-'Signal Verification0'!AG1207)&lt;Constants!$B$15),2,IF(D1207&gt;0,1,0)),IF(D1207&gt;0,1,0)),IF(ABS('Signal Verification1'!AG1206)-ABS('Signal Verification0'!AG1207)&gt;Constants!$B$14,IF(AND(ABS(MAX('Signal Verification1'!AG1007:AG1207)-'Signal Verification1'!AG1207)&lt;Constants!$B$15,ABS(MIN('Signal Verification1'!AG1007:AG1207)-'Signal Verification1'!AG1207)&lt;Constants!$B$15),2,IF(D1207&gt;0,1,0)),IF(D1207&gt;0,1,0))),IF(D1207&gt;0,1,0))</f>
        <v>0</v>
      </c>
      <c r="D1207">
        <f>IF(C1206=2,ROUND(5*1000/Constants!$B$11,0),IF(D1206&gt;0,D1206-1,0))</f>
        <v>0</v>
      </c>
      <c r="E1207">
        <f>IF(COUNTIF($D$3:D1207,2)&gt;(Constants!$B$16*(1000/150)),2,0)</f>
        <v>0</v>
      </c>
      <c r="F1207">
        <f t="shared" si="18"/>
        <v>0</v>
      </c>
      <c r="G1207">
        <f>IF(ABS('Signal Verification0'!AT1207-'Signal Verification1'!AT1207)&gt;Constants!$B$17,2,IF(H1207&gt;0,1,0))</f>
        <v>0</v>
      </c>
      <c r="H1207">
        <f>IF(G1206=2,ROUND(Constants!$B$18*(1000/150),0),IF(H1206&gt;0,H1206-1,0))</f>
        <v>0</v>
      </c>
    </row>
    <row r="1208" spans="1:8">
      <c r="A1208">
        <v>1205</v>
      </c>
      <c r="B1208">
        <f>IF(SIGN('Signal Verification0'!AQ1208)=SIGN('Signal Verification1'!AQ1208),IF(COUNTIF(B1201:B1207,2)&gt;0,1,0),2)</f>
        <v>0</v>
      </c>
      <c r="C1208">
        <f>IF(AND(ABS('Signal Verification0'!AG1208)&gt;0,ABS('Signal Verification1'!AG1208)&gt;0),IF('Signal Verification0'!AG1208&gt;'Signal Verification1'!AG1208,IF(ABS('Signal Verification0'!AG1207)-ABS('Signal Verification1'!AG1208)&gt;Constants!$B$14,IF(AND(ABS(MAX('Signal Verification0'!AG1008:AG1208)-'Signal Verification0'!AG1208)&lt;Constants!$B$15,ABS(MIN('Signal Verification0'!AG1008:AG1208)-'Signal Verification0'!AG1208)&lt;Constants!$B$15),2,IF(D1208&gt;0,1,0)),IF(D1208&gt;0,1,0)),IF(ABS('Signal Verification1'!AG1207)-ABS('Signal Verification0'!AG1208)&gt;Constants!$B$14,IF(AND(ABS(MAX('Signal Verification1'!AG1008:AG1208)-'Signal Verification1'!AG1208)&lt;Constants!$B$15,ABS(MIN('Signal Verification1'!AG1008:AG1208)-'Signal Verification1'!AG1208)&lt;Constants!$B$15),2,IF(D1208&gt;0,1,0)),IF(D1208&gt;0,1,0))),IF(D1208&gt;0,1,0))</f>
        <v>0</v>
      </c>
      <c r="D1208">
        <f>IF(C1207=2,ROUND(5*1000/Constants!$B$11,0),IF(D1207&gt;0,D1207-1,0))</f>
        <v>0</v>
      </c>
      <c r="E1208">
        <f>IF(COUNTIF($D$3:D1208,2)&gt;(Constants!$B$16*(1000/150)),2,0)</f>
        <v>0</v>
      </c>
      <c r="F1208">
        <f t="shared" si="18"/>
        <v>0</v>
      </c>
      <c r="G1208">
        <f>IF(ABS('Signal Verification0'!AT1208-'Signal Verification1'!AT1208)&gt;Constants!$B$17,2,IF(H1208&gt;0,1,0))</f>
        <v>0</v>
      </c>
      <c r="H1208">
        <f>IF(G1207=2,ROUND(Constants!$B$18*(1000/150),0),IF(H1207&gt;0,H1207-1,0))</f>
        <v>0</v>
      </c>
    </row>
    <row r="1209" spans="1:8">
      <c r="A1209">
        <v>1206</v>
      </c>
      <c r="B1209">
        <f>IF(SIGN('Signal Verification0'!AQ1209)=SIGN('Signal Verification1'!AQ1209),IF(COUNTIF(B1202:B1208,2)&gt;0,1,0),2)</f>
        <v>0</v>
      </c>
      <c r="C1209">
        <f>IF(AND(ABS('Signal Verification0'!AG1209)&gt;0,ABS('Signal Verification1'!AG1209)&gt;0),IF('Signal Verification0'!AG1209&gt;'Signal Verification1'!AG1209,IF(ABS('Signal Verification0'!AG1208)-ABS('Signal Verification1'!AG1209)&gt;Constants!$B$14,IF(AND(ABS(MAX('Signal Verification0'!AG1009:AG1209)-'Signal Verification0'!AG1209)&lt;Constants!$B$15,ABS(MIN('Signal Verification0'!AG1009:AG1209)-'Signal Verification0'!AG1209)&lt;Constants!$B$15),2,IF(D1209&gt;0,1,0)),IF(D1209&gt;0,1,0)),IF(ABS('Signal Verification1'!AG1208)-ABS('Signal Verification0'!AG1209)&gt;Constants!$B$14,IF(AND(ABS(MAX('Signal Verification1'!AG1009:AG1209)-'Signal Verification1'!AG1209)&lt;Constants!$B$15,ABS(MIN('Signal Verification1'!AG1009:AG1209)-'Signal Verification1'!AG1209)&lt;Constants!$B$15),2,IF(D1209&gt;0,1,0)),IF(D1209&gt;0,1,0))),IF(D1209&gt;0,1,0))</f>
        <v>0</v>
      </c>
      <c r="D1209">
        <f>IF(C1208=2,ROUND(5*1000/Constants!$B$11,0),IF(D1208&gt;0,D1208-1,0))</f>
        <v>0</v>
      </c>
      <c r="E1209">
        <f>IF(COUNTIF($D$3:D1209,2)&gt;(Constants!$B$16*(1000/150)),2,0)</f>
        <v>0</v>
      </c>
      <c r="F1209">
        <f t="shared" si="18"/>
        <v>0</v>
      </c>
      <c r="G1209">
        <f>IF(ABS('Signal Verification0'!AT1209-'Signal Verification1'!AT1209)&gt;Constants!$B$17,2,IF(H1209&gt;0,1,0))</f>
        <v>0</v>
      </c>
      <c r="H1209">
        <f>IF(G1208=2,ROUND(Constants!$B$18*(1000/150),0),IF(H1208&gt;0,H1208-1,0))</f>
        <v>0</v>
      </c>
    </row>
    <row r="1210" spans="1:8">
      <c r="A1210">
        <v>1207</v>
      </c>
      <c r="B1210">
        <f>IF(SIGN('Signal Verification0'!AQ1210)=SIGN('Signal Verification1'!AQ1210),IF(COUNTIF(B1203:B1209,2)&gt;0,1,0),2)</f>
        <v>0</v>
      </c>
      <c r="C1210">
        <f>IF(AND(ABS('Signal Verification0'!AG1210)&gt;0,ABS('Signal Verification1'!AG1210)&gt;0),IF('Signal Verification0'!AG1210&gt;'Signal Verification1'!AG1210,IF(ABS('Signal Verification0'!AG1209)-ABS('Signal Verification1'!AG1210)&gt;Constants!$B$14,IF(AND(ABS(MAX('Signal Verification0'!AG1010:AG1210)-'Signal Verification0'!AG1210)&lt;Constants!$B$15,ABS(MIN('Signal Verification0'!AG1010:AG1210)-'Signal Verification0'!AG1210)&lt;Constants!$B$15),2,IF(D1210&gt;0,1,0)),IF(D1210&gt;0,1,0)),IF(ABS('Signal Verification1'!AG1209)-ABS('Signal Verification0'!AG1210)&gt;Constants!$B$14,IF(AND(ABS(MAX('Signal Verification1'!AG1010:AG1210)-'Signal Verification1'!AG1210)&lt;Constants!$B$15,ABS(MIN('Signal Verification1'!AG1010:AG1210)-'Signal Verification1'!AG1210)&lt;Constants!$B$15),2,IF(D1210&gt;0,1,0)),IF(D1210&gt;0,1,0))),IF(D1210&gt;0,1,0))</f>
        <v>0</v>
      </c>
      <c r="D1210">
        <f>IF(C1209=2,ROUND(5*1000/Constants!$B$11,0),IF(D1209&gt;0,D1209-1,0))</f>
        <v>0</v>
      </c>
      <c r="E1210">
        <f>IF(COUNTIF($D$3:D1210,2)&gt;(Constants!$B$16*(1000/150)),2,0)</f>
        <v>0</v>
      </c>
      <c r="F1210">
        <f t="shared" si="18"/>
        <v>0</v>
      </c>
      <c r="G1210">
        <f>IF(ABS('Signal Verification0'!AT1210-'Signal Verification1'!AT1210)&gt;Constants!$B$17,2,IF(H1210&gt;0,1,0))</f>
        <v>0</v>
      </c>
      <c r="H1210">
        <f>IF(G1209=2,ROUND(Constants!$B$18*(1000/150),0),IF(H1209&gt;0,H1209-1,0))</f>
        <v>0</v>
      </c>
    </row>
    <row r="1211" spans="1:8">
      <c r="A1211">
        <v>1208</v>
      </c>
      <c r="B1211">
        <f>IF(SIGN('Signal Verification0'!AQ1211)=SIGN('Signal Verification1'!AQ1211),IF(COUNTIF(B1204:B1210,2)&gt;0,1,0),2)</f>
        <v>0</v>
      </c>
      <c r="C1211">
        <f>IF(AND(ABS('Signal Verification0'!AG1211)&gt;0,ABS('Signal Verification1'!AG1211)&gt;0),IF('Signal Verification0'!AG1211&gt;'Signal Verification1'!AG1211,IF(ABS('Signal Verification0'!AG1210)-ABS('Signal Verification1'!AG1211)&gt;Constants!$B$14,IF(AND(ABS(MAX('Signal Verification0'!AG1011:AG1211)-'Signal Verification0'!AG1211)&lt;Constants!$B$15,ABS(MIN('Signal Verification0'!AG1011:AG1211)-'Signal Verification0'!AG1211)&lt;Constants!$B$15),2,IF(D1211&gt;0,1,0)),IF(D1211&gt;0,1,0)),IF(ABS('Signal Verification1'!AG1210)-ABS('Signal Verification0'!AG1211)&gt;Constants!$B$14,IF(AND(ABS(MAX('Signal Verification1'!AG1011:AG1211)-'Signal Verification1'!AG1211)&lt;Constants!$B$15,ABS(MIN('Signal Verification1'!AG1011:AG1211)-'Signal Verification1'!AG1211)&lt;Constants!$B$15),2,IF(D1211&gt;0,1,0)),IF(D1211&gt;0,1,0))),IF(D1211&gt;0,1,0))</f>
        <v>0</v>
      </c>
      <c r="D1211">
        <f>IF(C1210=2,ROUND(5*1000/Constants!$B$11,0),IF(D1210&gt;0,D1210-1,0))</f>
        <v>0</v>
      </c>
      <c r="E1211">
        <f>IF(COUNTIF($D$3:D1211,2)&gt;(Constants!$B$16*(1000/150)),2,0)</f>
        <v>0</v>
      </c>
      <c r="F1211">
        <f t="shared" si="18"/>
        <v>0</v>
      </c>
      <c r="G1211">
        <f>IF(ABS('Signal Verification0'!AT1211-'Signal Verification1'!AT1211)&gt;Constants!$B$17,2,IF(H1211&gt;0,1,0))</f>
        <v>0</v>
      </c>
      <c r="H1211">
        <f>IF(G1210=2,ROUND(Constants!$B$18*(1000/150),0),IF(H1210&gt;0,H1210-1,0))</f>
        <v>0</v>
      </c>
    </row>
    <row r="1212" spans="1:8">
      <c r="A1212">
        <v>1209</v>
      </c>
      <c r="B1212">
        <f>IF(SIGN('Signal Verification0'!AQ1212)=SIGN('Signal Verification1'!AQ1212),IF(COUNTIF(B1205:B1211,2)&gt;0,1,0),2)</f>
        <v>0</v>
      </c>
      <c r="C1212">
        <f>IF(AND(ABS('Signal Verification0'!AG1212)&gt;0,ABS('Signal Verification1'!AG1212)&gt;0),IF('Signal Verification0'!AG1212&gt;'Signal Verification1'!AG1212,IF(ABS('Signal Verification0'!AG1211)-ABS('Signal Verification1'!AG1212)&gt;Constants!$B$14,IF(AND(ABS(MAX('Signal Verification0'!AG1012:AG1212)-'Signal Verification0'!AG1212)&lt;Constants!$B$15,ABS(MIN('Signal Verification0'!AG1012:AG1212)-'Signal Verification0'!AG1212)&lt;Constants!$B$15),2,IF(D1212&gt;0,1,0)),IF(D1212&gt;0,1,0)),IF(ABS('Signal Verification1'!AG1211)-ABS('Signal Verification0'!AG1212)&gt;Constants!$B$14,IF(AND(ABS(MAX('Signal Verification1'!AG1012:AG1212)-'Signal Verification1'!AG1212)&lt;Constants!$B$15,ABS(MIN('Signal Verification1'!AG1012:AG1212)-'Signal Verification1'!AG1212)&lt;Constants!$B$15),2,IF(D1212&gt;0,1,0)),IF(D1212&gt;0,1,0))),IF(D1212&gt;0,1,0))</f>
        <v>0</v>
      </c>
      <c r="D1212">
        <f>IF(C1211=2,ROUND(5*1000/Constants!$B$11,0),IF(D1211&gt;0,D1211-1,0))</f>
        <v>0</v>
      </c>
      <c r="E1212">
        <f>IF(COUNTIF($D$3:D1212,2)&gt;(Constants!$B$16*(1000/150)),2,0)</f>
        <v>0</v>
      </c>
      <c r="F1212">
        <f t="shared" si="18"/>
        <v>0</v>
      </c>
      <c r="G1212">
        <f>IF(ABS('Signal Verification0'!AT1212-'Signal Verification1'!AT1212)&gt;Constants!$B$17,2,IF(H1212&gt;0,1,0))</f>
        <v>0</v>
      </c>
      <c r="H1212">
        <f>IF(G1211=2,ROUND(Constants!$B$18*(1000/150),0),IF(H1211&gt;0,H1211-1,0))</f>
        <v>0</v>
      </c>
    </row>
    <row r="1213" spans="1:8">
      <c r="A1213">
        <v>1210</v>
      </c>
      <c r="B1213">
        <f>IF(SIGN('Signal Verification0'!AQ1213)=SIGN('Signal Verification1'!AQ1213),IF(COUNTIF(B1206:B1212,2)&gt;0,1,0),2)</f>
        <v>0</v>
      </c>
      <c r="C1213">
        <f>IF(AND(ABS('Signal Verification0'!AG1213)&gt;0,ABS('Signal Verification1'!AG1213)&gt;0),IF('Signal Verification0'!AG1213&gt;'Signal Verification1'!AG1213,IF(ABS('Signal Verification0'!AG1212)-ABS('Signal Verification1'!AG1213)&gt;Constants!$B$14,IF(AND(ABS(MAX('Signal Verification0'!AG1013:AG1213)-'Signal Verification0'!AG1213)&lt;Constants!$B$15,ABS(MIN('Signal Verification0'!AG1013:AG1213)-'Signal Verification0'!AG1213)&lt;Constants!$B$15),2,IF(D1213&gt;0,1,0)),IF(D1213&gt;0,1,0)),IF(ABS('Signal Verification1'!AG1212)-ABS('Signal Verification0'!AG1213)&gt;Constants!$B$14,IF(AND(ABS(MAX('Signal Verification1'!AG1013:AG1213)-'Signal Verification1'!AG1213)&lt;Constants!$B$15,ABS(MIN('Signal Verification1'!AG1013:AG1213)-'Signal Verification1'!AG1213)&lt;Constants!$B$15),2,IF(D1213&gt;0,1,0)),IF(D1213&gt;0,1,0))),IF(D1213&gt;0,1,0))</f>
        <v>0</v>
      </c>
      <c r="D1213">
        <f>IF(C1212=2,ROUND(5*1000/Constants!$B$11,0),IF(D1212&gt;0,D1212-1,0))</f>
        <v>0</v>
      </c>
      <c r="E1213">
        <f>IF(COUNTIF($D$3:D1213,2)&gt;(Constants!$B$16*(1000/150)),2,0)</f>
        <v>0</v>
      </c>
      <c r="F1213">
        <f t="shared" si="18"/>
        <v>0</v>
      </c>
      <c r="G1213">
        <f>IF(ABS('Signal Verification0'!AT1213-'Signal Verification1'!AT1213)&gt;Constants!$B$17,2,IF(H1213&gt;0,1,0))</f>
        <v>0</v>
      </c>
      <c r="H1213">
        <f>IF(G1212=2,ROUND(Constants!$B$18*(1000/150),0),IF(H1212&gt;0,H1212-1,0))</f>
        <v>0</v>
      </c>
    </row>
    <row r="1214" spans="1:8">
      <c r="A1214">
        <v>1211</v>
      </c>
      <c r="B1214">
        <f>IF(SIGN('Signal Verification0'!AQ1214)=SIGN('Signal Verification1'!AQ1214),IF(COUNTIF(B1207:B1213,2)&gt;0,1,0),2)</f>
        <v>0</v>
      </c>
      <c r="C1214">
        <f>IF(AND(ABS('Signal Verification0'!AG1214)&gt;0,ABS('Signal Verification1'!AG1214)&gt;0),IF('Signal Verification0'!AG1214&gt;'Signal Verification1'!AG1214,IF(ABS('Signal Verification0'!AG1213)-ABS('Signal Verification1'!AG1214)&gt;Constants!$B$14,IF(AND(ABS(MAX('Signal Verification0'!AG1014:AG1214)-'Signal Verification0'!AG1214)&lt;Constants!$B$15,ABS(MIN('Signal Verification0'!AG1014:AG1214)-'Signal Verification0'!AG1214)&lt;Constants!$B$15),2,IF(D1214&gt;0,1,0)),IF(D1214&gt;0,1,0)),IF(ABS('Signal Verification1'!AG1213)-ABS('Signal Verification0'!AG1214)&gt;Constants!$B$14,IF(AND(ABS(MAX('Signal Verification1'!AG1014:AG1214)-'Signal Verification1'!AG1214)&lt;Constants!$B$15,ABS(MIN('Signal Verification1'!AG1014:AG1214)-'Signal Verification1'!AG1214)&lt;Constants!$B$15),2,IF(D1214&gt;0,1,0)),IF(D1214&gt;0,1,0))),IF(D1214&gt;0,1,0))</f>
        <v>0</v>
      </c>
      <c r="D1214">
        <f>IF(C1213=2,ROUND(5*1000/Constants!$B$11,0),IF(D1213&gt;0,D1213-1,0))</f>
        <v>0</v>
      </c>
      <c r="E1214">
        <f>IF(COUNTIF($D$3:D1214,2)&gt;(Constants!$B$16*(1000/150)),2,0)</f>
        <v>0</v>
      </c>
      <c r="F1214">
        <f t="shared" si="18"/>
        <v>0</v>
      </c>
      <c r="G1214">
        <f>IF(ABS('Signal Verification0'!AT1214-'Signal Verification1'!AT1214)&gt;Constants!$B$17,2,IF(H1214&gt;0,1,0))</f>
        <v>0</v>
      </c>
      <c r="H1214">
        <f>IF(G1213=2,ROUND(Constants!$B$18*(1000/150),0),IF(H1213&gt;0,H1213-1,0))</f>
        <v>0</v>
      </c>
    </row>
    <row r="1215" spans="1:8">
      <c r="A1215">
        <v>1212</v>
      </c>
      <c r="B1215">
        <f>IF(SIGN('Signal Verification0'!AQ1215)=SIGN('Signal Verification1'!AQ1215),IF(COUNTIF(B1208:B1214,2)&gt;0,1,0),2)</f>
        <v>0</v>
      </c>
      <c r="C1215">
        <f>IF(AND(ABS('Signal Verification0'!AG1215)&gt;0,ABS('Signal Verification1'!AG1215)&gt;0),IF('Signal Verification0'!AG1215&gt;'Signal Verification1'!AG1215,IF(ABS('Signal Verification0'!AG1214)-ABS('Signal Verification1'!AG1215)&gt;Constants!$B$14,IF(AND(ABS(MAX('Signal Verification0'!AG1015:AG1215)-'Signal Verification0'!AG1215)&lt;Constants!$B$15,ABS(MIN('Signal Verification0'!AG1015:AG1215)-'Signal Verification0'!AG1215)&lt;Constants!$B$15),2,IF(D1215&gt;0,1,0)),IF(D1215&gt;0,1,0)),IF(ABS('Signal Verification1'!AG1214)-ABS('Signal Verification0'!AG1215)&gt;Constants!$B$14,IF(AND(ABS(MAX('Signal Verification1'!AG1015:AG1215)-'Signal Verification1'!AG1215)&lt;Constants!$B$15,ABS(MIN('Signal Verification1'!AG1015:AG1215)-'Signal Verification1'!AG1215)&lt;Constants!$B$15),2,IF(D1215&gt;0,1,0)),IF(D1215&gt;0,1,0))),IF(D1215&gt;0,1,0))</f>
        <v>0</v>
      </c>
      <c r="D1215">
        <f>IF(C1214=2,ROUND(5*1000/Constants!$B$11,0),IF(D1214&gt;0,D1214-1,0))</f>
        <v>0</v>
      </c>
      <c r="E1215">
        <f>IF(COUNTIF($D$3:D1215,2)&gt;(Constants!$B$16*(1000/150)),2,0)</f>
        <v>0</v>
      </c>
      <c r="F1215">
        <f t="shared" si="18"/>
        <v>0</v>
      </c>
      <c r="G1215">
        <f>IF(ABS('Signal Verification0'!AT1215-'Signal Verification1'!AT1215)&gt;Constants!$B$17,2,IF(H1215&gt;0,1,0))</f>
        <v>0</v>
      </c>
      <c r="H1215">
        <f>IF(G1214=2,ROUND(Constants!$B$18*(1000/150),0),IF(H1214&gt;0,H1214-1,0))</f>
        <v>0</v>
      </c>
    </row>
    <row r="1216" spans="1:8">
      <c r="A1216">
        <v>1213</v>
      </c>
      <c r="B1216">
        <f>IF(SIGN('Signal Verification0'!AQ1216)=SIGN('Signal Verification1'!AQ1216),IF(COUNTIF(B1209:B1215,2)&gt;0,1,0),2)</f>
        <v>0</v>
      </c>
      <c r="C1216">
        <f>IF(AND(ABS('Signal Verification0'!AG1216)&gt;0,ABS('Signal Verification1'!AG1216)&gt;0),IF('Signal Verification0'!AG1216&gt;'Signal Verification1'!AG1216,IF(ABS('Signal Verification0'!AG1215)-ABS('Signal Verification1'!AG1216)&gt;Constants!$B$14,IF(AND(ABS(MAX('Signal Verification0'!AG1016:AG1216)-'Signal Verification0'!AG1216)&lt;Constants!$B$15,ABS(MIN('Signal Verification0'!AG1016:AG1216)-'Signal Verification0'!AG1216)&lt;Constants!$B$15),2,IF(D1216&gt;0,1,0)),IF(D1216&gt;0,1,0)),IF(ABS('Signal Verification1'!AG1215)-ABS('Signal Verification0'!AG1216)&gt;Constants!$B$14,IF(AND(ABS(MAX('Signal Verification1'!AG1016:AG1216)-'Signal Verification1'!AG1216)&lt;Constants!$B$15,ABS(MIN('Signal Verification1'!AG1016:AG1216)-'Signal Verification1'!AG1216)&lt;Constants!$B$15),2,IF(D1216&gt;0,1,0)),IF(D1216&gt;0,1,0))),IF(D1216&gt;0,1,0))</f>
        <v>0</v>
      </c>
      <c r="D1216">
        <f>IF(C1215=2,ROUND(5*1000/Constants!$B$11,0),IF(D1215&gt;0,D1215-1,0))</f>
        <v>0</v>
      </c>
      <c r="E1216">
        <f>IF(COUNTIF($D$3:D1216,2)&gt;(Constants!$B$16*(1000/150)),2,0)</f>
        <v>0</v>
      </c>
      <c r="F1216">
        <f t="shared" si="18"/>
        <v>0</v>
      </c>
      <c r="G1216">
        <f>IF(ABS('Signal Verification0'!AT1216-'Signal Verification1'!AT1216)&gt;Constants!$B$17,2,IF(H1216&gt;0,1,0))</f>
        <v>0</v>
      </c>
      <c r="H1216">
        <f>IF(G1215=2,ROUND(Constants!$B$18*(1000/150),0),IF(H1215&gt;0,H1215-1,0))</f>
        <v>0</v>
      </c>
    </row>
    <row r="1217" spans="1:8">
      <c r="A1217">
        <v>1214</v>
      </c>
      <c r="B1217">
        <f>IF(SIGN('Signal Verification0'!AQ1217)=SIGN('Signal Verification1'!AQ1217),IF(COUNTIF(B1210:B1216,2)&gt;0,1,0),2)</f>
        <v>0</v>
      </c>
      <c r="C1217">
        <f>IF(AND(ABS('Signal Verification0'!AG1217)&gt;0,ABS('Signal Verification1'!AG1217)&gt;0),IF('Signal Verification0'!AG1217&gt;'Signal Verification1'!AG1217,IF(ABS('Signal Verification0'!AG1216)-ABS('Signal Verification1'!AG1217)&gt;Constants!$B$14,IF(AND(ABS(MAX('Signal Verification0'!AG1017:AG1217)-'Signal Verification0'!AG1217)&lt;Constants!$B$15,ABS(MIN('Signal Verification0'!AG1017:AG1217)-'Signal Verification0'!AG1217)&lt;Constants!$B$15),2,IF(D1217&gt;0,1,0)),IF(D1217&gt;0,1,0)),IF(ABS('Signal Verification1'!AG1216)-ABS('Signal Verification0'!AG1217)&gt;Constants!$B$14,IF(AND(ABS(MAX('Signal Verification1'!AG1017:AG1217)-'Signal Verification1'!AG1217)&lt;Constants!$B$15,ABS(MIN('Signal Verification1'!AG1017:AG1217)-'Signal Verification1'!AG1217)&lt;Constants!$B$15),2,IF(D1217&gt;0,1,0)),IF(D1217&gt;0,1,0))),IF(D1217&gt;0,1,0))</f>
        <v>0</v>
      </c>
      <c r="D1217">
        <f>IF(C1216=2,ROUND(5*1000/Constants!$B$11,0),IF(D1216&gt;0,D1216-1,0))</f>
        <v>0</v>
      </c>
      <c r="E1217">
        <f>IF(COUNTIF($D$3:D1217,2)&gt;(Constants!$B$16*(1000/150)),2,0)</f>
        <v>0</v>
      </c>
      <c r="F1217">
        <f t="shared" si="18"/>
        <v>0</v>
      </c>
      <c r="G1217">
        <f>IF(ABS('Signal Verification0'!AT1217-'Signal Verification1'!AT1217)&gt;Constants!$B$17,2,IF(H1217&gt;0,1,0))</f>
        <v>0</v>
      </c>
      <c r="H1217">
        <f>IF(G1216=2,ROUND(Constants!$B$18*(1000/150),0),IF(H1216&gt;0,H1216-1,0))</f>
        <v>0</v>
      </c>
    </row>
    <row r="1218" spans="1:8">
      <c r="A1218">
        <v>1215</v>
      </c>
      <c r="B1218">
        <f>IF(SIGN('Signal Verification0'!AQ1218)=SIGN('Signal Verification1'!AQ1218),IF(COUNTIF(B1211:B1217,2)&gt;0,1,0),2)</f>
        <v>0</v>
      </c>
      <c r="C1218">
        <f>IF(AND(ABS('Signal Verification0'!AG1218)&gt;0,ABS('Signal Verification1'!AG1218)&gt;0),IF('Signal Verification0'!AG1218&gt;'Signal Verification1'!AG1218,IF(ABS('Signal Verification0'!AG1217)-ABS('Signal Verification1'!AG1218)&gt;Constants!$B$14,IF(AND(ABS(MAX('Signal Verification0'!AG1018:AG1218)-'Signal Verification0'!AG1218)&lt;Constants!$B$15,ABS(MIN('Signal Verification0'!AG1018:AG1218)-'Signal Verification0'!AG1218)&lt;Constants!$B$15),2,IF(D1218&gt;0,1,0)),IF(D1218&gt;0,1,0)),IF(ABS('Signal Verification1'!AG1217)-ABS('Signal Verification0'!AG1218)&gt;Constants!$B$14,IF(AND(ABS(MAX('Signal Verification1'!AG1018:AG1218)-'Signal Verification1'!AG1218)&lt;Constants!$B$15,ABS(MIN('Signal Verification1'!AG1018:AG1218)-'Signal Verification1'!AG1218)&lt;Constants!$B$15),2,IF(D1218&gt;0,1,0)),IF(D1218&gt;0,1,0))),IF(D1218&gt;0,1,0))</f>
        <v>0</v>
      </c>
      <c r="D1218">
        <f>IF(C1217=2,ROUND(5*1000/Constants!$B$11,0),IF(D1217&gt;0,D1217-1,0))</f>
        <v>0</v>
      </c>
      <c r="E1218">
        <f>IF(COUNTIF($D$3:D1218,2)&gt;(Constants!$B$16*(1000/150)),2,0)</f>
        <v>0</v>
      </c>
      <c r="F1218">
        <f t="shared" si="18"/>
        <v>0</v>
      </c>
      <c r="G1218">
        <f>IF(ABS('Signal Verification0'!AT1218-'Signal Verification1'!AT1218)&gt;Constants!$B$17,2,IF(H1218&gt;0,1,0))</f>
        <v>0</v>
      </c>
      <c r="H1218">
        <f>IF(G1217=2,ROUND(Constants!$B$18*(1000/150),0),IF(H1217&gt;0,H1217-1,0))</f>
        <v>0</v>
      </c>
    </row>
    <row r="1219" spans="1:8">
      <c r="A1219">
        <v>1216</v>
      </c>
      <c r="B1219">
        <f>IF(SIGN('Signal Verification0'!AQ1219)=SIGN('Signal Verification1'!AQ1219),IF(COUNTIF(B1212:B1218,2)&gt;0,1,0),2)</f>
        <v>0</v>
      </c>
      <c r="C1219">
        <f>IF(AND(ABS('Signal Verification0'!AG1219)&gt;0,ABS('Signal Verification1'!AG1219)&gt;0),IF('Signal Verification0'!AG1219&gt;'Signal Verification1'!AG1219,IF(ABS('Signal Verification0'!AG1218)-ABS('Signal Verification1'!AG1219)&gt;Constants!$B$14,IF(AND(ABS(MAX('Signal Verification0'!AG1019:AG1219)-'Signal Verification0'!AG1219)&lt;Constants!$B$15,ABS(MIN('Signal Verification0'!AG1019:AG1219)-'Signal Verification0'!AG1219)&lt;Constants!$B$15),2,IF(D1219&gt;0,1,0)),IF(D1219&gt;0,1,0)),IF(ABS('Signal Verification1'!AG1218)-ABS('Signal Verification0'!AG1219)&gt;Constants!$B$14,IF(AND(ABS(MAX('Signal Verification1'!AG1019:AG1219)-'Signal Verification1'!AG1219)&lt;Constants!$B$15,ABS(MIN('Signal Verification1'!AG1019:AG1219)-'Signal Verification1'!AG1219)&lt;Constants!$B$15),2,IF(D1219&gt;0,1,0)),IF(D1219&gt;0,1,0))),IF(D1219&gt;0,1,0))</f>
        <v>0</v>
      </c>
      <c r="D1219">
        <f>IF(C1218=2,ROUND(5*1000/Constants!$B$11,0),IF(D1218&gt;0,D1218-1,0))</f>
        <v>0</v>
      </c>
      <c r="E1219">
        <f>IF(COUNTIF($D$3:D1219,2)&gt;(Constants!$B$16*(1000/150)),2,0)</f>
        <v>0</v>
      </c>
      <c r="F1219">
        <f t="shared" si="18"/>
        <v>0</v>
      </c>
      <c r="G1219">
        <f>IF(ABS('Signal Verification0'!AT1219-'Signal Verification1'!AT1219)&gt;Constants!$B$17,2,IF(H1219&gt;0,1,0))</f>
        <v>0</v>
      </c>
      <c r="H1219">
        <f>IF(G1218=2,ROUND(Constants!$B$18*(1000/150),0),IF(H1218&gt;0,H1218-1,0))</f>
        <v>0</v>
      </c>
    </row>
    <row r="1220" spans="1:8">
      <c r="A1220">
        <v>1217</v>
      </c>
      <c r="B1220">
        <f>IF(SIGN('Signal Verification0'!AQ1220)=SIGN('Signal Verification1'!AQ1220),IF(COUNTIF(B1213:B1219,2)&gt;0,1,0),2)</f>
        <v>0</v>
      </c>
      <c r="C1220">
        <f>IF(AND(ABS('Signal Verification0'!AG1220)&gt;0,ABS('Signal Verification1'!AG1220)&gt;0),IF('Signal Verification0'!AG1220&gt;'Signal Verification1'!AG1220,IF(ABS('Signal Verification0'!AG1219)-ABS('Signal Verification1'!AG1220)&gt;Constants!$B$14,IF(AND(ABS(MAX('Signal Verification0'!AG1020:AG1220)-'Signal Verification0'!AG1220)&lt;Constants!$B$15,ABS(MIN('Signal Verification0'!AG1020:AG1220)-'Signal Verification0'!AG1220)&lt;Constants!$B$15),2,IF(D1220&gt;0,1,0)),IF(D1220&gt;0,1,0)),IF(ABS('Signal Verification1'!AG1219)-ABS('Signal Verification0'!AG1220)&gt;Constants!$B$14,IF(AND(ABS(MAX('Signal Verification1'!AG1020:AG1220)-'Signal Verification1'!AG1220)&lt;Constants!$B$15,ABS(MIN('Signal Verification1'!AG1020:AG1220)-'Signal Verification1'!AG1220)&lt;Constants!$B$15),2,IF(D1220&gt;0,1,0)),IF(D1220&gt;0,1,0))),IF(D1220&gt;0,1,0))</f>
        <v>0</v>
      </c>
      <c r="D1220">
        <f>IF(C1219=2,ROUND(5*1000/Constants!$B$11,0),IF(D1219&gt;0,D1219-1,0))</f>
        <v>0</v>
      </c>
      <c r="E1220">
        <f>IF(COUNTIF($D$3:D1220,2)&gt;(Constants!$B$16*(1000/150)),2,0)</f>
        <v>0</v>
      </c>
      <c r="F1220">
        <f t="shared" si="18"/>
        <v>0</v>
      </c>
      <c r="G1220">
        <f>IF(ABS('Signal Verification0'!AT1220-'Signal Verification1'!AT1220)&gt;Constants!$B$17,2,IF(H1220&gt;0,1,0))</f>
        <v>0</v>
      </c>
      <c r="H1220">
        <f>IF(G1219=2,ROUND(Constants!$B$18*(1000/150),0),IF(H1219&gt;0,H1219-1,0))</f>
        <v>0</v>
      </c>
    </row>
    <row r="1221" spans="1:8">
      <c r="A1221">
        <v>1218</v>
      </c>
      <c r="B1221">
        <f>IF(SIGN('Signal Verification0'!AQ1221)=SIGN('Signal Verification1'!AQ1221),IF(COUNTIF(B1214:B1220,2)&gt;0,1,0),2)</f>
        <v>0</v>
      </c>
      <c r="C1221">
        <f>IF(AND(ABS('Signal Verification0'!AG1221)&gt;0,ABS('Signal Verification1'!AG1221)&gt;0),IF('Signal Verification0'!AG1221&gt;'Signal Verification1'!AG1221,IF(ABS('Signal Verification0'!AG1220)-ABS('Signal Verification1'!AG1221)&gt;Constants!$B$14,IF(AND(ABS(MAX('Signal Verification0'!AG1021:AG1221)-'Signal Verification0'!AG1221)&lt;Constants!$B$15,ABS(MIN('Signal Verification0'!AG1021:AG1221)-'Signal Verification0'!AG1221)&lt;Constants!$B$15),2,IF(D1221&gt;0,1,0)),IF(D1221&gt;0,1,0)),IF(ABS('Signal Verification1'!AG1220)-ABS('Signal Verification0'!AG1221)&gt;Constants!$B$14,IF(AND(ABS(MAX('Signal Verification1'!AG1021:AG1221)-'Signal Verification1'!AG1221)&lt;Constants!$B$15,ABS(MIN('Signal Verification1'!AG1021:AG1221)-'Signal Verification1'!AG1221)&lt;Constants!$B$15),2,IF(D1221&gt;0,1,0)),IF(D1221&gt;0,1,0))),IF(D1221&gt;0,1,0))</f>
        <v>0</v>
      </c>
      <c r="D1221">
        <f>IF(C1220=2,ROUND(5*1000/Constants!$B$11,0),IF(D1220&gt;0,D1220-1,0))</f>
        <v>0</v>
      </c>
      <c r="E1221">
        <f>IF(COUNTIF($D$3:D1221,2)&gt;(Constants!$B$16*(1000/150)),2,0)</f>
        <v>0</v>
      </c>
      <c r="F1221">
        <f t="shared" ref="F1221:F1284" si="19">IF(OR(F1220=2,E1221=2),2,0)</f>
        <v>0</v>
      </c>
      <c r="G1221">
        <f>IF(ABS('Signal Verification0'!AT1221-'Signal Verification1'!AT1221)&gt;Constants!$B$17,2,IF(H1221&gt;0,1,0))</f>
        <v>0</v>
      </c>
      <c r="H1221">
        <f>IF(G1220=2,ROUND(Constants!$B$18*(1000/150),0),IF(H1220&gt;0,H1220-1,0))</f>
        <v>0</v>
      </c>
    </row>
    <row r="1222" spans="1:8">
      <c r="A1222">
        <v>1219</v>
      </c>
      <c r="B1222">
        <f>IF(SIGN('Signal Verification0'!AQ1222)=SIGN('Signal Verification1'!AQ1222),IF(COUNTIF(B1215:B1221,2)&gt;0,1,0),2)</f>
        <v>0</v>
      </c>
      <c r="C1222">
        <f>IF(AND(ABS('Signal Verification0'!AG1222)&gt;0,ABS('Signal Verification1'!AG1222)&gt;0),IF('Signal Verification0'!AG1222&gt;'Signal Verification1'!AG1222,IF(ABS('Signal Verification0'!AG1221)-ABS('Signal Verification1'!AG1222)&gt;Constants!$B$14,IF(AND(ABS(MAX('Signal Verification0'!AG1022:AG1222)-'Signal Verification0'!AG1222)&lt;Constants!$B$15,ABS(MIN('Signal Verification0'!AG1022:AG1222)-'Signal Verification0'!AG1222)&lt;Constants!$B$15),2,IF(D1222&gt;0,1,0)),IF(D1222&gt;0,1,0)),IF(ABS('Signal Verification1'!AG1221)-ABS('Signal Verification0'!AG1222)&gt;Constants!$B$14,IF(AND(ABS(MAX('Signal Verification1'!AG1022:AG1222)-'Signal Verification1'!AG1222)&lt;Constants!$B$15,ABS(MIN('Signal Verification1'!AG1022:AG1222)-'Signal Verification1'!AG1222)&lt;Constants!$B$15),2,IF(D1222&gt;0,1,0)),IF(D1222&gt;0,1,0))),IF(D1222&gt;0,1,0))</f>
        <v>0</v>
      </c>
      <c r="D1222">
        <f>IF(C1221=2,ROUND(5*1000/Constants!$B$11,0),IF(D1221&gt;0,D1221-1,0))</f>
        <v>0</v>
      </c>
      <c r="E1222">
        <f>IF(COUNTIF($D$3:D1222,2)&gt;(Constants!$B$16*(1000/150)),2,0)</f>
        <v>0</v>
      </c>
      <c r="F1222">
        <f t="shared" si="19"/>
        <v>0</v>
      </c>
      <c r="G1222">
        <f>IF(ABS('Signal Verification0'!AT1222-'Signal Verification1'!AT1222)&gt;Constants!$B$17,2,IF(H1222&gt;0,1,0))</f>
        <v>0</v>
      </c>
      <c r="H1222">
        <f>IF(G1221=2,ROUND(Constants!$B$18*(1000/150),0),IF(H1221&gt;0,H1221-1,0))</f>
        <v>0</v>
      </c>
    </row>
    <row r="1223" spans="1:8">
      <c r="A1223">
        <v>1220</v>
      </c>
      <c r="B1223">
        <f>IF(SIGN('Signal Verification0'!AQ1223)=SIGN('Signal Verification1'!AQ1223),IF(COUNTIF(B1216:B1222,2)&gt;0,1,0),2)</f>
        <v>0</v>
      </c>
      <c r="C1223">
        <f>IF(AND(ABS('Signal Verification0'!AG1223)&gt;0,ABS('Signal Verification1'!AG1223)&gt;0),IF('Signal Verification0'!AG1223&gt;'Signal Verification1'!AG1223,IF(ABS('Signal Verification0'!AG1222)-ABS('Signal Verification1'!AG1223)&gt;Constants!$B$14,IF(AND(ABS(MAX('Signal Verification0'!AG1023:AG1223)-'Signal Verification0'!AG1223)&lt;Constants!$B$15,ABS(MIN('Signal Verification0'!AG1023:AG1223)-'Signal Verification0'!AG1223)&lt;Constants!$B$15),2,IF(D1223&gt;0,1,0)),IF(D1223&gt;0,1,0)),IF(ABS('Signal Verification1'!AG1222)-ABS('Signal Verification0'!AG1223)&gt;Constants!$B$14,IF(AND(ABS(MAX('Signal Verification1'!AG1023:AG1223)-'Signal Verification1'!AG1223)&lt;Constants!$B$15,ABS(MIN('Signal Verification1'!AG1023:AG1223)-'Signal Verification1'!AG1223)&lt;Constants!$B$15),2,IF(D1223&gt;0,1,0)),IF(D1223&gt;0,1,0))),IF(D1223&gt;0,1,0))</f>
        <v>0</v>
      </c>
      <c r="D1223">
        <f>IF(C1222=2,ROUND(5*1000/Constants!$B$11,0),IF(D1222&gt;0,D1222-1,0))</f>
        <v>0</v>
      </c>
      <c r="E1223">
        <f>IF(COUNTIF($D$3:D1223,2)&gt;(Constants!$B$16*(1000/150)),2,0)</f>
        <v>0</v>
      </c>
      <c r="F1223">
        <f t="shared" si="19"/>
        <v>0</v>
      </c>
      <c r="G1223">
        <f>IF(ABS('Signal Verification0'!AT1223-'Signal Verification1'!AT1223)&gt;Constants!$B$17,2,IF(H1223&gt;0,1,0))</f>
        <v>0</v>
      </c>
      <c r="H1223">
        <f>IF(G1222=2,ROUND(Constants!$B$18*(1000/150),0),IF(H1222&gt;0,H1222-1,0))</f>
        <v>0</v>
      </c>
    </row>
    <row r="1224" spans="1:8">
      <c r="A1224">
        <v>1221</v>
      </c>
      <c r="B1224">
        <f>IF(SIGN('Signal Verification0'!AQ1224)=SIGN('Signal Verification1'!AQ1224),IF(COUNTIF(B1217:B1223,2)&gt;0,1,0),2)</f>
        <v>0</v>
      </c>
      <c r="C1224">
        <f>IF(AND(ABS('Signal Verification0'!AG1224)&gt;0,ABS('Signal Verification1'!AG1224)&gt;0),IF('Signal Verification0'!AG1224&gt;'Signal Verification1'!AG1224,IF(ABS('Signal Verification0'!AG1223)-ABS('Signal Verification1'!AG1224)&gt;Constants!$B$14,IF(AND(ABS(MAX('Signal Verification0'!AG1024:AG1224)-'Signal Verification0'!AG1224)&lt;Constants!$B$15,ABS(MIN('Signal Verification0'!AG1024:AG1224)-'Signal Verification0'!AG1224)&lt;Constants!$B$15),2,IF(D1224&gt;0,1,0)),IF(D1224&gt;0,1,0)),IF(ABS('Signal Verification1'!AG1223)-ABS('Signal Verification0'!AG1224)&gt;Constants!$B$14,IF(AND(ABS(MAX('Signal Verification1'!AG1024:AG1224)-'Signal Verification1'!AG1224)&lt;Constants!$B$15,ABS(MIN('Signal Verification1'!AG1024:AG1224)-'Signal Verification1'!AG1224)&lt;Constants!$B$15),2,IF(D1224&gt;0,1,0)),IF(D1224&gt;0,1,0))),IF(D1224&gt;0,1,0))</f>
        <v>0</v>
      </c>
      <c r="D1224">
        <f>IF(C1223=2,ROUND(5*1000/Constants!$B$11,0),IF(D1223&gt;0,D1223-1,0))</f>
        <v>0</v>
      </c>
      <c r="E1224">
        <f>IF(COUNTIF($D$3:D1224,2)&gt;(Constants!$B$16*(1000/150)),2,0)</f>
        <v>0</v>
      </c>
      <c r="F1224">
        <f t="shared" si="19"/>
        <v>0</v>
      </c>
      <c r="G1224">
        <f>IF(ABS('Signal Verification0'!AT1224-'Signal Verification1'!AT1224)&gt;Constants!$B$17,2,IF(H1224&gt;0,1,0))</f>
        <v>0</v>
      </c>
      <c r="H1224">
        <f>IF(G1223=2,ROUND(Constants!$B$18*(1000/150),0),IF(H1223&gt;0,H1223-1,0))</f>
        <v>0</v>
      </c>
    </row>
    <row r="1225" spans="1:8">
      <c r="A1225">
        <v>1222</v>
      </c>
      <c r="B1225">
        <f>IF(SIGN('Signal Verification0'!AQ1225)=SIGN('Signal Verification1'!AQ1225),IF(COUNTIF(B1218:B1224,2)&gt;0,1,0),2)</f>
        <v>0</v>
      </c>
      <c r="C1225">
        <f>IF(AND(ABS('Signal Verification0'!AG1225)&gt;0,ABS('Signal Verification1'!AG1225)&gt;0),IF('Signal Verification0'!AG1225&gt;'Signal Verification1'!AG1225,IF(ABS('Signal Verification0'!AG1224)-ABS('Signal Verification1'!AG1225)&gt;Constants!$B$14,IF(AND(ABS(MAX('Signal Verification0'!AG1025:AG1225)-'Signal Verification0'!AG1225)&lt;Constants!$B$15,ABS(MIN('Signal Verification0'!AG1025:AG1225)-'Signal Verification0'!AG1225)&lt;Constants!$B$15),2,IF(D1225&gt;0,1,0)),IF(D1225&gt;0,1,0)),IF(ABS('Signal Verification1'!AG1224)-ABS('Signal Verification0'!AG1225)&gt;Constants!$B$14,IF(AND(ABS(MAX('Signal Verification1'!AG1025:AG1225)-'Signal Verification1'!AG1225)&lt;Constants!$B$15,ABS(MIN('Signal Verification1'!AG1025:AG1225)-'Signal Verification1'!AG1225)&lt;Constants!$B$15),2,IF(D1225&gt;0,1,0)),IF(D1225&gt;0,1,0))),IF(D1225&gt;0,1,0))</f>
        <v>0</v>
      </c>
      <c r="D1225">
        <f>IF(C1224=2,ROUND(5*1000/Constants!$B$11,0),IF(D1224&gt;0,D1224-1,0))</f>
        <v>0</v>
      </c>
      <c r="E1225">
        <f>IF(COUNTIF($D$3:D1225,2)&gt;(Constants!$B$16*(1000/150)),2,0)</f>
        <v>0</v>
      </c>
      <c r="F1225">
        <f t="shared" si="19"/>
        <v>0</v>
      </c>
      <c r="G1225">
        <f>IF(ABS('Signal Verification0'!AT1225-'Signal Verification1'!AT1225)&gt;Constants!$B$17,2,IF(H1225&gt;0,1,0))</f>
        <v>0</v>
      </c>
      <c r="H1225">
        <f>IF(G1224=2,ROUND(Constants!$B$18*(1000/150),0),IF(H1224&gt;0,H1224-1,0))</f>
        <v>0</v>
      </c>
    </row>
    <row r="1226" spans="1:8">
      <c r="A1226">
        <v>1223</v>
      </c>
      <c r="B1226">
        <f>IF(SIGN('Signal Verification0'!AQ1226)=SIGN('Signal Verification1'!AQ1226),IF(COUNTIF(B1219:B1225,2)&gt;0,1,0),2)</f>
        <v>0</v>
      </c>
      <c r="C1226">
        <f>IF(AND(ABS('Signal Verification0'!AG1226)&gt;0,ABS('Signal Verification1'!AG1226)&gt;0),IF('Signal Verification0'!AG1226&gt;'Signal Verification1'!AG1226,IF(ABS('Signal Verification0'!AG1225)-ABS('Signal Verification1'!AG1226)&gt;Constants!$B$14,IF(AND(ABS(MAX('Signal Verification0'!AG1026:AG1226)-'Signal Verification0'!AG1226)&lt;Constants!$B$15,ABS(MIN('Signal Verification0'!AG1026:AG1226)-'Signal Verification0'!AG1226)&lt;Constants!$B$15),2,IF(D1226&gt;0,1,0)),IF(D1226&gt;0,1,0)),IF(ABS('Signal Verification1'!AG1225)-ABS('Signal Verification0'!AG1226)&gt;Constants!$B$14,IF(AND(ABS(MAX('Signal Verification1'!AG1026:AG1226)-'Signal Verification1'!AG1226)&lt;Constants!$B$15,ABS(MIN('Signal Verification1'!AG1026:AG1226)-'Signal Verification1'!AG1226)&lt;Constants!$B$15),2,IF(D1226&gt;0,1,0)),IF(D1226&gt;0,1,0))),IF(D1226&gt;0,1,0))</f>
        <v>0</v>
      </c>
      <c r="D1226">
        <f>IF(C1225=2,ROUND(5*1000/Constants!$B$11,0),IF(D1225&gt;0,D1225-1,0))</f>
        <v>0</v>
      </c>
      <c r="E1226">
        <f>IF(COUNTIF($D$3:D1226,2)&gt;(Constants!$B$16*(1000/150)),2,0)</f>
        <v>0</v>
      </c>
      <c r="F1226">
        <f t="shared" si="19"/>
        <v>0</v>
      </c>
      <c r="G1226">
        <f>IF(ABS('Signal Verification0'!AT1226-'Signal Verification1'!AT1226)&gt;Constants!$B$17,2,IF(H1226&gt;0,1,0))</f>
        <v>0</v>
      </c>
      <c r="H1226">
        <f>IF(G1225=2,ROUND(Constants!$B$18*(1000/150),0),IF(H1225&gt;0,H1225-1,0))</f>
        <v>0</v>
      </c>
    </row>
    <row r="1227" spans="1:8">
      <c r="A1227">
        <v>1224</v>
      </c>
      <c r="B1227">
        <f>IF(SIGN('Signal Verification0'!AQ1227)=SIGN('Signal Verification1'!AQ1227),IF(COUNTIF(B1220:B1226,2)&gt;0,1,0),2)</f>
        <v>0</v>
      </c>
      <c r="C1227">
        <f>IF(AND(ABS('Signal Verification0'!AG1227)&gt;0,ABS('Signal Verification1'!AG1227)&gt;0),IF('Signal Verification0'!AG1227&gt;'Signal Verification1'!AG1227,IF(ABS('Signal Verification0'!AG1226)-ABS('Signal Verification1'!AG1227)&gt;Constants!$B$14,IF(AND(ABS(MAX('Signal Verification0'!AG1027:AG1227)-'Signal Verification0'!AG1227)&lt;Constants!$B$15,ABS(MIN('Signal Verification0'!AG1027:AG1227)-'Signal Verification0'!AG1227)&lt;Constants!$B$15),2,IF(D1227&gt;0,1,0)),IF(D1227&gt;0,1,0)),IF(ABS('Signal Verification1'!AG1226)-ABS('Signal Verification0'!AG1227)&gt;Constants!$B$14,IF(AND(ABS(MAX('Signal Verification1'!AG1027:AG1227)-'Signal Verification1'!AG1227)&lt;Constants!$B$15,ABS(MIN('Signal Verification1'!AG1027:AG1227)-'Signal Verification1'!AG1227)&lt;Constants!$B$15),2,IF(D1227&gt;0,1,0)),IF(D1227&gt;0,1,0))),IF(D1227&gt;0,1,0))</f>
        <v>0</v>
      </c>
      <c r="D1227">
        <f>IF(C1226=2,ROUND(5*1000/Constants!$B$11,0),IF(D1226&gt;0,D1226-1,0))</f>
        <v>0</v>
      </c>
      <c r="E1227">
        <f>IF(COUNTIF($D$3:D1227,2)&gt;(Constants!$B$16*(1000/150)),2,0)</f>
        <v>0</v>
      </c>
      <c r="F1227">
        <f t="shared" si="19"/>
        <v>0</v>
      </c>
      <c r="G1227">
        <f>IF(ABS('Signal Verification0'!AT1227-'Signal Verification1'!AT1227)&gt;Constants!$B$17,2,IF(H1227&gt;0,1,0))</f>
        <v>0</v>
      </c>
      <c r="H1227">
        <f>IF(G1226=2,ROUND(Constants!$B$18*(1000/150),0),IF(H1226&gt;0,H1226-1,0))</f>
        <v>0</v>
      </c>
    </row>
    <row r="1228" spans="1:8">
      <c r="A1228">
        <v>1225</v>
      </c>
      <c r="B1228">
        <f>IF(SIGN('Signal Verification0'!AQ1228)=SIGN('Signal Verification1'!AQ1228),IF(COUNTIF(B1221:B1227,2)&gt;0,1,0),2)</f>
        <v>0</v>
      </c>
      <c r="C1228">
        <f>IF(AND(ABS('Signal Verification0'!AG1228)&gt;0,ABS('Signal Verification1'!AG1228)&gt;0),IF('Signal Verification0'!AG1228&gt;'Signal Verification1'!AG1228,IF(ABS('Signal Verification0'!AG1227)-ABS('Signal Verification1'!AG1228)&gt;Constants!$B$14,IF(AND(ABS(MAX('Signal Verification0'!AG1028:AG1228)-'Signal Verification0'!AG1228)&lt;Constants!$B$15,ABS(MIN('Signal Verification0'!AG1028:AG1228)-'Signal Verification0'!AG1228)&lt;Constants!$B$15),2,IF(D1228&gt;0,1,0)),IF(D1228&gt;0,1,0)),IF(ABS('Signal Verification1'!AG1227)-ABS('Signal Verification0'!AG1228)&gt;Constants!$B$14,IF(AND(ABS(MAX('Signal Verification1'!AG1028:AG1228)-'Signal Verification1'!AG1228)&lt;Constants!$B$15,ABS(MIN('Signal Verification1'!AG1028:AG1228)-'Signal Verification1'!AG1228)&lt;Constants!$B$15),2,IF(D1228&gt;0,1,0)),IF(D1228&gt;0,1,0))),IF(D1228&gt;0,1,0))</f>
        <v>0</v>
      </c>
      <c r="D1228">
        <f>IF(C1227=2,ROUND(5*1000/Constants!$B$11,0),IF(D1227&gt;0,D1227-1,0))</f>
        <v>0</v>
      </c>
      <c r="E1228">
        <f>IF(COUNTIF($D$3:D1228,2)&gt;(Constants!$B$16*(1000/150)),2,0)</f>
        <v>0</v>
      </c>
      <c r="F1228">
        <f t="shared" si="19"/>
        <v>0</v>
      </c>
      <c r="G1228">
        <f>IF(ABS('Signal Verification0'!AT1228-'Signal Verification1'!AT1228)&gt;Constants!$B$17,2,IF(H1228&gt;0,1,0))</f>
        <v>0</v>
      </c>
      <c r="H1228">
        <f>IF(G1227=2,ROUND(Constants!$B$18*(1000/150),0),IF(H1227&gt;0,H1227-1,0))</f>
        <v>0</v>
      </c>
    </row>
    <row r="1229" spans="1:8">
      <c r="A1229">
        <v>1226</v>
      </c>
      <c r="B1229">
        <f>IF(SIGN('Signal Verification0'!AQ1229)=SIGN('Signal Verification1'!AQ1229),IF(COUNTIF(B1222:B1228,2)&gt;0,1,0),2)</f>
        <v>0</v>
      </c>
      <c r="C1229">
        <f>IF(AND(ABS('Signal Verification0'!AG1229)&gt;0,ABS('Signal Verification1'!AG1229)&gt;0),IF('Signal Verification0'!AG1229&gt;'Signal Verification1'!AG1229,IF(ABS('Signal Verification0'!AG1228)-ABS('Signal Verification1'!AG1229)&gt;Constants!$B$14,IF(AND(ABS(MAX('Signal Verification0'!AG1029:AG1229)-'Signal Verification0'!AG1229)&lt;Constants!$B$15,ABS(MIN('Signal Verification0'!AG1029:AG1229)-'Signal Verification0'!AG1229)&lt;Constants!$B$15),2,IF(D1229&gt;0,1,0)),IF(D1229&gt;0,1,0)),IF(ABS('Signal Verification1'!AG1228)-ABS('Signal Verification0'!AG1229)&gt;Constants!$B$14,IF(AND(ABS(MAX('Signal Verification1'!AG1029:AG1229)-'Signal Verification1'!AG1229)&lt;Constants!$B$15,ABS(MIN('Signal Verification1'!AG1029:AG1229)-'Signal Verification1'!AG1229)&lt;Constants!$B$15),2,IF(D1229&gt;0,1,0)),IF(D1229&gt;0,1,0))),IF(D1229&gt;0,1,0))</f>
        <v>0</v>
      </c>
      <c r="D1229">
        <f>IF(C1228=2,ROUND(5*1000/Constants!$B$11,0),IF(D1228&gt;0,D1228-1,0))</f>
        <v>0</v>
      </c>
      <c r="E1229">
        <f>IF(COUNTIF($D$3:D1229,2)&gt;(Constants!$B$16*(1000/150)),2,0)</f>
        <v>0</v>
      </c>
      <c r="F1229">
        <f t="shared" si="19"/>
        <v>0</v>
      </c>
      <c r="G1229">
        <f>IF(ABS('Signal Verification0'!AT1229-'Signal Verification1'!AT1229)&gt;Constants!$B$17,2,IF(H1229&gt;0,1,0))</f>
        <v>0</v>
      </c>
      <c r="H1229">
        <f>IF(G1228=2,ROUND(Constants!$B$18*(1000/150),0),IF(H1228&gt;0,H1228-1,0))</f>
        <v>0</v>
      </c>
    </row>
    <row r="1230" spans="1:8">
      <c r="A1230">
        <v>1227</v>
      </c>
      <c r="B1230">
        <f>IF(SIGN('Signal Verification0'!AQ1230)=SIGN('Signal Verification1'!AQ1230),IF(COUNTIF(B1223:B1229,2)&gt;0,1,0),2)</f>
        <v>0</v>
      </c>
      <c r="C1230">
        <f>IF(AND(ABS('Signal Verification0'!AG1230)&gt;0,ABS('Signal Verification1'!AG1230)&gt;0),IF('Signal Verification0'!AG1230&gt;'Signal Verification1'!AG1230,IF(ABS('Signal Verification0'!AG1229)-ABS('Signal Verification1'!AG1230)&gt;Constants!$B$14,IF(AND(ABS(MAX('Signal Verification0'!AG1030:AG1230)-'Signal Verification0'!AG1230)&lt;Constants!$B$15,ABS(MIN('Signal Verification0'!AG1030:AG1230)-'Signal Verification0'!AG1230)&lt;Constants!$B$15),2,IF(D1230&gt;0,1,0)),IF(D1230&gt;0,1,0)),IF(ABS('Signal Verification1'!AG1229)-ABS('Signal Verification0'!AG1230)&gt;Constants!$B$14,IF(AND(ABS(MAX('Signal Verification1'!AG1030:AG1230)-'Signal Verification1'!AG1230)&lt;Constants!$B$15,ABS(MIN('Signal Verification1'!AG1030:AG1230)-'Signal Verification1'!AG1230)&lt;Constants!$B$15),2,IF(D1230&gt;0,1,0)),IF(D1230&gt;0,1,0))),IF(D1230&gt;0,1,0))</f>
        <v>0</v>
      </c>
      <c r="D1230">
        <f>IF(C1229=2,ROUND(5*1000/Constants!$B$11,0),IF(D1229&gt;0,D1229-1,0))</f>
        <v>0</v>
      </c>
      <c r="E1230">
        <f>IF(COUNTIF($D$3:D1230,2)&gt;(Constants!$B$16*(1000/150)),2,0)</f>
        <v>0</v>
      </c>
      <c r="F1230">
        <f t="shared" si="19"/>
        <v>0</v>
      </c>
      <c r="G1230">
        <f>IF(ABS('Signal Verification0'!AT1230-'Signal Verification1'!AT1230)&gt;Constants!$B$17,2,IF(H1230&gt;0,1,0))</f>
        <v>0</v>
      </c>
      <c r="H1230">
        <f>IF(G1229=2,ROUND(Constants!$B$18*(1000/150),0),IF(H1229&gt;0,H1229-1,0))</f>
        <v>0</v>
      </c>
    </row>
    <row r="1231" spans="1:8">
      <c r="A1231">
        <v>1228</v>
      </c>
      <c r="B1231">
        <f>IF(SIGN('Signal Verification0'!AQ1231)=SIGN('Signal Verification1'!AQ1231),IF(COUNTIF(B1224:B1230,2)&gt;0,1,0),2)</f>
        <v>0</v>
      </c>
      <c r="C1231">
        <f>IF(AND(ABS('Signal Verification0'!AG1231)&gt;0,ABS('Signal Verification1'!AG1231)&gt;0),IF('Signal Verification0'!AG1231&gt;'Signal Verification1'!AG1231,IF(ABS('Signal Verification0'!AG1230)-ABS('Signal Verification1'!AG1231)&gt;Constants!$B$14,IF(AND(ABS(MAX('Signal Verification0'!AG1031:AG1231)-'Signal Verification0'!AG1231)&lt;Constants!$B$15,ABS(MIN('Signal Verification0'!AG1031:AG1231)-'Signal Verification0'!AG1231)&lt;Constants!$B$15),2,IF(D1231&gt;0,1,0)),IF(D1231&gt;0,1,0)),IF(ABS('Signal Verification1'!AG1230)-ABS('Signal Verification0'!AG1231)&gt;Constants!$B$14,IF(AND(ABS(MAX('Signal Verification1'!AG1031:AG1231)-'Signal Verification1'!AG1231)&lt;Constants!$B$15,ABS(MIN('Signal Verification1'!AG1031:AG1231)-'Signal Verification1'!AG1231)&lt;Constants!$B$15),2,IF(D1231&gt;0,1,0)),IF(D1231&gt;0,1,0))),IF(D1231&gt;0,1,0))</f>
        <v>0</v>
      </c>
      <c r="D1231">
        <f>IF(C1230=2,ROUND(5*1000/Constants!$B$11,0),IF(D1230&gt;0,D1230-1,0))</f>
        <v>0</v>
      </c>
      <c r="E1231">
        <f>IF(COUNTIF($D$3:D1231,2)&gt;(Constants!$B$16*(1000/150)),2,0)</f>
        <v>0</v>
      </c>
      <c r="F1231">
        <f t="shared" si="19"/>
        <v>0</v>
      </c>
      <c r="G1231">
        <f>IF(ABS('Signal Verification0'!AT1231-'Signal Verification1'!AT1231)&gt;Constants!$B$17,2,IF(H1231&gt;0,1,0))</f>
        <v>0</v>
      </c>
      <c r="H1231">
        <f>IF(G1230=2,ROUND(Constants!$B$18*(1000/150),0),IF(H1230&gt;0,H1230-1,0))</f>
        <v>0</v>
      </c>
    </row>
    <row r="1232" spans="1:8">
      <c r="A1232">
        <v>1229</v>
      </c>
      <c r="B1232">
        <f>IF(SIGN('Signal Verification0'!AQ1232)=SIGN('Signal Verification1'!AQ1232),IF(COUNTIF(B1225:B1231,2)&gt;0,1,0),2)</f>
        <v>0</v>
      </c>
      <c r="C1232">
        <f>IF(AND(ABS('Signal Verification0'!AG1232)&gt;0,ABS('Signal Verification1'!AG1232)&gt;0),IF('Signal Verification0'!AG1232&gt;'Signal Verification1'!AG1232,IF(ABS('Signal Verification0'!AG1231)-ABS('Signal Verification1'!AG1232)&gt;Constants!$B$14,IF(AND(ABS(MAX('Signal Verification0'!AG1032:AG1232)-'Signal Verification0'!AG1232)&lt;Constants!$B$15,ABS(MIN('Signal Verification0'!AG1032:AG1232)-'Signal Verification0'!AG1232)&lt;Constants!$B$15),2,IF(D1232&gt;0,1,0)),IF(D1232&gt;0,1,0)),IF(ABS('Signal Verification1'!AG1231)-ABS('Signal Verification0'!AG1232)&gt;Constants!$B$14,IF(AND(ABS(MAX('Signal Verification1'!AG1032:AG1232)-'Signal Verification1'!AG1232)&lt;Constants!$B$15,ABS(MIN('Signal Verification1'!AG1032:AG1232)-'Signal Verification1'!AG1232)&lt;Constants!$B$15),2,IF(D1232&gt;0,1,0)),IF(D1232&gt;0,1,0))),IF(D1232&gt;0,1,0))</f>
        <v>0</v>
      </c>
      <c r="D1232">
        <f>IF(C1231=2,ROUND(5*1000/Constants!$B$11,0),IF(D1231&gt;0,D1231-1,0))</f>
        <v>0</v>
      </c>
      <c r="E1232">
        <f>IF(COUNTIF($D$3:D1232,2)&gt;(Constants!$B$16*(1000/150)),2,0)</f>
        <v>0</v>
      </c>
      <c r="F1232">
        <f t="shared" si="19"/>
        <v>0</v>
      </c>
      <c r="G1232">
        <f>IF(ABS('Signal Verification0'!AT1232-'Signal Verification1'!AT1232)&gt;Constants!$B$17,2,IF(H1232&gt;0,1,0))</f>
        <v>0</v>
      </c>
      <c r="H1232">
        <f>IF(G1231=2,ROUND(Constants!$B$18*(1000/150),0),IF(H1231&gt;0,H1231-1,0))</f>
        <v>0</v>
      </c>
    </row>
    <row r="1233" spans="1:8">
      <c r="A1233">
        <v>1230</v>
      </c>
      <c r="B1233">
        <f>IF(SIGN('Signal Verification0'!AQ1233)=SIGN('Signal Verification1'!AQ1233),IF(COUNTIF(B1226:B1232,2)&gt;0,1,0),2)</f>
        <v>0</v>
      </c>
      <c r="C1233">
        <f>IF(AND(ABS('Signal Verification0'!AG1233)&gt;0,ABS('Signal Verification1'!AG1233)&gt;0),IF('Signal Verification0'!AG1233&gt;'Signal Verification1'!AG1233,IF(ABS('Signal Verification0'!AG1232)-ABS('Signal Verification1'!AG1233)&gt;Constants!$B$14,IF(AND(ABS(MAX('Signal Verification0'!AG1033:AG1233)-'Signal Verification0'!AG1233)&lt;Constants!$B$15,ABS(MIN('Signal Verification0'!AG1033:AG1233)-'Signal Verification0'!AG1233)&lt;Constants!$B$15),2,IF(D1233&gt;0,1,0)),IF(D1233&gt;0,1,0)),IF(ABS('Signal Verification1'!AG1232)-ABS('Signal Verification0'!AG1233)&gt;Constants!$B$14,IF(AND(ABS(MAX('Signal Verification1'!AG1033:AG1233)-'Signal Verification1'!AG1233)&lt;Constants!$B$15,ABS(MIN('Signal Verification1'!AG1033:AG1233)-'Signal Verification1'!AG1233)&lt;Constants!$B$15),2,IF(D1233&gt;0,1,0)),IF(D1233&gt;0,1,0))),IF(D1233&gt;0,1,0))</f>
        <v>0</v>
      </c>
      <c r="D1233">
        <f>IF(C1232=2,ROUND(5*1000/Constants!$B$11,0),IF(D1232&gt;0,D1232-1,0))</f>
        <v>0</v>
      </c>
      <c r="E1233">
        <f>IF(COUNTIF($D$3:D1233,2)&gt;(Constants!$B$16*(1000/150)),2,0)</f>
        <v>0</v>
      </c>
      <c r="F1233">
        <f t="shared" si="19"/>
        <v>0</v>
      </c>
      <c r="G1233">
        <f>IF(ABS('Signal Verification0'!AT1233-'Signal Verification1'!AT1233)&gt;Constants!$B$17,2,IF(H1233&gt;0,1,0))</f>
        <v>0</v>
      </c>
      <c r="H1233">
        <f>IF(G1232=2,ROUND(Constants!$B$18*(1000/150),0),IF(H1232&gt;0,H1232-1,0))</f>
        <v>0</v>
      </c>
    </row>
    <row r="1234" spans="1:8">
      <c r="A1234">
        <v>1231</v>
      </c>
      <c r="B1234">
        <f>IF(SIGN('Signal Verification0'!AQ1234)=SIGN('Signal Verification1'!AQ1234),IF(COUNTIF(B1227:B1233,2)&gt;0,1,0),2)</f>
        <v>0</v>
      </c>
      <c r="C1234">
        <f>IF(AND(ABS('Signal Verification0'!AG1234)&gt;0,ABS('Signal Verification1'!AG1234)&gt;0),IF('Signal Verification0'!AG1234&gt;'Signal Verification1'!AG1234,IF(ABS('Signal Verification0'!AG1233)-ABS('Signal Verification1'!AG1234)&gt;Constants!$B$14,IF(AND(ABS(MAX('Signal Verification0'!AG1034:AG1234)-'Signal Verification0'!AG1234)&lt;Constants!$B$15,ABS(MIN('Signal Verification0'!AG1034:AG1234)-'Signal Verification0'!AG1234)&lt;Constants!$B$15),2,IF(D1234&gt;0,1,0)),IF(D1234&gt;0,1,0)),IF(ABS('Signal Verification1'!AG1233)-ABS('Signal Verification0'!AG1234)&gt;Constants!$B$14,IF(AND(ABS(MAX('Signal Verification1'!AG1034:AG1234)-'Signal Verification1'!AG1234)&lt;Constants!$B$15,ABS(MIN('Signal Verification1'!AG1034:AG1234)-'Signal Verification1'!AG1234)&lt;Constants!$B$15),2,IF(D1234&gt;0,1,0)),IF(D1234&gt;0,1,0))),IF(D1234&gt;0,1,0))</f>
        <v>0</v>
      </c>
      <c r="D1234">
        <f>IF(C1233=2,ROUND(5*1000/Constants!$B$11,0),IF(D1233&gt;0,D1233-1,0))</f>
        <v>0</v>
      </c>
      <c r="E1234">
        <f>IF(COUNTIF($D$3:D1234,2)&gt;(Constants!$B$16*(1000/150)),2,0)</f>
        <v>0</v>
      </c>
      <c r="F1234">
        <f t="shared" si="19"/>
        <v>0</v>
      </c>
      <c r="G1234">
        <f>IF(ABS('Signal Verification0'!AT1234-'Signal Verification1'!AT1234)&gt;Constants!$B$17,2,IF(H1234&gt;0,1,0))</f>
        <v>0</v>
      </c>
      <c r="H1234">
        <f>IF(G1233=2,ROUND(Constants!$B$18*(1000/150),0),IF(H1233&gt;0,H1233-1,0))</f>
        <v>0</v>
      </c>
    </row>
    <row r="1235" spans="1:8">
      <c r="A1235">
        <v>1232</v>
      </c>
      <c r="B1235">
        <f>IF(SIGN('Signal Verification0'!AQ1235)=SIGN('Signal Verification1'!AQ1235),IF(COUNTIF(B1228:B1234,2)&gt;0,1,0),2)</f>
        <v>0</v>
      </c>
      <c r="C1235">
        <f>IF(AND(ABS('Signal Verification0'!AG1235)&gt;0,ABS('Signal Verification1'!AG1235)&gt;0),IF('Signal Verification0'!AG1235&gt;'Signal Verification1'!AG1235,IF(ABS('Signal Verification0'!AG1234)-ABS('Signal Verification1'!AG1235)&gt;Constants!$B$14,IF(AND(ABS(MAX('Signal Verification0'!AG1035:AG1235)-'Signal Verification0'!AG1235)&lt;Constants!$B$15,ABS(MIN('Signal Verification0'!AG1035:AG1235)-'Signal Verification0'!AG1235)&lt;Constants!$B$15),2,IF(D1235&gt;0,1,0)),IF(D1235&gt;0,1,0)),IF(ABS('Signal Verification1'!AG1234)-ABS('Signal Verification0'!AG1235)&gt;Constants!$B$14,IF(AND(ABS(MAX('Signal Verification1'!AG1035:AG1235)-'Signal Verification1'!AG1235)&lt;Constants!$B$15,ABS(MIN('Signal Verification1'!AG1035:AG1235)-'Signal Verification1'!AG1235)&lt;Constants!$B$15),2,IF(D1235&gt;0,1,0)),IF(D1235&gt;0,1,0))),IF(D1235&gt;0,1,0))</f>
        <v>0</v>
      </c>
      <c r="D1235">
        <f>IF(C1234=2,ROUND(5*1000/Constants!$B$11,0),IF(D1234&gt;0,D1234-1,0))</f>
        <v>0</v>
      </c>
      <c r="E1235">
        <f>IF(COUNTIF($D$3:D1235,2)&gt;(Constants!$B$16*(1000/150)),2,0)</f>
        <v>0</v>
      </c>
      <c r="F1235">
        <f t="shared" si="19"/>
        <v>0</v>
      </c>
      <c r="G1235">
        <f>IF(ABS('Signal Verification0'!AT1235-'Signal Verification1'!AT1235)&gt;Constants!$B$17,2,IF(H1235&gt;0,1,0))</f>
        <v>0</v>
      </c>
      <c r="H1235">
        <f>IF(G1234=2,ROUND(Constants!$B$18*(1000/150),0),IF(H1234&gt;0,H1234-1,0))</f>
        <v>0</v>
      </c>
    </row>
    <row r="1236" spans="1:8">
      <c r="A1236">
        <v>1233</v>
      </c>
      <c r="B1236">
        <f>IF(SIGN('Signal Verification0'!AQ1236)=SIGN('Signal Verification1'!AQ1236),IF(COUNTIF(B1229:B1235,2)&gt;0,1,0),2)</f>
        <v>0</v>
      </c>
      <c r="C1236">
        <f>IF(AND(ABS('Signal Verification0'!AG1236)&gt;0,ABS('Signal Verification1'!AG1236)&gt;0),IF('Signal Verification0'!AG1236&gt;'Signal Verification1'!AG1236,IF(ABS('Signal Verification0'!AG1235)-ABS('Signal Verification1'!AG1236)&gt;Constants!$B$14,IF(AND(ABS(MAX('Signal Verification0'!AG1036:AG1236)-'Signal Verification0'!AG1236)&lt;Constants!$B$15,ABS(MIN('Signal Verification0'!AG1036:AG1236)-'Signal Verification0'!AG1236)&lt;Constants!$B$15),2,IF(D1236&gt;0,1,0)),IF(D1236&gt;0,1,0)),IF(ABS('Signal Verification1'!AG1235)-ABS('Signal Verification0'!AG1236)&gt;Constants!$B$14,IF(AND(ABS(MAX('Signal Verification1'!AG1036:AG1236)-'Signal Verification1'!AG1236)&lt;Constants!$B$15,ABS(MIN('Signal Verification1'!AG1036:AG1236)-'Signal Verification1'!AG1236)&lt;Constants!$B$15),2,IF(D1236&gt;0,1,0)),IF(D1236&gt;0,1,0))),IF(D1236&gt;0,1,0))</f>
        <v>0</v>
      </c>
      <c r="D1236">
        <f>IF(C1235=2,ROUND(5*1000/Constants!$B$11,0),IF(D1235&gt;0,D1235-1,0))</f>
        <v>0</v>
      </c>
      <c r="E1236">
        <f>IF(COUNTIF($D$3:D1236,2)&gt;(Constants!$B$16*(1000/150)),2,0)</f>
        <v>0</v>
      </c>
      <c r="F1236">
        <f t="shared" si="19"/>
        <v>0</v>
      </c>
      <c r="G1236">
        <f>IF(ABS('Signal Verification0'!AT1236-'Signal Verification1'!AT1236)&gt;Constants!$B$17,2,IF(H1236&gt;0,1,0))</f>
        <v>0</v>
      </c>
      <c r="H1236">
        <f>IF(G1235=2,ROUND(Constants!$B$18*(1000/150),0),IF(H1235&gt;0,H1235-1,0))</f>
        <v>0</v>
      </c>
    </row>
    <row r="1237" spans="1:8">
      <c r="A1237">
        <v>1234</v>
      </c>
      <c r="B1237">
        <f>IF(SIGN('Signal Verification0'!AQ1237)=SIGN('Signal Verification1'!AQ1237),IF(COUNTIF(B1230:B1236,2)&gt;0,1,0),2)</f>
        <v>0</v>
      </c>
      <c r="C1237">
        <f>IF(AND(ABS('Signal Verification0'!AG1237)&gt;0,ABS('Signal Verification1'!AG1237)&gt;0),IF('Signal Verification0'!AG1237&gt;'Signal Verification1'!AG1237,IF(ABS('Signal Verification0'!AG1236)-ABS('Signal Verification1'!AG1237)&gt;Constants!$B$14,IF(AND(ABS(MAX('Signal Verification0'!AG1037:AG1237)-'Signal Verification0'!AG1237)&lt;Constants!$B$15,ABS(MIN('Signal Verification0'!AG1037:AG1237)-'Signal Verification0'!AG1237)&lt;Constants!$B$15),2,IF(D1237&gt;0,1,0)),IF(D1237&gt;0,1,0)),IF(ABS('Signal Verification1'!AG1236)-ABS('Signal Verification0'!AG1237)&gt;Constants!$B$14,IF(AND(ABS(MAX('Signal Verification1'!AG1037:AG1237)-'Signal Verification1'!AG1237)&lt;Constants!$B$15,ABS(MIN('Signal Verification1'!AG1037:AG1237)-'Signal Verification1'!AG1237)&lt;Constants!$B$15),2,IF(D1237&gt;0,1,0)),IF(D1237&gt;0,1,0))),IF(D1237&gt;0,1,0))</f>
        <v>0</v>
      </c>
      <c r="D1237">
        <f>IF(C1236=2,ROUND(5*1000/Constants!$B$11,0),IF(D1236&gt;0,D1236-1,0))</f>
        <v>0</v>
      </c>
      <c r="E1237">
        <f>IF(COUNTIF($D$3:D1237,2)&gt;(Constants!$B$16*(1000/150)),2,0)</f>
        <v>0</v>
      </c>
      <c r="F1237">
        <f t="shared" si="19"/>
        <v>0</v>
      </c>
      <c r="G1237">
        <f>IF(ABS('Signal Verification0'!AT1237-'Signal Verification1'!AT1237)&gt;Constants!$B$17,2,IF(H1237&gt;0,1,0))</f>
        <v>0</v>
      </c>
      <c r="H1237">
        <f>IF(G1236=2,ROUND(Constants!$B$18*(1000/150),0),IF(H1236&gt;0,H1236-1,0))</f>
        <v>0</v>
      </c>
    </row>
    <row r="1238" spans="1:8">
      <c r="A1238">
        <v>1235</v>
      </c>
      <c r="B1238">
        <f>IF(SIGN('Signal Verification0'!AQ1238)=SIGN('Signal Verification1'!AQ1238),IF(COUNTIF(B1231:B1237,2)&gt;0,1,0),2)</f>
        <v>0</v>
      </c>
      <c r="C1238">
        <f>IF(AND(ABS('Signal Verification0'!AG1238)&gt;0,ABS('Signal Verification1'!AG1238)&gt;0),IF('Signal Verification0'!AG1238&gt;'Signal Verification1'!AG1238,IF(ABS('Signal Verification0'!AG1237)-ABS('Signal Verification1'!AG1238)&gt;Constants!$B$14,IF(AND(ABS(MAX('Signal Verification0'!AG1038:AG1238)-'Signal Verification0'!AG1238)&lt;Constants!$B$15,ABS(MIN('Signal Verification0'!AG1038:AG1238)-'Signal Verification0'!AG1238)&lt;Constants!$B$15),2,IF(D1238&gt;0,1,0)),IF(D1238&gt;0,1,0)),IF(ABS('Signal Verification1'!AG1237)-ABS('Signal Verification0'!AG1238)&gt;Constants!$B$14,IF(AND(ABS(MAX('Signal Verification1'!AG1038:AG1238)-'Signal Verification1'!AG1238)&lt;Constants!$B$15,ABS(MIN('Signal Verification1'!AG1038:AG1238)-'Signal Verification1'!AG1238)&lt;Constants!$B$15),2,IF(D1238&gt;0,1,0)),IF(D1238&gt;0,1,0))),IF(D1238&gt;0,1,0))</f>
        <v>0</v>
      </c>
      <c r="D1238">
        <f>IF(C1237=2,ROUND(5*1000/Constants!$B$11,0),IF(D1237&gt;0,D1237-1,0))</f>
        <v>0</v>
      </c>
      <c r="E1238">
        <f>IF(COUNTIF($D$3:D1238,2)&gt;(Constants!$B$16*(1000/150)),2,0)</f>
        <v>0</v>
      </c>
      <c r="F1238">
        <f t="shared" si="19"/>
        <v>0</v>
      </c>
      <c r="G1238">
        <f>IF(ABS('Signal Verification0'!AT1238-'Signal Verification1'!AT1238)&gt;Constants!$B$17,2,IF(H1238&gt;0,1,0))</f>
        <v>0</v>
      </c>
      <c r="H1238">
        <f>IF(G1237=2,ROUND(Constants!$B$18*(1000/150),0),IF(H1237&gt;0,H1237-1,0))</f>
        <v>0</v>
      </c>
    </row>
    <row r="1239" spans="1:8">
      <c r="A1239">
        <v>1236</v>
      </c>
      <c r="B1239">
        <f>IF(SIGN('Signal Verification0'!AQ1239)=SIGN('Signal Verification1'!AQ1239),IF(COUNTIF(B1232:B1238,2)&gt;0,1,0),2)</f>
        <v>0</v>
      </c>
      <c r="C1239">
        <f>IF(AND(ABS('Signal Verification0'!AG1239)&gt;0,ABS('Signal Verification1'!AG1239)&gt;0),IF('Signal Verification0'!AG1239&gt;'Signal Verification1'!AG1239,IF(ABS('Signal Verification0'!AG1238)-ABS('Signal Verification1'!AG1239)&gt;Constants!$B$14,IF(AND(ABS(MAX('Signal Verification0'!AG1039:AG1239)-'Signal Verification0'!AG1239)&lt;Constants!$B$15,ABS(MIN('Signal Verification0'!AG1039:AG1239)-'Signal Verification0'!AG1239)&lt;Constants!$B$15),2,IF(D1239&gt;0,1,0)),IF(D1239&gt;0,1,0)),IF(ABS('Signal Verification1'!AG1238)-ABS('Signal Verification0'!AG1239)&gt;Constants!$B$14,IF(AND(ABS(MAX('Signal Verification1'!AG1039:AG1239)-'Signal Verification1'!AG1239)&lt;Constants!$B$15,ABS(MIN('Signal Verification1'!AG1039:AG1239)-'Signal Verification1'!AG1239)&lt;Constants!$B$15),2,IF(D1239&gt;0,1,0)),IF(D1239&gt;0,1,0))),IF(D1239&gt;0,1,0))</f>
        <v>0</v>
      </c>
      <c r="D1239">
        <f>IF(C1238=2,ROUND(5*1000/Constants!$B$11,0),IF(D1238&gt;0,D1238-1,0))</f>
        <v>0</v>
      </c>
      <c r="E1239">
        <f>IF(COUNTIF($D$3:D1239,2)&gt;(Constants!$B$16*(1000/150)),2,0)</f>
        <v>0</v>
      </c>
      <c r="F1239">
        <f t="shared" si="19"/>
        <v>0</v>
      </c>
      <c r="G1239">
        <f>IF(ABS('Signal Verification0'!AT1239-'Signal Verification1'!AT1239)&gt;Constants!$B$17,2,IF(H1239&gt;0,1,0))</f>
        <v>0</v>
      </c>
      <c r="H1239">
        <f>IF(G1238=2,ROUND(Constants!$B$18*(1000/150),0),IF(H1238&gt;0,H1238-1,0))</f>
        <v>0</v>
      </c>
    </row>
    <row r="1240" spans="1:8">
      <c r="A1240">
        <v>1237</v>
      </c>
      <c r="B1240">
        <f>IF(SIGN('Signal Verification0'!AQ1240)=SIGN('Signal Verification1'!AQ1240),IF(COUNTIF(B1233:B1239,2)&gt;0,1,0),2)</f>
        <v>0</v>
      </c>
      <c r="C1240">
        <f>IF(AND(ABS('Signal Verification0'!AG1240)&gt;0,ABS('Signal Verification1'!AG1240)&gt;0),IF('Signal Verification0'!AG1240&gt;'Signal Verification1'!AG1240,IF(ABS('Signal Verification0'!AG1239)-ABS('Signal Verification1'!AG1240)&gt;Constants!$B$14,IF(AND(ABS(MAX('Signal Verification0'!AG1040:AG1240)-'Signal Verification0'!AG1240)&lt;Constants!$B$15,ABS(MIN('Signal Verification0'!AG1040:AG1240)-'Signal Verification0'!AG1240)&lt;Constants!$B$15),2,IF(D1240&gt;0,1,0)),IF(D1240&gt;0,1,0)),IF(ABS('Signal Verification1'!AG1239)-ABS('Signal Verification0'!AG1240)&gt;Constants!$B$14,IF(AND(ABS(MAX('Signal Verification1'!AG1040:AG1240)-'Signal Verification1'!AG1240)&lt;Constants!$B$15,ABS(MIN('Signal Verification1'!AG1040:AG1240)-'Signal Verification1'!AG1240)&lt;Constants!$B$15),2,IF(D1240&gt;0,1,0)),IF(D1240&gt;0,1,0))),IF(D1240&gt;0,1,0))</f>
        <v>0</v>
      </c>
      <c r="D1240">
        <f>IF(C1239=2,ROUND(5*1000/Constants!$B$11,0),IF(D1239&gt;0,D1239-1,0))</f>
        <v>0</v>
      </c>
      <c r="E1240">
        <f>IF(COUNTIF($D$3:D1240,2)&gt;(Constants!$B$16*(1000/150)),2,0)</f>
        <v>0</v>
      </c>
      <c r="F1240">
        <f t="shared" si="19"/>
        <v>0</v>
      </c>
      <c r="G1240">
        <f>IF(ABS('Signal Verification0'!AT1240-'Signal Verification1'!AT1240)&gt;Constants!$B$17,2,IF(H1240&gt;0,1,0))</f>
        <v>0</v>
      </c>
      <c r="H1240">
        <f>IF(G1239=2,ROUND(Constants!$B$18*(1000/150),0),IF(H1239&gt;0,H1239-1,0))</f>
        <v>0</v>
      </c>
    </row>
    <row r="1241" spans="1:8">
      <c r="A1241">
        <v>1238</v>
      </c>
      <c r="B1241">
        <f>IF(SIGN('Signal Verification0'!AQ1241)=SIGN('Signal Verification1'!AQ1241),IF(COUNTIF(B1234:B1240,2)&gt;0,1,0),2)</f>
        <v>0</v>
      </c>
      <c r="C1241">
        <f>IF(AND(ABS('Signal Verification0'!AG1241)&gt;0,ABS('Signal Verification1'!AG1241)&gt;0),IF('Signal Verification0'!AG1241&gt;'Signal Verification1'!AG1241,IF(ABS('Signal Verification0'!AG1240)-ABS('Signal Verification1'!AG1241)&gt;Constants!$B$14,IF(AND(ABS(MAX('Signal Verification0'!AG1041:AG1241)-'Signal Verification0'!AG1241)&lt;Constants!$B$15,ABS(MIN('Signal Verification0'!AG1041:AG1241)-'Signal Verification0'!AG1241)&lt;Constants!$B$15),2,IF(D1241&gt;0,1,0)),IF(D1241&gt;0,1,0)),IF(ABS('Signal Verification1'!AG1240)-ABS('Signal Verification0'!AG1241)&gt;Constants!$B$14,IF(AND(ABS(MAX('Signal Verification1'!AG1041:AG1241)-'Signal Verification1'!AG1241)&lt;Constants!$B$15,ABS(MIN('Signal Verification1'!AG1041:AG1241)-'Signal Verification1'!AG1241)&lt;Constants!$B$15),2,IF(D1241&gt;0,1,0)),IF(D1241&gt;0,1,0))),IF(D1241&gt;0,1,0))</f>
        <v>0</v>
      </c>
      <c r="D1241">
        <f>IF(C1240=2,ROUND(5*1000/Constants!$B$11,0),IF(D1240&gt;0,D1240-1,0))</f>
        <v>0</v>
      </c>
      <c r="E1241">
        <f>IF(COUNTIF($D$3:D1241,2)&gt;(Constants!$B$16*(1000/150)),2,0)</f>
        <v>0</v>
      </c>
      <c r="F1241">
        <f t="shared" si="19"/>
        <v>0</v>
      </c>
      <c r="G1241">
        <f>IF(ABS('Signal Verification0'!AT1241-'Signal Verification1'!AT1241)&gt;Constants!$B$17,2,IF(H1241&gt;0,1,0))</f>
        <v>0</v>
      </c>
      <c r="H1241">
        <f>IF(G1240=2,ROUND(Constants!$B$18*(1000/150),0),IF(H1240&gt;0,H1240-1,0))</f>
        <v>0</v>
      </c>
    </row>
    <row r="1242" spans="1:8">
      <c r="A1242">
        <v>1239</v>
      </c>
      <c r="B1242">
        <f>IF(SIGN('Signal Verification0'!AQ1242)=SIGN('Signal Verification1'!AQ1242),IF(COUNTIF(B1235:B1241,2)&gt;0,1,0),2)</f>
        <v>0</v>
      </c>
      <c r="C1242">
        <f>IF(AND(ABS('Signal Verification0'!AG1242)&gt;0,ABS('Signal Verification1'!AG1242)&gt;0),IF('Signal Verification0'!AG1242&gt;'Signal Verification1'!AG1242,IF(ABS('Signal Verification0'!AG1241)-ABS('Signal Verification1'!AG1242)&gt;Constants!$B$14,IF(AND(ABS(MAX('Signal Verification0'!AG1042:AG1242)-'Signal Verification0'!AG1242)&lt;Constants!$B$15,ABS(MIN('Signal Verification0'!AG1042:AG1242)-'Signal Verification0'!AG1242)&lt;Constants!$B$15),2,IF(D1242&gt;0,1,0)),IF(D1242&gt;0,1,0)),IF(ABS('Signal Verification1'!AG1241)-ABS('Signal Verification0'!AG1242)&gt;Constants!$B$14,IF(AND(ABS(MAX('Signal Verification1'!AG1042:AG1242)-'Signal Verification1'!AG1242)&lt;Constants!$B$15,ABS(MIN('Signal Verification1'!AG1042:AG1242)-'Signal Verification1'!AG1242)&lt;Constants!$B$15),2,IF(D1242&gt;0,1,0)),IF(D1242&gt;0,1,0))),IF(D1242&gt;0,1,0))</f>
        <v>0</v>
      </c>
      <c r="D1242">
        <f>IF(C1241=2,ROUND(5*1000/Constants!$B$11,0),IF(D1241&gt;0,D1241-1,0))</f>
        <v>0</v>
      </c>
      <c r="E1242">
        <f>IF(COUNTIF($D$3:D1242,2)&gt;(Constants!$B$16*(1000/150)),2,0)</f>
        <v>0</v>
      </c>
      <c r="F1242">
        <f t="shared" si="19"/>
        <v>0</v>
      </c>
      <c r="G1242">
        <f>IF(ABS('Signal Verification0'!AT1242-'Signal Verification1'!AT1242)&gt;Constants!$B$17,2,IF(H1242&gt;0,1,0))</f>
        <v>0</v>
      </c>
      <c r="H1242">
        <f>IF(G1241=2,ROUND(Constants!$B$18*(1000/150),0),IF(H1241&gt;0,H1241-1,0))</f>
        <v>0</v>
      </c>
    </row>
    <row r="1243" spans="1:8">
      <c r="A1243">
        <v>1240</v>
      </c>
      <c r="B1243">
        <f>IF(SIGN('Signal Verification0'!AQ1243)=SIGN('Signal Verification1'!AQ1243),IF(COUNTIF(B1236:B1242,2)&gt;0,1,0),2)</f>
        <v>0</v>
      </c>
      <c r="C1243">
        <f>IF(AND(ABS('Signal Verification0'!AG1243)&gt;0,ABS('Signal Verification1'!AG1243)&gt;0),IF('Signal Verification0'!AG1243&gt;'Signal Verification1'!AG1243,IF(ABS('Signal Verification0'!AG1242)-ABS('Signal Verification1'!AG1243)&gt;Constants!$B$14,IF(AND(ABS(MAX('Signal Verification0'!AG1043:AG1243)-'Signal Verification0'!AG1243)&lt;Constants!$B$15,ABS(MIN('Signal Verification0'!AG1043:AG1243)-'Signal Verification0'!AG1243)&lt;Constants!$B$15),2,IF(D1243&gt;0,1,0)),IF(D1243&gt;0,1,0)),IF(ABS('Signal Verification1'!AG1242)-ABS('Signal Verification0'!AG1243)&gt;Constants!$B$14,IF(AND(ABS(MAX('Signal Verification1'!AG1043:AG1243)-'Signal Verification1'!AG1243)&lt;Constants!$B$15,ABS(MIN('Signal Verification1'!AG1043:AG1243)-'Signal Verification1'!AG1243)&lt;Constants!$B$15),2,IF(D1243&gt;0,1,0)),IF(D1243&gt;0,1,0))),IF(D1243&gt;0,1,0))</f>
        <v>0</v>
      </c>
      <c r="D1243">
        <f>IF(C1242=2,ROUND(5*1000/Constants!$B$11,0),IF(D1242&gt;0,D1242-1,0))</f>
        <v>0</v>
      </c>
      <c r="E1243">
        <f>IF(COUNTIF($D$3:D1243,2)&gt;(Constants!$B$16*(1000/150)),2,0)</f>
        <v>0</v>
      </c>
      <c r="F1243">
        <f t="shared" si="19"/>
        <v>0</v>
      </c>
      <c r="G1243">
        <f>IF(ABS('Signal Verification0'!AT1243-'Signal Verification1'!AT1243)&gt;Constants!$B$17,2,IF(H1243&gt;0,1,0))</f>
        <v>0</v>
      </c>
      <c r="H1243">
        <f>IF(G1242=2,ROUND(Constants!$B$18*(1000/150),0),IF(H1242&gt;0,H1242-1,0))</f>
        <v>0</v>
      </c>
    </row>
    <row r="1244" spans="1:8">
      <c r="A1244">
        <v>1241</v>
      </c>
      <c r="B1244">
        <f>IF(SIGN('Signal Verification0'!AQ1244)=SIGN('Signal Verification1'!AQ1244),IF(COUNTIF(B1237:B1243,2)&gt;0,1,0),2)</f>
        <v>0</v>
      </c>
      <c r="C1244">
        <f>IF(AND(ABS('Signal Verification0'!AG1244)&gt;0,ABS('Signal Verification1'!AG1244)&gt;0),IF('Signal Verification0'!AG1244&gt;'Signal Verification1'!AG1244,IF(ABS('Signal Verification0'!AG1243)-ABS('Signal Verification1'!AG1244)&gt;Constants!$B$14,IF(AND(ABS(MAX('Signal Verification0'!AG1044:AG1244)-'Signal Verification0'!AG1244)&lt;Constants!$B$15,ABS(MIN('Signal Verification0'!AG1044:AG1244)-'Signal Verification0'!AG1244)&lt;Constants!$B$15),2,IF(D1244&gt;0,1,0)),IF(D1244&gt;0,1,0)),IF(ABS('Signal Verification1'!AG1243)-ABS('Signal Verification0'!AG1244)&gt;Constants!$B$14,IF(AND(ABS(MAX('Signal Verification1'!AG1044:AG1244)-'Signal Verification1'!AG1244)&lt;Constants!$B$15,ABS(MIN('Signal Verification1'!AG1044:AG1244)-'Signal Verification1'!AG1244)&lt;Constants!$B$15),2,IF(D1244&gt;0,1,0)),IF(D1244&gt;0,1,0))),IF(D1244&gt;0,1,0))</f>
        <v>0</v>
      </c>
      <c r="D1244">
        <f>IF(C1243=2,ROUND(5*1000/Constants!$B$11,0),IF(D1243&gt;0,D1243-1,0))</f>
        <v>0</v>
      </c>
      <c r="E1244">
        <f>IF(COUNTIF($D$3:D1244,2)&gt;(Constants!$B$16*(1000/150)),2,0)</f>
        <v>0</v>
      </c>
      <c r="F1244">
        <f t="shared" si="19"/>
        <v>0</v>
      </c>
      <c r="G1244">
        <f>IF(ABS('Signal Verification0'!AT1244-'Signal Verification1'!AT1244)&gt;Constants!$B$17,2,IF(H1244&gt;0,1,0))</f>
        <v>0</v>
      </c>
      <c r="H1244">
        <f>IF(G1243=2,ROUND(Constants!$B$18*(1000/150),0),IF(H1243&gt;0,H1243-1,0))</f>
        <v>0</v>
      </c>
    </row>
    <row r="1245" spans="1:8">
      <c r="A1245">
        <v>1242</v>
      </c>
      <c r="B1245">
        <f>IF(SIGN('Signal Verification0'!AQ1245)=SIGN('Signal Verification1'!AQ1245),IF(COUNTIF(B1238:B1244,2)&gt;0,1,0),2)</f>
        <v>0</v>
      </c>
      <c r="C1245">
        <f>IF(AND(ABS('Signal Verification0'!AG1245)&gt;0,ABS('Signal Verification1'!AG1245)&gt;0),IF('Signal Verification0'!AG1245&gt;'Signal Verification1'!AG1245,IF(ABS('Signal Verification0'!AG1244)-ABS('Signal Verification1'!AG1245)&gt;Constants!$B$14,IF(AND(ABS(MAX('Signal Verification0'!AG1045:AG1245)-'Signal Verification0'!AG1245)&lt;Constants!$B$15,ABS(MIN('Signal Verification0'!AG1045:AG1245)-'Signal Verification0'!AG1245)&lt;Constants!$B$15),2,IF(D1245&gt;0,1,0)),IF(D1245&gt;0,1,0)),IF(ABS('Signal Verification1'!AG1244)-ABS('Signal Verification0'!AG1245)&gt;Constants!$B$14,IF(AND(ABS(MAX('Signal Verification1'!AG1045:AG1245)-'Signal Verification1'!AG1245)&lt;Constants!$B$15,ABS(MIN('Signal Verification1'!AG1045:AG1245)-'Signal Verification1'!AG1245)&lt;Constants!$B$15),2,IF(D1245&gt;0,1,0)),IF(D1245&gt;0,1,0))),IF(D1245&gt;0,1,0))</f>
        <v>0</v>
      </c>
      <c r="D1245">
        <f>IF(C1244=2,ROUND(5*1000/Constants!$B$11,0),IF(D1244&gt;0,D1244-1,0))</f>
        <v>0</v>
      </c>
      <c r="E1245">
        <f>IF(COUNTIF($D$3:D1245,2)&gt;(Constants!$B$16*(1000/150)),2,0)</f>
        <v>0</v>
      </c>
      <c r="F1245">
        <f t="shared" si="19"/>
        <v>0</v>
      </c>
      <c r="G1245">
        <f>IF(ABS('Signal Verification0'!AT1245-'Signal Verification1'!AT1245)&gt;Constants!$B$17,2,IF(H1245&gt;0,1,0))</f>
        <v>0</v>
      </c>
      <c r="H1245">
        <f>IF(G1244=2,ROUND(Constants!$B$18*(1000/150),0),IF(H1244&gt;0,H1244-1,0))</f>
        <v>0</v>
      </c>
    </row>
    <row r="1246" spans="1:8">
      <c r="A1246">
        <v>1243</v>
      </c>
      <c r="B1246">
        <f>IF(SIGN('Signal Verification0'!AQ1246)=SIGN('Signal Verification1'!AQ1246),IF(COUNTIF(B1239:B1245,2)&gt;0,1,0),2)</f>
        <v>0</v>
      </c>
      <c r="C1246">
        <f>IF(AND(ABS('Signal Verification0'!AG1246)&gt;0,ABS('Signal Verification1'!AG1246)&gt;0),IF('Signal Verification0'!AG1246&gt;'Signal Verification1'!AG1246,IF(ABS('Signal Verification0'!AG1245)-ABS('Signal Verification1'!AG1246)&gt;Constants!$B$14,IF(AND(ABS(MAX('Signal Verification0'!AG1046:AG1246)-'Signal Verification0'!AG1246)&lt;Constants!$B$15,ABS(MIN('Signal Verification0'!AG1046:AG1246)-'Signal Verification0'!AG1246)&lt;Constants!$B$15),2,IF(D1246&gt;0,1,0)),IF(D1246&gt;0,1,0)),IF(ABS('Signal Verification1'!AG1245)-ABS('Signal Verification0'!AG1246)&gt;Constants!$B$14,IF(AND(ABS(MAX('Signal Verification1'!AG1046:AG1246)-'Signal Verification1'!AG1246)&lt;Constants!$B$15,ABS(MIN('Signal Verification1'!AG1046:AG1246)-'Signal Verification1'!AG1246)&lt;Constants!$B$15),2,IF(D1246&gt;0,1,0)),IF(D1246&gt;0,1,0))),IF(D1246&gt;0,1,0))</f>
        <v>0</v>
      </c>
      <c r="D1246">
        <f>IF(C1245=2,ROUND(5*1000/Constants!$B$11,0),IF(D1245&gt;0,D1245-1,0))</f>
        <v>0</v>
      </c>
      <c r="E1246">
        <f>IF(COUNTIF($D$3:D1246,2)&gt;(Constants!$B$16*(1000/150)),2,0)</f>
        <v>0</v>
      </c>
      <c r="F1246">
        <f t="shared" si="19"/>
        <v>0</v>
      </c>
      <c r="G1246">
        <f>IF(ABS('Signal Verification0'!AT1246-'Signal Verification1'!AT1246)&gt;Constants!$B$17,2,IF(H1246&gt;0,1,0))</f>
        <v>0</v>
      </c>
      <c r="H1246">
        <f>IF(G1245=2,ROUND(Constants!$B$18*(1000/150),0),IF(H1245&gt;0,H1245-1,0))</f>
        <v>0</v>
      </c>
    </row>
    <row r="1247" spans="1:8">
      <c r="A1247">
        <v>1244</v>
      </c>
      <c r="B1247">
        <f>IF(SIGN('Signal Verification0'!AQ1247)=SIGN('Signal Verification1'!AQ1247),IF(COUNTIF(B1240:B1246,2)&gt;0,1,0),2)</f>
        <v>0</v>
      </c>
      <c r="C1247">
        <f>IF(AND(ABS('Signal Verification0'!AG1247)&gt;0,ABS('Signal Verification1'!AG1247)&gt;0),IF('Signal Verification0'!AG1247&gt;'Signal Verification1'!AG1247,IF(ABS('Signal Verification0'!AG1246)-ABS('Signal Verification1'!AG1247)&gt;Constants!$B$14,IF(AND(ABS(MAX('Signal Verification0'!AG1047:AG1247)-'Signal Verification0'!AG1247)&lt;Constants!$B$15,ABS(MIN('Signal Verification0'!AG1047:AG1247)-'Signal Verification0'!AG1247)&lt;Constants!$B$15),2,IF(D1247&gt;0,1,0)),IF(D1247&gt;0,1,0)),IF(ABS('Signal Verification1'!AG1246)-ABS('Signal Verification0'!AG1247)&gt;Constants!$B$14,IF(AND(ABS(MAX('Signal Verification1'!AG1047:AG1247)-'Signal Verification1'!AG1247)&lt;Constants!$B$15,ABS(MIN('Signal Verification1'!AG1047:AG1247)-'Signal Verification1'!AG1247)&lt;Constants!$B$15),2,IF(D1247&gt;0,1,0)),IF(D1247&gt;0,1,0))),IF(D1247&gt;0,1,0))</f>
        <v>0</v>
      </c>
      <c r="D1247">
        <f>IF(C1246=2,ROUND(5*1000/Constants!$B$11,0),IF(D1246&gt;0,D1246-1,0))</f>
        <v>0</v>
      </c>
      <c r="E1247">
        <f>IF(COUNTIF($D$3:D1247,2)&gt;(Constants!$B$16*(1000/150)),2,0)</f>
        <v>0</v>
      </c>
      <c r="F1247">
        <f t="shared" si="19"/>
        <v>0</v>
      </c>
      <c r="G1247">
        <f>IF(ABS('Signal Verification0'!AT1247-'Signal Verification1'!AT1247)&gt;Constants!$B$17,2,IF(H1247&gt;0,1,0))</f>
        <v>0</v>
      </c>
      <c r="H1247">
        <f>IF(G1246=2,ROUND(Constants!$B$18*(1000/150),0),IF(H1246&gt;0,H1246-1,0))</f>
        <v>0</v>
      </c>
    </row>
    <row r="1248" spans="1:8">
      <c r="A1248">
        <v>1245</v>
      </c>
      <c r="B1248">
        <f>IF(SIGN('Signal Verification0'!AQ1248)=SIGN('Signal Verification1'!AQ1248),IF(COUNTIF(B1241:B1247,2)&gt;0,1,0),2)</f>
        <v>0</v>
      </c>
      <c r="C1248">
        <f>IF(AND(ABS('Signal Verification0'!AG1248)&gt;0,ABS('Signal Verification1'!AG1248)&gt;0),IF('Signal Verification0'!AG1248&gt;'Signal Verification1'!AG1248,IF(ABS('Signal Verification0'!AG1247)-ABS('Signal Verification1'!AG1248)&gt;Constants!$B$14,IF(AND(ABS(MAX('Signal Verification0'!AG1048:AG1248)-'Signal Verification0'!AG1248)&lt;Constants!$B$15,ABS(MIN('Signal Verification0'!AG1048:AG1248)-'Signal Verification0'!AG1248)&lt;Constants!$B$15),2,IF(D1248&gt;0,1,0)),IF(D1248&gt;0,1,0)),IF(ABS('Signal Verification1'!AG1247)-ABS('Signal Verification0'!AG1248)&gt;Constants!$B$14,IF(AND(ABS(MAX('Signal Verification1'!AG1048:AG1248)-'Signal Verification1'!AG1248)&lt;Constants!$B$15,ABS(MIN('Signal Verification1'!AG1048:AG1248)-'Signal Verification1'!AG1248)&lt;Constants!$B$15),2,IF(D1248&gt;0,1,0)),IF(D1248&gt;0,1,0))),IF(D1248&gt;0,1,0))</f>
        <v>0</v>
      </c>
      <c r="D1248">
        <f>IF(C1247=2,ROUND(5*1000/Constants!$B$11,0),IF(D1247&gt;0,D1247-1,0))</f>
        <v>0</v>
      </c>
      <c r="E1248">
        <f>IF(COUNTIF($D$3:D1248,2)&gt;(Constants!$B$16*(1000/150)),2,0)</f>
        <v>0</v>
      </c>
      <c r="F1248">
        <f t="shared" si="19"/>
        <v>0</v>
      </c>
      <c r="G1248">
        <f>IF(ABS('Signal Verification0'!AT1248-'Signal Verification1'!AT1248)&gt;Constants!$B$17,2,IF(H1248&gt;0,1,0))</f>
        <v>0</v>
      </c>
      <c r="H1248">
        <f>IF(G1247=2,ROUND(Constants!$B$18*(1000/150),0),IF(H1247&gt;0,H1247-1,0))</f>
        <v>0</v>
      </c>
    </row>
    <row r="1249" spans="1:8">
      <c r="A1249">
        <v>1246</v>
      </c>
      <c r="B1249">
        <f>IF(SIGN('Signal Verification0'!AQ1249)=SIGN('Signal Verification1'!AQ1249),IF(COUNTIF(B1242:B1248,2)&gt;0,1,0),2)</f>
        <v>0</v>
      </c>
      <c r="C1249">
        <f>IF(AND(ABS('Signal Verification0'!AG1249)&gt;0,ABS('Signal Verification1'!AG1249)&gt;0),IF('Signal Verification0'!AG1249&gt;'Signal Verification1'!AG1249,IF(ABS('Signal Verification0'!AG1248)-ABS('Signal Verification1'!AG1249)&gt;Constants!$B$14,IF(AND(ABS(MAX('Signal Verification0'!AG1049:AG1249)-'Signal Verification0'!AG1249)&lt;Constants!$B$15,ABS(MIN('Signal Verification0'!AG1049:AG1249)-'Signal Verification0'!AG1249)&lt;Constants!$B$15),2,IF(D1249&gt;0,1,0)),IF(D1249&gt;0,1,0)),IF(ABS('Signal Verification1'!AG1248)-ABS('Signal Verification0'!AG1249)&gt;Constants!$B$14,IF(AND(ABS(MAX('Signal Verification1'!AG1049:AG1249)-'Signal Verification1'!AG1249)&lt;Constants!$B$15,ABS(MIN('Signal Verification1'!AG1049:AG1249)-'Signal Verification1'!AG1249)&lt;Constants!$B$15),2,IF(D1249&gt;0,1,0)),IF(D1249&gt;0,1,0))),IF(D1249&gt;0,1,0))</f>
        <v>0</v>
      </c>
      <c r="D1249">
        <f>IF(C1248=2,ROUND(5*1000/Constants!$B$11,0),IF(D1248&gt;0,D1248-1,0))</f>
        <v>0</v>
      </c>
      <c r="E1249">
        <f>IF(COUNTIF($D$3:D1249,2)&gt;(Constants!$B$16*(1000/150)),2,0)</f>
        <v>0</v>
      </c>
      <c r="F1249">
        <f t="shared" si="19"/>
        <v>0</v>
      </c>
      <c r="G1249">
        <f>IF(ABS('Signal Verification0'!AT1249-'Signal Verification1'!AT1249)&gt;Constants!$B$17,2,IF(H1249&gt;0,1,0))</f>
        <v>0</v>
      </c>
      <c r="H1249">
        <f>IF(G1248=2,ROUND(Constants!$B$18*(1000/150),0),IF(H1248&gt;0,H1248-1,0))</f>
        <v>0</v>
      </c>
    </row>
    <row r="1250" spans="1:8">
      <c r="A1250">
        <v>1247</v>
      </c>
      <c r="B1250">
        <f>IF(SIGN('Signal Verification0'!AQ1250)=SIGN('Signal Verification1'!AQ1250),IF(COUNTIF(B1243:B1249,2)&gt;0,1,0),2)</f>
        <v>0</v>
      </c>
      <c r="C1250">
        <f>IF(AND(ABS('Signal Verification0'!AG1250)&gt;0,ABS('Signal Verification1'!AG1250)&gt;0),IF('Signal Verification0'!AG1250&gt;'Signal Verification1'!AG1250,IF(ABS('Signal Verification0'!AG1249)-ABS('Signal Verification1'!AG1250)&gt;Constants!$B$14,IF(AND(ABS(MAX('Signal Verification0'!AG1050:AG1250)-'Signal Verification0'!AG1250)&lt;Constants!$B$15,ABS(MIN('Signal Verification0'!AG1050:AG1250)-'Signal Verification0'!AG1250)&lt;Constants!$B$15),2,IF(D1250&gt;0,1,0)),IF(D1250&gt;0,1,0)),IF(ABS('Signal Verification1'!AG1249)-ABS('Signal Verification0'!AG1250)&gt;Constants!$B$14,IF(AND(ABS(MAX('Signal Verification1'!AG1050:AG1250)-'Signal Verification1'!AG1250)&lt;Constants!$B$15,ABS(MIN('Signal Verification1'!AG1050:AG1250)-'Signal Verification1'!AG1250)&lt;Constants!$B$15),2,IF(D1250&gt;0,1,0)),IF(D1250&gt;0,1,0))),IF(D1250&gt;0,1,0))</f>
        <v>0</v>
      </c>
      <c r="D1250">
        <f>IF(C1249=2,ROUND(5*1000/Constants!$B$11,0),IF(D1249&gt;0,D1249-1,0))</f>
        <v>0</v>
      </c>
      <c r="E1250">
        <f>IF(COUNTIF($D$3:D1250,2)&gt;(Constants!$B$16*(1000/150)),2,0)</f>
        <v>0</v>
      </c>
      <c r="F1250">
        <f t="shared" si="19"/>
        <v>0</v>
      </c>
      <c r="G1250">
        <f>IF(ABS('Signal Verification0'!AT1250-'Signal Verification1'!AT1250)&gt;Constants!$B$17,2,IF(H1250&gt;0,1,0))</f>
        <v>0</v>
      </c>
      <c r="H1250">
        <f>IF(G1249=2,ROUND(Constants!$B$18*(1000/150),0),IF(H1249&gt;0,H1249-1,0))</f>
        <v>0</v>
      </c>
    </row>
    <row r="1251" spans="1:8">
      <c r="A1251">
        <v>1248</v>
      </c>
      <c r="B1251">
        <f>IF(SIGN('Signal Verification0'!AQ1251)=SIGN('Signal Verification1'!AQ1251),IF(COUNTIF(B1244:B1250,2)&gt;0,1,0),2)</f>
        <v>0</v>
      </c>
      <c r="C1251">
        <f>IF(AND(ABS('Signal Verification0'!AG1251)&gt;0,ABS('Signal Verification1'!AG1251)&gt;0),IF('Signal Verification0'!AG1251&gt;'Signal Verification1'!AG1251,IF(ABS('Signal Verification0'!AG1250)-ABS('Signal Verification1'!AG1251)&gt;Constants!$B$14,IF(AND(ABS(MAX('Signal Verification0'!AG1051:AG1251)-'Signal Verification0'!AG1251)&lt;Constants!$B$15,ABS(MIN('Signal Verification0'!AG1051:AG1251)-'Signal Verification0'!AG1251)&lt;Constants!$B$15),2,IF(D1251&gt;0,1,0)),IF(D1251&gt;0,1,0)),IF(ABS('Signal Verification1'!AG1250)-ABS('Signal Verification0'!AG1251)&gt;Constants!$B$14,IF(AND(ABS(MAX('Signal Verification1'!AG1051:AG1251)-'Signal Verification1'!AG1251)&lt;Constants!$B$15,ABS(MIN('Signal Verification1'!AG1051:AG1251)-'Signal Verification1'!AG1251)&lt;Constants!$B$15),2,IF(D1251&gt;0,1,0)),IF(D1251&gt;0,1,0))),IF(D1251&gt;0,1,0))</f>
        <v>0</v>
      </c>
      <c r="D1251">
        <f>IF(C1250=2,ROUND(5*1000/Constants!$B$11,0),IF(D1250&gt;0,D1250-1,0))</f>
        <v>0</v>
      </c>
      <c r="E1251">
        <f>IF(COUNTIF($D$3:D1251,2)&gt;(Constants!$B$16*(1000/150)),2,0)</f>
        <v>0</v>
      </c>
      <c r="F1251">
        <f t="shared" si="19"/>
        <v>0</v>
      </c>
      <c r="G1251">
        <f>IF(ABS('Signal Verification0'!AT1251-'Signal Verification1'!AT1251)&gt;Constants!$B$17,2,IF(H1251&gt;0,1,0))</f>
        <v>0</v>
      </c>
      <c r="H1251">
        <f>IF(G1250=2,ROUND(Constants!$B$18*(1000/150),0),IF(H1250&gt;0,H1250-1,0))</f>
        <v>0</v>
      </c>
    </row>
    <row r="1252" spans="1:8">
      <c r="A1252">
        <v>1249</v>
      </c>
      <c r="B1252">
        <f>IF(SIGN('Signal Verification0'!AQ1252)=SIGN('Signal Verification1'!AQ1252),IF(COUNTIF(B1245:B1251,2)&gt;0,1,0),2)</f>
        <v>0</v>
      </c>
      <c r="C1252">
        <f>IF(AND(ABS('Signal Verification0'!AG1252)&gt;0,ABS('Signal Verification1'!AG1252)&gt;0),IF('Signal Verification0'!AG1252&gt;'Signal Verification1'!AG1252,IF(ABS('Signal Verification0'!AG1251)-ABS('Signal Verification1'!AG1252)&gt;Constants!$B$14,IF(AND(ABS(MAX('Signal Verification0'!AG1052:AG1252)-'Signal Verification0'!AG1252)&lt;Constants!$B$15,ABS(MIN('Signal Verification0'!AG1052:AG1252)-'Signal Verification0'!AG1252)&lt;Constants!$B$15),2,IF(D1252&gt;0,1,0)),IF(D1252&gt;0,1,0)),IF(ABS('Signal Verification1'!AG1251)-ABS('Signal Verification0'!AG1252)&gt;Constants!$B$14,IF(AND(ABS(MAX('Signal Verification1'!AG1052:AG1252)-'Signal Verification1'!AG1252)&lt;Constants!$B$15,ABS(MIN('Signal Verification1'!AG1052:AG1252)-'Signal Verification1'!AG1252)&lt;Constants!$B$15),2,IF(D1252&gt;0,1,0)),IF(D1252&gt;0,1,0))),IF(D1252&gt;0,1,0))</f>
        <v>0</v>
      </c>
      <c r="D1252">
        <f>IF(C1251=2,ROUND(5*1000/Constants!$B$11,0),IF(D1251&gt;0,D1251-1,0))</f>
        <v>0</v>
      </c>
      <c r="E1252">
        <f>IF(COUNTIF($D$3:D1252,2)&gt;(Constants!$B$16*(1000/150)),2,0)</f>
        <v>0</v>
      </c>
      <c r="F1252">
        <f t="shared" si="19"/>
        <v>0</v>
      </c>
      <c r="G1252">
        <f>IF(ABS('Signal Verification0'!AT1252-'Signal Verification1'!AT1252)&gt;Constants!$B$17,2,IF(H1252&gt;0,1,0))</f>
        <v>0</v>
      </c>
      <c r="H1252">
        <f>IF(G1251=2,ROUND(Constants!$B$18*(1000/150),0),IF(H1251&gt;0,H1251-1,0))</f>
        <v>0</v>
      </c>
    </row>
    <row r="1253" spans="1:8">
      <c r="A1253">
        <v>1250</v>
      </c>
      <c r="B1253">
        <f>IF(SIGN('Signal Verification0'!AQ1253)=SIGN('Signal Verification1'!AQ1253),IF(COUNTIF(B1246:B1252,2)&gt;0,1,0),2)</f>
        <v>0</v>
      </c>
      <c r="C1253">
        <f>IF(AND(ABS('Signal Verification0'!AG1253)&gt;0,ABS('Signal Verification1'!AG1253)&gt;0),IF('Signal Verification0'!AG1253&gt;'Signal Verification1'!AG1253,IF(ABS('Signal Verification0'!AG1252)-ABS('Signal Verification1'!AG1253)&gt;Constants!$B$14,IF(AND(ABS(MAX('Signal Verification0'!AG1053:AG1253)-'Signal Verification0'!AG1253)&lt;Constants!$B$15,ABS(MIN('Signal Verification0'!AG1053:AG1253)-'Signal Verification0'!AG1253)&lt;Constants!$B$15),2,IF(D1253&gt;0,1,0)),IF(D1253&gt;0,1,0)),IF(ABS('Signal Verification1'!AG1252)-ABS('Signal Verification0'!AG1253)&gt;Constants!$B$14,IF(AND(ABS(MAX('Signal Verification1'!AG1053:AG1253)-'Signal Verification1'!AG1253)&lt;Constants!$B$15,ABS(MIN('Signal Verification1'!AG1053:AG1253)-'Signal Verification1'!AG1253)&lt;Constants!$B$15),2,IF(D1253&gt;0,1,0)),IF(D1253&gt;0,1,0))),IF(D1253&gt;0,1,0))</f>
        <v>0</v>
      </c>
      <c r="D1253">
        <f>IF(C1252=2,ROUND(5*1000/Constants!$B$11,0),IF(D1252&gt;0,D1252-1,0))</f>
        <v>0</v>
      </c>
      <c r="E1253">
        <f>IF(COUNTIF($D$3:D1253,2)&gt;(Constants!$B$16*(1000/150)),2,0)</f>
        <v>0</v>
      </c>
      <c r="F1253">
        <f t="shared" si="19"/>
        <v>0</v>
      </c>
      <c r="G1253">
        <f>IF(ABS('Signal Verification0'!AT1253-'Signal Verification1'!AT1253)&gt;Constants!$B$17,2,IF(H1253&gt;0,1,0))</f>
        <v>0</v>
      </c>
      <c r="H1253">
        <f>IF(G1252=2,ROUND(Constants!$B$18*(1000/150),0),IF(H1252&gt;0,H1252-1,0))</f>
        <v>0</v>
      </c>
    </row>
    <row r="1254" spans="1:8">
      <c r="A1254">
        <v>1251</v>
      </c>
      <c r="B1254">
        <f>IF(SIGN('Signal Verification0'!AQ1254)=SIGN('Signal Verification1'!AQ1254),IF(COUNTIF(B1247:B1253,2)&gt;0,1,0),2)</f>
        <v>0</v>
      </c>
      <c r="C1254">
        <f>IF(AND(ABS('Signal Verification0'!AG1254)&gt;0,ABS('Signal Verification1'!AG1254)&gt;0),IF('Signal Verification0'!AG1254&gt;'Signal Verification1'!AG1254,IF(ABS('Signal Verification0'!AG1253)-ABS('Signal Verification1'!AG1254)&gt;Constants!$B$14,IF(AND(ABS(MAX('Signal Verification0'!AG1054:AG1254)-'Signal Verification0'!AG1254)&lt;Constants!$B$15,ABS(MIN('Signal Verification0'!AG1054:AG1254)-'Signal Verification0'!AG1254)&lt;Constants!$B$15),2,IF(D1254&gt;0,1,0)),IF(D1254&gt;0,1,0)),IF(ABS('Signal Verification1'!AG1253)-ABS('Signal Verification0'!AG1254)&gt;Constants!$B$14,IF(AND(ABS(MAX('Signal Verification1'!AG1054:AG1254)-'Signal Verification1'!AG1254)&lt;Constants!$B$15,ABS(MIN('Signal Verification1'!AG1054:AG1254)-'Signal Verification1'!AG1254)&lt;Constants!$B$15),2,IF(D1254&gt;0,1,0)),IF(D1254&gt;0,1,0))),IF(D1254&gt;0,1,0))</f>
        <v>0</v>
      </c>
      <c r="D1254">
        <f>IF(C1253=2,ROUND(5*1000/Constants!$B$11,0),IF(D1253&gt;0,D1253-1,0))</f>
        <v>0</v>
      </c>
      <c r="E1254">
        <f>IF(COUNTIF($D$3:D1254,2)&gt;(Constants!$B$16*(1000/150)),2,0)</f>
        <v>0</v>
      </c>
      <c r="F1254">
        <f t="shared" si="19"/>
        <v>0</v>
      </c>
      <c r="G1254">
        <f>IF(ABS('Signal Verification0'!AT1254-'Signal Verification1'!AT1254)&gt;Constants!$B$17,2,IF(H1254&gt;0,1,0))</f>
        <v>0</v>
      </c>
      <c r="H1254">
        <f>IF(G1253=2,ROUND(Constants!$B$18*(1000/150),0),IF(H1253&gt;0,H1253-1,0))</f>
        <v>0</v>
      </c>
    </row>
    <row r="1255" spans="1:8">
      <c r="A1255">
        <v>1252</v>
      </c>
      <c r="B1255">
        <f>IF(SIGN('Signal Verification0'!AQ1255)=SIGN('Signal Verification1'!AQ1255),IF(COUNTIF(B1248:B1254,2)&gt;0,1,0),2)</f>
        <v>0</v>
      </c>
      <c r="C1255">
        <f>IF(AND(ABS('Signal Verification0'!AG1255)&gt;0,ABS('Signal Verification1'!AG1255)&gt;0),IF('Signal Verification0'!AG1255&gt;'Signal Verification1'!AG1255,IF(ABS('Signal Verification0'!AG1254)-ABS('Signal Verification1'!AG1255)&gt;Constants!$B$14,IF(AND(ABS(MAX('Signal Verification0'!AG1055:AG1255)-'Signal Verification0'!AG1255)&lt;Constants!$B$15,ABS(MIN('Signal Verification0'!AG1055:AG1255)-'Signal Verification0'!AG1255)&lt;Constants!$B$15),2,IF(D1255&gt;0,1,0)),IF(D1255&gt;0,1,0)),IF(ABS('Signal Verification1'!AG1254)-ABS('Signal Verification0'!AG1255)&gt;Constants!$B$14,IF(AND(ABS(MAX('Signal Verification1'!AG1055:AG1255)-'Signal Verification1'!AG1255)&lt;Constants!$B$15,ABS(MIN('Signal Verification1'!AG1055:AG1255)-'Signal Verification1'!AG1255)&lt;Constants!$B$15),2,IF(D1255&gt;0,1,0)),IF(D1255&gt;0,1,0))),IF(D1255&gt;0,1,0))</f>
        <v>0</v>
      </c>
      <c r="D1255">
        <f>IF(C1254=2,ROUND(5*1000/Constants!$B$11,0),IF(D1254&gt;0,D1254-1,0))</f>
        <v>0</v>
      </c>
      <c r="E1255">
        <f>IF(COUNTIF($D$3:D1255,2)&gt;(Constants!$B$16*(1000/150)),2,0)</f>
        <v>0</v>
      </c>
      <c r="F1255">
        <f t="shared" si="19"/>
        <v>0</v>
      </c>
      <c r="G1255">
        <f>IF(ABS('Signal Verification0'!AT1255-'Signal Verification1'!AT1255)&gt;Constants!$B$17,2,IF(H1255&gt;0,1,0))</f>
        <v>0</v>
      </c>
      <c r="H1255">
        <f>IF(G1254=2,ROUND(Constants!$B$18*(1000/150),0),IF(H1254&gt;0,H1254-1,0))</f>
        <v>0</v>
      </c>
    </row>
    <row r="1256" spans="1:8">
      <c r="A1256">
        <v>1253</v>
      </c>
      <c r="B1256">
        <f>IF(SIGN('Signal Verification0'!AQ1256)=SIGN('Signal Verification1'!AQ1256),IF(COUNTIF(B1249:B1255,2)&gt;0,1,0),2)</f>
        <v>0</v>
      </c>
      <c r="C1256">
        <f>IF(AND(ABS('Signal Verification0'!AG1256)&gt;0,ABS('Signal Verification1'!AG1256)&gt;0),IF('Signal Verification0'!AG1256&gt;'Signal Verification1'!AG1256,IF(ABS('Signal Verification0'!AG1255)-ABS('Signal Verification1'!AG1256)&gt;Constants!$B$14,IF(AND(ABS(MAX('Signal Verification0'!AG1056:AG1256)-'Signal Verification0'!AG1256)&lt;Constants!$B$15,ABS(MIN('Signal Verification0'!AG1056:AG1256)-'Signal Verification0'!AG1256)&lt;Constants!$B$15),2,IF(D1256&gt;0,1,0)),IF(D1256&gt;0,1,0)),IF(ABS('Signal Verification1'!AG1255)-ABS('Signal Verification0'!AG1256)&gt;Constants!$B$14,IF(AND(ABS(MAX('Signal Verification1'!AG1056:AG1256)-'Signal Verification1'!AG1256)&lt;Constants!$B$15,ABS(MIN('Signal Verification1'!AG1056:AG1256)-'Signal Verification1'!AG1256)&lt;Constants!$B$15),2,IF(D1256&gt;0,1,0)),IF(D1256&gt;0,1,0))),IF(D1256&gt;0,1,0))</f>
        <v>0</v>
      </c>
      <c r="D1256">
        <f>IF(C1255=2,ROUND(5*1000/Constants!$B$11,0),IF(D1255&gt;0,D1255-1,0))</f>
        <v>0</v>
      </c>
      <c r="E1256">
        <f>IF(COUNTIF($D$3:D1256,2)&gt;(Constants!$B$16*(1000/150)),2,0)</f>
        <v>0</v>
      </c>
      <c r="F1256">
        <f t="shared" si="19"/>
        <v>0</v>
      </c>
      <c r="G1256">
        <f>IF(ABS('Signal Verification0'!AT1256-'Signal Verification1'!AT1256)&gt;Constants!$B$17,2,IF(H1256&gt;0,1,0))</f>
        <v>0</v>
      </c>
      <c r="H1256">
        <f>IF(G1255=2,ROUND(Constants!$B$18*(1000/150),0),IF(H1255&gt;0,H1255-1,0))</f>
        <v>0</v>
      </c>
    </row>
    <row r="1257" spans="1:8">
      <c r="A1257">
        <v>1254</v>
      </c>
      <c r="B1257">
        <f>IF(SIGN('Signal Verification0'!AQ1257)=SIGN('Signal Verification1'!AQ1257),IF(COUNTIF(B1250:B1256,2)&gt;0,1,0),2)</f>
        <v>0</v>
      </c>
      <c r="C1257">
        <f>IF(AND(ABS('Signal Verification0'!AG1257)&gt;0,ABS('Signal Verification1'!AG1257)&gt;0),IF('Signal Verification0'!AG1257&gt;'Signal Verification1'!AG1257,IF(ABS('Signal Verification0'!AG1256)-ABS('Signal Verification1'!AG1257)&gt;Constants!$B$14,IF(AND(ABS(MAX('Signal Verification0'!AG1057:AG1257)-'Signal Verification0'!AG1257)&lt;Constants!$B$15,ABS(MIN('Signal Verification0'!AG1057:AG1257)-'Signal Verification0'!AG1257)&lt;Constants!$B$15),2,IF(D1257&gt;0,1,0)),IF(D1257&gt;0,1,0)),IF(ABS('Signal Verification1'!AG1256)-ABS('Signal Verification0'!AG1257)&gt;Constants!$B$14,IF(AND(ABS(MAX('Signal Verification1'!AG1057:AG1257)-'Signal Verification1'!AG1257)&lt;Constants!$B$15,ABS(MIN('Signal Verification1'!AG1057:AG1257)-'Signal Verification1'!AG1257)&lt;Constants!$B$15),2,IF(D1257&gt;0,1,0)),IF(D1257&gt;0,1,0))),IF(D1257&gt;0,1,0))</f>
        <v>0</v>
      </c>
      <c r="D1257">
        <f>IF(C1256=2,ROUND(5*1000/Constants!$B$11,0),IF(D1256&gt;0,D1256-1,0))</f>
        <v>0</v>
      </c>
      <c r="E1257">
        <f>IF(COUNTIF($D$3:D1257,2)&gt;(Constants!$B$16*(1000/150)),2,0)</f>
        <v>0</v>
      </c>
      <c r="F1257">
        <f t="shared" si="19"/>
        <v>0</v>
      </c>
      <c r="G1257">
        <f>IF(ABS('Signal Verification0'!AT1257-'Signal Verification1'!AT1257)&gt;Constants!$B$17,2,IF(H1257&gt;0,1,0))</f>
        <v>0</v>
      </c>
      <c r="H1257">
        <f>IF(G1256=2,ROUND(Constants!$B$18*(1000/150),0),IF(H1256&gt;0,H1256-1,0))</f>
        <v>0</v>
      </c>
    </row>
    <row r="1258" spans="1:8">
      <c r="A1258">
        <v>1255</v>
      </c>
      <c r="B1258">
        <f>IF(SIGN('Signal Verification0'!AQ1258)=SIGN('Signal Verification1'!AQ1258),IF(COUNTIF(B1251:B1257,2)&gt;0,1,0),2)</f>
        <v>0</v>
      </c>
      <c r="C1258">
        <f>IF(AND(ABS('Signal Verification0'!AG1258)&gt;0,ABS('Signal Verification1'!AG1258)&gt;0),IF('Signal Verification0'!AG1258&gt;'Signal Verification1'!AG1258,IF(ABS('Signal Verification0'!AG1257)-ABS('Signal Verification1'!AG1258)&gt;Constants!$B$14,IF(AND(ABS(MAX('Signal Verification0'!AG1058:AG1258)-'Signal Verification0'!AG1258)&lt;Constants!$B$15,ABS(MIN('Signal Verification0'!AG1058:AG1258)-'Signal Verification0'!AG1258)&lt;Constants!$B$15),2,IF(D1258&gt;0,1,0)),IF(D1258&gt;0,1,0)),IF(ABS('Signal Verification1'!AG1257)-ABS('Signal Verification0'!AG1258)&gt;Constants!$B$14,IF(AND(ABS(MAX('Signal Verification1'!AG1058:AG1258)-'Signal Verification1'!AG1258)&lt;Constants!$B$15,ABS(MIN('Signal Verification1'!AG1058:AG1258)-'Signal Verification1'!AG1258)&lt;Constants!$B$15),2,IF(D1258&gt;0,1,0)),IF(D1258&gt;0,1,0))),IF(D1258&gt;0,1,0))</f>
        <v>0</v>
      </c>
      <c r="D1258">
        <f>IF(C1257=2,ROUND(5*1000/Constants!$B$11,0),IF(D1257&gt;0,D1257-1,0))</f>
        <v>0</v>
      </c>
      <c r="E1258">
        <f>IF(COUNTIF($D$3:D1258,2)&gt;(Constants!$B$16*(1000/150)),2,0)</f>
        <v>0</v>
      </c>
      <c r="F1258">
        <f t="shared" si="19"/>
        <v>0</v>
      </c>
      <c r="G1258">
        <f>IF(ABS('Signal Verification0'!AT1258-'Signal Verification1'!AT1258)&gt;Constants!$B$17,2,IF(H1258&gt;0,1,0))</f>
        <v>0</v>
      </c>
      <c r="H1258">
        <f>IF(G1257=2,ROUND(Constants!$B$18*(1000/150),0),IF(H1257&gt;0,H1257-1,0))</f>
        <v>0</v>
      </c>
    </row>
    <row r="1259" spans="1:8">
      <c r="A1259">
        <v>1256</v>
      </c>
      <c r="B1259">
        <f>IF(SIGN('Signal Verification0'!AQ1259)=SIGN('Signal Verification1'!AQ1259),IF(COUNTIF(B1252:B1258,2)&gt;0,1,0),2)</f>
        <v>0</v>
      </c>
      <c r="C1259">
        <f>IF(AND(ABS('Signal Verification0'!AG1259)&gt;0,ABS('Signal Verification1'!AG1259)&gt;0),IF('Signal Verification0'!AG1259&gt;'Signal Verification1'!AG1259,IF(ABS('Signal Verification0'!AG1258)-ABS('Signal Verification1'!AG1259)&gt;Constants!$B$14,IF(AND(ABS(MAX('Signal Verification0'!AG1059:AG1259)-'Signal Verification0'!AG1259)&lt;Constants!$B$15,ABS(MIN('Signal Verification0'!AG1059:AG1259)-'Signal Verification0'!AG1259)&lt;Constants!$B$15),2,IF(D1259&gt;0,1,0)),IF(D1259&gt;0,1,0)),IF(ABS('Signal Verification1'!AG1258)-ABS('Signal Verification0'!AG1259)&gt;Constants!$B$14,IF(AND(ABS(MAX('Signal Verification1'!AG1059:AG1259)-'Signal Verification1'!AG1259)&lt;Constants!$B$15,ABS(MIN('Signal Verification1'!AG1059:AG1259)-'Signal Verification1'!AG1259)&lt;Constants!$B$15),2,IF(D1259&gt;0,1,0)),IF(D1259&gt;0,1,0))),IF(D1259&gt;0,1,0))</f>
        <v>0</v>
      </c>
      <c r="D1259">
        <f>IF(C1258=2,ROUND(5*1000/Constants!$B$11,0),IF(D1258&gt;0,D1258-1,0))</f>
        <v>0</v>
      </c>
      <c r="E1259">
        <f>IF(COUNTIF($D$3:D1259,2)&gt;(Constants!$B$16*(1000/150)),2,0)</f>
        <v>0</v>
      </c>
      <c r="F1259">
        <f t="shared" si="19"/>
        <v>0</v>
      </c>
      <c r="G1259">
        <f>IF(ABS('Signal Verification0'!AT1259-'Signal Verification1'!AT1259)&gt;Constants!$B$17,2,IF(H1259&gt;0,1,0))</f>
        <v>0</v>
      </c>
      <c r="H1259">
        <f>IF(G1258=2,ROUND(Constants!$B$18*(1000/150),0),IF(H1258&gt;0,H1258-1,0))</f>
        <v>0</v>
      </c>
    </row>
    <row r="1260" spans="1:8">
      <c r="A1260">
        <v>1257</v>
      </c>
      <c r="B1260">
        <f>IF(SIGN('Signal Verification0'!AQ1260)=SIGN('Signal Verification1'!AQ1260),IF(COUNTIF(B1253:B1259,2)&gt;0,1,0),2)</f>
        <v>0</v>
      </c>
      <c r="C1260">
        <f>IF(AND(ABS('Signal Verification0'!AG1260)&gt;0,ABS('Signal Verification1'!AG1260)&gt;0),IF('Signal Verification0'!AG1260&gt;'Signal Verification1'!AG1260,IF(ABS('Signal Verification0'!AG1259)-ABS('Signal Verification1'!AG1260)&gt;Constants!$B$14,IF(AND(ABS(MAX('Signal Verification0'!AG1060:AG1260)-'Signal Verification0'!AG1260)&lt;Constants!$B$15,ABS(MIN('Signal Verification0'!AG1060:AG1260)-'Signal Verification0'!AG1260)&lt;Constants!$B$15),2,IF(D1260&gt;0,1,0)),IF(D1260&gt;0,1,0)),IF(ABS('Signal Verification1'!AG1259)-ABS('Signal Verification0'!AG1260)&gt;Constants!$B$14,IF(AND(ABS(MAX('Signal Verification1'!AG1060:AG1260)-'Signal Verification1'!AG1260)&lt;Constants!$B$15,ABS(MIN('Signal Verification1'!AG1060:AG1260)-'Signal Verification1'!AG1260)&lt;Constants!$B$15),2,IF(D1260&gt;0,1,0)),IF(D1260&gt;0,1,0))),IF(D1260&gt;0,1,0))</f>
        <v>0</v>
      </c>
      <c r="D1260">
        <f>IF(C1259=2,ROUND(5*1000/Constants!$B$11,0),IF(D1259&gt;0,D1259-1,0))</f>
        <v>0</v>
      </c>
      <c r="E1260">
        <f>IF(COUNTIF($D$3:D1260,2)&gt;(Constants!$B$16*(1000/150)),2,0)</f>
        <v>0</v>
      </c>
      <c r="F1260">
        <f t="shared" si="19"/>
        <v>0</v>
      </c>
      <c r="G1260">
        <f>IF(ABS('Signal Verification0'!AT1260-'Signal Verification1'!AT1260)&gt;Constants!$B$17,2,IF(H1260&gt;0,1,0))</f>
        <v>0</v>
      </c>
      <c r="H1260">
        <f>IF(G1259=2,ROUND(Constants!$B$18*(1000/150),0),IF(H1259&gt;0,H1259-1,0))</f>
        <v>0</v>
      </c>
    </row>
    <row r="1261" spans="1:8">
      <c r="A1261">
        <v>1258</v>
      </c>
      <c r="B1261">
        <f>IF(SIGN('Signal Verification0'!AQ1261)=SIGN('Signal Verification1'!AQ1261),IF(COUNTIF(B1254:B1260,2)&gt;0,1,0),2)</f>
        <v>0</v>
      </c>
      <c r="C1261">
        <f>IF(AND(ABS('Signal Verification0'!AG1261)&gt;0,ABS('Signal Verification1'!AG1261)&gt;0),IF('Signal Verification0'!AG1261&gt;'Signal Verification1'!AG1261,IF(ABS('Signal Verification0'!AG1260)-ABS('Signal Verification1'!AG1261)&gt;Constants!$B$14,IF(AND(ABS(MAX('Signal Verification0'!AG1061:AG1261)-'Signal Verification0'!AG1261)&lt;Constants!$B$15,ABS(MIN('Signal Verification0'!AG1061:AG1261)-'Signal Verification0'!AG1261)&lt;Constants!$B$15),2,IF(D1261&gt;0,1,0)),IF(D1261&gt;0,1,0)),IF(ABS('Signal Verification1'!AG1260)-ABS('Signal Verification0'!AG1261)&gt;Constants!$B$14,IF(AND(ABS(MAX('Signal Verification1'!AG1061:AG1261)-'Signal Verification1'!AG1261)&lt;Constants!$B$15,ABS(MIN('Signal Verification1'!AG1061:AG1261)-'Signal Verification1'!AG1261)&lt;Constants!$B$15),2,IF(D1261&gt;0,1,0)),IF(D1261&gt;0,1,0))),IF(D1261&gt;0,1,0))</f>
        <v>0</v>
      </c>
      <c r="D1261">
        <f>IF(C1260=2,ROUND(5*1000/Constants!$B$11,0),IF(D1260&gt;0,D1260-1,0))</f>
        <v>0</v>
      </c>
      <c r="E1261">
        <f>IF(COUNTIF($D$3:D1261,2)&gt;(Constants!$B$16*(1000/150)),2,0)</f>
        <v>0</v>
      </c>
      <c r="F1261">
        <f t="shared" si="19"/>
        <v>0</v>
      </c>
      <c r="G1261">
        <f>IF(ABS('Signal Verification0'!AT1261-'Signal Verification1'!AT1261)&gt;Constants!$B$17,2,IF(H1261&gt;0,1,0))</f>
        <v>0</v>
      </c>
      <c r="H1261">
        <f>IF(G1260=2,ROUND(Constants!$B$18*(1000/150),0),IF(H1260&gt;0,H1260-1,0))</f>
        <v>0</v>
      </c>
    </row>
    <row r="1262" spans="1:8">
      <c r="A1262">
        <v>1259</v>
      </c>
      <c r="B1262">
        <f>IF(SIGN('Signal Verification0'!AQ1262)=SIGN('Signal Verification1'!AQ1262),IF(COUNTIF(B1255:B1261,2)&gt;0,1,0),2)</f>
        <v>0</v>
      </c>
      <c r="C1262">
        <f>IF(AND(ABS('Signal Verification0'!AG1262)&gt;0,ABS('Signal Verification1'!AG1262)&gt;0),IF('Signal Verification0'!AG1262&gt;'Signal Verification1'!AG1262,IF(ABS('Signal Verification0'!AG1261)-ABS('Signal Verification1'!AG1262)&gt;Constants!$B$14,IF(AND(ABS(MAX('Signal Verification0'!AG1062:AG1262)-'Signal Verification0'!AG1262)&lt;Constants!$B$15,ABS(MIN('Signal Verification0'!AG1062:AG1262)-'Signal Verification0'!AG1262)&lt;Constants!$B$15),2,IF(D1262&gt;0,1,0)),IF(D1262&gt;0,1,0)),IF(ABS('Signal Verification1'!AG1261)-ABS('Signal Verification0'!AG1262)&gt;Constants!$B$14,IF(AND(ABS(MAX('Signal Verification1'!AG1062:AG1262)-'Signal Verification1'!AG1262)&lt;Constants!$B$15,ABS(MIN('Signal Verification1'!AG1062:AG1262)-'Signal Verification1'!AG1262)&lt;Constants!$B$15),2,IF(D1262&gt;0,1,0)),IF(D1262&gt;0,1,0))),IF(D1262&gt;0,1,0))</f>
        <v>0</v>
      </c>
      <c r="D1262">
        <f>IF(C1261=2,ROUND(5*1000/Constants!$B$11,0),IF(D1261&gt;0,D1261-1,0))</f>
        <v>0</v>
      </c>
      <c r="E1262">
        <f>IF(COUNTIF($D$3:D1262,2)&gt;(Constants!$B$16*(1000/150)),2,0)</f>
        <v>0</v>
      </c>
      <c r="F1262">
        <f t="shared" si="19"/>
        <v>0</v>
      </c>
      <c r="G1262">
        <f>IF(ABS('Signal Verification0'!AT1262-'Signal Verification1'!AT1262)&gt;Constants!$B$17,2,IF(H1262&gt;0,1,0))</f>
        <v>0</v>
      </c>
      <c r="H1262">
        <f>IF(G1261=2,ROUND(Constants!$B$18*(1000/150),0),IF(H1261&gt;0,H1261-1,0))</f>
        <v>0</v>
      </c>
    </row>
    <row r="1263" spans="1:8">
      <c r="A1263">
        <v>1260</v>
      </c>
      <c r="B1263">
        <f>IF(SIGN('Signal Verification0'!AQ1263)=SIGN('Signal Verification1'!AQ1263),IF(COUNTIF(B1256:B1262,2)&gt;0,1,0),2)</f>
        <v>0</v>
      </c>
      <c r="C1263">
        <f>IF(AND(ABS('Signal Verification0'!AG1263)&gt;0,ABS('Signal Verification1'!AG1263)&gt;0),IF('Signal Verification0'!AG1263&gt;'Signal Verification1'!AG1263,IF(ABS('Signal Verification0'!AG1262)-ABS('Signal Verification1'!AG1263)&gt;Constants!$B$14,IF(AND(ABS(MAX('Signal Verification0'!AG1063:AG1263)-'Signal Verification0'!AG1263)&lt;Constants!$B$15,ABS(MIN('Signal Verification0'!AG1063:AG1263)-'Signal Verification0'!AG1263)&lt;Constants!$B$15),2,IF(D1263&gt;0,1,0)),IF(D1263&gt;0,1,0)),IF(ABS('Signal Verification1'!AG1262)-ABS('Signal Verification0'!AG1263)&gt;Constants!$B$14,IF(AND(ABS(MAX('Signal Verification1'!AG1063:AG1263)-'Signal Verification1'!AG1263)&lt;Constants!$B$15,ABS(MIN('Signal Verification1'!AG1063:AG1263)-'Signal Verification1'!AG1263)&lt;Constants!$B$15),2,IF(D1263&gt;0,1,0)),IF(D1263&gt;0,1,0))),IF(D1263&gt;0,1,0))</f>
        <v>0</v>
      </c>
      <c r="D1263">
        <f>IF(C1262=2,ROUND(5*1000/Constants!$B$11,0),IF(D1262&gt;0,D1262-1,0))</f>
        <v>0</v>
      </c>
      <c r="E1263">
        <f>IF(COUNTIF($D$3:D1263,2)&gt;(Constants!$B$16*(1000/150)),2,0)</f>
        <v>0</v>
      </c>
      <c r="F1263">
        <f t="shared" si="19"/>
        <v>0</v>
      </c>
      <c r="G1263">
        <f>IF(ABS('Signal Verification0'!AT1263-'Signal Verification1'!AT1263)&gt;Constants!$B$17,2,IF(H1263&gt;0,1,0))</f>
        <v>0</v>
      </c>
      <c r="H1263">
        <f>IF(G1262=2,ROUND(Constants!$B$18*(1000/150),0),IF(H1262&gt;0,H1262-1,0))</f>
        <v>0</v>
      </c>
    </row>
    <row r="1264" spans="1:8">
      <c r="A1264">
        <v>1261</v>
      </c>
      <c r="B1264">
        <f>IF(SIGN('Signal Verification0'!AQ1264)=SIGN('Signal Verification1'!AQ1264),IF(COUNTIF(B1257:B1263,2)&gt;0,1,0),2)</f>
        <v>0</v>
      </c>
      <c r="C1264">
        <f>IF(AND(ABS('Signal Verification0'!AG1264)&gt;0,ABS('Signal Verification1'!AG1264)&gt;0),IF('Signal Verification0'!AG1264&gt;'Signal Verification1'!AG1264,IF(ABS('Signal Verification0'!AG1263)-ABS('Signal Verification1'!AG1264)&gt;Constants!$B$14,IF(AND(ABS(MAX('Signal Verification0'!AG1064:AG1264)-'Signal Verification0'!AG1264)&lt;Constants!$B$15,ABS(MIN('Signal Verification0'!AG1064:AG1264)-'Signal Verification0'!AG1264)&lt;Constants!$B$15),2,IF(D1264&gt;0,1,0)),IF(D1264&gt;0,1,0)),IF(ABS('Signal Verification1'!AG1263)-ABS('Signal Verification0'!AG1264)&gt;Constants!$B$14,IF(AND(ABS(MAX('Signal Verification1'!AG1064:AG1264)-'Signal Verification1'!AG1264)&lt;Constants!$B$15,ABS(MIN('Signal Verification1'!AG1064:AG1264)-'Signal Verification1'!AG1264)&lt;Constants!$B$15),2,IF(D1264&gt;0,1,0)),IF(D1264&gt;0,1,0))),IF(D1264&gt;0,1,0))</f>
        <v>0</v>
      </c>
      <c r="D1264">
        <f>IF(C1263=2,ROUND(5*1000/Constants!$B$11,0),IF(D1263&gt;0,D1263-1,0))</f>
        <v>0</v>
      </c>
      <c r="E1264">
        <f>IF(COUNTIF($D$3:D1264,2)&gt;(Constants!$B$16*(1000/150)),2,0)</f>
        <v>0</v>
      </c>
      <c r="F1264">
        <f t="shared" si="19"/>
        <v>0</v>
      </c>
      <c r="G1264">
        <f>IF(ABS('Signal Verification0'!AT1264-'Signal Verification1'!AT1264)&gt;Constants!$B$17,2,IF(H1264&gt;0,1,0))</f>
        <v>0</v>
      </c>
      <c r="H1264">
        <f>IF(G1263=2,ROUND(Constants!$B$18*(1000/150),0),IF(H1263&gt;0,H1263-1,0))</f>
        <v>0</v>
      </c>
    </row>
    <row r="1265" spans="1:8">
      <c r="A1265">
        <v>1262</v>
      </c>
      <c r="B1265">
        <f>IF(SIGN('Signal Verification0'!AQ1265)=SIGN('Signal Verification1'!AQ1265),IF(COUNTIF(B1258:B1264,2)&gt;0,1,0),2)</f>
        <v>0</v>
      </c>
      <c r="C1265">
        <f>IF(AND(ABS('Signal Verification0'!AG1265)&gt;0,ABS('Signal Verification1'!AG1265)&gt;0),IF('Signal Verification0'!AG1265&gt;'Signal Verification1'!AG1265,IF(ABS('Signal Verification0'!AG1264)-ABS('Signal Verification1'!AG1265)&gt;Constants!$B$14,IF(AND(ABS(MAX('Signal Verification0'!AG1065:AG1265)-'Signal Verification0'!AG1265)&lt;Constants!$B$15,ABS(MIN('Signal Verification0'!AG1065:AG1265)-'Signal Verification0'!AG1265)&lt;Constants!$B$15),2,IF(D1265&gt;0,1,0)),IF(D1265&gt;0,1,0)),IF(ABS('Signal Verification1'!AG1264)-ABS('Signal Verification0'!AG1265)&gt;Constants!$B$14,IF(AND(ABS(MAX('Signal Verification1'!AG1065:AG1265)-'Signal Verification1'!AG1265)&lt;Constants!$B$15,ABS(MIN('Signal Verification1'!AG1065:AG1265)-'Signal Verification1'!AG1265)&lt;Constants!$B$15),2,IF(D1265&gt;0,1,0)),IF(D1265&gt;0,1,0))),IF(D1265&gt;0,1,0))</f>
        <v>0</v>
      </c>
      <c r="D1265">
        <f>IF(C1264=2,ROUND(5*1000/Constants!$B$11,0),IF(D1264&gt;0,D1264-1,0))</f>
        <v>0</v>
      </c>
      <c r="E1265">
        <f>IF(COUNTIF($D$3:D1265,2)&gt;(Constants!$B$16*(1000/150)),2,0)</f>
        <v>0</v>
      </c>
      <c r="F1265">
        <f t="shared" si="19"/>
        <v>0</v>
      </c>
      <c r="G1265">
        <f>IF(ABS('Signal Verification0'!AT1265-'Signal Verification1'!AT1265)&gt;Constants!$B$17,2,IF(H1265&gt;0,1,0))</f>
        <v>0</v>
      </c>
      <c r="H1265">
        <f>IF(G1264=2,ROUND(Constants!$B$18*(1000/150),0),IF(H1264&gt;0,H1264-1,0))</f>
        <v>0</v>
      </c>
    </row>
    <row r="1266" spans="1:8">
      <c r="A1266">
        <v>1263</v>
      </c>
      <c r="B1266">
        <f>IF(SIGN('Signal Verification0'!AQ1266)=SIGN('Signal Verification1'!AQ1266),IF(COUNTIF(B1259:B1265,2)&gt;0,1,0),2)</f>
        <v>0</v>
      </c>
      <c r="C1266">
        <f>IF(AND(ABS('Signal Verification0'!AG1266)&gt;0,ABS('Signal Verification1'!AG1266)&gt;0),IF('Signal Verification0'!AG1266&gt;'Signal Verification1'!AG1266,IF(ABS('Signal Verification0'!AG1265)-ABS('Signal Verification1'!AG1266)&gt;Constants!$B$14,IF(AND(ABS(MAX('Signal Verification0'!AG1066:AG1266)-'Signal Verification0'!AG1266)&lt;Constants!$B$15,ABS(MIN('Signal Verification0'!AG1066:AG1266)-'Signal Verification0'!AG1266)&lt;Constants!$B$15),2,IF(D1266&gt;0,1,0)),IF(D1266&gt;0,1,0)),IF(ABS('Signal Verification1'!AG1265)-ABS('Signal Verification0'!AG1266)&gt;Constants!$B$14,IF(AND(ABS(MAX('Signal Verification1'!AG1066:AG1266)-'Signal Verification1'!AG1266)&lt;Constants!$B$15,ABS(MIN('Signal Verification1'!AG1066:AG1266)-'Signal Verification1'!AG1266)&lt;Constants!$B$15),2,IF(D1266&gt;0,1,0)),IF(D1266&gt;0,1,0))),IF(D1266&gt;0,1,0))</f>
        <v>0</v>
      </c>
      <c r="D1266">
        <f>IF(C1265=2,ROUND(5*1000/Constants!$B$11,0),IF(D1265&gt;0,D1265-1,0))</f>
        <v>0</v>
      </c>
      <c r="E1266">
        <f>IF(COUNTIF($D$3:D1266,2)&gt;(Constants!$B$16*(1000/150)),2,0)</f>
        <v>0</v>
      </c>
      <c r="F1266">
        <f t="shared" si="19"/>
        <v>0</v>
      </c>
      <c r="G1266">
        <f>IF(ABS('Signal Verification0'!AT1266-'Signal Verification1'!AT1266)&gt;Constants!$B$17,2,IF(H1266&gt;0,1,0))</f>
        <v>0</v>
      </c>
      <c r="H1266">
        <f>IF(G1265=2,ROUND(Constants!$B$18*(1000/150),0),IF(H1265&gt;0,H1265-1,0))</f>
        <v>0</v>
      </c>
    </row>
    <row r="1267" spans="1:8">
      <c r="A1267">
        <v>1264</v>
      </c>
      <c r="B1267">
        <f>IF(SIGN('Signal Verification0'!AQ1267)=SIGN('Signal Verification1'!AQ1267),IF(COUNTIF(B1260:B1266,2)&gt;0,1,0),2)</f>
        <v>0</v>
      </c>
      <c r="C1267">
        <f>IF(AND(ABS('Signal Verification0'!AG1267)&gt;0,ABS('Signal Verification1'!AG1267)&gt;0),IF('Signal Verification0'!AG1267&gt;'Signal Verification1'!AG1267,IF(ABS('Signal Verification0'!AG1266)-ABS('Signal Verification1'!AG1267)&gt;Constants!$B$14,IF(AND(ABS(MAX('Signal Verification0'!AG1067:AG1267)-'Signal Verification0'!AG1267)&lt;Constants!$B$15,ABS(MIN('Signal Verification0'!AG1067:AG1267)-'Signal Verification0'!AG1267)&lt;Constants!$B$15),2,IF(D1267&gt;0,1,0)),IF(D1267&gt;0,1,0)),IF(ABS('Signal Verification1'!AG1266)-ABS('Signal Verification0'!AG1267)&gt;Constants!$B$14,IF(AND(ABS(MAX('Signal Verification1'!AG1067:AG1267)-'Signal Verification1'!AG1267)&lt;Constants!$B$15,ABS(MIN('Signal Verification1'!AG1067:AG1267)-'Signal Verification1'!AG1267)&lt;Constants!$B$15),2,IF(D1267&gt;0,1,0)),IF(D1267&gt;0,1,0))),IF(D1267&gt;0,1,0))</f>
        <v>0</v>
      </c>
      <c r="D1267">
        <f>IF(C1266=2,ROUND(5*1000/Constants!$B$11,0),IF(D1266&gt;0,D1266-1,0))</f>
        <v>0</v>
      </c>
      <c r="E1267">
        <f>IF(COUNTIF($D$3:D1267,2)&gt;(Constants!$B$16*(1000/150)),2,0)</f>
        <v>0</v>
      </c>
      <c r="F1267">
        <f t="shared" si="19"/>
        <v>0</v>
      </c>
      <c r="G1267">
        <f>IF(ABS('Signal Verification0'!AT1267-'Signal Verification1'!AT1267)&gt;Constants!$B$17,2,IF(H1267&gt;0,1,0))</f>
        <v>0</v>
      </c>
      <c r="H1267">
        <f>IF(G1266=2,ROUND(Constants!$B$18*(1000/150),0),IF(H1266&gt;0,H1266-1,0))</f>
        <v>0</v>
      </c>
    </row>
    <row r="1268" spans="1:8">
      <c r="A1268">
        <v>1265</v>
      </c>
      <c r="B1268">
        <f>IF(SIGN('Signal Verification0'!AQ1268)=SIGN('Signal Verification1'!AQ1268),IF(COUNTIF(B1261:B1267,2)&gt;0,1,0),2)</f>
        <v>0</v>
      </c>
      <c r="C1268">
        <f>IF(AND(ABS('Signal Verification0'!AG1268)&gt;0,ABS('Signal Verification1'!AG1268)&gt;0),IF('Signal Verification0'!AG1268&gt;'Signal Verification1'!AG1268,IF(ABS('Signal Verification0'!AG1267)-ABS('Signal Verification1'!AG1268)&gt;Constants!$B$14,IF(AND(ABS(MAX('Signal Verification0'!AG1068:AG1268)-'Signal Verification0'!AG1268)&lt;Constants!$B$15,ABS(MIN('Signal Verification0'!AG1068:AG1268)-'Signal Verification0'!AG1268)&lt;Constants!$B$15),2,IF(D1268&gt;0,1,0)),IF(D1268&gt;0,1,0)),IF(ABS('Signal Verification1'!AG1267)-ABS('Signal Verification0'!AG1268)&gt;Constants!$B$14,IF(AND(ABS(MAX('Signal Verification1'!AG1068:AG1268)-'Signal Verification1'!AG1268)&lt;Constants!$B$15,ABS(MIN('Signal Verification1'!AG1068:AG1268)-'Signal Verification1'!AG1268)&lt;Constants!$B$15),2,IF(D1268&gt;0,1,0)),IF(D1268&gt;0,1,0))),IF(D1268&gt;0,1,0))</f>
        <v>0</v>
      </c>
      <c r="D1268">
        <f>IF(C1267=2,ROUND(5*1000/Constants!$B$11,0),IF(D1267&gt;0,D1267-1,0))</f>
        <v>0</v>
      </c>
      <c r="E1268">
        <f>IF(COUNTIF($D$3:D1268,2)&gt;(Constants!$B$16*(1000/150)),2,0)</f>
        <v>0</v>
      </c>
      <c r="F1268">
        <f t="shared" si="19"/>
        <v>0</v>
      </c>
      <c r="G1268">
        <f>IF(ABS('Signal Verification0'!AT1268-'Signal Verification1'!AT1268)&gt;Constants!$B$17,2,IF(H1268&gt;0,1,0))</f>
        <v>0</v>
      </c>
      <c r="H1268">
        <f>IF(G1267=2,ROUND(Constants!$B$18*(1000/150),0),IF(H1267&gt;0,H1267-1,0))</f>
        <v>0</v>
      </c>
    </row>
    <row r="1269" spans="1:8">
      <c r="A1269">
        <v>1266</v>
      </c>
      <c r="B1269">
        <f>IF(SIGN('Signal Verification0'!AQ1269)=SIGN('Signal Verification1'!AQ1269),IF(COUNTIF(B1262:B1268,2)&gt;0,1,0),2)</f>
        <v>0</v>
      </c>
      <c r="C1269">
        <f>IF(AND(ABS('Signal Verification0'!AG1269)&gt;0,ABS('Signal Verification1'!AG1269)&gt;0),IF('Signal Verification0'!AG1269&gt;'Signal Verification1'!AG1269,IF(ABS('Signal Verification0'!AG1268)-ABS('Signal Verification1'!AG1269)&gt;Constants!$B$14,IF(AND(ABS(MAX('Signal Verification0'!AG1069:AG1269)-'Signal Verification0'!AG1269)&lt;Constants!$B$15,ABS(MIN('Signal Verification0'!AG1069:AG1269)-'Signal Verification0'!AG1269)&lt;Constants!$B$15),2,IF(D1269&gt;0,1,0)),IF(D1269&gt;0,1,0)),IF(ABS('Signal Verification1'!AG1268)-ABS('Signal Verification0'!AG1269)&gt;Constants!$B$14,IF(AND(ABS(MAX('Signal Verification1'!AG1069:AG1269)-'Signal Verification1'!AG1269)&lt;Constants!$B$15,ABS(MIN('Signal Verification1'!AG1069:AG1269)-'Signal Verification1'!AG1269)&lt;Constants!$B$15),2,IF(D1269&gt;0,1,0)),IF(D1269&gt;0,1,0))),IF(D1269&gt;0,1,0))</f>
        <v>0</v>
      </c>
      <c r="D1269">
        <f>IF(C1268=2,ROUND(5*1000/Constants!$B$11,0),IF(D1268&gt;0,D1268-1,0))</f>
        <v>0</v>
      </c>
      <c r="E1269">
        <f>IF(COUNTIF($D$3:D1269,2)&gt;(Constants!$B$16*(1000/150)),2,0)</f>
        <v>0</v>
      </c>
      <c r="F1269">
        <f t="shared" si="19"/>
        <v>0</v>
      </c>
      <c r="G1269">
        <f>IF(ABS('Signal Verification0'!AT1269-'Signal Verification1'!AT1269)&gt;Constants!$B$17,2,IF(H1269&gt;0,1,0))</f>
        <v>0</v>
      </c>
      <c r="H1269">
        <f>IF(G1268=2,ROUND(Constants!$B$18*(1000/150),0),IF(H1268&gt;0,H1268-1,0))</f>
        <v>0</v>
      </c>
    </row>
    <row r="1270" spans="1:8">
      <c r="A1270">
        <v>1267</v>
      </c>
      <c r="B1270">
        <f>IF(SIGN('Signal Verification0'!AQ1270)=SIGN('Signal Verification1'!AQ1270),IF(COUNTIF(B1263:B1269,2)&gt;0,1,0),2)</f>
        <v>0</v>
      </c>
      <c r="C1270">
        <f>IF(AND(ABS('Signal Verification0'!AG1270)&gt;0,ABS('Signal Verification1'!AG1270)&gt;0),IF('Signal Verification0'!AG1270&gt;'Signal Verification1'!AG1270,IF(ABS('Signal Verification0'!AG1269)-ABS('Signal Verification1'!AG1270)&gt;Constants!$B$14,IF(AND(ABS(MAX('Signal Verification0'!AG1070:AG1270)-'Signal Verification0'!AG1270)&lt;Constants!$B$15,ABS(MIN('Signal Verification0'!AG1070:AG1270)-'Signal Verification0'!AG1270)&lt;Constants!$B$15),2,IF(D1270&gt;0,1,0)),IF(D1270&gt;0,1,0)),IF(ABS('Signal Verification1'!AG1269)-ABS('Signal Verification0'!AG1270)&gt;Constants!$B$14,IF(AND(ABS(MAX('Signal Verification1'!AG1070:AG1270)-'Signal Verification1'!AG1270)&lt;Constants!$B$15,ABS(MIN('Signal Verification1'!AG1070:AG1270)-'Signal Verification1'!AG1270)&lt;Constants!$B$15),2,IF(D1270&gt;0,1,0)),IF(D1270&gt;0,1,0))),IF(D1270&gt;0,1,0))</f>
        <v>0</v>
      </c>
      <c r="D1270">
        <f>IF(C1269=2,ROUND(5*1000/Constants!$B$11,0),IF(D1269&gt;0,D1269-1,0))</f>
        <v>0</v>
      </c>
      <c r="E1270">
        <f>IF(COUNTIF($D$3:D1270,2)&gt;(Constants!$B$16*(1000/150)),2,0)</f>
        <v>0</v>
      </c>
      <c r="F1270">
        <f t="shared" si="19"/>
        <v>0</v>
      </c>
      <c r="G1270">
        <f>IF(ABS('Signal Verification0'!AT1270-'Signal Verification1'!AT1270)&gt;Constants!$B$17,2,IF(H1270&gt;0,1,0))</f>
        <v>0</v>
      </c>
      <c r="H1270">
        <f>IF(G1269=2,ROUND(Constants!$B$18*(1000/150),0),IF(H1269&gt;0,H1269-1,0))</f>
        <v>0</v>
      </c>
    </row>
    <row r="1271" spans="1:8">
      <c r="A1271">
        <v>1268</v>
      </c>
      <c r="B1271">
        <f>IF(SIGN('Signal Verification0'!AQ1271)=SIGN('Signal Verification1'!AQ1271),IF(COUNTIF(B1264:B1270,2)&gt;0,1,0),2)</f>
        <v>0</v>
      </c>
      <c r="C1271">
        <f>IF(AND(ABS('Signal Verification0'!AG1271)&gt;0,ABS('Signal Verification1'!AG1271)&gt;0),IF('Signal Verification0'!AG1271&gt;'Signal Verification1'!AG1271,IF(ABS('Signal Verification0'!AG1270)-ABS('Signal Verification1'!AG1271)&gt;Constants!$B$14,IF(AND(ABS(MAX('Signal Verification0'!AG1071:AG1271)-'Signal Verification0'!AG1271)&lt;Constants!$B$15,ABS(MIN('Signal Verification0'!AG1071:AG1271)-'Signal Verification0'!AG1271)&lt;Constants!$B$15),2,IF(D1271&gt;0,1,0)),IF(D1271&gt;0,1,0)),IF(ABS('Signal Verification1'!AG1270)-ABS('Signal Verification0'!AG1271)&gt;Constants!$B$14,IF(AND(ABS(MAX('Signal Verification1'!AG1071:AG1271)-'Signal Verification1'!AG1271)&lt;Constants!$B$15,ABS(MIN('Signal Verification1'!AG1071:AG1271)-'Signal Verification1'!AG1271)&lt;Constants!$B$15),2,IF(D1271&gt;0,1,0)),IF(D1271&gt;0,1,0))),IF(D1271&gt;0,1,0))</f>
        <v>0</v>
      </c>
      <c r="D1271">
        <f>IF(C1270=2,ROUND(5*1000/Constants!$B$11,0),IF(D1270&gt;0,D1270-1,0))</f>
        <v>0</v>
      </c>
      <c r="E1271">
        <f>IF(COUNTIF($D$3:D1271,2)&gt;(Constants!$B$16*(1000/150)),2,0)</f>
        <v>0</v>
      </c>
      <c r="F1271">
        <f t="shared" si="19"/>
        <v>0</v>
      </c>
      <c r="G1271">
        <f>IF(ABS('Signal Verification0'!AT1271-'Signal Verification1'!AT1271)&gt;Constants!$B$17,2,IF(H1271&gt;0,1,0))</f>
        <v>0</v>
      </c>
      <c r="H1271">
        <f>IF(G1270=2,ROUND(Constants!$B$18*(1000/150),0),IF(H1270&gt;0,H1270-1,0))</f>
        <v>0</v>
      </c>
    </row>
    <row r="1272" spans="1:8">
      <c r="A1272">
        <v>1269</v>
      </c>
      <c r="B1272">
        <f>IF(SIGN('Signal Verification0'!AQ1272)=SIGN('Signal Verification1'!AQ1272),IF(COUNTIF(B1265:B1271,2)&gt;0,1,0),2)</f>
        <v>0</v>
      </c>
      <c r="C1272">
        <f>IF(AND(ABS('Signal Verification0'!AG1272)&gt;0,ABS('Signal Verification1'!AG1272)&gt;0),IF('Signal Verification0'!AG1272&gt;'Signal Verification1'!AG1272,IF(ABS('Signal Verification0'!AG1271)-ABS('Signal Verification1'!AG1272)&gt;Constants!$B$14,IF(AND(ABS(MAX('Signal Verification0'!AG1072:AG1272)-'Signal Verification0'!AG1272)&lt;Constants!$B$15,ABS(MIN('Signal Verification0'!AG1072:AG1272)-'Signal Verification0'!AG1272)&lt;Constants!$B$15),2,IF(D1272&gt;0,1,0)),IF(D1272&gt;0,1,0)),IF(ABS('Signal Verification1'!AG1271)-ABS('Signal Verification0'!AG1272)&gt;Constants!$B$14,IF(AND(ABS(MAX('Signal Verification1'!AG1072:AG1272)-'Signal Verification1'!AG1272)&lt;Constants!$B$15,ABS(MIN('Signal Verification1'!AG1072:AG1272)-'Signal Verification1'!AG1272)&lt;Constants!$B$15),2,IF(D1272&gt;0,1,0)),IF(D1272&gt;0,1,0))),IF(D1272&gt;0,1,0))</f>
        <v>0</v>
      </c>
      <c r="D1272">
        <f>IF(C1271=2,ROUND(5*1000/Constants!$B$11,0),IF(D1271&gt;0,D1271-1,0))</f>
        <v>0</v>
      </c>
      <c r="E1272">
        <f>IF(COUNTIF($D$3:D1272,2)&gt;(Constants!$B$16*(1000/150)),2,0)</f>
        <v>0</v>
      </c>
      <c r="F1272">
        <f t="shared" si="19"/>
        <v>0</v>
      </c>
      <c r="G1272">
        <f>IF(ABS('Signal Verification0'!AT1272-'Signal Verification1'!AT1272)&gt;Constants!$B$17,2,IF(H1272&gt;0,1,0))</f>
        <v>0</v>
      </c>
      <c r="H1272">
        <f>IF(G1271=2,ROUND(Constants!$B$18*(1000/150),0),IF(H1271&gt;0,H1271-1,0))</f>
        <v>0</v>
      </c>
    </row>
    <row r="1273" spans="1:8">
      <c r="A1273">
        <v>1270</v>
      </c>
      <c r="B1273">
        <f>IF(SIGN('Signal Verification0'!AQ1273)=SIGN('Signal Verification1'!AQ1273),IF(COUNTIF(B1266:B1272,2)&gt;0,1,0),2)</f>
        <v>0</v>
      </c>
      <c r="C1273">
        <f>IF(AND(ABS('Signal Verification0'!AG1273)&gt;0,ABS('Signal Verification1'!AG1273)&gt;0),IF('Signal Verification0'!AG1273&gt;'Signal Verification1'!AG1273,IF(ABS('Signal Verification0'!AG1272)-ABS('Signal Verification1'!AG1273)&gt;Constants!$B$14,IF(AND(ABS(MAX('Signal Verification0'!AG1073:AG1273)-'Signal Verification0'!AG1273)&lt;Constants!$B$15,ABS(MIN('Signal Verification0'!AG1073:AG1273)-'Signal Verification0'!AG1273)&lt;Constants!$B$15),2,IF(D1273&gt;0,1,0)),IF(D1273&gt;0,1,0)),IF(ABS('Signal Verification1'!AG1272)-ABS('Signal Verification0'!AG1273)&gt;Constants!$B$14,IF(AND(ABS(MAX('Signal Verification1'!AG1073:AG1273)-'Signal Verification1'!AG1273)&lt;Constants!$B$15,ABS(MIN('Signal Verification1'!AG1073:AG1273)-'Signal Verification1'!AG1273)&lt;Constants!$B$15),2,IF(D1273&gt;0,1,0)),IF(D1273&gt;0,1,0))),IF(D1273&gt;0,1,0))</f>
        <v>0</v>
      </c>
      <c r="D1273">
        <f>IF(C1272=2,ROUND(5*1000/Constants!$B$11,0),IF(D1272&gt;0,D1272-1,0))</f>
        <v>0</v>
      </c>
      <c r="E1273">
        <f>IF(COUNTIF($D$3:D1273,2)&gt;(Constants!$B$16*(1000/150)),2,0)</f>
        <v>0</v>
      </c>
      <c r="F1273">
        <f t="shared" si="19"/>
        <v>0</v>
      </c>
      <c r="G1273">
        <f>IF(ABS('Signal Verification0'!AT1273-'Signal Verification1'!AT1273)&gt;Constants!$B$17,2,IF(H1273&gt;0,1,0))</f>
        <v>0</v>
      </c>
      <c r="H1273">
        <f>IF(G1272=2,ROUND(Constants!$B$18*(1000/150),0),IF(H1272&gt;0,H1272-1,0))</f>
        <v>0</v>
      </c>
    </row>
    <row r="1274" spans="1:8">
      <c r="A1274">
        <v>1271</v>
      </c>
      <c r="B1274">
        <f>IF(SIGN('Signal Verification0'!AQ1274)=SIGN('Signal Verification1'!AQ1274),IF(COUNTIF(B1267:B1273,2)&gt;0,1,0),2)</f>
        <v>0</v>
      </c>
      <c r="C1274">
        <f>IF(AND(ABS('Signal Verification0'!AG1274)&gt;0,ABS('Signal Verification1'!AG1274)&gt;0),IF('Signal Verification0'!AG1274&gt;'Signal Verification1'!AG1274,IF(ABS('Signal Verification0'!AG1273)-ABS('Signal Verification1'!AG1274)&gt;Constants!$B$14,IF(AND(ABS(MAX('Signal Verification0'!AG1074:AG1274)-'Signal Verification0'!AG1274)&lt;Constants!$B$15,ABS(MIN('Signal Verification0'!AG1074:AG1274)-'Signal Verification0'!AG1274)&lt;Constants!$B$15),2,IF(D1274&gt;0,1,0)),IF(D1274&gt;0,1,0)),IF(ABS('Signal Verification1'!AG1273)-ABS('Signal Verification0'!AG1274)&gt;Constants!$B$14,IF(AND(ABS(MAX('Signal Verification1'!AG1074:AG1274)-'Signal Verification1'!AG1274)&lt;Constants!$B$15,ABS(MIN('Signal Verification1'!AG1074:AG1274)-'Signal Verification1'!AG1274)&lt;Constants!$B$15),2,IF(D1274&gt;0,1,0)),IF(D1274&gt;0,1,0))),IF(D1274&gt;0,1,0))</f>
        <v>0</v>
      </c>
      <c r="D1274">
        <f>IF(C1273=2,ROUND(5*1000/Constants!$B$11,0),IF(D1273&gt;0,D1273-1,0))</f>
        <v>0</v>
      </c>
      <c r="E1274">
        <f>IF(COUNTIF($D$3:D1274,2)&gt;(Constants!$B$16*(1000/150)),2,0)</f>
        <v>0</v>
      </c>
      <c r="F1274">
        <f t="shared" si="19"/>
        <v>0</v>
      </c>
      <c r="G1274">
        <f>IF(ABS('Signal Verification0'!AT1274-'Signal Verification1'!AT1274)&gt;Constants!$B$17,2,IF(H1274&gt;0,1,0))</f>
        <v>0</v>
      </c>
      <c r="H1274">
        <f>IF(G1273=2,ROUND(Constants!$B$18*(1000/150),0),IF(H1273&gt;0,H1273-1,0))</f>
        <v>0</v>
      </c>
    </row>
    <row r="1275" spans="1:8">
      <c r="A1275">
        <v>1272</v>
      </c>
      <c r="B1275">
        <f>IF(SIGN('Signal Verification0'!AQ1275)=SIGN('Signal Verification1'!AQ1275),IF(COUNTIF(B1268:B1274,2)&gt;0,1,0),2)</f>
        <v>0</v>
      </c>
      <c r="C1275">
        <f>IF(AND(ABS('Signal Verification0'!AG1275)&gt;0,ABS('Signal Verification1'!AG1275)&gt;0),IF('Signal Verification0'!AG1275&gt;'Signal Verification1'!AG1275,IF(ABS('Signal Verification0'!AG1274)-ABS('Signal Verification1'!AG1275)&gt;Constants!$B$14,IF(AND(ABS(MAX('Signal Verification0'!AG1075:AG1275)-'Signal Verification0'!AG1275)&lt;Constants!$B$15,ABS(MIN('Signal Verification0'!AG1075:AG1275)-'Signal Verification0'!AG1275)&lt;Constants!$B$15),2,IF(D1275&gt;0,1,0)),IF(D1275&gt;0,1,0)),IF(ABS('Signal Verification1'!AG1274)-ABS('Signal Verification0'!AG1275)&gt;Constants!$B$14,IF(AND(ABS(MAX('Signal Verification1'!AG1075:AG1275)-'Signal Verification1'!AG1275)&lt;Constants!$B$15,ABS(MIN('Signal Verification1'!AG1075:AG1275)-'Signal Verification1'!AG1275)&lt;Constants!$B$15),2,IF(D1275&gt;0,1,0)),IF(D1275&gt;0,1,0))),IF(D1275&gt;0,1,0))</f>
        <v>0</v>
      </c>
      <c r="D1275">
        <f>IF(C1274=2,ROUND(5*1000/Constants!$B$11,0),IF(D1274&gt;0,D1274-1,0))</f>
        <v>0</v>
      </c>
      <c r="E1275">
        <f>IF(COUNTIF($D$3:D1275,2)&gt;(Constants!$B$16*(1000/150)),2,0)</f>
        <v>0</v>
      </c>
      <c r="F1275">
        <f t="shared" si="19"/>
        <v>0</v>
      </c>
      <c r="G1275">
        <f>IF(ABS('Signal Verification0'!AT1275-'Signal Verification1'!AT1275)&gt;Constants!$B$17,2,IF(H1275&gt;0,1,0))</f>
        <v>0</v>
      </c>
      <c r="H1275">
        <f>IF(G1274=2,ROUND(Constants!$B$18*(1000/150),0),IF(H1274&gt;0,H1274-1,0))</f>
        <v>0</v>
      </c>
    </row>
    <row r="1276" spans="1:8">
      <c r="A1276">
        <v>1273</v>
      </c>
      <c r="B1276">
        <f>IF(SIGN('Signal Verification0'!AQ1276)=SIGN('Signal Verification1'!AQ1276),IF(COUNTIF(B1269:B1275,2)&gt;0,1,0),2)</f>
        <v>0</v>
      </c>
      <c r="C1276">
        <f>IF(AND(ABS('Signal Verification0'!AG1276)&gt;0,ABS('Signal Verification1'!AG1276)&gt;0),IF('Signal Verification0'!AG1276&gt;'Signal Verification1'!AG1276,IF(ABS('Signal Verification0'!AG1275)-ABS('Signal Verification1'!AG1276)&gt;Constants!$B$14,IF(AND(ABS(MAX('Signal Verification0'!AG1076:AG1276)-'Signal Verification0'!AG1276)&lt;Constants!$B$15,ABS(MIN('Signal Verification0'!AG1076:AG1276)-'Signal Verification0'!AG1276)&lt;Constants!$B$15),2,IF(D1276&gt;0,1,0)),IF(D1276&gt;0,1,0)),IF(ABS('Signal Verification1'!AG1275)-ABS('Signal Verification0'!AG1276)&gt;Constants!$B$14,IF(AND(ABS(MAX('Signal Verification1'!AG1076:AG1276)-'Signal Verification1'!AG1276)&lt;Constants!$B$15,ABS(MIN('Signal Verification1'!AG1076:AG1276)-'Signal Verification1'!AG1276)&lt;Constants!$B$15),2,IF(D1276&gt;0,1,0)),IF(D1276&gt;0,1,0))),IF(D1276&gt;0,1,0))</f>
        <v>0</v>
      </c>
      <c r="D1276">
        <f>IF(C1275=2,ROUND(5*1000/Constants!$B$11,0),IF(D1275&gt;0,D1275-1,0))</f>
        <v>0</v>
      </c>
      <c r="E1276">
        <f>IF(COUNTIF($D$3:D1276,2)&gt;(Constants!$B$16*(1000/150)),2,0)</f>
        <v>0</v>
      </c>
      <c r="F1276">
        <f t="shared" si="19"/>
        <v>0</v>
      </c>
      <c r="G1276">
        <f>IF(ABS('Signal Verification0'!AT1276-'Signal Verification1'!AT1276)&gt;Constants!$B$17,2,IF(H1276&gt;0,1,0))</f>
        <v>0</v>
      </c>
      <c r="H1276">
        <f>IF(G1275=2,ROUND(Constants!$B$18*(1000/150),0),IF(H1275&gt;0,H1275-1,0))</f>
        <v>0</v>
      </c>
    </row>
    <row r="1277" spans="1:8">
      <c r="A1277">
        <v>1274</v>
      </c>
      <c r="B1277">
        <f>IF(SIGN('Signal Verification0'!AQ1277)=SIGN('Signal Verification1'!AQ1277),IF(COUNTIF(B1270:B1276,2)&gt;0,1,0),2)</f>
        <v>0</v>
      </c>
      <c r="C1277">
        <f>IF(AND(ABS('Signal Verification0'!AG1277)&gt;0,ABS('Signal Verification1'!AG1277)&gt;0),IF('Signal Verification0'!AG1277&gt;'Signal Verification1'!AG1277,IF(ABS('Signal Verification0'!AG1276)-ABS('Signal Verification1'!AG1277)&gt;Constants!$B$14,IF(AND(ABS(MAX('Signal Verification0'!AG1077:AG1277)-'Signal Verification0'!AG1277)&lt;Constants!$B$15,ABS(MIN('Signal Verification0'!AG1077:AG1277)-'Signal Verification0'!AG1277)&lt;Constants!$B$15),2,IF(D1277&gt;0,1,0)),IF(D1277&gt;0,1,0)),IF(ABS('Signal Verification1'!AG1276)-ABS('Signal Verification0'!AG1277)&gt;Constants!$B$14,IF(AND(ABS(MAX('Signal Verification1'!AG1077:AG1277)-'Signal Verification1'!AG1277)&lt;Constants!$B$15,ABS(MIN('Signal Verification1'!AG1077:AG1277)-'Signal Verification1'!AG1277)&lt;Constants!$B$15),2,IF(D1277&gt;0,1,0)),IF(D1277&gt;0,1,0))),IF(D1277&gt;0,1,0))</f>
        <v>0</v>
      </c>
      <c r="D1277">
        <f>IF(C1276=2,ROUND(5*1000/Constants!$B$11,0),IF(D1276&gt;0,D1276-1,0))</f>
        <v>0</v>
      </c>
      <c r="E1277">
        <f>IF(COUNTIF($D$3:D1277,2)&gt;(Constants!$B$16*(1000/150)),2,0)</f>
        <v>0</v>
      </c>
      <c r="F1277">
        <f t="shared" si="19"/>
        <v>0</v>
      </c>
      <c r="G1277">
        <f>IF(ABS('Signal Verification0'!AT1277-'Signal Verification1'!AT1277)&gt;Constants!$B$17,2,IF(H1277&gt;0,1,0))</f>
        <v>0</v>
      </c>
      <c r="H1277">
        <f>IF(G1276=2,ROUND(Constants!$B$18*(1000/150),0),IF(H1276&gt;0,H1276-1,0))</f>
        <v>0</v>
      </c>
    </row>
    <row r="1278" spans="1:8">
      <c r="A1278">
        <v>1275</v>
      </c>
      <c r="B1278">
        <f>IF(SIGN('Signal Verification0'!AQ1278)=SIGN('Signal Verification1'!AQ1278),IF(COUNTIF(B1271:B1277,2)&gt;0,1,0),2)</f>
        <v>0</v>
      </c>
      <c r="C1278">
        <f>IF(AND(ABS('Signal Verification0'!AG1278)&gt;0,ABS('Signal Verification1'!AG1278)&gt;0),IF('Signal Verification0'!AG1278&gt;'Signal Verification1'!AG1278,IF(ABS('Signal Verification0'!AG1277)-ABS('Signal Verification1'!AG1278)&gt;Constants!$B$14,IF(AND(ABS(MAX('Signal Verification0'!AG1078:AG1278)-'Signal Verification0'!AG1278)&lt;Constants!$B$15,ABS(MIN('Signal Verification0'!AG1078:AG1278)-'Signal Verification0'!AG1278)&lt;Constants!$B$15),2,IF(D1278&gt;0,1,0)),IF(D1278&gt;0,1,0)),IF(ABS('Signal Verification1'!AG1277)-ABS('Signal Verification0'!AG1278)&gt;Constants!$B$14,IF(AND(ABS(MAX('Signal Verification1'!AG1078:AG1278)-'Signal Verification1'!AG1278)&lt;Constants!$B$15,ABS(MIN('Signal Verification1'!AG1078:AG1278)-'Signal Verification1'!AG1278)&lt;Constants!$B$15),2,IF(D1278&gt;0,1,0)),IF(D1278&gt;0,1,0))),IF(D1278&gt;0,1,0))</f>
        <v>0</v>
      </c>
      <c r="D1278">
        <f>IF(C1277=2,ROUND(5*1000/Constants!$B$11,0),IF(D1277&gt;0,D1277-1,0))</f>
        <v>0</v>
      </c>
      <c r="E1278">
        <f>IF(COUNTIF($D$3:D1278,2)&gt;(Constants!$B$16*(1000/150)),2,0)</f>
        <v>0</v>
      </c>
      <c r="F1278">
        <f t="shared" si="19"/>
        <v>0</v>
      </c>
      <c r="G1278">
        <f>IF(ABS('Signal Verification0'!AT1278-'Signal Verification1'!AT1278)&gt;Constants!$B$17,2,IF(H1278&gt;0,1,0))</f>
        <v>0</v>
      </c>
      <c r="H1278">
        <f>IF(G1277=2,ROUND(Constants!$B$18*(1000/150),0),IF(H1277&gt;0,H1277-1,0))</f>
        <v>0</v>
      </c>
    </row>
    <row r="1279" spans="1:8">
      <c r="A1279">
        <v>1276</v>
      </c>
      <c r="B1279">
        <f>IF(SIGN('Signal Verification0'!AQ1279)=SIGN('Signal Verification1'!AQ1279),IF(COUNTIF(B1272:B1278,2)&gt;0,1,0),2)</f>
        <v>0</v>
      </c>
      <c r="C1279">
        <f>IF(AND(ABS('Signal Verification0'!AG1279)&gt;0,ABS('Signal Verification1'!AG1279)&gt;0),IF('Signal Verification0'!AG1279&gt;'Signal Verification1'!AG1279,IF(ABS('Signal Verification0'!AG1278)-ABS('Signal Verification1'!AG1279)&gt;Constants!$B$14,IF(AND(ABS(MAX('Signal Verification0'!AG1079:AG1279)-'Signal Verification0'!AG1279)&lt;Constants!$B$15,ABS(MIN('Signal Verification0'!AG1079:AG1279)-'Signal Verification0'!AG1279)&lt;Constants!$B$15),2,IF(D1279&gt;0,1,0)),IF(D1279&gt;0,1,0)),IF(ABS('Signal Verification1'!AG1278)-ABS('Signal Verification0'!AG1279)&gt;Constants!$B$14,IF(AND(ABS(MAX('Signal Verification1'!AG1079:AG1279)-'Signal Verification1'!AG1279)&lt;Constants!$B$15,ABS(MIN('Signal Verification1'!AG1079:AG1279)-'Signal Verification1'!AG1279)&lt;Constants!$B$15),2,IF(D1279&gt;0,1,0)),IF(D1279&gt;0,1,0))),IF(D1279&gt;0,1,0))</f>
        <v>0</v>
      </c>
      <c r="D1279">
        <f>IF(C1278=2,ROUND(5*1000/Constants!$B$11,0),IF(D1278&gt;0,D1278-1,0))</f>
        <v>0</v>
      </c>
      <c r="E1279">
        <f>IF(COUNTIF($D$3:D1279,2)&gt;(Constants!$B$16*(1000/150)),2,0)</f>
        <v>0</v>
      </c>
      <c r="F1279">
        <f t="shared" si="19"/>
        <v>0</v>
      </c>
      <c r="G1279">
        <f>IF(ABS('Signal Verification0'!AT1279-'Signal Verification1'!AT1279)&gt;Constants!$B$17,2,IF(H1279&gt;0,1,0))</f>
        <v>0</v>
      </c>
      <c r="H1279">
        <f>IF(G1278=2,ROUND(Constants!$B$18*(1000/150),0),IF(H1278&gt;0,H1278-1,0))</f>
        <v>0</v>
      </c>
    </row>
    <row r="1280" spans="1:8">
      <c r="A1280">
        <v>1277</v>
      </c>
      <c r="B1280">
        <f>IF(SIGN('Signal Verification0'!AQ1280)=SIGN('Signal Verification1'!AQ1280),IF(COUNTIF(B1273:B1279,2)&gt;0,1,0),2)</f>
        <v>0</v>
      </c>
      <c r="C1280">
        <f>IF(AND(ABS('Signal Verification0'!AG1280)&gt;0,ABS('Signal Verification1'!AG1280)&gt;0),IF('Signal Verification0'!AG1280&gt;'Signal Verification1'!AG1280,IF(ABS('Signal Verification0'!AG1279)-ABS('Signal Verification1'!AG1280)&gt;Constants!$B$14,IF(AND(ABS(MAX('Signal Verification0'!AG1080:AG1280)-'Signal Verification0'!AG1280)&lt;Constants!$B$15,ABS(MIN('Signal Verification0'!AG1080:AG1280)-'Signal Verification0'!AG1280)&lt;Constants!$B$15),2,IF(D1280&gt;0,1,0)),IF(D1280&gt;0,1,0)),IF(ABS('Signal Verification1'!AG1279)-ABS('Signal Verification0'!AG1280)&gt;Constants!$B$14,IF(AND(ABS(MAX('Signal Verification1'!AG1080:AG1280)-'Signal Verification1'!AG1280)&lt;Constants!$B$15,ABS(MIN('Signal Verification1'!AG1080:AG1280)-'Signal Verification1'!AG1280)&lt;Constants!$B$15),2,IF(D1280&gt;0,1,0)),IF(D1280&gt;0,1,0))),IF(D1280&gt;0,1,0))</f>
        <v>0</v>
      </c>
      <c r="D1280">
        <f>IF(C1279=2,ROUND(5*1000/Constants!$B$11,0),IF(D1279&gt;0,D1279-1,0))</f>
        <v>0</v>
      </c>
      <c r="E1280">
        <f>IF(COUNTIF($D$3:D1280,2)&gt;(Constants!$B$16*(1000/150)),2,0)</f>
        <v>0</v>
      </c>
      <c r="F1280">
        <f t="shared" si="19"/>
        <v>0</v>
      </c>
      <c r="G1280">
        <f>IF(ABS('Signal Verification0'!AT1280-'Signal Verification1'!AT1280)&gt;Constants!$B$17,2,IF(H1280&gt;0,1,0))</f>
        <v>0</v>
      </c>
      <c r="H1280">
        <f>IF(G1279=2,ROUND(Constants!$B$18*(1000/150),0),IF(H1279&gt;0,H1279-1,0))</f>
        <v>0</v>
      </c>
    </row>
    <row r="1281" spans="1:8">
      <c r="A1281">
        <v>1278</v>
      </c>
      <c r="B1281">
        <f>IF(SIGN('Signal Verification0'!AQ1281)=SIGN('Signal Verification1'!AQ1281),IF(COUNTIF(B1274:B1280,2)&gt;0,1,0),2)</f>
        <v>0</v>
      </c>
      <c r="C1281">
        <f>IF(AND(ABS('Signal Verification0'!AG1281)&gt;0,ABS('Signal Verification1'!AG1281)&gt;0),IF('Signal Verification0'!AG1281&gt;'Signal Verification1'!AG1281,IF(ABS('Signal Verification0'!AG1280)-ABS('Signal Verification1'!AG1281)&gt;Constants!$B$14,IF(AND(ABS(MAX('Signal Verification0'!AG1081:AG1281)-'Signal Verification0'!AG1281)&lt;Constants!$B$15,ABS(MIN('Signal Verification0'!AG1081:AG1281)-'Signal Verification0'!AG1281)&lt;Constants!$B$15),2,IF(D1281&gt;0,1,0)),IF(D1281&gt;0,1,0)),IF(ABS('Signal Verification1'!AG1280)-ABS('Signal Verification0'!AG1281)&gt;Constants!$B$14,IF(AND(ABS(MAX('Signal Verification1'!AG1081:AG1281)-'Signal Verification1'!AG1281)&lt;Constants!$B$15,ABS(MIN('Signal Verification1'!AG1081:AG1281)-'Signal Verification1'!AG1281)&lt;Constants!$B$15),2,IF(D1281&gt;0,1,0)),IF(D1281&gt;0,1,0))),IF(D1281&gt;0,1,0))</f>
        <v>0</v>
      </c>
      <c r="D1281">
        <f>IF(C1280=2,ROUND(5*1000/Constants!$B$11,0),IF(D1280&gt;0,D1280-1,0))</f>
        <v>0</v>
      </c>
      <c r="E1281">
        <f>IF(COUNTIF($D$3:D1281,2)&gt;(Constants!$B$16*(1000/150)),2,0)</f>
        <v>0</v>
      </c>
      <c r="F1281">
        <f t="shared" si="19"/>
        <v>0</v>
      </c>
      <c r="G1281">
        <f>IF(ABS('Signal Verification0'!AT1281-'Signal Verification1'!AT1281)&gt;Constants!$B$17,2,IF(H1281&gt;0,1,0))</f>
        <v>0</v>
      </c>
      <c r="H1281">
        <f>IF(G1280=2,ROUND(Constants!$B$18*(1000/150),0),IF(H1280&gt;0,H1280-1,0))</f>
        <v>0</v>
      </c>
    </row>
    <row r="1282" spans="1:8">
      <c r="A1282">
        <v>1279</v>
      </c>
      <c r="B1282">
        <f>IF(SIGN('Signal Verification0'!AQ1282)=SIGN('Signal Verification1'!AQ1282),IF(COUNTIF(B1275:B1281,2)&gt;0,1,0),2)</f>
        <v>0</v>
      </c>
      <c r="C1282">
        <f>IF(AND(ABS('Signal Verification0'!AG1282)&gt;0,ABS('Signal Verification1'!AG1282)&gt;0),IF('Signal Verification0'!AG1282&gt;'Signal Verification1'!AG1282,IF(ABS('Signal Verification0'!AG1281)-ABS('Signal Verification1'!AG1282)&gt;Constants!$B$14,IF(AND(ABS(MAX('Signal Verification0'!AG1082:AG1282)-'Signal Verification0'!AG1282)&lt;Constants!$B$15,ABS(MIN('Signal Verification0'!AG1082:AG1282)-'Signal Verification0'!AG1282)&lt;Constants!$B$15),2,IF(D1282&gt;0,1,0)),IF(D1282&gt;0,1,0)),IF(ABS('Signal Verification1'!AG1281)-ABS('Signal Verification0'!AG1282)&gt;Constants!$B$14,IF(AND(ABS(MAX('Signal Verification1'!AG1082:AG1282)-'Signal Verification1'!AG1282)&lt;Constants!$B$15,ABS(MIN('Signal Verification1'!AG1082:AG1282)-'Signal Verification1'!AG1282)&lt;Constants!$B$15),2,IF(D1282&gt;0,1,0)),IF(D1282&gt;0,1,0))),IF(D1282&gt;0,1,0))</f>
        <v>0</v>
      </c>
      <c r="D1282">
        <f>IF(C1281=2,ROUND(5*1000/Constants!$B$11,0),IF(D1281&gt;0,D1281-1,0))</f>
        <v>0</v>
      </c>
      <c r="E1282">
        <f>IF(COUNTIF($D$3:D1282,2)&gt;(Constants!$B$16*(1000/150)),2,0)</f>
        <v>0</v>
      </c>
      <c r="F1282">
        <f t="shared" si="19"/>
        <v>0</v>
      </c>
      <c r="G1282">
        <f>IF(ABS('Signal Verification0'!AT1282-'Signal Verification1'!AT1282)&gt;Constants!$B$17,2,IF(H1282&gt;0,1,0))</f>
        <v>0</v>
      </c>
      <c r="H1282">
        <f>IF(G1281=2,ROUND(Constants!$B$18*(1000/150),0),IF(H1281&gt;0,H1281-1,0))</f>
        <v>0</v>
      </c>
    </row>
    <row r="1283" spans="1:8">
      <c r="A1283">
        <v>1280</v>
      </c>
      <c r="B1283">
        <f>IF(SIGN('Signal Verification0'!AQ1283)=SIGN('Signal Verification1'!AQ1283),IF(COUNTIF(B1276:B1282,2)&gt;0,1,0),2)</f>
        <v>0</v>
      </c>
      <c r="C1283">
        <f>IF(AND(ABS('Signal Verification0'!AG1283)&gt;0,ABS('Signal Verification1'!AG1283)&gt;0),IF('Signal Verification0'!AG1283&gt;'Signal Verification1'!AG1283,IF(ABS('Signal Verification0'!AG1282)-ABS('Signal Verification1'!AG1283)&gt;Constants!$B$14,IF(AND(ABS(MAX('Signal Verification0'!AG1083:AG1283)-'Signal Verification0'!AG1283)&lt;Constants!$B$15,ABS(MIN('Signal Verification0'!AG1083:AG1283)-'Signal Verification0'!AG1283)&lt;Constants!$B$15),2,IF(D1283&gt;0,1,0)),IF(D1283&gt;0,1,0)),IF(ABS('Signal Verification1'!AG1282)-ABS('Signal Verification0'!AG1283)&gt;Constants!$B$14,IF(AND(ABS(MAX('Signal Verification1'!AG1083:AG1283)-'Signal Verification1'!AG1283)&lt;Constants!$B$15,ABS(MIN('Signal Verification1'!AG1083:AG1283)-'Signal Verification1'!AG1283)&lt;Constants!$B$15),2,IF(D1283&gt;0,1,0)),IF(D1283&gt;0,1,0))),IF(D1283&gt;0,1,0))</f>
        <v>0</v>
      </c>
      <c r="D1283">
        <f>IF(C1282=2,ROUND(5*1000/Constants!$B$11,0),IF(D1282&gt;0,D1282-1,0))</f>
        <v>0</v>
      </c>
      <c r="E1283">
        <f>IF(COUNTIF($D$3:D1283,2)&gt;(Constants!$B$16*(1000/150)),2,0)</f>
        <v>0</v>
      </c>
      <c r="F1283">
        <f t="shared" si="19"/>
        <v>0</v>
      </c>
      <c r="G1283">
        <f>IF(ABS('Signal Verification0'!AT1283-'Signal Verification1'!AT1283)&gt;Constants!$B$17,2,IF(H1283&gt;0,1,0))</f>
        <v>0</v>
      </c>
      <c r="H1283">
        <f>IF(G1282=2,ROUND(Constants!$B$18*(1000/150),0),IF(H1282&gt;0,H1282-1,0))</f>
        <v>0</v>
      </c>
    </row>
    <row r="1284" spans="1:8">
      <c r="A1284">
        <v>1281</v>
      </c>
      <c r="B1284">
        <f>IF(SIGN('Signal Verification0'!AQ1284)=SIGN('Signal Verification1'!AQ1284),IF(COUNTIF(B1277:B1283,2)&gt;0,1,0),2)</f>
        <v>0</v>
      </c>
      <c r="C1284">
        <f>IF(AND(ABS('Signal Verification0'!AG1284)&gt;0,ABS('Signal Verification1'!AG1284)&gt;0),IF('Signal Verification0'!AG1284&gt;'Signal Verification1'!AG1284,IF(ABS('Signal Verification0'!AG1283)-ABS('Signal Verification1'!AG1284)&gt;Constants!$B$14,IF(AND(ABS(MAX('Signal Verification0'!AG1084:AG1284)-'Signal Verification0'!AG1284)&lt;Constants!$B$15,ABS(MIN('Signal Verification0'!AG1084:AG1284)-'Signal Verification0'!AG1284)&lt;Constants!$B$15),2,IF(D1284&gt;0,1,0)),IF(D1284&gt;0,1,0)),IF(ABS('Signal Verification1'!AG1283)-ABS('Signal Verification0'!AG1284)&gt;Constants!$B$14,IF(AND(ABS(MAX('Signal Verification1'!AG1084:AG1284)-'Signal Verification1'!AG1284)&lt;Constants!$B$15,ABS(MIN('Signal Verification1'!AG1084:AG1284)-'Signal Verification1'!AG1284)&lt;Constants!$B$15),2,IF(D1284&gt;0,1,0)),IF(D1284&gt;0,1,0))),IF(D1284&gt;0,1,0))</f>
        <v>0</v>
      </c>
      <c r="D1284">
        <f>IF(C1283=2,ROUND(5*1000/Constants!$B$11,0),IF(D1283&gt;0,D1283-1,0))</f>
        <v>0</v>
      </c>
      <c r="E1284">
        <f>IF(COUNTIF($D$3:D1284,2)&gt;(Constants!$B$16*(1000/150)),2,0)</f>
        <v>0</v>
      </c>
      <c r="F1284">
        <f t="shared" si="19"/>
        <v>0</v>
      </c>
      <c r="G1284">
        <f>IF(ABS('Signal Verification0'!AT1284-'Signal Verification1'!AT1284)&gt;Constants!$B$17,2,IF(H1284&gt;0,1,0))</f>
        <v>0</v>
      </c>
      <c r="H1284">
        <f>IF(G1283=2,ROUND(Constants!$B$18*(1000/150),0),IF(H1283&gt;0,H1283-1,0))</f>
        <v>0</v>
      </c>
    </row>
    <row r="1285" spans="1:8">
      <c r="A1285">
        <v>1282</v>
      </c>
      <c r="B1285">
        <f>IF(SIGN('Signal Verification0'!AQ1285)=SIGN('Signal Verification1'!AQ1285),IF(COUNTIF(B1278:B1284,2)&gt;0,1,0),2)</f>
        <v>0</v>
      </c>
      <c r="C1285">
        <f>IF(AND(ABS('Signal Verification0'!AG1285)&gt;0,ABS('Signal Verification1'!AG1285)&gt;0),IF('Signal Verification0'!AG1285&gt;'Signal Verification1'!AG1285,IF(ABS('Signal Verification0'!AG1284)-ABS('Signal Verification1'!AG1285)&gt;Constants!$B$14,IF(AND(ABS(MAX('Signal Verification0'!AG1085:AG1285)-'Signal Verification0'!AG1285)&lt;Constants!$B$15,ABS(MIN('Signal Verification0'!AG1085:AG1285)-'Signal Verification0'!AG1285)&lt;Constants!$B$15),2,IF(D1285&gt;0,1,0)),IF(D1285&gt;0,1,0)),IF(ABS('Signal Verification1'!AG1284)-ABS('Signal Verification0'!AG1285)&gt;Constants!$B$14,IF(AND(ABS(MAX('Signal Verification1'!AG1085:AG1285)-'Signal Verification1'!AG1285)&lt;Constants!$B$15,ABS(MIN('Signal Verification1'!AG1085:AG1285)-'Signal Verification1'!AG1285)&lt;Constants!$B$15),2,IF(D1285&gt;0,1,0)),IF(D1285&gt;0,1,0))),IF(D1285&gt;0,1,0))</f>
        <v>0</v>
      </c>
      <c r="D1285">
        <f>IF(C1284=2,ROUND(5*1000/Constants!$B$11,0),IF(D1284&gt;0,D1284-1,0))</f>
        <v>0</v>
      </c>
      <c r="E1285">
        <f>IF(COUNTIF($D$3:D1285,2)&gt;(Constants!$B$16*(1000/150)),2,0)</f>
        <v>0</v>
      </c>
      <c r="F1285">
        <f t="shared" ref="F1285:F1348" si="20">IF(OR(F1284=2,E1285=2),2,0)</f>
        <v>0</v>
      </c>
      <c r="G1285">
        <f>IF(ABS('Signal Verification0'!AT1285-'Signal Verification1'!AT1285)&gt;Constants!$B$17,2,IF(H1285&gt;0,1,0))</f>
        <v>0</v>
      </c>
      <c r="H1285">
        <f>IF(G1284=2,ROUND(Constants!$B$18*(1000/150),0),IF(H1284&gt;0,H1284-1,0))</f>
        <v>0</v>
      </c>
    </row>
    <row r="1286" spans="1:8">
      <c r="A1286">
        <v>1283</v>
      </c>
      <c r="B1286">
        <f>IF(SIGN('Signal Verification0'!AQ1286)=SIGN('Signal Verification1'!AQ1286),IF(COUNTIF(B1279:B1285,2)&gt;0,1,0),2)</f>
        <v>0</v>
      </c>
      <c r="C1286">
        <f>IF(AND(ABS('Signal Verification0'!AG1286)&gt;0,ABS('Signal Verification1'!AG1286)&gt;0),IF('Signal Verification0'!AG1286&gt;'Signal Verification1'!AG1286,IF(ABS('Signal Verification0'!AG1285)-ABS('Signal Verification1'!AG1286)&gt;Constants!$B$14,IF(AND(ABS(MAX('Signal Verification0'!AG1086:AG1286)-'Signal Verification0'!AG1286)&lt;Constants!$B$15,ABS(MIN('Signal Verification0'!AG1086:AG1286)-'Signal Verification0'!AG1286)&lt;Constants!$B$15),2,IF(D1286&gt;0,1,0)),IF(D1286&gt;0,1,0)),IF(ABS('Signal Verification1'!AG1285)-ABS('Signal Verification0'!AG1286)&gt;Constants!$B$14,IF(AND(ABS(MAX('Signal Verification1'!AG1086:AG1286)-'Signal Verification1'!AG1286)&lt;Constants!$B$15,ABS(MIN('Signal Verification1'!AG1086:AG1286)-'Signal Verification1'!AG1286)&lt;Constants!$B$15),2,IF(D1286&gt;0,1,0)),IF(D1286&gt;0,1,0))),IF(D1286&gt;0,1,0))</f>
        <v>0</v>
      </c>
      <c r="D1286">
        <f>IF(C1285=2,ROUND(5*1000/Constants!$B$11,0),IF(D1285&gt;0,D1285-1,0))</f>
        <v>0</v>
      </c>
      <c r="E1286">
        <f>IF(COUNTIF($D$3:D1286,2)&gt;(Constants!$B$16*(1000/150)),2,0)</f>
        <v>0</v>
      </c>
      <c r="F1286">
        <f t="shared" si="20"/>
        <v>0</v>
      </c>
      <c r="G1286">
        <f>IF(ABS('Signal Verification0'!AT1286-'Signal Verification1'!AT1286)&gt;Constants!$B$17,2,IF(H1286&gt;0,1,0))</f>
        <v>0</v>
      </c>
      <c r="H1286">
        <f>IF(G1285=2,ROUND(Constants!$B$18*(1000/150),0),IF(H1285&gt;0,H1285-1,0))</f>
        <v>0</v>
      </c>
    </row>
    <row r="1287" spans="1:8">
      <c r="A1287">
        <v>1284</v>
      </c>
      <c r="B1287">
        <f>IF(SIGN('Signal Verification0'!AQ1287)=SIGN('Signal Verification1'!AQ1287),IF(COUNTIF(B1280:B1286,2)&gt;0,1,0),2)</f>
        <v>0</v>
      </c>
      <c r="C1287">
        <f>IF(AND(ABS('Signal Verification0'!AG1287)&gt;0,ABS('Signal Verification1'!AG1287)&gt;0),IF('Signal Verification0'!AG1287&gt;'Signal Verification1'!AG1287,IF(ABS('Signal Verification0'!AG1286)-ABS('Signal Verification1'!AG1287)&gt;Constants!$B$14,IF(AND(ABS(MAX('Signal Verification0'!AG1087:AG1287)-'Signal Verification0'!AG1287)&lt;Constants!$B$15,ABS(MIN('Signal Verification0'!AG1087:AG1287)-'Signal Verification0'!AG1287)&lt;Constants!$B$15),2,IF(D1287&gt;0,1,0)),IF(D1287&gt;0,1,0)),IF(ABS('Signal Verification1'!AG1286)-ABS('Signal Verification0'!AG1287)&gt;Constants!$B$14,IF(AND(ABS(MAX('Signal Verification1'!AG1087:AG1287)-'Signal Verification1'!AG1287)&lt;Constants!$B$15,ABS(MIN('Signal Verification1'!AG1087:AG1287)-'Signal Verification1'!AG1287)&lt;Constants!$B$15),2,IF(D1287&gt;0,1,0)),IF(D1287&gt;0,1,0))),IF(D1287&gt;0,1,0))</f>
        <v>0</v>
      </c>
      <c r="D1287">
        <f>IF(C1286=2,ROUND(5*1000/Constants!$B$11,0),IF(D1286&gt;0,D1286-1,0))</f>
        <v>0</v>
      </c>
      <c r="E1287">
        <f>IF(COUNTIF($D$3:D1287,2)&gt;(Constants!$B$16*(1000/150)),2,0)</f>
        <v>0</v>
      </c>
      <c r="F1287">
        <f t="shared" si="20"/>
        <v>0</v>
      </c>
      <c r="G1287">
        <f>IF(ABS('Signal Verification0'!AT1287-'Signal Verification1'!AT1287)&gt;Constants!$B$17,2,IF(H1287&gt;0,1,0))</f>
        <v>0</v>
      </c>
      <c r="H1287">
        <f>IF(G1286=2,ROUND(Constants!$B$18*(1000/150),0),IF(H1286&gt;0,H1286-1,0))</f>
        <v>0</v>
      </c>
    </row>
    <row r="1288" spans="1:8">
      <c r="A1288">
        <v>1285</v>
      </c>
      <c r="B1288">
        <f>IF(SIGN('Signal Verification0'!AQ1288)=SIGN('Signal Verification1'!AQ1288),IF(COUNTIF(B1281:B1287,2)&gt;0,1,0),2)</f>
        <v>0</v>
      </c>
      <c r="C1288">
        <f>IF(AND(ABS('Signal Verification0'!AG1288)&gt;0,ABS('Signal Verification1'!AG1288)&gt;0),IF('Signal Verification0'!AG1288&gt;'Signal Verification1'!AG1288,IF(ABS('Signal Verification0'!AG1287)-ABS('Signal Verification1'!AG1288)&gt;Constants!$B$14,IF(AND(ABS(MAX('Signal Verification0'!AG1088:AG1288)-'Signal Verification0'!AG1288)&lt;Constants!$B$15,ABS(MIN('Signal Verification0'!AG1088:AG1288)-'Signal Verification0'!AG1288)&lt;Constants!$B$15),2,IF(D1288&gt;0,1,0)),IF(D1288&gt;0,1,0)),IF(ABS('Signal Verification1'!AG1287)-ABS('Signal Verification0'!AG1288)&gt;Constants!$B$14,IF(AND(ABS(MAX('Signal Verification1'!AG1088:AG1288)-'Signal Verification1'!AG1288)&lt;Constants!$B$15,ABS(MIN('Signal Verification1'!AG1088:AG1288)-'Signal Verification1'!AG1288)&lt;Constants!$B$15),2,IF(D1288&gt;0,1,0)),IF(D1288&gt;0,1,0))),IF(D1288&gt;0,1,0))</f>
        <v>0</v>
      </c>
      <c r="D1288">
        <f>IF(C1287=2,ROUND(5*1000/Constants!$B$11,0),IF(D1287&gt;0,D1287-1,0))</f>
        <v>0</v>
      </c>
      <c r="E1288">
        <f>IF(COUNTIF($D$3:D1288,2)&gt;(Constants!$B$16*(1000/150)),2,0)</f>
        <v>0</v>
      </c>
      <c r="F1288">
        <f t="shared" si="20"/>
        <v>0</v>
      </c>
      <c r="G1288">
        <f>IF(ABS('Signal Verification0'!AT1288-'Signal Verification1'!AT1288)&gt;Constants!$B$17,2,IF(H1288&gt;0,1,0))</f>
        <v>0</v>
      </c>
      <c r="H1288">
        <f>IF(G1287=2,ROUND(Constants!$B$18*(1000/150),0),IF(H1287&gt;0,H1287-1,0))</f>
        <v>0</v>
      </c>
    </row>
    <row r="1289" spans="1:8">
      <c r="A1289">
        <v>1286</v>
      </c>
      <c r="B1289">
        <f>IF(SIGN('Signal Verification0'!AQ1289)=SIGN('Signal Verification1'!AQ1289),IF(COUNTIF(B1282:B1288,2)&gt;0,1,0),2)</f>
        <v>0</v>
      </c>
      <c r="C1289">
        <f>IF(AND(ABS('Signal Verification0'!AG1289)&gt;0,ABS('Signal Verification1'!AG1289)&gt;0),IF('Signal Verification0'!AG1289&gt;'Signal Verification1'!AG1289,IF(ABS('Signal Verification0'!AG1288)-ABS('Signal Verification1'!AG1289)&gt;Constants!$B$14,IF(AND(ABS(MAX('Signal Verification0'!AG1089:AG1289)-'Signal Verification0'!AG1289)&lt;Constants!$B$15,ABS(MIN('Signal Verification0'!AG1089:AG1289)-'Signal Verification0'!AG1289)&lt;Constants!$B$15),2,IF(D1289&gt;0,1,0)),IF(D1289&gt;0,1,0)),IF(ABS('Signal Verification1'!AG1288)-ABS('Signal Verification0'!AG1289)&gt;Constants!$B$14,IF(AND(ABS(MAX('Signal Verification1'!AG1089:AG1289)-'Signal Verification1'!AG1289)&lt;Constants!$B$15,ABS(MIN('Signal Verification1'!AG1089:AG1289)-'Signal Verification1'!AG1289)&lt;Constants!$B$15),2,IF(D1289&gt;0,1,0)),IF(D1289&gt;0,1,0))),IF(D1289&gt;0,1,0))</f>
        <v>0</v>
      </c>
      <c r="D1289">
        <f>IF(C1288=2,ROUND(5*1000/Constants!$B$11,0),IF(D1288&gt;0,D1288-1,0))</f>
        <v>0</v>
      </c>
      <c r="E1289">
        <f>IF(COUNTIF($D$3:D1289,2)&gt;(Constants!$B$16*(1000/150)),2,0)</f>
        <v>0</v>
      </c>
      <c r="F1289">
        <f t="shared" si="20"/>
        <v>0</v>
      </c>
      <c r="G1289">
        <f>IF(ABS('Signal Verification0'!AT1289-'Signal Verification1'!AT1289)&gt;Constants!$B$17,2,IF(H1289&gt;0,1,0))</f>
        <v>0</v>
      </c>
      <c r="H1289">
        <f>IF(G1288=2,ROUND(Constants!$B$18*(1000/150),0),IF(H1288&gt;0,H1288-1,0))</f>
        <v>0</v>
      </c>
    </row>
    <row r="1290" spans="1:8">
      <c r="A1290">
        <v>1287</v>
      </c>
      <c r="B1290">
        <f>IF(SIGN('Signal Verification0'!AQ1290)=SIGN('Signal Verification1'!AQ1290),IF(COUNTIF(B1283:B1289,2)&gt;0,1,0),2)</f>
        <v>0</v>
      </c>
      <c r="C1290">
        <f>IF(AND(ABS('Signal Verification0'!AG1290)&gt;0,ABS('Signal Verification1'!AG1290)&gt;0),IF('Signal Verification0'!AG1290&gt;'Signal Verification1'!AG1290,IF(ABS('Signal Verification0'!AG1289)-ABS('Signal Verification1'!AG1290)&gt;Constants!$B$14,IF(AND(ABS(MAX('Signal Verification0'!AG1090:AG1290)-'Signal Verification0'!AG1290)&lt;Constants!$B$15,ABS(MIN('Signal Verification0'!AG1090:AG1290)-'Signal Verification0'!AG1290)&lt;Constants!$B$15),2,IF(D1290&gt;0,1,0)),IF(D1290&gt;0,1,0)),IF(ABS('Signal Verification1'!AG1289)-ABS('Signal Verification0'!AG1290)&gt;Constants!$B$14,IF(AND(ABS(MAX('Signal Verification1'!AG1090:AG1290)-'Signal Verification1'!AG1290)&lt;Constants!$B$15,ABS(MIN('Signal Verification1'!AG1090:AG1290)-'Signal Verification1'!AG1290)&lt;Constants!$B$15),2,IF(D1290&gt;0,1,0)),IF(D1290&gt;0,1,0))),IF(D1290&gt;0,1,0))</f>
        <v>0</v>
      </c>
      <c r="D1290">
        <f>IF(C1289=2,ROUND(5*1000/Constants!$B$11,0),IF(D1289&gt;0,D1289-1,0))</f>
        <v>0</v>
      </c>
      <c r="E1290">
        <f>IF(COUNTIF($D$3:D1290,2)&gt;(Constants!$B$16*(1000/150)),2,0)</f>
        <v>0</v>
      </c>
      <c r="F1290">
        <f t="shared" si="20"/>
        <v>0</v>
      </c>
      <c r="G1290">
        <f>IF(ABS('Signal Verification0'!AT1290-'Signal Verification1'!AT1290)&gt;Constants!$B$17,2,IF(H1290&gt;0,1,0))</f>
        <v>0</v>
      </c>
      <c r="H1290">
        <f>IF(G1289=2,ROUND(Constants!$B$18*(1000/150),0),IF(H1289&gt;0,H1289-1,0))</f>
        <v>0</v>
      </c>
    </row>
    <row r="1291" spans="1:8">
      <c r="A1291">
        <v>1288</v>
      </c>
      <c r="B1291">
        <f>IF(SIGN('Signal Verification0'!AQ1291)=SIGN('Signal Verification1'!AQ1291),IF(COUNTIF(B1284:B1290,2)&gt;0,1,0),2)</f>
        <v>0</v>
      </c>
      <c r="C1291">
        <f>IF(AND(ABS('Signal Verification0'!AG1291)&gt;0,ABS('Signal Verification1'!AG1291)&gt;0),IF('Signal Verification0'!AG1291&gt;'Signal Verification1'!AG1291,IF(ABS('Signal Verification0'!AG1290)-ABS('Signal Verification1'!AG1291)&gt;Constants!$B$14,IF(AND(ABS(MAX('Signal Verification0'!AG1091:AG1291)-'Signal Verification0'!AG1291)&lt;Constants!$B$15,ABS(MIN('Signal Verification0'!AG1091:AG1291)-'Signal Verification0'!AG1291)&lt;Constants!$B$15),2,IF(D1291&gt;0,1,0)),IF(D1291&gt;0,1,0)),IF(ABS('Signal Verification1'!AG1290)-ABS('Signal Verification0'!AG1291)&gt;Constants!$B$14,IF(AND(ABS(MAX('Signal Verification1'!AG1091:AG1291)-'Signal Verification1'!AG1291)&lt;Constants!$B$15,ABS(MIN('Signal Verification1'!AG1091:AG1291)-'Signal Verification1'!AG1291)&lt;Constants!$B$15),2,IF(D1291&gt;0,1,0)),IF(D1291&gt;0,1,0))),IF(D1291&gt;0,1,0))</f>
        <v>0</v>
      </c>
      <c r="D1291">
        <f>IF(C1290=2,ROUND(5*1000/Constants!$B$11,0),IF(D1290&gt;0,D1290-1,0))</f>
        <v>0</v>
      </c>
      <c r="E1291">
        <f>IF(COUNTIF($D$3:D1291,2)&gt;(Constants!$B$16*(1000/150)),2,0)</f>
        <v>0</v>
      </c>
      <c r="F1291">
        <f t="shared" si="20"/>
        <v>0</v>
      </c>
      <c r="G1291">
        <f>IF(ABS('Signal Verification0'!AT1291-'Signal Verification1'!AT1291)&gt;Constants!$B$17,2,IF(H1291&gt;0,1,0))</f>
        <v>0</v>
      </c>
      <c r="H1291">
        <f>IF(G1290=2,ROUND(Constants!$B$18*(1000/150),0),IF(H1290&gt;0,H1290-1,0))</f>
        <v>0</v>
      </c>
    </row>
    <row r="1292" spans="1:8">
      <c r="A1292">
        <v>1289</v>
      </c>
      <c r="B1292">
        <f>IF(SIGN('Signal Verification0'!AQ1292)=SIGN('Signal Verification1'!AQ1292),IF(COUNTIF(B1285:B1291,2)&gt;0,1,0),2)</f>
        <v>0</v>
      </c>
      <c r="C1292">
        <f>IF(AND(ABS('Signal Verification0'!AG1292)&gt;0,ABS('Signal Verification1'!AG1292)&gt;0),IF('Signal Verification0'!AG1292&gt;'Signal Verification1'!AG1292,IF(ABS('Signal Verification0'!AG1291)-ABS('Signal Verification1'!AG1292)&gt;Constants!$B$14,IF(AND(ABS(MAX('Signal Verification0'!AG1092:AG1292)-'Signal Verification0'!AG1292)&lt;Constants!$B$15,ABS(MIN('Signal Verification0'!AG1092:AG1292)-'Signal Verification0'!AG1292)&lt;Constants!$B$15),2,IF(D1292&gt;0,1,0)),IF(D1292&gt;0,1,0)),IF(ABS('Signal Verification1'!AG1291)-ABS('Signal Verification0'!AG1292)&gt;Constants!$B$14,IF(AND(ABS(MAX('Signal Verification1'!AG1092:AG1292)-'Signal Verification1'!AG1292)&lt;Constants!$B$15,ABS(MIN('Signal Verification1'!AG1092:AG1292)-'Signal Verification1'!AG1292)&lt;Constants!$B$15),2,IF(D1292&gt;0,1,0)),IF(D1292&gt;0,1,0))),IF(D1292&gt;0,1,0))</f>
        <v>0</v>
      </c>
      <c r="D1292">
        <f>IF(C1291=2,ROUND(5*1000/Constants!$B$11,0),IF(D1291&gt;0,D1291-1,0))</f>
        <v>0</v>
      </c>
      <c r="E1292">
        <f>IF(COUNTIF($D$3:D1292,2)&gt;(Constants!$B$16*(1000/150)),2,0)</f>
        <v>0</v>
      </c>
      <c r="F1292">
        <f t="shared" si="20"/>
        <v>0</v>
      </c>
      <c r="G1292">
        <f>IF(ABS('Signal Verification0'!AT1292-'Signal Verification1'!AT1292)&gt;Constants!$B$17,2,IF(H1292&gt;0,1,0))</f>
        <v>0</v>
      </c>
      <c r="H1292">
        <f>IF(G1291=2,ROUND(Constants!$B$18*(1000/150),0),IF(H1291&gt;0,H1291-1,0))</f>
        <v>0</v>
      </c>
    </row>
    <row r="1293" spans="1:8">
      <c r="A1293">
        <v>1290</v>
      </c>
      <c r="B1293">
        <f>IF(SIGN('Signal Verification0'!AQ1293)=SIGN('Signal Verification1'!AQ1293),IF(COUNTIF(B1286:B1292,2)&gt;0,1,0),2)</f>
        <v>0</v>
      </c>
      <c r="C1293">
        <f>IF(AND(ABS('Signal Verification0'!AG1293)&gt;0,ABS('Signal Verification1'!AG1293)&gt;0),IF('Signal Verification0'!AG1293&gt;'Signal Verification1'!AG1293,IF(ABS('Signal Verification0'!AG1292)-ABS('Signal Verification1'!AG1293)&gt;Constants!$B$14,IF(AND(ABS(MAX('Signal Verification0'!AG1093:AG1293)-'Signal Verification0'!AG1293)&lt;Constants!$B$15,ABS(MIN('Signal Verification0'!AG1093:AG1293)-'Signal Verification0'!AG1293)&lt;Constants!$B$15),2,IF(D1293&gt;0,1,0)),IF(D1293&gt;0,1,0)),IF(ABS('Signal Verification1'!AG1292)-ABS('Signal Verification0'!AG1293)&gt;Constants!$B$14,IF(AND(ABS(MAX('Signal Verification1'!AG1093:AG1293)-'Signal Verification1'!AG1293)&lt;Constants!$B$15,ABS(MIN('Signal Verification1'!AG1093:AG1293)-'Signal Verification1'!AG1293)&lt;Constants!$B$15),2,IF(D1293&gt;0,1,0)),IF(D1293&gt;0,1,0))),IF(D1293&gt;0,1,0))</f>
        <v>0</v>
      </c>
      <c r="D1293">
        <f>IF(C1292=2,ROUND(5*1000/Constants!$B$11,0),IF(D1292&gt;0,D1292-1,0))</f>
        <v>0</v>
      </c>
      <c r="E1293">
        <f>IF(COUNTIF($D$3:D1293,2)&gt;(Constants!$B$16*(1000/150)),2,0)</f>
        <v>0</v>
      </c>
      <c r="F1293">
        <f t="shared" si="20"/>
        <v>0</v>
      </c>
      <c r="G1293">
        <f>IF(ABS('Signal Verification0'!AT1293-'Signal Verification1'!AT1293)&gt;Constants!$B$17,2,IF(H1293&gt;0,1,0))</f>
        <v>0</v>
      </c>
      <c r="H1293">
        <f>IF(G1292=2,ROUND(Constants!$B$18*(1000/150),0),IF(H1292&gt;0,H1292-1,0))</f>
        <v>0</v>
      </c>
    </row>
    <row r="1294" spans="1:8">
      <c r="A1294">
        <v>1291</v>
      </c>
      <c r="B1294">
        <f>IF(SIGN('Signal Verification0'!AQ1294)=SIGN('Signal Verification1'!AQ1294),IF(COUNTIF(B1287:B1293,2)&gt;0,1,0),2)</f>
        <v>0</v>
      </c>
      <c r="C1294">
        <f>IF(AND(ABS('Signal Verification0'!AG1294)&gt;0,ABS('Signal Verification1'!AG1294)&gt;0),IF('Signal Verification0'!AG1294&gt;'Signal Verification1'!AG1294,IF(ABS('Signal Verification0'!AG1293)-ABS('Signal Verification1'!AG1294)&gt;Constants!$B$14,IF(AND(ABS(MAX('Signal Verification0'!AG1094:AG1294)-'Signal Verification0'!AG1294)&lt;Constants!$B$15,ABS(MIN('Signal Verification0'!AG1094:AG1294)-'Signal Verification0'!AG1294)&lt;Constants!$B$15),2,IF(D1294&gt;0,1,0)),IF(D1294&gt;0,1,0)),IF(ABS('Signal Verification1'!AG1293)-ABS('Signal Verification0'!AG1294)&gt;Constants!$B$14,IF(AND(ABS(MAX('Signal Verification1'!AG1094:AG1294)-'Signal Verification1'!AG1294)&lt;Constants!$B$15,ABS(MIN('Signal Verification1'!AG1094:AG1294)-'Signal Verification1'!AG1294)&lt;Constants!$B$15),2,IF(D1294&gt;0,1,0)),IF(D1294&gt;0,1,0))),IF(D1294&gt;0,1,0))</f>
        <v>0</v>
      </c>
      <c r="D1294">
        <f>IF(C1293=2,ROUND(5*1000/Constants!$B$11,0),IF(D1293&gt;0,D1293-1,0))</f>
        <v>0</v>
      </c>
      <c r="E1294">
        <f>IF(COUNTIF($D$3:D1294,2)&gt;(Constants!$B$16*(1000/150)),2,0)</f>
        <v>0</v>
      </c>
      <c r="F1294">
        <f t="shared" si="20"/>
        <v>0</v>
      </c>
      <c r="G1294">
        <f>IF(ABS('Signal Verification0'!AT1294-'Signal Verification1'!AT1294)&gt;Constants!$B$17,2,IF(H1294&gt;0,1,0))</f>
        <v>0</v>
      </c>
      <c r="H1294">
        <f>IF(G1293=2,ROUND(Constants!$B$18*(1000/150),0),IF(H1293&gt;0,H1293-1,0))</f>
        <v>0</v>
      </c>
    </row>
    <row r="1295" spans="1:8">
      <c r="A1295">
        <v>1292</v>
      </c>
      <c r="B1295">
        <f>IF(SIGN('Signal Verification0'!AQ1295)=SIGN('Signal Verification1'!AQ1295),IF(COUNTIF(B1288:B1294,2)&gt;0,1,0),2)</f>
        <v>0</v>
      </c>
      <c r="C1295">
        <f>IF(AND(ABS('Signal Verification0'!AG1295)&gt;0,ABS('Signal Verification1'!AG1295)&gt;0),IF('Signal Verification0'!AG1295&gt;'Signal Verification1'!AG1295,IF(ABS('Signal Verification0'!AG1294)-ABS('Signal Verification1'!AG1295)&gt;Constants!$B$14,IF(AND(ABS(MAX('Signal Verification0'!AG1095:AG1295)-'Signal Verification0'!AG1295)&lt;Constants!$B$15,ABS(MIN('Signal Verification0'!AG1095:AG1295)-'Signal Verification0'!AG1295)&lt;Constants!$B$15),2,IF(D1295&gt;0,1,0)),IF(D1295&gt;0,1,0)),IF(ABS('Signal Verification1'!AG1294)-ABS('Signal Verification0'!AG1295)&gt;Constants!$B$14,IF(AND(ABS(MAX('Signal Verification1'!AG1095:AG1295)-'Signal Verification1'!AG1295)&lt;Constants!$B$15,ABS(MIN('Signal Verification1'!AG1095:AG1295)-'Signal Verification1'!AG1295)&lt;Constants!$B$15),2,IF(D1295&gt;0,1,0)),IF(D1295&gt;0,1,0))),IF(D1295&gt;0,1,0))</f>
        <v>0</v>
      </c>
      <c r="D1295">
        <f>IF(C1294=2,ROUND(5*1000/Constants!$B$11,0),IF(D1294&gt;0,D1294-1,0))</f>
        <v>0</v>
      </c>
      <c r="E1295">
        <f>IF(COUNTIF($D$3:D1295,2)&gt;(Constants!$B$16*(1000/150)),2,0)</f>
        <v>0</v>
      </c>
      <c r="F1295">
        <f t="shared" si="20"/>
        <v>0</v>
      </c>
      <c r="G1295">
        <f>IF(ABS('Signal Verification0'!AT1295-'Signal Verification1'!AT1295)&gt;Constants!$B$17,2,IF(H1295&gt;0,1,0))</f>
        <v>0</v>
      </c>
      <c r="H1295">
        <f>IF(G1294=2,ROUND(Constants!$B$18*(1000/150),0),IF(H1294&gt;0,H1294-1,0))</f>
        <v>0</v>
      </c>
    </row>
    <row r="1296" spans="1:8">
      <c r="A1296">
        <v>1293</v>
      </c>
      <c r="B1296">
        <f>IF(SIGN('Signal Verification0'!AQ1296)=SIGN('Signal Verification1'!AQ1296),IF(COUNTIF(B1289:B1295,2)&gt;0,1,0),2)</f>
        <v>0</v>
      </c>
      <c r="C1296">
        <f>IF(AND(ABS('Signal Verification0'!AG1296)&gt;0,ABS('Signal Verification1'!AG1296)&gt;0),IF('Signal Verification0'!AG1296&gt;'Signal Verification1'!AG1296,IF(ABS('Signal Verification0'!AG1295)-ABS('Signal Verification1'!AG1296)&gt;Constants!$B$14,IF(AND(ABS(MAX('Signal Verification0'!AG1096:AG1296)-'Signal Verification0'!AG1296)&lt;Constants!$B$15,ABS(MIN('Signal Verification0'!AG1096:AG1296)-'Signal Verification0'!AG1296)&lt;Constants!$B$15),2,IF(D1296&gt;0,1,0)),IF(D1296&gt;0,1,0)),IF(ABS('Signal Verification1'!AG1295)-ABS('Signal Verification0'!AG1296)&gt;Constants!$B$14,IF(AND(ABS(MAX('Signal Verification1'!AG1096:AG1296)-'Signal Verification1'!AG1296)&lt;Constants!$B$15,ABS(MIN('Signal Verification1'!AG1096:AG1296)-'Signal Verification1'!AG1296)&lt;Constants!$B$15),2,IF(D1296&gt;0,1,0)),IF(D1296&gt;0,1,0))),IF(D1296&gt;0,1,0))</f>
        <v>0</v>
      </c>
      <c r="D1296">
        <f>IF(C1295=2,ROUND(5*1000/Constants!$B$11,0),IF(D1295&gt;0,D1295-1,0))</f>
        <v>0</v>
      </c>
      <c r="E1296">
        <f>IF(COUNTIF($D$3:D1296,2)&gt;(Constants!$B$16*(1000/150)),2,0)</f>
        <v>0</v>
      </c>
      <c r="F1296">
        <f t="shared" si="20"/>
        <v>0</v>
      </c>
      <c r="G1296">
        <f>IF(ABS('Signal Verification0'!AT1296-'Signal Verification1'!AT1296)&gt;Constants!$B$17,2,IF(H1296&gt;0,1,0))</f>
        <v>0</v>
      </c>
      <c r="H1296">
        <f>IF(G1295=2,ROUND(Constants!$B$18*(1000/150),0),IF(H1295&gt;0,H1295-1,0))</f>
        <v>0</v>
      </c>
    </row>
    <row r="1297" spans="1:8">
      <c r="A1297">
        <v>1294</v>
      </c>
      <c r="B1297">
        <f>IF(SIGN('Signal Verification0'!AQ1297)=SIGN('Signal Verification1'!AQ1297),IF(COUNTIF(B1290:B1296,2)&gt;0,1,0),2)</f>
        <v>0</v>
      </c>
      <c r="C1297">
        <f>IF(AND(ABS('Signal Verification0'!AG1297)&gt;0,ABS('Signal Verification1'!AG1297)&gt;0),IF('Signal Verification0'!AG1297&gt;'Signal Verification1'!AG1297,IF(ABS('Signal Verification0'!AG1296)-ABS('Signal Verification1'!AG1297)&gt;Constants!$B$14,IF(AND(ABS(MAX('Signal Verification0'!AG1097:AG1297)-'Signal Verification0'!AG1297)&lt;Constants!$B$15,ABS(MIN('Signal Verification0'!AG1097:AG1297)-'Signal Verification0'!AG1297)&lt;Constants!$B$15),2,IF(D1297&gt;0,1,0)),IF(D1297&gt;0,1,0)),IF(ABS('Signal Verification1'!AG1296)-ABS('Signal Verification0'!AG1297)&gt;Constants!$B$14,IF(AND(ABS(MAX('Signal Verification1'!AG1097:AG1297)-'Signal Verification1'!AG1297)&lt;Constants!$B$15,ABS(MIN('Signal Verification1'!AG1097:AG1297)-'Signal Verification1'!AG1297)&lt;Constants!$B$15),2,IF(D1297&gt;0,1,0)),IF(D1297&gt;0,1,0))),IF(D1297&gt;0,1,0))</f>
        <v>0</v>
      </c>
      <c r="D1297">
        <f>IF(C1296=2,ROUND(5*1000/Constants!$B$11,0),IF(D1296&gt;0,D1296-1,0))</f>
        <v>0</v>
      </c>
      <c r="E1297">
        <f>IF(COUNTIF($D$3:D1297,2)&gt;(Constants!$B$16*(1000/150)),2,0)</f>
        <v>0</v>
      </c>
      <c r="F1297">
        <f t="shared" si="20"/>
        <v>0</v>
      </c>
      <c r="G1297">
        <f>IF(ABS('Signal Verification0'!AT1297-'Signal Verification1'!AT1297)&gt;Constants!$B$17,2,IF(H1297&gt;0,1,0))</f>
        <v>0</v>
      </c>
      <c r="H1297">
        <f>IF(G1296=2,ROUND(Constants!$B$18*(1000/150),0),IF(H1296&gt;0,H1296-1,0))</f>
        <v>0</v>
      </c>
    </row>
    <row r="1298" spans="1:8">
      <c r="A1298">
        <v>1295</v>
      </c>
      <c r="B1298">
        <f>IF(SIGN('Signal Verification0'!AQ1298)=SIGN('Signal Verification1'!AQ1298),IF(COUNTIF(B1291:B1297,2)&gt;0,1,0),2)</f>
        <v>0</v>
      </c>
      <c r="C1298">
        <f>IF(AND(ABS('Signal Verification0'!AG1298)&gt;0,ABS('Signal Verification1'!AG1298)&gt;0),IF('Signal Verification0'!AG1298&gt;'Signal Verification1'!AG1298,IF(ABS('Signal Verification0'!AG1297)-ABS('Signal Verification1'!AG1298)&gt;Constants!$B$14,IF(AND(ABS(MAX('Signal Verification0'!AG1098:AG1298)-'Signal Verification0'!AG1298)&lt;Constants!$B$15,ABS(MIN('Signal Verification0'!AG1098:AG1298)-'Signal Verification0'!AG1298)&lt;Constants!$B$15),2,IF(D1298&gt;0,1,0)),IF(D1298&gt;0,1,0)),IF(ABS('Signal Verification1'!AG1297)-ABS('Signal Verification0'!AG1298)&gt;Constants!$B$14,IF(AND(ABS(MAX('Signal Verification1'!AG1098:AG1298)-'Signal Verification1'!AG1298)&lt;Constants!$B$15,ABS(MIN('Signal Verification1'!AG1098:AG1298)-'Signal Verification1'!AG1298)&lt;Constants!$B$15),2,IF(D1298&gt;0,1,0)),IF(D1298&gt;0,1,0))),IF(D1298&gt;0,1,0))</f>
        <v>0</v>
      </c>
      <c r="D1298">
        <f>IF(C1297=2,ROUND(5*1000/Constants!$B$11,0),IF(D1297&gt;0,D1297-1,0))</f>
        <v>0</v>
      </c>
      <c r="E1298">
        <f>IF(COUNTIF($D$3:D1298,2)&gt;(Constants!$B$16*(1000/150)),2,0)</f>
        <v>0</v>
      </c>
      <c r="F1298">
        <f t="shared" si="20"/>
        <v>0</v>
      </c>
      <c r="G1298">
        <f>IF(ABS('Signal Verification0'!AT1298-'Signal Verification1'!AT1298)&gt;Constants!$B$17,2,IF(H1298&gt;0,1,0))</f>
        <v>0</v>
      </c>
      <c r="H1298">
        <f>IF(G1297=2,ROUND(Constants!$B$18*(1000/150),0),IF(H1297&gt;0,H1297-1,0))</f>
        <v>0</v>
      </c>
    </row>
    <row r="1299" spans="1:8">
      <c r="A1299">
        <v>1296</v>
      </c>
      <c r="B1299">
        <f>IF(SIGN('Signal Verification0'!AQ1299)=SIGN('Signal Verification1'!AQ1299),IF(COUNTIF(B1292:B1298,2)&gt;0,1,0),2)</f>
        <v>0</v>
      </c>
      <c r="C1299">
        <f>IF(AND(ABS('Signal Verification0'!AG1299)&gt;0,ABS('Signal Verification1'!AG1299)&gt;0),IF('Signal Verification0'!AG1299&gt;'Signal Verification1'!AG1299,IF(ABS('Signal Verification0'!AG1298)-ABS('Signal Verification1'!AG1299)&gt;Constants!$B$14,IF(AND(ABS(MAX('Signal Verification0'!AG1099:AG1299)-'Signal Verification0'!AG1299)&lt;Constants!$B$15,ABS(MIN('Signal Verification0'!AG1099:AG1299)-'Signal Verification0'!AG1299)&lt;Constants!$B$15),2,IF(D1299&gt;0,1,0)),IF(D1299&gt;0,1,0)),IF(ABS('Signal Verification1'!AG1298)-ABS('Signal Verification0'!AG1299)&gt;Constants!$B$14,IF(AND(ABS(MAX('Signal Verification1'!AG1099:AG1299)-'Signal Verification1'!AG1299)&lt;Constants!$B$15,ABS(MIN('Signal Verification1'!AG1099:AG1299)-'Signal Verification1'!AG1299)&lt;Constants!$B$15),2,IF(D1299&gt;0,1,0)),IF(D1299&gt;0,1,0))),IF(D1299&gt;0,1,0))</f>
        <v>0</v>
      </c>
      <c r="D1299">
        <f>IF(C1298=2,ROUND(5*1000/Constants!$B$11,0),IF(D1298&gt;0,D1298-1,0))</f>
        <v>0</v>
      </c>
      <c r="E1299">
        <f>IF(COUNTIF($D$3:D1299,2)&gt;(Constants!$B$16*(1000/150)),2,0)</f>
        <v>0</v>
      </c>
      <c r="F1299">
        <f t="shared" si="20"/>
        <v>0</v>
      </c>
      <c r="G1299">
        <f>IF(ABS('Signal Verification0'!AT1299-'Signal Verification1'!AT1299)&gt;Constants!$B$17,2,IF(H1299&gt;0,1,0))</f>
        <v>0</v>
      </c>
      <c r="H1299">
        <f>IF(G1298=2,ROUND(Constants!$B$18*(1000/150),0),IF(H1298&gt;0,H1298-1,0))</f>
        <v>0</v>
      </c>
    </row>
    <row r="1300" spans="1:8">
      <c r="A1300">
        <v>1297</v>
      </c>
      <c r="B1300">
        <f>IF(SIGN('Signal Verification0'!AQ1300)=SIGN('Signal Verification1'!AQ1300),IF(COUNTIF(B1293:B1299,2)&gt;0,1,0),2)</f>
        <v>0</v>
      </c>
      <c r="C1300">
        <f>IF(AND(ABS('Signal Verification0'!AG1300)&gt;0,ABS('Signal Verification1'!AG1300)&gt;0),IF('Signal Verification0'!AG1300&gt;'Signal Verification1'!AG1300,IF(ABS('Signal Verification0'!AG1299)-ABS('Signal Verification1'!AG1300)&gt;Constants!$B$14,IF(AND(ABS(MAX('Signal Verification0'!AG1100:AG1300)-'Signal Verification0'!AG1300)&lt;Constants!$B$15,ABS(MIN('Signal Verification0'!AG1100:AG1300)-'Signal Verification0'!AG1300)&lt;Constants!$B$15),2,IF(D1300&gt;0,1,0)),IF(D1300&gt;0,1,0)),IF(ABS('Signal Verification1'!AG1299)-ABS('Signal Verification0'!AG1300)&gt;Constants!$B$14,IF(AND(ABS(MAX('Signal Verification1'!AG1100:AG1300)-'Signal Verification1'!AG1300)&lt;Constants!$B$15,ABS(MIN('Signal Verification1'!AG1100:AG1300)-'Signal Verification1'!AG1300)&lt;Constants!$B$15),2,IF(D1300&gt;0,1,0)),IF(D1300&gt;0,1,0))),IF(D1300&gt;0,1,0))</f>
        <v>0</v>
      </c>
      <c r="D1300">
        <f>IF(C1299=2,ROUND(5*1000/Constants!$B$11,0),IF(D1299&gt;0,D1299-1,0))</f>
        <v>0</v>
      </c>
      <c r="E1300">
        <f>IF(COUNTIF($D$3:D1300,2)&gt;(Constants!$B$16*(1000/150)),2,0)</f>
        <v>0</v>
      </c>
      <c r="F1300">
        <f t="shared" si="20"/>
        <v>0</v>
      </c>
      <c r="G1300">
        <f>IF(ABS('Signal Verification0'!AT1300-'Signal Verification1'!AT1300)&gt;Constants!$B$17,2,IF(H1300&gt;0,1,0))</f>
        <v>0</v>
      </c>
      <c r="H1300">
        <f>IF(G1299=2,ROUND(Constants!$B$18*(1000/150),0),IF(H1299&gt;0,H1299-1,0))</f>
        <v>0</v>
      </c>
    </row>
    <row r="1301" spans="1:8">
      <c r="A1301">
        <v>1298</v>
      </c>
      <c r="B1301">
        <f>IF(SIGN('Signal Verification0'!AQ1301)=SIGN('Signal Verification1'!AQ1301),IF(COUNTIF(B1294:B1300,2)&gt;0,1,0),2)</f>
        <v>0</v>
      </c>
      <c r="C1301">
        <f>IF(AND(ABS('Signal Verification0'!AG1301)&gt;0,ABS('Signal Verification1'!AG1301)&gt;0),IF('Signal Verification0'!AG1301&gt;'Signal Verification1'!AG1301,IF(ABS('Signal Verification0'!AG1300)-ABS('Signal Verification1'!AG1301)&gt;Constants!$B$14,IF(AND(ABS(MAX('Signal Verification0'!AG1101:AG1301)-'Signal Verification0'!AG1301)&lt;Constants!$B$15,ABS(MIN('Signal Verification0'!AG1101:AG1301)-'Signal Verification0'!AG1301)&lt;Constants!$B$15),2,IF(D1301&gt;0,1,0)),IF(D1301&gt;0,1,0)),IF(ABS('Signal Verification1'!AG1300)-ABS('Signal Verification0'!AG1301)&gt;Constants!$B$14,IF(AND(ABS(MAX('Signal Verification1'!AG1101:AG1301)-'Signal Verification1'!AG1301)&lt;Constants!$B$15,ABS(MIN('Signal Verification1'!AG1101:AG1301)-'Signal Verification1'!AG1301)&lt;Constants!$B$15),2,IF(D1301&gt;0,1,0)),IF(D1301&gt;0,1,0))),IF(D1301&gt;0,1,0))</f>
        <v>0</v>
      </c>
      <c r="D1301">
        <f>IF(C1300=2,ROUND(5*1000/Constants!$B$11,0),IF(D1300&gt;0,D1300-1,0))</f>
        <v>0</v>
      </c>
      <c r="E1301">
        <f>IF(COUNTIF($D$3:D1301,2)&gt;(Constants!$B$16*(1000/150)),2,0)</f>
        <v>0</v>
      </c>
      <c r="F1301">
        <f t="shared" si="20"/>
        <v>0</v>
      </c>
      <c r="G1301">
        <f>IF(ABS('Signal Verification0'!AT1301-'Signal Verification1'!AT1301)&gt;Constants!$B$17,2,IF(H1301&gt;0,1,0))</f>
        <v>0</v>
      </c>
      <c r="H1301">
        <f>IF(G1300=2,ROUND(Constants!$B$18*(1000/150),0),IF(H1300&gt;0,H1300-1,0))</f>
        <v>0</v>
      </c>
    </row>
    <row r="1302" spans="1:8">
      <c r="A1302">
        <v>1299</v>
      </c>
      <c r="B1302">
        <f>IF(SIGN('Signal Verification0'!AQ1302)=SIGN('Signal Verification1'!AQ1302),IF(COUNTIF(B1295:B1301,2)&gt;0,1,0),2)</f>
        <v>0</v>
      </c>
      <c r="C1302">
        <f>IF(AND(ABS('Signal Verification0'!AG1302)&gt;0,ABS('Signal Verification1'!AG1302)&gt;0),IF('Signal Verification0'!AG1302&gt;'Signal Verification1'!AG1302,IF(ABS('Signal Verification0'!AG1301)-ABS('Signal Verification1'!AG1302)&gt;Constants!$B$14,IF(AND(ABS(MAX('Signal Verification0'!AG1102:AG1302)-'Signal Verification0'!AG1302)&lt;Constants!$B$15,ABS(MIN('Signal Verification0'!AG1102:AG1302)-'Signal Verification0'!AG1302)&lt;Constants!$B$15),2,IF(D1302&gt;0,1,0)),IF(D1302&gt;0,1,0)),IF(ABS('Signal Verification1'!AG1301)-ABS('Signal Verification0'!AG1302)&gt;Constants!$B$14,IF(AND(ABS(MAX('Signal Verification1'!AG1102:AG1302)-'Signal Verification1'!AG1302)&lt;Constants!$B$15,ABS(MIN('Signal Verification1'!AG1102:AG1302)-'Signal Verification1'!AG1302)&lt;Constants!$B$15),2,IF(D1302&gt;0,1,0)),IF(D1302&gt;0,1,0))),IF(D1302&gt;0,1,0))</f>
        <v>0</v>
      </c>
      <c r="D1302">
        <f>IF(C1301=2,ROUND(5*1000/Constants!$B$11,0),IF(D1301&gt;0,D1301-1,0))</f>
        <v>0</v>
      </c>
      <c r="E1302">
        <f>IF(COUNTIF($D$3:D1302,2)&gt;(Constants!$B$16*(1000/150)),2,0)</f>
        <v>0</v>
      </c>
      <c r="F1302">
        <f t="shared" si="20"/>
        <v>0</v>
      </c>
      <c r="G1302">
        <f>IF(ABS('Signal Verification0'!AT1302-'Signal Verification1'!AT1302)&gt;Constants!$B$17,2,IF(H1302&gt;0,1,0))</f>
        <v>0</v>
      </c>
      <c r="H1302">
        <f>IF(G1301=2,ROUND(Constants!$B$18*(1000/150),0),IF(H1301&gt;0,H1301-1,0))</f>
        <v>0</v>
      </c>
    </row>
    <row r="1303" spans="1:8">
      <c r="A1303">
        <v>1300</v>
      </c>
      <c r="B1303">
        <f>IF(SIGN('Signal Verification0'!AQ1303)=SIGN('Signal Verification1'!AQ1303),IF(COUNTIF(B1296:B1302,2)&gt;0,1,0),2)</f>
        <v>0</v>
      </c>
      <c r="C1303">
        <f>IF(AND(ABS('Signal Verification0'!AG1303)&gt;0,ABS('Signal Verification1'!AG1303)&gt;0),IF('Signal Verification0'!AG1303&gt;'Signal Verification1'!AG1303,IF(ABS('Signal Verification0'!AG1302)-ABS('Signal Verification1'!AG1303)&gt;Constants!$B$14,IF(AND(ABS(MAX('Signal Verification0'!AG1103:AG1303)-'Signal Verification0'!AG1303)&lt;Constants!$B$15,ABS(MIN('Signal Verification0'!AG1103:AG1303)-'Signal Verification0'!AG1303)&lt;Constants!$B$15),2,IF(D1303&gt;0,1,0)),IF(D1303&gt;0,1,0)),IF(ABS('Signal Verification1'!AG1302)-ABS('Signal Verification0'!AG1303)&gt;Constants!$B$14,IF(AND(ABS(MAX('Signal Verification1'!AG1103:AG1303)-'Signal Verification1'!AG1303)&lt;Constants!$B$15,ABS(MIN('Signal Verification1'!AG1103:AG1303)-'Signal Verification1'!AG1303)&lt;Constants!$B$15),2,IF(D1303&gt;0,1,0)),IF(D1303&gt;0,1,0))),IF(D1303&gt;0,1,0))</f>
        <v>0</v>
      </c>
      <c r="D1303">
        <f>IF(C1302=2,ROUND(5*1000/Constants!$B$11,0),IF(D1302&gt;0,D1302-1,0))</f>
        <v>0</v>
      </c>
      <c r="E1303">
        <f>IF(COUNTIF($D$3:D1303,2)&gt;(Constants!$B$16*(1000/150)),2,0)</f>
        <v>0</v>
      </c>
      <c r="F1303">
        <f t="shared" si="20"/>
        <v>0</v>
      </c>
      <c r="G1303">
        <f>IF(ABS('Signal Verification0'!AT1303-'Signal Verification1'!AT1303)&gt;Constants!$B$17,2,IF(H1303&gt;0,1,0))</f>
        <v>0</v>
      </c>
      <c r="H1303">
        <f>IF(G1302=2,ROUND(Constants!$B$18*(1000/150),0),IF(H1302&gt;0,H1302-1,0))</f>
        <v>0</v>
      </c>
    </row>
    <row r="1304" spans="1:8">
      <c r="A1304">
        <v>1301</v>
      </c>
      <c r="B1304">
        <f>IF(SIGN('Signal Verification0'!AQ1304)=SIGN('Signal Verification1'!AQ1304),IF(COUNTIF(B1297:B1303,2)&gt;0,1,0),2)</f>
        <v>0</v>
      </c>
      <c r="C1304">
        <f>IF(AND(ABS('Signal Verification0'!AG1304)&gt;0,ABS('Signal Verification1'!AG1304)&gt;0),IF('Signal Verification0'!AG1304&gt;'Signal Verification1'!AG1304,IF(ABS('Signal Verification0'!AG1303)-ABS('Signal Verification1'!AG1304)&gt;Constants!$B$14,IF(AND(ABS(MAX('Signal Verification0'!AG1104:AG1304)-'Signal Verification0'!AG1304)&lt;Constants!$B$15,ABS(MIN('Signal Verification0'!AG1104:AG1304)-'Signal Verification0'!AG1304)&lt;Constants!$B$15),2,IF(D1304&gt;0,1,0)),IF(D1304&gt;0,1,0)),IF(ABS('Signal Verification1'!AG1303)-ABS('Signal Verification0'!AG1304)&gt;Constants!$B$14,IF(AND(ABS(MAX('Signal Verification1'!AG1104:AG1304)-'Signal Verification1'!AG1304)&lt;Constants!$B$15,ABS(MIN('Signal Verification1'!AG1104:AG1304)-'Signal Verification1'!AG1304)&lt;Constants!$B$15),2,IF(D1304&gt;0,1,0)),IF(D1304&gt;0,1,0))),IF(D1304&gt;0,1,0))</f>
        <v>0</v>
      </c>
      <c r="D1304">
        <f>IF(C1303=2,ROUND(5*1000/Constants!$B$11,0),IF(D1303&gt;0,D1303-1,0))</f>
        <v>0</v>
      </c>
      <c r="E1304">
        <f>IF(COUNTIF($D$3:D1304,2)&gt;(Constants!$B$16*(1000/150)),2,0)</f>
        <v>0</v>
      </c>
      <c r="F1304">
        <f t="shared" si="20"/>
        <v>0</v>
      </c>
      <c r="G1304">
        <f>IF(ABS('Signal Verification0'!AT1304-'Signal Verification1'!AT1304)&gt;Constants!$B$17,2,IF(H1304&gt;0,1,0))</f>
        <v>0</v>
      </c>
      <c r="H1304">
        <f>IF(G1303=2,ROUND(Constants!$B$18*(1000/150),0),IF(H1303&gt;0,H1303-1,0))</f>
        <v>0</v>
      </c>
    </row>
    <row r="1305" spans="1:8">
      <c r="A1305">
        <v>1302</v>
      </c>
      <c r="B1305">
        <f>IF(SIGN('Signal Verification0'!AQ1305)=SIGN('Signal Verification1'!AQ1305),IF(COUNTIF(B1298:B1304,2)&gt;0,1,0),2)</f>
        <v>0</v>
      </c>
      <c r="C1305">
        <f>IF(AND(ABS('Signal Verification0'!AG1305)&gt;0,ABS('Signal Verification1'!AG1305)&gt;0),IF('Signal Verification0'!AG1305&gt;'Signal Verification1'!AG1305,IF(ABS('Signal Verification0'!AG1304)-ABS('Signal Verification1'!AG1305)&gt;Constants!$B$14,IF(AND(ABS(MAX('Signal Verification0'!AG1105:AG1305)-'Signal Verification0'!AG1305)&lt;Constants!$B$15,ABS(MIN('Signal Verification0'!AG1105:AG1305)-'Signal Verification0'!AG1305)&lt;Constants!$B$15),2,IF(D1305&gt;0,1,0)),IF(D1305&gt;0,1,0)),IF(ABS('Signal Verification1'!AG1304)-ABS('Signal Verification0'!AG1305)&gt;Constants!$B$14,IF(AND(ABS(MAX('Signal Verification1'!AG1105:AG1305)-'Signal Verification1'!AG1305)&lt;Constants!$B$15,ABS(MIN('Signal Verification1'!AG1105:AG1305)-'Signal Verification1'!AG1305)&lt;Constants!$B$15),2,IF(D1305&gt;0,1,0)),IF(D1305&gt;0,1,0))),IF(D1305&gt;0,1,0))</f>
        <v>0</v>
      </c>
      <c r="D1305">
        <f>IF(C1304=2,ROUND(5*1000/Constants!$B$11,0),IF(D1304&gt;0,D1304-1,0))</f>
        <v>0</v>
      </c>
      <c r="E1305">
        <f>IF(COUNTIF($D$3:D1305,2)&gt;(Constants!$B$16*(1000/150)),2,0)</f>
        <v>0</v>
      </c>
      <c r="F1305">
        <f t="shared" si="20"/>
        <v>0</v>
      </c>
      <c r="G1305">
        <f>IF(ABS('Signal Verification0'!AT1305-'Signal Verification1'!AT1305)&gt;Constants!$B$17,2,IF(H1305&gt;0,1,0))</f>
        <v>0</v>
      </c>
      <c r="H1305">
        <f>IF(G1304=2,ROUND(Constants!$B$18*(1000/150),0),IF(H1304&gt;0,H1304-1,0))</f>
        <v>0</v>
      </c>
    </row>
    <row r="1306" spans="1:8">
      <c r="A1306">
        <v>1303</v>
      </c>
      <c r="B1306">
        <f>IF(SIGN('Signal Verification0'!AQ1306)=SIGN('Signal Verification1'!AQ1306),IF(COUNTIF(B1299:B1305,2)&gt;0,1,0),2)</f>
        <v>0</v>
      </c>
      <c r="C1306">
        <f>IF(AND(ABS('Signal Verification0'!AG1306)&gt;0,ABS('Signal Verification1'!AG1306)&gt;0),IF('Signal Verification0'!AG1306&gt;'Signal Verification1'!AG1306,IF(ABS('Signal Verification0'!AG1305)-ABS('Signal Verification1'!AG1306)&gt;Constants!$B$14,IF(AND(ABS(MAX('Signal Verification0'!AG1106:AG1306)-'Signal Verification0'!AG1306)&lt;Constants!$B$15,ABS(MIN('Signal Verification0'!AG1106:AG1306)-'Signal Verification0'!AG1306)&lt;Constants!$B$15),2,IF(D1306&gt;0,1,0)),IF(D1306&gt;0,1,0)),IF(ABS('Signal Verification1'!AG1305)-ABS('Signal Verification0'!AG1306)&gt;Constants!$B$14,IF(AND(ABS(MAX('Signal Verification1'!AG1106:AG1306)-'Signal Verification1'!AG1306)&lt;Constants!$B$15,ABS(MIN('Signal Verification1'!AG1106:AG1306)-'Signal Verification1'!AG1306)&lt;Constants!$B$15),2,IF(D1306&gt;0,1,0)),IF(D1306&gt;0,1,0))),IF(D1306&gt;0,1,0))</f>
        <v>0</v>
      </c>
      <c r="D1306">
        <f>IF(C1305=2,ROUND(5*1000/Constants!$B$11,0),IF(D1305&gt;0,D1305-1,0))</f>
        <v>0</v>
      </c>
      <c r="E1306">
        <f>IF(COUNTIF($D$3:D1306,2)&gt;(Constants!$B$16*(1000/150)),2,0)</f>
        <v>0</v>
      </c>
      <c r="F1306">
        <f t="shared" si="20"/>
        <v>0</v>
      </c>
      <c r="G1306">
        <f>IF(ABS('Signal Verification0'!AT1306-'Signal Verification1'!AT1306)&gt;Constants!$B$17,2,IF(H1306&gt;0,1,0))</f>
        <v>0</v>
      </c>
      <c r="H1306">
        <f>IF(G1305=2,ROUND(Constants!$B$18*(1000/150),0),IF(H1305&gt;0,H1305-1,0))</f>
        <v>0</v>
      </c>
    </row>
    <row r="1307" spans="1:8">
      <c r="A1307">
        <v>1304</v>
      </c>
      <c r="B1307">
        <f>IF(SIGN('Signal Verification0'!AQ1307)=SIGN('Signal Verification1'!AQ1307),IF(COUNTIF(B1300:B1306,2)&gt;0,1,0),2)</f>
        <v>0</v>
      </c>
      <c r="C1307">
        <f>IF(AND(ABS('Signal Verification0'!AG1307)&gt;0,ABS('Signal Verification1'!AG1307)&gt;0),IF('Signal Verification0'!AG1307&gt;'Signal Verification1'!AG1307,IF(ABS('Signal Verification0'!AG1306)-ABS('Signal Verification1'!AG1307)&gt;Constants!$B$14,IF(AND(ABS(MAX('Signal Verification0'!AG1107:AG1307)-'Signal Verification0'!AG1307)&lt;Constants!$B$15,ABS(MIN('Signal Verification0'!AG1107:AG1307)-'Signal Verification0'!AG1307)&lt;Constants!$B$15),2,IF(D1307&gt;0,1,0)),IF(D1307&gt;0,1,0)),IF(ABS('Signal Verification1'!AG1306)-ABS('Signal Verification0'!AG1307)&gt;Constants!$B$14,IF(AND(ABS(MAX('Signal Verification1'!AG1107:AG1307)-'Signal Verification1'!AG1307)&lt;Constants!$B$15,ABS(MIN('Signal Verification1'!AG1107:AG1307)-'Signal Verification1'!AG1307)&lt;Constants!$B$15),2,IF(D1307&gt;0,1,0)),IF(D1307&gt;0,1,0))),IF(D1307&gt;0,1,0))</f>
        <v>0</v>
      </c>
      <c r="D1307">
        <f>IF(C1306=2,ROUND(5*1000/Constants!$B$11,0),IF(D1306&gt;0,D1306-1,0))</f>
        <v>0</v>
      </c>
      <c r="E1307">
        <f>IF(COUNTIF($D$3:D1307,2)&gt;(Constants!$B$16*(1000/150)),2,0)</f>
        <v>0</v>
      </c>
      <c r="F1307">
        <f t="shared" si="20"/>
        <v>0</v>
      </c>
      <c r="G1307">
        <f>IF(ABS('Signal Verification0'!AT1307-'Signal Verification1'!AT1307)&gt;Constants!$B$17,2,IF(H1307&gt;0,1,0))</f>
        <v>0</v>
      </c>
      <c r="H1307">
        <f>IF(G1306=2,ROUND(Constants!$B$18*(1000/150),0),IF(H1306&gt;0,H1306-1,0))</f>
        <v>0</v>
      </c>
    </row>
    <row r="1308" spans="1:8">
      <c r="A1308">
        <v>1305</v>
      </c>
      <c r="B1308">
        <f>IF(SIGN('Signal Verification0'!AQ1308)=SIGN('Signal Verification1'!AQ1308),IF(COUNTIF(B1301:B1307,2)&gt;0,1,0),2)</f>
        <v>0</v>
      </c>
      <c r="C1308">
        <f>IF(AND(ABS('Signal Verification0'!AG1308)&gt;0,ABS('Signal Verification1'!AG1308)&gt;0),IF('Signal Verification0'!AG1308&gt;'Signal Verification1'!AG1308,IF(ABS('Signal Verification0'!AG1307)-ABS('Signal Verification1'!AG1308)&gt;Constants!$B$14,IF(AND(ABS(MAX('Signal Verification0'!AG1108:AG1308)-'Signal Verification0'!AG1308)&lt;Constants!$B$15,ABS(MIN('Signal Verification0'!AG1108:AG1308)-'Signal Verification0'!AG1308)&lt;Constants!$B$15),2,IF(D1308&gt;0,1,0)),IF(D1308&gt;0,1,0)),IF(ABS('Signal Verification1'!AG1307)-ABS('Signal Verification0'!AG1308)&gt;Constants!$B$14,IF(AND(ABS(MAX('Signal Verification1'!AG1108:AG1308)-'Signal Verification1'!AG1308)&lt;Constants!$B$15,ABS(MIN('Signal Verification1'!AG1108:AG1308)-'Signal Verification1'!AG1308)&lt;Constants!$B$15),2,IF(D1308&gt;0,1,0)),IF(D1308&gt;0,1,0))),IF(D1308&gt;0,1,0))</f>
        <v>0</v>
      </c>
      <c r="D1308">
        <f>IF(C1307=2,ROUND(5*1000/Constants!$B$11,0),IF(D1307&gt;0,D1307-1,0))</f>
        <v>0</v>
      </c>
      <c r="E1308">
        <f>IF(COUNTIF($D$3:D1308,2)&gt;(Constants!$B$16*(1000/150)),2,0)</f>
        <v>0</v>
      </c>
      <c r="F1308">
        <f t="shared" si="20"/>
        <v>0</v>
      </c>
      <c r="G1308">
        <f>IF(ABS('Signal Verification0'!AT1308-'Signal Verification1'!AT1308)&gt;Constants!$B$17,2,IF(H1308&gt;0,1,0))</f>
        <v>0</v>
      </c>
      <c r="H1308">
        <f>IF(G1307=2,ROUND(Constants!$B$18*(1000/150),0),IF(H1307&gt;0,H1307-1,0))</f>
        <v>0</v>
      </c>
    </row>
    <row r="1309" spans="1:8">
      <c r="A1309">
        <v>1306</v>
      </c>
      <c r="B1309">
        <f>IF(SIGN('Signal Verification0'!AQ1309)=SIGN('Signal Verification1'!AQ1309),IF(COUNTIF(B1302:B1308,2)&gt;0,1,0),2)</f>
        <v>0</v>
      </c>
      <c r="C1309">
        <f>IF(AND(ABS('Signal Verification0'!AG1309)&gt;0,ABS('Signal Verification1'!AG1309)&gt;0),IF('Signal Verification0'!AG1309&gt;'Signal Verification1'!AG1309,IF(ABS('Signal Verification0'!AG1308)-ABS('Signal Verification1'!AG1309)&gt;Constants!$B$14,IF(AND(ABS(MAX('Signal Verification0'!AG1109:AG1309)-'Signal Verification0'!AG1309)&lt;Constants!$B$15,ABS(MIN('Signal Verification0'!AG1109:AG1309)-'Signal Verification0'!AG1309)&lt;Constants!$B$15),2,IF(D1309&gt;0,1,0)),IF(D1309&gt;0,1,0)),IF(ABS('Signal Verification1'!AG1308)-ABS('Signal Verification0'!AG1309)&gt;Constants!$B$14,IF(AND(ABS(MAX('Signal Verification1'!AG1109:AG1309)-'Signal Verification1'!AG1309)&lt;Constants!$B$15,ABS(MIN('Signal Verification1'!AG1109:AG1309)-'Signal Verification1'!AG1309)&lt;Constants!$B$15),2,IF(D1309&gt;0,1,0)),IF(D1309&gt;0,1,0))),IF(D1309&gt;0,1,0))</f>
        <v>0</v>
      </c>
      <c r="D1309">
        <f>IF(C1308=2,ROUND(5*1000/Constants!$B$11,0),IF(D1308&gt;0,D1308-1,0))</f>
        <v>0</v>
      </c>
      <c r="E1309">
        <f>IF(COUNTIF($D$3:D1309,2)&gt;(Constants!$B$16*(1000/150)),2,0)</f>
        <v>0</v>
      </c>
      <c r="F1309">
        <f t="shared" si="20"/>
        <v>0</v>
      </c>
      <c r="G1309">
        <f>IF(ABS('Signal Verification0'!AT1309-'Signal Verification1'!AT1309)&gt;Constants!$B$17,2,IF(H1309&gt;0,1,0))</f>
        <v>0</v>
      </c>
      <c r="H1309">
        <f>IF(G1308=2,ROUND(Constants!$B$18*(1000/150),0),IF(H1308&gt;0,H1308-1,0))</f>
        <v>0</v>
      </c>
    </row>
    <row r="1310" spans="1:8">
      <c r="A1310">
        <v>1307</v>
      </c>
      <c r="B1310">
        <f>IF(SIGN('Signal Verification0'!AQ1310)=SIGN('Signal Verification1'!AQ1310),IF(COUNTIF(B1303:B1309,2)&gt;0,1,0),2)</f>
        <v>0</v>
      </c>
      <c r="C1310">
        <f>IF(AND(ABS('Signal Verification0'!AG1310)&gt;0,ABS('Signal Verification1'!AG1310)&gt;0),IF('Signal Verification0'!AG1310&gt;'Signal Verification1'!AG1310,IF(ABS('Signal Verification0'!AG1309)-ABS('Signal Verification1'!AG1310)&gt;Constants!$B$14,IF(AND(ABS(MAX('Signal Verification0'!AG1110:AG1310)-'Signal Verification0'!AG1310)&lt;Constants!$B$15,ABS(MIN('Signal Verification0'!AG1110:AG1310)-'Signal Verification0'!AG1310)&lt;Constants!$B$15),2,IF(D1310&gt;0,1,0)),IF(D1310&gt;0,1,0)),IF(ABS('Signal Verification1'!AG1309)-ABS('Signal Verification0'!AG1310)&gt;Constants!$B$14,IF(AND(ABS(MAX('Signal Verification1'!AG1110:AG1310)-'Signal Verification1'!AG1310)&lt;Constants!$B$15,ABS(MIN('Signal Verification1'!AG1110:AG1310)-'Signal Verification1'!AG1310)&lt;Constants!$B$15),2,IF(D1310&gt;0,1,0)),IF(D1310&gt;0,1,0))),IF(D1310&gt;0,1,0))</f>
        <v>0</v>
      </c>
      <c r="D1310">
        <f>IF(C1309=2,ROUND(5*1000/Constants!$B$11,0),IF(D1309&gt;0,D1309-1,0))</f>
        <v>0</v>
      </c>
      <c r="E1310">
        <f>IF(COUNTIF($D$3:D1310,2)&gt;(Constants!$B$16*(1000/150)),2,0)</f>
        <v>0</v>
      </c>
      <c r="F1310">
        <f t="shared" si="20"/>
        <v>0</v>
      </c>
      <c r="G1310">
        <f>IF(ABS('Signal Verification0'!AT1310-'Signal Verification1'!AT1310)&gt;Constants!$B$17,2,IF(H1310&gt;0,1,0))</f>
        <v>0</v>
      </c>
      <c r="H1310">
        <f>IF(G1309=2,ROUND(Constants!$B$18*(1000/150),0),IF(H1309&gt;0,H1309-1,0))</f>
        <v>0</v>
      </c>
    </row>
    <row r="1311" spans="1:8">
      <c r="A1311">
        <v>1308</v>
      </c>
      <c r="B1311">
        <f>IF(SIGN('Signal Verification0'!AQ1311)=SIGN('Signal Verification1'!AQ1311),IF(COUNTIF(B1304:B1310,2)&gt;0,1,0),2)</f>
        <v>0</v>
      </c>
      <c r="C1311">
        <f>IF(AND(ABS('Signal Verification0'!AG1311)&gt;0,ABS('Signal Verification1'!AG1311)&gt;0),IF('Signal Verification0'!AG1311&gt;'Signal Verification1'!AG1311,IF(ABS('Signal Verification0'!AG1310)-ABS('Signal Verification1'!AG1311)&gt;Constants!$B$14,IF(AND(ABS(MAX('Signal Verification0'!AG1111:AG1311)-'Signal Verification0'!AG1311)&lt;Constants!$B$15,ABS(MIN('Signal Verification0'!AG1111:AG1311)-'Signal Verification0'!AG1311)&lt;Constants!$B$15),2,IF(D1311&gt;0,1,0)),IF(D1311&gt;0,1,0)),IF(ABS('Signal Verification1'!AG1310)-ABS('Signal Verification0'!AG1311)&gt;Constants!$B$14,IF(AND(ABS(MAX('Signal Verification1'!AG1111:AG1311)-'Signal Verification1'!AG1311)&lt;Constants!$B$15,ABS(MIN('Signal Verification1'!AG1111:AG1311)-'Signal Verification1'!AG1311)&lt;Constants!$B$15),2,IF(D1311&gt;0,1,0)),IF(D1311&gt;0,1,0))),IF(D1311&gt;0,1,0))</f>
        <v>0</v>
      </c>
      <c r="D1311">
        <f>IF(C1310=2,ROUND(5*1000/Constants!$B$11,0),IF(D1310&gt;0,D1310-1,0))</f>
        <v>0</v>
      </c>
      <c r="E1311">
        <f>IF(COUNTIF($D$3:D1311,2)&gt;(Constants!$B$16*(1000/150)),2,0)</f>
        <v>0</v>
      </c>
      <c r="F1311">
        <f t="shared" si="20"/>
        <v>0</v>
      </c>
      <c r="G1311">
        <f>IF(ABS('Signal Verification0'!AT1311-'Signal Verification1'!AT1311)&gt;Constants!$B$17,2,IF(H1311&gt;0,1,0))</f>
        <v>0</v>
      </c>
      <c r="H1311">
        <f>IF(G1310=2,ROUND(Constants!$B$18*(1000/150),0),IF(H1310&gt;0,H1310-1,0))</f>
        <v>0</v>
      </c>
    </row>
    <row r="1312" spans="1:8">
      <c r="A1312">
        <v>1309</v>
      </c>
      <c r="B1312">
        <f>IF(SIGN('Signal Verification0'!AQ1312)=SIGN('Signal Verification1'!AQ1312),IF(COUNTIF(B1305:B1311,2)&gt;0,1,0),2)</f>
        <v>0</v>
      </c>
      <c r="C1312">
        <f>IF(AND(ABS('Signal Verification0'!AG1312)&gt;0,ABS('Signal Verification1'!AG1312)&gt;0),IF('Signal Verification0'!AG1312&gt;'Signal Verification1'!AG1312,IF(ABS('Signal Verification0'!AG1311)-ABS('Signal Verification1'!AG1312)&gt;Constants!$B$14,IF(AND(ABS(MAX('Signal Verification0'!AG1112:AG1312)-'Signal Verification0'!AG1312)&lt;Constants!$B$15,ABS(MIN('Signal Verification0'!AG1112:AG1312)-'Signal Verification0'!AG1312)&lt;Constants!$B$15),2,IF(D1312&gt;0,1,0)),IF(D1312&gt;0,1,0)),IF(ABS('Signal Verification1'!AG1311)-ABS('Signal Verification0'!AG1312)&gt;Constants!$B$14,IF(AND(ABS(MAX('Signal Verification1'!AG1112:AG1312)-'Signal Verification1'!AG1312)&lt;Constants!$B$15,ABS(MIN('Signal Verification1'!AG1112:AG1312)-'Signal Verification1'!AG1312)&lt;Constants!$B$15),2,IF(D1312&gt;0,1,0)),IF(D1312&gt;0,1,0))),IF(D1312&gt;0,1,0))</f>
        <v>0</v>
      </c>
      <c r="D1312">
        <f>IF(C1311=2,ROUND(5*1000/Constants!$B$11,0),IF(D1311&gt;0,D1311-1,0))</f>
        <v>0</v>
      </c>
      <c r="E1312">
        <f>IF(COUNTIF($D$3:D1312,2)&gt;(Constants!$B$16*(1000/150)),2,0)</f>
        <v>0</v>
      </c>
      <c r="F1312">
        <f t="shared" si="20"/>
        <v>0</v>
      </c>
      <c r="G1312">
        <f>IF(ABS('Signal Verification0'!AT1312-'Signal Verification1'!AT1312)&gt;Constants!$B$17,2,IF(H1312&gt;0,1,0))</f>
        <v>0</v>
      </c>
      <c r="H1312">
        <f>IF(G1311=2,ROUND(Constants!$B$18*(1000/150),0),IF(H1311&gt;0,H1311-1,0))</f>
        <v>0</v>
      </c>
    </row>
    <row r="1313" spans="1:8">
      <c r="A1313">
        <v>1310</v>
      </c>
      <c r="B1313">
        <f>IF(SIGN('Signal Verification0'!AQ1313)=SIGN('Signal Verification1'!AQ1313),IF(COUNTIF(B1306:B1312,2)&gt;0,1,0),2)</f>
        <v>0</v>
      </c>
      <c r="C1313">
        <f>IF(AND(ABS('Signal Verification0'!AG1313)&gt;0,ABS('Signal Verification1'!AG1313)&gt;0),IF('Signal Verification0'!AG1313&gt;'Signal Verification1'!AG1313,IF(ABS('Signal Verification0'!AG1312)-ABS('Signal Verification1'!AG1313)&gt;Constants!$B$14,IF(AND(ABS(MAX('Signal Verification0'!AG1113:AG1313)-'Signal Verification0'!AG1313)&lt;Constants!$B$15,ABS(MIN('Signal Verification0'!AG1113:AG1313)-'Signal Verification0'!AG1313)&lt;Constants!$B$15),2,IF(D1313&gt;0,1,0)),IF(D1313&gt;0,1,0)),IF(ABS('Signal Verification1'!AG1312)-ABS('Signal Verification0'!AG1313)&gt;Constants!$B$14,IF(AND(ABS(MAX('Signal Verification1'!AG1113:AG1313)-'Signal Verification1'!AG1313)&lt;Constants!$B$15,ABS(MIN('Signal Verification1'!AG1113:AG1313)-'Signal Verification1'!AG1313)&lt;Constants!$B$15),2,IF(D1313&gt;0,1,0)),IF(D1313&gt;0,1,0))),IF(D1313&gt;0,1,0))</f>
        <v>0</v>
      </c>
      <c r="D1313">
        <f>IF(C1312=2,ROUND(5*1000/Constants!$B$11,0),IF(D1312&gt;0,D1312-1,0))</f>
        <v>0</v>
      </c>
      <c r="E1313">
        <f>IF(COUNTIF($D$3:D1313,2)&gt;(Constants!$B$16*(1000/150)),2,0)</f>
        <v>0</v>
      </c>
      <c r="F1313">
        <f t="shared" si="20"/>
        <v>0</v>
      </c>
      <c r="G1313">
        <f>IF(ABS('Signal Verification0'!AT1313-'Signal Verification1'!AT1313)&gt;Constants!$B$17,2,IF(H1313&gt;0,1,0))</f>
        <v>0</v>
      </c>
      <c r="H1313">
        <f>IF(G1312=2,ROUND(Constants!$B$18*(1000/150),0),IF(H1312&gt;0,H1312-1,0))</f>
        <v>0</v>
      </c>
    </row>
    <row r="1314" spans="1:8">
      <c r="A1314">
        <v>1311</v>
      </c>
      <c r="B1314">
        <f>IF(SIGN('Signal Verification0'!AQ1314)=SIGN('Signal Verification1'!AQ1314),IF(COUNTIF(B1307:B1313,2)&gt;0,1,0),2)</f>
        <v>0</v>
      </c>
      <c r="C1314">
        <f>IF(AND(ABS('Signal Verification0'!AG1314)&gt;0,ABS('Signal Verification1'!AG1314)&gt;0),IF('Signal Verification0'!AG1314&gt;'Signal Verification1'!AG1314,IF(ABS('Signal Verification0'!AG1313)-ABS('Signal Verification1'!AG1314)&gt;Constants!$B$14,IF(AND(ABS(MAX('Signal Verification0'!AG1114:AG1314)-'Signal Verification0'!AG1314)&lt;Constants!$B$15,ABS(MIN('Signal Verification0'!AG1114:AG1314)-'Signal Verification0'!AG1314)&lt;Constants!$B$15),2,IF(D1314&gt;0,1,0)),IF(D1314&gt;0,1,0)),IF(ABS('Signal Verification1'!AG1313)-ABS('Signal Verification0'!AG1314)&gt;Constants!$B$14,IF(AND(ABS(MAX('Signal Verification1'!AG1114:AG1314)-'Signal Verification1'!AG1314)&lt;Constants!$B$15,ABS(MIN('Signal Verification1'!AG1114:AG1314)-'Signal Verification1'!AG1314)&lt;Constants!$B$15),2,IF(D1314&gt;0,1,0)),IF(D1314&gt;0,1,0))),IF(D1314&gt;0,1,0))</f>
        <v>0</v>
      </c>
      <c r="D1314">
        <f>IF(C1313=2,ROUND(5*1000/Constants!$B$11,0),IF(D1313&gt;0,D1313-1,0))</f>
        <v>0</v>
      </c>
      <c r="E1314">
        <f>IF(COUNTIF($D$3:D1314,2)&gt;(Constants!$B$16*(1000/150)),2,0)</f>
        <v>0</v>
      </c>
      <c r="F1314">
        <f t="shared" si="20"/>
        <v>0</v>
      </c>
      <c r="G1314">
        <f>IF(ABS('Signal Verification0'!AT1314-'Signal Verification1'!AT1314)&gt;Constants!$B$17,2,IF(H1314&gt;0,1,0))</f>
        <v>0</v>
      </c>
      <c r="H1314">
        <f>IF(G1313=2,ROUND(Constants!$B$18*(1000/150),0),IF(H1313&gt;0,H1313-1,0))</f>
        <v>0</v>
      </c>
    </row>
    <row r="1315" spans="1:8">
      <c r="A1315">
        <v>1312</v>
      </c>
      <c r="B1315">
        <f>IF(SIGN('Signal Verification0'!AQ1315)=SIGN('Signal Verification1'!AQ1315),IF(COUNTIF(B1308:B1314,2)&gt;0,1,0),2)</f>
        <v>0</v>
      </c>
      <c r="C1315">
        <f>IF(AND(ABS('Signal Verification0'!AG1315)&gt;0,ABS('Signal Verification1'!AG1315)&gt;0),IF('Signal Verification0'!AG1315&gt;'Signal Verification1'!AG1315,IF(ABS('Signal Verification0'!AG1314)-ABS('Signal Verification1'!AG1315)&gt;Constants!$B$14,IF(AND(ABS(MAX('Signal Verification0'!AG1115:AG1315)-'Signal Verification0'!AG1315)&lt;Constants!$B$15,ABS(MIN('Signal Verification0'!AG1115:AG1315)-'Signal Verification0'!AG1315)&lt;Constants!$B$15),2,IF(D1315&gt;0,1,0)),IF(D1315&gt;0,1,0)),IF(ABS('Signal Verification1'!AG1314)-ABS('Signal Verification0'!AG1315)&gt;Constants!$B$14,IF(AND(ABS(MAX('Signal Verification1'!AG1115:AG1315)-'Signal Verification1'!AG1315)&lt;Constants!$B$15,ABS(MIN('Signal Verification1'!AG1115:AG1315)-'Signal Verification1'!AG1315)&lt;Constants!$B$15),2,IF(D1315&gt;0,1,0)),IF(D1315&gt;0,1,0))),IF(D1315&gt;0,1,0))</f>
        <v>0</v>
      </c>
      <c r="D1315">
        <f>IF(C1314=2,ROUND(5*1000/Constants!$B$11,0),IF(D1314&gt;0,D1314-1,0))</f>
        <v>0</v>
      </c>
      <c r="E1315">
        <f>IF(COUNTIF($D$3:D1315,2)&gt;(Constants!$B$16*(1000/150)),2,0)</f>
        <v>0</v>
      </c>
      <c r="F1315">
        <f t="shared" si="20"/>
        <v>0</v>
      </c>
      <c r="G1315">
        <f>IF(ABS('Signal Verification0'!AT1315-'Signal Verification1'!AT1315)&gt;Constants!$B$17,2,IF(H1315&gt;0,1,0))</f>
        <v>0</v>
      </c>
      <c r="H1315">
        <f>IF(G1314=2,ROUND(Constants!$B$18*(1000/150),0),IF(H1314&gt;0,H1314-1,0))</f>
        <v>0</v>
      </c>
    </row>
    <row r="1316" spans="1:8">
      <c r="A1316">
        <v>1313</v>
      </c>
      <c r="B1316">
        <f>IF(SIGN('Signal Verification0'!AQ1316)=SIGN('Signal Verification1'!AQ1316),IF(COUNTIF(B1309:B1315,2)&gt;0,1,0),2)</f>
        <v>0</v>
      </c>
      <c r="C1316">
        <f>IF(AND(ABS('Signal Verification0'!AG1316)&gt;0,ABS('Signal Verification1'!AG1316)&gt;0),IF('Signal Verification0'!AG1316&gt;'Signal Verification1'!AG1316,IF(ABS('Signal Verification0'!AG1315)-ABS('Signal Verification1'!AG1316)&gt;Constants!$B$14,IF(AND(ABS(MAX('Signal Verification0'!AG1116:AG1316)-'Signal Verification0'!AG1316)&lt;Constants!$B$15,ABS(MIN('Signal Verification0'!AG1116:AG1316)-'Signal Verification0'!AG1316)&lt;Constants!$B$15),2,IF(D1316&gt;0,1,0)),IF(D1316&gt;0,1,0)),IF(ABS('Signal Verification1'!AG1315)-ABS('Signal Verification0'!AG1316)&gt;Constants!$B$14,IF(AND(ABS(MAX('Signal Verification1'!AG1116:AG1316)-'Signal Verification1'!AG1316)&lt;Constants!$B$15,ABS(MIN('Signal Verification1'!AG1116:AG1316)-'Signal Verification1'!AG1316)&lt;Constants!$B$15),2,IF(D1316&gt;0,1,0)),IF(D1316&gt;0,1,0))),IF(D1316&gt;0,1,0))</f>
        <v>0</v>
      </c>
      <c r="D1316">
        <f>IF(C1315=2,ROUND(5*1000/Constants!$B$11,0),IF(D1315&gt;0,D1315-1,0))</f>
        <v>0</v>
      </c>
      <c r="E1316">
        <f>IF(COUNTIF($D$3:D1316,2)&gt;(Constants!$B$16*(1000/150)),2,0)</f>
        <v>0</v>
      </c>
      <c r="F1316">
        <f t="shared" si="20"/>
        <v>0</v>
      </c>
      <c r="G1316">
        <f>IF(ABS('Signal Verification0'!AT1316-'Signal Verification1'!AT1316)&gt;Constants!$B$17,2,IF(H1316&gt;0,1,0))</f>
        <v>0</v>
      </c>
      <c r="H1316">
        <f>IF(G1315=2,ROUND(Constants!$B$18*(1000/150),0),IF(H1315&gt;0,H1315-1,0))</f>
        <v>0</v>
      </c>
    </row>
    <row r="1317" spans="1:8">
      <c r="A1317">
        <v>1314</v>
      </c>
      <c r="B1317">
        <f>IF(SIGN('Signal Verification0'!AQ1317)=SIGN('Signal Verification1'!AQ1317),IF(COUNTIF(B1310:B1316,2)&gt;0,1,0),2)</f>
        <v>0</v>
      </c>
      <c r="C1317">
        <f>IF(AND(ABS('Signal Verification0'!AG1317)&gt;0,ABS('Signal Verification1'!AG1317)&gt;0),IF('Signal Verification0'!AG1317&gt;'Signal Verification1'!AG1317,IF(ABS('Signal Verification0'!AG1316)-ABS('Signal Verification1'!AG1317)&gt;Constants!$B$14,IF(AND(ABS(MAX('Signal Verification0'!AG1117:AG1317)-'Signal Verification0'!AG1317)&lt;Constants!$B$15,ABS(MIN('Signal Verification0'!AG1117:AG1317)-'Signal Verification0'!AG1317)&lt;Constants!$B$15),2,IF(D1317&gt;0,1,0)),IF(D1317&gt;0,1,0)),IF(ABS('Signal Verification1'!AG1316)-ABS('Signal Verification0'!AG1317)&gt;Constants!$B$14,IF(AND(ABS(MAX('Signal Verification1'!AG1117:AG1317)-'Signal Verification1'!AG1317)&lt;Constants!$B$15,ABS(MIN('Signal Verification1'!AG1117:AG1317)-'Signal Verification1'!AG1317)&lt;Constants!$B$15),2,IF(D1317&gt;0,1,0)),IF(D1317&gt;0,1,0))),IF(D1317&gt;0,1,0))</f>
        <v>0</v>
      </c>
      <c r="D1317">
        <f>IF(C1316=2,ROUND(5*1000/Constants!$B$11,0),IF(D1316&gt;0,D1316-1,0))</f>
        <v>0</v>
      </c>
      <c r="E1317">
        <f>IF(COUNTIF($D$3:D1317,2)&gt;(Constants!$B$16*(1000/150)),2,0)</f>
        <v>0</v>
      </c>
      <c r="F1317">
        <f t="shared" si="20"/>
        <v>0</v>
      </c>
      <c r="G1317">
        <f>IF(ABS('Signal Verification0'!AT1317-'Signal Verification1'!AT1317)&gt;Constants!$B$17,2,IF(H1317&gt;0,1,0))</f>
        <v>0</v>
      </c>
      <c r="H1317">
        <f>IF(G1316=2,ROUND(Constants!$B$18*(1000/150),0),IF(H1316&gt;0,H1316-1,0))</f>
        <v>0</v>
      </c>
    </row>
    <row r="1318" spans="1:8">
      <c r="A1318">
        <v>1315</v>
      </c>
      <c r="B1318">
        <f>IF(SIGN('Signal Verification0'!AQ1318)=SIGN('Signal Verification1'!AQ1318),IF(COUNTIF(B1311:B1317,2)&gt;0,1,0),2)</f>
        <v>0</v>
      </c>
      <c r="C1318">
        <f>IF(AND(ABS('Signal Verification0'!AG1318)&gt;0,ABS('Signal Verification1'!AG1318)&gt;0),IF('Signal Verification0'!AG1318&gt;'Signal Verification1'!AG1318,IF(ABS('Signal Verification0'!AG1317)-ABS('Signal Verification1'!AG1318)&gt;Constants!$B$14,IF(AND(ABS(MAX('Signal Verification0'!AG1118:AG1318)-'Signal Verification0'!AG1318)&lt;Constants!$B$15,ABS(MIN('Signal Verification0'!AG1118:AG1318)-'Signal Verification0'!AG1318)&lt;Constants!$B$15),2,IF(D1318&gt;0,1,0)),IF(D1318&gt;0,1,0)),IF(ABS('Signal Verification1'!AG1317)-ABS('Signal Verification0'!AG1318)&gt;Constants!$B$14,IF(AND(ABS(MAX('Signal Verification1'!AG1118:AG1318)-'Signal Verification1'!AG1318)&lt;Constants!$B$15,ABS(MIN('Signal Verification1'!AG1118:AG1318)-'Signal Verification1'!AG1318)&lt;Constants!$B$15),2,IF(D1318&gt;0,1,0)),IF(D1318&gt;0,1,0))),IF(D1318&gt;0,1,0))</f>
        <v>0</v>
      </c>
      <c r="D1318">
        <f>IF(C1317=2,ROUND(5*1000/Constants!$B$11,0),IF(D1317&gt;0,D1317-1,0))</f>
        <v>0</v>
      </c>
      <c r="E1318">
        <f>IF(COUNTIF($D$3:D1318,2)&gt;(Constants!$B$16*(1000/150)),2,0)</f>
        <v>0</v>
      </c>
      <c r="F1318">
        <f t="shared" si="20"/>
        <v>0</v>
      </c>
      <c r="G1318">
        <f>IF(ABS('Signal Verification0'!AT1318-'Signal Verification1'!AT1318)&gt;Constants!$B$17,2,IF(H1318&gt;0,1,0))</f>
        <v>0</v>
      </c>
      <c r="H1318">
        <f>IF(G1317=2,ROUND(Constants!$B$18*(1000/150),0),IF(H1317&gt;0,H1317-1,0))</f>
        <v>0</v>
      </c>
    </row>
    <row r="1319" spans="1:8">
      <c r="A1319">
        <v>1316</v>
      </c>
      <c r="B1319">
        <f>IF(SIGN('Signal Verification0'!AQ1319)=SIGN('Signal Verification1'!AQ1319),IF(COUNTIF(B1312:B1318,2)&gt;0,1,0),2)</f>
        <v>0</v>
      </c>
      <c r="C1319">
        <f>IF(AND(ABS('Signal Verification0'!AG1319)&gt;0,ABS('Signal Verification1'!AG1319)&gt;0),IF('Signal Verification0'!AG1319&gt;'Signal Verification1'!AG1319,IF(ABS('Signal Verification0'!AG1318)-ABS('Signal Verification1'!AG1319)&gt;Constants!$B$14,IF(AND(ABS(MAX('Signal Verification0'!AG1119:AG1319)-'Signal Verification0'!AG1319)&lt;Constants!$B$15,ABS(MIN('Signal Verification0'!AG1119:AG1319)-'Signal Verification0'!AG1319)&lt;Constants!$B$15),2,IF(D1319&gt;0,1,0)),IF(D1319&gt;0,1,0)),IF(ABS('Signal Verification1'!AG1318)-ABS('Signal Verification0'!AG1319)&gt;Constants!$B$14,IF(AND(ABS(MAX('Signal Verification1'!AG1119:AG1319)-'Signal Verification1'!AG1319)&lt;Constants!$B$15,ABS(MIN('Signal Verification1'!AG1119:AG1319)-'Signal Verification1'!AG1319)&lt;Constants!$B$15),2,IF(D1319&gt;0,1,0)),IF(D1319&gt;0,1,0))),IF(D1319&gt;0,1,0))</f>
        <v>0</v>
      </c>
      <c r="D1319">
        <f>IF(C1318=2,ROUND(5*1000/Constants!$B$11,0),IF(D1318&gt;0,D1318-1,0))</f>
        <v>0</v>
      </c>
      <c r="E1319">
        <f>IF(COUNTIF($D$3:D1319,2)&gt;(Constants!$B$16*(1000/150)),2,0)</f>
        <v>0</v>
      </c>
      <c r="F1319">
        <f t="shared" si="20"/>
        <v>0</v>
      </c>
      <c r="G1319">
        <f>IF(ABS('Signal Verification0'!AT1319-'Signal Verification1'!AT1319)&gt;Constants!$B$17,2,IF(H1319&gt;0,1,0))</f>
        <v>0</v>
      </c>
      <c r="H1319">
        <f>IF(G1318=2,ROUND(Constants!$B$18*(1000/150),0),IF(H1318&gt;0,H1318-1,0))</f>
        <v>0</v>
      </c>
    </row>
    <row r="1320" spans="1:8">
      <c r="A1320">
        <v>1317</v>
      </c>
      <c r="B1320">
        <f>IF(SIGN('Signal Verification0'!AQ1320)=SIGN('Signal Verification1'!AQ1320),IF(COUNTIF(B1313:B1319,2)&gt;0,1,0),2)</f>
        <v>0</v>
      </c>
      <c r="C1320">
        <f>IF(AND(ABS('Signal Verification0'!AG1320)&gt;0,ABS('Signal Verification1'!AG1320)&gt;0),IF('Signal Verification0'!AG1320&gt;'Signal Verification1'!AG1320,IF(ABS('Signal Verification0'!AG1319)-ABS('Signal Verification1'!AG1320)&gt;Constants!$B$14,IF(AND(ABS(MAX('Signal Verification0'!AG1120:AG1320)-'Signal Verification0'!AG1320)&lt;Constants!$B$15,ABS(MIN('Signal Verification0'!AG1120:AG1320)-'Signal Verification0'!AG1320)&lt;Constants!$B$15),2,IF(D1320&gt;0,1,0)),IF(D1320&gt;0,1,0)),IF(ABS('Signal Verification1'!AG1319)-ABS('Signal Verification0'!AG1320)&gt;Constants!$B$14,IF(AND(ABS(MAX('Signal Verification1'!AG1120:AG1320)-'Signal Verification1'!AG1320)&lt;Constants!$B$15,ABS(MIN('Signal Verification1'!AG1120:AG1320)-'Signal Verification1'!AG1320)&lt;Constants!$B$15),2,IF(D1320&gt;0,1,0)),IF(D1320&gt;0,1,0))),IF(D1320&gt;0,1,0))</f>
        <v>0</v>
      </c>
      <c r="D1320">
        <f>IF(C1319=2,ROUND(5*1000/Constants!$B$11,0),IF(D1319&gt;0,D1319-1,0))</f>
        <v>0</v>
      </c>
      <c r="E1320">
        <f>IF(COUNTIF($D$3:D1320,2)&gt;(Constants!$B$16*(1000/150)),2,0)</f>
        <v>0</v>
      </c>
      <c r="F1320">
        <f t="shared" si="20"/>
        <v>0</v>
      </c>
      <c r="G1320">
        <f>IF(ABS('Signal Verification0'!AT1320-'Signal Verification1'!AT1320)&gt;Constants!$B$17,2,IF(H1320&gt;0,1,0))</f>
        <v>0</v>
      </c>
      <c r="H1320">
        <f>IF(G1319=2,ROUND(Constants!$B$18*(1000/150),0),IF(H1319&gt;0,H1319-1,0))</f>
        <v>0</v>
      </c>
    </row>
    <row r="1321" spans="1:8">
      <c r="A1321">
        <v>1318</v>
      </c>
      <c r="B1321">
        <f>IF(SIGN('Signal Verification0'!AQ1321)=SIGN('Signal Verification1'!AQ1321),IF(COUNTIF(B1314:B1320,2)&gt;0,1,0),2)</f>
        <v>0</v>
      </c>
      <c r="C1321">
        <f>IF(AND(ABS('Signal Verification0'!AG1321)&gt;0,ABS('Signal Verification1'!AG1321)&gt;0),IF('Signal Verification0'!AG1321&gt;'Signal Verification1'!AG1321,IF(ABS('Signal Verification0'!AG1320)-ABS('Signal Verification1'!AG1321)&gt;Constants!$B$14,IF(AND(ABS(MAX('Signal Verification0'!AG1121:AG1321)-'Signal Verification0'!AG1321)&lt;Constants!$B$15,ABS(MIN('Signal Verification0'!AG1121:AG1321)-'Signal Verification0'!AG1321)&lt;Constants!$B$15),2,IF(D1321&gt;0,1,0)),IF(D1321&gt;0,1,0)),IF(ABS('Signal Verification1'!AG1320)-ABS('Signal Verification0'!AG1321)&gt;Constants!$B$14,IF(AND(ABS(MAX('Signal Verification1'!AG1121:AG1321)-'Signal Verification1'!AG1321)&lt;Constants!$B$15,ABS(MIN('Signal Verification1'!AG1121:AG1321)-'Signal Verification1'!AG1321)&lt;Constants!$B$15),2,IF(D1321&gt;0,1,0)),IF(D1321&gt;0,1,0))),IF(D1321&gt;0,1,0))</f>
        <v>0</v>
      </c>
      <c r="D1321">
        <f>IF(C1320=2,ROUND(5*1000/Constants!$B$11,0),IF(D1320&gt;0,D1320-1,0))</f>
        <v>0</v>
      </c>
      <c r="E1321">
        <f>IF(COUNTIF($D$3:D1321,2)&gt;(Constants!$B$16*(1000/150)),2,0)</f>
        <v>0</v>
      </c>
      <c r="F1321">
        <f t="shared" si="20"/>
        <v>0</v>
      </c>
      <c r="G1321">
        <f>IF(ABS('Signal Verification0'!AT1321-'Signal Verification1'!AT1321)&gt;Constants!$B$17,2,IF(H1321&gt;0,1,0))</f>
        <v>0</v>
      </c>
      <c r="H1321">
        <f>IF(G1320=2,ROUND(Constants!$B$18*(1000/150),0),IF(H1320&gt;0,H1320-1,0))</f>
        <v>0</v>
      </c>
    </row>
    <row r="1322" spans="1:8">
      <c r="A1322">
        <v>1319</v>
      </c>
      <c r="B1322">
        <f>IF(SIGN('Signal Verification0'!AQ1322)=SIGN('Signal Verification1'!AQ1322),IF(COUNTIF(B1315:B1321,2)&gt;0,1,0),2)</f>
        <v>0</v>
      </c>
      <c r="C1322">
        <f>IF(AND(ABS('Signal Verification0'!AG1322)&gt;0,ABS('Signal Verification1'!AG1322)&gt;0),IF('Signal Verification0'!AG1322&gt;'Signal Verification1'!AG1322,IF(ABS('Signal Verification0'!AG1321)-ABS('Signal Verification1'!AG1322)&gt;Constants!$B$14,IF(AND(ABS(MAX('Signal Verification0'!AG1122:AG1322)-'Signal Verification0'!AG1322)&lt;Constants!$B$15,ABS(MIN('Signal Verification0'!AG1122:AG1322)-'Signal Verification0'!AG1322)&lt;Constants!$B$15),2,IF(D1322&gt;0,1,0)),IF(D1322&gt;0,1,0)),IF(ABS('Signal Verification1'!AG1321)-ABS('Signal Verification0'!AG1322)&gt;Constants!$B$14,IF(AND(ABS(MAX('Signal Verification1'!AG1122:AG1322)-'Signal Verification1'!AG1322)&lt;Constants!$B$15,ABS(MIN('Signal Verification1'!AG1122:AG1322)-'Signal Verification1'!AG1322)&lt;Constants!$B$15),2,IF(D1322&gt;0,1,0)),IF(D1322&gt;0,1,0))),IF(D1322&gt;0,1,0))</f>
        <v>0</v>
      </c>
      <c r="D1322">
        <f>IF(C1321=2,ROUND(5*1000/Constants!$B$11,0),IF(D1321&gt;0,D1321-1,0))</f>
        <v>0</v>
      </c>
      <c r="E1322">
        <f>IF(COUNTIF($D$3:D1322,2)&gt;(Constants!$B$16*(1000/150)),2,0)</f>
        <v>0</v>
      </c>
      <c r="F1322">
        <f t="shared" si="20"/>
        <v>0</v>
      </c>
      <c r="G1322">
        <f>IF(ABS('Signal Verification0'!AT1322-'Signal Verification1'!AT1322)&gt;Constants!$B$17,2,IF(H1322&gt;0,1,0))</f>
        <v>0</v>
      </c>
      <c r="H1322">
        <f>IF(G1321=2,ROUND(Constants!$B$18*(1000/150),0),IF(H1321&gt;0,H1321-1,0))</f>
        <v>0</v>
      </c>
    </row>
    <row r="1323" spans="1:8">
      <c r="A1323">
        <v>1320</v>
      </c>
      <c r="B1323">
        <f>IF(SIGN('Signal Verification0'!AQ1323)=SIGN('Signal Verification1'!AQ1323),IF(COUNTIF(B1316:B1322,2)&gt;0,1,0),2)</f>
        <v>0</v>
      </c>
      <c r="C1323">
        <f>IF(AND(ABS('Signal Verification0'!AG1323)&gt;0,ABS('Signal Verification1'!AG1323)&gt;0),IF('Signal Verification0'!AG1323&gt;'Signal Verification1'!AG1323,IF(ABS('Signal Verification0'!AG1322)-ABS('Signal Verification1'!AG1323)&gt;Constants!$B$14,IF(AND(ABS(MAX('Signal Verification0'!AG1123:AG1323)-'Signal Verification0'!AG1323)&lt;Constants!$B$15,ABS(MIN('Signal Verification0'!AG1123:AG1323)-'Signal Verification0'!AG1323)&lt;Constants!$B$15),2,IF(D1323&gt;0,1,0)),IF(D1323&gt;0,1,0)),IF(ABS('Signal Verification1'!AG1322)-ABS('Signal Verification0'!AG1323)&gt;Constants!$B$14,IF(AND(ABS(MAX('Signal Verification1'!AG1123:AG1323)-'Signal Verification1'!AG1323)&lt;Constants!$B$15,ABS(MIN('Signal Verification1'!AG1123:AG1323)-'Signal Verification1'!AG1323)&lt;Constants!$B$15),2,IF(D1323&gt;0,1,0)),IF(D1323&gt;0,1,0))),IF(D1323&gt;0,1,0))</f>
        <v>0</v>
      </c>
      <c r="D1323">
        <f>IF(C1322=2,ROUND(5*1000/Constants!$B$11,0),IF(D1322&gt;0,D1322-1,0))</f>
        <v>0</v>
      </c>
      <c r="E1323">
        <f>IF(COUNTIF($D$3:D1323,2)&gt;(Constants!$B$16*(1000/150)),2,0)</f>
        <v>0</v>
      </c>
      <c r="F1323">
        <f t="shared" si="20"/>
        <v>0</v>
      </c>
      <c r="G1323">
        <f>IF(ABS('Signal Verification0'!AT1323-'Signal Verification1'!AT1323)&gt;Constants!$B$17,2,IF(H1323&gt;0,1,0))</f>
        <v>0</v>
      </c>
      <c r="H1323">
        <f>IF(G1322=2,ROUND(Constants!$B$18*(1000/150),0),IF(H1322&gt;0,H1322-1,0))</f>
        <v>0</v>
      </c>
    </row>
    <row r="1324" spans="1:8">
      <c r="A1324">
        <v>1321</v>
      </c>
      <c r="B1324">
        <f>IF(SIGN('Signal Verification0'!AQ1324)=SIGN('Signal Verification1'!AQ1324),IF(COUNTIF(B1317:B1323,2)&gt;0,1,0),2)</f>
        <v>0</v>
      </c>
      <c r="C1324">
        <f>IF(AND(ABS('Signal Verification0'!AG1324)&gt;0,ABS('Signal Verification1'!AG1324)&gt;0),IF('Signal Verification0'!AG1324&gt;'Signal Verification1'!AG1324,IF(ABS('Signal Verification0'!AG1323)-ABS('Signal Verification1'!AG1324)&gt;Constants!$B$14,IF(AND(ABS(MAX('Signal Verification0'!AG1124:AG1324)-'Signal Verification0'!AG1324)&lt;Constants!$B$15,ABS(MIN('Signal Verification0'!AG1124:AG1324)-'Signal Verification0'!AG1324)&lt;Constants!$B$15),2,IF(D1324&gt;0,1,0)),IF(D1324&gt;0,1,0)),IF(ABS('Signal Verification1'!AG1323)-ABS('Signal Verification0'!AG1324)&gt;Constants!$B$14,IF(AND(ABS(MAX('Signal Verification1'!AG1124:AG1324)-'Signal Verification1'!AG1324)&lt;Constants!$B$15,ABS(MIN('Signal Verification1'!AG1124:AG1324)-'Signal Verification1'!AG1324)&lt;Constants!$B$15),2,IF(D1324&gt;0,1,0)),IF(D1324&gt;0,1,0))),IF(D1324&gt;0,1,0))</f>
        <v>0</v>
      </c>
      <c r="D1324">
        <f>IF(C1323=2,ROUND(5*1000/Constants!$B$11,0),IF(D1323&gt;0,D1323-1,0))</f>
        <v>0</v>
      </c>
      <c r="E1324">
        <f>IF(COUNTIF($D$3:D1324,2)&gt;(Constants!$B$16*(1000/150)),2,0)</f>
        <v>0</v>
      </c>
      <c r="F1324">
        <f t="shared" si="20"/>
        <v>0</v>
      </c>
      <c r="G1324">
        <f>IF(ABS('Signal Verification0'!AT1324-'Signal Verification1'!AT1324)&gt;Constants!$B$17,2,IF(H1324&gt;0,1,0))</f>
        <v>0</v>
      </c>
      <c r="H1324">
        <f>IF(G1323=2,ROUND(Constants!$B$18*(1000/150),0),IF(H1323&gt;0,H1323-1,0))</f>
        <v>0</v>
      </c>
    </row>
    <row r="1325" spans="1:8">
      <c r="A1325">
        <v>1322</v>
      </c>
      <c r="B1325">
        <f>IF(SIGN('Signal Verification0'!AQ1325)=SIGN('Signal Verification1'!AQ1325),IF(COUNTIF(B1318:B1324,2)&gt;0,1,0),2)</f>
        <v>0</v>
      </c>
      <c r="C1325">
        <f>IF(AND(ABS('Signal Verification0'!AG1325)&gt;0,ABS('Signal Verification1'!AG1325)&gt;0),IF('Signal Verification0'!AG1325&gt;'Signal Verification1'!AG1325,IF(ABS('Signal Verification0'!AG1324)-ABS('Signal Verification1'!AG1325)&gt;Constants!$B$14,IF(AND(ABS(MAX('Signal Verification0'!AG1125:AG1325)-'Signal Verification0'!AG1325)&lt;Constants!$B$15,ABS(MIN('Signal Verification0'!AG1125:AG1325)-'Signal Verification0'!AG1325)&lt;Constants!$B$15),2,IF(D1325&gt;0,1,0)),IF(D1325&gt;0,1,0)),IF(ABS('Signal Verification1'!AG1324)-ABS('Signal Verification0'!AG1325)&gt;Constants!$B$14,IF(AND(ABS(MAX('Signal Verification1'!AG1125:AG1325)-'Signal Verification1'!AG1325)&lt;Constants!$B$15,ABS(MIN('Signal Verification1'!AG1125:AG1325)-'Signal Verification1'!AG1325)&lt;Constants!$B$15),2,IF(D1325&gt;0,1,0)),IF(D1325&gt;0,1,0))),IF(D1325&gt;0,1,0))</f>
        <v>0</v>
      </c>
      <c r="D1325">
        <f>IF(C1324=2,ROUND(5*1000/Constants!$B$11,0),IF(D1324&gt;0,D1324-1,0))</f>
        <v>0</v>
      </c>
      <c r="E1325">
        <f>IF(COUNTIF($D$3:D1325,2)&gt;(Constants!$B$16*(1000/150)),2,0)</f>
        <v>0</v>
      </c>
      <c r="F1325">
        <f t="shared" si="20"/>
        <v>0</v>
      </c>
      <c r="G1325">
        <f>IF(ABS('Signal Verification0'!AT1325-'Signal Verification1'!AT1325)&gt;Constants!$B$17,2,IF(H1325&gt;0,1,0))</f>
        <v>0</v>
      </c>
      <c r="H1325">
        <f>IF(G1324=2,ROUND(Constants!$B$18*(1000/150),0),IF(H1324&gt;0,H1324-1,0))</f>
        <v>0</v>
      </c>
    </row>
    <row r="1326" spans="1:8">
      <c r="A1326">
        <v>1323</v>
      </c>
      <c r="B1326">
        <f>IF(SIGN('Signal Verification0'!AQ1326)=SIGN('Signal Verification1'!AQ1326),IF(COUNTIF(B1319:B1325,2)&gt;0,1,0),2)</f>
        <v>0</v>
      </c>
      <c r="C1326">
        <f>IF(AND(ABS('Signal Verification0'!AG1326)&gt;0,ABS('Signal Verification1'!AG1326)&gt;0),IF('Signal Verification0'!AG1326&gt;'Signal Verification1'!AG1326,IF(ABS('Signal Verification0'!AG1325)-ABS('Signal Verification1'!AG1326)&gt;Constants!$B$14,IF(AND(ABS(MAX('Signal Verification0'!AG1126:AG1326)-'Signal Verification0'!AG1326)&lt;Constants!$B$15,ABS(MIN('Signal Verification0'!AG1126:AG1326)-'Signal Verification0'!AG1326)&lt;Constants!$B$15),2,IF(D1326&gt;0,1,0)),IF(D1326&gt;0,1,0)),IF(ABS('Signal Verification1'!AG1325)-ABS('Signal Verification0'!AG1326)&gt;Constants!$B$14,IF(AND(ABS(MAX('Signal Verification1'!AG1126:AG1326)-'Signal Verification1'!AG1326)&lt;Constants!$B$15,ABS(MIN('Signal Verification1'!AG1126:AG1326)-'Signal Verification1'!AG1326)&lt;Constants!$B$15),2,IF(D1326&gt;0,1,0)),IF(D1326&gt;0,1,0))),IF(D1326&gt;0,1,0))</f>
        <v>0</v>
      </c>
      <c r="D1326">
        <f>IF(C1325=2,ROUND(5*1000/Constants!$B$11,0),IF(D1325&gt;0,D1325-1,0))</f>
        <v>0</v>
      </c>
      <c r="E1326">
        <f>IF(COUNTIF($D$3:D1326,2)&gt;(Constants!$B$16*(1000/150)),2,0)</f>
        <v>0</v>
      </c>
      <c r="F1326">
        <f t="shared" si="20"/>
        <v>0</v>
      </c>
      <c r="G1326">
        <f>IF(ABS('Signal Verification0'!AT1326-'Signal Verification1'!AT1326)&gt;Constants!$B$17,2,IF(H1326&gt;0,1,0))</f>
        <v>0</v>
      </c>
      <c r="H1326">
        <f>IF(G1325=2,ROUND(Constants!$B$18*(1000/150),0),IF(H1325&gt;0,H1325-1,0))</f>
        <v>0</v>
      </c>
    </row>
    <row r="1327" spans="1:8">
      <c r="A1327">
        <v>1324</v>
      </c>
      <c r="B1327">
        <f>IF(SIGN('Signal Verification0'!AQ1327)=SIGN('Signal Verification1'!AQ1327),IF(COUNTIF(B1320:B1326,2)&gt;0,1,0),2)</f>
        <v>0</v>
      </c>
      <c r="C1327">
        <f>IF(AND(ABS('Signal Verification0'!AG1327)&gt;0,ABS('Signal Verification1'!AG1327)&gt;0),IF('Signal Verification0'!AG1327&gt;'Signal Verification1'!AG1327,IF(ABS('Signal Verification0'!AG1326)-ABS('Signal Verification1'!AG1327)&gt;Constants!$B$14,IF(AND(ABS(MAX('Signal Verification0'!AG1127:AG1327)-'Signal Verification0'!AG1327)&lt;Constants!$B$15,ABS(MIN('Signal Verification0'!AG1127:AG1327)-'Signal Verification0'!AG1327)&lt;Constants!$B$15),2,IF(D1327&gt;0,1,0)),IF(D1327&gt;0,1,0)),IF(ABS('Signal Verification1'!AG1326)-ABS('Signal Verification0'!AG1327)&gt;Constants!$B$14,IF(AND(ABS(MAX('Signal Verification1'!AG1127:AG1327)-'Signal Verification1'!AG1327)&lt;Constants!$B$15,ABS(MIN('Signal Verification1'!AG1127:AG1327)-'Signal Verification1'!AG1327)&lt;Constants!$B$15),2,IF(D1327&gt;0,1,0)),IF(D1327&gt;0,1,0))),IF(D1327&gt;0,1,0))</f>
        <v>0</v>
      </c>
      <c r="D1327">
        <f>IF(C1326=2,ROUND(5*1000/Constants!$B$11,0),IF(D1326&gt;0,D1326-1,0))</f>
        <v>0</v>
      </c>
      <c r="E1327">
        <f>IF(COUNTIF($D$3:D1327,2)&gt;(Constants!$B$16*(1000/150)),2,0)</f>
        <v>0</v>
      </c>
      <c r="F1327">
        <f t="shared" si="20"/>
        <v>0</v>
      </c>
      <c r="G1327">
        <f>IF(ABS('Signal Verification0'!AT1327-'Signal Verification1'!AT1327)&gt;Constants!$B$17,2,IF(H1327&gt;0,1,0))</f>
        <v>0</v>
      </c>
      <c r="H1327">
        <f>IF(G1326=2,ROUND(Constants!$B$18*(1000/150),0),IF(H1326&gt;0,H1326-1,0))</f>
        <v>0</v>
      </c>
    </row>
    <row r="1328" spans="1:8">
      <c r="A1328">
        <v>1325</v>
      </c>
      <c r="B1328">
        <f>IF(SIGN('Signal Verification0'!AQ1328)=SIGN('Signal Verification1'!AQ1328),IF(COUNTIF(B1321:B1327,2)&gt;0,1,0),2)</f>
        <v>0</v>
      </c>
      <c r="C1328">
        <f>IF(AND(ABS('Signal Verification0'!AG1328)&gt;0,ABS('Signal Verification1'!AG1328)&gt;0),IF('Signal Verification0'!AG1328&gt;'Signal Verification1'!AG1328,IF(ABS('Signal Verification0'!AG1327)-ABS('Signal Verification1'!AG1328)&gt;Constants!$B$14,IF(AND(ABS(MAX('Signal Verification0'!AG1128:AG1328)-'Signal Verification0'!AG1328)&lt;Constants!$B$15,ABS(MIN('Signal Verification0'!AG1128:AG1328)-'Signal Verification0'!AG1328)&lt;Constants!$B$15),2,IF(D1328&gt;0,1,0)),IF(D1328&gt;0,1,0)),IF(ABS('Signal Verification1'!AG1327)-ABS('Signal Verification0'!AG1328)&gt;Constants!$B$14,IF(AND(ABS(MAX('Signal Verification1'!AG1128:AG1328)-'Signal Verification1'!AG1328)&lt;Constants!$B$15,ABS(MIN('Signal Verification1'!AG1128:AG1328)-'Signal Verification1'!AG1328)&lt;Constants!$B$15),2,IF(D1328&gt;0,1,0)),IF(D1328&gt;0,1,0))),IF(D1328&gt;0,1,0))</f>
        <v>0</v>
      </c>
      <c r="D1328">
        <f>IF(C1327=2,ROUND(5*1000/Constants!$B$11,0),IF(D1327&gt;0,D1327-1,0))</f>
        <v>0</v>
      </c>
      <c r="E1328">
        <f>IF(COUNTIF($D$3:D1328,2)&gt;(Constants!$B$16*(1000/150)),2,0)</f>
        <v>0</v>
      </c>
      <c r="F1328">
        <f t="shared" si="20"/>
        <v>0</v>
      </c>
      <c r="G1328">
        <f>IF(ABS('Signal Verification0'!AT1328-'Signal Verification1'!AT1328)&gt;Constants!$B$17,2,IF(H1328&gt;0,1,0))</f>
        <v>0</v>
      </c>
      <c r="H1328">
        <f>IF(G1327=2,ROUND(Constants!$B$18*(1000/150),0),IF(H1327&gt;0,H1327-1,0))</f>
        <v>0</v>
      </c>
    </row>
    <row r="1329" spans="1:8">
      <c r="A1329">
        <v>1326</v>
      </c>
      <c r="B1329">
        <f>IF(SIGN('Signal Verification0'!AQ1329)=SIGN('Signal Verification1'!AQ1329),IF(COUNTIF(B1322:B1328,2)&gt;0,1,0),2)</f>
        <v>0</v>
      </c>
      <c r="C1329">
        <f>IF(AND(ABS('Signal Verification0'!AG1329)&gt;0,ABS('Signal Verification1'!AG1329)&gt;0),IF('Signal Verification0'!AG1329&gt;'Signal Verification1'!AG1329,IF(ABS('Signal Verification0'!AG1328)-ABS('Signal Verification1'!AG1329)&gt;Constants!$B$14,IF(AND(ABS(MAX('Signal Verification0'!AG1129:AG1329)-'Signal Verification0'!AG1329)&lt;Constants!$B$15,ABS(MIN('Signal Verification0'!AG1129:AG1329)-'Signal Verification0'!AG1329)&lt;Constants!$B$15),2,IF(D1329&gt;0,1,0)),IF(D1329&gt;0,1,0)),IF(ABS('Signal Verification1'!AG1328)-ABS('Signal Verification0'!AG1329)&gt;Constants!$B$14,IF(AND(ABS(MAX('Signal Verification1'!AG1129:AG1329)-'Signal Verification1'!AG1329)&lt;Constants!$B$15,ABS(MIN('Signal Verification1'!AG1129:AG1329)-'Signal Verification1'!AG1329)&lt;Constants!$B$15),2,IF(D1329&gt;0,1,0)),IF(D1329&gt;0,1,0))),IF(D1329&gt;0,1,0))</f>
        <v>0</v>
      </c>
      <c r="D1329">
        <f>IF(C1328=2,ROUND(5*1000/Constants!$B$11,0),IF(D1328&gt;0,D1328-1,0))</f>
        <v>0</v>
      </c>
      <c r="E1329">
        <f>IF(COUNTIF($D$3:D1329,2)&gt;(Constants!$B$16*(1000/150)),2,0)</f>
        <v>0</v>
      </c>
      <c r="F1329">
        <f t="shared" si="20"/>
        <v>0</v>
      </c>
      <c r="G1329">
        <f>IF(ABS('Signal Verification0'!AT1329-'Signal Verification1'!AT1329)&gt;Constants!$B$17,2,IF(H1329&gt;0,1,0))</f>
        <v>0</v>
      </c>
      <c r="H1329">
        <f>IF(G1328=2,ROUND(Constants!$B$18*(1000/150),0),IF(H1328&gt;0,H1328-1,0))</f>
        <v>0</v>
      </c>
    </row>
    <row r="1330" spans="1:8">
      <c r="A1330">
        <v>1327</v>
      </c>
      <c r="B1330">
        <f>IF(SIGN('Signal Verification0'!AQ1330)=SIGN('Signal Verification1'!AQ1330),IF(COUNTIF(B1323:B1329,2)&gt;0,1,0),2)</f>
        <v>0</v>
      </c>
      <c r="C1330">
        <f>IF(AND(ABS('Signal Verification0'!AG1330)&gt;0,ABS('Signal Verification1'!AG1330)&gt;0),IF('Signal Verification0'!AG1330&gt;'Signal Verification1'!AG1330,IF(ABS('Signal Verification0'!AG1329)-ABS('Signal Verification1'!AG1330)&gt;Constants!$B$14,IF(AND(ABS(MAX('Signal Verification0'!AG1130:AG1330)-'Signal Verification0'!AG1330)&lt;Constants!$B$15,ABS(MIN('Signal Verification0'!AG1130:AG1330)-'Signal Verification0'!AG1330)&lt;Constants!$B$15),2,IF(D1330&gt;0,1,0)),IF(D1330&gt;0,1,0)),IF(ABS('Signal Verification1'!AG1329)-ABS('Signal Verification0'!AG1330)&gt;Constants!$B$14,IF(AND(ABS(MAX('Signal Verification1'!AG1130:AG1330)-'Signal Verification1'!AG1330)&lt;Constants!$B$15,ABS(MIN('Signal Verification1'!AG1130:AG1330)-'Signal Verification1'!AG1330)&lt;Constants!$B$15),2,IF(D1330&gt;0,1,0)),IF(D1330&gt;0,1,0))),IF(D1330&gt;0,1,0))</f>
        <v>0</v>
      </c>
      <c r="D1330">
        <f>IF(C1329=2,ROUND(5*1000/Constants!$B$11,0),IF(D1329&gt;0,D1329-1,0))</f>
        <v>0</v>
      </c>
      <c r="E1330">
        <f>IF(COUNTIF($D$3:D1330,2)&gt;(Constants!$B$16*(1000/150)),2,0)</f>
        <v>0</v>
      </c>
      <c r="F1330">
        <f t="shared" si="20"/>
        <v>0</v>
      </c>
      <c r="G1330">
        <f>IF(ABS('Signal Verification0'!AT1330-'Signal Verification1'!AT1330)&gt;Constants!$B$17,2,IF(H1330&gt;0,1,0))</f>
        <v>0</v>
      </c>
      <c r="H1330">
        <f>IF(G1329=2,ROUND(Constants!$B$18*(1000/150),0),IF(H1329&gt;0,H1329-1,0))</f>
        <v>0</v>
      </c>
    </row>
    <row r="1331" spans="1:8">
      <c r="A1331">
        <v>1328</v>
      </c>
      <c r="B1331">
        <f>IF(SIGN('Signal Verification0'!AQ1331)=SIGN('Signal Verification1'!AQ1331),IF(COUNTIF(B1324:B1330,2)&gt;0,1,0),2)</f>
        <v>0</v>
      </c>
      <c r="C1331">
        <f>IF(AND(ABS('Signal Verification0'!AG1331)&gt;0,ABS('Signal Verification1'!AG1331)&gt;0),IF('Signal Verification0'!AG1331&gt;'Signal Verification1'!AG1331,IF(ABS('Signal Verification0'!AG1330)-ABS('Signal Verification1'!AG1331)&gt;Constants!$B$14,IF(AND(ABS(MAX('Signal Verification0'!AG1131:AG1331)-'Signal Verification0'!AG1331)&lt;Constants!$B$15,ABS(MIN('Signal Verification0'!AG1131:AG1331)-'Signal Verification0'!AG1331)&lt;Constants!$B$15),2,IF(D1331&gt;0,1,0)),IF(D1331&gt;0,1,0)),IF(ABS('Signal Verification1'!AG1330)-ABS('Signal Verification0'!AG1331)&gt;Constants!$B$14,IF(AND(ABS(MAX('Signal Verification1'!AG1131:AG1331)-'Signal Verification1'!AG1331)&lt;Constants!$B$15,ABS(MIN('Signal Verification1'!AG1131:AG1331)-'Signal Verification1'!AG1331)&lt;Constants!$B$15),2,IF(D1331&gt;0,1,0)),IF(D1331&gt;0,1,0))),IF(D1331&gt;0,1,0))</f>
        <v>0</v>
      </c>
      <c r="D1331">
        <f>IF(C1330=2,ROUND(5*1000/Constants!$B$11,0),IF(D1330&gt;0,D1330-1,0))</f>
        <v>0</v>
      </c>
      <c r="E1331">
        <f>IF(COUNTIF($D$3:D1331,2)&gt;(Constants!$B$16*(1000/150)),2,0)</f>
        <v>0</v>
      </c>
      <c r="F1331">
        <f t="shared" si="20"/>
        <v>0</v>
      </c>
      <c r="G1331">
        <f>IF(ABS('Signal Verification0'!AT1331-'Signal Verification1'!AT1331)&gt;Constants!$B$17,2,IF(H1331&gt;0,1,0))</f>
        <v>0</v>
      </c>
      <c r="H1331">
        <f>IF(G1330=2,ROUND(Constants!$B$18*(1000/150),0),IF(H1330&gt;0,H1330-1,0))</f>
        <v>0</v>
      </c>
    </row>
    <row r="1332" spans="1:8">
      <c r="A1332">
        <v>1329</v>
      </c>
      <c r="B1332">
        <f>IF(SIGN('Signal Verification0'!AQ1332)=SIGN('Signal Verification1'!AQ1332),IF(COUNTIF(B1325:B1331,2)&gt;0,1,0),2)</f>
        <v>0</v>
      </c>
      <c r="C1332">
        <f>IF(AND(ABS('Signal Verification0'!AG1332)&gt;0,ABS('Signal Verification1'!AG1332)&gt;0),IF('Signal Verification0'!AG1332&gt;'Signal Verification1'!AG1332,IF(ABS('Signal Verification0'!AG1331)-ABS('Signal Verification1'!AG1332)&gt;Constants!$B$14,IF(AND(ABS(MAX('Signal Verification0'!AG1132:AG1332)-'Signal Verification0'!AG1332)&lt;Constants!$B$15,ABS(MIN('Signal Verification0'!AG1132:AG1332)-'Signal Verification0'!AG1332)&lt;Constants!$B$15),2,IF(D1332&gt;0,1,0)),IF(D1332&gt;0,1,0)),IF(ABS('Signal Verification1'!AG1331)-ABS('Signal Verification0'!AG1332)&gt;Constants!$B$14,IF(AND(ABS(MAX('Signal Verification1'!AG1132:AG1332)-'Signal Verification1'!AG1332)&lt;Constants!$B$15,ABS(MIN('Signal Verification1'!AG1132:AG1332)-'Signal Verification1'!AG1332)&lt;Constants!$B$15),2,IF(D1332&gt;0,1,0)),IF(D1332&gt;0,1,0))),IF(D1332&gt;0,1,0))</f>
        <v>0</v>
      </c>
      <c r="D1332">
        <f>IF(C1331=2,ROUND(5*1000/Constants!$B$11,0),IF(D1331&gt;0,D1331-1,0))</f>
        <v>0</v>
      </c>
      <c r="E1332">
        <f>IF(COUNTIF($D$3:D1332,2)&gt;(Constants!$B$16*(1000/150)),2,0)</f>
        <v>0</v>
      </c>
      <c r="F1332">
        <f t="shared" si="20"/>
        <v>0</v>
      </c>
      <c r="G1332">
        <f>IF(ABS('Signal Verification0'!AT1332-'Signal Verification1'!AT1332)&gt;Constants!$B$17,2,IF(H1332&gt;0,1,0))</f>
        <v>0</v>
      </c>
      <c r="H1332">
        <f>IF(G1331=2,ROUND(Constants!$B$18*(1000/150),0),IF(H1331&gt;0,H1331-1,0))</f>
        <v>0</v>
      </c>
    </row>
    <row r="1333" spans="1:8">
      <c r="A1333">
        <v>1330</v>
      </c>
      <c r="B1333">
        <f>IF(SIGN('Signal Verification0'!AQ1333)=SIGN('Signal Verification1'!AQ1333),IF(COUNTIF(B1326:B1332,2)&gt;0,1,0),2)</f>
        <v>0</v>
      </c>
      <c r="C1333">
        <f>IF(AND(ABS('Signal Verification0'!AG1333)&gt;0,ABS('Signal Verification1'!AG1333)&gt;0),IF('Signal Verification0'!AG1333&gt;'Signal Verification1'!AG1333,IF(ABS('Signal Verification0'!AG1332)-ABS('Signal Verification1'!AG1333)&gt;Constants!$B$14,IF(AND(ABS(MAX('Signal Verification0'!AG1133:AG1333)-'Signal Verification0'!AG1333)&lt;Constants!$B$15,ABS(MIN('Signal Verification0'!AG1133:AG1333)-'Signal Verification0'!AG1333)&lt;Constants!$B$15),2,IF(D1333&gt;0,1,0)),IF(D1333&gt;0,1,0)),IF(ABS('Signal Verification1'!AG1332)-ABS('Signal Verification0'!AG1333)&gt;Constants!$B$14,IF(AND(ABS(MAX('Signal Verification1'!AG1133:AG1333)-'Signal Verification1'!AG1333)&lt;Constants!$B$15,ABS(MIN('Signal Verification1'!AG1133:AG1333)-'Signal Verification1'!AG1333)&lt;Constants!$B$15),2,IF(D1333&gt;0,1,0)),IF(D1333&gt;0,1,0))),IF(D1333&gt;0,1,0))</f>
        <v>0</v>
      </c>
      <c r="D1333">
        <f>IF(C1332=2,ROUND(5*1000/Constants!$B$11,0),IF(D1332&gt;0,D1332-1,0))</f>
        <v>0</v>
      </c>
      <c r="E1333">
        <f>IF(COUNTIF($D$3:D1333,2)&gt;(Constants!$B$16*(1000/150)),2,0)</f>
        <v>0</v>
      </c>
      <c r="F1333">
        <f t="shared" si="20"/>
        <v>0</v>
      </c>
      <c r="G1333">
        <f>IF(ABS('Signal Verification0'!AT1333-'Signal Verification1'!AT1333)&gt;Constants!$B$17,2,IF(H1333&gt;0,1,0))</f>
        <v>0</v>
      </c>
      <c r="H1333">
        <f>IF(G1332=2,ROUND(Constants!$B$18*(1000/150),0),IF(H1332&gt;0,H1332-1,0))</f>
        <v>0</v>
      </c>
    </row>
    <row r="1334" spans="1:8">
      <c r="A1334">
        <v>1331</v>
      </c>
      <c r="B1334">
        <f>IF(SIGN('Signal Verification0'!AQ1334)=SIGN('Signal Verification1'!AQ1334),IF(COUNTIF(B1327:B1333,2)&gt;0,1,0),2)</f>
        <v>0</v>
      </c>
      <c r="C1334">
        <f>IF(AND(ABS('Signal Verification0'!AG1334)&gt;0,ABS('Signal Verification1'!AG1334)&gt;0),IF('Signal Verification0'!AG1334&gt;'Signal Verification1'!AG1334,IF(ABS('Signal Verification0'!AG1333)-ABS('Signal Verification1'!AG1334)&gt;Constants!$B$14,IF(AND(ABS(MAX('Signal Verification0'!AG1134:AG1334)-'Signal Verification0'!AG1334)&lt;Constants!$B$15,ABS(MIN('Signal Verification0'!AG1134:AG1334)-'Signal Verification0'!AG1334)&lt;Constants!$B$15),2,IF(D1334&gt;0,1,0)),IF(D1334&gt;0,1,0)),IF(ABS('Signal Verification1'!AG1333)-ABS('Signal Verification0'!AG1334)&gt;Constants!$B$14,IF(AND(ABS(MAX('Signal Verification1'!AG1134:AG1334)-'Signal Verification1'!AG1334)&lt;Constants!$B$15,ABS(MIN('Signal Verification1'!AG1134:AG1334)-'Signal Verification1'!AG1334)&lt;Constants!$B$15),2,IF(D1334&gt;0,1,0)),IF(D1334&gt;0,1,0))),IF(D1334&gt;0,1,0))</f>
        <v>0</v>
      </c>
      <c r="D1334">
        <f>IF(C1333=2,ROUND(5*1000/Constants!$B$11,0),IF(D1333&gt;0,D1333-1,0))</f>
        <v>0</v>
      </c>
      <c r="E1334">
        <f>IF(COUNTIF($D$3:D1334,2)&gt;(Constants!$B$16*(1000/150)),2,0)</f>
        <v>0</v>
      </c>
      <c r="F1334">
        <f t="shared" si="20"/>
        <v>0</v>
      </c>
      <c r="G1334">
        <f>IF(ABS('Signal Verification0'!AT1334-'Signal Verification1'!AT1334)&gt;Constants!$B$17,2,IF(H1334&gt;0,1,0))</f>
        <v>0</v>
      </c>
      <c r="H1334">
        <f>IF(G1333=2,ROUND(Constants!$B$18*(1000/150),0),IF(H1333&gt;0,H1333-1,0))</f>
        <v>0</v>
      </c>
    </row>
    <row r="1335" spans="1:8">
      <c r="A1335">
        <v>1332</v>
      </c>
      <c r="B1335">
        <f>IF(SIGN('Signal Verification0'!AQ1335)=SIGN('Signal Verification1'!AQ1335),IF(COUNTIF(B1328:B1334,2)&gt;0,1,0),2)</f>
        <v>0</v>
      </c>
      <c r="C1335">
        <f>IF(AND(ABS('Signal Verification0'!AG1335)&gt;0,ABS('Signal Verification1'!AG1335)&gt;0),IF('Signal Verification0'!AG1335&gt;'Signal Verification1'!AG1335,IF(ABS('Signal Verification0'!AG1334)-ABS('Signal Verification1'!AG1335)&gt;Constants!$B$14,IF(AND(ABS(MAX('Signal Verification0'!AG1135:AG1335)-'Signal Verification0'!AG1335)&lt;Constants!$B$15,ABS(MIN('Signal Verification0'!AG1135:AG1335)-'Signal Verification0'!AG1335)&lt;Constants!$B$15),2,IF(D1335&gt;0,1,0)),IF(D1335&gt;0,1,0)),IF(ABS('Signal Verification1'!AG1334)-ABS('Signal Verification0'!AG1335)&gt;Constants!$B$14,IF(AND(ABS(MAX('Signal Verification1'!AG1135:AG1335)-'Signal Verification1'!AG1335)&lt;Constants!$B$15,ABS(MIN('Signal Verification1'!AG1135:AG1335)-'Signal Verification1'!AG1335)&lt;Constants!$B$15),2,IF(D1335&gt;0,1,0)),IF(D1335&gt;0,1,0))),IF(D1335&gt;0,1,0))</f>
        <v>0</v>
      </c>
      <c r="D1335">
        <f>IF(C1334=2,ROUND(5*1000/Constants!$B$11,0),IF(D1334&gt;0,D1334-1,0))</f>
        <v>0</v>
      </c>
      <c r="E1335">
        <f>IF(COUNTIF($D$3:D1335,2)&gt;(Constants!$B$16*(1000/150)),2,0)</f>
        <v>0</v>
      </c>
      <c r="F1335">
        <f t="shared" si="20"/>
        <v>0</v>
      </c>
      <c r="G1335">
        <f>IF(ABS('Signal Verification0'!AT1335-'Signal Verification1'!AT1335)&gt;Constants!$B$17,2,IF(H1335&gt;0,1,0))</f>
        <v>0</v>
      </c>
      <c r="H1335">
        <f>IF(G1334=2,ROUND(Constants!$B$18*(1000/150),0),IF(H1334&gt;0,H1334-1,0))</f>
        <v>0</v>
      </c>
    </row>
    <row r="1336" spans="1:8">
      <c r="A1336">
        <v>1333</v>
      </c>
      <c r="B1336">
        <f>IF(SIGN('Signal Verification0'!AQ1336)=SIGN('Signal Verification1'!AQ1336),IF(COUNTIF(B1329:B1335,2)&gt;0,1,0),2)</f>
        <v>0</v>
      </c>
      <c r="C1336">
        <f>IF(AND(ABS('Signal Verification0'!AG1336)&gt;0,ABS('Signal Verification1'!AG1336)&gt;0),IF('Signal Verification0'!AG1336&gt;'Signal Verification1'!AG1336,IF(ABS('Signal Verification0'!AG1335)-ABS('Signal Verification1'!AG1336)&gt;Constants!$B$14,IF(AND(ABS(MAX('Signal Verification0'!AG1136:AG1336)-'Signal Verification0'!AG1336)&lt;Constants!$B$15,ABS(MIN('Signal Verification0'!AG1136:AG1336)-'Signal Verification0'!AG1336)&lt;Constants!$B$15),2,IF(D1336&gt;0,1,0)),IF(D1336&gt;0,1,0)),IF(ABS('Signal Verification1'!AG1335)-ABS('Signal Verification0'!AG1336)&gt;Constants!$B$14,IF(AND(ABS(MAX('Signal Verification1'!AG1136:AG1336)-'Signal Verification1'!AG1336)&lt;Constants!$B$15,ABS(MIN('Signal Verification1'!AG1136:AG1336)-'Signal Verification1'!AG1336)&lt;Constants!$B$15),2,IF(D1336&gt;0,1,0)),IF(D1336&gt;0,1,0))),IF(D1336&gt;0,1,0))</f>
        <v>0</v>
      </c>
      <c r="D1336">
        <f>IF(C1335=2,ROUND(5*1000/Constants!$B$11,0),IF(D1335&gt;0,D1335-1,0))</f>
        <v>0</v>
      </c>
      <c r="E1336">
        <f>IF(COUNTIF($D$3:D1336,2)&gt;(Constants!$B$16*(1000/150)),2,0)</f>
        <v>0</v>
      </c>
      <c r="F1336">
        <f t="shared" si="20"/>
        <v>0</v>
      </c>
      <c r="G1336">
        <f>IF(ABS('Signal Verification0'!AT1336-'Signal Verification1'!AT1336)&gt;Constants!$B$17,2,IF(H1336&gt;0,1,0))</f>
        <v>0</v>
      </c>
      <c r="H1336">
        <f>IF(G1335=2,ROUND(Constants!$B$18*(1000/150),0),IF(H1335&gt;0,H1335-1,0))</f>
        <v>0</v>
      </c>
    </row>
    <row r="1337" spans="1:8">
      <c r="A1337">
        <v>1334</v>
      </c>
      <c r="B1337">
        <f>IF(SIGN('Signal Verification0'!AQ1337)=SIGN('Signal Verification1'!AQ1337),IF(COUNTIF(B1330:B1336,2)&gt;0,1,0),2)</f>
        <v>0</v>
      </c>
      <c r="C1337">
        <f>IF(AND(ABS('Signal Verification0'!AG1337)&gt;0,ABS('Signal Verification1'!AG1337)&gt;0),IF('Signal Verification0'!AG1337&gt;'Signal Verification1'!AG1337,IF(ABS('Signal Verification0'!AG1336)-ABS('Signal Verification1'!AG1337)&gt;Constants!$B$14,IF(AND(ABS(MAX('Signal Verification0'!AG1137:AG1337)-'Signal Verification0'!AG1337)&lt;Constants!$B$15,ABS(MIN('Signal Verification0'!AG1137:AG1337)-'Signal Verification0'!AG1337)&lt;Constants!$B$15),2,IF(D1337&gt;0,1,0)),IF(D1337&gt;0,1,0)),IF(ABS('Signal Verification1'!AG1336)-ABS('Signal Verification0'!AG1337)&gt;Constants!$B$14,IF(AND(ABS(MAX('Signal Verification1'!AG1137:AG1337)-'Signal Verification1'!AG1337)&lt;Constants!$B$15,ABS(MIN('Signal Verification1'!AG1137:AG1337)-'Signal Verification1'!AG1337)&lt;Constants!$B$15),2,IF(D1337&gt;0,1,0)),IF(D1337&gt;0,1,0))),IF(D1337&gt;0,1,0))</f>
        <v>0</v>
      </c>
      <c r="D1337">
        <f>IF(C1336=2,ROUND(5*1000/Constants!$B$11,0),IF(D1336&gt;0,D1336-1,0))</f>
        <v>0</v>
      </c>
      <c r="E1337">
        <f>IF(COUNTIF($D$3:D1337,2)&gt;(Constants!$B$16*(1000/150)),2,0)</f>
        <v>0</v>
      </c>
      <c r="F1337">
        <f t="shared" si="20"/>
        <v>0</v>
      </c>
      <c r="G1337">
        <f>IF(ABS('Signal Verification0'!AT1337-'Signal Verification1'!AT1337)&gt;Constants!$B$17,2,IF(H1337&gt;0,1,0))</f>
        <v>0</v>
      </c>
      <c r="H1337">
        <f>IF(G1336=2,ROUND(Constants!$B$18*(1000/150),0),IF(H1336&gt;0,H1336-1,0))</f>
        <v>0</v>
      </c>
    </row>
    <row r="1338" spans="1:8">
      <c r="A1338">
        <v>1335</v>
      </c>
      <c r="B1338">
        <f>IF(SIGN('Signal Verification0'!AQ1338)=SIGN('Signal Verification1'!AQ1338),IF(COUNTIF(B1331:B1337,2)&gt;0,1,0),2)</f>
        <v>0</v>
      </c>
      <c r="C1338">
        <f>IF(AND(ABS('Signal Verification0'!AG1338)&gt;0,ABS('Signal Verification1'!AG1338)&gt;0),IF('Signal Verification0'!AG1338&gt;'Signal Verification1'!AG1338,IF(ABS('Signal Verification0'!AG1337)-ABS('Signal Verification1'!AG1338)&gt;Constants!$B$14,IF(AND(ABS(MAX('Signal Verification0'!AG1138:AG1338)-'Signal Verification0'!AG1338)&lt;Constants!$B$15,ABS(MIN('Signal Verification0'!AG1138:AG1338)-'Signal Verification0'!AG1338)&lt;Constants!$B$15),2,IF(D1338&gt;0,1,0)),IF(D1338&gt;0,1,0)),IF(ABS('Signal Verification1'!AG1337)-ABS('Signal Verification0'!AG1338)&gt;Constants!$B$14,IF(AND(ABS(MAX('Signal Verification1'!AG1138:AG1338)-'Signal Verification1'!AG1338)&lt;Constants!$B$15,ABS(MIN('Signal Verification1'!AG1138:AG1338)-'Signal Verification1'!AG1338)&lt;Constants!$B$15),2,IF(D1338&gt;0,1,0)),IF(D1338&gt;0,1,0))),IF(D1338&gt;0,1,0))</f>
        <v>0</v>
      </c>
      <c r="D1338">
        <f>IF(C1337=2,ROUND(5*1000/Constants!$B$11,0),IF(D1337&gt;0,D1337-1,0))</f>
        <v>0</v>
      </c>
      <c r="E1338">
        <f>IF(COUNTIF($D$3:D1338,2)&gt;(Constants!$B$16*(1000/150)),2,0)</f>
        <v>0</v>
      </c>
      <c r="F1338">
        <f t="shared" si="20"/>
        <v>0</v>
      </c>
      <c r="G1338">
        <f>IF(ABS('Signal Verification0'!AT1338-'Signal Verification1'!AT1338)&gt;Constants!$B$17,2,IF(H1338&gt;0,1,0))</f>
        <v>0</v>
      </c>
      <c r="H1338">
        <f>IF(G1337=2,ROUND(Constants!$B$18*(1000/150),0),IF(H1337&gt;0,H1337-1,0))</f>
        <v>0</v>
      </c>
    </row>
    <row r="1339" spans="1:8">
      <c r="A1339">
        <v>1336</v>
      </c>
      <c r="B1339">
        <f>IF(SIGN('Signal Verification0'!AQ1339)=SIGN('Signal Verification1'!AQ1339),IF(COUNTIF(B1332:B1338,2)&gt;0,1,0),2)</f>
        <v>0</v>
      </c>
      <c r="C1339">
        <f>IF(AND(ABS('Signal Verification0'!AG1339)&gt;0,ABS('Signal Verification1'!AG1339)&gt;0),IF('Signal Verification0'!AG1339&gt;'Signal Verification1'!AG1339,IF(ABS('Signal Verification0'!AG1338)-ABS('Signal Verification1'!AG1339)&gt;Constants!$B$14,IF(AND(ABS(MAX('Signal Verification0'!AG1139:AG1339)-'Signal Verification0'!AG1339)&lt;Constants!$B$15,ABS(MIN('Signal Verification0'!AG1139:AG1339)-'Signal Verification0'!AG1339)&lt;Constants!$B$15),2,IF(D1339&gt;0,1,0)),IF(D1339&gt;0,1,0)),IF(ABS('Signal Verification1'!AG1338)-ABS('Signal Verification0'!AG1339)&gt;Constants!$B$14,IF(AND(ABS(MAX('Signal Verification1'!AG1139:AG1339)-'Signal Verification1'!AG1339)&lt;Constants!$B$15,ABS(MIN('Signal Verification1'!AG1139:AG1339)-'Signal Verification1'!AG1339)&lt;Constants!$B$15),2,IF(D1339&gt;0,1,0)),IF(D1339&gt;0,1,0))),IF(D1339&gt;0,1,0))</f>
        <v>0</v>
      </c>
      <c r="D1339">
        <f>IF(C1338=2,ROUND(5*1000/Constants!$B$11,0),IF(D1338&gt;0,D1338-1,0))</f>
        <v>0</v>
      </c>
      <c r="E1339">
        <f>IF(COUNTIF($D$3:D1339,2)&gt;(Constants!$B$16*(1000/150)),2,0)</f>
        <v>0</v>
      </c>
      <c r="F1339">
        <f t="shared" si="20"/>
        <v>0</v>
      </c>
      <c r="G1339">
        <f>IF(ABS('Signal Verification0'!AT1339-'Signal Verification1'!AT1339)&gt;Constants!$B$17,2,IF(H1339&gt;0,1,0))</f>
        <v>0</v>
      </c>
      <c r="H1339">
        <f>IF(G1338=2,ROUND(Constants!$B$18*(1000/150),0),IF(H1338&gt;0,H1338-1,0))</f>
        <v>0</v>
      </c>
    </row>
    <row r="1340" spans="1:8">
      <c r="A1340">
        <v>1337</v>
      </c>
      <c r="B1340">
        <f>IF(SIGN('Signal Verification0'!AQ1340)=SIGN('Signal Verification1'!AQ1340),IF(COUNTIF(B1333:B1339,2)&gt;0,1,0),2)</f>
        <v>0</v>
      </c>
      <c r="C1340">
        <f>IF(AND(ABS('Signal Verification0'!AG1340)&gt;0,ABS('Signal Verification1'!AG1340)&gt;0),IF('Signal Verification0'!AG1340&gt;'Signal Verification1'!AG1340,IF(ABS('Signal Verification0'!AG1339)-ABS('Signal Verification1'!AG1340)&gt;Constants!$B$14,IF(AND(ABS(MAX('Signal Verification0'!AG1140:AG1340)-'Signal Verification0'!AG1340)&lt;Constants!$B$15,ABS(MIN('Signal Verification0'!AG1140:AG1340)-'Signal Verification0'!AG1340)&lt;Constants!$B$15),2,IF(D1340&gt;0,1,0)),IF(D1340&gt;0,1,0)),IF(ABS('Signal Verification1'!AG1339)-ABS('Signal Verification0'!AG1340)&gt;Constants!$B$14,IF(AND(ABS(MAX('Signal Verification1'!AG1140:AG1340)-'Signal Verification1'!AG1340)&lt;Constants!$B$15,ABS(MIN('Signal Verification1'!AG1140:AG1340)-'Signal Verification1'!AG1340)&lt;Constants!$B$15),2,IF(D1340&gt;0,1,0)),IF(D1340&gt;0,1,0))),IF(D1340&gt;0,1,0))</f>
        <v>0</v>
      </c>
      <c r="D1340">
        <f>IF(C1339=2,ROUND(5*1000/Constants!$B$11,0),IF(D1339&gt;0,D1339-1,0))</f>
        <v>0</v>
      </c>
      <c r="E1340">
        <f>IF(COUNTIF($D$3:D1340,2)&gt;(Constants!$B$16*(1000/150)),2,0)</f>
        <v>0</v>
      </c>
      <c r="F1340">
        <f t="shared" si="20"/>
        <v>0</v>
      </c>
      <c r="G1340">
        <f>IF(ABS('Signal Verification0'!AT1340-'Signal Verification1'!AT1340)&gt;Constants!$B$17,2,IF(H1340&gt;0,1,0))</f>
        <v>0</v>
      </c>
      <c r="H1340">
        <f>IF(G1339=2,ROUND(Constants!$B$18*(1000/150),0),IF(H1339&gt;0,H1339-1,0))</f>
        <v>0</v>
      </c>
    </row>
    <row r="1341" spans="1:8">
      <c r="A1341">
        <v>1338</v>
      </c>
      <c r="B1341">
        <f>IF(SIGN('Signal Verification0'!AQ1341)=SIGN('Signal Verification1'!AQ1341),IF(COUNTIF(B1334:B1340,2)&gt;0,1,0),2)</f>
        <v>0</v>
      </c>
      <c r="C1341">
        <f>IF(AND(ABS('Signal Verification0'!AG1341)&gt;0,ABS('Signal Verification1'!AG1341)&gt;0),IF('Signal Verification0'!AG1341&gt;'Signal Verification1'!AG1341,IF(ABS('Signal Verification0'!AG1340)-ABS('Signal Verification1'!AG1341)&gt;Constants!$B$14,IF(AND(ABS(MAX('Signal Verification0'!AG1141:AG1341)-'Signal Verification0'!AG1341)&lt;Constants!$B$15,ABS(MIN('Signal Verification0'!AG1141:AG1341)-'Signal Verification0'!AG1341)&lt;Constants!$B$15),2,IF(D1341&gt;0,1,0)),IF(D1341&gt;0,1,0)),IF(ABS('Signal Verification1'!AG1340)-ABS('Signal Verification0'!AG1341)&gt;Constants!$B$14,IF(AND(ABS(MAX('Signal Verification1'!AG1141:AG1341)-'Signal Verification1'!AG1341)&lt;Constants!$B$15,ABS(MIN('Signal Verification1'!AG1141:AG1341)-'Signal Verification1'!AG1341)&lt;Constants!$B$15),2,IF(D1341&gt;0,1,0)),IF(D1341&gt;0,1,0))),IF(D1341&gt;0,1,0))</f>
        <v>0</v>
      </c>
      <c r="D1341">
        <f>IF(C1340=2,ROUND(5*1000/Constants!$B$11,0),IF(D1340&gt;0,D1340-1,0))</f>
        <v>0</v>
      </c>
      <c r="E1341">
        <f>IF(COUNTIF($D$3:D1341,2)&gt;(Constants!$B$16*(1000/150)),2,0)</f>
        <v>0</v>
      </c>
      <c r="F1341">
        <f t="shared" si="20"/>
        <v>0</v>
      </c>
      <c r="G1341">
        <f>IF(ABS('Signal Verification0'!AT1341-'Signal Verification1'!AT1341)&gt;Constants!$B$17,2,IF(H1341&gt;0,1,0))</f>
        <v>0</v>
      </c>
      <c r="H1341">
        <f>IF(G1340=2,ROUND(Constants!$B$18*(1000/150),0),IF(H1340&gt;0,H1340-1,0))</f>
        <v>0</v>
      </c>
    </row>
    <row r="1342" spans="1:8">
      <c r="A1342">
        <v>1339</v>
      </c>
      <c r="B1342">
        <f>IF(SIGN('Signal Verification0'!AQ1342)=SIGN('Signal Verification1'!AQ1342),IF(COUNTIF(B1335:B1341,2)&gt;0,1,0),2)</f>
        <v>0</v>
      </c>
      <c r="C1342">
        <f>IF(AND(ABS('Signal Verification0'!AG1342)&gt;0,ABS('Signal Verification1'!AG1342)&gt;0),IF('Signal Verification0'!AG1342&gt;'Signal Verification1'!AG1342,IF(ABS('Signal Verification0'!AG1341)-ABS('Signal Verification1'!AG1342)&gt;Constants!$B$14,IF(AND(ABS(MAX('Signal Verification0'!AG1142:AG1342)-'Signal Verification0'!AG1342)&lt;Constants!$B$15,ABS(MIN('Signal Verification0'!AG1142:AG1342)-'Signal Verification0'!AG1342)&lt;Constants!$B$15),2,IF(D1342&gt;0,1,0)),IF(D1342&gt;0,1,0)),IF(ABS('Signal Verification1'!AG1341)-ABS('Signal Verification0'!AG1342)&gt;Constants!$B$14,IF(AND(ABS(MAX('Signal Verification1'!AG1142:AG1342)-'Signal Verification1'!AG1342)&lt;Constants!$B$15,ABS(MIN('Signal Verification1'!AG1142:AG1342)-'Signal Verification1'!AG1342)&lt;Constants!$B$15),2,IF(D1342&gt;0,1,0)),IF(D1342&gt;0,1,0))),IF(D1342&gt;0,1,0))</f>
        <v>0</v>
      </c>
      <c r="D1342">
        <f>IF(C1341=2,ROUND(5*1000/Constants!$B$11,0),IF(D1341&gt;0,D1341-1,0))</f>
        <v>0</v>
      </c>
      <c r="E1342">
        <f>IF(COUNTIF($D$3:D1342,2)&gt;(Constants!$B$16*(1000/150)),2,0)</f>
        <v>0</v>
      </c>
      <c r="F1342">
        <f t="shared" si="20"/>
        <v>0</v>
      </c>
      <c r="G1342">
        <f>IF(ABS('Signal Verification0'!AT1342-'Signal Verification1'!AT1342)&gt;Constants!$B$17,2,IF(H1342&gt;0,1,0))</f>
        <v>0</v>
      </c>
      <c r="H1342">
        <f>IF(G1341=2,ROUND(Constants!$B$18*(1000/150),0),IF(H1341&gt;0,H1341-1,0))</f>
        <v>0</v>
      </c>
    </row>
    <row r="1343" spans="1:8">
      <c r="A1343">
        <v>1340</v>
      </c>
      <c r="B1343">
        <f>IF(SIGN('Signal Verification0'!AQ1343)=SIGN('Signal Verification1'!AQ1343),IF(COUNTIF(B1336:B1342,2)&gt;0,1,0),2)</f>
        <v>0</v>
      </c>
      <c r="C1343">
        <f>IF(AND(ABS('Signal Verification0'!AG1343)&gt;0,ABS('Signal Verification1'!AG1343)&gt;0),IF('Signal Verification0'!AG1343&gt;'Signal Verification1'!AG1343,IF(ABS('Signal Verification0'!AG1342)-ABS('Signal Verification1'!AG1343)&gt;Constants!$B$14,IF(AND(ABS(MAX('Signal Verification0'!AG1143:AG1343)-'Signal Verification0'!AG1343)&lt;Constants!$B$15,ABS(MIN('Signal Verification0'!AG1143:AG1343)-'Signal Verification0'!AG1343)&lt;Constants!$B$15),2,IF(D1343&gt;0,1,0)),IF(D1343&gt;0,1,0)),IF(ABS('Signal Verification1'!AG1342)-ABS('Signal Verification0'!AG1343)&gt;Constants!$B$14,IF(AND(ABS(MAX('Signal Verification1'!AG1143:AG1343)-'Signal Verification1'!AG1343)&lt;Constants!$B$15,ABS(MIN('Signal Verification1'!AG1143:AG1343)-'Signal Verification1'!AG1343)&lt;Constants!$B$15),2,IF(D1343&gt;0,1,0)),IF(D1343&gt;0,1,0))),IF(D1343&gt;0,1,0))</f>
        <v>0</v>
      </c>
      <c r="D1343">
        <f>IF(C1342=2,ROUND(5*1000/Constants!$B$11,0),IF(D1342&gt;0,D1342-1,0))</f>
        <v>0</v>
      </c>
      <c r="E1343">
        <f>IF(COUNTIF($D$3:D1343,2)&gt;(Constants!$B$16*(1000/150)),2,0)</f>
        <v>0</v>
      </c>
      <c r="F1343">
        <f t="shared" si="20"/>
        <v>0</v>
      </c>
      <c r="G1343">
        <f>IF(ABS('Signal Verification0'!AT1343-'Signal Verification1'!AT1343)&gt;Constants!$B$17,2,IF(H1343&gt;0,1,0))</f>
        <v>0</v>
      </c>
      <c r="H1343">
        <f>IF(G1342=2,ROUND(Constants!$B$18*(1000/150),0),IF(H1342&gt;0,H1342-1,0))</f>
        <v>0</v>
      </c>
    </row>
    <row r="1344" spans="1:8">
      <c r="A1344">
        <v>1341</v>
      </c>
      <c r="B1344">
        <f>IF(SIGN('Signal Verification0'!AQ1344)=SIGN('Signal Verification1'!AQ1344),IF(COUNTIF(B1337:B1343,2)&gt;0,1,0),2)</f>
        <v>0</v>
      </c>
      <c r="C1344">
        <f>IF(AND(ABS('Signal Verification0'!AG1344)&gt;0,ABS('Signal Verification1'!AG1344)&gt;0),IF('Signal Verification0'!AG1344&gt;'Signal Verification1'!AG1344,IF(ABS('Signal Verification0'!AG1343)-ABS('Signal Verification1'!AG1344)&gt;Constants!$B$14,IF(AND(ABS(MAX('Signal Verification0'!AG1144:AG1344)-'Signal Verification0'!AG1344)&lt;Constants!$B$15,ABS(MIN('Signal Verification0'!AG1144:AG1344)-'Signal Verification0'!AG1344)&lt;Constants!$B$15),2,IF(D1344&gt;0,1,0)),IF(D1344&gt;0,1,0)),IF(ABS('Signal Verification1'!AG1343)-ABS('Signal Verification0'!AG1344)&gt;Constants!$B$14,IF(AND(ABS(MAX('Signal Verification1'!AG1144:AG1344)-'Signal Verification1'!AG1344)&lt;Constants!$B$15,ABS(MIN('Signal Verification1'!AG1144:AG1344)-'Signal Verification1'!AG1344)&lt;Constants!$B$15),2,IF(D1344&gt;0,1,0)),IF(D1344&gt;0,1,0))),IF(D1344&gt;0,1,0))</f>
        <v>0</v>
      </c>
      <c r="D1344">
        <f>IF(C1343=2,ROUND(5*1000/Constants!$B$11,0),IF(D1343&gt;0,D1343-1,0))</f>
        <v>0</v>
      </c>
      <c r="E1344">
        <f>IF(COUNTIF($D$3:D1344,2)&gt;(Constants!$B$16*(1000/150)),2,0)</f>
        <v>0</v>
      </c>
      <c r="F1344">
        <f t="shared" si="20"/>
        <v>0</v>
      </c>
      <c r="G1344">
        <f>IF(ABS('Signal Verification0'!AT1344-'Signal Verification1'!AT1344)&gt;Constants!$B$17,2,IF(H1344&gt;0,1,0))</f>
        <v>0</v>
      </c>
      <c r="H1344">
        <f>IF(G1343=2,ROUND(Constants!$B$18*(1000/150),0),IF(H1343&gt;0,H1343-1,0))</f>
        <v>0</v>
      </c>
    </row>
    <row r="1345" spans="1:8">
      <c r="A1345">
        <v>1342</v>
      </c>
      <c r="B1345">
        <f>IF(SIGN('Signal Verification0'!AQ1345)=SIGN('Signal Verification1'!AQ1345),IF(COUNTIF(B1338:B1344,2)&gt;0,1,0),2)</f>
        <v>0</v>
      </c>
      <c r="C1345">
        <f>IF(AND(ABS('Signal Verification0'!AG1345)&gt;0,ABS('Signal Verification1'!AG1345)&gt;0),IF('Signal Verification0'!AG1345&gt;'Signal Verification1'!AG1345,IF(ABS('Signal Verification0'!AG1344)-ABS('Signal Verification1'!AG1345)&gt;Constants!$B$14,IF(AND(ABS(MAX('Signal Verification0'!AG1145:AG1345)-'Signal Verification0'!AG1345)&lt;Constants!$B$15,ABS(MIN('Signal Verification0'!AG1145:AG1345)-'Signal Verification0'!AG1345)&lt;Constants!$B$15),2,IF(D1345&gt;0,1,0)),IF(D1345&gt;0,1,0)),IF(ABS('Signal Verification1'!AG1344)-ABS('Signal Verification0'!AG1345)&gt;Constants!$B$14,IF(AND(ABS(MAX('Signal Verification1'!AG1145:AG1345)-'Signal Verification1'!AG1345)&lt;Constants!$B$15,ABS(MIN('Signal Verification1'!AG1145:AG1345)-'Signal Verification1'!AG1345)&lt;Constants!$B$15),2,IF(D1345&gt;0,1,0)),IF(D1345&gt;0,1,0))),IF(D1345&gt;0,1,0))</f>
        <v>0</v>
      </c>
      <c r="D1345">
        <f>IF(C1344=2,ROUND(5*1000/Constants!$B$11,0),IF(D1344&gt;0,D1344-1,0))</f>
        <v>0</v>
      </c>
      <c r="E1345">
        <f>IF(COUNTIF($D$3:D1345,2)&gt;(Constants!$B$16*(1000/150)),2,0)</f>
        <v>0</v>
      </c>
      <c r="F1345">
        <f t="shared" si="20"/>
        <v>0</v>
      </c>
      <c r="G1345">
        <f>IF(ABS('Signal Verification0'!AT1345-'Signal Verification1'!AT1345)&gt;Constants!$B$17,2,IF(H1345&gt;0,1,0))</f>
        <v>0</v>
      </c>
      <c r="H1345">
        <f>IF(G1344=2,ROUND(Constants!$B$18*(1000/150),0),IF(H1344&gt;0,H1344-1,0))</f>
        <v>0</v>
      </c>
    </row>
    <row r="1346" spans="1:8">
      <c r="A1346">
        <v>1343</v>
      </c>
      <c r="B1346">
        <f>IF(SIGN('Signal Verification0'!AQ1346)=SIGN('Signal Verification1'!AQ1346),IF(COUNTIF(B1339:B1345,2)&gt;0,1,0),2)</f>
        <v>0</v>
      </c>
      <c r="C1346">
        <f>IF(AND(ABS('Signal Verification0'!AG1346)&gt;0,ABS('Signal Verification1'!AG1346)&gt;0),IF('Signal Verification0'!AG1346&gt;'Signal Verification1'!AG1346,IF(ABS('Signal Verification0'!AG1345)-ABS('Signal Verification1'!AG1346)&gt;Constants!$B$14,IF(AND(ABS(MAX('Signal Verification0'!AG1146:AG1346)-'Signal Verification0'!AG1346)&lt;Constants!$B$15,ABS(MIN('Signal Verification0'!AG1146:AG1346)-'Signal Verification0'!AG1346)&lt;Constants!$B$15),2,IF(D1346&gt;0,1,0)),IF(D1346&gt;0,1,0)),IF(ABS('Signal Verification1'!AG1345)-ABS('Signal Verification0'!AG1346)&gt;Constants!$B$14,IF(AND(ABS(MAX('Signal Verification1'!AG1146:AG1346)-'Signal Verification1'!AG1346)&lt;Constants!$B$15,ABS(MIN('Signal Verification1'!AG1146:AG1346)-'Signal Verification1'!AG1346)&lt;Constants!$B$15),2,IF(D1346&gt;0,1,0)),IF(D1346&gt;0,1,0))),IF(D1346&gt;0,1,0))</f>
        <v>0</v>
      </c>
      <c r="D1346">
        <f>IF(C1345=2,ROUND(5*1000/Constants!$B$11,0),IF(D1345&gt;0,D1345-1,0))</f>
        <v>0</v>
      </c>
      <c r="E1346">
        <f>IF(COUNTIF($D$3:D1346,2)&gt;(Constants!$B$16*(1000/150)),2,0)</f>
        <v>0</v>
      </c>
      <c r="F1346">
        <f t="shared" si="20"/>
        <v>0</v>
      </c>
      <c r="G1346">
        <f>IF(ABS('Signal Verification0'!AT1346-'Signal Verification1'!AT1346)&gt;Constants!$B$17,2,IF(H1346&gt;0,1,0))</f>
        <v>0</v>
      </c>
      <c r="H1346">
        <f>IF(G1345=2,ROUND(Constants!$B$18*(1000/150),0),IF(H1345&gt;0,H1345-1,0))</f>
        <v>0</v>
      </c>
    </row>
    <row r="1347" spans="1:8">
      <c r="A1347">
        <v>1344</v>
      </c>
      <c r="B1347">
        <f>IF(SIGN('Signal Verification0'!AQ1347)=SIGN('Signal Verification1'!AQ1347),IF(COUNTIF(B1340:B1346,2)&gt;0,1,0),2)</f>
        <v>0</v>
      </c>
      <c r="C1347">
        <f>IF(AND(ABS('Signal Verification0'!AG1347)&gt;0,ABS('Signal Verification1'!AG1347)&gt;0),IF('Signal Verification0'!AG1347&gt;'Signal Verification1'!AG1347,IF(ABS('Signal Verification0'!AG1346)-ABS('Signal Verification1'!AG1347)&gt;Constants!$B$14,IF(AND(ABS(MAX('Signal Verification0'!AG1147:AG1347)-'Signal Verification0'!AG1347)&lt;Constants!$B$15,ABS(MIN('Signal Verification0'!AG1147:AG1347)-'Signal Verification0'!AG1347)&lt;Constants!$B$15),2,IF(D1347&gt;0,1,0)),IF(D1347&gt;0,1,0)),IF(ABS('Signal Verification1'!AG1346)-ABS('Signal Verification0'!AG1347)&gt;Constants!$B$14,IF(AND(ABS(MAX('Signal Verification1'!AG1147:AG1347)-'Signal Verification1'!AG1347)&lt;Constants!$B$15,ABS(MIN('Signal Verification1'!AG1147:AG1347)-'Signal Verification1'!AG1347)&lt;Constants!$B$15),2,IF(D1347&gt;0,1,0)),IF(D1347&gt;0,1,0))),IF(D1347&gt;0,1,0))</f>
        <v>0</v>
      </c>
      <c r="D1347">
        <f>IF(C1346=2,ROUND(5*1000/Constants!$B$11,0),IF(D1346&gt;0,D1346-1,0))</f>
        <v>0</v>
      </c>
      <c r="E1347">
        <f>IF(COUNTIF($D$3:D1347,2)&gt;(Constants!$B$16*(1000/150)),2,0)</f>
        <v>0</v>
      </c>
      <c r="F1347">
        <f t="shared" si="20"/>
        <v>0</v>
      </c>
      <c r="G1347">
        <f>IF(ABS('Signal Verification0'!AT1347-'Signal Verification1'!AT1347)&gt;Constants!$B$17,2,IF(H1347&gt;0,1,0))</f>
        <v>0</v>
      </c>
      <c r="H1347">
        <f>IF(G1346=2,ROUND(Constants!$B$18*(1000/150),0),IF(H1346&gt;0,H1346-1,0))</f>
        <v>0</v>
      </c>
    </row>
    <row r="1348" spans="1:8">
      <c r="A1348">
        <v>1345</v>
      </c>
      <c r="B1348">
        <f>IF(SIGN('Signal Verification0'!AQ1348)=SIGN('Signal Verification1'!AQ1348),IF(COUNTIF(B1341:B1347,2)&gt;0,1,0),2)</f>
        <v>0</v>
      </c>
      <c r="C1348">
        <f>IF(AND(ABS('Signal Verification0'!AG1348)&gt;0,ABS('Signal Verification1'!AG1348)&gt;0),IF('Signal Verification0'!AG1348&gt;'Signal Verification1'!AG1348,IF(ABS('Signal Verification0'!AG1347)-ABS('Signal Verification1'!AG1348)&gt;Constants!$B$14,IF(AND(ABS(MAX('Signal Verification0'!AG1148:AG1348)-'Signal Verification0'!AG1348)&lt;Constants!$B$15,ABS(MIN('Signal Verification0'!AG1148:AG1348)-'Signal Verification0'!AG1348)&lt;Constants!$B$15),2,IF(D1348&gt;0,1,0)),IF(D1348&gt;0,1,0)),IF(ABS('Signal Verification1'!AG1347)-ABS('Signal Verification0'!AG1348)&gt;Constants!$B$14,IF(AND(ABS(MAX('Signal Verification1'!AG1148:AG1348)-'Signal Verification1'!AG1348)&lt;Constants!$B$15,ABS(MIN('Signal Verification1'!AG1148:AG1348)-'Signal Verification1'!AG1348)&lt;Constants!$B$15),2,IF(D1348&gt;0,1,0)),IF(D1348&gt;0,1,0))),IF(D1348&gt;0,1,0))</f>
        <v>0</v>
      </c>
      <c r="D1348">
        <f>IF(C1347=2,ROUND(5*1000/Constants!$B$11,0),IF(D1347&gt;0,D1347-1,0))</f>
        <v>0</v>
      </c>
      <c r="E1348">
        <f>IF(COUNTIF($D$3:D1348,2)&gt;(Constants!$B$16*(1000/150)),2,0)</f>
        <v>0</v>
      </c>
      <c r="F1348">
        <f t="shared" si="20"/>
        <v>0</v>
      </c>
      <c r="G1348">
        <f>IF(ABS('Signal Verification0'!AT1348-'Signal Verification1'!AT1348)&gt;Constants!$B$17,2,IF(H1348&gt;0,1,0))</f>
        <v>0</v>
      </c>
      <c r="H1348">
        <f>IF(G1347=2,ROUND(Constants!$B$18*(1000/150),0),IF(H1347&gt;0,H1347-1,0))</f>
        <v>0</v>
      </c>
    </row>
    <row r="1349" spans="1:8">
      <c r="A1349">
        <v>1346</v>
      </c>
      <c r="B1349">
        <f>IF(SIGN('Signal Verification0'!AQ1349)=SIGN('Signal Verification1'!AQ1349),IF(COUNTIF(B1342:B1348,2)&gt;0,1,0),2)</f>
        <v>0</v>
      </c>
      <c r="C1349">
        <f>IF(AND(ABS('Signal Verification0'!AG1349)&gt;0,ABS('Signal Verification1'!AG1349)&gt;0),IF('Signal Verification0'!AG1349&gt;'Signal Verification1'!AG1349,IF(ABS('Signal Verification0'!AG1348)-ABS('Signal Verification1'!AG1349)&gt;Constants!$B$14,IF(AND(ABS(MAX('Signal Verification0'!AG1149:AG1349)-'Signal Verification0'!AG1349)&lt;Constants!$B$15,ABS(MIN('Signal Verification0'!AG1149:AG1349)-'Signal Verification0'!AG1349)&lt;Constants!$B$15),2,IF(D1349&gt;0,1,0)),IF(D1349&gt;0,1,0)),IF(ABS('Signal Verification1'!AG1348)-ABS('Signal Verification0'!AG1349)&gt;Constants!$B$14,IF(AND(ABS(MAX('Signal Verification1'!AG1149:AG1349)-'Signal Verification1'!AG1349)&lt;Constants!$B$15,ABS(MIN('Signal Verification1'!AG1149:AG1349)-'Signal Verification1'!AG1349)&lt;Constants!$B$15),2,IF(D1349&gt;0,1,0)),IF(D1349&gt;0,1,0))),IF(D1349&gt;0,1,0))</f>
        <v>0</v>
      </c>
      <c r="D1349">
        <f>IF(C1348=2,ROUND(5*1000/Constants!$B$11,0),IF(D1348&gt;0,D1348-1,0))</f>
        <v>0</v>
      </c>
      <c r="E1349">
        <f>IF(COUNTIF($D$3:D1349,2)&gt;(Constants!$B$16*(1000/150)),2,0)</f>
        <v>0</v>
      </c>
      <c r="F1349">
        <f t="shared" ref="F1349:F1412" si="21">IF(OR(F1348=2,E1349=2),2,0)</f>
        <v>0</v>
      </c>
      <c r="G1349">
        <f>IF(ABS('Signal Verification0'!AT1349-'Signal Verification1'!AT1349)&gt;Constants!$B$17,2,IF(H1349&gt;0,1,0))</f>
        <v>0</v>
      </c>
      <c r="H1349">
        <f>IF(G1348=2,ROUND(Constants!$B$18*(1000/150),0),IF(H1348&gt;0,H1348-1,0))</f>
        <v>0</v>
      </c>
    </row>
    <row r="1350" spans="1:8">
      <c r="A1350">
        <v>1347</v>
      </c>
      <c r="B1350">
        <f>IF(SIGN('Signal Verification0'!AQ1350)=SIGN('Signal Verification1'!AQ1350),IF(COUNTIF(B1343:B1349,2)&gt;0,1,0),2)</f>
        <v>0</v>
      </c>
      <c r="C1350">
        <f>IF(AND(ABS('Signal Verification0'!AG1350)&gt;0,ABS('Signal Verification1'!AG1350)&gt;0),IF('Signal Verification0'!AG1350&gt;'Signal Verification1'!AG1350,IF(ABS('Signal Verification0'!AG1349)-ABS('Signal Verification1'!AG1350)&gt;Constants!$B$14,IF(AND(ABS(MAX('Signal Verification0'!AG1150:AG1350)-'Signal Verification0'!AG1350)&lt;Constants!$B$15,ABS(MIN('Signal Verification0'!AG1150:AG1350)-'Signal Verification0'!AG1350)&lt;Constants!$B$15),2,IF(D1350&gt;0,1,0)),IF(D1350&gt;0,1,0)),IF(ABS('Signal Verification1'!AG1349)-ABS('Signal Verification0'!AG1350)&gt;Constants!$B$14,IF(AND(ABS(MAX('Signal Verification1'!AG1150:AG1350)-'Signal Verification1'!AG1350)&lt;Constants!$B$15,ABS(MIN('Signal Verification1'!AG1150:AG1350)-'Signal Verification1'!AG1350)&lt;Constants!$B$15),2,IF(D1350&gt;0,1,0)),IF(D1350&gt;0,1,0))),IF(D1350&gt;0,1,0))</f>
        <v>0</v>
      </c>
      <c r="D1350">
        <f>IF(C1349=2,ROUND(5*1000/Constants!$B$11,0),IF(D1349&gt;0,D1349-1,0))</f>
        <v>0</v>
      </c>
      <c r="E1350">
        <f>IF(COUNTIF($D$3:D1350,2)&gt;(Constants!$B$16*(1000/150)),2,0)</f>
        <v>0</v>
      </c>
      <c r="F1350">
        <f t="shared" si="21"/>
        <v>0</v>
      </c>
      <c r="G1350">
        <f>IF(ABS('Signal Verification0'!AT1350-'Signal Verification1'!AT1350)&gt;Constants!$B$17,2,IF(H1350&gt;0,1,0))</f>
        <v>0</v>
      </c>
      <c r="H1350">
        <f>IF(G1349=2,ROUND(Constants!$B$18*(1000/150),0),IF(H1349&gt;0,H1349-1,0))</f>
        <v>0</v>
      </c>
    </row>
    <row r="1351" spans="1:8">
      <c r="A1351">
        <v>1348</v>
      </c>
      <c r="B1351">
        <f>IF(SIGN('Signal Verification0'!AQ1351)=SIGN('Signal Verification1'!AQ1351),IF(COUNTIF(B1344:B1350,2)&gt;0,1,0),2)</f>
        <v>0</v>
      </c>
      <c r="C1351">
        <f>IF(AND(ABS('Signal Verification0'!AG1351)&gt;0,ABS('Signal Verification1'!AG1351)&gt;0),IF('Signal Verification0'!AG1351&gt;'Signal Verification1'!AG1351,IF(ABS('Signal Verification0'!AG1350)-ABS('Signal Verification1'!AG1351)&gt;Constants!$B$14,IF(AND(ABS(MAX('Signal Verification0'!AG1151:AG1351)-'Signal Verification0'!AG1351)&lt;Constants!$B$15,ABS(MIN('Signal Verification0'!AG1151:AG1351)-'Signal Verification0'!AG1351)&lt;Constants!$B$15),2,IF(D1351&gt;0,1,0)),IF(D1351&gt;0,1,0)),IF(ABS('Signal Verification1'!AG1350)-ABS('Signal Verification0'!AG1351)&gt;Constants!$B$14,IF(AND(ABS(MAX('Signal Verification1'!AG1151:AG1351)-'Signal Verification1'!AG1351)&lt;Constants!$B$15,ABS(MIN('Signal Verification1'!AG1151:AG1351)-'Signal Verification1'!AG1351)&lt;Constants!$B$15),2,IF(D1351&gt;0,1,0)),IF(D1351&gt;0,1,0))),IF(D1351&gt;0,1,0))</f>
        <v>0</v>
      </c>
      <c r="D1351">
        <f>IF(C1350=2,ROUND(5*1000/Constants!$B$11,0),IF(D1350&gt;0,D1350-1,0))</f>
        <v>0</v>
      </c>
      <c r="E1351">
        <f>IF(COUNTIF($D$3:D1351,2)&gt;(Constants!$B$16*(1000/150)),2,0)</f>
        <v>0</v>
      </c>
      <c r="F1351">
        <f t="shared" si="21"/>
        <v>0</v>
      </c>
      <c r="G1351">
        <f>IF(ABS('Signal Verification0'!AT1351-'Signal Verification1'!AT1351)&gt;Constants!$B$17,2,IF(H1351&gt;0,1,0))</f>
        <v>0</v>
      </c>
      <c r="H1351">
        <f>IF(G1350=2,ROUND(Constants!$B$18*(1000/150),0),IF(H1350&gt;0,H1350-1,0))</f>
        <v>0</v>
      </c>
    </row>
    <row r="1352" spans="1:8">
      <c r="A1352">
        <v>1349</v>
      </c>
      <c r="B1352">
        <f>IF(SIGN('Signal Verification0'!AQ1352)=SIGN('Signal Verification1'!AQ1352),IF(COUNTIF(B1345:B1351,2)&gt;0,1,0),2)</f>
        <v>0</v>
      </c>
      <c r="C1352">
        <f>IF(AND(ABS('Signal Verification0'!AG1352)&gt;0,ABS('Signal Verification1'!AG1352)&gt;0),IF('Signal Verification0'!AG1352&gt;'Signal Verification1'!AG1352,IF(ABS('Signal Verification0'!AG1351)-ABS('Signal Verification1'!AG1352)&gt;Constants!$B$14,IF(AND(ABS(MAX('Signal Verification0'!AG1152:AG1352)-'Signal Verification0'!AG1352)&lt;Constants!$B$15,ABS(MIN('Signal Verification0'!AG1152:AG1352)-'Signal Verification0'!AG1352)&lt;Constants!$B$15),2,IF(D1352&gt;0,1,0)),IF(D1352&gt;0,1,0)),IF(ABS('Signal Verification1'!AG1351)-ABS('Signal Verification0'!AG1352)&gt;Constants!$B$14,IF(AND(ABS(MAX('Signal Verification1'!AG1152:AG1352)-'Signal Verification1'!AG1352)&lt;Constants!$B$15,ABS(MIN('Signal Verification1'!AG1152:AG1352)-'Signal Verification1'!AG1352)&lt;Constants!$B$15),2,IF(D1352&gt;0,1,0)),IF(D1352&gt;0,1,0))),IF(D1352&gt;0,1,0))</f>
        <v>0</v>
      </c>
      <c r="D1352">
        <f>IF(C1351=2,ROUND(5*1000/Constants!$B$11,0),IF(D1351&gt;0,D1351-1,0))</f>
        <v>0</v>
      </c>
      <c r="E1352">
        <f>IF(COUNTIF($D$3:D1352,2)&gt;(Constants!$B$16*(1000/150)),2,0)</f>
        <v>0</v>
      </c>
      <c r="F1352">
        <f t="shared" si="21"/>
        <v>0</v>
      </c>
      <c r="G1352">
        <f>IF(ABS('Signal Verification0'!AT1352-'Signal Verification1'!AT1352)&gt;Constants!$B$17,2,IF(H1352&gt;0,1,0))</f>
        <v>0</v>
      </c>
      <c r="H1352">
        <f>IF(G1351=2,ROUND(Constants!$B$18*(1000/150),0),IF(H1351&gt;0,H1351-1,0))</f>
        <v>0</v>
      </c>
    </row>
    <row r="1353" spans="1:8">
      <c r="A1353">
        <v>1350</v>
      </c>
      <c r="B1353">
        <f>IF(SIGN('Signal Verification0'!AQ1353)=SIGN('Signal Verification1'!AQ1353),IF(COUNTIF(B1346:B1352,2)&gt;0,1,0),2)</f>
        <v>0</v>
      </c>
      <c r="C1353">
        <f>IF(AND(ABS('Signal Verification0'!AG1353)&gt;0,ABS('Signal Verification1'!AG1353)&gt;0),IF('Signal Verification0'!AG1353&gt;'Signal Verification1'!AG1353,IF(ABS('Signal Verification0'!AG1352)-ABS('Signal Verification1'!AG1353)&gt;Constants!$B$14,IF(AND(ABS(MAX('Signal Verification0'!AG1153:AG1353)-'Signal Verification0'!AG1353)&lt;Constants!$B$15,ABS(MIN('Signal Verification0'!AG1153:AG1353)-'Signal Verification0'!AG1353)&lt;Constants!$B$15),2,IF(D1353&gt;0,1,0)),IF(D1353&gt;0,1,0)),IF(ABS('Signal Verification1'!AG1352)-ABS('Signal Verification0'!AG1353)&gt;Constants!$B$14,IF(AND(ABS(MAX('Signal Verification1'!AG1153:AG1353)-'Signal Verification1'!AG1353)&lt;Constants!$B$15,ABS(MIN('Signal Verification1'!AG1153:AG1353)-'Signal Verification1'!AG1353)&lt;Constants!$B$15),2,IF(D1353&gt;0,1,0)),IF(D1353&gt;0,1,0))),IF(D1353&gt;0,1,0))</f>
        <v>0</v>
      </c>
      <c r="D1353">
        <f>IF(C1352=2,ROUND(5*1000/Constants!$B$11,0),IF(D1352&gt;0,D1352-1,0))</f>
        <v>0</v>
      </c>
      <c r="E1353">
        <f>IF(COUNTIF($D$3:D1353,2)&gt;(Constants!$B$16*(1000/150)),2,0)</f>
        <v>0</v>
      </c>
      <c r="F1353">
        <f t="shared" si="21"/>
        <v>0</v>
      </c>
      <c r="G1353">
        <f>IF(ABS('Signal Verification0'!AT1353-'Signal Verification1'!AT1353)&gt;Constants!$B$17,2,IF(H1353&gt;0,1,0))</f>
        <v>0</v>
      </c>
      <c r="H1353">
        <f>IF(G1352=2,ROUND(Constants!$B$18*(1000/150),0),IF(H1352&gt;0,H1352-1,0))</f>
        <v>0</v>
      </c>
    </row>
    <row r="1354" spans="1:8">
      <c r="A1354">
        <v>1351</v>
      </c>
      <c r="B1354">
        <f>IF(SIGN('Signal Verification0'!AQ1354)=SIGN('Signal Verification1'!AQ1354),IF(COUNTIF(B1347:B1353,2)&gt;0,1,0),2)</f>
        <v>0</v>
      </c>
      <c r="C1354">
        <f>IF(AND(ABS('Signal Verification0'!AG1354)&gt;0,ABS('Signal Verification1'!AG1354)&gt;0),IF('Signal Verification0'!AG1354&gt;'Signal Verification1'!AG1354,IF(ABS('Signal Verification0'!AG1353)-ABS('Signal Verification1'!AG1354)&gt;Constants!$B$14,IF(AND(ABS(MAX('Signal Verification0'!AG1154:AG1354)-'Signal Verification0'!AG1354)&lt;Constants!$B$15,ABS(MIN('Signal Verification0'!AG1154:AG1354)-'Signal Verification0'!AG1354)&lt;Constants!$B$15),2,IF(D1354&gt;0,1,0)),IF(D1354&gt;0,1,0)),IF(ABS('Signal Verification1'!AG1353)-ABS('Signal Verification0'!AG1354)&gt;Constants!$B$14,IF(AND(ABS(MAX('Signal Verification1'!AG1154:AG1354)-'Signal Verification1'!AG1354)&lt;Constants!$B$15,ABS(MIN('Signal Verification1'!AG1154:AG1354)-'Signal Verification1'!AG1354)&lt;Constants!$B$15),2,IF(D1354&gt;0,1,0)),IF(D1354&gt;0,1,0))),IF(D1354&gt;0,1,0))</f>
        <v>0</v>
      </c>
      <c r="D1354">
        <f>IF(C1353=2,ROUND(5*1000/Constants!$B$11,0),IF(D1353&gt;0,D1353-1,0))</f>
        <v>0</v>
      </c>
      <c r="E1354">
        <f>IF(COUNTIF($D$3:D1354,2)&gt;(Constants!$B$16*(1000/150)),2,0)</f>
        <v>0</v>
      </c>
      <c r="F1354">
        <f t="shared" si="21"/>
        <v>0</v>
      </c>
      <c r="G1354">
        <f>IF(ABS('Signal Verification0'!AT1354-'Signal Verification1'!AT1354)&gt;Constants!$B$17,2,IF(H1354&gt;0,1,0))</f>
        <v>0</v>
      </c>
      <c r="H1354">
        <f>IF(G1353=2,ROUND(Constants!$B$18*(1000/150),0),IF(H1353&gt;0,H1353-1,0))</f>
        <v>0</v>
      </c>
    </row>
    <row r="1355" spans="1:8">
      <c r="A1355">
        <v>1352</v>
      </c>
      <c r="B1355">
        <f>IF(SIGN('Signal Verification0'!AQ1355)=SIGN('Signal Verification1'!AQ1355),IF(COUNTIF(B1348:B1354,2)&gt;0,1,0),2)</f>
        <v>0</v>
      </c>
      <c r="C1355">
        <f>IF(AND(ABS('Signal Verification0'!AG1355)&gt;0,ABS('Signal Verification1'!AG1355)&gt;0),IF('Signal Verification0'!AG1355&gt;'Signal Verification1'!AG1355,IF(ABS('Signal Verification0'!AG1354)-ABS('Signal Verification1'!AG1355)&gt;Constants!$B$14,IF(AND(ABS(MAX('Signal Verification0'!AG1155:AG1355)-'Signal Verification0'!AG1355)&lt;Constants!$B$15,ABS(MIN('Signal Verification0'!AG1155:AG1355)-'Signal Verification0'!AG1355)&lt;Constants!$B$15),2,IF(D1355&gt;0,1,0)),IF(D1355&gt;0,1,0)),IF(ABS('Signal Verification1'!AG1354)-ABS('Signal Verification0'!AG1355)&gt;Constants!$B$14,IF(AND(ABS(MAX('Signal Verification1'!AG1155:AG1355)-'Signal Verification1'!AG1355)&lt;Constants!$B$15,ABS(MIN('Signal Verification1'!AG1155:AG1355)-'Signal Verification1'!AG1355)&lt;Constants!$B$15),2,IF(D1355&gt;0,1,0)),IF(D1355&gt;0,1,0))),IF(D1355&gt;0,1,0))</f>
        <v>0</v>
      </c>
      <c r="D1355">
        <f>IF(C1354=2,ROUND(5*1000/Constants!$B$11,0),IF(D1354&gt;0,D1354-1,0))</f>
        <v>0</v>
      </c>
      <c r="E1355">
        <f>IF(COUNTIF($D$3:D1355,2)&gt;(Constants!$B$16*(1000/150)),2,0)</f>
        <v>0</v>
      </c>
      <c r="F1355">
        <f t="shared" si="21"/>
        <v>0</v>
      </c>
      <c r="G1355">
        <f>IF(ABS('Signal Verification0'!AT1355-'Signal Verification1'!AT1355)&gt;Constants!$B$17,2,IF(H1355&gt;0,1,0))</f>
        <v>0</v>
      </c>
      <c r="H1355">
        <f>IF(G1354=2,ROUND(Constants!$B$18*(1000/150),0),IF(H1354&gt;0,H1354-1,0))</f>
        <v>0</v>
      </c>
    </row>
    <row r="1356" spans="1:8">
      <c r="A1356">
        <v>1353</v>
      </c>
      <c r="B1356">
        <f>IF(SIGN('Signal Verification0'!AQ1356)=SIGN('Signal Verification1'!AQ1356),IF(COUNTIF(B1349:B1355,2)&gt;0,1,0),2)</f>
        <v>0</v>
      </c>
      <c r="C1356">
        <f>IF(AND(ABS('Signal Verification0'!AG1356)&gt;0,ABS('Signal Verification1'!AG1356)&gt;0),IF('Signal Verification0'!AG1356&gt;'Signal Verification1'!AG1356,IF(ABS('Signal Verification0'!AG1355)-ABS('Signal Verification1'!AG1356)&gt;Constants!$B$14,IF(AND(ABS(MAX('Signal Verification0'!AG1156:AG1356)-'Signal Verification0'!AG1356)&lt;Constants!$B$15,ABS(MIN('Signal Verification0'!AG1156:AG1356)-'Signal Verification0'!AG1356)&lt;Constants!$B$15),2,IF(D1356&gt;0,1,0)),IF(D1356&gt;0,1,0)),IF(ABS('Signal Verification1'!AG1355)-ABS('Signal Verification0'!AG1356)&gt;Constants!$B$14,IF(AND(ABS(MAX('Signal Verification1'!AG1156:AG1356)-'Signal Verification1'!AG1356)&lt;Constants!$B$15,ABS(MIN('Signal Verification1'!AG1156:AG1356)-'Signal Verification1'!AG1356)&lt;Constants!$B$15),2,IF(D1356&gt;0,1,0)),IF(D1356&gt;0,1,0))),IF(D1356&gt;0,1,0))</f>
        <v>0</v>
      </c>
      <c r="D1356">
        <f>IF(C1355=2,ROUND(5*1000/Constants!$B$11,0),IF(D1355&gt;0,D1355-1,0))</f>
        <v>0</v>
      </c>
      <c r="E1356">
        <f>IF(COUNTIF($D$3:D1356,2)&gt;(Constants!$B$16*(1000/150)),2,0)</f>
        <v>0</v>
      </c>
      <c r="F1356">
        <f t="shared" si="21"/>
        <v>0</v>
      </c>
      <c r="G1356">
        <f>IF(ABS('Signal Verification0'!AT1356-'Signal Verification1'!AT1356)&gt;Constants!$B$17,2,IF(H1356&gt;0,1,0))</f>
        <v>0</v>
      </c>
      <c r="H1356">
        <f>IF(G1355=2,ROUND(Constants!$B$18*(1000/150),0),IF(H1355&gt;0,H1355-1,0))</f>
        <v>0</v>
      </c>
    </row>
    <row r="1357" spans="1:8">
      <c r="A1357">
        <v>1354</v>
      </c>
      <c r="B1357">
        <f>IF(SIGN('Signal Verification0'!AQ1357)=SIGN('Signal Verification1'!AQ1357),IF(COUNTIF(B1350:B1356,2)&gt;0,1,0),2)</f>
        <v>0</v>
      </c>
      <c r="C1357">
        <f>IF(AND(ABS('Signal Verification0'!AG1357)&gt;0,ABS('Signal Verification1'!AG1357)&gt;0),IF('Signal Verification0'!AG1357&gt;'Signal Verification1'!AG1357,IF(ABS('Signal Verification0'!AG1356)-ABS('Signal Verification1'!AG1357)&gt;Constants!$B$14,IF(AND(ABS(MAX('Signal Verification0'!AG1157:AG1357)-'Signal Verification0'!AG1357)&lt;Constants!$B$15,ABS(MIN('Signal Verification0'!AG1157:AG1357)-'Signal Verification0'!AG1357)&lt;Constants!$B$15),2,IF(D1357&gt;0,1,0)),IF(D1357&gt;0,1,0)),IF(ABS('Signal Verification1'!AG1356)-ABS('Signal Verification0'!AG1357)&gt;Constants!$B$14,IF(AND(ABS(MAX('Signal Verification1'!AG1157:AG1357)-'Signal Verification1'!AG1357)&lt;Constants!$B$15,ABS(MIN('Signal Verification1'!AG1157:AG1357)-'Signal Verification1'!AG1357)&lt;Constants!$B$15),2,IF(D1357&gt;0,1,0)),IF(D1357&gt;0,1,0))),IF(D1357&gt;0,1,0))</f>
        <v>0</v>
      </c>
      <c r="D1357">
        <f>IF(C1356=2,ROUND(5*1000/Constants!$B$11,0),IF(D1356&gt;0,D1356-1,0))</f>
        <v>0</v>
      </c>
      <c r="E1357">
        <f>IF(COUNTIF($D$3:D1357,2)&gt;(Constants!$B$16*(1000/150)),2,0)</f>
        <v>0</v>
      </c>
      <c r="F1357">
        <f t="shared" si="21"/>
        <v>0</v>
      </c>
      <c r="G1357">
        <f>IF(ABS('Signal Verification0'!AT1357-'Signal Verification1'!AT1357)&gt;Constants!$B$17,2,IF(H1357&gt;0,1,0))</f>
        <v>0</v>
      </c>
      <c r="H1357">
        <f>IF(G1356=2,ROUND(Constants!$B$18*(1000/150),0),IF(H1356&gt;0,H1356-1,0))</f>
        <v>0</v>
      </c>
    </row>
    <row r="1358" spans="1:8">
      <c r="A1358">
        <v>1355</v>
      </c>
      <c r="B1358">
        <f>IF(SIGN('Signal Verification0'!AQ1358)=SIGN('Signal Verification1'!AQ1358),IF(COUNTIF(B1351:B1357,2)&gt;0,1,0),2)</f>
        <v>0</v>
      </c>
      <c r="C1358">
        <f>IF(AND(ABS('Signal Verification0'!AG1358)&gt;0,ABS('Signal Verification1'!AG1358)&gt;0),IF('Signal Verification0'!AG1358&gt;'Signal Verification1'!AG1358,IF(ABS('Signal Verification0'!AG1357)-ABS('Signal Verification1'!AG1358)&gt;Constants!$B$14,IF(AND(ABS(MAX('Signal Verification0'!AG1158:AG1358)-'Signal Verification0'!AG1358)&lt;Constants!$B$15,ABS(MIN('Signal Verification0'!AG1158:AG1358)-'Signal Verification0'!AG1358)&lt;Constants!$B$15),2,IF(D1358&gt;0,1,0)),IF(D1358&gt;0,1,0)),IF(ABS('Signal Verification1'!AG1357)-ABS('Signal Verification0'!AG1358)&gt;Constants!$B$14,IF(AND(ABS(MAX('Signal Verification1'!AG1158:AG1358)-'Signal Verification1'!AG1358)&lt;Constants!$B$15,ABS(MIN('Signal Verification1'!AG1158:AG1358)-'Signal Verification1'!AG1358)&lt;Constants!$B$15),2,IF(D1358&gt;0,1,0)),IF(D1358&gt;0,1,0))),IF(D1358&gt;0,1,0))</f>
        <v>0</v>
      </c>
      <c r="D1358">
        <f>IF(C1357=2,ROUND(5*1000/Constants!$B$11,0),IF(D1357&gt;0,D1357-1,0))</f>
        <v>0</v>
      </c>
      <c r="E1358">
        <f>IF(COUNTIF($D$3:D1358,2)&gt;(Constants!$B$16*(1000/150)),2,0)</f>
        <v>0</v>
      </c>
      <c r="F1358">
        <f t="shared" si="21"/>
        <v>0</v>
      </c>
      <c r="G1358">
        <f>IF(ABS('Signal Verification0'!AT1358-'Signal Verification1'!AT1358)&gt;Constants!$B$17,2,IF(H1358&gt;0,1,0))</f>
        <v>0</v>
      </c>
      <c r="H1358">
        <f>IF(G1357=2,ROUND(Constants!$B$18*(1000/150),0),IF(H1357&gt;0,H1357-1,0))</f>
        <v>0</v>
      </c>
    </row>
    <row r="1359" spans="1:8">
      <c r="A1359">
        <v>1356</v>
      </c>
      <c r="B1359">
        <f>IF(SIGN('Signal Verification0'!AQ1359)=SIGN('Signal Verification1'!AQ1359),IF(COUNTIF(B1352:B1358,2)&gt;0,1,0),2)</f>
        <v>0</v>
      </c>
      <c r="C1359">
        <f>IF(AND(ABS('Signal Verification0'!AG1359)&gt;0,ABS('Signal Verification1'!AG1359)&gt;0),IF('Signal Verification0'!AG1359&gt;'Signal Verification1'!AG1359,IF(ABS('Signal Verification0'!AG1358)-ABS('Signal Verification1'!AG1359)&gt;Constants!$B$14,IF(AND(ABS(MAX('Signal Verification0'!AG1159:AG1359)-'Signal Verification0'!AG1359)&lt;Constants!$B$15,ABS(MIN('Signal Verification0'!AG1159:AG1359)-'Signal Verification0'!AG1359)&lt;Constants!$B$15),2,IF(D1359&gt;0,1,0)),IF(D1359&gt;0,1,0)),IF(ABS('Signal Verification1'!AG1358)-ABS('Signal Verification0'!AG1359)&gt;Constants!$B$14,IF(AND(ABS(MAX('Signal Verification1'!AG1159:AG1359)-'Signal Verification1'!AG1359)&lt;Constants!$B$15,ABS(MIN('Signal Verification1'!AG1159:AG1359)-'Signal Verification1'!AG1359)&lt;Constants!$B$15),2,IF(D1359&gt;0,1,0)),IF(D1359&gt;0,1,0))),IF(D1359&gt;0,1,0))</f>
        <v>0</v>
      </c>
      <c r="D1359">
        <f>IF(C1358=2,ROUND(5*1000/Constants!$B$11,0),IF(D1358&gt;0,D1358-1,0))</f>
        <v>0</v>
      </c>
      <c r="E1359">
        <f>IF(COUNTIF($D$3:D1359,2)&gt;(Constants!$B$16*(1000/150)),2,0)</f>
        <v>0</v>
      </c>
      <c r="F1359">
        <f t="shared" si="21"/>
        <v>0</v>
      </c>
      <c r="G1359">
        <f>IF(ABS('Signal Verification0'!AT1359-'Signal Verification1'!AT1359)&gt;Constants!$B$17,2,IF(H1359&gt;0,1,0))</f>
        <v>0</v>
      </c>
      <c r="H1359">
        <f>IF(G1358=2,ROUND(Constants!$B$18*(1000/150),0),IF(H1358&gt;0,H1358-1,0))</f>
        <v>0</v>
      </c>
    </row>
    <row r="1360" spans="1:8">
      <c r="A1360">
        <v>1357</v>
      </c>
      <c r="B1360">
        <f>IF(SIGN('Signal Verification0'!AQ1360)=SIGN('Signal Verification1'!AQ1360),IF(COUNTIF(B1353:B1359,2)&gt;0,1,0),2)</f>
        <v>0</v>
      </c>
      <c r="C1360">
        <f>IF(AND(ABS('Signal Verification0'!AG1360)&gt;0,ABS('Signal Verification1'!AG1360)&gt;0),IF('Signal Verification0'!AG1360&gt;'Signal Verification1'!AG1360,IF(ABS('Signal Verification0'!AG1359)-ABS('Signal Verification1'!AG1360)&gt;Constants!$B$14,IF(AND(ABS(MAX('Signal Verification0'!AG1160:AG1360)-'Signal Verification0'!AG1360)&lt;Constants!$B$15,ABS(MIN('Signal Verification0'!AG1160:AG1360)-'Signal Verification0'!AG1360)&lt;Constants!$B$15),2,IF(D1360&gt;0,1,0)),IF(D1360&gt;0,1,0)),IF(ABS('Signal Verification1'!AG1359)-ABS('Signal Verification0'!AG1360)&gt;Constants!$B$14,IF(AND(ABS(MAX('Signal Verification1'!AG1160:AG1360)-'Signal Verification1'!AG1360)&lt;Constants!$B$15,ABS(MIN('Signal Verification1'!AG1160:AG1360)-'Signal Verification1'!AG1360)&lt;Constants!$B$15),2,IF(D1360&gt;0,1,0)),IF(D1360&gt;0,1,0))),IF(D1360&gt;0,1,0))</f>
        <v>0</v>
      </c>
      <c r="D1360">
        <f>IF(C1359=2,ROUND(5*1000/Constants!$B$11,0),IF(D1359&gt;0,D1359-1,0))</f>
        <v>0</v>
      </c>
      <c r="E1360">
        <f>IF(COUNTIF($D$3:D1360,2)&gt;(Constants!$B$16*(1000/150)),2,0)</f>
        <v>0</v>
      </c>
      <c r="F1360">
        <f t="shared" si="21"/>
        <v>0</v>
      </c>
      <c r="G1360">
        <f>IF(ABS('Signal Verification0'!AT1360-'Signal Verification1'!AT1360)&gt;Constants!$B$17,2,IF(H1360&gt;0,1,0))</f>
        <v>0</v>
      </c>
      <c r="H1360">
        <f>IF(G1359=2,ROUND(Constants!$B$18*(1000/150),0),IF(H1359&gt;0,H1359-1,0))</f>
        <v>0</v>
      </c>
    </row>
    <row r="1361" spans="1:8">
      <c r="A1361">
        <v>1358</v>
      </c>
      <c r="B1361">
        <f>IF(SIGN('Signal Verification0'!AQ1361)=SIGN('Signal Verification1'!AQ1361),IF(COUNTIF(B1354:B1360,2)&gt;0,1,0),2)</f>
        <v>0</v>
      </c>
      <c r="C1361">
        <f>IF(AND(ABS('Signal Verification0'!AG1361)&gt;0,ABS('Signal Verification1'!AG1361)&gt;0),IF('Signal Verification0'!AG1361&gt;'Signal Verification1'!AG1361,IF(ABS('Signal Verification0'!AG1360)-ABS('Signal Verification1'!AG1361)&gt;Constants!$B$14,IF(AND(ABS(MAX('Signal Verification0'!AG1161:AG1361)-'Signal Verification0'!AG1361)&lt;Constants!$B$15,ABS(MIN('Signal Verification0'!AG1161:AG1361)-'Signal Verification0'!AG1361)&lt;Constants!$B$15),2,IF(D1361&gt;0,1,0)),IF(D1361&gt;0,1,0)),IF(ABS('Signal Verification1'!AG1360)-ABS('Signal Verification0'!AG1361)&gt;Constants!$B$14,IF(AND(ABS(MAX('Signal Verification1'!AG1161:AG1361)-'Signal Verification1'!AG1361)&lt;Constants!$B$15,ABS(MIN('Signal Verification1'!AG1161:AG1361)-'Signal Verification1'!AG1361)&lt;Constants!$B$15),2,IF(D1361&gt;0,1,0)),IF(D1361&gt;0,1,0))),IF(D1361&gt;0,1,0))</f>
        <v>0</v>
      </c>
      <c r="D1361">
        <f>IF(C1360=2,ROUND(5*1000/Constants!$B$11,0),IF(D1360&gt;0,D1360-1,0))</f>
        <v>0</v>
      </c>
      <c r="E1361">
        <f>IF(COUNTIF($D$3:D1361,2)&gt;(Constants!$B$16*(1000/150)),2,0)</f>
        <v>0</v>
      </c>
      <c r="F1361">
        <f t="shared" si="21"/>
        <v>0</v>
      </c>
      <c r="G1361">
        <f>IF(ABS('Signal Verification0'!AT1361-'Signal Verification1'!AT1361)&gt;Constants!$B$17,2,IF(H1361&gt;0,1,0))</f>
        <v>0</v>
      </c>
      <c r="H1361">
        <f>IF(G1360=2,ROUND(Constants!$B$18*(1000/150),0),IF(H1360&gt;0,H1360-1,0))</f>
        <v>0</v>
      </c>
    </row>
    <row r="1362" spans="1:8">
      <c r="A1362">
        <v>1359</v>
      </c>
      <c r="B1362">
        <f>IF(SIGN('Signal Verification0'!AQ1362)=SIGN('Signal Verification1'!AQ1362),IF(COUNTIF(B1355:B1361,2)&gt;0,1,0),2)</f>
        <v>0</v>
      </c>
      <c r="C1362">
        <f>IF(AND(ABS('Signal Verification0'!AG1362)&gt;0,ABS('Signal Verification1'!AG1362)&gt;0),IF('Signal Verification0'!AG1362&gt;'Signal Verification1'!AG1362,IF(ABS('Signal Verification0'!AG1361)-ABS('Signal Verification1'!AG1362)&gt;Constants!$B$14,IF(AND(ABS(MAX('Signal Verification0'!AG1162:AG1362)-'Signal Verification0'!AG1362)&lt;Constants!$B$15,ABS(MIN('Signal Verification0'!AG1162:AG1362)-'Signal Verification0'!AG1362)&lt;Constants!$B$15),2,IF(D1362&gt;0,1,0)),IF(D1362&gt;0,1,0)),IF(ABS('Signal Verification1'!AG1361)-ABS('Signal Verification0'!AG1362)&gt;Constants!$B$14,IF(AND(ABS(MAX('Signal Verification1'!AG1162:AG1362)-'Signal Verification1'!AG1362)&lt;Constants!$B$15,ABS(MIN('Signal Verification1'!AG1162:AG1362)-'Signal Verification1'!AG1362)&lt;Constants!$B$15),2,IF(D1362&gt;0,1,0)),IF(D1362&gt;0,1,0))),IF(D1362&gt;0,1,0))</f>
        <v>0</v>
      </c>
      <c r="D1362">
        <f>IF(C1361=2,ROUND(5*1000/Constants!$B$11,0),IF(D1361&gt;0,D1361-1,0))</f>
        <v>0</v>
      </c>
      <c r="E1362">
        <f>IF(COUNTIF($D$3:D1362,2)&gt;(Constants!$B$16*(1000/150)),2,0)</f>
        <v>0</v>
      </c>
      <c r="F1362">
        <f t="shared" si="21"/>
        <v>0</v>
      </c>
      <c r="G1362">
        <f>IF(ABS('Signal Verification0'!AT1362-'Signal Verification1'!AT1362)&gt;Constants!$B$17,2,IF(H1362&gt;0,1,0))</f>
        <v>0</v>
      </c>
      <c r="H1362">
        <f>IF(G1361=2,ROUND(Constants!$B$18*(1000/150),0),IF(H1361&gt;0,H1361-1,0))</f>
        <v>0</v>
      </c>
    </row>
    <row r="1363" spans="1:8">
      <c r="A1363">
        <v>1360</v>
      </c>
      <c r="B1363">
        <f>IF(SIGN('Signal Verification0'!AQ1363)=SIGN('Signal Verification1'!AQ1363),IF(COUNTIF(B1356:B1362,2)&gt;0,1,0),2)</f>
        <v>0</v>
      </c>
      <c r="C1363">
        <f>IF(AND(ABS('Signal Verification0'!AG1363)&gt;0,ABS('Signal Verification1'!AG1363)&gt;0),IF('Signal Verification0'!AG1363&gt;'Signal Verification1'!AG1363,IF(ABS('Signal Verification0'!AG1362)-ABS('Signal Verification1'!AG1363)&gt;Constants!$B$14,IF(AND(ABS(MAX('Signal Verification0'!AG1163:AG1363)-'Signal Verification0'!AG1363)&lt;Constants!$B$15,ABS(MIN('Signal Verification0'!AG1163:AG1363)-'Signal Verification0'!AG1363)&lt;Constants!$B$15),2,IF(D1363&gt;0,1,0)),IF(D1363&gt;0,1,0)),IF(ABS('Signal Verification1'!AG1362)-ABS('Signal Verification0'!AG1363)&gt;Constants!$B$14,IF(AND(ABS(MAX('Signal Verification1'!AG1163:AG1363)-'Signal Verification1'!AG1363)&lt;Constants!$B$15,ABS(MIN('Signal Verification1'!AG1163:AG1363)-'Signal Verification1'!AG1363)&lt;Constants!$B$15),2,IF(D1363&gt;0,1,0)),IF(D1363&gt;0,1,0))),IF(D1363&gt;0,1,0))</f>
        <v>0</v>
      </c>
      <c r="D1363">
        <f>IF(C1362=2,ROUND(5*1000/Constants!$B$11,0),IF(D1362&gt;0,D1362-1,0))</f>
        <v>0</v>
      </c>
      <c r="E1363">
        <f>IF(COUNTIF($D$3:D1363,2)&gt;(Constants!$B$16*(1000/150)),2,0)</f>
        <v>0</v>
      </c>
      <c r="F1363">
        <f t="shared" si="21"/>
        <v>0</v>
      </c>
      <c r="G1363">
        <f>IF(ABS('Signal Verification0'!AT1363-'Signal Verification1'!AT1363)&gt;Constants!$B$17,2,IF(H1363&gt;0,1,0))</f>
        <v>0</v>
      </c>
      <c r="H1363">
        <f>IF(G1362=2,ROUND(Constants!$B$18*(1000/150),0),IF(H1362&gt;0,H1362-1,0))</f>
        <v>0</v>
      </c>
    </row>
    <row r="1364" spans="1:8">
      <c r="A1364">
        <v>1361</v>
      </c>
      <c r="B1364">
        <f>IF(SIGN('Signal Verification0'!AQ1364)=SIGN('Signal Verification1'!AQ1364),IF(COUNTIF(B1357:B1363,2)&gt;0,1,0),2)</f>
        <v>0</v>
      </c>
      <c r="C1364">
        <f>IF(AND(ABS('Signal Verification0'!AG1364)&gt;0,ABS('Signal Verification1'!AG1364)&gt;0),IF('Signal Verification0'!AG1364&gt;'Signal Verification1'!AG1364,IF(ABS('Signal Verification0'!AG1363)-ABS('Signal Verification1'!AG1364)&gt;Constants!$B$14,IF(AND(ABS(MAX('Signal Verification0'!AG1164:AG1364)-'Signal Verification0'!AG1364)&lt;Constants!$B$15,ABS(MIN('Signal Verification0'!AG1164:AG1364)-'Signal Verification0'!AG1364)&lt;Constants!$B$15),2,IF(D1364&gt;0,1,0)),IF(D1364&gt;0,1,0)),IF(ABS('Signal Verification1'!AG1363)-ABS('Signal Verification0'!AG1364)&gt;Constants!$B$14,IF(AND(ABS(MAX('Signal Verification1'!AG1164:AG1364)-'Signal Verification1'!AG1364)&lt;Constants!$B$15,ABS(MIN('Signal Verification1'!AG1164:AG1364)-'Signal Verification1'!AG1364)&lt;Constants!$B$15),2,IF(D1364&gt;0,1,0)),IF(D1364&gt;0,1,0))),IF(D1364&gt;0,1,0))</f>
        <v>0</v>
      </c>
      <c r="D1364">
        <f>IF(C1363=2,ROUND(5*1000/Constants!$B$11,0),IF(D1363&gt;0,D1363-1,0))</f>
        <v>0</v>
      </c>
      <c r="E1364">
        <f>IF(COUNTIF($D$3:D1364,2)&gt;(Constants!$B$16*(1000/150)),2,0)</f>
        <v>0</v>
      </c>
      <c r="F1364">
        <f t="shared" si="21"/>
        <v>0</v>
      </c>
      <c r="G1364">
        <f>IF(ABS('Signal Verification0'!AT1364-'Signal Verification1'!AT1364)&gt;Constants!$B$17,2,IF(H1364&gt;0,1,0))</f>
        <v>0</v>
      </c>
      <c r="H1364">
        <f>IF(G1363=2,ROUND(Constants!$B$18*(1000/150),0),IF(H1363&gt;0,H1363-1,0))</f>
        <v>0</v>
      </c>
    </row>
    <row r="1365" spans="1:8">
      <c r="A1365">
        <v>1362</v>
      </c>
      <c r="B1365">
        <f>IF(SIGN('Signal Verification0'!AQ1365)=SIGN('Signal Verification1'!AQ1365),IF(COUNTIF(B1358:B1364,2)&gt;0,1,0),2)</f>
        <v>0</v>
      </c>
      <c r="C1365">
        <f>IF(AND(ABS('Signal Verification0'!AG1365)&gt;0,ABS('Signal Verification1'!AG1365)&gt;0),IF('Signal Verification0'!AG1365&gt;'Signal Verification1'!AG1365,IF(ABS('Signal Verification0'!AG1364)-ABS('Signal Verification1'!AG1365)&gt;Constants!$B$14,IF(AND(ABS(MAX('Signal Verification0'!AG1165:AG1365)-'Signal Verification0'!AG1365)&lt;Constants!$B$15,ABS(MIN('Signal Verification0'!AG1165:AG1365)-'Signal Verification0'!AG1365)&lt;Constants!$B$15),2,IF(D1365&gt;0,1,0)),IF(D1365&gt;0,1,0)),IF(ABS('Signal Verification1'!AG1364)-ABS('Signal Verification0'!AG1365)&gt;Constants!$B$14,IF(AND(ABS(MAX('Signal Verification1'!AG1165:AG1365)-'Signal Verification1'!AG1365)&lt;Constants!$B$15,ABS(MIN('Signal Verification1'!AG1165:AG1365)-'Signal Verification1'!AG1365)&lt;Constants!$B$15),2,IF(D1365&gt;0,1,0)),IF(D1365&gt;0,1,0))),IF(D1365&gt;0,1,0))</f>
        <v>0</v>
      </c>
      <c r="D1365">
        <f>IF(C1364=2,ROUND(5*1000/Constants!$B$11,0),IF(D1364&gt;0,D1364-1,0))</f>
        <v>0</v>
      </c>
      <c r="E1365">
        <f>IF(COUNTIF($D$3:D1365,2)&gt;(Constants!$B$16*(1000/150)),2,0)</f>
        <v>0</v>
      </c>
      <c r="F1365">
        <f t="shared" si="21"/>
        <v>0</v>
      </c>
      <c r="G1365">
        <f>IF(ABS('Signal Verification0'!AT1365-'Signal Verification1'!AT1365)&gt;Constants!$B$17,2,IF(H1365&gt;0,1,0))</f>
        <v>0</v>
      </c>
      <c r="H1365">
        <f>IF(G1364=2,ROUND(Constants!$B$18*(1000/150),0),IF(H1364&gt;0,H1364-1,0))</f>
        <v>0</v>
      </c>
    </row>
    <row r="1366" spans="1:8">
      <c r="A1366">
        <v>1363</v>
      </c>
      <c r="B1366">
        <f>IF(SIGN('Signal Verification0'!AQ1366)=SIGN('Signal Verification1'!AQ1366),IF(COUNTIF(B1359:B1365,2)&gt;0,1,0),2)</f>
        <v>0</v>
      </c>
      <c r="C1366">
        <f>IF(AND(ABS('Signal Verification0'!AG1366)&gt;0,ABS('Signal Verification1'!AG1366)&gt;0),IF('Signal Verification0'!AG1366&gt;'Signal Verification1'!AG1366,IF(ABS('Signal Verification0'!AG1365)-ABS('Signal Verification1'!AG1366)&gt;Constants!$B$14,IF(AND(ABS(MAX('Signal Verification0'!AG1166:AG1366)-'Signal Verification0'!AG1366)&lt;Constants!$B$15,ABS(MIN('Signal Verification0'!AG1166:AG1366)-'Signal Verification0'!AG1366)&lt;Constants!$B$15),2,IF(D1366&gt;0,1,0)),IF(D1366&gt;0,1,0)),IF(ABS('Signal Verification1'!AG1365)-ABS('Signal Verification0'!AG1366)&gt;Constants!$B$14,IF(AND(ABS(MAX('Signal Verification1'!AG1166:AG1366)-'Signal Verification1'!AG1366)&lt;Constants!$B$15,ABS(MIN('Signal Verification1'!AG1166:AG1366)-'Signal Verification1'!AG1366)&lt;Constants!$B$15),2,IF(D1366&gt;0,1,0)),IF(D1366&gt;0,1,0))),IF(D1366&gt;0,1,0))</f>
        <v>0</v>
      </c>
      <c r="D1366">
        <f>IF(C1365=2,ROUND(5*1000/Constants!$B$11,0),IF(D1365&gt;0,D1365-1,0))</f>
        <v>0</v>
      </c>
      <c r="E1366">
        <f>IF(COUNTIF($D$3:D1366,2)&gt;(Constants!$B$16*(1000/150)),2,0)</f>
        <v>0</v>
      </c>
      <c r="F1366">
        <f t="shared" si="21"/>
        <v>0</v>
      </c>
      <c r="G1366">
        <f>IF(ABS('Signal Verification0'!AT1366-'Signal Verification1'!AT1366)&gt;Constants!$B$17,2,IF(H1366&gt;0,1,0))</f>
        <v>0</v>
      </c>
      <c r="H1366">
        <f>IF(G1365=2,ROUND(Constants!$B$18*(1000/150),0),IF(H1365&gt;0,H1365-1,0))</f>
        <v>0</v>
      </c>
    </row>
    <row r="1367" spans="1:8">
      <c r="A1367">
        <v>1364</v>
      </c>
      <c r="B1367">
        <f>IF(SIGN('Signal Verification0'!AQ1367)=SIGN('Signal Verification1'!AQ1367),IF(COUNTIF(B1360:B1366,2)&gt;0,1,0),2)</f>
        <v>0</v>
      </c>
      <c r="C1367">
        <f>IF(AND(ABS('Signal Verification0'!AG1367)&gt;0,ABS('Signal Verification1'!AG1367)&gt;0),IF('Signal Verification0'!AG1367&gt;'Signal Verification1'!AG1367,IF(ABS('Signal Verification0'!AG1366)-ABS('Signal Verification1'!AG1367)&gt;Constants!$B$14,IF(AND(ABS(MAX('Signal Verification0'!AG1167:AG1367)-'Signal Verification0'!AG1367)&lt;Constants!$B$15,ABS(MIN('Signal Verification0'!AG1167:AG1367)-'Signal Verification0'!AG1367)&lt;Constants!$B$15),2,IF(D1367&gt;0,1,0)),IF(D1367&gt;0,1,0)),IF(ABS('Signal Verification1'!AG1366)-ABS('Signal Verification0'!AG1367)&gt;Constants!$B$14,IF(AND(ABS(MAX('Signal Verification1'!AG1167:AG1367)-'Signal Verification1'!AG1367)&lt;Constants!$B$15,ABS(MIN('Signal Verification1'!AG1167:AG1367)-'Signal Verification1'!AG1367)&lt;Constants!$B$15),2,IF(D1367&gt;0,1,0)),IF(D1367&gt;0,1,0))),IF(D1367&gt;0,1,0))</f>
        <v>0</v>
      </c>
      <c r="D1367">
        <f>IF(C1366=2,ROUND(5*1000/Constants!$B$11,0),IF(D1366&gt;0,D1366-1,0))</f>
        <v>0</v>
      </c>
      <c r="E1367">
        <f>IF(COUNTIF($D$3:D1367,2)&gt;(Constants!$B$16*(1000/150)),2,0)</f>
        <v>0</v>
      </c>
      <c r="F1367">
        <f t="shared" si="21"/>
        <v>0</v>
      </c>
      <c r="G1367">
        <f>IF(ABS('Signal Verification0'!AT1367-'Signal Verification1'!AT1367)&gt;Constants!$B$17,2,IF(H1367&gt;0,1,0))</f>
        <v>0</v>
      </c>
      <c r="H1367">
        <f>IF(G1366=2,ROUND(Constants!$B$18*(1000/150),0),IF(H1366&gt;0,H1366-1,0))</f>
        <v>0</v>
      </c>
    </row>
    <row r="1368" spans="1:8">
      <c r="A1368">
        <v>1365</v>
      </c>
      <c r="B1368">
        <f>IF(SIGN('Signal Verification0'!AQ1368)=SIGN('Signal Verification1'!AQ1368),IF(COUNTIF(B1361:B1367,2)&gt;0,1,0),2)</f>
        <v>0</v>
      </c>
      <c r="C1368">
        <f>IF(AND(ABS('Signal Verification0'!AG1368)&gt;0,ABS('Signal Verification1'!AG1368)&gt;0),IF('Signal Verification0'!AG1368&gt;'Signal Verification1'!AG1368,IF(ABS('Signal Verification0'!AG1367)-ABS('Signal Verification1'!AG1368)&gt;Constants!$B$14,IF(AND(ABS(MAX('Signal Verification0'!AG1168:AG1368)-'Signal Verification0'!AG1368)&lt;Constants!$B$15,ABS(MIN('Signal Verification0'!AG1168:AG1368)-'Signal Verification0'!AG1368)&lt;Constants!$B$15),2,IF(D1368&gt;0,1,0)),IF(D1368&gt;0,1,0)),IF(ABS('Signal Verification1'!AG1367)-ABS('Signal Verification0'!AG1368)&gt;Constants!$B$14,IF(AND(ABS(MAX('Signal Verification1'!AG1168:AG1368)-'Signal Verification1'!AG1368)&lt;Constants!$B$15,ABS(MIN('Signal Verification1'!AG1168:AG1368)-'Signal Verification1'!AG1368)&lt;Constants!$B$15),2,IF(D1368&gt;0,1,0)),IF(D1368&gt;0,1,0))),IF(D1368&gt;0,1,0))</f>
        <v>0</v>
      </c>
      <c r="D1368">
        <f>IF(C1367=2,ROUND(5*1000/Constants!$B$11,0),IF(D1367&gt;0,D1367-1,0))</f>
        <v>0</v>
      </c>
      <c r="E1368">
        <f>IF(COUNTIF($D$3:D1368,2)&gt;(Constants!$B$16*(1000/150)),2,0)</f>
        <v>0</v>
      </c>
      <c r="F1368">
        <f t="shared" si="21"/>
        <v>0</v>
      </c>
      <c r="G1368">
        <f>IF(ABS('Signal Verification0'!AT1368-'Signal Verification1'!AT1368)&gt;Constants!$B$17,2,IF(H1368&gt;0,1,0))</f>
        <v>0</v>
      </c>
      <c r="H1368">
        <f>IF(G1367=2,ROUND(Constants!$B$18*(1000/150),0),IF(H1367&gt;0,H1367-1,0))</f>
        <v>0</v>
      </c>
    </row>
    <row r="1369" spans="1:8">
      <c r="A1369">
        <v>1366</v>
      </c>
      <c r="B1369">
        <f>IF(SIGN('Signal Verification0'!AQ1369)=SIGN('Signal Verification1'!AQ1369),IF(COUNTIF(B1362:B1368,2)&gt;0,1,0),2)</f>
        <v>0</v>
      </c>
      <c r="C1369">
        <f>IF(AND(ABS('Signal Verification0'!AG1369)&gt;0,ABS('Signal Verification1'!AG1369)&gt;0),IF('Signal Verification0'!AG1369&gt;'Signal Verification1'!AG1369,IF(ABS('Signal Verification0'!AG1368)-ABS('Signal Verification1'!AG1369)&gt;Constants!$B$14,IF(AND(ABS(MAX('Signal Verification0'!AG1169:AG1369)-'Signal Verification0'!AG1369)&lt;Constants!$B$15,ABS(MIN('Signal Verification0'!AG1169:AG1369)-'Signal Verification0'!AG1369)&lt;Constants!$B$15),2,IF(D1369&gt;0,1,0)),IF(D1369&gt;0,1,0)),IF(ABS('Signal Verification1'!AG1368)-ABS('Signal Verification0'!AG1369)&gt;Constants!$B$14,IF(AND(ABS(MAX('Signal Verification1'!AG1169:AG1369)-'Signal Verification1'!AG1369)&lt;Constants!$B$15,ABS(MIN('Signal Verification1'!AG1169:AG1369)-'Signal Verification1'!AG1369)&lt;Constants!$B$15),2,IF(D1369&gt;0,1,0)),IF(D1369&gt;0,1,0))),IF(D1369&gt;0,1,0))</f>
        <v>0</v>
      </c>
      <c r="D1369">
        <f>IF(C1368=2,ROUND(5*1000/Constants!$B$11,0),IF(D1368&gt;0,D1368-1,0))</f>
        <v>0</v>
      </c>
      <c r="E1369">
        <f>IF(COUNTIF($D$3:D1369,2)&gt;(Constants!$B$16*(1000/150)),2,0)</f>
        <v>0</v>
      </c>
      <c r="F1369">
        <f t="shared" si="21"/>
        <v>0</v>
      </c>
      <c r="G1369">
        <f>IF(ABS('Signal Verification0'!AT1369-'Signal Verification1'!AT1369)&gt;Constants!$B$17,2,IF(H1369&gt;0,1,0))</f>
        <v>0</v>
      </c>
      <c r="H1369">
        <f>IF(G1368=2,ROUND(Constants!$B$18*(1000/150),0),IF(H1368&gt;0,H1368-1,0))</f>
        <v>0</v>
      </c>
    </row>
    <row r="1370" spans="1:8">
      <c r="A1370">
        <v>1367</v>
      </c>
      <c r="B1370">
        <f>IF(SIGN('Signal Verification0'!AQ1370)=SIGN('Signal Verification1'!AQ1370),IF(COUNTIF(B1363:B1369,2)&gt;0,1,0),2)</f>
        <v>0</v>
      </c>
      <c r="C1370">
        <f>IF(AND(ABS('Signal Verification0'!AG1370)&gt;0,ABS('Signal Verification1'!AG1370)&gt;0),IF('Signal Verification0'!AG1370&gt;'Signal Verification1'!AG1370,IF(ABS('Signal Verification0'!AG1369)-ABS('Signal Verification1'!AG1370)&gt;Constants!$B$14,IF(AND(ABS(MAX('Signal Verification0'!AG1170:AG1370)-'Signal Verification0'!AG1370)&lt;Constants!$B$15,ABS(MIN('Signal Verification0'!AG1170:AG1370)-'Signal Verification0'!AG1370)&lt;Constants!$B$15),2,IF(D1370&gt;0,1,0)),IF(D1370&gt;0,1,0)),IF(ABS('Signal Verification1'!AG1369)-ABS('Signal Verification0'!AG1370)&gt;Constants!$B$14,IF(AND(ABS(MAX('Signal Verification1'!AG1170:AG1370)-'Signal Verification1'!AG1370)&lt;Constants!$B$15,ABS(MIN('Signal Verification1'!AG1170:AG1370)-'Signal Verification1'!AG1370)&lt;Constants!$B$15),2,IF(D1370&gt;0,1,0)),IF(D1370&gt;0,1,0))),IF(D1370&gt;0,1,0))</f>
        <v>0</v>
      </c>
      <c r="D1370">
        <f>IF(C1369=2,ROUND(5*1000/Constants!$B$11,0),IF(D1369&gt;0,D1369-1,0))</f>
        <v>0</v>
      </c>
      <c r="E1370">
        <f>IF(COUNTIF($D$3:D1370,2)&gt;(Constants!$B$16*(1000/150)),2,0)</f>
        <v>0</v>
      </c>
      <c r="F1370">
        <f t="shared" si="21"/>
        <v>0</v>
      </c>
      <c r="G1370">
        <f>IF(ABS('Signal Verification0'!AT1370-'Signal Verification1'!AT1370)&gt;Constants!$B$17,2,IF(H1370&gt;0,1,0))</f>
        <v>0</v>
      </c>
      <c r="H1370">
        <f>IF(G1369=2,ROUND(Constants!$B$18*(1000/150),0),IF(H1369&gt;0,H1369-1,0))</f>
        <v>0</v>
      </c>
    </row>
    <row r="1371" spans="1:8">
      <c r="A1371">
        <v>1368</v>
      </c>
      <c r="B1371">
        <f>IF(SIGN('Signal Verification0'!AQ1371)=SIGN('Signal Verification1'!AQ1371),IF(COUNTIF(B1364:B1370,2)&gt;0,1,0),2)</f>
        <v>0</v>
      </c>
      <c r="C1371">
        <f>IF(AND(ABS('Signal Verification0'!AG1371)&gt;0,ABS('Signal Verification1'!AG1371)&gt;0),IF('Signal Verification0'!AG1371&gt;'Signal Verification1'!AG1371,IF(ABS('Signal Verification0'!AG1370)-ABS('Signal Verification1'!AG1371)&gt;Constants!$B$14,IF(AND(ABS(MAX('Signal Verification0'!AG1171:AG1371)-'Signal Verification0'!AG1371)&lt;Constants!$B$15,ABS(MIN('Signal Verification0'!AG1171:AG1371)-'Signal Verification0'!AG1371)&lt;Constants!$B$15),2,IF(D1371&gt;0,1,0)),IF(D1371&gt;0,1,0)),IF(ABS('Signal Verification1'!AG1370)-ABS('Signal Verification0'!AG1371)&gt;Constants!$B$14,IF(AND(ABS(MAX('Signal Verification1'!AG1171:AG1371)-'Signal Verification1'!AG1371)&lt;Constants!$B$15,ABS(MIN('Signal Verification1'!AG1171:AG1371)-'Signal Verification1'!AG1371)&lt;Constants!$B$15),2,IF(D1371&gt;0,1,0)),IF(D1371&gt;0,1,0))),IF(D1371&gt;0,1,0))</f>
        <v>0</v>
      </c>
      <c r="D1371">
        <f>IF(C1370=2,ROUND(5*1000/Constants!$B$11,0),IF(D1370&gt;0,D1370-1,0))</f>
        <v>0</v>
      </c>
      <c r="E1371">
        <f>IF(COUNTIF($D$3:D1371,2)&gt;(Constants!$B$16*(1000/150)),2,0)</f>
        <v>0</v>
      </c>
      <c r="F1371">
        <f t="shared" si="21"/>
        <v>0</v>
      </c>
      <c r="G1371">
        <f>IF(ABS('Signal Verification0'!AT1371-'Signal Verification1'!AT1371)&gt;Constants!$B$17,2,IF(H1371&gt;0,1,0))</f>
        <v>0</v>
      </c>
      <c r="H1371">
        <f>IF(G1370=2,ROUND(Constants!$B$18*(1000/150),0),IF(H1370&gt;0,H1370-1,0))</f>
        <v>0</v>
      </c>
    </row>
    <row r="1372" spans="1:8">
      <c r="A1372">
        <v>1369</v>
      </c>
      <c r="B1372">
        <f>IF(SIGN('Signal Verification0'!AQ1372)=SIGN('Signal Verification1'!AQ1372),IF(COUNTIF(B1365:B1371,2)&gt;0,1,0),2)</f>
        <v>0</v>
      </c>
      <c r="C1372">
        <f>IF(AND(ABS('Signal Verification0'!AG1372)&gt;0,ABS('Signal Verification1'!AG1372)&gt;0),IF('Signal Verification0'!AG1372&gt;'Signal Verification1'!AG1372,IF(ABS('Signal Verification0'!AG1371)-ABS('Signal Verification1'!AG1372)&gt;Constants!$B$14,IF(AND(ABS(MAX('Signal Verification0'!AG1172:AG1372)-'Signal Verification0'!AG1372)&lt;Constants!$B$15,ABS(MIN('Signal Verification0'!AG1172:AG1372)-'Signal Verification0'!AG1372)&lt;Constants!$B$15),2,IF(D1372&gt;0,1,0)),IF(D1372&gt;0,1,0)),IF(ABS('Signal Verification1'!AG1371)-ABS('Signal Verification0'!AG1372)&gt;Constants!$B$14,IF(AND(ABS(MAX('Signal Verification1'!AG1172:AG1372)-'Signal Verification1'!AG1372)&lt;Constants!$B$15,ABS(MIN('Signal Verification1'!AG1172:AG1372)-'Signal Verification1'!AG1372)&lt;Constants!$B$15),2,IF(D1372&gt;0,1,0)),IF(D1372&gt;0,1,0))),IF(D1372&gt;0,1,0))</f>
        <v>0</v>
      </c>
      <c r="D1372">
        <f>IF(C1371=2,ROUND(5*1000/Constants!$B$11,0),IF(D1371&gt;0,D1371-1,0))</f>
        <v>0</v>
      </c>
      <c r="E1372">
        <f>IF(COUNTIF($D$3:D1372,2)&gt;(Constants!$B$16*(1000/150)),2,0)</f>
        <v>0</v>
      </c>
      <c r="F1372">
        <f t="shared" si="21"/>
        <v>0</v>
      </c>
      <c r="G1372">
        <f>IF(ABS('Signal Verification0'!AT1372-'Signal Verification1'!AT1372)&gt;Constants!$B$17,2,IF(H1372&gt;0,1,0))</f>
        <v>0</v>
      </c>
      <c r="H1372">
        <f>IF(G1371=2,ROUND(Constants!$B$18*(1000/150),0),IF(H1371&gt;0,H1371-1,0))</f>
        <v>0</v>
      </c>
    </row>
    <row r="1373" spans="1:8">
      <c r="A1373">
        <v>1370</v>
      </c>
      <c r="B1373">
        <f>IF(SIGN('Signal Verification0'!AQ1373)=SIGN('Signal Verification1'!AQ1373),IF(COUNTIF(B1366:B1372,2)&gt;0,1,0),2)</f>
        <v>0</v>
      </c>
      <c r="C1373">
        <f>IF(AND(ABS('Signal Verification0'!AG1373)&gt;0,ABS('Signal Verification1'!AG1373)&gt;0),IF('Signal Verification0'!AG1373&gt;'Signal Verification1'!AG1373,IF(ABS('Signal Verification0'!AG1372)-ABS('Signal Verification1'!AG1373)&gt;Constants!$B$14,IF(AND(ABS(MAX('Signal Verification0'!AG1173:AG1373)-'Signal Verification0'!AG1373)&lt;Constants!$B$15,ABS(MIN('Signal Verification0'!AG1173:AG1373)-'Signal Verification0'!AG1373)&lt;Constants!$B$15),2,IF(D1373&gt;0,1,0)),IF(D1373&gt;0,1,0)),IF(ABS('Signal Verification1'!AG1372)-ABS('Signal Verification0'!AG1373)&gt;Constants!$B$14,IF(AND(ABS(MAX('Signal Verification1'!AG1173:AG1373)-'Signal Verification1'!AG1373)&lt;Constants!$B$15,ABS(MIN('Signal Verification1'!AG1173:AG1373)-'Signal Verification1'!AG1373)&lt;Constants!$B$15),2,IF(D1373&gt;0,1,0)),IF(D1373&gt;0,1,0))),IF(D1373&gt;0,1,0))</f>
        <v>0</v>
      </c>
      <c r="D1373">
        <f>IF(C1372=2,ROUND(5*1000/Constants!$B$11,0),IF(D1372&gt;0,D1372-1,0))</f>
        <v>0</v>
      </c>
      <c r="E1373">
        <f>IF(COUNTIF($D$3:D1373,2)&gt;(Constants!$B$16*(1000/150)),2,0)</f>
        <v>0</v>
      </c>
      <c r="F1373">
        <f t="shared" si="21"/>
        <v>0</v>
      </c>
      <c r="G1373">
        <f>IF(ABS('Signal Verification0'!AT1373-'Signal Verification1'!AT1373)&gt;Constants!$B$17,2,IF(H1373&gt;0,1,0))</f>
        <v>0</v>
      </c>
      <c r="H1373">
        <f>IF(G1372=2,ROUND(Constants!$B$18*(1000/150),0),IF(H1372&gt;0,H1372-1,0))</f>
        <v>0</v>
      </c>
    </row>
    <row r="1374" spans="1:8">
      <c r="A1374">
        <v>1371</v>
      </c>
      <c r="B1374">
        <f>IF(SIGN('Signal Verification0'!AQ1374)=SIGN('Signal Verification1'!AQ1374),IF(COUNTIF(B1367:B1373,2)&gt;0,1,0),2)</f>
        <v>0</v>
      </c>
      <c r="C1374">
        <f>IF(AND(ABS('Signal Verification0'!AG1374)&gt;0,ABS('Signal Verification1'!AG1374)&gt;0),IF('Signal Verification0'!AG1374&gt;'Signal Verification1'!AG1374,IF(ABS('Signal Verification0'!AG1373)-ABS('Signal Verification1'!AG1374)&gt;Constants!$B$14,IF(AND(ABS(MAX('Signal Verification0'!AG1174:AG1374)-'Signal Verification0'!AG1374)&lt;Constants!$B$15,ABS(MIN('Signal Verification0'!AG1174:AG1374)-'Signal Verification0'!AG1374)&lt;Constants!$B$15),2,IF(D1374&gt;0,1,0)),IF(D1374&gt;0,1,0)),IF(ABS('Signal Verification1'!AG1373)-ABS('Signal Verification0'!AG1374)&gt;Constants!$B$14,IF(AND(ABS(MAX('Signal Verification1'!AG1174:AG1374)-'Signal Verification1'!AG1374)&lt;Constants!$B$15,ABS(MIN('Signal Verification1'!AG1174:AG1374)-'Signal Verification1'!AG1374)&lt;Constants!$B$15),2,IF(D1374&gt;0,1,0)),IF(D1374&gt;0,1,0))),IF(D1374&gt;0,1,0))</f>
        <v>0</v>
      </c>
      <c r="D1374">
        <f>IF(C1373=2,ROUND(5*1000/Constants!$B$11,0),IF(D1373&gt;0,D1373-1,0))</f>
        <v>0</v>
      </c>
      <c r="E1374">
        <f>IF(COUNTIF($D$3:D1374,2)&gt;(Constants!$B$16*(1000/150)),2,0)</f>
        <v>0</v>
      </c>
      <c r="F1374">
        <f t="shared" si="21"/>
        <v>0</v>
      </c>
      <c r="G1374">
        <f>IF(ABS('Signal Verification0'!AT1374-'Signal Verification1'!AT1374)&gt;Constants!$B$17,2,IF(H1374&gt;0,1,0))</f>
        <v>0</v>
      </c>
      <c r="H1374">
        <f>IF(G1373=2,ROUND(Constants!$B$18*(1000/150),0),IF(H1373&gt;0,H1373-1,0))</f>
        <v>0</v>
      </c>
    </row>
    <row r="1375" spans="1:8">
      <c r="A1375">
        <v>1372</v>
      </c>
      <c r="B1375">
        <f>IF(SIGN('Signal Verification0'!AQ1375)=SIGN('Signal Verification1'!AQ1375),IF(COUNTIF(B1368:B1374,2)&gt;0,1,0),2)</f>
        <v>0</v>
      </c>
      <c r="C1375">
        <f>IF(AND(ABS('Signal Verification0'!AG1375)&gt;0,ABS('Signal Verification1'!AG1375)&gt;0),IF('Signal Verification0'!AG1375&gt;'Signal Verification1'!AG1375,IF(ABS('Signal Verification0'!AG1374)-ABS('Signal Verification1'!AG1375)&gt;Constants!$B$14,IF(AND(ABS(MAX('Signal Verification0'!AG1175:AG1375)-'Signal Verification0'!AG1375)&lt;Constants!$B$15,ABS(MIN('Signal Verification0'!AG1175:AG1375)-'Signal Verification0'!AG1375)&lt;Constants!$B$15),2,IF(D1375&gt;0,1,0)),IF(D1375&gt;0,1,0)),IF(ABS('Signal Verification1'!AG1374)-ABS('Signal Verification0'!AG1375)&gt;Constants!$B$14,IF(AND(ABS(MAX('Signal Verification1'!AG1175:AG1375)-'Signal Verification1'!AG1375)&lt;Constants!$B$15,ABS(MIN('Signal Verification1'!AG1175:AG1375)-'Signal Verification1'!AG1375)&lt;Constants!$B$15),2,IF(D1375&gt;0,1,0)),IF(D1375&gt;0,1,0))),IF(D1375&gt;0,1,0))</f>
        <v>0</v>
      </c>
      <c r="D1375">
        <f>IF(C1374=2,ROUND(5*1000/Constants!$B$11,0),IF(D1374&gt;0,D1374-1,0))</f>
        <v>0</v>
      </c>
      <c r="E1375">
        <f>IF(COUNTIF($D$3:D1375,2)&gt;(Constants!$B$16*(1000/150)),2,0)</f>
        <v>0</v>
      </c>
      <c r="F1375">
        <f t="shared" si="21"/>
        <v>0</v>
      </c>
      <c r="G1375">
        <f>IF(ABS('Signal Verification0'!AT1375-'Signal Verification1'!AT1375)&gt;Constants!$B$17,2,IF(H1375&gt;0,1,0))</f>
        <v>0</v>
      </c>
      <c r="H1375">
        <f>IF(G1374=2,ROUND(Constants!$B$18*(1000/150),0),IF(H1374&gt;0,H1374-1,0))</f>
        <v>0</v>
      </c>
    </row>
    <row r="1376" spans="1:8">
      <c r="A1376">
        <v>1373</v>
      </c>
      <c r="B1376">
        <f>IF(SIGN('Signal Verification0'!AQ1376)=SIGN('Signal Verification1'!AQ1376),IF(COUNTIF(B1369:B1375,2)&gt;0,1,0),2)</f>
        <v>0</v>
      </c>
      <c r="C1376">
        <f>IF(AND(ABS('Signal Verification0'!AG1376)&gt;0,ABS('Signal Verification1'!AG1376)&gt;0),IF('Signal Verification0'!AG1376&gt;'Signal Verification1'!AG1376,IF(ABS('Signal Verification0'!AG1375)-ABS('Signal Verification1'!AG1376)&gt;Constants!$B$14,IF(AND(ABS(MAX('Signal Verification0'!AG1176:AG1376)-'Signal Verification0'!AG1376)&lt;Constants!$B$15,ABS(MIN('Signal Verification0'!AG1176:AG1376)-'Signal Verification0'!AG1376)&lt;Constants!$B$15),2,IF(D1376&gt;0,1,0)),IF(D1376&gt;0,1,0)),IF(ABS('Signal Verification1'!AG1375)-ABS('Signal Verification0'!AG1376)&gt;Constants!$B$14,IF(AND(ABS(MAX('Signal Verification1'!AG1176:AG1376)-'Signal Verification1'!AG1376)&lt;Constants!$B$15,ABS(MIN('Signal Verification1'!AG1176:AG1376)-'Signal Verification1'!AG1376)&lt;Constants!$B$15),2,IF(D1376&gt;0,1,0)),IF(D1376&gt;0,1,0))),IF(D1376&gt;0,1,0))</f>
        <v>0</v>
      </c>
      <c r="D1376">
        <f>IF(C1375=2,ROUND(5*1000/Constants!$B$11,0),IF(D1375&gt;0,D1375-1,0))</f>
        <v>0</v>
      </c>
      <c r="E1376">
        <f>IF(COUNTIF($D$3:D1376,2)&gt;(Constants!$B$16*(1000/150)),2,0)</f>
        <v>0</v>
      </c>
      <c r="F1376">
        <f t="shared" si="21"/>
        <v>0</v>
      </c>
      <c r="G1376">
        <f>IF(ABS('Signal Verification0'!AT1376-'Signal Verification1'!AT1376)&gt;Constants!$B$17,2,IF(H1376&gt;0,1,0))</f>
        <v>0</v>
      </c>
      <c r="H1376">
        <f>IF(G1375=2,ROUND(Constants!$B$18*(1000/150),0),IF(H1375&gt;0,H1375-1,0))</f>
        <v>0</v>
      </c>
    </row>
    <row r="1377" spans="1:8">
      <c r="A1377">
        <v>1374</v>
      </c>
      <c r="B1377">
        <f>IF(SIGN('Signal Verification0'!AQ1377)=SIGN('Signal Verification1'!AQ1377),IF(COUNTIF(B1370:B1376,2)&gt;0,1,0),2)</f>
        <v>0</v>
      </c>
      <c r="C1377">
        <f>IF(AND(ABS('Signal Verification0'!AG1377)&gt;0,ABS('Signal Verification1'!AG1377)&gt;0),IF('Signal Verification0'!AG1377&gt;'Signal Verification1'!AG1377,IF(ABS('Signal Verification0'!AG1376)-ABS('Signal Verification1'!AG1377)&gt;Constants!$B$14,IF(AND(ABS(MAX('Signal Verification0'!AG1177:AG1377)-'Signal Verification0'!AG1377)&lt;Constants!$B$15,ABS(MIN('Signal Verification0'!AG1177:AG1377)-'Signal Verification0'!AG1377)&lt;Constants!$B$15),2,IF(D1377&gt;0,1,0)),IF(D1377&gt;0,1,0)),IF(ABS('Signal Verification1'!AG1376)-ABS('Signal Verification0'!AG1377)&gt;Constants!$B$14,IF(AND(ABS(MAX('Signal Verification1'!AG1177:AG1377)-'Signal Verification1'!AG1377)&lt;Constants!$B$15,ABS(MIN('Signal Verification1'!AG1177:AG1377)-'Signal Verification1'!AG1377)&lt;Constants!$B$15),2,IF(D1377&gt;0,1,0)),IF(D1377&gt;0,1,0))),IF(D1377&gt;0,1,0))</f>
        <v>0</v>
      </c>
      <c r="D1377">
        <f>IF(C1376=2,ROUND(5*1000/Constants!$B$11,0),IF(D1376&gt;0,D1376-1,0))</f>
        <v>0</v>
      </c>
      <c r="E1377">
        <f>IF(COUNTIF($D$3:D1377,2)&gt;(Constants!$B$16*(1000/150)),2,0)</f>
        <v>0</v>
      </c>
      <c r="F1377">
        <f t="shared" si="21"/>
        <v>0</v>
      </c>
      <c r="G1377">
        <f>IF(ABS('Signal Verification0'!AT1377-'Signal Verification1'!AT1377)&gt;Constants!$B$17,2,IF(H1377&gt;0,1,0))</f>
        <v>0</v>
      </c>
      <c r="H1377">
        <f>IF(G1376=2,ROUND(Constants!$B$18*(1000/150),0),IF(H1376&gt;0,H1376-1,0))</f>
        <v>0</v>
      </c>
    </row>
    <row r="1378" spans="1:8">
      <c r="A1378">
        <v>1375</v>
      </c>
      <c r="B1378">
        <f>IF(SIGN('Signal Verification0'!AQ1378)=SIGN('Signal Verification1'!AQ1378),IF(COUNTIF(B1371:B1377,2)&gt;0,1,0),2)</f>
        <v>0</v>
      </c>
      <c r="C1378">
        <f>IF(AND(ABS('Signal Verification0'!AG1378)&gt;0,ABS('Signal Verification1'!AG1378)&gt;0),IF('Signal Verification0'!AG1378&gt;'Signal Verification1'!AG1378,IF(ABS('Signal Verification0'!AG1377)-ABS('Signal Verification1'!AG1378)&gt;Constants!$B$14,IF(AND(ABS(MAX('Signal Verification0'!AG1178:AG1378)-'Signal Verification0'!AG1378)&lt;Constants!$B$15,ABS(MIN('Signal Verification0'!AG1178:AG1378)-'Signal Verification0'!AG1378)&lt;Constants!$B$15),2,IF(D1378&gt;0,1,0)),IF(D1378&gt;0,1,0)),IF(ABS('Signal Verification1'!AG1377)-ABS('Signal Verification0'!AG1378)&gt;Constants!$B$14,IF(AND(ABS(MAX('Signal Verification1'!AG1178:AG1378)-'Signal Verification1'!AG1378)&lt;Constants!$B$15,ABS(MIN('Signal Verification1'!AG1178:AG1378)-'Signal Verification1'!AG1378)&lt;Constants!$B$15),2,IF(D1378&gt;0,1,0)),IF(D1378&gt;0,1,0))),IF(D1378&gt;0,1,0))</f>
        <v>0</v>
      </c>
      <c r="D1378">
        <f>IF(C1377=2,ROUND(5*1000/Constants!$B$11,0),IF(D1377&gt;0,D1377-1,0))</f>
        <v>0</v>
      </c>
      <c r="E1378">
        <f>IF(COUNTIF($D$3:D1378,2)&gt;(Constants!$B$16*(1000/150)),2,0)</f>
        <v>0</v>
      </c>
      <c r="F1378">
        <f t="shared" si="21"/>
        <v>0</v>
      </c>
      <c r="G1378">
        <f>IF(ABS('Signal Verification0'!AT1378-'Signal Verification1'!AT1378)&gt;Constants!$B$17,2,IF(H1378&gt;0,1,0))</f>
        <v>0</v>
      </c>
      <c r="H1378">
        <f>IF(G1377=2,ROUND(Constants!$B$18*(1000/150),0),IF(H1377&gt;0,H1377-1,0))</f>
        <v>0</v>
      </c>
    </row>
    <row r="1379" spans="1:8">
      <c r="A1379">
        <v>1376</v>
      </c>
      <c r="B1379">
        <f>IF(SIGN('Signal Verification0'!AQ1379)=SIGN('Signal Verification1'!AQ1379),IF(COUNTIF(B1372:B1378,2)&gt;0,1,0),2)</f>
        <v>0</v>
      </c>
      <c r="C1379">
        <f>IF(AND(ABS('Signal Verification0'!AG1379)&gt;0,ABS('Signal Verification1'!AG1379)&gt;0),IF('Signal Verification0'!AG1379&gt;'Signal Verification1'!AG1379,IF(ABS('Signal Verification0'!AG1378)-ABS('Signal Verification1'!AG1379)&gt;Constants!$B$14,IF(AND(ABS(MAX('Signal Verification0'!AG1179:AG1379)-'Signal Verification0'!AG1379)&lt;Constants!$B$15,ABS(MIN('Signal Verification0'!AG1179:AG1379)-'Signal Verification0'!AG1379)&lt;Constants!$B$15),2,IF(D1379&gt;0,1,0)),IF(D1379&gt;0,1,0)),IF(ABS('Signal Verification1'!AG1378)-ABS('Signal Verification0'!AG1379)&gt;Constants!$B$14,IF(AND(ABS(MAX('Signal Verification1'!AG1179:AG1379)-'Signal Verification1'!AG1379)&lt;Constants!$B$15,ABS(MIN('Signal Verification1'!AG1179:AG1379)-'Signal Verification1'!AG1379)&lt;Constants!$B$15),2,IF(D1379&gt;0,1,0)),IF(D1379&gt;0,1,0))),IF(D1379&gt;0,1,0))</f>
        <v>0</v>
      </c>
      <c r="D1379">
        <f>IF(C1378=2,ROUND(5*1000/Constants!$B$11,0),IF(D1378&gt;0,D1378-1,0))</f>
        <v>0</v>
      </c>
      <c r="E1379">
        <f>IF(COUNTIF($D$3:D1379,2)&gt;(Constants!$B$16*(1000/150)),2,0)</f>
        <v>0</v>
      </c>
      <c r="F1379">
        <f t="shared" si="21"/>
        <v>0</v>
      </c>
      <c r="G1379">
        <f>IF(ABS('Signal Verification0'!AT1379-'Signal Verification1'!AT1379)&gt;Constants!$B$17,2,IF(H1379&gt;0,1,0))</f>
        <v>0</v>
      </c>
      <c r="H1379">
        <f>IF(G1378=2,ROUND(Constants!$B$18*(1000/150),0),IF(H1378&gt;0,H1378-1,0))</f>
        <v>0</v>
      </c>
    </row>
    <row r="1380" spans="1:8">
      <c r="A1380">
        <v>1377</v>
      </c>
      <c r="B1380">
        <f>IF(SIGN('Signal Verification0'!AQ1380)=SIGN('Signal Verification1'!AQ1380),IF(COUNTIF(B1373:B1379,2)&gt;0,1,0),2)</f>
        <v>0</v>
      </c>
      <c r="C1380">
        <f>IF(AND(ABS('Signal Verification0'!AG1380)&gt;0,ABS('Signal Verification1'!AG1380)&gt;0),IF('Signal Verification0'!AG1380&gt;'Signal Verification1'!AG1380,IF(ABS('Signal Verification0'!AG1379)-ABS('Signal Verification1'!AG1380)&gt;Constants!$B$14,IF(AND(ABS(MAX('Signal Verification0'!AG1180:AG1380)-'Signal Verification0'!AG1380)&lt;Constants!$B$15,ABS(MIN('Signal Verification0'!AG1180:AG1380)-'Signal Verification0'!AG1380)&lt;Constants!$B$15),2,IF(D1380&gt;0,1,0)),IF(D1380&gt;0,1,0)),IF(ABS('Signal Verification1'!AG1379)-ABS('Signal Verification0'!AG1380)&gt;Constants!$B$14,IF(AND(ABS(MAX('Signal Verification1'!AG1180:AG1380)-'Signal Verification1'!AG1380)&lt;Constants!$B$15,ABS(MIN('Signal Verification1'!AG1180:AG1380)-'Signal Verification1'!AG1380)&lt;Constants!$B$15),2,IF(D1380&gt;0,1,0)),IF(D1380&gt;0,1,0))),IF(D1380&gt;0,1,0))</f>
        <v>0</v>
      </c>
      <c r="D1380">
        <f>IF(C1379=2,ROUND(5*1000/Constants!$B$11,0),IF(D1379&gt;0,D1379-1,0))</f>
        <v>0</v>
      </c>
      <c r="E1380">
        <f>IF(COUNTIF($D$3:D1380,2)&gt;(Constants!$B$16*(1000/150)),2,0)</f>
        <v>0</v>
      </c>
      <c r="F1380">
        <f t="shared" si="21"/>
        <v>0</v>
      </c>
      <c r="G1380">
        <f>IF(ABS('Signal Verification0'!AT1380-'Signal Verification1'!AT1380)&gt;Constants!$B$17,2,IF(H1380&gt;0,1,0))</f>
        <v>0</v>
      </c>
      <c r="H1380">
        <f>IF(G1379=2,ROUND(Constants!$B$18*(1000/150),0),IF(H1379&gt;0,H1379-1,0))</f>
        <v>0</v>
      </c>
    </row>
    <row r="1381" spans="1:8">
      <c r="A1381">
        <v>1378</v>
      </c>
      <c r="B1381">
        <f>IF(SIGN('Signal Verification0'!AQ1381)=SIGN('Signal Verification1'!AQ1381),IF(COUNTIF(B1374:B1380,2)&gt;0,1,0),2)</f>
        <v>0</v>
      </c>
      <c r="C1381">
        <f>IF(AND(ABS('Signal Verification0'!AG1381)&gt;0,ABS('Signal Verification1'!AG1381)&gt;0),IF('Signal Verification0'!AG1381&gt;'Signal Verification1'!AG1381,IF(ABS('Signal Verification0'!AG1380)-ABS('Signal Verification1'!AG1381)&gt;Constants!$B$14,IF(AND(ABS(MAX('Signal Verification0'!AG1181:AG1381)-'Signal Verification0'!AG1381)&lt;Constants!$B$15,ABS(MIN('Signal Verification0'!AG1181:AG1381)-'Signal Verification0'!AG1381)&lt;Constants!$B$15),2,IF(D1381&gt;0,1,0)),IF(D1381&gt;0,1,0)),IF(ABS('Signal Verification1'!AG1380)-ABS('Signal Verification0'!AG1381)&gt;Constants!$B$14,IF(AND(ABS(MAX('Signal Verification1'!AG1181:AG1381)-'Signal Verification1'!AG1381)&lt;Constants!$B$15,ABS(MIN('Signal Verification1'!AG1181:AG1381)-'Signal Verification1'!AG1381)&lt;Constants!$B$15),2,IF(D1381&gt;0,1,0)),IF(D1381&gt;0,1,0))),IF(D1381&gt;0,1,0))</f>
        <v>0</v>
      </c>
      <c r="D1381">
        <f>IF(C1380=2,ROUND(5*1000/Constants!$B$11,0),IF(D1380&gt;0,D1380-1,0))</f>
        <v>0</v>
      </c>
      <c r="E1381">
        <f>IF(COUNTIF($D$3:D1381,2)&gt;(Constants!$B$16*(1000/150)),2,0)</f>
        <v>0</v>
      </c>
      <c r="F1381">
        <f t="shared" si="21"/>
        <v>0</v>
      </c>
      <c r="G1381">
        <f>IF(ABS('Signal Verification0'!AT1381-'Signal Verification1'!AT1381)&gt;Constants!$B$17,2,IF(H1381&gt;0,1,0))</f>
        <v>0</v>
      </c>
      <c r="H1381">
        <f>IF(G1380=2,ROUND(Constants!$B$18*(1000/150),0),IF(H1380&gt;0,H1380-1,0))</f>
        <v>0</v>
      </c>
    </row>
    <row r="1382" spans="1:8">
      <c r="A1382">
        <v>1379</v>
      </c>
      <c r="B1382">
        <f>IF(SIGN('Signal Verification0'!AQ1382)=SIGN('Signal Verification1'!AQ1382),IF(COUNTIF(B1375:B1381,2)&gt;0,1,0),2)</f>
        <v>0</v>
      </c>
      <c r="C1382">
        <f>IF(AND(ABS('Signal Verification0'!AG1382)&gt;0,ABS('Signal Verification1'!AG1382)&gt;0),IF('Signal Verification0'!AG1382&gt;'Signal Verification1'!AG1382,IF(ABS('Signal Verification0'!AG1381)-ABS('Signal Verification1'!AG1382)&gt;Constants!$B$14,IF(AND(ABS(MAX('Signal Verification0'!AG1182:AG1382)-'Signal Verification0'!AG1382)&lt;Constants!$B$15,ABS(MIN('Signal Verification0'!AG1182:AG1382)-'Signal Verification0'!AG1382)&lt;Constants!$B$15),2,IF(D1382&gt;0,1,0)),IF(D1382&gt;0,1,0)),IF(ABS('Signal Verification1'!AG1381)-ABS('Signal Verification0'!AG1382)&gt;Constants!$B$14,IF(AND(ABS(MAX('Signal Verification1'!AG1182:AG1382)-'Signal Verification1'!AG1382)&lt;Constants!$B$15,ABS(MIN('Signal Verification1'!AG1182:AG1382)-'Signal Verification1'!AG1382)&lt;Constants!$B$15),2,IF(D1382&gt;0,1,0)),IF(D1382&gt;0,1,0))),IF(D1382&gt;0,1,0))</f>
        <v>0</v>
      </c>
      <c r="D1382">
        <f>IF(C1381=2,ROUND(5*1000/Constants!$B$11,0),IF(D1381&gt;0,D1381-1,0))</f>
        <v>0</v>
      </c>
      <c r="E1382">
        <f>IF(COUNTIF($D$3:D1382,2)&gt;(Constants!$B$16*(1000/150)),2,0)</f>
        <v>0</v>
      </c>
      <c r="F1382">
        <f t="shared" si="21"/>
        <v>0</v>
      </c>
      <c r="G1382">
        <f>IF(ABS('Signal Verification0'!AT1382-'Signal Verification1'!AT1382)&gt;Constants!$B$17,2,IF(H1382&gt;0,1,0))</f>
        <v>0</v>
      </c>
      <c r="H1382">
        <f>IF(G1381=2,ROUND(Constants!$B$18*(1000/150),0),IF(H1381&gt;0,H1381-1,0))</f>
        <v>0</v>
      </c>
    </row>
    <row r="1383" spans="1:8">
      <c r="A1383">
        <v>1380</v>
      </c>
      <c r="B1383">
        <f>IF(SIGN('Signal Verification0'!AQ1383)=SIGN('Signal Verification1'!AQ1383),IF(COUNTIF(B1376:B1382,2)&gt;0,1,0),2)</f>
        <v>0</v>
      </c>
      <c r="C1383">
        <f>IF(AND(ABS('Signal Verification0'!AG1383)&gt;0,ABS('Signal Verification1'!AG1383)&gt;0),IF('Signal Verification0'!AG1383&gt;'Signal Verification1'!AG1383,IF(ABS('Signal Verification0'!AG1382)-ABS('Signal Verification1'!AG1383)&gt;Constants!$B$14,IF(AND(ABS(MAX('Signal Verification0'!AG1183:AG1383)-'Signal Verification0'!AG1383)&lt;Constants!$B$15,ABS(MIN('Signal Verification0'!AG1183:AG1383)-'Signal Verification0'!AG1383)&lt;Constants!$B$15),2,IF(D1383&gt;0,1,0)),IF(D1383&gt;0,1,0)),IF(ABS('Signal Verification1'!AG1382)-ABS('Signal Verification0'!AG1383)&gt;Constants!$B$14,IF(AND(ABS(MAX('Signal Verification1'!AG1183:AG1383)-'Signal Verification1'!AG1383)&lt;Constants!$B$15,ABS(MIN('Signal Verification1'!AG1183:AG1383)-'Signal Verification1'!AG1383)&lt;Constants!$B$15),2,IF(D1383&gt;0,1,0)),IF(D1383&gt;0,1,0))),IF(D1383&gt;0,1,0))</f>
        <v>0</v>
      </c>
      <c r="D1383">
        <f>IF(C1382=2,ROUND(5*1000/Constants!$B$11,0),IF(D1382&gt;0,D1382-1,0))</f>
        <v>0</v>
      </c>
      <c r="E1383">
        <f>IF(COUNTIF($D$3:D1383,2)&gt;(Constants!$B$16*(1000/150)),2,0)</f>
        <v>0</v>
      </c>
      <c r="F1383">
        <f t="shared" si="21"/>
        <v>0</v>
      </c>
      <c r="G1383">
        <f>IF(ABS('Signal Verification0'!AT1383-'Signal Verification1'!AT1383)&gt;Constants!$B$17,2,IF(H1383&gt;0,1,0))</f>
        <v>0</v>
      </c>
      <c r="H1383">
        <f>IF(G1382=2,ROUND(Constants!$B$18*(1000/150),0),IF(H1382&gt;0,H1382-1,0))</f>
        <v>0</v>
      </c>
    </row>
    <row r="1384" spans="1:8">
      <c r="A1384">
        <v>1381</v>
      </c>
      <c r="B1384">
        <f>IF(SIGN('Signal Verification0'!AQ1384)=SIGN('Signal Verification1'!AQ1384),IF(COUNTIF(B1377:B1383,2)&gt;0,1,0),2)</f>
        <v>0</v>
      </c>
      <c r="C1384">
        <f>IF(AND(ABS('Signal Verification0'!AG1384)&gt;0,ABS('Signal Verification1'!AG1384)&gt;0),IF('Signal Verification0'!AG1384&gt;'Signal Verification1'!AG1384,IF(ABS('Signal Verification0'!AG1383)-ABS('Signal Verification1'!AG1384)&gt;Constants!$B$14,IF(AND(ABS(MAX('Signal Verification0'!AG1184:AG1384)-'Signal Verification0'!AG1384)&lt;Constants!$B$15,ABS(MIN('Signal Verification0'!AG1184:AG1384)-'Signal Verification0'!AG1384)&lt;Constants!$B$15),2,IF(D1384&gt;0,1,0)),IF(D1384&gt;0,1,0)),IF(ABS('Signal Verification1'!AG1383)-ABS('Signal Verification0'!AG1384)&gt;Constants!$B$14,IF(AND(ABS(MAX('Signal Verification1'!AG1184:AG1384)-'Signal Verification1'!AG1384)&lt;Constants!$B$15,ABS(MIN('Signal Verification1'!AG1184:AG1384)-'Signal Verification1'!AG1384)&lt;Constants!$B$15),2,IF(D1384&gt;0,1,0)),IF(D1384&gt;0,1,0))),IF(D1384&gt;0,1,0))</f>
        <v>0</v>
      </c>
      <c r="D1384">
        <f>IF(C1383=2,ROUND(5*1000/Constants!$B$11,0),IF(D1383&gt;0,D1383-1,0))</f>
        <v>0</v>
      </c>
      <c r="E1384">
        <f>IF(COUNTIF($D$3:D1384,2)&gt;(Constants!$B$16*(1000/150)),2,0)</f>
        <v>0</v>
      </c>
      <c r="F1384">
        <f t="shared" si="21"/>
        <v>0</v>
      </c>
      <c r="G1384">
        <f>IF(ABS('Signal Verification0'!AT1384-'Signal Verification1'!AT1384)&gt;Constants!$B$17,2,IF(H1384&gt;0,1,0))</f>
        <v>0</v>
      </c>
      <c r="H1384">
        <f>IF(G1383=2,ROUND(Constants!$B$18*(1000/150),0),IF(H1383&gt;0,H1383-1,0))</f>
        <v>0</v>
      </c>
    </row>
    <row r="1385" spans="1:8">
      <c r="A1385">
        <v>1382</v>
      </c>
      <c r="B1385">
        <f>IF(SIGN('Signal Verification0'!AQ1385)=SIGN('Signal Verification1'!AQ1385),IF(COUNTIF(B1378:B1384,2)&gt;0,1,0),2)</f>
        <v>0</v>
      </c>
      <c r="C1385">
        <f>IF(AND(ABS('Signal Verification0'!AG1385)&gt;0,ABS('Signal Verification1'!AG1385)&gt;0),IF('Signal Verification0'!AG1385&gt;'Signal Verification1'!AG1385,IF(ABS('Signal Verification0'!AG1384)-ABS('Signal Verification1'!AG1385)&gt;Constants!$B$14,IF(AND(ABS(MAX('Signal Verification0'!AG1185:AG1385)-'Signal Verification0'!AG1385)&lt;Constants!$B$15,ABS(MIN('Signal Verification0'!AG1185:AG1385)-'Signal Verification0'!AG1385)&lt;Constants!$B$15),2,IF(D1385&gt;0,1,0)),IF(D1385&gt;0,1,0)),IF(ABS('Signal Verification1'!AG1384)-ABS('Signal Verification0'!AG1385)&gt;Constants!$B$14,IF(AND(ABS(MAX('Signal Verification1'!AG1185:AG1385)-'Signal Verification1'!AG1385)&lt;Constants!$B$15,ABS(MIN('Signal Verification1'!AG1185:AG1385)-'Signal Verification1'!AG1385)&lt;Constants!$B$15),2,IF(D1385&gt;0,1,0)),IF(D1385&gt;0,1,0))),IF(D1385&gt;0,1,0))</f>
        <v>0</v>
      </c>
      <c r="D1385">
        <f>IF(C1384=2,ROUND(5*1000/Constants!$B$11,0),IF(D1384&gt;0,D1384-1,0))</f>
        <v>0</v>
      </c>
      <c r="E1385">
        <f>IF(COUNTIF($D$3:D1385,2)&gt;(Constants!$B$16*(1000/150)),2,0)</f>
        <v>0</v>
      </c>
      <c r="F1385">
        <f t="shared" si="21"/>
        <v>0</v>
      </c>
      <c r="G1385">
        <f>IF(ABS('Signal Verification0'!AT1385-'Signal Verification1'!AT1385)&gt;Constants!$B$17,2,IF(H1385&gt;0,1,0))</f>
        <v>0</v>
      </c>
      <c r="H1385">
        <f>IF(G1384=2,ROUND(Constants!$B$18*(1000/150),0),IF(H1384&gt;0,H1384-1,0))</f>
        <v>0</v>
      </c>
    </row>
    <row r="1386" spans="1:8">
      <c r="A1386">
        <v>1383</v>
      </c>
      <c r="B1386">
        <f>IF(SIGN('Signal Verification0'!AQ1386)=SIGN('Signal Verification1'!AQ1386),IF(COUNTIF(B1379:B1385,2)&gt;0,1,0),2)</f>
        <v>0</v>
      </c>
      <c r="C1386">
        <f>IF(AND(ABS('Signal Verification0'!AG1386)&gt;0,ABS('Signal Verification1'!AG1386)&gt;0),IF('Signal Verification0'!AG1386&gt;'Signal Verification1'!AG1386,IF(ABS('Signal Verification0'!AG1385)-ABS('Signal Verification1'!AG1386)&gt;Constants!$B$14,IF(AND(ABS(MAX('Signal Verification0'!AG1186:AG1386)-'Signal Verification0'!AG1386)&lt;Constants!$B$15,ABS(MIN('Signal Verification0'!AG1186:AG1386)-'Signal Verification0'!AG1386)&lt;Constants!$B$15),2,IF(D1386&gt;0,1,0)),IF(D1386&gt;0,1,0)),IF(ABS('Signal Verification1'!AG1385)-ABS('Signal Verification0'!AG1386)&gt;Constants!$B$14,IF(AND(ABS(MAX('Signal Verification1'!AG1186:AG1386)-'Signal Verification1'!AG1386)&lt;Constants!$B$15,ABS(MIN('Signal Verification1'!AG1186:AG1386)-'Signal Verification1'!AG1386)&lt;Constants!$B$15),2,IF(D1386&gt;0,1,0)),IF(D1386&gt;0,1,0))),IF(D1386&gt;0,1,0))</f>
        <v>0</v>
      </c>
      <c r="D1386">
        <f>IF(C1385=2,ROUND(5*1000/Constants!$B$11,0),IF(D1385&gt;0,D1385-1,0))</f>
        <v>0</v>
      </c>
      <c r="E1386">
        <f>IF(COUNTIF($D$3:D1386,2)&gt;(Constants!$B$16*(1000/150)),2,0)</f>
        <v>0</v>
      </c>
      <c r="F1386">
        <f t="shared" si="21"/>
        <v>0</v>
      </c>
      <c r="G1386">
        <f>IF(ABS('Signal Verification0'!AT1386-'Signal Verification1'!AT1386)&gt;Constants!$B$17,2,IF(H1386&gt;0,1,0))</f>
        <v>0</v>
      </c>
      <c r="H1386">
        <f>IF(G1385=2,ROUND(Constants!$B$18*(1000/150),0),IF(H1385&gt;0,H1385-1,0))</f>
        <v>0</v>
      </c>
    </row>
    <row r="1387" spans="1:8">
      <c r="A1387">
        <v>1384</v>
      </c>
      <c r="B1387">
        <f>IF(SIGN('Signal Verification0'!AQ1387)=SIGN('Signal Verification1'!AQ1387),IF(COUNTIF(B1380:B1386,2)&gt;0,1,0),2)</f>
        <v>0</v>
      </c>
      <c r="C1387">
        <f>IF(AND(ABS('Signal Verification0'!AG1387)&gt;0,ABS('Signal Verification1'!AG1387)&gt;0),IF('Signal Verification0'!AG1387&gt;'Signal Verification1'!AG1387,IF(ABS('Signal Verification0'!AG1386)-ABS('Signal Verification1'!AG1387)&gt;Constants!$B$14,IF(AND(ABS(MAX('Signal Verification0'!AG1187:AG1387)-'Signal Verification0'!AG1387)&lt;Constants!$B$15,ABS(MIN('Signal Verification0'!AG1187:AG1387)-'Signal Verification0'!AG1387)&lt;Constants!$B$15),2,IF(D1387&gt;0,1,0)),IF(D1387&gt;0,1,0)),IF(ABS('Signal Verification1'!AG1386)-ABS('Signal Verification0'!AG1387)&gt;Constants!$B$14,IF(AND(ABS(MAX('Signal Verification1'!AG1187:AG1387)-'Signal Verification1'!AG1387)&lt;Constants!$B$15,ABS(MIN('Signal Verification1'!AG1187:AG1387)-'Signal Verification1'!AG1387)&lt;Constants!$B$15),2,IF(D1387&gt;0,1,0)),IF(D1387&gt;0,1,0))),IF(D1387&gt;0,1,0))</f>
        <v>0</v>
      </c>
      <c r="D1387">
        <f>IF(C1386=2,ROUND(5*1000/Constants!$B$11,0),IF(D1386&gt;0,D1386-1,0))</f>
        <v>0</v>
      </c>
      <c r="E1387">
        <f>IF(COUNTIF($D$3:D1387,2)&gt;(Constants!$B$16*(1000/150)),2,0)</f>
        <v>0</v>
      </c>
      <c r="F1387">
        <f t="shared" si="21"/>
        <v>0</v>
      </c>
      <c r="G1387">
        <f>IF(ABS('Signal Verification0'!AT1387-'Signal Verification1'!AT1387)&gt;Constants!$B$17,2,IF(H1387&gt;0,1,0))</f>
        <v>0</v>
      </c>
      <c r="H1387">
        <f>IF(G1386=2,ROUND(Constants!$B$18*(1000/150),0),IF(H1386&gt;0,H1386-1,0))</f>
        <v>0</v>
      </c>
    </row>
    <row r="1388" spans="1:8">
      <c r="A1388">
        <v>1385</v>
      </c>
      <c r="B1388">
        <f>IF(SIGN('Signal Verification0'!AQ1388)=SIGN('Signal Verification1'!AQ1388),IF(COUNTIF(B1381:B1387,2)&gt;0,1,0),2)</f>
        <v>0</v>
      </c>
      <c r="C1388">
        <f>IF(AND(ABS('Signal Verification0'!AG1388)&gt;0,ABS('Signal Verification1'!AG1388)&gt;0),IF('Signal Verification0'!AG1388&gt;'Signal Verification1'!AG1388,IF(ABS('Signal Verification0'!AG1387)-ABS('Signal Verification1'!AG1388)&gt;Constants!$B$14,IF(AND(ABS(MAX('Signal Verification0'!AG1188:AG1388)-'Signal Verification0'!AG1388)&lt;Constants!$B$15,ABS(MIN('Signal Verification0'!AG1188:AG1388)-'Signal Verification0'!AG1388)&lt;Constants!$B$15),2,IF(D1388&gt;0,1,0)),IF(D1388&gt;0,1,0)),IF(ABS('Signal Verification1'!AG1387)-ABS('Signal Verification0'!AG1388)&gt;Constants!$B$14,IF(AND(ABS(MAX('Signal Verification1'!AG1188:AG1388)-'Signal Verification1'!AG1388)&lt;Constants!$B$15,ABS(MIN('Signal Verification1'!AG1188:AG1388)-'Signal Verification1'!AG1388)&lt;Constants!$B$15),2,IF(D1388&gt;0,1,0)),IF(D1388&gt;0,1,0))),IF(D1388&gt;0,1,0))</f>
        <v>0</v>
      </c>
      <c r="D1388">
        <f>IF(C1387=2,ROUND(5*1000/Constants!$B$11,0),IF(D1387&gt;0,D1387-1,0))</f>
        <v>0</v>
      </c>
      <c r="E1388">
        <f>IF(COUNTIF($D$3:D1388,2)&gt;(Constants!$B$16*(1000/150)),2,0)</f>
        <v>0</v>
      </c>
      <c r="F1388">
        <f t="shared" si="21"/>
        <v>0</v>
      </c>
      <c r="G1388">
        <f>IF(ABS('Signal Verification0'!AT1388-'Signal Verification1'!AT1388)&gt;Constants!$B$17,2,IF(H1388&gt;0,1,0))</f>
        <v>0</v>
      </c>
      <c r="H1388">
        <f>IF(G1387=2,ROUND(Constants!$B$18*(1000/150),0),IF(H1387&gt;0,H1387-1,0))</f>
        <v>0</v>
      </c>
    </row>
    <row r="1389" spans="1:8">
      <c r="A1389">
        <v>1386</v>
      </c>
      <c r="B1389">
        <f>IF(SIGN('Signal Verification0'!AQ1389)=SIGN('Signal Verification1'!AQ1389),IF(COUNTIF(B1382:B1388,2)&gt;0,1,0),2)</f>
        <v>0</v>
      </c>
      <c r="C1389">
        <f>IF(AND(ABS('Signal Verification0'!AG1389)&gt;0,ABS('Signal Verification1'!AG1389)&gt;0),IF('Signal Verification0'!AG1389&gt;'Signal Verification1'!AG1389,IF(ABS('Signal Verification0'!AG1388)-ABS('Signal Verification1'!AG1389)&gt;Constants!$B$14,IF(AND(ABS(MAX('Signal Verification0'!AG1189:AG1389)-'Signal Verification0'!AG1389)&lt;Constants!$B$15,ABS(MIN('Signal Verification0'!AG1189:AG1389)-'Signal Verification0'!AG1389)&lt;Constants!$B$15),2,IF(D1389&gt;0,1,0)),IF(D1389&gt;0,1,0)),IF(ABS('Signal Verification1'!AG1388)-ABS('Signal Verification0'!AG1389)&gt;Constants!$B$14,IF(AND(ABS(MAX('Signal Verification1'!AG1189:AG1389)-'Signal Verification1'!AG1389)&lt;Constants!$B$15,ABS(MIN('Signal Verification1'!AG1189:AG1389)-'Signal Verification1'!AG1389)&lt;Constants!$B$15),2,IF(D1389&gt;0,1,0)),IF(D1389&gt;0,1,0))),IF(D1389&gt;0,1,0))</f>
        <v>0</v>
      </c>
      <c r="D1389">
        <f>IF(C1388=2,ROUND(5*1000/Constants!$B$11,0),IF(D1388&gt;0,D1388-1,0))</f>
        <v>0</v>
      </c>
      <c r="E1389">
        <f>IF(COUNTIF($D$3:D1389,2)&gt;(Constants!$B$16*(1000/150)),2,0)</f>
        <v>0</v>
      </c>
      <c r="F1389">
        <f t="shared" si="21"/>
        <v>0</v>
      </c>
      <c r="G1389">
        <f>IF(ABS('Signal Verification0'!AT1389-'Signal Verification1'!AT1389)&gt;Constants!$B$17,2,IF(H1389&gt;0,1,0))</f>
        <v>0</v>
      </c>
      <c r="H1389">
        <f>IF(G1388=2,ROUND(Constants!$B$18*(1000/150),0),IF(H1388&gt;0,H1388-1,0))</f>
        <v>0</v>
      </c>
    </row>
    <row r="1390" spans="1:8">
      <c r="A1390">
        <v>1387</v>
      </c>
      <c r="B1390">
        <f>IF(SIGN('Signal Verification0'!AQ1390)=SIGN('Signal Verification1'!AQ1390),IF(COUNTIF(B1383:B1389,2)&gt;0,1,0),2)</f>
        <v>0</v>
      </c>
      <c r="C1390">
        <f>IF(AND(ABS('Signal Verification0'!AG1390)&gt;0,ABS('Signal Verification1'!AG1390)&gt;0),IF('Signal Verification0'!AG1390&gt;'Signal Verification1'!AG1390,IF(ABS('Signal Verification0'!AG1389)-ABS('Signal Verification1'!AG1390)&gt;Constants!$B$14,IF(AND(ABS(MAX('Signal Verification0'!AG1190:AG1390)-'Signal Verification0'!AG1390)&lt;Constants!$B$15,ABS(MIN('Signal Verification0'!AG1190:AG1390)-'Signal Verification0'!AG1390)&lt;Constants!$B$15),2,IF(D1390&gt;0,1,0)),IF(D1390&gt;0,1,0)),IF(ABS('Signal Verification1'!AG1389)-ABS('Signal Verification0'!AG1390)&gt;Constants!$B$14,IF(AND(ABS(MAX('Signal Verification1'!AG1190:AG1390)-'Signal Verification1'!AG1390)&lt;Constants!$B$15,ABS(MIN('Signal Verification1'!AG1190:AG1390)-'Signal Verification1'!AG1390)&lt;Constants!$B$15),2,IF(D1390&gt;0,1,0)),IF(D1390&gt;0,1,0))),IF(D1390&gt;0,1,0))</f>
        <v>0</v>
      </c>
      <c r="D1390">
        <f>IF(C1389=2,ROUND(5*1000/Constants!$B$11,0),IF(D1389&gt;0,D1389-1,0))</f>
        <v>0</v>
      </c>
      <c r="E1390">
        <f>IF(COUNTIF($D$3:D1390,2)&gt;(Constants!$B$16*(1000/150)),2,0)</f>
        <v>0</v>
      </c>
      <c r="F1390">
        <f t="shared" si="21"/>
        <v>0</v>
      </c>
      <c r="G1390">
        <f>IF(ABS('Signal Verification0'!AT1390-'Signal Verification1'!AT1390)&gt;Constants!$B$17,2,IF(H1390&gt;0,1,0))</f>
        <v>0</v>
      </c>
      <c r="H1390">
        <f>IF(G1389=2,ROUND(Constants!$B$18*(1000/150),0),IF(H1389&gt;0,H1389-1,0))</f>
        <v>0</v>
      </c>
    </row>
    <row r="1391" spans="1:8">
      <c r="A1391">
        <v>1388</v>
      </c>
      <c r="B1391">
        <f>IF(SIGN('Signal Verification0'!AQ1391)=SIGN('Signal Verification1'!AQ1391),IF(COUNTIF(B1384:B1390,2)&gt;0,1,0),2)</f>
        <v>0</v>
      </c>
      <c r="C1391">
        <f>IF(AND(ABS('Signal Verification0'!AG1391)&gt;0,ABS('Signal Verification1'!AG1391)&gt;0),IF('Signal Verification0'!AG1391&gt;'Signal Verification1'!AG1391,IF(ABS('Signal Verification0'!AG1390)-ABS('Signal Verification1'!AG1391)&gt;Constants!$B$14,IF(AND(ABS(MAX('Signal Verification0'!AG1191:AG1391)-'Signal Verification0'!AG1391)&lt;Constants!$B$15,ABS(MIN('Signal Verification0'!AG1191:AG1391)-'Signal Verification0'!AG1391)&lt;Constants!$B$15),2,IF(D1391&gt;0,1,0)),IF(D1391&gt;0,1,0)),IF(ABS('Signal Verification1'!AG1390)-ABS('Signal Verification0'!AG1391)&gt;Constants!$B$14,IF(AND(ABS(MAX('Signal Verification1'!AG1191:AG1391)-'Signal Verification1'!AG1391)&lt;Constants!$B$15,ABS(MIN('Signal Verification1'!AG1191:AG1391)-'Signal Verification1'!AG1391)&lt;Constants!$B$15),2,IF(D1391&gt;0,1,0)),IF(D1391&gt;0,1,0))),IF(D1391&gt;0,1,0))</f>
        <v>0</v>
      </c>
      <c r="D1391">
        <f>IF(C1390=2,ROUND(5*1000/Constants!$B$11,0),IF(D1390&gt;0,D1390-1,0))</f>
        <v>0</v>
      </c>
      <c r="E1391">
        <f>IF(COUNTIF($D$3:D1391,2)&gt;(Constants!$B$16*(1000/150)),2,0)</f>
        <v>0</v>
      </c>
      <c r="F1391">
        <f t="shared" si="21"/>
        <v>0</v>
      </c>
      <c r="G1391">
        <f>IF(ABS('Signal Verification0'!AT1391-'Signal Verification1'!AT1391)&gt;Constants!$B$17,2,IF(H1391&gt;0,1,0))</f>
        <v>0</v>
      </c>
      <c r="H1391">
        <f>IF(G1390=2,ROUND(Constants!$B$18*(1000/150),0),IF(H1390&gt;0,H1390-1,0))</f>
        <v>0</v>
      </c>
    </row>
    <row r="1392" spans="1:8">
      <c r="A1392">
        <v>1389</v>
      </c>
      <c r="B1392">
        <f>IF(SIGN('Signal Verification0'!AQ1392)=SIGN('Signal Verification1'!AQ1392),IF(COUNTIF(B1385:B1391,2)&gt;0,1,0),2)</f>
        <v>0</v>
      </c>
      <c r="C1392">
        <f>IF(AND(ABS('Signal Verification0'!AG1392)&gt;0,ABS('Signal Verification1'!AG1392)&gt;0),IF('Signal Verification0'!AG1392&gt;'Signal Verification1'!AG1392,IF(ABS('Signal Verification0'!AG1391)-ABS('Signal Verification1'!AG1392)&gt;Constants!$B$14,IF(AND(ABS(MAX('Signal Verification0'!AG1192:AG1392)-'Signal Verification0'!AG1392)&lt;Constants!$B$15,ABS(MIN('Signal Verification0'!AG1192:AG1392)-'Signal Verification0'!AG1392)&lt;Constants!$B$15),2,IF(D1392&gt;0,1,0)),IF(D1392&gt;0,1,0)),IF(ABS('Signal Verification1'!AG1391)-ABS('Signal Verification0'!AG1392)&gt;Constants!$B$14,IF(AND(ABS(MAX('Signal Verification1'!AG1192:AG1392)-'Signal Verification1'!AG1392)&lt;Constants!$B$15,ABS(MIN('Signal Verification1'!AG1192:AG1392)-'Signal Verification1'!AG1392)&lt;Constants!$B$15),2,IF(D1392&gt;0,1,0)),IF(D1392&gt;0,1,0))),IF(D1392&gt;0,1,0))</f>
        <v>0</v>
      </c>
      <c r="D1392">
        <f>IF(C1391=2,ROUND(5*1000/Constants!$B$11,0),IF(D1391&gt;0,D1391-1,0))</f>
        <v>0</v>
      </c>
      <c r="E1392">
        <f>IF(COUNTIF($D$3:D1392,2)&gt;(Constants!$B$16*(1000/150)),2,0)</f>
        <v>0</v>
      </c>
      <c r="F1392">
        <f t="shared" si="21"/>
        <v>0</v>
      </c>
      <c r="G1392">
        <f>IF(ABS('Signal Verification0'!AT1392-'Signal Verification1'!AT1392)&gt;Constants!$B$17,2,IF(H1392&gt;0,1,0))</f>
        <v>0</v>
      </c>
      <c r="H1392">
        <f>IF(G1391=2,ROUND(Constants!$B$18*(1000/150),0),IF(H1391&gt;0,H1391-1,0))</f>
        <v>0</v>
      </c>
    </row>
    <row r="1393" spans="1:8">
      <c r="A1393">
        <v>1390</v>
      </c>
      <c r="B1393">
        <f>IF(SIGN('Signal Verification0'!AQ1393)=SIGN('Signal Verification1'!AQ1393),IF(COUNTIF(B1386:B1392,2)&gt;0,1,0),2)</f>
        <v>0</v>
      </c>
      <c r="C1393">
        <f>IF(AND(ABS('Signal Verification0'!AG1393)&gt;0,ABS('Signal Verification1'!AG1393)&gt;0),IF('Signal Verification0'!AG1393&gt;'Signal Verification1'!AG1393,IF(ABS('Signal Verification0'!AG1392)-ABS('Signal Verification1'!AG1393)&gt;Constants!$B$14,IF(AND(ABS(MAX('Signal Verification0'!AG1193:AG1393)-'Signal Verification0'!AG1393)&lt;Constants!$B$15,ABS(MIN('Signal Verification0'!AG1193:AG1393)-'Signal Verification0'!AG1393)&lt;Constants!$B$15),2,IF(D1393&gt;0,1,0)),IF(D1393&gt;0,1,0)),IF(ABS('Signal Verification1'!AG1392)-ABS('Signal Verification0'!AG1393)&gt;Constants!$B$14,IF(AND(ABS(MAX('Signal Verification1'!AG1193:AG1393)-'Signal Verification1'!AG1393)&lt;Constants!$B$15,ABS(MIN('Signal Verification1'!AG1193:AG1393)-'Signal Verification1'!AG1393)&lt;Constants!$B$15),2,IF(D1393&gt;0,1,0)),IF(D1393&gt;0,1,0))),IF(D1393&gt;0,1,0))</f>
        <v>0</v>
      </c>
      <c r="D1393">
        <f>IF(C1392=2,ROUND(5*1000/Constants!$B$11,0),IF(D1392&gt;0,D1392-1,0))</f>
        <v>0</v>
      </c>
      <c r="E1393">
        <f>IF(COUNTIF($D$3:D1393,2)&gt;(Constants!$B$16*(1000/150)),2,0)</f>
        <v>0</v>
      </c>
      <c r="F1393">
        <f t="shared" si="21"/>
        <v>0</v>
      </c>
      <c r="G1393">
        <f>IF(ABS('Signal Verification0'!AT1393-'Signal Verification1'!AT1393)&gt;Constants!$B$17,2,IF(H1393&gt;0,1,0))</f>
        <v>0</v>
      </c>
      <c r="H1393">
        <f>IF(G1392=2,ROUND(Constants!$B$18*(1000/150),0),IF(H1392&gt;0,H1392-1,0))</f>
        <v>0</v>
      </c>
    </row>
    <row r="1394" spans="1:8">
      <c r="A1394">
        <v>1391</v>
      </c>
      <c r="B1394">
        <f>IF(SIGN('Signal Verification0'!AQ1394)=SIGN('Signal Verification1'!AQ1394),IF(COUNTIF(B1387:B1393,2)&gt;0,1,0),2)</f>
        <v>0</v>
      </c>
      <c r="C1394">
        <f>IF(AND(ABS('Signal Verification0'!AG1394)&gt;0,ABS('Signal Verification1'!AG1394)&gt;0),IF('Signal Verification0'!AG1394&gt;'Signal Verification1'!AG1394,IF(ABS('Signal Verification0'!AG1393)-ABS('Signal Verification1'!AG1394)&gt;Constants!$B$14,IF(AND(ABS(MAX('Signal Verification0'!AG1194:AG1394)-'Signal Verification0'!AG1394)&lt;Constants!$B$15,ABS(MIN('Signal Verification0'!AG1194:AG1394)-'Signal Verification0'!AG1394)&lt;Constants!$B$15),2,IF(D1394&gt;0,1,0)),IF(D1394&gt;0,1,0)),IF(ABS('Signal Verification1'!AG1393)-ABS('Signal Verification0'!AG1394)&gt;Constants!$B$14,IF(AND(ABS(MAX('Signal Verification1'!AG1194:AG1394)-'Signal Verification1'!AG1394)&lt;Constants!$B$15,ABS(MIN('Signal Verification1'!AG1194:AG1394)-'Signal Verification1'!AG1394)&lt;Constants!$B$15),2,IF(D1394&gt;0,1,0)),IF(D1394&gt;0,1,0))),IF(D1394&gt;0,1,0))</f>
        <v>0</v>
      </c>
      <c r="D1394">
        <f>IF(C1393=2,ROUND(5*1000/Constants!$B$11,0),IF(D1393&gt;0,D1393-1,0))</f>
        <v>0</v>
      </c>
      <c r="E1394">
        <f>IF(COUNTIF($D$3:D1394,2)&gt;(Constants!$B$16*(1000/150)),2,0)</f>
        <v>0</v>
      </c>
      <c r="F1394">
        <f t="shared" si="21"/>
        <v>0</v>
      </c>
      <c r="G1394">
        <f>IF(ABS('Signal Verification0'!AT1394-'Signal Verification1'!AT1394)&gt;Constants!$B$17,2,IF(H1394&gt;0,1,0))</f>
        <v>0</v>
      </c>
      <c r="H1394">
        <f>IF(G1393=2,ROUND(Constants!$B$18*(1000/150),0),IF(H1393&gt;0,H1393-1,0))</f>
        <v>0</v>
      </c>
    </row>
    <row r="1395" spans="1:8">
      <c r="A1395">
        <v>1392</v>
      </c>
      <c r="B1395">
        <f>IF(SIGN('Signal Verification0'!AQ1395)=SIGN('Signal Verification1'!AQ1395),IF(COUNTIF(B1388:B1394,2)&gt;0,1,0),2)</f>
        <v>0</v>
      </c>
      <c r="C1395">
        <f>IF(AND(ABS('Signal Verification0'!AG1395)&gt;0,ABS('Signal Verification1'!AG1395)&gt;0),IF('Signal Verification0'!AG1395&gt;'Signal Verification1'!AG1395,IF(ABS('Signal Verification0'!AG1394)-ABS('Signal Verification1'!AG1395)&gt;Constants!$B$14,IF(AND(ABS(MAX('Signal Verification0'!AG1195:AG1395)-'Signal Verification0'!AG1395)&lt;Constants!$B$15,ABS(MIN('Signal Verification0'!AG1195:AG1395)-'Signal Verification0'!AG1395)&lt;Constants!$B$15),2,IF(D1395&gt;0,1,0)),IF(D1395&gt;0,1,0)),IF(ABS('Signal Verification1'!AG1394)-ABS('Signal Verification0'!AG1395)&gt;Constants!$B$14,IF(AND(ABS(MAX('Signal Verification1'!AG1195:AG1395)-'Signal Verification1'!AG1395)&lt;Constants!$B$15,ABS(MIN('Signal Verification1'!AG1195:AG1395)-'Signal Verification1'!AG1395)&lt;Constants!$B$15),2,IF(D1395&gt;0,1,0)),IF(D1395&gt;0,1,0))),IF(D1395&gt;0,1,0))</f>
        <v>0</v>
      </c>
      <c r="D1395">
        <f>IF(C1394=2,ROUND(5*1000/Constants!$B$11,0),IF(D1394&gt;0,D1394-1,0))</f>
        <v>0</v>
      </c>
      <c r="E1395">
        <f>IF(COUNTIF($D$3:D1395,2)&gt;(Constants!$B$16*(1000/150)),2,0)</f>
        <v>0</v>
      </c>
      <c r="F1395">
        <f t="shared" si="21"/>
        <v>0</v>
      </c>
      <c r="G1395">
        <f>IF(ABS('Signal Verification0'!AT1395-'Signal Verification1'!AT1395)&gt;Constants!$B$17,2,IF(H1395&gt;0,1,0))</f>
        <v>0</v>
      </c>
      <c r="H1395">
        <f>IF(G1394=2,ROUND(Constants!$B$18*(1000/150),0),IF(H1394&gt;0,H1394-1,0))</f>
        <v>0</v>
      </c>
    </row>
    <row r="1396" spans="1:8">
      <c r="A1396">
        <v>1393</v>
      </c>
      <c r="B1396">
        <f>IF(SIGN('Signal Verification0'!AQ1396)=SIGN('Signal Verification1'!AQ1396),IF(COUNTIF(B1389:B1395,2)&gt;0,1,0),2)</f>
        <v>0</v>
      </c>
      <c r="C1396">
        <f>IF(AND(ABS('Signal Verification0'!AG1396)&gt;0,ABS('Signal Verification1'!AG1396)&gt;0),IF('Signal Verification0'!AG1396&gt;'Signal Verification1'!AG1396,IF(ABS('Signal Verification0'!AG1395)-ABS('Signal Verification1'!AG1396)&gt;Constants!$B$14,IF(AND(ABS(MAX('Signal Verification0'!AG1196:AG1396)-'Signal Verification0'!AG1396)&lt;Constants!$B$15,ABS(MIN('Signal Verification0'!AG1196:AG1396)-'Signal Verification0'!AG1396)&lt;Constants!$B$15),2,IF(D1396&gt;0,1,0)),IF(D1396&gt;0,1,0)),IF(ABS('Signal Verification1'!AG1395)-ABS('Signal Verification0'!AG1396)&gt;Constants!$B$14,IF(AND(ABS(MAX('Signal Verification1'!AG1196:AG1396)-'Signal Verification1'!AG1396)&lt;Constants!$B$15,ABS(MIN('Signal Verification1'!AG1196:AG1396)-'Signal Verification1'!AG1396)&lt;Constants!$B$15),2,IF(D1396&gt;0,1,0)),IF(D1396&gt;0,1,0))),IF(D1396&gt;0,1,0))</f>
        <v>0</v>
      </c>
      <c r="D1396">
        <f>IF(C1395=2,ROUND(5*1000/Constants!$B$11,0),IF(D1395&gt;0,D1395-1,0))</f>
        <v>0</v>
      </c>
      <c r="E1396">
        <f>IF(COUNTIF($D$3:D1396,2)&gt;(Constants!$B$16*(1000/150)),2,0)</f>
        <v>0</v>
      </c>
      <c r="F1396">
        <f t="shared" si="21"/>
        <v>0</v>
      </c>
      <c r="G1396">
        <f>IF(ABS('Signal Verification0'!AT1396-'Signal Verification1'!AT1396)&gt;Constants!$B$17,2,IF(H1396&gt;0,1,0))</f>
        <v>0</v>
      </c>
      <c r="H1396">
        <f>IF(G1395=2,ROUND(Constants!$B$18*(1000/150),0),IF(H1395&gt;0,H1395-1,0))</f>
        <v>0</v>
      </c>
    </row>
    <row r="1397" spans="1:8">
      <c r="A1397">
        <v>1394</v>
      </c>
      <c r="B1397">
        <f>IF(SIGN('Signal Verification0'!AQ1397)=SIGN('Signal Verification1'!AQ1397),IF(COUNTIF(B1390:B1396,2)&gt;0,1,0),2)</f>
        <v>0</v>
      </c>
      <c r="C1397">
        <f>IF(AND(ABS('Signal Verification0'!AG1397)&gt;0,ABS('Signal Verification1'!AG1397)&gt;0),IF('Signal Verification0'!AG1397&gt;'Signal Verification1'!AG1397,IF(ABS('Signal Verification0'!AG1396)-ABS('Signal Verification1'!AG1397)&gt;Constants!$B$14,IF(AND(ABS(MAX('Signal Verification0'!AG1197:AG1397)-'Signal Verification0'!AG1397)&lt;Constants!$B$15,ABS(MIN('Signal Verification0'!AG1197:AG1397)-'Signal Verification0'!AG1397)&lt;Constants!$B$15),2,IF(D1397&gt;0,1,0)),IF(D1397&gt;0,1,0)),IF(ABS('Signal Verification1'!AG1396)-ABS('Signal Verification0'!AG1397)&gt;Constants!$B$14,IF(AND(ABS(MAX('Signal Verification1'!AG1197:AG1397)-'Signal Verification1'!AG1397)&lt;Constants!$B$15,ABS(MIN('Signal Verification1'!AG1197:AG1397)-'Signal Verification1'!AG1397)&lt;Constants!$B$15),2,IF(D1397&gt;0,1,0)),IF(D1397&gt;0,1,0))),IF(D1397&gt;0,1,0))</f>
        <v>0</v>
      </c>
      <c r="D1397">
        <f>IF(C1396=2,ROUND(5*1000/Constants!$B$11,0),IF(D1396&gt;0,D1396-1,0))</f>
        <v>0</v>
      </c>
      <c r="E1397">
        <f>IF(COUNTIF($D$3:D1397,2)&gt;(Constants!$B$16*(1000/150)),2,0)</f>
        <v>0</v>
      </c>
      <c r="F1397">
        <f t="shared" si="21"/>
        <v>0</v>
      </c>
      <c r="G1397">
        <f>IF(ABS('Signal Verification0'!AT1397-'Signal Verification1'!AT1397)&gt;Constants!$B$17,2,IF(H1397&gt;0,1,0))</f>
        <v>0</v>
      </c>
      <c r="H1397">
        <f>IF(G1396=2,ROUND(Constants!$B$18*(1000/150),0),IF(H1396&gt;0,H1396-1,0))</f>
        <v>0</v>
      </c>
    </row>
    <row r="1398" spans="1:8">
      <c r="A1398">
        <v>1395</v>
      </c>
      <c r="B1398">
        <f>IF(SIGN('Signal Verification0'!AQ1398)=SIGN('Signal Verification1'!AQ1398),IF(COUNTIF(B1391:B1397,2)&gt;0,1,0),2)</f>
        <v>0</v>
      </c>
      <c r="C1398">
        <f>IF(AND(ABS('Signal Verification0'!AG1398)&gt;0,ABS('Signal Verification1'!AG1398)&gt;0),IF('Signal Verification0'!AG1398&gt;'Signal Verification1'!AG1398,IF(ABS('Signal Verification0'!AG1397)-ABS('Signal Verification1'!AG1398)&gt;Constants!$B$14,IF(AND(ABS(MAX('Signal Verification0'!AG1198:AG1398)-'Signal Verification0'!AG1398)&lt;Constants!$B$15,ABS(MIN('Signal Verification0'!AG1198:AG1398)-'Signal Verification0'!AG1398)&lt;Constants!$B$15),2,IF(D1398&gt;0,1,0)),IF(D1398&gt;0,1,0)),IF(ABS('Signal Verification1'!AG1397)-ABS('Signal Verification0'!AG1398)&gt;Constants!$B$14,IF(AND(ABS(MAX('Signal Verification1'!AG1198:AG1398)-'Signal Verification1'!AG1398)&lt;Constants!$B$15,ABS(MIN('Signal Verification1'!AG1198:AG1398)-'Signal Verification1'!AG1398)&lt;Constants!$B$15),2,IF(D1398&gt;0,1,0)),IF(D1398&gt;0,1,0))),IF(D1398&gt;0,1,0))</f>
        <v>0</v>
      </c>
      <c r="D1398">
        <f>IF(C1397=2,ROUND(5*1000/Constants!$B$11,0),IF(D1397&gt;0,D1397-1,0))</f>
        <v>0</v>
      </c>
      <c r="E1398">
        <f>IF(COUNTIF($D$3:D1398,2)&gt;(Constants!$B$16*(1000/150)),2,0)</f>
        <v>0</v>
      </c>
      <c r="F1398">
        <f t="shared" si="21"/>
        <v>0</v>
      </c>
      <c r="G1398">
        <f>IF(ABS('Signal Verification0'!AT1398-'Signal Verification1'!AT1398)&gt;Constants!$B$17,2,IF(H1398&gt;0,1,0))</f>
        <v>0</v>
      </c>
      <c r="H1398">
        <f>IF(G1397=2,ROUND(Constants!$B$18*(1000/150),0),IF(H1397&gt;0,H1397-1,0))</f>
        <v>0</v>
      </c>
    </row>
    <row r="1399" spans="1:8">
      <c r="A1399">
        <v>1396</v>
      </c>
      <c r="B1399">
        <f>IF(SIGN('Signal Verification0'!AQ1399)=SIGN('Signal Verification1'!AQ1399),IF(COUNTIF(B1392:B1398,2)&gt;0,1,0),2)</f>
        <v>0</v>
      </c>
      <c r="C1399">
        <f>IF(AND(ABS('Signal Verification0'!AG1399)&gt;0,ABS('Signal Verification1'!AG1399)&gt;0),IF('Signal Verification0'!AG1399&gt;'Signal Verification1'!AG1399,IF(ABS('Signal Verification0'!AG1398)-ABS('Signal Verification1'!AG1399)&gt;Constants!$B$14,IF(AND(ABS(MAX('Signal Verification0'!AG1199:AG1399)-'Signal Verification0'!AG1399)&lt;Constants!$B$15,ABS(MIN('Signal Verification0'!AG1199:AG1399)-'Signal Verification0'!AG1399)&lt;Constants!$B$15),2,IF(D1399&gt;0,1,0)),IF(D1399&gt;0,1,0)),IF(ABS('Signal Verification1'!AG1398)-ABS('Signal Verification0'!AG1399)&gt;Constants!$B$14,IF(AND(ABS(MAX('Signal Verification1'!AG1199:AG1399)-'Signal Verification1'!AG1399)&lt;Constants!$B$15,ABS(MIN('Signal Verification1'!AG1199:AG1399)-'Signal Verification1'!AG1399)&lt;Constants!$B$15),2,IF(D1399&gt;0,1,0)),IF(D1399&gt;0,1,0))),IF(D1399&gt;0,1,0))</f>
        <v>0</v>
      </c>
      <c r="D1399">
        <f>IF(C1398=2,ROUND(5*1000/Constants!$B$11,0),IF(D1398&gt;0,D1398-1,0))</f>
        <v>0</v>
      </c>
      <c r="E1399">
        <f>IF(COUNTIF($D$3:D1399,2)&gt;(Constants!$B$16*(1000/150)),2,0)</f>
        <v>0</v>
      </c>
      <c r="F1399">
        <f t="shared" si="21"/>
        <v>0</v>
      </c>
      <c r="G1399">
        <f>IF(ABS('Signal Verification0'!AT1399-'Signal Verification1'!AT1399)&gt;Constants!$B$17,2,IF(H1399&gt;0,1,0))</f>
        <v>0</v>
      </c>
      <c r="H1399">
        <f>IF(G1398=2,ROUND(Constants!$B$18*(1000/150),0),IF(H1398&gt;0,H1398-1,0))</f>
        <v>0</v>
      </c>
    </row>
    <row r="1400" spans="1:8">
      <c r="A1400">
        <v>1397</v>
      </c>
      <c r="B1400">
        <f>IF(SIGN('Signal Verification0'!AQ1400)=SIGN('Signal Verification1'!AQ1400),IF(COUNTIF(B1393:B1399,2)&gt;0,1,0),2)</f>
        <v>0</v>
      </c>
      <c r="C1400">
        <f>IF(AND(ABS('Signal Verification0'!AG1400)&gt;0,ABS('Signal Verification1'!AG1400)&gt;0),IF('Signal Verification0'!AG1400&gt;'Signal Verification1'!AG1400,IF(ABS('Signal Verification0'!AG1399)-ABS('Signal Verification1'!AG1400)&gt;Constants!$B$14,IF(AND(ABS(MAX('Signal Verification0'!AG1200:AG1400)-'Signal Verification0'!AG1400)&lt;Constants!$B$15,ABS(MIN('Signal Verification0'!AG1200:AG1400)-'Signal Verification0'!AG1400)&lt;Constants!$B$15),2,IF(D1400&gt;0,1,0)),IF(D1400&gt;0,1,0)),IF(ABS('Signal Verification1'!AG1399)-ABS('Signal Verification0'!AG1400)&gt;Constants!$B$14,IF(AND(ABS(MAX('Signal Verification1'!AG1200:AG1400)-'Signal Verification1'!AG1400)&lt;Constants!$B$15,ABS(MIN('Signal Verification1'!AG1200:AG1400)-'Signal Verification1'!AG1400)&lt;Constants!$B$15),2,IF(D1400&gt;0,1,0)),IF(D1400&gt;0,1,0))),IF(D1400&gt;0,1,0))</f>
        <v>0</v>
      </c>
      <c r="D1400">
        <f>IF(C1399=2,ROUND(5*1000/Constants!$B$11,0),IF(D1399&gt;0,D1399-1,0))</f>
        <v>0</v>
      </c>
      <c r="E1400">
        <f>IF(COUNTIF($D$3:D1400,2)&gt;(Constants!$B$16*(1000/150)),2,0)</f>
        <v>0</v>
      </c>
      <c r="F1400">
        <f t="shared" si="21"/>
        <v>0</v>
      </c>
      <c r="G1400">
        <f>IF(ABS('Signal Verification0'!AT1400-'Signal Verification1'!AT1400)&gt;Constants!$B$17,2,IF(H1400&gt;0,1,0))</f>
        <v>0</v>
      </c>
      <c r="H1400">
        <f>IF(G1399=2,ROUND(Constants!$B$18*(1000/150),0),IF(H1399&gt;0,H1399-1,0))</f>
        <v>0</v>
      </c>
    </row>
    <row r="1401" spans="1:8">
      <c r="A1401">
        <v>1398</v>
      </c>
      <c r="B1401">
        <f>IF(SIGN('Signal Verification0'!AQ1401)=SIGN('Signal Verification1'!AQ1401),IF(COUNTIF(B1394:B1400,2)&gt;0,1,0),2)</f>
        <v>0</v>
      </c>
      <c r="C1401">
        <f>IF(AND(ABS('Signal Verification0'!AG1401)&gt;0,ABS('Signal Verification1'!AG1401)&gt;0),IF('Signal Verification0'!AG1401&gt;'Signal Verification1'!AG1401,IF(ABS('Signal Verification0'!AG1400)-ABS('Signal Verification1'!AG1401)&gt;Constants!$B$14,IF(AND(ABS(MAX('Signal Verification0'!AG1201:AG1401)-'Signal Verification0'!AG1401)&lt;Constants!$B$15,ABS(MIN('Signal Verification0'!AG1201:AG1401)-'Signal Verification0'!AG1401)&lt;Constants!$B$15),2,IF(D1401&gt;0,1,0)),IF(D1401&gt;0,1,0)),IF(ABS('Signal Verification1'!AG1400)-ABS('Signal Verification0'!AG1401)&gt;Constants!$B$14,IF(AND(ABS(MAX('Signal Verification1'!AG1201:AG1401)-'Signal Verification1'!AG1401)&lt;Constants!$B$15,ABS(MIN('Signal Verification1'!AG1201:AG1401)-'Signal Verification1'!AG1401)&lt;Constants!$B$15),2,IF(D1401&gt;0,1,0)),IF(D1401&gt;0,1,0))),IF(D1401&gt;0,1,0))</f>
        <v>0</v>
      </c>
      <c r="D1401">
        <f>IF(C1400=2,ROUND(5*1000/Constants!$B$11,0),IF(D1400&gt;0,D1400-1,0))</f>
        <v>0</v>
      </c>
      <c r="E1401">
        <f>IF(COUNTIF($D$3:D1401,2)&gt;(Constants!$B$16*(1000/150)),2,0)</f>
        <v>0</v>
      </c>
      <c r="F1401">
        <f t="shared" si="21"/>
        <v>0</v>
      </c>
      <c r="G1401">
        <f>IF(ABS('Signal Verification0'!AT1401-'Signal Verification1'!AT1401)&gt;Constants!$B$17,2,IF(H1401&gt;0,1,0))</f>
        <v>0</v>
      </c>
      <c r="H1401">
        <f>IF(G1400=2,ROUND(Constants!$B$18*(1000/150),0),IF(H1400&gt;0,H1400-1,0))</f>
        <v>0</v>
      </c>
    </row>
    <row r="1402" spans="1:8">
      <c r="A1402">
        <v>1399</v>
      </c>
      <c r="B1402">
        <f>IF(SIGN('Signal Verification0'!AQ1402)=SIGN('Signal Verification1'!AQ1402),IF(COUNTIF(B1395:B1401,2)&gt;0,1,0),2)</f>
        <v>0</v>
      </c>
      <c r="C1402">
        <f>IF(AND(ABS('Signal Verification0'!AG1402)&gt;0,ABS('Signal Verification1'!AG1402)&gt;0),IF('Signal Verification0'!AG1402&gt;'Signal Verification1'!AG1402,IF(ABS('Signal Verification0'!AG1401)-ABS('Signal Verification1'!AG1402)&gt;Constants!$B$14,IF(AND(ABS(MAX('Signal Verification0'!AG1202:AG1402)-'Signal Verification0'!AG1402)&lt;Constants!$B$15,ABS(MIN('Signal Verification0'!AG1202:AG1402)-'Signal Verification0'!AG1402)&lt;Constants!$B$15),2,IF(D1402&gt;0,1,0)),IF(D1402&gt;0,1,0)),IF(ABS('Signal Verification1'!AG1401)-ABS('Signal Verification0'!AG1402)&gt;Constants!$B$14,IF(AND(ABS(MAX('Signal Verification1'!AG1202:AG1402)-'Signal Verification1'!AG1402)&lt;Constants!$B$15,ABS(MIN('Signal Verification1'!AG1202:AG1402)-'Signal Verification1'!AG1402)&lt;Constants!$B$15),2,IF(D1402&gt;0,1,0)),IF(D1402&gt;0,1,0))),IF(D1402&gt;0,1,0))</f>
        <v>0</v>
      </c>
      <c r="D1402">
        <f>IF(C1401=2,ROUND(5*1000/Constants!$B$11,0),IF(D1401&gt;0,D1401-1,0))</f>
        <v>0</v>
      </c>
      <c r="E1402">
        <f>IF(COUNTIF($D$3:D1402,2)&gt;(Constants!$B$16*(1000/150)),2,0)</f>
        <v>0</v>
      </c>
      <c r="F1402">
        <f t="shared" si="21"/>
        <v>0</v>
      </c>
      <c r="G1402">
        <f>IF(ABS('Signal Verification0'!AT1402-'Signal Verification1'!AT1402)&gt;Constants!$B$17,2,IF(H1402&gt;0,1,0))</f>
        <v>0</v>
      </c>
      <c r="H1402">
        <f>IF(G1401=2,ROUND(Constants!$B$18*(1000/150),0),IF(H1401&gt;0,H1401-1,0))</f>
        <v>0</v>
      </c>
    </row>
    <row r="1403" spans="1:8">
      <c r="A1403">
        <v>1400</v>
      </c>
      <c r="B1403">
        <f>IF(SIGN('Signal Verification0'!AQ1403)=SIGN('Signal Verification1'!AQ1403),IF(COUNTIF(B1396:B1402,2)&gt;0,1,0),2)</f>
        <v>0</v>
      </c>
      <c r="C1403">
        <f>IF(AND(ABS('Signal Verification0'!AG1403)&gt;0,ABS('Signal Verification1'!AG1403)&gt;0),IF('Signal Verification0'!AG1403&gt;'Signal Verification1'!AG1403,IF(ABS('Signal Verification0'!AG1402)-ABS('Signal Verification1'!AG1403)&gt;Constants!$B$14,IF(AND(ABS(MAX('Signal Verification0'!AG1203:AG1403)-'Signal Verification0'!AG1403)&lt;Constants!$B$15,ABS(MIN('Signal Verification0'!AG1203:AG1403)-'Signal Verification0'!AG1403)&lt;Constants!$B$15),2,IF(D1403&gt;0,1,0)),IF(D1403&gt;0,1,0)),IF(ABS('Signal Verification1'!AG1402)-ABS('Signal Verification0'!AG1403)&gt;Constants!$B$14,IF(AND(ABS(MAX('Signal Verification1'!AG1203:AG1403)-'Signal Verification1'!AG1403)&lt;Constants!$B$15,ABS(MIN('Signal Verification1'!AG1203:AG1403)-'Signal Verification1'!AG1403)&lt;Constants!$B$15),2,IF(D1403&gt;0,1,0)),IF(D1403&gt;0,1,0))),IF(D1403&gt;0,1,0))</f>
        <v>0</v>
      </c>
      <c r="D1403">
        <f>IF(C1402=2,ROUND(5*1000/Constants!$B$11,0),IF(D1402&gt;0,D1402-1,0))</f>
        <v>0</v>
      </c>
      <c r="E1403">
        <f>IF(COUNTIF($D$3:D1403,2)&gt;(Constants!$B$16*(1000/150)),2,0)</f>
        <v>0</v>
      </c>
      <c r="F1403">
        <f t="shared" si="21"/>
        <v>0</v>
      </c>
      <c r="G1403">
        <f>IF(ABS('Signal Verification0'!AT1403-'Signal Verification1'!AT1403)&gt;Constants!$B$17,2,IF(H1403&gt;0,1,0))</f>
        <v>0</v>
      </c>
      <c r="H1403">
        <f>IF(G1402=2,ROUND(Constants!$B$18*(1000/150),0),IF(H1402&gt;0,H1402-1,0))</f>
        <v>0</v>
      </c>
    </row>
    <row r="1404" spans="1:8">
      <c r="A1404">
        <v>1401</v>
      </c>
      <c r="B1404">
        <f>IF(SIGN('Signal Verification0'!AQ1404)=SIGN('Signal Verification1'!AQ1404),IF(COUNTIF(B1397:B1403,2)&gt;0,1,0),2)</f>
        <v>0</v>
      </c>
      <c r="C1404">
        <f>IF(AND(ABS('Signal Verification0'!AG1404)&gt;0,ABS('Signal Verification1'!AG1404)&gt;0),IF('Signal Verification0'!AG1404&gt;'Signal Verification1'!AG1404,IF(ABS('Signal Verification0'!AG1403)-ABS('Signal Verification1'!AG1404)&gt;Constants!$B$14,IF(AND(ABS(MAX('Signal Verification0'!AG1204:AG1404)-'Signal Verification0'!AG1404)&lt;Constants!$B$15,ABS(MIN('Signal Verification0'!AG1204:AG1404)-'Signal Verification0'!AG1404)&lt;Constants!$B$15),2,IF(D1404&gt;0,1,0)),IF(D1404&gt;0,1,0)),IF(ABS('Signal Verification1'!AG1403)-ABS('Signal Verification0'!AG1404)&gt;Constants!$B$14,IF(AND(ABS(MAX('Signal Verification1'!AG1204:AG1404)-'Signal Verification1'!AG1404)&lt;Constants!$B$15,ABS(MIN('Signal Verification1'!AG1204:AG1404)-'Signal Verification1'!AG1404)&lt;Constants!$B$15),2,IF(D1404&gt;0,1,0)),IF(D1404&gt;0,1,0))),IF(D1404&gt;0,1,0))</f>
        <v>0</v>
      </c>
      <c r="D1404">
        <f>IF(C1403=2,ROUND(5*1000/Constants!$B$11,0),IF(D1403&gt;0,D1403-1,0))</f>
        <v>0</v>
      </c>
      <c r="E1404">
        <f>IF(COUNTIF($D$3:D1404,2)&gt;(Constants!$B$16*(1000/150)),2,0)</f>
        <v>0</v>
      </c>
      <c r="F1404">
        <f t="shared" si="21"/>
        <v>0</v>
      </c>
      <c r="G1404">
        <f>IF(ABS('Signal Verification0'!AT1404-'Signal Verification1'!AT1404)&gt;Constants!$B$17,2,IF(H1404&gt;0,1,0))</f>
        <v>0</v>
      </c>
      <c r="H1404">
        <f>IF(G1403=2,ROUND(Constants!$B$18*(1000/150),0),IF(H1403&gt;0,H1403-1,0))</f>
        <v>0</v>
      </c>
    </row>
    <row r="1405" spans="1:8">
      <c r="A1405">
        <v>1402</v>
      </c>
      <c r="B1405">
        <f>IF(SIGN('Signal Verification0'!AQ1405)=SIGN('Signal Verification1'!AQ1405),IF(COUNTIF(B1398:B1404,2)&gt;0,1,0),2)</f>
        <v>0</v>
      </c>
      <c r="C1405">
        <f>IF(AND(ABS('Signal Verification0'!AG1405)&gt;0,ABS('Signal Verification1'!AG1405)&gt;0),IF('Signal Verification0'!AG1405&gt;'Signal Verification1'!AG1405,IF(ABS('Signal Verification0'!AG1404)-ABS('Signal Verification1'!AG1405)&gt;Constants!$B$14,IF(AND(ABS(MAX('Signal Verification0'!AG1205:AG1405)-'Signal Verification0'!AG1405)&lt;Constants!$B$15,ABS(MIN('Signal Verification0'!AG1205:AG1405)-'Signal Verification0'!AG1405)&lt;Constants!$B$15),2,IF(D1405&gt;0,1,0)),IF(D1405&gt;0,1,0)),IF(ABS('Signal Verification1'!AG1404)-ABS('Signal Verification0'!AG1405)&gt;Constants!$B$14,IF(AND(ABS(MAX('Signal Verification1'!AG1205:AG1405)-'Signal Verification1'!AG1405)&lt;Constants!$B$15,ABS(MIN('Signal Verification1'!AG1205:AG1405)-'Signal Verification1'!AG1405)&lt;Constants!$B$15),2,IF(D1405&gt;0,1,0)),IF(D1405&gt;0,1,0))),IF(D1405&gt;0,1,0))</f>
        <v>0</v>
      </c>
      <c r="D1405">
        <f>IF(C1404=2,ROUND(5*1000/Constants!$B$11,0),IF(D1404&gt;0,D1404-1,0))</f>
        <v>0</v>
      </c>
      <c r="E1405">
        <f>IF(COUNTIF($D$3:D1405,2)&gt;(Constants!$B$16*(1000/150)),2,0)</f>
        <v>0</v>
      </c>
      <c r="F1405">
        <f t="shared" si="21"/>
        <v>0</v>
      </c>
      <c r="G1405">
        <f>IF(ABS('Signal Verification0'!AT1405-'Signal Verification1'!AT1405)&gt;Constants!$B$17,2,IF(H1405&gt;0,1,0))</f>
        <v>0</v>
      </c>
      <c r="H1405">
        <f>IF(G1404=2,ROUND(Constants!$B$18*(1000/150),0),IF(H1404&gt;0,H1404-1,0))</f>
        <v>0</v>
      </c>
    </row>
    <row r="1406" spans="1:8">
      <c r="A1406">
        <v>1403</v>
      </c>
      <c r="B1406">
        <f>IF(SIGN('Signal Verification0'!AQ1406)=SIGN('Signal Verification1'!AQ1406),IF(COUNTIF(B1399:B1405,2)&gt;0,1,0),2)</f>
        <v>0</v>
      </c>
      <c r="C1406">
        <f>IF(AND(ABS('Signal Verification0'!AG1406)&gt;0,ABS('Signal Verification1'!AG1406)&gt;0),IF('Signal Verification0'!AG1406&gt;'Signal Verification1'!AG1406,IF(ABS('Signal Verification0'!AG1405)-ABS('Signal Verification1'!AG1406)&gt;Constants!$B$14,IF(AND(ABS(MAX('Signal Verification0'!AG1206:AG1406)-'Signal Verification0'!AG1406)&lt;Constants!$B$15,ABS(MIN('Signal Verification0'!AG1206:AG1406)-'Signal Verification0'!AG1406)&lt;Constants!$B$15),2,IF(D1406&gt;0,1,0)),IF(D1406&gt;0,1,0)),IF(ABS('Signal Verification1'!AG1405)-ABS('Signal Verification0'!AG1406)&gt;Constants!$B$14,IF(AND(ABS(MAX('Signal Verification1'!AG1206:AG1406)-'Signal Verification1'!AG1406)&lt;Constants!$B$15,ABS(MIN('Signal Verification1'!AG1206:AG1406)-'Signal Verification1'!AG1406)&lt;Constants!$B$15),2,IF(D1406&gt;0,1,0)),IF(D1406&gt;0,1,0))),IF(D1406&gt;0,1,0))</f>
        <v>0</v>
      </c>
      <c r="D1406">
        <f>IF(C1405=2,ROUND(5*1000/Constants!$B$11,0),IF(D1405&gt;0,D1405-1,0))</f>
        <v>0</v>
      </c>
      <c r="E1406">
        <f>IF(COUNTIF($D$3:D1406,2)&gt;(Constants!$B$16*(1000/150)),2,0)</f>
        <v>0</v>
      </c>
      <c r="F1406">
        <f t="shared" si="21"/>
        <v>0</v>
      </c>
      <c r="G1406">
        <f>IF(ABS('Signal Verification0'!AT1406-'Signal Verification1'!AT1406)&gt;Constants!$B$17,2,IF(H1406&gt;0,1,0))</f>
        <v>0</v>
      </c>
      <c r="H1406">
        <f>IF(G1405=2,ROUND(Constants!$B$18*(1000/150),0),IF(H1405&gt;0,H1405-1,0))</f>
        <v>0</v>
      </c>
    </row>
    <row r="1407" spans="1:8">
      <c r="A1407">
        <v>1404</v>
      </c>
      <c r="B1407">
        <f>IF(SIGN('Signal Verification0'!AQ1407)=SIGN('Signal Verification1'!AQ1407),IF(COUNTIF(B1400:B1406,2)&gt;0,1,0),2)</f>
        <v>0</v>
      </c>
      <c r="C1407">
        <f>IF(AND(ABS('Signal Verification0'!AG1407)&gt;0,ABS('Signal Verification1'!AG1407)&gt;0),IF('Signal Verification0'!AG1407&gt;'Signal Verification1'!AG1407,IF(ABS('Signal Verification0'!AG1406)-ABS('Signal Verification1'!AG1407)&gt;Constants!$B$14,IF(AND(ABS(MAX('Signal Verification0'!AG1207:AG1407)-'Signal Verification0'!AG1407)&lt;Constants!$B$15,ABS(MIN('Signal Verification0'!AG1207:AG1407)-'Signal Verification0'!AG1407)&lt;Constants!$B$15),2,IF(D1407&gt;0,1,0)),IF(D1407&gt;0,1,0)),IF(ABS('Signal Verification1'!AG1406)-ABS('Signal Verification0'!AG1407)&gt;Constants!$B$14,IF(AND(ABS(MAX('Signal Verification1'!AG1207:AG1407)-'Signal Verification1'!AG1407)&lt;Constants!$B$15,ABS(MIN('Signal Verification1'!AG1207:AG1407)-'Signal Verification1'!AG1407)&lt;Constants!$B$15),2,IF(D1407&gt;0,1,0)),IF(D1407&gt;0,1,0))),IF(D1407&gt;0,1,0))</f>
        <v>0</v>
      </c>
      <c r="D1407">
        <f>IF(C1406=2,ROUND(5*1000/Constants!$B$11,0),IF(D1406&gt;0,D1406-1,0))</f>
        <v>0</v>
      </c>
      <c r="E1407">
        <f>IF(COUNTIF($D$3:D1407,2)&gt;(Constants!$B$16*(1000/150)),2,0)</f>
        <v>0</v>
      </c>
      <c r="F1407">
        <f t="shared" si="21"/>
        <v>0</v>
      </c>
      <c r="G1407">
        <f>IF(ABS('Signal Verification0'!AT1407-'Signal Verification1'!AT1407)&gt;Constants!$B$17,2,IF(H1407&gt;0,1,0))</f>
        <v>0</v>
      </c>
      <c r="H1407">
        <f>IF(G1406=2,ROUND(Constants!$B$18*(1000/150),0),IF(H1406&gt;0,H1406-1,0))</f>
        <v>0</v>
      </c>
    </row>
    <row r="1408" spans="1:8">
      <c r="A1408">
        <v>1405</v>
      </c>
      <c r="B1408">
        <f>IF(SIGN('Signal Verification0'!AQ1408)=SIGN('Signal Verification1'!AQ1408),IF(COUNTIF(B1401:B1407,2)&gt;0,1,0),2)</f>
        <v>0</v>
      </c>
      <c r="C1408">
        <f>IF(AND(ABS('Signal Verification0'!AG1408)&gt;0,ABS('Signal Verification1'!AG1408)&gt;0),IF('Signal Verification0'!AG1408&gt;'Signal Verification1'!AG1408,IF(ABS('Signal Verification0'!AG1407)-ABS('Signal Verification1'!AG1408)&gt;Constants!$B$14,IF(AND(ABS(MAX('Signal Verification0'!AG1208:AG1408)-'Signal Verification0'!AG1408)&lt;Constants!$B$15,ABS(MIN('Signal Verification0'!AG1208:AG1408)-'Signal Verification0'!AG1408)&lt;Constants!$B$15),2,IF(D1408&gt;0,1,0)),IF(D1408&gt;0,1,0)),IF(ABS('Signal Verification1'!AG1407)-ABS('Signal Verification0'!AG1408)&gt;Constants!$B$14,IF(AND(ABS(MAX('Signal Verification1'!AG1208:AG1408)-'Signal Verification1'!AG1408)&lt;Constants!$B$15,ABS(MIN('Signal Verification1'!AG1208:AG1408)-'Signal Verification1'!AG1408)&lt;Constants!$B$15),2,IF(D1408&gt;0,1,0)),IF(D1408&gt;0,1,0))),IF(D1408&gt;0,1,0))</f>
        <v>0</v>
      </c>
      <c r="D1408">
        <f>IF(C1407=2,ROUND(5*1000/Constants!$B$11,0),IF(D1407&gt;0,D1407-1,0))</f>
        <v>0</v>
      </c>
      <c r="E1408">
        <f>IF(COUNTIF($D$3:D1408,2)&gt;(Constants!$B$16*(1000/150)),2,0)</f>
        <v>0</v>
      </c>
      <c r="F1408">
        <f t="shared" si="21"/>
        <v>0</v>
      </c>
      <c r="G1408">
        <f>IF(ABS('Signal Verification0'!AT1408-'Signal Verification1'!AT1408)&gt;Constants!$B$17,2,IF(H1408&gt;0,1,0))</f>
        <v>0</v>
      </c>
      <c r="H1408">
        <f>IF(G1407=2,ROUND(Constants!$B$18*(1000/150),0),IF(H1407&gt;0,H1407-1,0))</f>
        <v>0</v>
      </c>
    </row>
    <row r="1409" spans="1:8">
      <c r="A1409">
        <v>1406</v>
      </c>
      <c r="B1409">
        <f>IF(SIGN('Signal Verification0'!AQ1409)=SIGN('Signal Verification1'!AQ1409),IF(COUNTIF(B1402:B1408,2)&gt;0,1,0),2)</f>
        <v>0</v>
      </c>
      <c r="C1409">
        <f>IF(AND(ABS('Signal Verification0'!AG1409)&gt;0,ABS('Signal Verification1'!AG1409)&gt;0),IF('Signal Verification0'!AG1409&gt;'Signal Verification1'!AG1409,IF(ABS('Signal Verification0'!AG1408)-ABS('Signal Verification1'!AG1409)&gt;Constants!$B$14,IF(AND(ABS(MAX('Signal Verification0'!AG1209:AG1409)-'Signal Verification0'!AG1409)&lt;Constants!$B$15,ABS(MIN('Signal Verification0'!AG1209:AG1409)-'Signal Verification0'!AG1409)&lt;Constants!$B$15),2,IF(D1409&gt;0,1,0)),IF(D1409&gt;0,1,0)),IF(ABS('Signal Verification1'!AG1408)-ABS('Signal Verification0'!AG1409)&gt;Constants!$B$14,IF(AND(ABS(MAX('Signal Verification1'!AG1209:AG1409)-'Signal Verification1'!AG1409)&lt;Constants!$B$15,ABS(MIN('Signal Verification1'!AG1209:AG1409)-'Signal Verification1'!AG1409)&lt;Constants!$B$15),2,IF(D1409&gt;0,1,0)),IF(D1409&gt;0,1,0))),IF(D1409&gt;0,1,0))</f>
        <v>0</v>
      </c>
      <c r="D1409">
        <f>IF(C1408=2,ROUND(5*1000/Constants!$B$11,0),IF(D1408&gt;0,D1408-1,0))</f>
        <v>0</v>
      </c>
      <c r="E1409">
        <f>IF(COUNTIF($D$3:D1409,2)&gt;(Constants!$B$16*(1000/150)),2,0)</f>
        <v>0</v>
      </c>
      <c r="F1409">
        <f t="shared" si="21"/>
        <v>0</v>
      </c>
      <c r="G1409">
        <f>IF(ABS('Signal Verification0'!AT1409-'Signal Verification1'!AT1409)&gt;Constants!$B$17,2,IF(H1409&gt;0,1,0))</f>
        <v>0</v>
      </c>
      <c r="H1409">
        <f>IF(G1408=2,ROUND(Constants!$B$18*(1000/150),0),IF(H1408&gt;0,H1408-1,0))</f>
        <v>0</v>
      </c>
    </row>
    <row r="1410" spans="1:8">
      <c r="A1410">
        <v>1407</v>
      </c>
      <c r="B1410">
        <f>IF(SIGN('Signal Verification0'!AQ1410)=SIGN('Signal Verification1'!AQ1410),IF(COUNTIF(B1403:B1409,2)&gt;0,1,0),2)</f>
        <v>0</v>
      </c>
      <c r="C1410">
        <f>IF(AND(ABS('Signal Verification0'!AG1410)&gt;0,ABS('Signal Verification1'!AG1410)&gt;0),IF('Signal Verification0'!AG1410&gt;'Signal Verification1'!AG1410,IF(ABS('Signal Verification0'!AG1409)-ABS('Signal Verification1'!AG1410)&gt;Constants!$B$14,IF(AND(ABS(MAX('Signal Verification0'!AG1210:AG1410)-'Signal Verification0'!AG1410)&lt;Constants!$B$15,ABS(MIN('Signal Verification0'!AG1210:AG1410)-'Signal Verification0'!AG1410)&lt;Constants!$B$15),2,IF(D1410&gt;0,1,0)),IF(D1410&gt;0,1,0)),IF(ABS('Signal Verification1'!AG1409)-ABS('Signal Verification0'!AG1410)&gt;Constants!$B$14,IF(AND(ABS(MAX('Signal Verification1'!AG1210:AG1410)-'Signal Verification1'!AG1410)&lt;Constants!$B$15,ABS(MIN('Signal Verification1'!AG1210:AG1410)-'Signal Verification1'!AG1410)&lt;Constants!$B$15),2,IF(D1410&gt;0,1,0)),IF(D1410&gt;0,1,0))),IF(D1410&gt;0,1,0))</f>
        <v>0</v>
      </c>
      <c r="D1410">
        <f>IF(C1409=2,ROUND(5*1000/Constants!$B$11,0),IF(D1409&gt;0,D1409-1,0))</f>
        <v>0</v>
      </c>
      <c r="E1410">
        <f>IF(COUNTIF($D$3:D1410,2)&gt;(Constants!$B$16*(1000/150)),2,0)</f>
        <v>0</v>
      </c>
      <c r="F1410">
        <f t="shared" si="21"/>
        <v>0</v>
      </c>
      <c r="G1410">
        <f>IF(ABS('Signal Verification0'!AT1410-'Signal Verification1'!AT1410)&gt;Constants!$B$17,2,IF(H1410&gt;0,1,0))</f>
        <v>0</v>
      </c>
      <c r="H1410">
        <f>IF(G1409=2,ROUND(Constants!$B$18*(1000/150),0),IF(H1409&gt;0,H1409-1,0))</f>
        <v>0</v>
      </c>
    </row>
    <row r="1411" spans="1:8">
      <c r="A1411">
        <v>1408</v>
      </c>
      <c r="B1411">
        <f>IF(SIGN('Signal Verification0'!AQ1411)=SIGN('Signal Verification1'!AQ1411),IF(COUNTIF(B1404:B1410,2)&gt;0,1,0),2)</f>
        <v>0</v>
      </c>
      <c r="C1411">
        <f>IF(AND(ABS('Signal Verification0'!AG1411)&gt;0,ABS('Signal Verification1'!AG1411)&gt;0),IF('Signal Verification0'!AG1411&gt;'Signal Verification1'!AG1411,IF(ABS('Signal Verification0'!AG1410)-ABS('Signal Verification1'!AG1411)&gt;Constants!$B$14,IF(AND(ABS(MAX('Signal Verification0'!AG1211:AG1411)-'Signal Verification0'!AG1411)&lt;Constants!$B$15,ABS(MIN('Signal Verification0'!AG1211:AG1411)-'Signal Verification0'!AG1411)&lt;Constants!$B$15),2,IF(D1411&gt;0,1,0)),IF(D1411&gt;0,1,0)),IF(ABS('Signal Verification1'!AG1410)-ABS('Signal Verification0'!AG1411)&gt;Constants!$B$14,IF(AND(ABS(MAX('Signal Verification1'!AG1211:AG1411)-'Signal Verification1'!AG1411)&lt;Constants!$B$15,ABS(MIN('Signal Verification1'!AG1211:AG1411)-'Signal Verification1'!AG1411)&lt;Constants!$B$15),2,IF(D1411&gt;0,1,0)),IF(D1411&gt;0,1,0))),IF(D1411&gt;0,1,0))</f>
        <v>0</v>
      </c>
      <c r="D1411">
        <f>IF(C1410=2,ROUND(5*1000/Constants!$B$11,0),IF(D1410&gt;0,D1410-1,0))</f>
        <v>0</v>
      </c>
      <c r="E1411">
        <f>IF(COUNTIF($D$3:D1411,2)&gt;(Constants!$B$16*(1000/150)),2,0)</f>
        <v>0</v>
      </c>
      <c r="F1411">
        <f t="shared" si="21"/>
        <v>0</v>
      </c>
      <c r="G1411">
        <f>IF(ABS('Signal Verification0'!AT1411-'Signal Verification1'!AT1411)&gt;Constants!$B$17,2,IF(H1411&gt;0,1,0))</f>
        <v>0</v>
      </c>
      <c r="H1411">
        <f>IF(G1410=2,ROUND(Constants!$B$18*(1000/150),0),IF(H1410&gt;0,H1410-1,0))</f>
        <v>0</v>
      </c>
    </row>
    <row r="1412" spans="1:8">
      <c r="A1412">
        <v>1409</v>
      </c>
      <c r="B1412">
        <f>IF(SIGN('Signal Verification0'!AQ1412)=SIGN('Signal Verification1'!AQ1412),IF(COUNTIF(B1405:B1411,2)&gt;0,1,0),2)</f>
        <v>0</v>
      </c>
      <c r="C1412">
        <f>IF(AND(ABS('Signal Verification0'!AG1412)&gt;0,ABS('Signal Verification1'!AG1412)&gt;0),IF('Signal Verification0'!AG1412&gt;'Signal Verification1'!AG1412,IF(ABS('Signal Verification0'!AG1411)-ABS('Signal Verification1'!AG1412)&gt;Constants!$B$14,IF(AND(ABS(MAX('Signal Verification0'!AG1212:AG1412)-'Signal Verification0'!AG1412)&lt;Constants!$B$15,ABS(MIN('Signal Verification0'!AG1212:AG1412)-'Signal Verification0'!AG1412)&lt;Constants!$B$15),2,IF(D1412&gt;0,1,0)),IF(D1412&gt;0,1,0)),IF(ABS('Signal Verification1'!AG1411)-ABS('Signal Verification0'!AG1412)&gt;Constants!$B$14,IF(AND(ABS(MAX('Signal Verification1'!AG1212:AG1412)-'Signal Verification1'!AG1412)&lt;Constants!$B$15,ABS(MIN('Signal Verification1'!AG1212:AG1412)-'Signal Verification1'!AG1412)&lt;Constants!$B$15),2,IF(D1412&gt;0,1,0)),IF(D1412&gt;0,1,0))),IF(D1412&gt;0,1,0))</f>
        <v>0</v>
      </c>
      <c r="D1412">
        <f>IF(C1411=2,ROUND(5*1000/Constants!$B$11,0),IF(D1411&gt;0,D1411-1,0))</f>
        <v>0</v>
      </c>
      <c r="E1412">
        <f>IF(COUNTIF($D$3:D1412,2)&gt;(Constants!$B$16*(1000/150)),2,0)</f>
        <v>0</v>
      </c>
      <c r="F1412">
        <f t="shared" si="21"/>
        <v>0</v>
      </c>
      <c r="G1412">
        <f>IF(ABS('Signal Verification0'!AT1412-'Signal Verification1'!AT1412)&gt;Constants!$B$17,2,IF(H1412&gt;0,1,0))</f>
        <v>0</v>
      </c>
      <c r="H1412">
        <f>IF(G1411=2,ROUND(Constants!$B$18*(1000/150),0),IF(H1411&gt;0,H1411-1,0))</f>
        <v>0</v>
      </c>
    </row>
    <row r="1413" spans="1:8">
      <c r="A1413">
        <v>1410</v>
      </c>
      <c r="B1413">
        <f>IF(SIGN('Signal Verification0'!AQ1413)=SIGN('Signal Verification1'!AQ1413),IF(COUNTIF(B1406:B1412,2)&gt;0,1,0),2)</f>
        <v>0</v>
      </c>
      <c r="C1413">
        <f>IF(AND(ABS('Signal Verification0'!AG1413)&gt;0,ABS('Signal Verification1'!AG1413)&gt;0),IF('Signal Verification0'!AG1413&gt;'Signal Verification1'!AG1413,IF(ABS('Signal Verification0'!AG1412)-ABS('Signal Verification1'!AG1413)&gt;Constants!$B$14,IF(AND(ABS(MAX('Signal Verification0'!AG1213:AG1413)-'Signal Verification0'!AG1413)&lt;Constants!$B$15,ABS(MIN('Signal Verification0'!AG1213:AG1413)-'Signal Verification0'!AG1413)&lt;Constants!$B$15),2,IF(D1413&gt;0,1,0)),IF(D1413&gt;0,1,0)),IF(ABS('Signal Verification1'!AG1412)-ABS('Signal Verification0'!AG1413)&gt;Constants!$B$14,IF(AND(ABS(MAX('Signal Verification1'!AG1213:AG1413)-'Signal Verification1'!AG1413)&lt;Constants!$B$15,ABS(MIN('Signal Verification1'!AG1213:AG1413)-'Signal Verification1'!AG1413)&lt;Constants!$B$15),2,IF(D1413&gt;0,1,0)),IF(D1413&gt;0,1,0))),IF(D1413&gt;0,1,0))</f>
        <v>0</v>
      </c>
      <c r="D1413">
        <f>IF(C1412=2,ROUND(5*1000/Constants!$B$11,0),IF(D1412&gt;0,D1412-1,0))</f>
        <v>0</v>
      </c>
      <c r="E1413">
        <f>IF(COUNTIF($D$3:D1413,2)&gt;(Constants!$B$16*(1000/150)),2,0)</f>
        <v>0</v>
      </c>
      <c r="F1413">
        <f t="shared" ref="F1413:F1476" si="22">IF(OR(F1412=2,E1413=2),2,0)</f>
        <v>0</v>
      </c>
      <c r="G1413">
        <f>IF(ABS('Signal Verification0'!AT1413-'Signal Verification1'!AT1413)&gt;Constants!$B$17,2,IF(H1413&gt;0,1,0))</f>
        <v>0</v>
      </c>
      <c r="H1413">
        <f>IF(G1412=2,ROUND(Constants!$B$18*(1000/150),0),IF(H1412&gt;0,H1412-1,0))</f>
        <v>0</v>
      </c>
    </row>
    <row r="1414" spans="1:8">
      <c r="A1414">
        <v>1411</v>
      </c>
      <c r="B1414">
        <f>IF(SIGN('Signal Verification0'!AQ1414)=SIGN('Signal Verification1'!AQ1414),IF(COUNTIF(B1407:B1413,2)&gt;0,1,0),2)</f>
        <v>0</v>
      </c>
      <c r="C1414">
        <f>IF(AND(ABS('Signal Verification0'!AG1414)&gt;0,ABS('Signal Verification1'!AG1414)&gt;0),IF('Signal Verification0'!AG1414&gt;'Signal Verification1'!AG1414,IF(ABS('Signal Verification0'!AG1413)-ABS('Signal Verification1'!AG1414)&gt;Constants!$B$14,IF(AND(ABS(MAX('Signal Verification0'!AG1214:AG1414)-'Signal Verification0'!AG1414)&lt;Constants!$B$15,ABS(MIN('Signal Verification0'!AG1214:AG1414)-'Signal Verification0'!AG1414)&lt;Constants!$B$15),2,IF(D1414&gt;0,1,0)),IF(D1414&gt;0,1,0)),IF(ABS('Signal Verification1'!AG1413)-ABS('Signal Verification0'!AG1414)&gt;Constants!$B$14,IF(AND(ABS(MAX('Signal Verification1'!AG1214:AG1414)-'Signal Verification1'!AG1414)&lt;Constants!$B$15,ABS(MIN('Signal Verification1'!AG1214:AG1414)-'Signal Verification1'!AG1414)&lt;Constants!$B$15),2,IF(D1414&gt;0,1,0)),IF(D1414&gt;0,1,0))),IF(D1414&gt;0,1,0))</f>
        <v>0</v>
      </c>
      <c r="D1414">
        <f>IF(C1413=2,ROUND(5*1000/Constants!$B$11,0),IF(D1413&gt;0,D1413-1,0))</f>
        <v>0</v>
      </c>
      <c r="E1414">
        <f>IF(COUNTIF($D$3:D1414,2)&gt;(Constants!$B$16*(1000/150)),2,0)</f>
        <v>0</v>
      </c>
      <c r="F1414">
        <f t="shared" si="22"/>
        <v>0</v>
      </c>
      <c r="G1414">
        <f>IF(ABS('Signal Verification0'!AT1414-'Signal Verification1'!AT1414)&gt;Constants!$B$17,2,IF(H1414&gt;0,1,0))</f>
        <v>0</v>
      </c>
      <c r="H1414">
        <f>IF(G1413=2,ROUND(Constants!$B$18*(1000/150),0),IF(H1413&gt;0,H1413-1,0))</f>
        <v>0</v>
      </c>
    </row>
    <row r="1415" spans="1:8">
      <c r="A1415">
        <v>1412</v>
      </c>
      <c r="B1415">
        <f>IF(SIGN('Signal Verification0'!AQ1415)=SIGN('Signal Verification1'!AQ1415),IF(COUNTIF(B1408:B1414,2)&gt;0,1,0),2)</f>
        <v>0</v>
      </c>
      <c r="C1415">
        <f>IF(AND(ABS('Signal Verification0'!AG1415)&gt;0,ABS('Signal Verification1'!AG1415)&gt;0),IF('Signal Verification0'!AG1415&gt;'Signal Verification1'!AG1415,IF(ABS('Signal Verification0'!AG1414)-ABS('Signal Verification1'!AG1415)&gt;Constants!$B$14,IF(AND(ABS(MAX('Signal Verification0'!AG1215:AG1415)-'Signal Verification0'!AG1415)&lt;Constants!$B$15,ABS(MIN('Signal Verification0'!AG1215:AG1415)-'Signal Verification0'!AG1415)&lt;Constants!$B$15),2,IF(D1415&gt;0,1,0)),IF(D1415&gt;0,1,0)),IF(ABS('Signal Verification1'!AG1414)-ABS('Signal Verification0'!AG1415)&gt;Constants!$B$14,IF(AND(ABS(MAX('Signal Verification1'!AG1215:AG1415)-'Signal Verification1'!AG1415)&lt;Constants!$B$15,ABS(MIN('Signal Verification1'!AG1215:AG1415)-'Signal Verification1'!AG1415)&lt;Constants!$B$15),2,IF(D1415&gt;0,1,0)),IF(D1415&gt;0,1,0))),IF(D1415&gt;0,1,0))</f>
        <v>0</v>
      </c>
      <c r="D1415">
        <f>IF(C1414=2,ROUND(5*1000/Constants!$B$11,0),IF(D1414&gt;0,D1414-1,0))</f>
        <v>0</v>
      </c>
      <c r="E1415">
        <f>IF(COUNTIF($D$3:D1415,2)&gt;(Constants!$B$16*(1000/150)),2,0)</f>
        <v>0</v>
      </c>
      <c r="F1415">
        <f t="shared" si="22"/>
        <v>0</v>
      </c>
      <c r="G1415">
        <f>IF(ABS('Signal Verification0'!AT1415-'Signal Verification1'!AT1415)&gt;Constants!$B$17,2,IF(H1415&gt;0,1,0))</f>
        <v>0</v>
      </c>
      <c r="H1415">
        <f>IF(G1414=2,ROUND(Constants!$B$18*(1000/150),0),IF(H1414&gt;0,H1414-1,0))</f>
        <v>0</v>
      </c>
    </row>
    <row r="1416" spans="1:8">
      <c r="A1416">
        <v>1413</v>
      </c>
      <c r="B1416">
        <f>IF(SIGN('Signal Verification0'!AQ1416)=SIGN('Signal Verification1'!AQ1416),IF(COUNTIF(B1409:B1415,2)&gt;0,1,0),2)</f>
        <v>0</v>
      </c>
      <c r="C1416">
        <f>IF(AND(ABS('Signal Verification0'!AG1416)&gt;0,ABS('Signal Verification1'!AG1416)&gt;0),IF('Signal Verification0'!AG1416&gt;'Signal Verification1'!AG1416,IF(ABS('Signal Verification0'!AG1415)-ABS('Signal Verification1'!AG1416)&gt;Constants!$B$14,IF(AND(ABS(MAX('Signal Verification0'!AG1216:AG1416)-'Signal Verification0'!AG1416)&lt;Constants!$B$15,ABS(MIN('Signal Verification0'!AG1216:AG1416)-'Signal Verification0'!AG1416)&lt;Constants!$B$15),2,IF(D1416&gt;0,1,0)),IF(D1416&gt;0,1,0)),IF(ABS('Signal Verification1'!AG1415)-ABS('Signal Verification0'!AG1416)&gt;Constants!$B$14,IF(AND(ABS(MAX('Signal Verification1'!AG1216:AG1416)-'Signal Verification1'!AG1416)&lt;Constants!$B$15,ABS(MIN('Signal Verification1'!AG1216:AG1416)-'Signal Verification1'!AG1416)&lt;Constants!$B$15),2,IF(D1416&gt;0,1,0)),IF(D1416&gt;0,1,0))),IF(D1416&gt;0,1,0))</f>
        <v>0</v>
      </c>
      <c r="D1416">
        <f>IF(C1415=2,ROUND(5*1000/Constants!$B$11,0),IF(D1415&gt;0,D1415-1,0))</f>
        <v>0</v>
      </c>
      <c r="E1416">
        <f>IF(COUNTIF($D$3:D1416,2)&gt;(Constants!$B$16*(1000/150)),2,0)</f>
        <v>0</v>
      </c>
      <c r="F1416">
        <f t="shared" si="22"/>
        <v>0</v>
      </c>
      <c r="G1416">
        <f>IF(ABS('Signal Verification0'!AT1416-'Signal Verification1'!AT1416)&gt;Constants!$B$17,2,IF(H1416&gt;0,1,0))</f>
        <v>0</v>
      </c>
      <c r="H1416">
        <f>IF(G1415=2,ROUND(Constants!$B$18*(1000/150),0),IF(H1415&gt;0,H1415-1,0))</f>
        <v>0</v>
      </c>
    </row>
    <row r="1417" spans="1:8">
      <c r="A1417">
        <v>1414</v>
      </c>
      <c r="B1417">
        <f>IF(SIGN('Signal Verification0'!AQ1417)=SIGN('Signal Verification1'!AQ1417),IF(COUNTIF(B1410:B1416,2)&gt;0,1,0),2)</f>
        <v>0</v>
      </c>
      <c r="C1417">
        <f>IF(AND(ABS('Signal Verification0'!AG1417)&gt;0,ABS('Signal Verification1'!AG1417)&gt;0),IF('Signal Verification0'!AG1417&gt;'Signal Verification1'!AG1417,IF(ABS('Signal Verification0'!AG1416)-ABS('Signal Verification1'!AG1417)&gt;Constants!$B$14,IF(AND(ABS(MAX('Signal Verification0'!AG1217:AG1417)-'Signal Verification0'!AG1417)&lt;Constants!$B$15,ABS(MIN('Signal Verification0'!AG1217:AG1417)-'Signal Verification0'!AG1417)&lt;Constants!$B$15),2,IF(D1417&gt;0,1,0)),IF(D1417&gt;0,1,0)),IF(ABS('Signal Verification1'!AG1416)-ABS('Signal Verification0'!AG1417)&gt;Constants!$B$14,IF(AND(ABS(MAX('Signal Verification1'!AG1217:AG1417)-'Signal Verification1'!AG1417)&lt;Constants!$B$15,ABS(MIN('Signal Verification1'!AG1217:AG1417)-'Signal Verification1'!AG1417)&lt;Constants!$B$15),2,IF(D1417&gt;0,1,0)),IF(D1417&gt;0,1,0))),IF(D1417&gt;0,1,0))</f>
        <v>0</v>
      </c>
      <c r="D1417">
        <f>IF(C1416=2,ROUND(5*1000/Constants!$B$11,0),IF(D1416&gt;0,D1416-1,0))</f>
        <v>0</v>
      </c>
      <c r="E1417">
        <f>IF(COUNTIF($D$3:D1417,2)&gt;(Constants!$B$16*(1000/150)),2,0)</f>
        <v>0</v>
      </c>
      <c r="F1417">
        <f t="shared" si="22"/>
        <v>0</v>
      </c>
      <c r="G1417">
        <f>IF(ABS('Signal Verification0'!AT1417-'Signal Verification1'!AT1417)&gt;Constants!$B$17,2,IF(H1417&gt;0,1,0))</f>
        <v>0</v>
      </c>
      <c r="H1417">
        <f>IF(G1416=2,ROUND(Constants!$B$18*(1000/150),0),IF(H1416&gt;0,H1416-1,0))</f>
        <v>0</v>
      </c>
    </row>
    <row r="1418" spans="1:8">
      <c r="A1418">
        <v>1415</v>
      </c>
      <c r="B1418">
        <f>IF(SIGN('Signal Verification0'!AQ1418)=SIGN('Signal Verification1'!AQ1418),IF(COUNTIF(B1411:B1417,2)&gt;0,1,0),2)</f>
        <v>0</v>
      </c>
      <c r="C1418">
        <f>IF(AND(ABS('Signal Verification0'!AG1418)&gt;0,ABS('Signal Verification1'!AG1418)&gt;0),IF('Signal Verification0'!AG1418&gt;'Signal Verification1'!AG1418,IF(ABS('Signal Verification0'!AG1417)-ABS('Signal Verification1'!AG1418)&gt;Constants!$B$14,IF(AND(ABS(MAX('Signal Verification0'!AG1218:AG1418)-'Signal Verification0'!AG1418)&lt;Constants!$B$15,ABS(MIN('Signal Verification0'!AG1218:AG1418)-'Signal Verification0'!AG1418)&lt;Constants!$B$15),2,IF(D1418&gt;0,1,0)),IF(D1418&gt;0,1,0)),IF(ABS('Signal Verification1'!AG1417)-ABS('Signal Verification0'!AG1418)&gt;Constants!$B$14,IF(AND(ABS(MAX('Signal Verification1'!AG1218:AG1418)-'Signal Verification1'!AG1418)&lt;Constants!$B$15,ABS(MIN('Signal Verification1'!AG1218:AG1418)-'Signal Verification1'!AG1418)&lt;Constants!$B$15),2,IF(D1418&gt;0,1,0)),IF(D1418&gt;0,1,0))),IF(D1418&gt;0,1,0))</f>
        <v>0</v>
      </c>
      <c r="D1418">
        <f>IF(C1417=2,ROUND(5*1000/Constants!$B$11,0),IF(D1417&gt;0,D1417-1,0))</f>
        <v>0</v>
      </c>
      <c r="E1418">
        <f>IF(COUNTIF($D$3:D1418,2)&gt;(Constants!$B$16*(1000/150)),2,0)</f>
        <v>0</v>
      </c>
      <c r="F1418">
        <f t="shared" si="22"/>
        <v>0</v>
      </c>
      <c r="G1418">
        <f>IF(ABS('Signal Verification0'!AT1418-'Signal Verification1'!AT1418)&gt;Constants!$B$17,2,IF(H1418&gt;0,1,0))</f>
        <v>0</v>
      </c>
      <c r="H1418">
        <f>IF(G1417=2,ROUND(Constants!$B$18*(1000/150),0),IF(H1417&gt;0,H1417-1,0))</f>
        <v>0</v>
      </c>
    </row>
    <row r="1419" spans="1:8">
      <c r="A1419">
        <v>1416</v>
      </c>
      <c r="B1419">
        <f>IF(SIGN('Signal Verification0'!AQ1419)=SIGN('Signal Verification1'!AQ1419),IF(COUNTIF(B1412:B1418,2)&gt;0,1,0),2)</f>
        <v>0</v>
      </c>
      <c r="C1419">
        <f>IF(AND(ABS('Signal Verification0'!AG1419)&gt;0,ABS('Signal Verification1'!AG1419)&gt;0),IF('Signal Verification0'!AG1419&gt;'Signal Verification1'!AG1419,IF(ABS('Signal Verification0'!AG1418)-ABS('Signal Verification1'!AG1419)&gt;Constants!$B$14,IF(AND(ABS(MAX('Signal Verification0'!AG1219:AG1419)-'Signal Verification0'!AG1419)&lt;Constants!$B$15,ABS(MIN('Signal Verification0'!AG1219:AG1419)-'Signal Verification0'!AG1419)&lt;Constants!$B$15),2,IF(D1419&gt;0,1,0)),IF(D1419&gt;0,1,0)),IF(ABS('Signal Verification1'!AG1418)-ABS('Signal Verification0'!AG1419)&gt;Constants!$B$14,IF(AND(ABS(MAX('Signal Verification1'!AG1219:AG1419)-'Signal Verification1'!AG1419)&lt;Constants!$B$15,ABS(MIN('Signal Verification1'!AG1219:AG1419)-'Signal Verification1'!AG1419)&lt;Constants!$B$15),2,IF(D1419&gt;0,1,0)),IF(D1419&gt;0,1,0))),IF(D1419&gt;0,1,0))</f>
        <v>0</v>
      </c>
      <c r="D1419">
        <f>IF(C1418=2,ROUND(5*1000/Constants!$B$11,0),IF(D1418&gt;0,D1418-1,0))</f>
        <v>0</v>
      </c>
      <c r="E1419">
        <f>IF(COUNTIF($D$3:D1419,2)&gt;(Constants!$B$16*(1000/150)),2,0)</f>
        <v>0</v>
      </c>
      <c r="F1419">
        <f t="shared" si="22"/>
        <v>0</v>
      </c>
      <c r="G1419">
        <f>IF(ABS('Signal Verification0'!AT1419-'Signal Verification1'!AT1419)&gt;Constants!$B$17,2,IF(H1419&gt;0,1,0))</f>
        <v>0</v>
      </c>
      <c r="H1419">
        <f>IF(G1418=2,ROUND(Constants!$B$18*(1000/150),0),IF(H1418&gt;0,H1418-1,0))</f>
        <v>0</v>
      </c>
    </row>
    <row r="1420" spans="1:8">
      <c r="A1420">
        <v>1417</v>
      </c>
      <c r="B1420">
        <f>IF(SIGN('Signal Verification0'!AQ1420)=SIGN('Signal Verification1'!AQ1420),IF(COUNTIF(B1413:B1419,2)&gt;0,1,0),2)</f>
        <v>0</v>
      </c>
      <c r="C1420">
        <f>IF(AND(ABS('Signal Verification0'!AG1420)&gt;0,ABS('Signal Verification1'!AG1420)&gt;0),IF('Signal Verification0'!AG1420&gt;'Signal Verification1'!AG1420,IF(ABS('Signal Verification0'!AG1419)-ABS('Signal Verification1'!AG1420)&gt;Constants!$B$14,IF(AND(ABS(MAX('Signal Verification0'!AG1220:AG1420)-'Signal Verification0'!AG1420)&lt;Constants!$B$15,ABS(MIN('Signal Verification0'!AG1220:AG1420)-'Signal Verification0'!AG1420)&lt;Constants!$B$15),2,IF(D1420&gt;0,1,0)),IF(D1420&gt;0,1,0)),IF(ABS('Signal Verification1'!AG1419)-ABS('Signal Verification0'!AG1420)&gt;Constants!$B$14,IF(AND(ABS(MAX('Signal Verification1'!AG1220:AG1420)-'Signal Verification1'!AG1420)&lt;Constants!$B$15,ABS(MIN('Signal Verification1'!AG1220:AG1420)-'Signal Verification1'!AG1420)&lt;Constants!$B$15),2,IF(D1420&gt;0,1,0)),IF(D1420&gt;0,1,0))),IF(D1420&gt;0,1,0))</f>
        <v>0</v>
      </c>
      <c r="D1420">
        <f>IF(C1419=2,ROUND(5*1000/Constants!$B$11,0),IF(D1419&gt;0,D1419-1,0))</f>
        <v>0</v>
      </c>
      <c r="E1420">
        <f>IF(COUNTIF($D$3:D1420,2)&gt;(Constants!$B$16*(1000/150)),2,0)</f>
        <v>0</v>
      </c>
      <c r="F1420">
        <f t="shared" si="22"/>
        <v>0</v>
      </c>
      <c r="G1420">
        <f>IF(ABS('Signal Verification0'!AT1420-'Signal Verification1'!AT1420)&gt;Constants!$B$17,2,IF(H1420&gt;0,1,0))</f>
        <v>0</v>
      </c>
      <c r="H1420">
        <f>IF(G1419=2,ROUND(Constants!$B$18*(1000/150),0),IF(H1419&gt;0,H1419-1,0))</f>
        <v>0</v>
      </c>
    </row>
    <row r="1421" spans="1:8">
      <c r="A1421">
        <v>1418</v>
      </c>
      <c r="B1421">
        <f>IF(SIGN('Signal Verification0'!AQ1421)=SIGN('Signal Verification1'!AQ1421),IF(COUNTIF(B1414:B1420,2)&gt;0,1,0),2)</f>
        <v>0</v>
      </c>
      <c r="C1421">
        <f>IF(AND(ABS('Signal Verification0'!AG1421)&gt;0,ABS('Signal Verification1'!AG1421)&gt;0),IF('Signal Verification0'!AG1421&gt;'Signal Verification1'!AG1421,IF(ABS('Signal Verification0'!AG1420)-ABS('Signal Verification1'!AG1421)&gt;Constants!$B$14,IF(AND(ABS(MAX('Signal Verification0'!AG1221:AG1421)-'Signal Verification0'!AG1421)&lt;Constants!$B$15,ABS(MIN('Signal Verification0'!AG1221:AG1421)-'Signal Verification0'!AG1421)&lt;Constants!$B$15),2,IF(D1421&gt;0,1,0)),IF(D1421&gt;0,1,0)),IF(ABS('Signal Verification1'!AG1420)-ABS('Signal Verification0'!AG1421)&gt;Constants!$B$14,IF(AND(ABS(MAX('Signal Verification1'!AG1221:AG1421)-'Signal Verification1'!AG1421)&lt;Constants!$B$15,ABS(MIN('Signal Verification1'!AG1221:AG1421)-'Signal Verification1'!AG1421)&lt;Constants!$B$15),2,IF(D1421&gt;0,1,0)),IF(D1421&gt;0,1,0))),IF(D1421&gt;0,1,0))</f>
        <v>0</v>
      </c>
      <c r="D1421">
        <f>IF(C1420=2,ROUND(5*1000/Constants!$B$11,0),IF(D1420&gt;0,D1420-1,0))</f>
        <v>0</v>
      </c>
      <c r="E1421">
        <f>IF(COUNTIF($D$3:D1421,2)&gt;(Constants!$B$16*(1000/150)),2,0)</f>
        <v>0</v>
      </c>
      <c r="F1421">
        <f t="shared" si="22"/>
        <v>0</v>
      </c>
      <c r="G1421">
        <f>IF(ABS('Signal Verification0'!AT1421-'Signal Verification1'!AT1421)&gt;Constants!$B$17,2,IF(H1421&gt;0,1,0))</f>
        <v>0</v>
      </c>
      <c r="H1421">
        <f>IF(G1420=2,ROUND(Constants!$B$18*(1000/150),0),IF(H1420&gt;0,H1420-1,0))</f>
        <v>0</v>
      </c>
    </row>
    <row r="1422" spans="1:8">
      <c r="A1422">
        <v>1419</v>
      </c>
      <c r="B1422">
        <f>IF(SIGN('Signal Verification0'!AQ1422)=SIGN('Signal Verification1'!AQ1422),IF(COUNTIF(B1415:B1421,2)&gt;0,1,0),2)</f>
        <v>0</v>
      </c>
      <c r="C1422">
        <f>IF(AND(ABS('Signal Verification0'!AG1422)&gt;0,ABS('Signal Verification1'!AG1422)&gt;0),IF('Signal Verification0'!AG1422&gt;'Signal Verification1'!AG1422,IF(ABS('Signal Verification0'!AG1421)-ABS('Signal Verification1'!AG1422)&gt;Constants!$B$14,IF(AND(ABS(MAX('Signal Verification0'!AG1222:AG1422)-'Signal Verification0'!AG1422)&lt;Constants!$B$15,ABS(MIN('Signal Verification0'!AG1222:AG1422)-'Signal Verification0'!AG1422)&lt;Constants!$B$15),2,IF(D1422&gt;0,1,0)),IF(D1422&gt;0,1,0)),IF(ABS('Signal Verification1'!AG1421)-ABS('Signal Verification0'!AG1422)&gt;Constants!$B$14,IF(AND(ABS(MAX('Signal Verification1'!AG1222:AG1422)-'Signal Verification1'!AG1422)&lt;Constants!$B$15,ABS(MIN('Signal Verification1'!AG1222:AG1422)-'Signal Verification1'!AG1422)&lt;Constants!$B$15),2,IF(D1422&gt;0,1,0)),IF(D1422&gt;0,1,0))),IF(D1422&gt;0,1,0))</f>
        <v>0</v>
      </c>
      <c r="D1422">
        <f>IF(C1421=2,ROUND(5*1000/Constants!$B$11,0),IF(D1421&gt;0,D1421-1,0))</f>
        <v>0</v>
      </c>
      <c r="E1422">
        <f>IF(COUNTIF($D$3:D1422,2)&gt;(Constants!$B$16*(1000/150)),2,0)</f>
        <v>0</v>
      </c>
      <c r="F1422">
        <f t="shared" si="22"/>
        <v>0</v>
      </c>
      <c r="G1422">
        <f>IF(ABS('Signal Verification0'!AT1422-'Signal Verification1'!AT1422)&gt;Constants!$B$17,2,IF(H1422&gt;0,1,0))</f>
        <v>0</v>
      </c>
      <c r="H1422">
        <f>IF(G1421=2,ROUND(Constants!$B$18*(1000/150),0),IF(H1421&gt;0,H1421-1,0))</f>
        <v>0</v>
      </c>
    </row>
    <row r="1423" spans="1:8">
      <c r="A1423">
        <v>1420</v>
      </c>
      <c r="B1423">
        <f>IF(SIGN('Signal Verification0'!AQ1423)=SIGN('Signal Verification1'!AQ1423),IF(COUNTIF(B1416:B1422,2)&gt;0,1,0),2)</f>
        <v>0</v>
      </c>
      <c r="C1423">
        <f>IF(AND(ABS('Signal Verification0'!AG1423)&gt;0,ABS('Signal Verification1'!AG1423)&gt;0),IF('Signal Verification0'!AG1423&gt;'Signal Verification1'!AG1423,IF(ABS('Signal Verification0'!AG1422)-ABS('Signal Verification1'!AG1423)&gt;Constants!$B$14,IF(AND(ABS(MAX('Signal Verification0'!AG1223:AG1423)-'Signal Verification0'!AG1423)&lt;Constants!$B$15,ABS(MIN('Signal Verification0'!AG1223:AG1423)-'Signal Verification0'!AG1423)&lt;Constants!$B$15),2,IF(D1423&gt;0,1,0)),IF(D1423&gt;0,1,0)),IF(ABS('Signal Verification1'!AG1422)-ABS('Signal Verification0'!AG1423)&gt;Constants!$B$14,IF(AND(ABS(MAX('Signal Verification1'!AG1223:AG1423)-'Signal Verification1'!AG1423)&lt;Constants!$B$15,ABS(MIN('Signal Verification1'!AG1223:AG1423)-'Signal Verification1'!AG1423)&lt;Constants!$B$15),2,IF(D1423&gt;0,1,0)),IF(D1423&gt;0,1,0))),IF(D1423&gt;0,1,0))</f>
        <v>0</v>
      </c>
      <c r="D1423">
        <f>IF(C1422=2,ROUND(5*1000/Constants!$B$11,0),IF(D1422&gt;0,D1422-1,0))</f>
        <v>0</v>
      </c>
      <c r="E1423">
        <f>IF(COUNTIF($D$3:D1423,2)&gt;(Constants!$B$16*(1000/150)),2,0)</f>
        <v>0</v>
      </c>
      <c r="F1423">
        <f t="shared" si="22"/>
        <v>0</v>
      </c>
      <c r="G1423">
        <f>IF(ABS('Signal Verification0'!AT1423-'Signal Verification1'!AT1423)&gt;Constants!$B$17,2,IF(H1423&gt;0,1,0))</f>
        <v>0</v>
      </c>
      <c r="H1423">
        <f>IF(G1422=2,ROUND(Constants!$B$18*(1000/150),0),IF(H1422&gt;0,H1422-1,0))</f>
        <v>0</v>
      </c>
    </row>
    <row r="1424" spans="1:8">
      <c r="A1424">
        <v>1421</v>
      </c>
      <c r="B1424">
        <f>IF(SIGN('Signal Verification0'!AQ1424)=SIGN('Signal Verification1'!AQ1424),IF(COUNTIF(B1417:B1423,2)&gt;0,1,0),2)</f>
        <v>0</v>
      </c>
      <c r="C1424">
        <f>IF(AND(ABS('Signal Verification0'!AG1424)&gt;0,ABS('Signal Verification1'!AG1424)&gt;0),IF('Signal Verification0'!AG1424&gt;'Signal Verification1'!AG1424,IF(ABS('Signal Verification0'!AG1423)-ABS('Signal Verification1'!AG1424)&gt;Constants!$B$14,IF(AND(ABS(MAX('Signal Verification0'!AG1224:AG1424)-'Signal Verification0'!AG1424)&lt;Constants!$B$15,ABS(MIN('Signal Verification0'!AG1224:AG1424)-'Signal Verification0'!AG1424)&lt;Constants!$B$15),2,IF(D1424&gt;0,1,0)),IF(D1424&gt;0,1,0)),IF(ABS('Signal Verification1'!AG1423)-ABS('Signal Verification0'!AG1424)&gt;Constants!$B$14,IF(AND(ABS(MAX('Signal Verification1'!AG1224:AG1424)-'Signal Verification1'!AG1424)&lt;Constants!$B$15,ABS(MIN('Signal Verification1'!AG1224:AG1424)-'Signal Verification1'!AG1424)&lt;Constants!$B$15),2,IF(D1424&gt;0,1,0)),IF(D1424&gt;0,1,0))),IF(D1424&gt;0,1,0))</f>
        <v>0</v>
      </c>
      <c r="D1424">
        <f>IF(C1423=2,ROUND(5*1000/Constants!$B$11,0),IF(D1423&gt;0,D1423-1,0))</f>
        <v>0</v>
      </c>
      <c r="E1424">
        <f>IF(COUNTIF($D$3:D1424,2)&gt;(Constants!$B$16*(1000/150)),2,0)</f>
        <v>0</v>
      </c>
      <c r="F1424">
        <f t="shared" si="22"/>
        <v>0</v>
      </c>
      <c r="G1424">
        <f>IF(ABS('Signal Verification0'!AT1424-'Signal Verification1'!AT1424)&gt;Constants!$B$17,2,IF(H1424&gt;0,1,0))</f>
        <v>0</v>
      </c>
      <c r="H1424">
        <f>IF(G1423=2,ROUND(Constants!$B$18*(1000/150),0),IF(H1423&gt;0,H1423-1,0))</f>
        <v>0</v>
      </c>
    </row>
    <row r="1425" spans="1:8">
      <c r="A1425">
        <v>1422</v>
      </c>
      <c r="B1425">
        <f>IF(SIGN('Signal Verification0'!AQ1425)=SIGN('Signal Verification1'!AQ1425),IF(COUNTIF(B1418:B1424,2)&gt;0,1,0),2)</f>
        <v>0</v>
      </c>
      <c r="C1425">
        <f>IF(AND(ABS('Signal Verification0'!AG1425)&gt;0,ABS('Signal Verification1'!AG1425)&gt;0),IF('Signal Verification0'!AG1425&gt;'Signal Verification1'!AG1425,IF(ABS('Signal Verification0'!AG1424)-ABS('Signal Verification1'!AG1425)&gt;Constants!$B$14,IF(AND(ABS(MAX('Signal Verification0'!AG1225:AG1425)-'Signal Verification0'!AG1425)&lt;Constants!$B$15,ABS(MIN('Signal Verification0'!AG1225:AG1425)-'Signal Verification0'!AG1425)&lt;Constants!$B$15),2,IF(D1425&gt;0,1,0)),IF(D1425&gt;0,1,0)),IF(ABS('Signal Verification1'!AG1424)-ABS('Signal Verification0'!AG1425)&gt;Constants!$B$14,IF(AND(ABS(MAX('Signal Verification1'!AG1225:AG1425)-'Signal Verification1'!AG1425)&lt;Constants!$B$15,ABS(MIN('Signal Verification1'!AG1225:AG1425)-'Signal Verification1'!AG1425)&lt;Constants!$B$15),2,IF(D1425&gt;0,1,0)),IF(D1425&gt;0,1,0))),IF(D1425&gt;0,1,0))</f>
        <v>0</v>
      </c>
      <c r="D1425">
        <f>IF(C1424=2,ROUND(5*1000/Constants!$B$11,0),IF(D1424&gt;0,D1424-1,0))</f>
        <v>0</v>
      </c>
      <c r="E1425">
        <f>IF(COUNTIF($D$3:D1425,2)&gt;(Constants!$B$16*(1000/150)),2,0)</f>
        <v>0</v>
      </c>
      <c r="F1425">
        <f t="shared" si="22"/>
        <v>0</v>
      </c>
      <c r="G1425">
        <f>IF(ABS('Signal Verification0'!AT1425-'Signal Verification1'!AT1425)&gt;Constants!$B$17,2,IF(H1425&gt;0,1,0))</f>
        <v>0</v>
      </c>
      <c r="H1425">
        <f>IF(G1424=2,ROUND(Constants!$B$18*(1000/150),0),IF(H1424&gt;0,H1424-1,0))</f>
        <v>0</v>
      </c>
    </row>
    <row r="1426" spans="1:8">
      <c r="A1426">
        <v>1423</v>
      </c>
      <c r="B1426">
        <f>IF(SIGN('Signal Verification0'!AQ1426)=SIGN('Signal Verification1'!AQ1426),IF(COUNTIF(B1419:B1425,2)&gt;0,1,0),2)</f>
        <v>0</v>
      </c>
      <c r="C1426">
        <f>IF(AND(ABS('Signal Verification0'!AG1426)&gt;0,ABS('Signal Verification1'!AG1426)&gt;0),IF('Signal Verification0'!AG1426&gt;'Signal Verification1'!AG1426,IF(ABS('Signal Verification0'!AG1425)-ABS('Signal Verification1'!AG1426)&gt;Constants!$B$14,IF(AND(ABS(MAX('Signal Verification0'!AG1226:AG1426)-'Signal Verification0'!AG1426)&lt;Constants!$B$15,ABS(MIN('Signal Verification0'!AG1226:AG1426)-'Signal Verification0'!AG1426)&lt;Constants!$B$15),2,IF(D1426&gt;0,1,0)),IF(D1426&gt;0,1,0)),IF(ABS('Signal Verification1'!AG1425)-ABS('Signal Verification0'!AG1426)&gt;Constants!$B$14,IF(AND(ABS(MAX('Signal Verification1'!AG1226:AG1426)-'Signal Verification1'!AG1426)&lt;Constants!$B$15,ABS(MIN('Signal Verification1'!AG1226:AG1426)-'Signal Verification1'!AG1426)&lt;Constants!$B$15),2,IF(D1426&gt;0,1,0)),IF(D1426&gt;0,1,0))),IF(D1426&gt;0,1,0))</f>
        <v>0</v>
      </c>
      <c r="D1426">
        <f>IF(C1425=2,ROUND(5*1000/Constants!$B$11,0),IF(D1425&gt;0,D1425-1,0))</f>
        <v>0</v>
      </c>
      <c r="E1426">
        <f>IF(COUNTIF($D$3:D1426,2)&gt;(Constants!$B$16*(1000/150)),2,0)</f>
        <v>0</v>
      </c>
      <c r="F1426">
        <f t="shared" si="22"/>
        <v>0</v>
      </c>
      <c r="G1426">
        <f>IF(ABS('Signal Verification0'!AT1426-'Signal Verification1'!AT1426)&gt;Constants!$B$17,2,IF(H1426&gt;0,1,0))</f>
        <v>0</v>
      </c>
      <c r="H1426">
        <f>IF(G1425=2,ROUND(Constants!$B$18*(1000/150),0),IF(H1425&gt;0,H1425-1,0))</f>
        <v>0</v>
      </c>
    </row>
    <row r="1427" spans="1:8">
      <c r="A1427">
        <v>1424</v>
      </c>
      <c r="B1427">
        <f>IF(SIGN('Signal Verification0'!AQ1427)=SIGN('Signal Verification1'!AQ1427),IF(COUNTIF(B1420:B1426,2)&gt;0,1,0),2)</f>
        <v>0</v>
      </c>
      <c r="C1427">
        <f>IF(AND(ABS('Signal Verification0'!AG1427)&gt;0,ABS('Signal Verification1'!AG1427)&gt;0),IF('Signal Verification0'!AG1427&gt;'Signal Verification1'!AG1427,IF(ABS('Signal Verification0'!AG1426)-ABS('Signal Verification1'!AG1427)&gt;Constants!$B$14,IF(AND(ABS(MAX('Signal Verification0'!AG1227:AG1427)-'Signal Verification0'!AG1427)&lt;Constants!$B$15,ABS(MIN('Signal Verification0'!AG1227:AG1427)-'Signal Verification0'!AG1427)&lt;Constants!$B$15),2,IF(D1427&gt;0,1,0)),IF(D1427&gt;0,1,0)),IF(ABS('Signal Verification1'!AG1426)-ABS('Signal Verification0'!AG1427)&gt;Constants!$B$14,IF(AND(ABS(MAX('Signal Verification1'!AG1227:AG1427)-'Signal Verification1'!AG1427)&lt;Constants!$B$15,ABS(MIN('Signal Verification1'!AG1227:AG1427)-'Signal Verification1'!AG1427)&lt;Constants!$B$15),2,IF(D1427&gt;0,1,0)),IF(D1427&gt;0,1,0))),IF(D1427&gt;0,1,0))</f>
        <v>0</v>
      </c>
      <c r="D1427">
        <f>IF(C1426=2,ROUND(5*1000/Constants!$B$11,0),IF(D1426&gt;0,D1426-1,0))</f>
        <v>0</v>
      </c>
      <c r="E1427">
        <f>IF(COUNTIF($D$3:D1427,2)&gt;(Constants!$B$16*(1000/150)),2,0)</f>
        <v>0</v>
      </c>
      <c r="F1427">
        <f t="shared" si="22"/>
        <v>0</v>
      </c>
      <c r="G1427">
        <f>IF(ABS('Signal Verification0'!AT1427-'Signal Verification1'!AT1427)&gt;Constants!$B$17,2,IF(H1427&gt;0,1,0))</f>
        <v>0</v>
      </c>
      <c r="H1427">
        <f>IF(G1426=2,ROUND(Constants!$B$18*(1000/150),0),IF(H1426&gt;0,H1426-1,0))</f>
        <v>0</v>
      </c>
    </row>
    <row r="1428" spans="1:8">
      <c r="A1428">
        <v>1425</v>
      </c>
      <c r="B1428">
        <f>IF(SIGN('Signal Verification0'!AQ1428)=SIGN('Signal Verification1'!AQ1428),IF(COUNTIF(B1421:B1427,2)&gt;0,1,0),2)</f>
        <v>0</v>
      </c>
      <c r="C1428">
        <f>IF(AND(ABS('Signal Verification0'!AG1428)&gt;0,ABS('Signal Verification1'!AG1428)&gt;0),IF('Signal Verification0'!AG1428&gt;'Signal Verification1'!AG1428,IF(ABS('Signal Verification0'!AG1427)-ABS('Signal Verification1'!AG1428)&gt;Constants!$B$14,IF(AND(ABS(MAX('Signal Verification0'!AG1228:AG1428)-'Signal Verification0'!AG1428)&lt;Constants!$B$15,ABS(MIN('Signal Verification0'!AG1228:AG1428)-'Signal Verification0'!AG1428)&lt;Constants!$B$15),2,IF(D1428&gt;0,1,0)),IF(D1428&gt;0,1,0)),IF(ABS('Signal Verification1'!AG1427)-ABS('Signal Verification0'!AG1428)&gt;Constants!$B$14,IF(AND(ABS(MAX('Signal Verification1'!AG1228:AG1428)-'Signal Verification1'!AG1428)&lt;Constants!$B$15,ABS(MIN('Signal Verification1'!AG1228:AG1428)-'Signal Verification1'!AG1428)&lt;Constants!$B$15),2,IF(D1428&gt;0,1,0)),IF(D1428&gt;0,1,0))),IF(D1428&gt;0,1,0))</f>
        <v>0</v>
      </c>
      <c r="D1428">
        <f>IF(C1427=2,ROUND(5*1000/Constants!$B$11,0),IF(D1427&gt;0,D1427-1,0))</f>
        <v>0</v>
      </c>
      <c r="E1428">
        <f>IF(COUNTIF($D$3:D1428,2)&gt;(Constants!$B$16*(1000/150)),2,0)</f>
        <v>0</v>
      </c>
      <c r="F1428">
        <f t="shared" si="22"/>
        <v>0</v>
      </c>
      <c r="G1428">
        <f>IF(ABS('Signal Verification0'!AT1428-'Signal Verification1'!AT1428)&gt;Constants!$B$17,2,IF(H1428&gt;0,1,0))</f>
        <v>0</v>
      </c>
      <c r="H1428">
        <f>IF(G1427=2,ROUND(Constants!$B$18*(1000/150),0),IF(H1427&gt;0,H1427-1,0))</f>
        <v>0</v>
      </c>
    </row>
    <row r="1429" spans="1:8">
      <c r="A1429">
        <v>1426</v>
      </c>
      <c r="B1429">
        <f>IF(SIGN('Signal Verification0'!AQ1429)=SIGN('Signal Verification1'!AQ1429),IF(COUNTIF(B1422:B1428,2)&gt;0,1,0),2)</f>
        <v>0</v>
      </c>
      <c r="C1429">
        <f>IF(AND(ABS('Signal Verification0'!AG1429)&gt;0,ABS('Signal Verification1'!AG1429)&gt;0),IF('Signal Verification0'!AG1429&gt;'Signal Verification1'!AG1429,IF(ABS('Signal Verification0'!AG1428)-ABS('Signal Verification1'!AG1429)&gt;Constants!$B$14,IF(AND(ABS(MAX('Signal Verification0'!AG1229:AG1429)-'Signal Verification0'!AG1429)&lt;Constants!$B$15,ABS(MIN('Signal Verification0'!AG1229:AG1429)-'Signal Verification0'!AG1429)&lt;Constants!$B$15),2,IF(D1429&gt;0,1,0)),IF(D1429&gt;0,1,0)),IF(ABS('Signal Verification1'!AG1428)-ABS('Signal Verification0'!AG1429)&gt;Constants!$B$14,IF(AND(ABS(MAX('Signal Verification1'!AG1229:AG1429)-'Signal Verification1'!AG1429)&lt;Constants!$B$15,ABS(MIN('Signal Verification1'!AG1229:AG1429)-'Signal Verification1'!AG1429)&lt;Constants!$B$15),2,IF(D1429&gt;0,1,0)),IF(D1429&gt;0,1,0))),IF(D1429&gt;0,1,0))</f>
        <v>0</v>
      </c>
      <c r="D1429">
        <f>IF(C1428=2,ROUND(5*1000/Constants!$B$11,0),IF(D1428&gt;0,D1428-1,0))</f>
        <v>0</v>
      </c>
      <c r="E1429">
        <f>IF(COUNTIF($D$3:D1429,2)&gt;(Constants!$B$16*(1000/150)),2,0)</f>
        <v>0</v>
      </c>
      <c r="F1429">
        <f t="shared" si="22"/>
        <v>0</v>
      </c>
      <c r="G1429">
        <f>IF(ABS('Signal Verification0'!AT1429-'Signal Verification1'!AT1429)&gt;Constants!$B$17,2,IF(H1429&gt;0,1,0))</f>
        <v>0</v>
      </c>
      <c r="H1429">
        <f>IF(G1428=2,ROUND(Constants!$B$18*(1000/150),0),IF(H1428&gt;0,H1428-1,0))</f>
        <v>0</v>
      </c>
    </row>
    <row r="1430" spans="1:8">
      <c r="A1430">
        <v>1427</v>
      </c>
      <c r="B1430">
        <f>IF(SIGN('Signal Verification0'!AQ1430)=SIGN('Signal Verification1'!AQ1430),IF(COUNTIF(B1423:B1429,2)&gt;0,1,0),2)</f>
        <v>0</v>
      </c>
      <c r="C1430">
        <f>IF(AND(ABS('Signal Verification0'!AG1430)&gt;0,ABS('Signal Verification1'!AG1430)&gt;0),IF('Signal Verification0'!AG1430&gt;'Signal Verification1'!AG1430,IF(ABS('Signal Verification0'!AG1429)-ABS('Signal Verification1'!AG1430)&gt;Constants!$B$14,IF(AND(ABS(MAX('Signal Verification0'!AG1230:AG1430)-'Signal Verification0'!AG1430)&lt;Constants!$B$15,ABS(MIN('Signal Verification0'!AG1230:AG1430)-'Signal Verification0'!AG1430)&lt;Constants!$B$15),2,IF(D1430&gt;0,1,0)),IF(D1430&gt;0,1,0)),IF(ABS('Signal Verification1'!AG1429)-ABS('Signal Verification0'!AG1430)&gt;Constants!$B$14,IF(AND(ABS(MAX('Signal Verification1'!AG1230:AG1430)-'Signal Verification1'!AG1430)&lt;Constants!$B$15,ABS(MIN('Signal Verification1'!AG1230:AG1430)-'Signal Verification1'!AG1430)&lt;Constants!$B$15),2,IF(D1430&gt;0,1,0)),IF(D1430&gt;0,1,0))),IF(D1430&gt;0,1,0))</f>
        <v>0</v>
      </c>
      <c r="D1430">
        <f>IF(C1429=2,ROUND(5*1000/Constants!$B$11,0),IF(D1429&gt;0,D1429-1,0))</f>
        <v>0</v>
      </c>
      <c r="E1430">
        <f>IF(COUNTIF($D$3:D1430,2)&gt;(Constants!$B$16*(1000/150)),2,0)</f>
        <v>0</v>
      </c>
      <c r="F1430">
        <f t="shared" si="22"/>
        <v>0</v>
      </c>
      <c r="G1430">
        <f>IF(ABS('Signal Verification0'!AT1430-'Signal Verification1'!AT1430)&gt;Constants!$B$17,2,IF(H1430&gt;0,1,0))</f>
        <v>0</v>
      </c>
      <c r="H1430">
        <f>IF(G1429=2,ROUND(Constants!$B$18*(1000/150),0),IF(H1429&gt;0,H1429-1,0))</f>
        <v>0</v>
      </c>
    </row>
    <row r="1431" spans="1:8">
      <c r="A1431">
        <v>1428</v>
      </c>
      <c r="B1431">
        <f>IF(SIGN('Signal Verification0'!AQ1431)=SIGN('Signal Verification1'!AQ1431),IF(COUNTIF(B1424:B1430,2)&gt;0,1,0),2)</f>
        <v>0</v>
      </c>
      <c r="C1431">
        <f>IF(AND(ABS('Signal Verification0'!AG1431)&gt;0,ABS('Signal Verification1'!AG1431)&gt;0),IF('Signal Verification0'!AG1431&gt;'Signal Verification1'!AG1431,IF(ABS('Signal Verification0'!AG1430)-ABS('Signal Verification1'!AG1431)&gt;Constants!$B$14,IF(AND(ABS(MAX('Signal Verification0'!AG1231:AG1431)-'Signal Verification0'!AG1431)&lt;Constants!$B$15,ABS(MIN('Signal Verification0'!AG1231:AG1431)-'Signal Verification0'!AG1431)&lt;Constants!$B$15),2,IF(D1431&gt;0,1,0)),IF(D1431&gt;0,1,0)),IF(ABS('Signal Verification1'!AG1430)-ABS('Signal Verification0'!AG1431)&gt;Constants!$B$14,IF(AND(ABS(MAX('Signal Verification1'!AG1231:AG1431)-'Signal Verification1'!AG1431)&lt;Constants!$B$15,ABS(MIN('Signal Verification1'!AG1231:AG1431)-'Signal Verification1'!AG1431)&lt;Constants!$B$15),2,IF(D1431&gt;0,1,0)),IF(D1431&gt;0,1,0))),IF(D1431&gt;0,1,0))</f>
        <v>0</v>
      </c>
      <c r="D1431">
        <f>IF(C1430=2,ROUND(5*1000/Constants!$B$11,0),IF(D1430&gt;0,D1430-1,0))</f>
        <v>0</v>
      </c>
      <c r="E1431">
        <f>IF(COUNTIF($D$3:D1431,2)&gt;(Constants!$B$16*(1000/150)),2,0)</f>
        <v>0</v>
      </c>
      <c r="F1431">
        <f t="shared" si="22"/>
        <v>0</v>
      </c>
      <c r="G1431">
        <f>IF(ABS('Signal Verification0'!AT1431-'Signal Verification1'!AT1431)&gt;Constants!$B$17,2,IF(H1431&gt;0,1,0))</f>
        <v>0</v>
      </c>
      <c r="H1431">
        <f>IF(G1430=2,ROUND(Constants!$B$18*(1000/150),0),IF(H1430&gt;0,H1430-1,0))</f>
        <v>0</v>
      </c>
    </row>
    <row r="1432" spans="1:8">
      <c r="A1432">
        <v>1429</v>
      </c>
      <c r="B1432">
        <f>IF(SIGN('Signal Verification0'!AQ1432)=SIGN('Signal Verification1'!AQ1432),IF(COUNTIF(B1425:B1431,2)&gt;0,1,0),2)</f>
        <v>0</v>
      </c>
      <c r="C1432">
        <f>IF(AND(ABS('Signal Verification0'!AG1432)&gt;0,ABS('Signal Verification1'!AG1432)&gt;0),IF('Signal Verification0'!AG1432&gt;'Signal Verification1'!AG1432,IF(ABS('Signal Verification0'!AG1431)-ABS('Signal Verification1'!AG1432)&gt;Constants!$B$14,IF(AND(ABS(MAX('Signal Verification0'!AG1232:AG1432)-'Signal Verification0'!AG1432)&lt;Constants!$B$15,ABS(MIN('Signal Verification0'!AG1232:AG1432)-'Signal Verification0'!AG1432)&lt;Constants!$B$15),2,IF(D1432&gt;0,1,0)),IF(D1432&gt;0,1,0)),IF(ABS('Signal Verification1'!AG1431)-ABS('Signal Verification0'!AG1432)&gt;Constants!$B$14,IF(AND(ABS(MAX('Signal Verification1'!AG1232:AG1432)-'Signal Verification1'!AG1432)&lt;Constants!$B$15,ABS(MIN('Signal Verification1'!AG1232:AG1432)-'Signal Verification1'!AG1432)&lt;Constants!$B$15),2,IF(D1432&gt;0,1,0)),IF(D1432&gt;0,1,0))),IF(D1432&gt;0,1,0))</f>
        <v>0</v>
      </c>
      <c r="D1432">
        <f>IF(C1431=2,ROUND(5*1000/Constants!$B$11,0),IF(D1431&gt;0,D1431-1,0))</f>
        <v>0</v>
      </c>
      <c r="E1432">
        <f>IF(COUNTIF($D$3:D1432,2)&gt;(Constants!$B$16*(1000/150)),2,0)</f>
        <v>0</v>
      </c>
      <c r="F1432">
        <f t="shared" si="22"/>
        <v>0</v>
      </c>
      <c r="G1432">
        <f>IF(ABS('Signal Verification0'!AT1432-'Signal Verification1'!AT1432)&gt;Constants!$B$17,2,IF(H1432&gt;0,1,0))</f>
        <v>0</v>
      </c>
      <c r="H1432">
        <f>IF(G1431=2,ROUND(Constants!$B$18*(1000/150),0),IF(H1431&gt;0,H1431-1,0))</f>
        <v>0</v>
      </c>
    </row>
    <row r="1433" spans="1:8">
      <c r="A1433">
        <v>1430</v>
      </c>
      <c r="B1433">
        <f>IF(SIGN('Signal Verification0'!AQ1433)=SIGN('Signal Verification1'!AQ1433),IF(COUNTIF(B1426:B1432,2)&gt;0,1,0),2)</f>
        <v>0</v>
      </c>
      <c r="C1433">
        <f>IF(AND(ABS('Signal Verification0'!AG1433)&gt;0,ABS('Signal Verification1'!AG1433)&gt;0),IF('Signal Verification0'!AG1433&gt;'Signal Verification1'!AG1433,IF(ABS('Signal Verification0'!AG1432)-ABS('Signal Verification1'!AG1433)&gt;Constants!$B$14,IF(AND(ABS(MAX('Signal Verification0'!AG1233:AG1433)-'Signal Verification0'!AG1433)&lt;Constants!$B$15,ABS(MIN('Signal Verification0'!AG1233:AG1433)-'Signal Verification0'!AG1433)&lt;Constants!$B$15),2,IF(D1433&gt;0,1,0)),IF(D1433&gt;0,1,0)),IF(ABS('Signal Verification1'!AG1432)-ABS('Signal Verification0'!AG1433)&gt;Constants!$B$14,IF(AND(ABS(MAX('Signal Verification1'!AG1233:AG1433)-'Signal Verification1'!AG1433)&lt;Constants!$B$15,ABS(MIN('Signal Verification1'!AG1233:AG1433)-'Signal Verification1'!AG1433)&lt;Constants!$B$15),2,IF(D1433&gt;0,1,0)),IF(D1433&gt;0,1,0))),IF(D1433&gt;0,1,0))</f>
        <v>0</v>
      </c>
      <c r="D1433">
        <f>IF(C1432=2,ROUND(5*1000/Constants!$B$11,0),IF(D1432&gt;0,D1432-1,0))</f>
        <v>0</v>
      </c>
      <c r="E1433">
        <f>IF(COUNTIF($D$3:D1433,2)&gt;(Constants!$B$16*(1000/150)),2,0)</f>
        <v>0</v>
      </c>
      <c r="F1433">
        <f t="shared" si="22"/>
        <v>0</v>
      </c>
      <c r="G1433">
        <f>IF(ABS('Signal Verification0'!AT1433-'Signal Verification1'!AT1433)&gt;Constants!$B$17,2,IF(H1433&gt;0,1,0))</f>
        <v>0</v>
      </c>
      <c r="H1433">
        <f>IF(G1432=2,ROUND(Constants!$B$18*(1000/150),0),IF(H1432&gt;0,H1432-1,0))</f>
        <v>0</v>
      </c>
    </row>
    <row r="1434" spans="1:8">
      <c r="A1434">
        <v>1431</v>
      </c>
      <c r="B1434">
        <f>IF(SIGN('Signal Verification0'!AQ1434)=SIGN('Signal Verification1'!AQ1434),IF(COUNTIF(B1427:B1433,2)&gt;0,1,0),2)</f>
        <v>0</v>
      </c>
      <c r="C1434">
        <f>IF(AND(ABS('Signal Verification0'!AG1434)&gt;0,ABS('Signal Verification1'!AG1434)&gt;0),IF('Signal Verification0'!AG1434&gt;'Signal Verification1'!AG1434,IF(ABS('Signal Verification0'!AG1433)-ABS('Signal Verification1'!AG1434)&gt;Constants!$B$14,IF(AND(ABS(MAX('Signal Verification0'!AG1234:AG1434)-'Signal Verification0'!AG1434)&lt;Constants!$B$15,ABS(MIN('Signal Verification0'!AG1234:AG1434)-'Signal Verification0'!AG1434)&lt;Constants!$B$15),2,IF(D1434&gt;0,1,0)),IF(D1434&gt;0,1,0)),IF(ABS('Signal Verification1'!AG1433)-ABS('Signal Verification0'!AG1434)&gt;Constants!$B$14,IF(AND(ABS(MAX('Signal Verification1'!AG1234:AG1434)-'Signal Verification1'!AG1434)&lt;Constants!$B$15,ABS(MIN('Signal Verification1'!AG1234:AG1434)-'Signal Verification1'!AG1434)&lt;Constants!$B$15),2,IF(D1434&gt;0,1,0)),IF(D1434&gt;0,1,0))),IF(D1434&gt;0,1,0))</f>
        <v>0</v>
      </c>
      <c r="D1434">
        <f>IF(C1433=2,ROUND(5*1000/Constants!$B$11,0),IF(D1433&gt;0,D1433-1,0))</f>
        <v>0</v>
      </c>
      <c r="E1434">
        <f>IF(COUNTIF($D$3:D1434,2)&gt;(Constants!$B$16*(1000/150)),2,0)</f>
        <v>0</v>
      </c>
      <c r="F1434">
        <f t="shared" si="22"/>
        <v>0</v>
      </c>
      <c r="G1434">
        <f>IF(ABS('Signal Verification0'!AT1434-'Signal Verification1'!AT1434)&gt;Constants!$B$17,2,IF(H1434&gt;0,1,0))</f>
        <v>0</v>
      </c>
      <c r="H1434">
        <f>IF(G1433=2,ROUND(Constants!$B$18*(1000/150),0),IF(H1433&gt;0,H1433-1,0))</f>
        <v>0</v>
      </c>
    </row>
    <row r="1435" spans="1:8">
      <c r="A1435">
        <v>1432</v>
      </c>
      <c r="B1435">
        <f>IF(SIGN('Signal Verification0'!AQ1435)=SIGN('Signal Verification1'!AQ1435),IF(COUNTIF(B1428:B1434,2)&gt;0,1,0),2)</f>
        <v>0</v>
      </c>
      <c r="C1435">
        <f>IF(AND(ABS('Signal Verification0'!AG1435)&gt;0,ABS('Signal Verification1'!AG1435)&gt;0),IF('Signal Verification0'!AG1435&gt;'Signal Verification1'!AG1435,IF(ABS('Signal Verification0'!AG1434)-ABS('Signal Verification1'!AG1435)&gt;Constants!$B$14,IF(AND(ABS(MAX('Signal Verification0'!AG1235:AG1435)-'Signal Verification0'!AG1435)&lt;Constants!$B$15,ABS(MIN('Signal Verification0'!AG1235:AG1435)-'Signal Verification0'!AG1435)&lt;Constants!$B$15),2,IF(D1435&gt;0,1,0)),IF(D1435&gt;0,1,0)),IF(ABS('Signal Verification1'!AG1434)-ABS('Signal Verification0'!AG1435)&gt;Constants!$B$14,IF(AND(ABS(MAX('Signal Verification1'!AG1235:AG1435)-'Signal Verification1'!AG1435)&lt;Constants!$B$15,ABS(MIN('Signal Verification1'!AG1235:AG1435)-'Signal Verification1'!AG1435)&lt;Constants!$B$15),2,IF(D1435&gt;0,1,0)),IF(D1435&gt;0,1,0))),IF(D1435&gt;0,1,0))</f>
        <v>0</v>
      </c>
      <c r="D1435">
        <f>IF(C1434=2,ROUND(5*1000/Constants!$B$11,0),IF(D1434&gt;0,D1434-1,0))</f>
        <v>0</v>
      </c>
      <c r="E1435">
        <f>IF(COUNTIF($D$3:D1435,2)&gt;(Constants!$B$16*(1000/150)),2,0)</f>
        <v>0</v>
      </c>
      <c r="F1435">
        <f t="shared" si="22"/>
        <v>0</v>
      </c>
      <c r="G1435">
        <f>IF(ABS('Signal Verification0'!AT1435-'Signal Verification1'!AT1435)&gt;Constants!$B$17,2,IF(H1435&gt;0,1,0))</f>
        <v>0</v>
      </c>
      <c r="H1435">
        <f>IF(G1434=2,ROUND(Constants!$B$18*(1000/150),0),IF(H1434&gt;0,H1434-1,0))</f>
        <v>0</v>
      </c>
    </row>
    <row r="1436" spans="1:8">
      <c r="A1436">
        <v>1433</v>
      </c>
      <c r="B1436">
        <f>IF(SIGN('Signal Verification0'!AQ1436)=SIGN('Signal Verification1'!AQ1436),IF(COUNTIF(B1429:B1435,2)&gt;0,1,0),2)</f>
        <v>0</v>
      </c>
      <c r="C1436">
        <f>IF(AND(ABS('Signal Verification0'!AG1436)&gt;0,ABS('Signal Verification1'!AG1436)&gt;0),IF('Signal Verification0'!AG1436&gt;'Signal Verification1'!AG1436,IF(ABS('Signal Verification0'!AG1435)-ABS('Signal Verification1'!AG1436)&gt;Constants!$B$14,IF(AND(ABS(MAX('Signal Verification0'!AG1236:AG1436)-'Signal Verification0'!AG1436)&lt;Constants!$B$15,ABS(MIN('Signal Verification0'!AG1236:AG1436)-'Signal Verification0'!AG1436)&lt;Constants!$B$15),2,IF(D1436&gt;0,1,0)),IF(D1436&gt;0,1,0)),IF(ABS('Signal Verification1'!AG1435)-ABS('Signal Verification0'!AG1436)&gt;Constants!$B$14,IF(AND(ABS(MAX('Signal Verification1'!AG1236:AG1436)-'Signal Verification1'!AG1436)&lt;Constants!$B$15,ABS(MIN('Signal Verification1'!AG1236:AG1436)-'Signal Verification1'!AG1436)&lt;Constants!$B$15),2,IF(D1436&gt;0,1,0)),IF(D1436&gt;0,1,0))),IF(D1436&gt;0,1,0))</f>
        <v>0</v>
      </c>
      <c r="D1436">
        <f>IF(C1435=2,ROUND(5*1000/Constants!$B$11,0),IF(D1435&gt;0,D1435-1,0))</f>
        <v>0</v>
      </c>
      <c r="E1436">
        <f>IF(COUNTIF($D$3:D1436,2)&gt;(Constants!$B$16*(1000/150)),2,0)</f>
        <v>0</v>
      </c>
      <c r="F1436">
        <f t="shared" si="22"/>
        <v>0</v>
      </c>
      <c r="G1436">
        <f>IF(ABS('Signal Verification0'!AT1436-'Signal Verification1'!AT1436)&gt;Constants!$B$17,2,IF(H1436&gt;0,1,0))</f>
        <v>0</v>
      </c>
      <c r="H1436">
        <f>IF(G1435=2,ROUND(Constants!$B$18*(1000/150),0),IF(H1435&gt;0,H1435-1,0))</f>
        <v>0</v>
      </c>
    </row>
    <row r="1437" spans="1:8">
      <c r="A1437">
        <v>1434</v>
      </c>
      <c r="B1437">
        <f>IF(SIGN('Signal Verification0'!AQ1437)=SIGN('Signal Verification1'!AQ1437),IF(COUNTIF(B1430:B1436,2)&gt;0,1,0),2)</f>
        <v>0</v>
      </c>
      <c r="C1437">
        <f>IF(AND(ABS('Signal Verification0'!AG1437)&gt;0,ABS('Signal Verification1'!AG1437)&gt;0),IF('Signal Verification0'!AG1437&gt;'Signal Verification1'!AG1437,IF(ABS('Signal Verification0'!AG1436)-ABS('Signal Verification1'!AG1437)&gt;Constants!$B$14,IF(AND(ABS(MAX('Signal Verification0'!AG1237:AG1437)-'Signal Verification0'!AG1437)&lt;Constants!$B$15,ABS(MIN('Signal Verification0'!AG1237:AG1437)-'Signal Verification0'!AG1437)&lt;Constants!$B$15),2,IF(D1437&gt;0,1,0)),IF(D1437&gt;0,1,0)),IF(ABS('Signal Verification1'!AG1436)-ABS('Signal Verification0'!AG1437)&gt;Constants!$B$14,IF(AND(ABS(MAX('Signal Verification1'!AG1237:AG1437)-'Signal Verification1'!AG1437)&lt;Constants!$B$15,ABS(MIN('Signal Verification1'!AG1237:AG1437)-'Signal Verification1'!AG1437)&lt;Constants!$B$15),2,IF(D1437&gt;0,1,0)),IF(D1437&gt;0,1,0))),IF(D1437&gt;0,1,0))</f>
        <v>0</v>
      </c>
      <c r="D1437">
        <f>IF(C1436=2,ROUND(5*1000/Constants!$B$11,0),IF(D1436&gt;0,D1436-1,0))</f>
        <v>0</v>
      </c>
      <c r="E1437">
        <f>IF(COUNTIF($D$3:D1437,2)&gt;(Constants!$B$16*(1000/150)),2,0)</f>
        <v>0</v>
      </c>
      <c r="F1437">
        <f t="shared" si="22"/>
        <v>0</v>
      </c>
      <c r="G1437">
        <f>IF(ABS('Signal Verification0'!AT1437-'Signal Verification1'!AT1437)&gt;Constants!$B$17,2,IF(H1437&gt;0,1,0))</f>
        <v>0</v>
      </c>
      <c r="H1437">
        <f>IF(G1436=2,ROUND(Constants!$B$18*(1000/150),0),IF(H1436&gt;0,H1436-1,0))</f>
        <v>0</v>
      </c>
    </row>
    <row r="1438" spans="1:8">
      <c r="A1438">
        <v>1435</v>
      </c>
      <c r="B1438">
        <f>IF(SIGN('Signal Verification0'!AQ1438)=SIGN('Signal Verification1'!AQ1438),IF(COUNTIF(B1431:B1437,2)&gt;0,1,0),2)</f>
        <v>0</v>
      </c>
      <c r="C1438">
        <f>IF(AND(ABS('Signal Verification0'!AG1438)&gt;0,ABS('Signal Verification1'!AG1438)&gt;0),IF('Signal Verification0'!AG1438&gt;'Signal Verification1'!AG1438,IF(ABS('Signal Verification0'!AG1437)-ABS('Signal Verification1'!AG1438)&gt;Constants!$B$14,IF(AND(ABS(MAX('Signal Verification0'!AG1238:AG1438)-'Signal Verification0'!AG1438)&lt;Constants!$B$15,ABS(MIN('Signal Verification0'!AG1238:AG1438)-'Signal Verification0'!AG1438)&lt;Constants!$B$15),2,IF(D1438&gt;0,1,0)),IF(D1438&gt;0,1,0)),IF(ABS('Signal Verification1'!AG1437)-ABS('Signal Verification0'!AG1438)&gt;Constants!$B$14,IF(AND(ABS(MAX('Signal Verification1'!AG1238:AG1438)-'Signal Verification1'!AG1438)&lt;Constants!$B$15,ABS(MIN('Signal Verification1'!AG1238:AG1438)-'Signal Verification1'!AG1438)&lt;Constants!$B$15),2,IF(D1438&gt;0,1,0)),IF(D1438&gt;0,1,0))),IF(D1438&gt;0,1,0))</f>
        <v>0</v>
      </c>
      <c r="D1438">
        <f>IF(C1437=2,ROUND(5*1000/Constants!$B$11,0),IF(D1437&gt;0,D1437-1,0))</f>
        <v>0</v>
      </c>
      <c r="E1438">
        <f>IF(COUNTIF($D$3:D1438,2)&gt;(Constants!$B$16*(1000/150)),2,0)</f>
        <v>0</v>
      </c>
      <c r="F1438">
        <f t="shared" si="22"/>
        <v>0</v>
      </c>
      <c r="G1438">
        <f>IF(ABS('Signal Verification0'!AT1438-'Signal Verification1'!AT1438)&gt;Constants!$B$17,2,IF(H1438&gt;0,1,0))</f>
        <v>0</v>
      </c>
      <c r="H1438">
        <f>IF(G1437=2,ROUND(Constants!$B$18*(1000/150),0),IF(H1437&gt;0,H1437-1,0))</f>
        <v>0</v>
      </c>
    </row>
    <row r="1439" spans="1:8">
      <c r="A1439">
        <v>1436</v>
      </c>
      <c r="B1439">
        <f>IF(SIGN('Signal Verification0'!AQ1439)=SIGN('Signal Verification1'!AQ1439),IF(COUNTIF(B1432:B1438,2)&gt;0,1,0),2)</f>
        <v>0</v>
      </c>
      <c r="C1439">
        <f>IF(AND(ABS('Signal Verification0'!AG1439)&gt;0,ABS('Signal Verification1'!AG1439)&gt;0),IF('Signal Verification0'!AG1439&gt;'Signal Verification1'!AG1439,IF(ABS('Signal Verification0'!AG1438)-ABS('Signal Verification1'!AG1439)&gt;Constants!$B$14,IF(AND(ABS(MAX('Signal Verification0'!AG1239:AG1439)-'Signal Verification0'!AG1439)&lt;Constants!$B$15,ABS(MIN('Signal Verification0'!AG1239:AG1439)-'Signal Verification0'!AG1439)&lt;Constants!$B$15),2,IF(D1439&gt;0,1,0)),IF(D1439&gt;0,1,0)),IF(ABS('Signal Verification1'!AG1438)-ABS('Signal Verification0'!AG1439)&gt;Constants!$B$14,IF(AND(ABS(MAX('Signal Verification1'!AG1239:AG1439)-'Signal Verification1'!AG1439)&lt;Constants!$B$15,ABS(MIN('Signal Verification1'!AG1239:AG1439)-'Signal Verification1'!AG1439)&lt;Constants!$B$15),2,IF(D1439&gt;0,1,0)),IF(D1439&gt;0,1,0))),IF(D1439&gt;0,1,0))</f>
        <v>0</v>
      </c>
      <c r="D1439">
        <f>IF(C1438=2,ROUND(5*1000/Constants!$B$11,0),IF(D1438&gt;0,D1438-1,0))</f>
        <v>0</v>
      </c>
      <c r="E1439">
        <f>IF(COUNTIF($D$3:D1439,2)&gt;(Constants!$B$16*(1000/150)),2,0)</f>
        <v>0</v>
      </c>
      <c r="F1439">
        <f t="shared" si="22"/>
        <v>0</v>
      </c>
      <c r="G1439">
        <f>IF(ABS('Signal Verification0'!AT1439-'Signal Verification1'!AT1439)&gt;Constants!$B$17,2,IF(H1439&gt;0,1,0))</f>
        <v>0</v>
      </c>
      <c r="H1439">
        <f>IF(G1438=2,ROUND(Constants!$B$18*(1000/150),0),IF(H1438&gt;0,H1438-1,0))</f>
        <v>0</v>
      </c>
    </row>
    <row r="1440" spans="1:8">
      <c r="A1440">
        <v>1437</v>
      </c>
      <c r="B1440">
        <f>IF(SIGN('Signal Verification0'!AQ1440)=SIGN('Signal Verification1'!AQ1440),IF(COUNTIF(B1433:B1439,2)&gt;0,1,0),2)</f>
        <v>0</v>
      </c>
      <c r="C1440">
        <f>IF(AND(ABS('Signal Verification0'!AG1440)&gt;0,ABS('Signal Verification1'!AG1440)&gt;0),IF('Signal Verification0'!AG1440&gt;'Signal Verification1'!AG1440,IF(ABS('Signal Verification0'!AG1439)-ABS('Signal Verification1'!AG1440)&gt;Constants!$B$14,IF(AND(ABS(MAX('Signal Verification0'!AG1240:AG1440)-'Signal Verification0'!AG1440)&lt;Constants!$B$15,ABS(MIN('Signal Verification0'!AG1240:AG1440)-'Signal Verification0'!AG1440)&lt;Constants!$B$15),2,IF(D1440&gt;0,1,0)),IF(D1440&gt;0,1,0)),IF(ABS('Signal Verification1'!AG1439)-ABS('Signal Verification0'!AG1440)&gt;Constants!$B$14,IF(AND(ABS(MAX('Signal Verification1'!AG1240:AG1440)-'Signal Verification1'!AG1440)&lt;Constants!$B$15,ABS(MIN('Signal Verification1'!AG1240:AG1440)-'Signal Verification1'!AG1440)&lt;Constants!$B$15),2,IF(D1440&gt;0,1,0)),IF(D1440&gt;0,1,0))),IF(D1440&gt;0,1,0))</f>
        <v>0</v>
      </c>
      <c r="D1440">
        <f>IF(C1439=2,ROUND(5*1000/Constants!$B$11,0),IF(D1439&gt;0,D1439-1,0))</f>
        <v>0</v>
      </c>
      <c r="E1440">
        <f>IF(COUNTIF($D$3:D1440,2)&gt;(Constants!$B$16*(1000/150)),2,0)</f>
        <v>0</v>
      </c>
      <c r="F1440">
        <f t="shared" si="22"/>
        <v>0</v>
      </c>
      <c r="G1440">
        <f>IF(ABS('Signal Verification0'!AT1440-'Signal Verification1'!AT1440)&gt;Constants!$B$17,2,IF(H1440&gt;0,1,0))</f>
        <v>0</v>
      </c>
      <c r="H1440">
        <f>IF(G1439=2,ROUND(Constants!$B$18*(1000/150),0),IF(H1439&gt;0,H1439-1,0))</f>
        <v>0</v>
      </c>
    </row>
    <row r="1441" spans="1:8">
      <c r="A1441">
        <v>1438</v>
      </c>
      <c r="B1441">
        <f>IF(SIGN('Signal Verification0'!AQ1441)=SIGN('Signal Verification1'!AQ1441),IF(COUNTIF(B1434:B1440,2)&gt;0,1,0),2)</f>
        <v>0</v>
      </c>
      <c r="C1441">
        <f>IF(AND(ABS('Signal Verification0'!AG1441)&gt;0,ABS('Signal Verification1'!AG1441)&gt;0),IF('Signal Verification0'!AG1441&gt;'Signal Verification1'!AG1441,IF(ABS('Signal Verification0'!AG1440)-ABS('Signal Verification1'!AG1441)&gt;Constants!$B$14,IF(AND(ABS(MAX('Signal Verification0'!AG1241:AG1441)-'Signal Verification0'!AG1441)&lt;Constants!$B$15,ABS(MIN('Signal Verification0'!AG1241:AG1441)-'Signal Verification0'!AG1441)&lt;Constants!$B$15),2,IF(D1441&gt;0,1,0)),IF(D1441&gt;0,1,0)),IF(ABS('Signal Verification1'!AG1440)-ABS('Signal Verification0'!AG1441)&gt;Constants!$B$14,IF(AND(ABS(MAX('Signal Verification1'!AG1241:AG1441)-'Signal Verification1'!AG1441)&lt;Constants!$B$15,ABS(MIN('Signal Verification1'!AG1241:AG1441)-'Signal Verification1'!AG1441)&lt;Constants!$B$15),2,IF(D1441&gt;0,1,0)),IF(D1441&gt;0,1,0))),IF(D1441&gt;0,1,0))</f>
        <v>0</v>
      </c>
      <c r="D1441">
        <f>IF(C1440=2,ROUND(5*1000/Constants!$B$11,0),IF(D1440&gt;0,D1440-1,0))</f>
        <v>0</v>
      </c>
      <c r="E1441">
        <f>IF(COUNTIF($D$3:D1441,2)&gt;(Constants!$B$16*(1000/150)),2,0)</f>
        <v>0</v>
      </c>
      <c r="F1441">
        <f t="shared" si="22"/>
        <v>0</v>
      </c>
      <c r="G1441">
        <f>IF(ABS('Signal Verification0'!AT1441-'Signal Verification1'!AT1441)&gt;Constants!$B$17,2,IF(H1441&gt;0,1,0))</f>
        <v>0</v>
      </c>
      <c r="H1441">
        <f>IF(G1440=2,ROUND(Constants!$B$18*(1000/150),0),IF(H1440&gt;0,H1440-1,0))</f>
        <v>0</v>
      </c>
    </row>
    <row r="1442" spans="1:8">
      <c r="A1442">
        <v>1439</v>
      </c>
      <c r="B1442">
        <f>IF(SIGN('Signal Verification0'!AQ1442)=SIGN('Signal Verification1'!AQ1442),IF(COUNTIF(B1435:B1441,2)&gt;0,1,0),2)</f>
        <v>0</v>
      </c>
      <c r="C1442">
        <f>IF(AND(ABS('Signal Verification0'!AG1442)&gt;0,ABS('Signal Verification1'!AG1442)&gt;0),IF('Signal Verification0'!AG1442&gt;'Signal Verification1'!AG1442,IF(ABS('Signal Verification0'!AG1441)-ABS('Signal Verification1'!AG1442)&gt;Constants!$B$14,IF(AND(ABS(MAX('Signal Verification0'!AG1242:AG1442)-'Signal Verification0'!AG1442)&lt;Constants!$B$15,ABS(MIN('Signal Verification0'!AG1242:AG1442)-'Signal Verification0'!AG1442)&lt;Constants!$B$15),2,IF(D1442&gt;0,1,0)),IF(D1442&gt;0,1,0)),IF(ABS('Signal Verification1'!AG1441)-ABS('Signal Verification0'!AG1442)&gt;Constants!$B$14,IF(AND(ABS(MAX('Signal Verification1'!AG1242:AG1442)-'Signal Verification1'!AG1442)&lt;Constants!$B$15,ABS(MIN('Signal Verification1'!AG1242:AG1442)-'Signal Verification1'!AG1442)&lt;Constants!$B$15),2,IF(D1442&gt;0,1,0)),IF(D1442&gt;0,1,0))),IF(D1442&gt;0,1,0))</f>
        <v>0</v>
      </c>
      <c r="D1442">
        <f>IF(C1441=2,ROUND(5*1000/Constants!$B$11,0),IF(D1441&gt;0,D1441-1,0))</f>
        <v>0</v>
      </c>
      <c r="E1442">
        <f>IF(COUNTIF($D$3:D1442,2)&gt;(Constants!$B$16*(1000/150)),2,0)</f>
        <v>0</v>
      </c>
      <c r="F1442">
        <f t="shared" si="22"/>
        <v>0</v>
      </c>
      <c r="G1442">
        <f>IF(ABS('Signal Verification0'!AT1442-'Signal Verification1'!AT1442)&gt;Constants!$B$17,2,IF(H1442&gt;0,1,0))</f>
        <v>0</v>
      </c>
      <c r="H1442">
        <f>IF(G1441=2,ROUND(Constants!$B$18*(1000/150),0),IF(H1441&gt;0,H1441-1,0))</f>
        <v>0</v>
      </c>
    </row>
    <row r="1443" spans="1:8">
      <c r="A1443">
        <v>1440</v>
      </c>
      <c r="B1443">
        <f>IF(SIGN('Signal Verification0'!AQ1443)=SIGN('Signal Verification1'!AQ1443),IF(COUNTIF(B1436:B1442,2)&gt;0,1,0),2)</f>
        <v>0</v>
      </c>
      <c r="C1443">
        <f>IF(AND(ABS('Signal Verification0'!AG1443)&gt;0,ABS('Signal Verification1'!AG1443)&gt;0),IF('Signal Verification0'!AG1443&gt;'Signal Verification1'!AG1443,IF(ABS('Signal Verification0'!AG1442)-ABS('Signal Verification1'!AG1443)&gt;Constants!$B$14,IF(AND(ABS(MAX('Signal Verification0'!AG1243:AG1443)-'Signal Verification0'!AG1443)&lt;Constants!$B$15,ABS(MIN('Signal Verification0'!AG1243:AG1443)-'Signal Verification0'!AG1443)&lt;Constants!$B$15),2,IF(D1443&gt;0,1,0)),IF(D1443&gt;0,1,0)),IF(ABS('Signal Verification1'!AG1442)-ABS('Signal Verification0'!AG1443)&gt;Constants!$B$14,IF(AND(ABS(MAX('Signal Verification1'!AG1243:AG1443)-'Signal Verification1'!AG1443)&lt;Constants!$B$15,ABS(MIN('Signal Verification1'!AG1243:AG1443)-'Signal Verification1'!AG1443)&lt;Constants!$B$15),2,IF(D1443&gt;0,1,0)),IF(D1443&gt;0,1,0))),IF(D1443&gt;0,1,0))</f>
        <v>0</v>
      </c>
      <c r="D1443">
        <f>IF(C1442=2,ROUND(5*1000/Constants!$B$11,0),IF(D1442&gt;0,D1442-1,0))</f>
        <v>0</v>
      </c>
      <c r="E1443">
        <f>IF(COUNTIF($D$3:D1443,2)&gt;(Constants!$B$16*(1000/150)),2,0)</f>
        <v>0</v>
      </c>
      <c r="F1443">
        <f t="shared" si="22"/>
        <v>0</v>
      </c>
      <c r="G1443">
        <f>IF(ABS('Signal Verification0'!AT1443-'Signal Verification1'!AT1443)&gt;Constants!$B$17,2,IF(H1443&gt;0,1,0))</f>
        <v>0</v>
      </c>
      <c r="H1443">
        <f>IF(G1442=2,ROUND(Constants!$B$18*(1000/150),0),IF(H1442&gt;0,H1442-1,0))</f>
        <v>0</v>
      </c>
    </row>
    <row r="1444" spans="1:8">
      <c r="A1444">
        <v>1441</v>
      </c>
      <c r="B1444">
        <f>IF(SIGN('Signal Verification0'!AQ1444)=SIGN('Signal Verification1'!AQ1444),IF(COUNTIF(B1437:B1443,2)&gt;0,1,0),2)</f>
        <v>0</v>
      </c>
      <c r="C1444">
        <f>IF(AND(ABS('Signal Verification0'!AG1444)&gt;0,ABS('Signal Verification1'!AG1444)&gt;0),IF('Signal Verification0'!AG1444&gt;'Signal Verification1'!AG1444,IF(ABS('Signal Verification0'!AG1443)-ABS('Signal Verification1'!AG1444)&gt;Constants!$B$14,IF(AND(ABS(MAX('Signal Verification0'!AG1244:AG1444)-'Signal Verification0'!AG1444)&lt;Constants!$B$15,ABS(MIN('Signal Verification0'!AG1244:AG1444)-'Signal Verification0'!AG1444)&lt;Constants!$B$15),2,IF(D1444&gt;0,1,0)),IF(D1444&gt;0,1,0)),IF(ABS('Signal Verification1'!AG1443)-ABS('Signal Verification0'!AG1444)&gt;Constants!$B$14,IF(AND(ABS(MAX('Signal Verification1'!AG1244:AG1444)-'Signal Verification1'!AG1444)&lt;Constants!$B$15,ABS(MIN('Signal Verification1'!AG1244:AG1444)-'Signal Verification1'!AG1444)&lt;Constants!$B$15),2,IF(D1444&gt;0,1,0)),IF(D1444&gt;0,1,0))),IF(D1444&gt;0,1,0))</f>
        <v>0</v>
      </c>
      <c r="D1444">
        <f>IF(C1443=2,ROUND(5*1000/Constants!$B$11,0),IF(D1443&gt;0,D1443-1,0))</f>
        <v>0</v>
      </c>
      <c r="E1444">
        <f>IF(COUNTIF($D$3:D1444,2)&gt;(Constants!$B$16*(1000/150)),2,0)</f>
        <v>0</v>
      </c>
      <c r="F1444">
        <f t="shared" si="22"/>
        <v>0</v>
      </c>
      <c r="G1444">
        <f>IF(ABS('Signal Verification0'!AT1444-'Signal Verification1'!AT1444)&gt;Constants!$B$17,2,IF(H1444&gt;0,1,0))</f>
        <v>0</v>
      </c>
      <c r="H1444">
        <f>IF(G1443=2,ROUND(Constants!$B$18*(1000/150),0),IF(H1443&gt;0,H1443-1,0))</f>
        <v>0</v>
      </c>
    </row>
    <row r="1445" spans="1:8">
      <c r="A1445">
        <v>1442</v>
      </c>
      <c r="B1445">
        <f>IF(SIGN('Signal Verification0'!AQ1445)=SIGN('Signal Verification1'!AQ1445),IF(COUNTIF(B1438:B1444,2)&gt;0,1,0),2)</f>
        <v>0</v>
      </c>
      <c r="C1445">
        <f>IF(AND(ABS('Signal Verification0'!AG1445)&gt;0,ABS('Signal Verification1'!AG1445)&gt;0),IF('Signal Verification0'!AG1445&gt;'Signal Verification1'!AG1445,IF(ABS('Signal Verification0'!AG1444)-ABS('Signal Verification1'!AG1445)&gt;Constants!$B$14,IF(AND(ABS(MAX('Signal Verification0'!AG1245:AG1445)-'Signal Verification0'!AG1445)&lt;Constants!$B$15,ABS(MIN('Signal Verification0'!AG1245:AG1445)-'Signal Verification0'!AG1445)&lt;Constants!$B$15),2,IF(D1445&gt;0,1,0)),IF(D1445&gt;0,1,0)),IF(ABS('Signal Verification1'!AG1444)-ABS('Signal Verification0'!AG1445)&gt;Constants!$B$14,IF(AND(ABS(MAX('Signal Verification1'!AG1245:AG1445)-'Signal Verification1'!AG1445)&lt;Constants!$B$15,ABS(MIN('Signal Verification1'!AG1245:AG1445)-'Signal Verification1'!AG1445)&lt;Constants!$B$15),2,IF(D1445&gt;0,1,0)),IF(D1445&gt;0,1,0))),IF(D1445&gt;0,1,0))</f>
        <v>0</v>
      </c>
      <c r="D1445">
        <f>IF(C1444=2,ROUND(5*1000/Constants!$B$11,0),IF(D1444&gt;0,D1444-1,0))</f>
        <v>0</v>
      </c>
      <c r="E1445">
        <f>IF(COUNTIF($D$3:D1445,2)&gt;(Constants!$B$16*(1000/150)),2,0)</f>
        <v>0</v>
      </c>
      <c r="F1445">
        <f t="shared" si="22"/>
        <v>0</v>
      </c>
      <c r="G1445">
        <f>IF(ABS('Signal Verification0'!AT1445-'Signal Verification1'!AT1445)&gt;Constants!$B$17,2,IF(H1445&gt;0,1,0))</f>
        <v>0</v>
      </c>
      <c r="H1445">
        <f>IF(G1444=2,ROUND(Constants!$B$18*(1000/150),0),IF(H1444&gt;0,H1444-1,0))</f>
        <v>0</v>
      </c>
    </row>
    <row r="1446" spans="1:8">
      <c r="A1446">
        <v>1443</v>
      </c>
      <c r="B1446">
        <f>IF(SIGN('Signal Verification0'!AQ1446)=SIGN('Signal Verification1'!AQ1446),IF(COUNTIF(B1439:B1445,2)&gt;0,1,0),2)</f>
        <v>0</v>
      </c>
      <c r="C1446">
        <f>IF(AND(ABS('Signal Verification0'!AG1446)&gt;0,ABS('Signal Verification1'!AG1446)&gt;0),IF('Signal Verification0'!AG1446&gt;'Signal Verification1'!AG1446,IF(ABS('Signal Verification0'!AG1445)-ABS('Signal Verification1'!AG1446)&gt;Constants!$B$14,IF(AND(ABS(MAX('Signal Verification0'!AG1246:AG1446)-'Signal Verification0'!AG1446)&lt;Constants!$B$15,ABS(MIN('Signal Verification0'!AG1246:AG1446)-'Signal Verification0'!AG1446)&lt;Constants!$B$15),2,IF(D1446&gt;0,1,0)),IF(D1446&gt;0,1,0)),IF(ABS('Signal Verification1'!AG1445)-ABS('Signal Verification0'!AG1446)&gt;Constants!$B$14,IF(AND(ABS(MAX('Signal Verification1'!AG1246:AG1446)-'Signal Verification1'!AG1446)&lt;Constants!$B$15,ABS(MIN('Signal Verification1'!AG1246:AG1446)-'Signal Verification1'!AG1446)&lt;Constants!$B$15),2,IF(D1446&gt;0,1,0)),IF(D1446&gt;0,1,0))),IF(D1446&gt;0,1,0))</f>
        <v>0</v>
      </c>
      <c r="D1446">
        <f>IF(C1445=2,ROUND(5*1000/Constants!$B$11,0),IF(D1445&gt;0,D1445-1,0))</f>
        <v>0</v>
      </c>
      <c r="E1446">
        <f>IF(COUNTIF($D$3:D1446,2)&gt;(Constants!$B$16*(1000/150)),2,0)</f>
        <v>0</v>
      </c>
      <c r="F1446">
        <f t="shared" si="22"/>
        <v>0</v>
      </c>
      <c r="G1446">
        <f>IF(ABS('Signal Verification0'!AT1446-'Signal Verification1'!AT1446)&gt;Constants!$B$17,2,IF(H1446&gt;0,1,0))</f>
        <v>0</v>
      </c>
      <c r="H1446">
        <f>IF(G1445=2,ROUND(Constants!$B$18*(1000/150),0),IF(H1445&gt;0,H1445-1,0))</f>
        <v>0</v>
      </c>
    </row>
    <row r="1447" spans="1:8">
      <c r="A1447">
        <v>1444</v>
      </c>
      <c r="B1447">
        <f>IF(SIGN('Signal Verification0'!AQ1447)=SIGN('Signal Verification1'!AQ1447),IF(COUNTIF(B1440:B1446,2)&gt;0,1,0),2)</f>
        <v>0</v>
      </c>
      <c r="C1447">
        <f>IF(AND(ABS('Signal Verification0'!AG1447)&gt;0,ABS('Signal Verification1'!AG1447)&gt;0),IF('Signal Verification0'!AG1447&gt;'Signal Verification1'!AG1447,IF(ABS('Signal Verification0'!AG1446)-ABS('Signal Verification1'!AG1447)&gt;Constants!$B$14,IF(AND(ABS(MAX('Signal Verification0'!AG1247:AG1447)-'Signal Verification0'!AG1447)&lt;Constants!$B$15,ABS(MIN('Signal Verification0'!AG1247:AG1447)-'Signal Verification0'!AG1447)&lt;Constants!$B$15),2,IF(D1447&gt;0,1,0)),IF(D1447&gt;0,1,0)),IF(ABS('Signal Verification1'!AG1446)-ABS('Signal Verification0'!AG1447)&gt;Constants!$B$14,IF(AND(ABS(MAX('Signal Verification1'!AG1247:AG1447)-'Signal Verification1'!AG1447)&lt;Constants!$B$15,ABS(MIN('Signal Verification1'!AG1247:AG1447)-'Signal Verification1'!AG1447)&lt;Constants!$B$15),2,IF(D1447&gt;0,1,0)),IF(D1447&gt;0,1,0))),IF(D1447&gt;0,1,0))</f>
        <v>0</v>
      </c>
      <c r="D1447">
        <f>IF(C1446=2,ROUND(5*1000/Constants!$B$11,0),IF(D1446&gt;0,D1446-1,0))</f>
        <v>0</v>
      </c>
      <c r="E1447">
        <f>IF(COUNTIF($D$3:D1447,2)&gt;(Constants!$B$16*(1000/150)),2,0)</f>
        <v>0</v>
      </c>
      <c r="F1447">
        <f t="shared" si="22"/>
        <v>0</v>
      </c>
      <c r="G1447">
        <f>IF(ABS('Signal Verification0'!AT1447-'Signal Verification1'!AT1447)&gt;Constants!$B$17,2,IF(H1447&gt;0,1,0))</f>
        <v>0</v>
      </c>
      <c r="H1447">
        <f>IF(G1446=2,ROUND(Constants!$B$18*(1000/150),0),IF(H1446&gt;0,H1446-1,0))</f>
        <v>0</v>
      </c>
    </row>
    <row r="1448" spans="1:8">
      <c r="A1448">
        <v>1445</v>
      </c>
      <c r="B1448">
        <f>IF(SIGN('Signal Verification0'!AQ1448)=SIGN('Signal Verification1'!AQ1448),IF(COUNTIF(B1441:B1447,2)&gt;0,1,0),2)</f>
        <v>0</v>
      </c>
      <c r="C1448">
        <f>IF(AND(ABS('Signal Verification0'!AG1448)&gt;0,ABS('Signal Verification1'!AG1448)&gt;0),IF('Signal Verification0'!AG1448&gt;'Signal Verification1'!AG1448,IF(ABS('Signal Verification0'!AG1447)-ABS('Signal Verification1'!AG1448)&gt;Constants!$B$14,IF(AND(ABS(MAX('Signal Verification0'!AG1248:AG1448)-'Signal Verification0'!AG1448)&lt;Constants!$B$15,ABS(MIN('Signal Verification0'!AG1248:AG1448)-'Signal Verification0'!AG1448)&lt;Constants!$B$15),2,IF(D1448&gt;0,1,0)),IF(D1448&gt;0,1,0)),IF(ABS('Signal Verification1'!AG1447)-ABS('Signal Verification0'!AG1448)&gt;Constants!$B$14,IF(AND(ABS(MAX('Signal Verification1'!AG1248:AG1448)-'Signal Verification1'!AG1448)&lt;Constants!$B$15,ABS(MIN('Signal Verification1'!AG1248:AG1448)-'Signal Verification1'!AG1448)&lt;Constants!$B$15),2,IF(D1448&gt;0,1,0)),IF(D1448&gt;0,1,0))),IF(D1448&gt;0,1,0))</f>
        <v>0</v>
      </c>
      <c r="D1448">
        <f>IF(C1447=2,ROUND(5*1000/Constants!$B$11,0),IF(D1447&gt;0,D1447-1,0))</f>
        <v>0</v>
      </c>
      <c r="E1448">
        <f>IF(COUNTIF($D$3:D1448,2)&gt;(Constants!$B$16*(1000/150)),2,0)</f>
        <v>0</v>
      </c>
      <c r="F1448">
        <f t="shared" si="22"/>
        <v>0</v>
      </c>
      <c r="G1448">
        <f>IF(ABS('Signal Verification0'!AT1448-'Signal Verification1'!AT1448)&gt;Constants!$B$17,2,IF(H1448&gt;0,1,0))</f>
        <v>0</v>
      </c>
      <c r="H1448">
        <f>IF(G1447=2,ROUND(Constants!$B$18*(1000/150),0),IF(H1447&gt;0,H1447-1,0))</f>
        <v>0</v>
      </c>
    </row>
    <row r="1449" spans="1:8">
      <c r="A1449">
        <v>1446</v>
      </c>
      <c r="B1449">
        <f>IF(SIGN('Signal Verification0'!AQ1449)=SIGN('Signal Verification1'!AQ1449),IF(COUNTIF(B1442:B1448,2)&gt;0,1,0),2)</f>
        <v>0</v>
      </c>
      <c r="C1449">
        <f>IF(AND(ABS('Signal Verification0'!AG1449)&gt;0,ABS('Signal Verification1'!AG1449)&gt;0),IF('Signal Verification0'!AG1449&gt;'Signal Verification1'!AG1449,IF(ABS('Signal Verification0'!AG1448)-ABS('Signal Verification1'!AG1449)&gt;Constants!$B$14,IF(AND(ABS(MAX('Signal Verification0'!AG1249:AG1449)-'Signal Verification0'!AG1449)&lt;Constants!$B$15,ABS(MIN('Signal Verification0'!AG1249:AG1449)-'Signal Verification0'!AG1449)&lt;Constants!$B$15),2,IF(D1449&gt;0,1,0)),IF(D1449&gt;0,1,0)),IF(ABS('Signal Verification1'!AG1448)-ABS('Signal Verification0'!AG1449)&gt;Constants!$B$14,IF(AND(ABS(MAX('Signal Verification1'!AG1249:AG1449)-'Signal Verification1'!AG1449)&lt;Constants!$B$15,ABS(MIN('Signal Verification1'!AG1249:AG1449)-'Signal Verification1'!AG1449)&lt;Constants!$B$15),2,IF(D1449&gt;0,1,0)),IF(D1449&gt;0,1,0))),IF(D1449&gt;0,1,0))</f>
        <v>0</v>
      </c>
      <c r="D1449">
        <f>IF(C1448=2,ROUND(5*1000/Constants!$B$11,0),IF(D1448&gt;0,D1448-1,0))</f>
        <v>0</v>
      </c>
      <c r="E1449">
        <f>IF(COUNTIF($D$3:D1449,2)&gt;(Constants!$B$16*(1000/150)),2,0)</f>
        <v>0</v>
      </c>
      <c r="F1449">
        <f t="shared" si="22"/>
        <v>0</v>
      </c>
      <c r="G1449">
        <f>IF(ABS('Signal Verification0'!AT1449-'Signal Verification1'!AT1449)&gt;Constants!$B$17,2,IF(H1449&gt;0,1,0))</f>
        <v>0</v>
      </c>
      <c r="H1449">
        <f>IF(G1448=2,ROUND(Constants!$B$18*(1000/150),0),IF(H1448&gt;0,H1448-1,0))</f>
        <v>0</v>
      </c>
    </row>
    <row r="1450" spans="1:8">
      <c r="A1450">
        <v>1447</v>
      </c>
      <c r="B1450">
        <f>IF(SIGN('Signal Verification0'!AQ1450)=SIGN('Signal Verification1'!AQ1450),IF(COUNTIF(B1443:B1449,2)&gt;0,1,0),2)</f>
        <v>0</v>
      </c>
      <c r="C1450">
        <f>IF(AND(ABS('Signal Verification0'!AG1450)&gt;0,ABS('Signal Verification1'!AG1450)&gt;0),IF('Signal Verification0'!AG1450&gt;'Signal Verification1'!AG1450,IF(ABS('Signal Verification0'!AG1449)-ABS('Signal Verification1'!AG1450)&gt;Constants!$B$14,IF(AND(ABS(MAX('Signal Verification0'!AG1250:AG1450)-'Signal Verification0'!AG1450)&lt;Constants!$B$15,ABS(MIN('Signal Verification0'!AG1250:AG1450)-'Signal Verification0'!AG1450)&lt;Constants!$B$15),2,IF(D1450&gt;0,1,0)),IF(D1450&gt;0,1,0)),IF(ABS('Signal Verification1'!AG1449)-ABS('Signal Verification0'!AG1450)&gt;Constants!$B$14,IF(AND(ABS(MAX('Signal Verification1'!AG1250:AG1450)-'Signal Verification1'!AG1450)&lt;Constants!$B$15,ABS(MIN('Signal Verification1'!AG1250:AG1450)-'Signal Verification1'!AG1450)&lt;Constants!$B$15),2,IF(D1450&gt;0,1,0)),IF(D1450&gt;0,1,0))),IF(D1450&gt;0,1,0))</f>
        <v>0</v>
      </c>
      <c r="D1450">
        <f>IF(C1449=2,ROUND(5*1000/Constants!$B$11,0),IF(D1449&gt;0,D1449-1,0))</f>
        <v>0</v>
      </c>
      <c r="E1450">
        <f>IF(COUNTIF($D$3:D1450,2)&gt;(Constants!$B$16*(1000/150)),2,0)</f>
        <v>0</v>
      </c>
      <c r="F1450">
        <f t="shared" si="22"/>
        <v>0</v>
      </c>
      <c r="G1450">
        <f>IF(ABS('Signal Verification0'!AT1450-'Signal Verification1'!AT1450)&gt;Constants!$B$17,2,IF(H1450&gt;0,1,0))</f>
        <v>0</v>
      </c>
      <c r="H1450">
        <f>IF(G1449=2,ROUND(Constants!$B$18*(1000/150),0),IF(H1449&gt;0,H1449-1,0))</f>
        <v>0</v>
      </c>
    </row>
    <row r="1451" spans="1:8">
      <c r="A1451">
        <v>1448</v>
      </c>
      <c r="B1451">
        <f>IF(SIGN('Signal Verification0'!AQ1451)=SIGN('Signal Verification1'!AQ1451),IF(COUNTIF(B1444:B1450,2)&gt;0,1,0),2)</f>
        <v>0</v>
      </c>
      <c r="C1451">
        <f>IF(AND(ABS('Signal Verification0'!AG1451)&gt;0,ABS('Signal Verification1'!AG1451)&gt;0),IF('Signal Verification0'!AG1451&gt;'Signal Verification1'!AG1451,IF(ABS('Signal Verification0'!AG1450)-ABS('Signal Verification1'!AG1451)&gt;Constants!$B$14,IF(AND(ABS(MAX('Signal Verification0'!AG1251:AG1451)-'Signal Verification0'!AG1451)&lt;Constants!$B$15,ABS(MIN('Signal Verification0'!AG1251:AG1451)-'Signal Verification0'!AG1451)&lt;Constants!$B$15),2,IF(D1451&gt;0,1,0)),IF(D1451&gt;0,1,0)),IF(ABS('Signal Verification1'!AG1450)-ABS('Signal Verification0'!AG1451)&gt;Constants!$B$14,IF(AND(ABS(MAX('Signal Verification1'!AG1251:AG1451)-'Signal Verification1'!AG1451)&lt;Constants!$B$15,ABS(MIN('Signal Verification1'!AG1251:AG1451)-'Signal Verification1'!AG1451)&lt;Constants!$B$15),2,IF(D1451&gt;0,1,0)),IF(D1451&gt;0,1,0))),IF(D1451&gt;0,1,0))</f>
        <v>0</v>
      </c>
      <c r="D1451">
        <f>IF(C1450=2,ROUND(5*1000/Constants!$B$11,0),IF(D1450&gt;0,D1450-1,0))</f>
        <v>0</v>
      </c>
      <c r="E1451">
        <f>IF(COUNTIF($D$3:D1451,2)&gt;(Constants!$B$16*(1000/150)),2,0)</f>
        <v>0</v>
      </c>
      <c r="F1451">
        <f t="shared" si="22"/>
        <v>0</v>
      </c>
      <c r="G1451">
        <f>IF(ABS('Signal Verification0'!AT1451-'Signal Verification1'!AT1451)&gt;Constants!$B$17,2,IF(H1451&gt;0,1,0))</f>
        <v>0</v>
      </c>
      <c r="H1451">
        <f>IF(G1450=2,ROUND(Constants!$B$18*(1000/150),0),IF(H1450&gt;0,H1450-1,0))</f>
        <v>0</v>
      </c>
    </row>
    <row r="1452" spans="1:8">
      <c r="A1452">
        <v>1449</v>
      </c>
      <c r="B1452">
        <f>IF(SIGN('Signal Verification0'!AQ1452)=SIGN('Signal Verification1'!AQ1452),IF(COUNTIF(B1445:B1451,2)&gt;0,1,0),2)</f>
        <v>0</v>
      </c>
      <c r="C1452">
        <f>IF(AND(ABS('Signal Verification0'!AG1452)&gt;0,ABS('Signal Verification1'!AG1452)&gt;0),IF('Signal Verification0'!AG1452&gt;'Signal Verification1'!AG1452,IF(ABS('Signal Verification0'!AG1451)-ABS('Signal Verification1'!AG1452)&gt;Constants!$B$14,IF(AND(ABS(MAX('Signal Verification0'!AG1252:AG1452)-'Signal Verification0'!AG1452)&lt;Constants!$B$15,ABS(MIN('Signal Verification0'!AG1252:AG1452)-'Signal Verification0'!AG1452)&lt;Constants!$B$15),2,IF(D1452&gt;0,1,0)),IF(D1452&gt;0,1,0)),IF(ABS('Signal Verification1'!AG1451)-ABS('Signal Verification0'!AG1452)&gt;Constants!$B$14,IF(AND(ABS(MAX('Signal Verification1'!AG1252:AG1452)-'Signal Verification1'!AG1452)&lt;Constants!$B$15,ABS(MIN('Signal Verification1'!AG1252:AG1452)-'Signal Verification1'!AG1452)&lt;Constants!$B$15),2,IF(D1452&gt;0,1,0)),IF(D1452&gt;0,1,0))),IF(D1452&gt;0,1,0))</f>
        <v>0</v>
      </c>
      <c r="D1452">
        <f>IF(C1451=2,ROUND(5*1000/Constants!$B$11,0),IF(D1451&gt;0,D1451-1,0))</f>
        <v>0</v>
      </c>
      <c r="E1452">
        <f>IF(COUNTIF($D$3:D1452,2)&gt;(Constants!$B$16*(1000/150)),2,0)</f>
        <v>0</v>
      </c>
      <c r="F1452">
        <f t="shared" si="22"/>
        <v>0</v>
      </c>
      <c r="G1452">
        <f>IF(ABS('Signal Verification0'!AT1452-'Signal Verification1'!AT1452)&gt;Constants!$B$17,2,IF(H1452&gt;0,1,0))</f>
        <v>0</v>
      </c>
      <c r="H1452">
        <f>IF(G1451=2,ROUND(Constants!$B$18*(1000/150),0),IF(H1451&gt;0,H1451-1,0))</f>
        <v>0</v>
      </c>
    </row>
    <row r="1453" spans="1:8">
      <c r="A1453">
        <v>1450</v>
      </c>
      <c r="B1453">
        <f>IF(SIGN('Signal Verification0'!AQ1453)=SIGN('Signal Verification1'!AQ1453),IF(COUNTIF(B1446:B1452,2)&gt;0,1,0),2)</f>
        <v>0</v>
      </c>
      <c r="C1453">
        <f>IF(AND(ABS('Signal Verification0'!AG1453)&gt;0,ABS('Signal Verification1'!AG1453)&gt;0),IF('Signal Verification0'!AG1453&gt;'Signal Verification1'!AG1453,IF(ABS('Signal Verification0'!AG1452)-ABS('Signal Verification1'!AG1453)&gt;Constants!$B$14,IF(AND(ABS(MAX('Signal Verification0'!AG1253:AG1453)-'Signal Verification0'!AG1453)&lt;Constants!$B$15,ABS(MIN('Signal Verification0'!AG1253:AG1453)-'Signal Verification0'!AG1453)&lt;Constants!$B$15),2,IF(D1453&gt;0,1,0)),IF(D1453&gt;0,1,0)),IF(ABS('Signal Verification1'!AG1452)-ABS('Signal Verification0'!AG1453)&gt;Constants!$B$14,IF(AND(ABS(MAX('Signal Verification1'!AG1253:AG1453)-'Signal Verification1'!AG1453)&lt;Constants!$B$15,ABS(MIN('Signal Verification1'!AG1253:AG1453)-'Signal Verification1'!AG1453)&lt;Constants!$B$15),2,IF(D1453&gt;0,1,0)),IF(D1453&gt;0,1,0))),IF(D1453&gt;0,1,0))</f>
        <v>0</v>
      </c>
      <c r="D1453">
        <f>IF(C1452=2,ROUND(5*1000/Constants!$B$11,0),IF(D1452&gt;0,D1452-1,0))</f>
        <v>0</v>
      </c>
      <c r="E1453">
        <f>IF(COUNTIF($D$3:D1453,2)&gt;(Constants!$B$16*(1000/150)),2,0)</f>
        <v>0</v>
      </c>
      <c r="F1453">
        <f t="shared" si="22"/>
        <v>0</v>
      </c>
      <c r="G1453">
        <f>IF(ABS('Signal Verification0'!AT1453-'Signal Verification1'!AT1453)&gt;Constants!$B$17,2,IF(H1453&gt;0,1,0))</f>
        <v>0</v>
      </c>
      <c r="H1453">
        <f>IF(G1452=2,ROUND(Constants!$B$18*(1000/150),0),IF(H1452&gt;0,H1452-1,0))</f>
        <v>0</v>
      </c>
    </row>
    <row r="1454" spans="1:8">
      <c r="A1454">
        <v>1451</v>
      </c>
      <c r="B1454">
        <f>IF(SIGN('Signal Verification0'!AQ1454)=SIGN('Signal Verification1'!AQ1454),IF(COUNTIF(B1447:B1453,2)&gt;0,1,0),2)</f>
        <v>0</v>
      </c>
      <c r="C1454">
        <f>IF(AND(ABS('Signal Verification0'!AG1454)&gt;0,ABS('Signal Verification1'!AG1454)&gt;0),IF('Signal Verification0'!AG1454&gt;'Signal Verification1'!AG1454,IF(ABS('Signal Verification0'!AG1453)-ABS('Signal Verification1'!AG1454)&gt;Constants!$B$14,IF(AND(ABS(MAX('Signal Verification0'!AG1254:AG1454)-'Signal Verification0'!AG1454)&lt;Constants!$B$15,ABS(MIN('Signal Verification0'!AG1254:AG1454)-'Signal Verification0'!AG1454)&lt;Constants!$B$15),2,IF(D1454&gt;0,1,0)),IF(D1454&gt;0,1,0)),IF(ABS('Signal Verification1'!AG1453)-ABS('Signal Verification0'!AG1454)&gt;Constants!$B$14,IF(AND(ABS(MAX('Signal Verification1'!AG1254:AG1454)-'Signal Verification1'!AG1454)&lt;Constants!$B$15,ABS(MIN('Signal Verification1'!AG1254:AG1454)-'Signal Verification1'!AG1454)&lt;Constants!$B$15),2,IF(D1454&gt;0,1,0)),IF(D1454&gt;0,1,0))),IF(D1454&gt;0,1,0))</f>
        <v>0</v>
      </c>
      <c r="D1454">
        <f>IF(C1453=2,ROUND(5*1000/Constants!$B$11,0),IF(D1453&gt;0,D1453-1,0))</f>
        <v>0</v>
      </c>
      <c r="E1454">
        <f>IF(COUNTIF($D$3:D1454,2)&gt;(Constants!$B$16*(1000/150)),2,0)</f>
        <v>0</v>
      </c>
      <c r="F1454">
        <f t="shared" si="22"/>
        <v>0</v>
      </c>
      <c r="G1454">
        <f>IF(ABS('Signal Verification0'!AT1454-'Signal Verification1'!AT1454)&gt;Constants!$B$17,2,IF(H1454&gt;0,1,0))</f>
        <v>0</v>
      </c>
      <c r="H1454">
        <f>IF(G1453=2,ROUND(Constants!$B$18*(1000/150),0),IF(H1453&gt;0,H1453-1,0))</f>
        <v>0</v>
      </c>
    </row>
    <row r="1455" spans="1:8">
      <c r="A1455">
        <v>1452</v>
      </c>
      <c r="B1455">
        <f>IF(SIGN('Signal Verification0'!AQ1455)=SIGN('Signal Verification1'!AQ1455),IF(COUNTIF(B1448:B1454,2)&gt;0,1,0),2)</f>
        <v>0</v>
      </c>
      <c r="C1455">
        <f>IF(AND(ABS('Signal Verification0'!AG1455)&gt;0,ABS('Signal Verification1'!AG1455)&gt;0),IF('Signal Verification0'!AG1455&gt;'Signal Verification1'!AG1455,IF(ABS('Signal Verification0'!AG1454)-ABS('Signal Verification1'!AG1455)&gt;Constants!$B$14,IF(AND(ABS(MAX('Signal Verification0'!AG1255:AG1455)-'Signal Verification0'!AG1455)&lt;Constants!$B$15,ABS(MIN('Signal Verification0'!AG1255:AG1455)-'Signal Verification0'!AG1455)&lt;Constants!$B$15),2,IF(D1455&gt;0,1,0)),IF(D1455&gt;0,1,0)),IF(ABS('Signal Verification1'!AG1454)-ABS('Signal Verification0'!AG1455)&gt;Constants!$B$14,IF(AND(ABS(MAX('Signal Verification1'!AG1255:AG1455)-'Signal Verification1'!AG1455)&lt;Constants!$B$15,ABS(MIN('Signal Verification1'!AG1255:AG1455)-'Signal Verification1'!AG1455)&lt;Constants!$B$15),2,IF(D1455&gt;0,1,0)),IF(D1455&gt;0,1,0))),IF(D1455&gt;0,1,0))</f>
        <v>0</v>
      </c>
      <c r="D1455">
        <f>IF(C1454=2,ROUND(5*1000/Constants!$B$11,0),IF(D1454&gt;0,D1454-1,0))</f>
        <v>0</v>
      </c>
      <c r="E1455">
        <f>IF(COUNTIF($D$3:D1455,2)&gt;(Constants!$B$16*(1000/150)),2,0)</f>
        <v>0</v>
      </c>
      <c r="F1455">
        <f t="shared" si="22"/>
        <v>0</v>
      </c>
      <c r="G1455">
        <f>IF(ABS('Signal Verification0'!AT1455-'Signal Verification1'!AT1455)&gt;Constants!$B$17,2,IF(H1455&gt;0,1,0))</f>
        <v>0</v>
      </c>
      <c r="H1455">
        <f>IF(G1454=2,ROUND(Constants!$B$18*(1000/150),0),IF(H1454&gt;0,H1454-1,0))</f>
        <v>0</v>
      </c>
    </row>
    <row r="1456" spans="1:8">
      <c r="A1456">
        <v>1453</v>
      </c>
      <c r="B1456">
        <f>IF(SIGN('Signal Verification0'!AQ1456)=SIGN('Signal Verification1'!AQ1456),IF(COUNTIF(B1449:B1455,2)&gt;0,1,0),2)</f>
        <v>0</v>
      </c>
      <c r="C1456">
        <f>IF(AND(ABS('Signal Verification0'!AG1456)&gt;0,ABS('Signal Verification1'!AG1456)&gt;0),IF('Signal Verification0'!AG1456&gt;'Signal Verification1'!AG1456,IF(ABS('Signal Verification0'!AG1455)-ABS('Signal Verification1'!AG1456)&gt;Constants!$B$14,IF(AND(ABS(MAX('Signal Verification0'!AG1256:AG1456)-'Signal Verification0'!AG1456)&lt;Constants!$B$15,ABS(MIN('Signal Verification0'!AG1256:AG1456)-'Signal Verification0'!AG1456)&lt;Constants!$B$15),2,IF(D1456&gt;0,1,0)),IF(D1456&gt;0,1,0)),IF(ABS('Signal Verification1'!AG1455)-ABS('Signal Verification0'!AG1456)&gt;Constants!$B$14,IF(AND(ABS(MAX('Signal Verification1'!AG1256:AG1456)-'Signal Verification1'!AG1456)&lt;Constants!$B$15,ABS(MIN('Signal Verification1'!AG1256:AG1456)-'Signal Verification1'!AG1456)&lt;Constants!$B$15),2,IF(D1456&gt;0,1,0)),IF(D1456&gt;0,1,0))),IF(D1456&gt;0,1,0))</f>
        <v>0</v>
      </c>
      <c r="D1456">
        <f>IF(C1455=2,ROUND(5*1000/Constants!$B$11,0),IF(D1455&gt;0,D1455-1,0))</f>
        <v>0</v>
      </c>
      <c r="E1456">
        <f>IF(COUNTIF($D$3:D1456,2)&gt;(Constants!$B$16*(1000/150)),2,0)</f>
        <v>0</v>
      </c>
      <c r="F1456">
        <f t="shared" si="22"/>
        <v>0</v>
      </c>
      <c r="G1456">
        <f>IF(ABS('Signal Verification0'!AT1456-'Signal Verification1'!AT1456)&gt;Constants!$B$17,2,IF(H1456&gt;0,1,0))</f>
        <v>0</v>
      </c>
      <c r="H1456">
        <f>IF(G1455=2,ROUND(Constants!$B$18*(1000/150),0),IF(H1455&gt;0,H1455-1,0))</f>
        <v>0</v>
      </c>
    </row>
    <row r="1457" spans="1:8">
      <c r="A1457">
        <v>1454</v>
      </c>
      <c r="B1457">
        <f>IF(SIGN('Signal Verification0'!AQ1457)=SIGN('Signal Verification1'!AQ1457),IF(COUNTIF(B1450:B1456,2)&gt;0,1,0),2)</f>
        <v>0</v>
      </c>
      <c r="C1457">
        <f>IF(AND(ABS('Signal Verification0'!AG1457)&gt;0,ABS('Signal Verification1'!AG1457)&gt;0),IF('Signal Verification0'!AG1457&gt;'Signal Verification1'!AG1457,IF(ABS('Signal Verification0'!AG1456)-ABS('Signal Verification1'!AG1457)&gt;Constants!$B$14,IF(AND(ABS(MAX('Signal Verification0'!AG1257:AG1457)-'Signal Verification0'!AG1457)&lt;Constants!$B$15,ABS(MIN('Signal Verification0'!AG1257:AG1457)-'Signal Verification0'!AG1457)&lt;Constants!$B$15),2,IF(D1457&gt;0,1,0)),IF(D1457&gt;0,1,0)),IF(ABS('Signal Verification1'!AG1456)-ABS('Signal Verification0'!AG1457)&gt;Constants!$B$14,IF(AND(ABS(MAX('Signal Verification1'!AG1257:AG1457)-'Signal Verification1'!AG1457)&lt;Constants!$B$15,ABS(MIN('Signal Verification1'!AG1257:AG1457)-'Signal Verification1'!AG1457)&lt;Constants!$B$15),2,IF(D1457&gt;0,1,0)),IF(D1457&gt;0,1,0))),IF(D1457&gt;0,1,0))</f>
        <v>0</v>
      </c>
      <c r="D1457">
        <f>IF(C1456=2,ROUND(5*1000/Constants!$B$11,0),IF(D1456&gt;0,D1456-1,0))</f>
        <v>0</v>
      </c>
      <c r="E1457">
        <f>IF(COUNTIF($D$3:D1457,2)&gt;(Constants!$B$16*(1000/150)),2,0)</f>
        <v>0</v>
      </c>
      <c r="F1457">
        <f t="shared" si="22"/>
        <v>0</v>
      </c>
      <c r="G1457">
        <f>IF(ABS('Signal Verification0'!AT1457-'Signal Verification1'!AT1457)&gt;Constants!$B$17,2,IF(H1457&gt;0,1,0))</f>
        <v>0</v>
      </c>
      <c r="H1457">
        <f>IF(G1456=2,ROUND(Constants!$B$18*(1000/150),0),IF(H1456&gt;0,H1456-1,0))</f>
        <v>0</v>
      </c>
    </row>
    <row r="1458" spans="1:8">
      <c r="A1458">
        <v>1455</v>
      </c>
      <c r="B1458">
        <f>IF(SIGN('Signal Verification0'!AQ1458)=SIGN('Signal Verification1'!AQ1458),IF(COUNTIF(B1451:B1457,2)&gt;0,1,0),2)</f>
        <v>0</v>
      </c>
      <c r="C1458">
        <f>IF(AND(ABS('Signal Verification0'!AG1458)&gt;0,ABS('Signal Verification1'!AG1458)&gt;0),IF('Signal Verification0'!AG1458&gt;'Signal Verification1'!AG1458,IF(ABS('Signal Verification0'!AG1457)-ABS('Signal Verification1'!AG1458)&gt;Constants!$B$14,IF(AND(ABS(MAX('Signal Verification0'!AG1258:AG1458)-'Signal Verification0'!AG1458)&lt;Constants!$B$15,ABS(MIN('Signal Verification0'!AG1258:AG1458)-'Signal Verification0'!AG1458)&lt;Constants!$B$15),2,IF(D1458&gt;0,1,0)),IF(D1458&gt;0,1,0)),IF(ABS('Signal Verification1'!AG1457)-ABS('Signal Verification0'!AG1458)&gt;Constants!$B$14,IF(AND(ABS(MAX('Signal Verification1'!AG1258:AG1458)-'Signal Verification1'!AG1458)&lt;Constants!$B$15,ABS(MIN('Signal Verification1'!AG1258:AG1458)-'Signal Verification1'!AG1458)&lt;Constants!$B$15),2,IF(D1458&gt;0,1,0)),IF(D1458&gt;0,1,0))),IF(D1458&gt;0,1,0))</f>
        <v>0</v>
      </c>
      <c r="D1458">
        <f>IF(C1457=2,ROUND(5*1000/Constants!$B$11,0),IF(D1457&gt;0,D1457-1,0))</f>
        <v>0</v>
      </c>
      <c r="E1458">
        <f>IF(COUNTIF($D$3:D1458,2)&gt;(Constants!$B$16*(1000/150)),2,0)</f>
        <v>0</v>
      </c>
      <c r="F1458">
        <f t="shared" si="22"/>
        <v>0</v>
      </c>
      <c r="G1458">
        <f>IF(ABS('Signal Verification0'!AT1458-'Signal Verification1'!AT1458)&gt;Constants!$B$17,2,IF(H1458&gt;0,1,0))</f>
        <v>0</v>
      </c>
      <c r="H1458">
        <f>IF(G1457=2,ROUND(Constants!$B$18*(1000/150),0),IF(H1457&gt;0,H1457-1,0))</f>
        <v>0</v>
      </c>
    </row>
    <row r="1459" spans="1:8">
      <c r="A1459">
        <v>1456</v>
      </c>
      <c r="B1459">
        <f>IF(SIGN('Signal Verification0'!AQ1459)=SIGN('Signal Verification1'!AQ1459),IF(COUNTIF(B1452:B1458,2)&gt;0,1,0),2)</f>
        <v>0</v>
      </c>
      <c r="C1459">
        <f>IF(AND(ABS('Signal Verification0'!AG1459)&gt;0,ABS('Signal Verification1'!AG1459)&gt;0),IF('Signal Verification0'!AG1459&gt;'Signal Verification1'!AG1459,IF(ABS('Signal Verification0'!AG1458)-ABS('Signal Verification1'!AG1459)&gt;Constants!$B$14,IF(AND(ABS(MAX('Signal Verification0'!AG1259:AG1459)-'Signal Verification0'!AG1459)&lt;Constants!$B$15,ABS(MIN('Signal Verification0'!AG1259:AG1459)-'Signal Verification0'!AG1459)&lt;Constants!$B$15),2,IF(D1459&gt;0,1,0)),IF(D1459&gt;0,1,0)),IF(ABS('Signal Verification1'!AG1458)-ABS('Signal Verification0'!AG1459)&gt;Constants!$B$14,IF(AND(ABS(MAX('Signal Verification1'!AG1259:AG1459)-'Signal Verification1'!AG1459)&lt;Constants!$B$15,ABS(MIN('Signal Verification1'!AG1259:AG1459)-'Signal Verification1'!AG1459)&lt;Constants!$B$15),2,IF(D1459&gt;0,1,0)),IF(D1459&gt;0,1,0))),IF(D1459&gt;0,1,0))</f>
        <v>0</v>
      </c>
      <c r="D1459">
        <f>IF(C1458=2,ROUND(5*1000/Constants!$B$11,0),IF(D1458&gt;0,D1458-1,0))</f>
        <v>0</v>
      </c>
      <c r="E1459">
        <f>IF(COUNTIF($D$3:D1459,2)&gt;(Constants!$B$16*(1000/150)),2,0)</f>
        <v>0</v>
      </c>
      <c r="F1459">
        <f t="shared" si="22"/>
        <v>0</v>
      </c>
      <c r="G1459">
        <f>IF(ABS('Signal Verification0'!AT1459-'Signal Verification1'!AT1459)&gt;Constants!$B$17,2,IF(H1459&gt;0,1,0))</f>
        <v>0</v>
      </c>
      <c r="H1459">
        <f>IF(G1458=2,ROUND(Constants!$B$18*(1000/150),0),IF(H1458&gt;0,H1458-1,0))</f>
        <v>0</v>
      </c>
    </row>
    <row r="1460" spans="1:8">
      <c r="A1460">
        <v>1457</v>
      </c>
      <c r="B1460">
        <f>IF(SIGN('Signal Verification0'!AQ1460)=SIGN('Signal Verification1'!AQ1460),IF(COUNTIF(B1453:B1459,2)&gt;0,1,0),2)</f>
        <v>0</v>
      </c>
      <c r="C1460">
        <f>IF(AND(ABS('Signal Verification0'!AG1460)&gt;0,ABS('Signal Verification1'!AG1460)&gt;0),IF('Signal Verification0'!AG1460&gt;'Signal Verification1'!AG1460,IF(ABS('Signal Verification0'!AG1459)-ABS('Signal Verification1'!AG1460)&gt;Constants!$B$14,IF(AND(ABS(MAX('Signal Verification0'!AG1260:AG1460)-'Signal Verification0'!AG1460)&lt;Constants!$B$15,ABS(MIN('Signal Verification0'!AG1260:AG1460)-'Signal Verification0'!AG1460)&lt;Constants!$B$15),2,IF(D1460&gt;0,1,0)),IF(D1460&gt;0,1,0)),IF(ABS('Signal Verification1'!AG1459)-ABS('Signal Verification0'!AG1460)&gt;Constants!$B$14,IF(AND(ABS(MAX('Signal Verification1'!AG1260:AG1460)-'Signal Verification1'!AG1460)&lt;Constants!$B$15,ABS(MIN('Signal Verification1'!AG1260:AG1460)-'Signal Verification1'!AG1460)&lt;Constants!$B$15),2,IF(D1460&gt;0,1,0)),IF(D1460&gt;0,1,0))),IF(D1460&gt;0,1,0))</f>
        <v>0</v>
      </c>
      <c r="D1460">
        <f>IF(C1459=2,ROUND(5*1000/Constants!$B$11,0),IF(D1459&gt;0,D1459-1,0))</f>
        <v>0</v>
      </c>
      <c r="E1460">
        <f>IF(COUNTIF($D$3:D1460,2)&gt;(Constants!$B$16*(1000/150)),2,0)</f>
        <v>0</v>
      </c>
      <c r="F1460">
        <f t="shared" si="22"/>
        <v>0</v>
      </c>
      <c r="G1460">
        <f>IF(ABS('Signal Verification0'!AT1460-'Signal Verification1'!AT1460)&gt;Constants!$B$17,2,IF(H1460&gt;0,1,0))</f>
        <v>0</v>
      </c>
      <c r="H1460">
        <f>IF(G1459=2,ROUND(Constants!$B$18*(1000/150),0),IF(H1459&gt;0,H1459-1,0))</f>
        <v>0</v>
      </c>
    </row>
    <row r="1461" spans="1:8">
      <c r="A1461">
        <v>1458</v>
      </c>
      <c r="B1461">
        <f>IF(SIGN('Signal Verification0'!AQ1461)=SIGN('Signal Verification1'!AQ1461),IF(COUNTIF(B1454:B1460,2)&gt;0,1,0),2)</f>
        <v>0</v>
      </c>
      <c r="C1461">
        <f>IF(AND(ABS('Signal Verification0'!AG1461)&gt;0,ABS('Signal Verification1'!AG1461)&gt;0),IF('Signal Verification0'!AG1461&gt;'Signal Verification1'!AG1461,IF(ABS('Signal Verification0'!AG1460)-ABS('Signal Verification1'!AG1461)&gt;Constants!$B$14,IF(AND(ABS(MAX('Signal Verification0'!AG1261:AG1461)-'Signal Verification0'!AG1461)&lt;Constants!$B$15,ABS(MIN('Signal Verification0'!AG1261:AG1461)-'Signal Verification0'!AG1461)&lt;Constants!$B$15),2,IF(D1461&gt;0,1,0)),IF(D1461&gt;0,1,0)),IF(ABS('Signal Verification1'!AG1460)-ABS('Signal Verification0'!AG1461)&gt;Constants!$B$14,IF(AND(ABS(MAX('Signal Verification1'!AG1261:AG1461)-'Signal Verification1'!AG1461)&lt;Constants!$B$15,ABS(MIN('Signal Verification1'!AG1261:AG1461)-'Signal Verification1'!AG1461)&lt;Constants!$B$15),2,IF(D1461&gt;0,1,0)),IF(D1461&gt;0,1,0))),IF(D1461&gt;0,1,0))</f>
        <v>0</v>
      </c>
      <c r="D1461">
        <f>IF(C1460=2,ROUND(5*1000/Constants!$B$11,0),IF(D1460&gt;0,D1460-1,0))</f>
        <v>0</v>
      </c>
      <c r="E1461">
        <f>IF(COUNTIF($D$3:D1461,2)&gt;(Constants!$B$16*(1000/150)),2,0)</f>
        <v>0</v>
      </c>
      <c r="F1461">
        <f t="shared" si="22"/>
        <v>0</v>
      </c>
      <c r="G1461">
        <f>IF(ABS('Signal Verification0'!AT1461-'Signal Verification1'!AT1461)&gt;Constants!$B$17,2,IF(H1461&gt;0,1,0))</f>
        <v>0</v>
      </c>
      <c r="H1461">
        <f>IF(G1460=2,ROUND(Constants!$B$18*(1000/150),0),IF(H1460&gt;0,H1460-1,0))</f>
        <v>0</v>
      </c>
    </row>
    <row r="1462" spans="1:8">
      <c r="A1462">
        <v>1459</v>
      </c>
      <c r="B1462">
        <f>IF(SIGN('Signal Verification0'!AQ1462)=SIGN('Signal Verification1'!AQ1462),IF(COUNTIF(B1455:B1461,2)&gt;0,1,0),2)</f>
        <v>0</v>
      </c>
      <c r="C1462">
        <f>IF(AND(ABS('Signal Verification0'!AG1462)&gt;0,ABS('Signal Verification1'!AG1462)&gt;0),IF('Signal Verification0'!AG1462&gt;'Signal Verification1'!AG1462,IF(ABS('Signal Verification0'!AG1461)-ABS('Signal Verification1'!AG1462)&gt;Constants!$B$14,IF(AND(ABS(MAX('Signal Verification0'!AG1262:AG1462)-'Signal Verification0'!AG1462)&lt;Constants!$B$15,ABS(MIN('Signal Verification0'!AG1262:AG1462)-'Signal Verification0'!AG1462)&lt;Constants!$B$15),2,IF(D1462&gt;0,1,0)),IF(D1462&gt;0,1,0)),IF(ABS('Signal Verification1'!AG1461)-ABS('Signal Verification0'!AG1462)&gt;Constants!$B$14,IF(AND(ABS(MAX('Signal Verification1'!AG1262:AG1462)-'Signal Verification1'!AG1462)&lt;Constants!$B$15,ABS(MIN('Signal Verification1'!AG1262:AG1462)-'Signal Verification1'!AG1462)&lt;Constants!$B$15),2,IF(D1462&gt;0,1,0)),IF(D1462&gt;0,1,0))),IF(D1462&gt;0,1,0))</f>
        <v>0</v>
      </c>
      <c r="D1462">
        <f>IF(C1461=2,ROUND(5*1000/Constants!$B$11,0),IF(D1461&gt;0,D1461-1,0))</f>
        <v>0</v>
      </c>
      <c r="E1462">
        <f>IF(COUNTIF($D$3:D1462,2)&gt;(Constants!$B$16*(1000/150)),2,0)</f>
        <v>0</v>
      </c>
      <c r="F1462">
        <f t="shared" si="22"/>
        <v>0</v>
      </c>
      <c r="G1462">
        <f>IF(ABS('Signal Verification0'!AT1462-'Signal Verification1'!AT1462)&gt;Constants!$B$17,2,IF(H1462&gt;0,1,0))</f>
        <v>0</v>
      </c>
      <c r="H1462">
        <f>IF(G1461=2,ROUND(Constants!$B$18*(1000/150),0),IF(H1461&gt;0,H1461-1,0))</f>
        <v>0</v>
      </c>
    </row>
    <row r="1463" spans="1:8">
      <c r="A1463">
        <v>1460</v>
      </c>
      <c r="B1463">
        <f>IF(SIGN('Signal Verification0'!AQ1463)=SIGN('Signal Verification1'!AQ1463),IF(COUNTIF(B1456:B1462,2)&gt;0,1,0),2)</f>
        <v>0</v>
      </c>
      <c r="C1463">
        <f>IF(AND(ABS('Signal Verification0'!AG1463)&gt;0,ABS('Signal Verification1'!AG1463)&gt;0),IF('Signal Verification0'!AG1463&gt;'Signal Verification1'!AG1463,IF(ABS('Signal Verification0'!AG1462)-ABS('Signal Verification1'!AG1463)&gt;Constants!$B$14,IF(AND(ABS(MAX('Signal Verification0'!AG1263:AG1463)-'Signal Verification0'!AG1463)&lt;Constants!$B$15,ABS(MIN('Signal Verification0'!AG1263:AG1463)-'Signal Verification0'!AG1463)&lt;Constants!$B$15),2,IF(D1463&gt;0,1,0)),IF(D1463&gt;0,1,0)),IF(ABS('Signal Verification1'!AG1462)-ABS('Signal Verification0'!AG1463)&gt;Constants!$B$14,IF(AND(ABS(MAX('Signal Verification1'!AG1263:AG1463)-'Signal Verification1'!AG1463)&lt;Constants!$B$15,ABS(MIN('Signal Verification1'!AG1263:AG1463)-'Signal Verification1'!AG1463)&lt;Constants!$B$15),2,IF(D1463&gt;0,1,0)),IF(D1463&gt;0,1,0))),IF(D1463&gt;0,1,0))</f>
        <v>0</v>
      </c>
      <c r="D1463">
        <f>IF(C1462=2,ROUND(5*1000/Constants!$B$11,0),IF(D1462&gt;0,D1462-1,0))</f>
        <v>0</v>
      </c>
      <c r="E1463">
        <f>IF(COUNTIF($D$3:D1463,2)&gt;(Constants!$B$16*(1000/150)),2,0)</f>
        <v>0</v>
      </c>
      <c r="F1463">
        <f t="shared" si="22"/>
        <v>0</v>
      </c>
      <c r="G1463">
        <f>IF(ABS('Signal Verification0'!AT1463-'Signal Verification1'!AT1463)&gt;Constants!$B$17,2,IF(H1463&gt;0,1,0))</f>
        <v>0</v>
      </c>
      <c r="H1463">
        <f>IF(G1462=2,ROUND(Constants!$B$18*(1000/150),0),IF(H1462&gt;0,H1462-1,0))</f>
        <v>0</v>
      </c>
    </row>
    <row r="1464" spans="1:8">
      <c r="A1464">
        <v>1461</v>
      </c>
      <c r="B1464">
        <f>IF(SIGN('Signal Verification0'!AQ1464)=SIGN('Signal Verification1'!AQ1464),IF(COUNTIF(B1457:B1463,2)&gt;0,1,0),2)</f>
        <v>0</v>
      </c>
      <c r="C1464">
        <f>IF(AND(ABS('Signal Verification0'!AG1464)&gt;0,ABS('Signal Verification1'!AG1464)&gt;0),IF('Signal Verification0'!AG1464&gt;'Signal Verification1'!AG1464,IF(ABS('Signal Verification0'!AG1463)-ABS('Signal Verification1'!AG1464)&gt;Constants!$B$14,IF(AND(ABS(MAX('Signal Verification0'!AG1264:AG1464)-'Signal Verification0'!AG1464)&lt;Constants!$B$15,ABS(MIN('Signal Verification0'!AG1264:AG1464)-'Signal Verification0'!AG1464)&lt;Constants!$B$15),2,IF(D1464&gt;0,1,0)),IF(D1464&gt;0,1,0)),IF(ABS('Signal Verification1'!AG1463)-ABS('Signal Verification0'!AG1464)&gt;Constants!$B$14,IF(AND(ABS(MAX('Signal Verification1'!AG1264:AG1464)-'Signal Verification1'!AG1464)&lt;Constants!$B$15,ABS(MIN('Signal Verification1'!AG1264:AG1464)-'Signal Verification1'!AG1464)&lt;Constants!$B$15),2,IF(D1464&gt;0,1,0)),IF(D1464&gt;0,1,0))),IF(D1464&gt;0,1,0))</f>
        <v>0</v>
      </c>
      <c r="D1464">
        <f>IF(C1463=2,ROUND(5*1000/Constants!$B$11,0),IF(D1463&gt;0,D1463-1,0))</f>
        <v>0</v>
      </c>
      <c r="E1464">
        <f>IF(COUNTIF($D$3:D1464,2)&gt;(Constants!$B$16*(1000/150)),2,0)</f>
        <v>0</v>
      </c>
      <c r="F1464">
        <f t="shared" si="22"/>
        <v>0</v>
      </c>
      <c r="G1464">
        <f>IF(ABS('Signal Verification0'!AT1464-'Signal Verification1'!AT1464)&gt;Constants!$B$17,2,IF(H1464&gt;0,1,0))</f>
        <v>0</v>
      </c>
      <c r="H1464">
        <f>IF(G1463=2,ROUND(Constants!$B$18*(1000/150),0),IF(H1463&gt;0,H1463-1,0))</f>
        <v>0</v>
      </c>
    </row>
    <row r="1465" spans="1:8">
      <c r="A1465">
        <v>1462</v>
      </c>
      <c r="B1465">
        <f>IF(SIGN('Signal Verification0'!AQ1465)=SIGN('Signal Verification1'!AQ1465),IF(COUNTIF(B1458:B1464,2)&gt;0,1,0),2)</f>
        <v>0</v>
      </c>
      <c r="C1465">
        <f>IF(AND(ABS('Signal Verification0'!AG1465)&gt;0,ABS('Signal Verification1'!AG1465)&gt;0),IF('Signal Verification0'!AG1465&gt;'Signal Verification1'!AG1465,IF(ABS('Signal Verification0'!AG1464)-ABS('Signal Verification1'!AG1465)&gt;Constants!$B$14,IF(AND(ABS(MAX('Signal Verification0'!AG1265:AG1465)-'Signal Verification0'!AG1465)&lt;Constants!$B$15,ABS(MIN('Signal Verification0'!AG1265:AG1465)-'Signal Verification0'!AG1465)&lt;Constants!$B$15),2,IF(D1465&gt;0,1,0)),IF(D1465&gt;0,1,0)),IF(ABS('Signal Verification1'!AG1464)-ABS('Signal Verification0'!AG1465)&gt;Constants!$B$14,IF(AND(ABS(MAX('Signal Verification1'!AG1265:AG1465)-'Signal Verification1'!AG1465)&lt;Constants!$B$15,ABS(MIN('Signal Verification1'!AG1265:AG1465)-'Signal Verification1'!AG1465)&lt;Constants!$B$15),2,IF(D1465&gt;0,1,0)),IF(D1465&gt;0,1,0))),IF(D1465&gt;0,1,0))</f>
        <v>0</v>
      </c>
      <c r="D1465">
        <f>IF(C1464=2,ROUND(5*1000/Constants!$B$11,0),IF(D1464&gt;0,D1464-1,0))</f>
        <v>0</v>
      </c>
      <c r="E1465">
        <f>IF(COUNTIF($D$3:D1465,2)&gt;(Constants!$B$16*(1000/150)),2,0)</f>
        <v>0</v>
      </c>
      <c r="F1465">
        <f t="shared" si="22"/>
        <v>0</v>
      </c>
      <c r="G1465">
        <f>IF(ABS('Signal Verification0'!AT1465-'Signal Verification1'!AT1465)&gt;Constants!$B$17,2,IF(H1465&gt;0,1,0))</f>
        <v>0</v>
      </c>
      <c r="H1465">
        <f>IF(G1464=2,ROUND(Constants!$B$18*(1000/150),0),IF(H1464&gt;0,H1464-1,0))</f>
        <v>0</v>
      </c>
    </row>
    <row r="1466" spans="1:8">
      <c r="A1466">
        <v>1463</v>
      </c>
      <c r="B1466">
        <f>IF(SIGN('Signal Verification0'!AQ1466)=SIGN('Signal Verification1'!AQ1466),IF(COUNTIF(B1459:B1465,2)&gt;0,1,0),2)</f>
        <v>0</v>
      </c>
      <c r="C1466">
        <f>IF(AND(ABS('Signal Verification0'!AG1466)&gt;0,ABS('Signal Verification1'!AG1466)&gt;0),IF('Signal Verification0'!AG1466&gt;'Signal Verification1'!AG1466,IF(ABS('Signal Verification0'!AG1465)-ABS('Signal Verification1'!AG1466)&gt;Constants!$B$14,IF(AND(ABS(MAX('Signal Verification0'!AG1266:AG1466)-'Signal Verification0'!AG1466)&lt;Constants!$B$15,ABS(MIN('Signal Verification0'!AG1266:AG1466)-'Signal Verification0'!AG1466)&lt;Constants!$B$15),2,IF(D1466&gt;0,1,0)),IF(D1466&gt;0,1,0)),IF(ABS('Signal Verification1'!AG1465)-ABS('Signal Verification0'!AG1466)&gt;Constants!$B$14,IF(AND(ABS(MAX('Signal Verification1'!AG1266:AG1466)-'Signal Verification1'!AG1466)&lt;Constants!$B$15,ABS(MIN('Signal Verification1'!AG1266:AG1466)-'Signal Verification1'!AG1466)&lt;Constants!$B$15),2,IF(D1466&gt;0,1,0)),IF(D1466&gt;0,1,0))),IF(D1466&gt;0,1,0))</f>
        <v>0</v>
      </c>
      <c r="D1466">
        <f>IF(C1465=2,ROUND(5*1000/Constants!$B$11,0),IF(D1465&gt;0,D1465-1,0))</f>
        <v>0</v>
      </c>
      <c r="E1466">
        <f>IF(COUNTIF($D$3:D1466,2)&gt;(Constants!$B$16*(1000/150)),2,0)</f>
        <v>0</v>
      </c>
      <c r="F1466">
        <f t="shared" si="22"/>
        <v>0</v>
      </c>
      <c r="G1466">
        <f>IF(ABS('Signal Verification0'!AT1466-'Signal Verification1'!AT1466)&gt;Constants!$B$17,2,IF(H1466&gt;0,1,0))</f>
        <v>0</v>
      </c>
      <c r="H1466">
        <f>IF(G1465=2,ROUND(Constants!$B$18*(1000/150),0),IF(H1465&gt;0,H1465-1,0))</f>
        <v>0</v>
      </c>
    </row>
    <row r="1467" spans="1:8">
      <c r="A1467">
        <v>1464</v>
      </c>
      <c r="B1467">
        <f>IF(SIGN('Signal Verification0'!AQ1467)=SIGN('Signal Verification1'!AQ1467),IF(COUNTIF(B1460:B1466,2)&gt;0,1,0),2)</f>
        <v>0</v>
      </c>
      <c r="C1467">
        <f>IF(AND(ABS('Signal Verification0'!AG1467)&gt;0,ABS('Signal Verification1'!AG1467)&gt;0),IF('Signal Verification0'!AG1467&gt;'Signal Verification1'!AG1467,IF(ABS('Signal Verification0'!AG1466)-ABS('Signal Verification1'!AG1467)&gt;Constants!$B$14,IF(AND(ABS(MAX('Signal Verification0'!AG1267:AG1467)-'Signal Verification0'!AG1467)&lt;Constants!$B$15,ABS(MIN('Signal Verification0'!AG1267:AG1467)-'Signal Verification0'!AG1467)&lt;Constants!$B$15),2,IF(D1467&gt;0,1,0)),IF(D1467&gt;0,1,0)),IF(ABS('Signal Verification1'!AG1466)-ABS('Signal Verification0'!AG1467)&gt;Constants!$B$14,IF(AND(ABS(MAX('Signal Verification1'!AG1267:AG1467)-'Signal Verification1'!AG1467)&lt;Constants!$B$15,ABS(MIN('Signal Verification1'!AG1267:AG1467)-'Signal Verification1'!AG1467)&lt;Constants!$B$15),2,IF(D1467&gt;0,1,0)),IF(D1467&gt;0,1,0))),IF(D1467&gt;0,1,0))</f>
        <v>0</v>
      </c>
      <c r="D1467">
        <f>IF(C1466=2,ROUND(5*1000/Constants!$B$11,0),IF(D1466&gt;0,D1466-1,0))</f>
        <v>0</v>
      </c>
      <c r="E1467">
        <f>IF(COUNTIF($D$3:D1467,2)&gt;(Constants!$B$16*(1000/150)),2,0)</f>
        <v>0</v>
      </c>
      <c r="F1467">
        <f t="shared" si="22"/>
        <v>0</v>
      </c>
      <c r="G1467">
        <f>IF(ABS('Signal Verification0'!AT1467-'Signal Verification1'!AT1467)&gt;Constants!$B$17,2,IF(H1467&gt;0,1,0))</f>
        <v>0</v>
      </c>
      <c r="H1467">
        <f>IF(G1466=2,ROUND(Constants!$B$18*(1000/150),0),IF(H1466&gt;0,H1466-1,0))</f>
        <v>0</v>
      </c>
    </row>
    <row r="1468" spans="1:8">
      <c r="A1468">
        <v>1465</v>
      </c>
      <c r="B1468">
        <f>IF(SIGN('Signal Verification0'!AQ1468)=SIGN('Signal Verification1'!AQ1468),IF(COUNTIF(B1461:B1467,2)&gt;0,1,0),2)</f>
        <v>0</v>
      </c>
      <c r="C1468">
        <f>IF(AND(ABS('Signal Verification0'!AG1468)&gt;0,ABS('Signal Verification1'!AG1468)&gt;0),IF('Signal Verification0'!AG1468&gt;'Signal Verification1'!AG1468,IF(ABS('Signal Verification0'!AG1467)-ABS('Signal Verification1'!AG1468)&gt;Constants!$B$14,IF(AND(ABS(MAX('Signal Verification0'!AG1268:AG1468)-'Signal Verification0'!AG1468)&lt;Constants!$B$15,ABS(MIN('Signal Verification0'!AG1268:AG1468)-'Signal Verification0'!AG1468)&lt;Constants!$B$15),2,IF(D1468&gt;0,1,0)),IF(D1468&gt;0,1,0)),IF(ABS('Signal Verification1'!AG1467)-ABS('Signal Verification0'!AG1468)&gt;Constants!$B$14,IF(AND(ABS(MAX('Signal Verification1'!AG1268:AG1468)-'Signal Verification1'!AG1468)&lt;Constants!$B$15,ABS(MIN('Signal Verification1'!AG1268:AG1468)-'Signal Verification1'!AG1468)&lt;Constants!$B$15),2,IF(D1468&gt;0,1,0)),IF(D1468&gt;0,1,0))),IF(D1468&gt;0,1,0))</f>
        <v>0</v>
      </c>
      <c r="D1468">
        <f>IF(C1467=2,ROUND(5*1000/Constants!$B$11,0),IF(D1467&gt;0,D1467-1,0))</f>
        <v>0</v>
      </c>
      <c r="E1468">
        <f>IF(COUNTIF($D$3:D1468,2)&gt;(Constants!$B$16*(1000/150)),2,0)</f>
        <v>0</v>
      </c>
      <c r="F1468">
        <f t="shared" si="22"/>
        <v>0</v>
      </c>
      <c r="G1468">
        <f>IF(ABS('Signal Verification0'!AT1468-'Signal Verification1'!AT1468)&gt;Constants!$B$17,2,IF(H1468&gt;0,1,0))</f>
        <v>0</v>
      </c>
      <c r="H1468">
        <f>IF(G1467=2,ROUND(Constants!$B$18*(1000/150),0),IF(H1467&gt;0,H1467-1,0))</f>
        <v>0</v>
      </c>
    </row>
    <row r="1469" spans="1:8">
      <c r="A1469">
        <v>1466</v>
      </c>
      <c r="B1469">
        <f>IF(SIGN('Signal Verification0'!AQ1469)=SIGN('Signal Verification1'!AQ1469),IF(COUNTIF(B1462:B1468,2)&gt;0,1,0),2)</f>
        <v>0</v>
      </c>
      <c r="C1469">
        <f>IF(AND(ABS('Signal Verification0'!AG1469)&gt;0,ABS('Signal Verification1'!AG1469)&gt;0),IF('Signal Verification0'!AG1469&gt;'Signal Verification1'!AG1469,IF(ABS('Signal Verification0'!AG1468)-ABS('Signal Verification1'!AG1469)&gt;Constants!$B$14,IF(AND(ABS(MAX('Signal Verification0'!AG1269:AG1469)-'Signal Verification0'!AG1469)&lt;Constants!$B$15,ABS(MIN('Signal Verification0'!AG1269:AG1469)-'Signal Verification0'!AG1469)&lt;Constants!$B$15),2,IF(D1469&gt;0,1,0)),IF(D1469&gt;0,1,0)),IF(ABS('Signal Verification1'!AG1468)-ABS('Signal Verification0'!AG1469)&gt;Constants!$B$14,IF(AND(ABS(MAX('Signal Verification1'!AG1269:AG1469)-'Signal Verification1'!AG1469)&lt;Constants!$B$15,ABS(MIN('Signal Verification1'!AG1269:AG1469)-'Signal Verification1'!AG1469)&lt;Constants!$B$15),2,IF(D1469&gt;0,1,0)),IF(D1469&gt;0,1,0))),IF(D1469&gt;0,1,0))</f>
        <v>0</v>
      </c>
      <c r="D1469">
        <f>IF(C1468=2,ROUND(5*1000/Constants!$B$11,0),IF(D1468&gt;0,D1468-1,0))</f>
        <v>0</v>
      </c>
      <c r="E1469">
        <f>IF(COUNTIF($D$3:D1469,2)&gt;(Constants!$B$16*(1000/150)),2,0)</f>
        <v>0</v>
      </c>
      <c r="F1469">
        <f t="shared" si="22"/>
        <v>0</v>
      </c>
      <c r="G1469">
        <f>IF(ABS('Signal Verification0'!AT1469-'Signal Verification1'!AT1469)&gt;Constants!$B$17,2,IF(H1469&gt;0,1,0))</f>
        <v>0</v>
      </c>
      <c r="H1469">
        <f>IF(G1468=2,ROUND(Constants!$B$18*(1000/150),0),IF(H1468&gt;0,H1468-1,0))</f>
        <v>0</v>
      </c>
    </row>
    <row r="1470" spans="1:8">
      <c r="A1470">
        <v>1467</v>
      </c>
      <c r="B1470">
        <f>IF(SIGN('Signal Verification0'!AQ1470)=SIGN('Signal Verification1'!AQ1470),IF(COUNTIF(B1463:B1469,2)&gt;0,1,0),2)</f>
        <v>0</v>
      </c>
      <c r="C1470">
        <f>IF(AND(ABS('Signal Verification0'!AG1470)&gt;0,ABS('Signal Verification1'!AG1470)&gt;0),IF('Signal Verification0'!AG1470&gt;'Signal Verification1'!AG1470,IF(ABS('Signal Verification0'!AG1469)-ABS('Signal Verification1'!AG1470)&gt;Constants!$B$14,IF(AND(ABS(MAX('Signal Verification0'!AG1270:AG1470)-'Signal Verification0'!AG1470)&lt;Constants!$B$15,ABS(MIN('Signal Verification0'!AG1270:AG1470)-'Signal Verification0'!AG1470)&lt;Constants!$B$15),2,IF(D1470&gt;0,1,0)),IF(D1470&gt;0,1,0)),IF(ABS('Signal Verification1'!AG1469)-ABS('Signal Verification0'!AG1470)&gt;Constants!$B$14,IF(AND(ABS(MAX('Signal Verification1'!AG1270:AG1470)-'Signal Verification1'!AG1470)&lt;Constants!$B$15,ABS(MIN('Signal Verification1'!AG1270:AG1470)-'Signal Verification1'!AG1470)&lt;Constants!$B$15),2,IF(D1470&gt;0,1,0)),IF(D1470&gt;0,1,0))),IF(D1470&gt;0,1,0))</f>
        <v>0</v>
      </c>
      <c r="D1470">
        <f>IF(C1469=2,ROUND(5*1000/Constants!$B$11,0),IF(D1469&gt;0,D1469-1,0))</f>
        <v>0</v>
      </c>
      <c r="E1470">
        <f>IF(COUNTIF($D$3:D1470,2)&gt;(Constants!$B$16*(1000/150)),2,0)</f>
        <v>0</v>
      </c>
      <c r="F1470">
        <f t="shared" si="22"/>
        <v>0</v>
      </c>
      <c r="G1470">
        <f>IF(ABS('Signal Verification0'!AT1470-'Signal Verification1'!AT1470)&gt;Constants!$B$17,2,IF(H1470&gt;0,1,0))</f>
        <v>0</v>
      </c>
      <c r="H1470">
        <f>IF(G1469=2,ROUND(Constants!$B$18*(1000/150),0),IF(H1469&gt;0,H1469-1,0))</f>
        <v>0</v>
      </c>
    </row>
    <row r="1471" spans="1:8">
      <c r="A1471">
        <v>1468</v>
      </c>
      <c r="B1471">
        <f>IF(SIGN('Signal Verification0'!AQ1471)=SIGN('Signal Verification1'!AQ1471),IF(COUNTIF(B1464:B1470,2)&gt;0,1,0),2)</f>
        <v>0</v>
      </c>
      <c r="C1471">
        <f>IF(AND(ABS('Signal Verification0'!AG1471)&gt;0,ABS('Signal Verification1'!AG1471)&gt;0),IF('Signal Verification0'!AG1471&gt;'Signal Verification1'!AG1471,IF(ABS('Signal Verification0'!AG1470)-ABS('Signal Verification1'!AG1471)&gt;Constants!$B$14,IF(AND(ABS(MAX('Signal Verification0'!AG1271:AG1471)-'Signal Verification0'!AG1471)&lt;Constants!$B$15,ABS(MIN('Signal Verification0'!AG1271:AG1471)-'Signal Verification0'!AG1471)&lt;Constants!$B$15),2,IF(D1471&gt;0,1,0)),IF(D1471&gt;0,1,0)),IF(ABS('Signal Verification1'!AG1470)-ABS('Signal Verification0'!AG1471)&gt;Constants!$B$14,IF(AND(ABS(MAX('Signal Verification1'!AG1271:AG1471)-'Signal Verification1'!AG1471)&lt;Constants!$B$15,ABS(MIN('Signal Verification1'!AG1271:AG1471)-'Signal Verification1'!AG1471)&lt;Constants!$B$15),2,IF(D1471&gt;0,1,0)),IF(D1471&gt;0,1,0))),IF(D1471&gt;0,1,0))</f>
        <v>0</v>
      </c>
      <c r="D1471">
        <f>IF(C1470=2,ROUND(5*1000/Constants!$B$11,0),IF(D1470&gt;0,D1470-1,0))</f>
        <v>0</v>
      </c>
      <c r="E1471">
        <f>IF(COUNTIF($D$3:D1471,2)&gt;(Constants!$B$16*(1000/150)),2,0)</f>
        <v>0</v>
      </c>
      <c r="F1471">
        <f t="shared" si="22"/>
        <v>0</v>
      </c>
      <c r="G1471">
        <f>IF(ABS('Signal Verification0'!AT1471-'Signal Verification1'!AT1471)&gt;Constants!$B$17,2,IF(H1471&gt;0,1,0))</f>
        <v>0</v>
      </c>
      <c r="H1471">
        <f>IF(G1470=2,ROUND(Constants!$B$18*(1000/150),0),IF(H1470&gt;0,H1470-1,0))</f>
        <v>0</v>
      </c>
    </row>
    <row r="1472" spans="1:8">
      <c r="A1472">
        <v>1469</v>
      </c>
      <c r="B1472">
        <f>IF(SIGN('Signal Verification0'!AQ1472)=SIGN('Signal Verification1'!AQ1472),IF(COUNTIF(B1465:B1471,2)&gt;0,1,0),2)</f>
        <v>0</v>
      </c>
      <c r="C1472">
        <f>IF(AND(ABS('Signal Verification0'!AG1472)&gt;0,ABS('Signal Verification1'!AG1472)&gt;0),IF('Signal Verification0'!AG1472&gt;'Signal Verification1'!AG1472,IF(ABS('Signal Verification0'!AG1471)-ABS('Signal Verification1'!AG1472)&gt;Constants!$B$14,IF(AND(ABS(MAX('Signal Verification0'!AG1272:AG1472)-'Signal Verification0'!AG1472)&lt;Constants!$B$15,ABS(MIN('Signal Verification0'!AG1272:AG1472)-'Signal Verification0'!AG1472)&lt;Constants!$B$15),2,IF(D1472&gt;0,1,0)),IF(D1472&gt;0,1,0)),IF(ABS('Signal Verification1'!AG1471)-ABS('Signal Verification0'!AG1472)&gt;Constants!$B$14,IF(AND(ABS(MAX('Signal Verification1'!AG1272:AG1472)-'Signal Verification1'!AG1472)&lt;Constants!$B$15,ABS(MIN('Signal Verification1'!AG1272:AG1472)-'Signal Verification1'!AG1472)&lt;Constants!$B$15),2,IF(D1472&gt;0,1,0)),IF(D1472&gt;0,1,0))),IF(D1472&gt;0,1,0))</f>
        <v>0</v>
      </c>
      <c r="D1472">
        <f>IF(C1471=2,ROUND(5*1000/Constants!$B$11,0),IF(D1471&gt;0,D1471-1,0))</f>
        <v>0</v>
      </c>
      <c r="E1472">
        <f>IF(COUNTIF($D$3:D1472,2)&gt;(Constants!$B$16*(1000/150)),2,0)</f>
        <v>0</v>
      </c>
      <c r="F1472">
        <f t="shared" si="22"/>
        <v>0</v>
      </c>
      <c r="G1472">
        <f>IF(ABS('Signal Verification0'!AT1472-'Signal Verification1'!AT1472)&gt;Constants!$B$17,2,IF(H1472&gt;0,1,0))</f>
        <v>0</v>
      </c>
      <c r="H1472">
        <f>IF(G1471=2,ROUND(Constants!$B$18*(1000/150),0),IF(H1471&gt;0,H1471-1,0))</f>
        <v>0</v>
      </c>
    </row>
    <row r="1473" spans="1:8">
      <c r="A1473">
        <v>1470</v>
      </c>
      <c r="B1473">
        <f>IF(SIGN('Signal Verification0'!AQ1473)=SIGN('Signal Verification1'!AQ1473),IF(COUNTIF(B1466:B1472,2)&gt;0,1,0),2)</f>
        <v>0</v>
      </c>
      <c r="C1473">
        <f>IF(AND(ABS('Signal Verification0'!AG1473)&gt;0,ABS('Signal Verification1'!AG1473)&gt;0),IF('Signal Verification0'!AG1473&gt;'Signal Verification1'!AG1473,IF(ABS('Signal Verification0'!AG1472)-ABS('Signal Verification1'!AG1473)&gt;Constants!$B$14,IF(AND(ABS(MAX('Signal Verification0'!AG1273:AG1473)-'Signal Verification0'!AG1473)&lt;Constants!$B$15,ABS(MIN('Signal Verification0'!AG1273:AG1473)-'Signal Verification0'!AG1473)&lt;Constants!$B$15),2,IF(D1473&gt;0,1,0)),IF(D1473&gt;0,1,0)),IF(ABS('Signal Verification1'!AG1472)-ABS('Signal Verification0'!AG1473)&gt;Constants!$B$14,IF(AND(ABS(MAX('Signal Verification1'!AG1273:AG1473)-'Signal Verification1'!AG1473)&lt;Constants!$B$15,ABS(MIN('Signal Verification1'!AG1273:AG1473)-'Signal Verification1'!AG1473)&lt;Constants!$B$15),2,IF(D1473&gt;0,1,0)),IF(D1473&gt;0,1,0))),IF(D1473&gt;0,1,0))</f>
        <v>0</v>
      </c>
      <c r="D1473">
        <f>IF(C1472=2,ROUND(5*1000/Constants!$B$11,0),IF(D1472&gt;0,D1472-1,0))</f>
        <v>0</v>
      </c>
      <c r="E1473">
        <f>IF(COUNTIF($D$3:D1473,2)&gt;(Constants!$B$16*(1000/150)),2,0)</f>
        <v>0</v>
      </c>
      <c r="F1473">
        <f t="shared" si="22"/>
        <v>0</v>
      </c>
      <c r="G1473">
        <f>IF(ABS('Signal Verification0'!AT1473-'Signal Verification1'!AT1473)&gt;Constants!$B$17,2,IF(H1473&gt;0,1,0))</f>
        <v>0</v>
      </c>
      <c r="H1473">
        <f>IF(G1472=2,ROUND(Constants!$B$18*(1000/150),0),IF(H1472&gt;0,H1472-1,0))</f>
        <v>0</v>
      </c>
    </row>
    <row r="1474" spans="1:8">
      <c r="A1474">
        <v>1471</v>
      </c>
      <c r="B1474">
        <f>IF(SIGN('Signal Verification0'!AQ1474)=SIGN('Signal Verification1'!AQ1474),IF(COUNTIF(B1467:B1473,2)&gt;0,1,0),2)</f>
        <v>0</v>
      </c>
      <c r="C1474">
        <f>IF(AND(ABS('Signal Verification0'!AG1474)&gt;0,ABS('Signal Verification1'!AG1474)&gt;0),IF('Signal Verification0'!AG1474&gt;'Signal Verification1'!AG1474,IF(ABS('Signal Verification0'!AG1473)-ABS('Signal Verification1'!AG1474)&gt;Constants!$B$14,IF(AND(ABS(MAX('Signal Verification0'!AG1274:AG1474)-'Signal Verification0'!AG1474)&lt;Constants!$B$15,ABS(MIN('Signal Verification0'!AG1274:AG1474)-'Signal Verification0'!AG1474)&lt;Constants!$B$15),2,IF(D1474&gt;0,1,0)),IF(D1474&gt;0,1,0)),IF(ABS('Signal Verification1'!AG1473)-ABS('Signal Verification0'!AG1474)&gt;Constants!$B$14,IF(AND(ABS(MAX('Signal Verification1'!AG1274:AG1474)-'Signal Verification1'!AG1474)&lt;Constants!$B$15,ABS(MIN('Signal Verification1'!AG1274:AG1474)-'Signal Verification1'!AG1474)&lt;Constants!$B$15),2,IF(D1474&gt;0,1,0)),IF(D1474&gt;0,1,0))),IF(D1474&gt;0,1,0))</f>
        <v>0</v>
      </c>
      <c r="D1474">
        <f>IF(C1473=2,ROUND(5*1000/Constants!$B$11,0),IF(D1473&gt;0,D1473-1,0))</f>
        <v>0</v>
      </c>
      <c r="E1474">
        <f>IF(COUNTIF($D$3:D1474,2)&gt;(Constants!$B$16*(1000/150)),2,0)</f>
        <v>0</v>
      </c>
      <c r="F1474">
        <f t="shared" si="22"/>
        <v>0</v>
      </c>
      <c r="G1474">
        <f>IF(ABS('Signal Verification0'!AT1474-'Signal Verification1'!AT1474)&gt;Constants!$B$17,2,IF(H1474&gt;0,1,0))</f>
        <v>0</v>
      </c>
      <c r="H1474">
        <f>IF(G1473=2,ROUND(Constants!$B$18*(1000/150),0),IF(H1473&gt;0,H1473-1,0))</f>
        <v>0</v>
      </c>
    </row>
    <row r="1475" spans="1:8">
      <c r="A1475">
        <v>1472</v>
      </c>
      <c r="B1475">
        <f>IF(SIGN('Signal Verification0'!AQ1475)=SIGN('Signal Verification1'!AQ1475),IF(COUNTIF(B1468:B1474,2)&gt;0,1,0),2)</f>
        <v>0</v>
      </c>
      <c r="C1475">
        <f>IF(AND(ABS('Signal Verification0'!AG1475)&gt;0,ABS('Signal Verification1'!AG1475)&gt;0),IF('Signal Verification0'!AG1475&gt;'Signal Verification1'!AG1475,IF(ABS('Signal Verification0'!AG1474)-ABS('Signal Verification1'!AG1475)&gt;Constants!$B$14,IF(AND(ABS(MAX('Signal Verification0'!AG1275:AG1475)-'Signal Verification0'!AG1475)&lt;Constants!$B$15,ABS(MIN('Signal Verification0'!AG1275:AG1475)-'Signal Verification0'!AG1475)&lt;Constants!$B$15),2,IF(D1475&gt;0,1,0)),IF(D1475&gt;0,1,0)),IF(ABS('Signal Verification1'!AG1474)-ABS('Signal Verification0'!AG1475)&gt;Constants!$B$14,IF(AND(ABS(MAX('Signal Verification1'!AG1275:AG1475)-'Signal Verification1'!AG1475)&lt;Constants!$B$15,ABS(MIN('Signal Verification1'!AG1275:AG1475)-'Signal Verification1'!AG1475)&lt;Constants!$B$15),2,IF(D1475&gt;0,1,0)),IF(D1475&gt;0,1,0))),IF(D1475&gt;0,1,0))</f>
        <v>0</v>
      </c>
      <c r="D1475">
        <f>IF(C1474=2,ROUND(5*1000/Constants!$B$11,0),IF(D1474&gt;0,D1474-1,0))</f>
        <v>0</v>
      </c>
      <c r="E1475">
        <f>IF(COUNTIF($D$3:D1475,2)&gt;(Constants!$B$16*(1000/150)),2,0)</f>
        <v>0</v>
      </c>
      <c r="F1475">
        <f t="shared" si="22"/>
        <v>0</v>
      </c>
      <c r="G1475">
        <f>IF(ABS('Signal Verification0'!AT1475-'Signal Verification1'!AT1475)&gt;Constants!$B$17,2,IF(H1475&gt;0,1,0))</f>
        <v>0</v>
      </c>
      <c r="H1475">
        <f>IF(G1474=2,ROUND(Constants!$B$18*(1000/150),0),IF(H1474&gt;0,H1474-1,0))</f>
        <v>0</v>
      </c>
    </row>
    <row r="1476" spans="1:8">
      <c r="A1476">
        <v>1473</v>
      </c>
      <c r="B1476">
        <f>IF(SIGN('Signal Verification0'!AQ1476)=SIGN('Signal Verification1'!AQ1476),IF(COUNTIF(B1469:B1475,2)&gt;0,1,0),2)</f>
        <v>0</v>
      </c>
      <c r="C1476">
        <f>IF(AND(ABS('Signal Verification0'!AG1476)&gt;0,ABS('Signal Verification1'!AG1476)&gt;0),IF('Signal Verification0'!AG1476&gt;'Signal Verification1'!AG1476,IF(ABS('Signal Verification0'!AG1475)-ABS('Signal Verification1'!AG1476)&gt;Constants!$B$14,IF(AND(ABS(MAX('Signal Verification0'!AG1276:AG1476)-'Signal Verification0'!AG1476)&lt;Constants!$B$15,ABS(MIN('Signal Verification0'!AG1276:AG1476)-'Signal Verification0'!AG1476)&lt;Constants!$B$15),2,IF(D1476&gt;0,1,0)),IF(D1476&gt;0,1,0)),IF(ABS('Signal Verification1'!AG1475)-ABS('Signal Verification0'!AG1476)&gt;Constants!$B$14,IF(AND(ABS(MAX('Signal Verification1'!AG1276:AG1476)-'Signal Verification1'!AG1476)&lt;Constants!$B$15,ABS(MIN('Signal Verification1'!AG1276:AG1476)-'Signal Verification1'!AG1476)&lt;Constants!$B$15),2,IF(D1476&gt;0,1,0)),IF(D1476&gt;0,1,0))),IF(D1476&gt;0,1,0))</f>
        <v>0</v>
      </c>
      <c r="D1476">
        <f>IF(C1475=2,ROUND(5*1000/Constants!$B$11,0),IF(D1475&gt;0,D1475-1,0))</f>
        <v>0</v>
      </c>
      <c r="E1476">
        <f>IF(COUNTIF($D$3:D1476,2)&gt;(Constants!$B$16*(1000/150)),2,0)</f>
        <v>0</v>
      </c>
      <c r="F1476">
        <f t="shared" si="22"/>
        <v>0</v>
      </c>
      <c r="G1476">
        <f>IF(ABS('Signal Verification0'!AT1476-'Signal Verification1'!AT1476)&gt;Constants!$B$17,2,IF(H1476&gt;0,1,0))</f>
        <v>0</v>
      </c>
      <c r="H1476">
        <f>IF(G1475=2,ROUND(Constants!$B$18*(1000/150),0),IF(H1475&gt;0,H1475-1,0))</f>
        <v>0</v>
      </c>
    </row>
    <row r="1477" spans="1:8">
      <c r="A1477">
        <v>1474</v>
      </c>
      <c r="B1477">
        <f>IF(SIGN('Signal Verification0'!AQ1477)=SIGN('Signal Verification1'!AQ1477),IF(COUNTIF(B1470:B1476,2)&gt;0,1,0),2)</f>
        <v>0</v>
      </c>
      <c r="C1477">
        <f>IF(AND(ABS('Signal Verification0'!AG1477)&gt;0,ABS('Signal Verification1'!AG1477)&gt;0),IF('Signal Verification0'!AG1477&gt;'Signal Verification1'!AG1477,IF(ABS('Signal Verification0'!AG1476)-ABS('Signal Verification1'!AG1477)&gt;Constants!$B$14,IF(AND(ABS(MAX('Signal Verification0'!AG1277:AG1477)-'Signal Verification0'!AG1477)&lt;Constants!$B$15,ABS(MIN('Signal Verification0'!AG1277:AG1477)-'Signal Verification0'!AG1477)&lt;Constants!$B$15),2,IF(D1477&gt;0,1,0)),IF(D1477&gt;0,1,0)),IF(ABS('Signal Verification1'!AG1476)-ABS('Signal Verification0'!AG1477)&gt;Constants!$B$14,IF(AND(ABS(MAX('Signal Verification1'!AG1277:AG1477)-'Signal Verification1'!AG1477)&lt;Constants!$B$15,ABS(MIN('Signal Verification1'!AG1277:AG1477)-'Signal Verification1'!AG1477)&lt;Constants!$B$15),2,IF(D1477&gt;0,1,0)),IF(D1477&gt;0,1,0))),IF(D1477&gt;0,1,0))</f>
        <v>0</v>
      </c>
      <c r="D1477">
        <f>IF(C1476=2,ROUND(5*1000/Constants!$B$11,0),IF(D1476&gt;0,D1476-1,0))</f>
        <v>0</v>
      </c>
      <c r="E1477">
        <f>IF(COUNTIF($D$3:D1477,2)&gt;(Constants!$B$16*(1000/150)),2,0)</f>
        <v>0</v>
      </c>
      <c r="F1477">
        <f t="shared" ref="F1477:F1540" si="23">IF(OR(F1476=2,E1477=2),2,0)</f>
        <v>0</v>
      </c>
      <c r="G1477">
        <f>IF(ABS('Signal Verification0'!AT1477-'Signal Verification1'!AT1477)&gt;Constants!$B$17,2,IF(H1477&gt;0,1,0))</f>
        <v>0</v>
      </c>
      <c r="H1477">
        <f>IF(G1476=2,ROUND(Constants!$B$18*(1000/150),0),IF(H1476&gt;0,H1476-1,0))</f>
        <v>0</v>
      </c>
    </row>
    <row r="1478" spans="1:8">
      <c r="A1478">
        <v>1475</v>
      </c>
      <c r="B1478">
        <f>IF(SIGN('Signal Verification0'!AQ1478)=SIGN('Signal Verification1'!AQ1478),IF(COUNTIF(B1471:B1477,2)&gt;0,1,0),2)</f>
        <v>0</v>
      </c>
      <c r="C1478">
        <f>IF(AND(ABS('Signal Verification0'!AG1478)&gt;0,ABS('Signal Verification1'!AG1478)&gt;0),IF('Signal Verification0'!AG1478&gt;'Signal Verification1'!AG1478,IF(ABS('Signal Verification0'!AG1477)-ABS('Signal Verification1'!AG1478)&gt;Constants!$B$14,IF(AND(ABS(MAX('Signal Verification0'!AG1278:AG1478)-'Signal Verification0'!AG1478)&lt;Constants!$B$15,ABS(MIN('Signal Verification0'!AG1278:AG1478)-'Signal Verification0'!AG1478)&lt;Constants!$B$15),2,IF(D1478&gt;0,1,0)),IF(D1478&gt;0,1,0)),IF(ABS('Signal Verification1'!AG1477)-ABS('Signal Verification0'!AG1478)&gt;Constants!$B$14,IF(AND(ABS(MAX('Signal Verification1'!AG1278:AG1478)-'Signal Verification1'!AG1478)&lt;Constants!$B$15,ABS(MIN('Signal Verification1'!AG1278:AG1478)-'Signal Verification1'!AG1478)&lt;Constants!$B$15),2,IF(D1478&gt;0,1,0)),IF(D1478&gt;0,1,0))),IF(D1478&gt;0,1,0))</f>
        <v>0</v>
      </c>
      <c r="D1478">
        <f>IF(C1477=2,ROUND(5*1000/Constants!$B$11,0),IF(D1477&gt;0,D1477-1,0))</f>
        <v>0</v>
      </c>
      <c r="E1478">
        <f>IF(COUNTIF($D$3:D1478,2)&gt;(Constants!$B$16*(1000/150)),2,0)</f>
        <v>0</v>
      </c>
      <c r="F1478">
        <f t="shared" si="23"/>
        <v>0</v>
      </c>
      <c r="G1478">
        <f>IF(ABS('Signal Verification0'!AT1478-'Signal Verification1'!AT1478)&gt;Constants!$B$17,2,IF(H1478&gt;0,1,0))</f>
        <v>0</v>
      </c>
      <c r="H1478">
        <f>IF(G1477=2,ROUND(Constants!$B$18*(1000/150),0),IF(H1477&gt;0,H1477-1,0))</f>
        <v>0</v>
      </c>
    </row>
    <row r="1479" spans="1:8">
      <c r="A1479">
        <v>1476</v>
      </c>
      <c r="B1479">
        <f>IF(SIGN('Signal Verification0'!AQ1479)=SIGN('Signal Verification1'!AQ1479),IF(COUNTIF(B1472:B1478,2)&gt;0,1,0),2)</f>
        <v>0</v>
      </c>
      <c r="C1479">
        <f>IF(AND(ABS('Signal Verification0'!AG1479)&gt;0,ABS('Signal Verification1'!AG1479)&gt;0),IF('Signal Verification0'!AG1479&gt;'Signal Verification1'!AG1479,IF(ABS('Signal Verification0'!AG1478)-ABS('Signal Verification1'!AG1479)&gt;Constants!$B$14,IF(AND(ABS(MAX('Signal Verification0'!AG1279:AG1479)-'Signal Verification0'!AG1479)&lt;Constants!$B$15,ABS(MIN('Signal Verification0'!AG1279:AG1479)-'Signal Verification0'!AG1479)&lt;Constants!$B$15),2,IF(D1479&gt;0,1,0)),IF(D1479&gt;0,1,0)),IF(ABS('Signal Verification1'!AG1478)-ABS('Signal Verification0'!AG1479)&gt;Constants!$B$14,IF(AND(ABS(MAX('Signal Verification1'!AG1279:AG1479)-'Signal Verification1'!AG1479)&lt;Constants!$B$15,ABS(MIN('Signal Verification1'!AG1279:AG1479)-'Signal Verification1'!AG1479)&lt;Constants!$B$15),2,IF(D1479&gt;0,1,0)),IF(D1479&gt;0,1,0))),IF(D1479&gt;0,1,0))</f>
        <v>0</v>
      </c>
      <c r="D1479">
        <f>IF(C1478=2,ROUND(5*1000/Constants!$B$11,0),IF(D1478&gt;0,D1478-1,0))</f>
        <v>0</v>
      </c>
      <c r="E1479">
        <f>IF(COUNTIF($D$3:D1479,2)&gt;(Constants!$B$16*(1000/150)),2,0)</f>
        <v>0</v>
      </c>
      <c r="F1479">
        <f t="shared" si="23"/>
        <v>0</v>
      </c>
      <c r="G1479">
        <f>IF(ABS('Signal Verification0'!AT1479-'Signal Verification1'!AT1479)&gt;Constants!$B$17,2,IF(H1479&gt;0,1,0))</f>
        <v>0</v>
      </c>
      <c r="H1479">
        <f>IF(G1478=2,ROUND(Constants!$B$18*(1000/150),0),IF(H1478&gt;0,H1478-1,0))</f>
        <v>0</v>
      </c>
    </row>
    <row r="1480" spans="1:8">
      <c r="A1480">
        <v>1477</v>
      </c>
      <c r="B1480">
        <f>IF(SIGN('Signal Verification0'!AQ1480)=SIGN('Signal Verification1'!AQ1480),IF(COUNTIF(B1473:B1479,2)&gt;0,1,0),2)</f>
        <v>0</v>
      </c>
      <c r="C1480">
        <f>IF(AND(ABS('Signal Verification0'!AG1480)&gt;0,ABS('Signal Verification1'!AG1480)&gt;0),IF('Signal Verification0'!AG1480&gt;'Signal Verification1'!AG1480,IF(ABS('Signal Verification0'!AG1479)-ABS('Signal Verification1'!AG1480)&gt;Constants!$B$14,IF(AND(ABS(MAX('Signal Verification0'!AG1280:AG1480)-'Signal Verification0'!AG1480)&lt;Constants!$B$15,ABS(MIN('Signal Verification0'!AG1280:AG1480)-'Signal Verification0'!AG1480)&lt;Constants!$B$15),2,IF(D1480&gt;0,1,0)),IF(D1480&gt;0,1,0)),IF(ABS('Signal Verification1'!AG1479)-ABS('Signal Verification0'!AG1480)&gt;Constants!$B$14,IF(AND(ABS(MAX('Signal Verification1'!AG1280:AG1480)-'Signal Verification1'!AG1480)&lt;Constants!$B$15,ABS(MIN('Signal Verification1'!AG1280:AG1480)-'Signal Verification1'!AG1480)&lt;Constants!$B$15),2,IF(D1480&gt;0,1,0)),IF(D1480&gt;0,1,0))),IF(D1480&gt;0,1,0))</f>
        <v>0</v>
      </c>
      <c r="D1480">
        <f>IF(C1479=2,ROUND(5*1000/Constants!$B$11,0),IF(D1479&gt;0,D1479-1,0))</f>
        <v>0</v>
      </c>
      <c r="E1480">
        <f>IF(COUNTIF($D$3:D1480,2)&gt;(Constants!$B$16*(1000/150)),2,0)</f>
        <v>0</v>
      </c>
      <c r="F1480">
        <f t="shared" si="23"/>
        <v>0</v>
      </c>
      <c r="G1480">
        <f>IF(ABS('Signal Verification0'!AT1480-'Signal Verification1'!AT1480)&gt;Constants!$B$17,2,IF(H1480&gt;0,1,0))</f>
        <v>0</v>
      </c>
      <c r="H1480">
        <f>IF(G1479=2,ROUND(Constants!$B$18*(1000/150),0),IF(H1479&gt;0,H1479-1,0))</f>
        <v>0</v>
      </c>
    </row>
    <row r="1481" spans="1:8">
      <c r="A1481">
        <v>1478</v>
      </c>
      <c r="B1481">
        <f>IF(SIGN('Signal Verification0'!AQ1481)=SIGN('Signal Verification1'!AQ1481),IF(COUNTIF(B1474:B1480,2)&gt;0,1,0),2)</f>
        <v>0</v>
      </c>
      <c r="C1481">
        <f>IF(AND(ABS('Signal Verification0'!AG1481)&gt;0,ABS('Signal Verification1'!AG1481)&gt;0),IF('Signal Verification0'!AG1481&gt;'Signal Verification1'!AG1481,IF(ABS('Signal Verification0'!AG1480)-ABS('Signal Verification1'!AG1481)&gt;Constants!$B$14,IF(AND(ABS(MAX('Signal Verification0'!AG1281:AG1481)-'Signal Verification0'!AG1481)&lt;Constants!$B$15,ABS(MIN('Signal Verification0'!AG1281:AG1481)-'Signal Verification0'!AG1481)&lt;Constants!$B$15),2,IF(D1481&gt;0,1,0)),IF(D1481&gt;0,1,0)),IF(ABS('Signal Verification1'!AG1480)-ABS('Signal Verification0'!AG1481)&gt;Constants!$B$14,IF(AND(ABS(MAX('Signal Verification1'!AG1281:AG1481)-'Signal Verification1'!AG1481)&lt;Constants!$B$15,ABS(MIN('Signal Verification1'!AG1281:AG1481)-'Signal Verification1'!AG1481)&lt;Constants!$B$15),2,IF(D1481&gt;0,1,0)),IF(D1481&gt;0,1,0))),IF(D1481&gt;0,1,0))</f>
        <v>0</v>
      </c>
      <c r="D1481">
        <f>IF(C1480=2,ROUND(5*1000/Constants!$B$11,0),IF(D1480&gt;0,D1480-1,0))</f>
        <v>0</v>
      </c>
      <c r="E1481">
        <f>IF(COUNTIF($D$3:D1481,2)&gt;(Constants!$B$16*(1000/150)),2,0)</f>
        <v>0</v>
      </c>
      <c r="F1481">
        <f t="shared" si="23"/>
        <v>0</v>
      </c>
      <c r="G1481">
        <f>IF(ABS('Signal Verification0'!AT1481-'Signal Verification1'!AT1481)&gt;Constants!$B$17,2,IF(H1481&gt;0,1,0))</f>
        <v>0</v>
      </c>
      <c r="H1481">
        <f>IF(G1480=2,ROUND(Constants!$B$18*(1000/150),0),IF(H1480&gt;0,H1480-1,0))</f>
        <v>0</v>
      </c>
    </row>
    <row r="1482" spans="1:8">
      <c r="A1482">
        <v>1479</v>
      </c>
      <c r="B1482">
        <f>IF(SIGN('Signal Verification0'!AQ1482)=SIGN('Signal Verification1'!AQ1482),IF(COUNTIF(B1475:B1481,2)&gt;0,1,0),2)</f>
        <v>0</v>
      </c>
      <c r="C1482">
        <f>IF(AND(ABS('Signal Verification0'!AG1482)&gt;0,ABS('Signal Verification1'!AG1482)&gt;0),IF('Signal Verification0'!AG1482&gt;'Signal Verification1'!AG1482,IF(ABS('Signal Verification0'!AG1481)-ABS('Signal Verification1'!AG1482)&gt;Constants!$B$14,IF(AND(ABS(MAX('Signal Verification0'!AG1282:AG1482)-'Signal Verification0'!AG1482)&lt;Constants!$B$15,ABS(MIN('Signal Verification0'!AG1282:AG1482)-'Signal Verification0'!AG1482)&lt;Constants!$B$15),2,IF(D1482&gt;0,1,0)),IF(D1482&gt;0,1,0)),IF(ABS('Signal Verification1'!AG1481)-ABS('Signal Verification0'!AG1482)&gt;Constants!$B$14,IF(AND(ABS(MAX('Signal Verification1'!AG1282:AG1482)-'Signal Verification1'!AG1482)&lt;Constants!$B$15,ABS(MIN('Signal Verification1'!AG1282:AG1482)-'Signal Verification1'!AG1482)&lt;Constants!$B$15),2,IF(D1482&gt;0,1,0)),IF(D1482&gt;0,1,0))),IF(D1482&gt;0,1,0))</f>
        <v>0</v>
      </c>
      <c r="D1482">
        <f>IF(C1481=2,ROUND(5*1000/Constants!$B$11,0),IF(D1481&gt;0,D1481-1,0))</f>
        <v>0</v>
      </c>
      <c r="E1482">
        <f>IF(COUNTIF($D$3:D1482,2)&gt;(Constants!$B$16*(1000/150)),2,0)</f>
        <v>0</v>
      </c>
      <c r="F1482">
        <f t="shared" si="23"/>
        <v>0</v>
      </c>
      <c r="G1482">
        <f>IF(ABS('Signal Verification0'!AT1482-'Signal Verification1'!AT1482)&gt;Constants!$B$17,2,IF(H1482&gt;0,1,0))</f>
        <v>0</v>
      </c>
      <c r="H1482">
        <f>IF(G1481=2,ROUND(Constants!$B$18*(1000/150),0),IF(H1481&gt;0,H1481-1,0))</f>
        <v>0</v>
      </c>
    </row>
    <row r="1483" spans="1:8">
      <c r="A1483">
        <v>1480</v>
      </c>
      <c r="B1483">
        <f>IF(SIGN('Signal Verification0'!AQ1483)=SIGN('Signal Verification1'!AQ1483),IF(COUNTIF(B1476:B1482,2)&gt;0,1,0),2)</f>
        <v>0</v>
      </c>
      <c r="C1483">
        <f>IF(AND(ABS('Signal Verification0'!AG1483)&gt;0,ABS('Signal Verification1'!AG1483)&gt;0),IF('Signal Verification0'!AG1483&gt;'Signal Verification1'!AG1483,IF(ABS('Signal Verification0'!AG1482)-ABS('Signal Verification1'!AG1483)&gt;Constants!$B$14,IF(AND(ABS(MAX('Signal Verification0'!AG1283:AG1483)-'Signal Verification0'!AG1483)&lt;Constants!$B$15,ABS(MIN('Signal Verification0'!AG1283:AG1483)-'Signal Verification0'!AG1483)&lt;Constants!$B$15),2,IF(D1483&gt;0,1,0)),IF(D1483&gt;0,1,0)),IF(ABS('Signal Verification1'!AG1482)-ABS('Signal Verification0'!AG1483)&gt;Constants!$B$14,IF(AND(ABS(MAX('Signal Verification1'!AG1283:AG1483)-'Signal Verification1'!AG1483)&lt;Constants!$B$15,ABS(MIN('Signal Verification1'!AG1283:AG1483)-'Signal Verification1'!AG1483)&lt;Constants!$B$15),2,IF(D1483&gt;0,1,0)),IF(D1483&gt;0,1,0))),IF(D1483&gt;0,1,0))</f>
        <v>0</v>
      </c>
      <c r="D1483">
        <f>IF(C1482=2,ROUND(5*1000/Constants!$B$11,0),IF(D1482&gt;0,D1482-1,0))</f>
        <v>0</v>
      </c>
      <c r="E1483">
        <f>IF(COUNTIF($D$3:D1483,2)&gt;(Constants!$B$16*(1000/150)),2,0)</f>
        <v>0</v>
      </c>
      <c r="F1483">
        <f t="shared" si="23"/>
        <v>0</v>
      </c>
      <c r="G1483">
        <f>IF(ABS('Signal Verification0'!AT1483-'Signal Verification1'!AT1483)&gt;Constants!$B$17,2,IF(H1483&gt;0,1,0))</f>
        <v>0</v>
      </c>
      <c r="H1483">
        <f>IF(G1482=2,ROUND(Constants!$B$18*(1000/150),0),IF(H1482&gt;0,H1482-1,0))</f>
        <v>0</v>
      </c>
    </row>
    <row r="1484" spans="1:8">
      <c r="A1484">
        <v>1481</v>
      </c>
      <c r="B1484">
        <f>IF(SIGN('Signal Verification0'!AQ1484)=SIGN('Signal Verification1'!AQ1484),IF(COUNTIF(B1477:B1483,2)&gt;0,1,0),2)</f>
        <v>0</v>
      </c>
      <c r="C1484">
        <f>IF(AND(ABS('Signal Verification0'!AG1484)&gt;0,ABS('Signal Verification1'!AG1484)&gt;0),IF('Signal Verification0'!AG1484&gt;'Signal Verification1'!AG1484,IF(ABS('Signal Verification0'!AG1483)-ABS('Signal Verification1'!AG1484)&gt;Constants!$B$14,IF(AND(ABS(MAX('Signal Verification0'!AG1284:AG1484)-'Signal Verification0'!AG1484)&lt;Constants!$B$15,ABS(MIN('Signal Verification0'!AG1284:AG1484)-'Signal Verification0'!AG1484)&lt;Constants!$B$15),2,IF(D1484&gt;0,1,0)),IF(D1484&gt;0,1,0)),IF(ABS('Signal Verification1'!AG1483)-ABS('Signal Verification0'!AG1484)&gt;Constants!$B$14,IF(AND(ABS(MAX('Signal Verification1'!AG1284:AG1484)-'Signal Verification1'!AG1484)&lt;Constants!$B$15,ABS(MIN('Signal Verification1'!AG1284:AG1484)-'Signal Verification1'!AG1484)&lt;Constants!$B$15),2,IF(D1484&gt;0,1,0)),IF(D1484&gt;0,1,0))),IF(D1484&gt;0,1,0))</f>
        <v>0</v>
      </c>
      <c r="D1484">
        <f>IF(C1483=2,ROUND(5*1000/Constants!$B$11,0),IF(D1483&gt;0,D1483-1,0))</f>
        <v>0</v>
      </c>
      <c r="E1484">
        <f>IF(COUNTIF($D$3:D1484,2)&gt;(Constants!$B$16*(1000/150)),2,0)</f>
        <v>0</v>
      </c>
      <c r="F1484">
        <f t="shared" si="23"/>
        <v>0</v>
      </c>
      <c r="G1484">
        <f>IF(ABS('Signal Verification0'!AT1484-'Signal Verification1'!AT1484)&gt;Constants!$B$17,2,IF(H1484&gt;0,1,0))</f>
        <v>0</v>
      </c>
      <c r="H1484">
        <f>IF(G1483=2,ROUND(Constants!$B$18*(1000/150),0),IF(H1483&gt;0,H1483-1,0))</f>
        <v>0</v>
      </c>
    </row>
    <row r="1485" spans="1:8">
      <c r="A1485">
        <v>1482</v>
      </c>
      <c r="B1485">
        <f>IF(SIGN('Signal Verification0'!AQ1485)=SIGN('Signal Verification1'!AQ1485),IF(COUNTIF(B1478:B1484,2)&gt;0,1,0),2)</f>
        <v>0</v>
      </c>
      <c r="C1485">
        <f>IF(AND(ABS('Signal Verification0'!AG1485)&gt;0,ABS('Signal Verification1'!AG1485)&gt;0),IF('Signal Verification0'!AG1485&gt;'Signal Verification1'!AG1485,IF(ABS('Signal Verification0'!AG1484)-ABS('Signal Verification1'!AG1485)&gt;Constants!$B$14,IF(AND(ABS(MAX('Signal Verification0'!AG1285:AG1485)-'Signal Verification0'!AG1485)&lt;Constants!$B$15,ABS(MIN('Signal Verification0'!AG1285:AG1485)-'Signal Verification0'!AG1485)&lt;Constants!$B$15),2,IF(D1485&gt;0,1,0)),IF(D1485&gt;0,1,0)),IF(ABS('Signal Verification1'!AG1484)-ABS('Signal Verification0'!AG1485)&gt;Constants!$B$14,IF(AND(ABS(MAX('Signal Verification1'!AG1285:AG1485)-'Signal Verification1'!AG1485)&lt;Constants!$B$15,ABS(MIN('Signal Verification1'!AG1285:AG1485)-'Signal Verification1'!AG1485)&lt;Constants!$B$15),2,IF(D1485&gt;0,1,0)),IF(D1485&gt;0,1,0))),IF(D1485&gt;0,1,0))</f>
        <v>0</v>
      </c>
      <c r="D1485">
        <f>IF(C1484=2,ROUND(5*1000/Constants!$B$11,0),IF(D1484&gt;0,D1484-1,0))</f>
        <v>0</v>
      </c>
      <c r="E1485">
        <f>IF(COUNTIF($D$3:D1485,2)&gt;(Constants!$B$16*(1000/150)),2,0)</f>
        <v>0</v>
      </c>
      <c r="F1485">
        <f t="shared" si="23"/>
        <v>0</v>
      </c>
      <c r="G1485">
        <f>IF(ABS('Signal Verification0'!AT1485-'Signal Verification1'!AT1485)&gt;Constants!$B$17,2,IF(H1485&gt;0,1,0))</f>
        <v>0</v>
      </c>
      <c r="H1485">
        <f>IF(G1484=2,ROUND(Constants!$B$18*(1000/150),0),IF(H1484&gt;0,H1484-1,0))</f>
        <v>0</v>
      </c>
    </row>
    <row r="1486" spans="1:8">
      <c r="A1486">
        <v>1483</v>
      </c>
      <c r="B1486">
        <f>IF(SIGN('Signal Verification0'!AQ1486)=SIGN('Signal Verification1'!AQ1486),IF(COUNTIF(B1479:B1485,2)&gt;0,1,0),2)</f>
        <v>0</v>
      </c>
      <c r="C1486">
        <f>IF(AND(ABS('Signal Verification0'!AG1486)&gt;0,ABS('Signal Verification1'!AG1486)&gt;0),IF('Signal Verification0'!AG1486&gt;'Signal Verification1'!AG1486,IF(ABS('Signal Verification0'!AG1485)-ABS('Signal Verification1'!AG1486)&gt;Constants!$B$14,IF(AND(ABS(MAX('Signal Verification0'!AG1286:AG1486)-'Signal Verification0'!AG1486)&lt;Constants!$B$15,ABS(MIN('Signal Verification0'!AG1286:AG1486)-'Signal Verification0'!AG1486)&lt;Constants!$B$15),2,IF(D1486&gt;0,1,0)),IF(D1486&gt;0,1,0)),IF(ABS('Signal Verification1'!AG1485)-ABS('Signal Verification0'!AG1486)&gt;Constants!$B$14,IF(AND(ABS(MAX('Signal Verification1'!AG1286:AG1486)-'Signal Verification1'!AG1486)&lt;Constants!$B$15,ABS(MIN('Signal Verification1'!AG1286:AG1486)-'Signal Verification1'!AG1486)&lt;Constants!$B$15),2,IF(D1486&gt;0,1,0)),IF(D1486&gt;0,1,0))),IF(D1486&gt;0,1,0))</f>
        <v>0</v>
      </c>
      <c r="D1486">
        <f>IF(C1485=2,ROUND(5*1000/Constants!$B$11,0),IF(D1485&gt;0,D1485-1,0))</f>
        <v>0</v>
      </c>
      <c r="E1486">
        <f>IF(COUNTIF($D$3:D1486,2)&gt;(Constants!$B$16*(1000/150)),2,0)</f>
        <v>0</v>
      </c>
      <c r="F1486">
        <f t="shared" si="23"/>
        <v>0</v>
      </c>
      <c r="G1486">
        <f>IF(ABS('Signal Verification0'!AT1486-'Signal Verification1'!AT1486)&gt;Constants!$B$17,2,IF(H1486&gt;0,1,0))</f>
        <v>0</v>
      </c>
      <c r="H1486">
        <f>IF(G1485=2,ROUND(Constants!$B$18*(1000/150),0),IF(H1485&gt;0,H1485-1,0))</f>
        <v>0</v>
      </c>
    </row>
    <row r="1487" spans="1:8">
      <c r="A1487">
        <v>1484</v>
      </c>
      <c r="B1487">
        <f>IF(SIGN('Signal Verification0'!AQ1487)=SIGN('Signal Verification1'!AQ1487),IF(COUNTIF(B1480:B1486,2)&gt;0,1,0),2)</f>
        <v>0</v>
      </c>
      <c r="C1487">
        <f>IF(AND(ABS('Signal Verification0'!AG1487)&gt;0,ABS('Signal Verification1'!AG1487)&gt;0),IF('Signal Verification0'!AG1487&gt;'Signal Verification1'!AG1487,IF(ABS('Signal Verification0'!AG1486)-ABS('Signal Verification1'!AG1487)&gt;Constants!$B$14,IF(AND(ABS(MAX('Signal Verification0'!AG1287:AG1487)-'Signal Verification0'!AG1487)&lt;Constants!$B$15,ABS(MIN('Signal Verification0'!AG1287:AG1487)-'Signal Verification0'!AG1487)&lt;Constants!$B$15),2,IF(D1487&gt;0,1,0)),IF(D1487&gt;0,1,0)),IF(ABS('Signal Verification1'!AG1486)-ABS('Signal Verification0'!AG1487)&gt;Constants!$B$14,IF(AND(ABS(MAX('Signal Verification1'!AG1287:AG1487)-'Signal Verification1'!AG1487)&lt;Constants!$B$15,ABS(MIN('Signal Verification1'!AG1287:AG1487)-'Signal Verification1'!AG1487)&lt;Constants!$B$15),2,IF(D1487&gt;0,1,0)),IF(D1487&gt;0,1,0))),IF(D1487&gt;0,1,0))</f>
        <v>0</v>
      </c>
      <c r="D1487">
        <f>IF(C1486=2,ROUND(5*1000/Constants!$B$11,0),IF(D1486&gt;0,D1486-1,0))</f>
        <v>0</v>
      </c>
      <c r="E1487">
        <f>IF(COUNTIF($D$3:D1487,2)&gt;(Constants!$B$16*(1000/150)),2,0)</f>
        <v>0</v>
      </c>
      <c r="F1487">
        <f t="shared" si="23"/>
        <v>0</v>
      </c>
      <c r="G1487">
        <f>IF(ABS('Signal Verification0'!AT1487-'Signal Verification1'!AT1487)&gt;Constants!$B$17,2,IF(H1487&gt;0,1,0))</f>
        <v>0</v>
      </c>
      <c r="H1487">
        <f>IF(G1486=2,ROUND(Constants!$B$18*(1000/150),0),IF(H1486&gt;0,H1486-1,0))</f>
        <v>0</v>
      </c>
    </row>
    <row r="1488" spans="1:8">
      <c r="A1488">
        <v>1485</v>
      </c>
      <c r="B1488">
        <f>IF(SIGN('Signal Verification0'!AQ1488)=SIGN('Signal Verification1'!AQ1488),IF(COUNTIF(B1481:B1487,2)&gt;0,1,0),2)</f>
        <v>0</v>
      </c>
      <c r="C1488">
        <f>IF(AND(ABS('Signal Verification0'!AG1488)&gt;0,ABS('Signal Verification1'!AG1488)&gt;0),IF('Signal Verification0'!AG1488&gt;'Signal Verification1'!AG1488,IF(ABS('Signal Verification0'!AG1487)-ABS('Signal Verification1'!AG1488)&gt;Constants!$B$14,IF(AND(ABS(MAX('Signal Verification0'!AG1288:AG1488)-'Signal Verification0'!AG1488)&lt;Constants!$B$15,ABS(MIN('Signal Verification0'!AG1288:AG1488)-'Signal Verification0'!AG1488)&lt;Constants!$B$15),2,IF(D1488&gt;0,1,0)),IF(D1488&gt;0,1,0)),IF(ABS('Signal Verification1'!AG1487)-ABS('Signal Verification0'!AG1488)&gt;Constants!$B$14,IF(AND(ABS(MAX('Signal Verification1'!AG1288:AG1488)-'Signal Verification1'!AG1488)&lt;Constants!$B$15,ABS(MIN('Signal Verification1'!AG1288:AG1488)-'Signal Verification1'!AG1488)&lt;Constants!$B$15),2,IF(D1488&gt;0,1,0)),IF(D1488&gt;0,1,0))),IF(D1488&gt;0,1,0))</f>
        <v>0</v>
      </c>
      <c r="D1488">
        <f>IF(C1487=2,ROUND(5*1000/Constants!$B$11,0),IF(D1487&gt;0,D1487-1,0))</f>
        <v>0</v>
      </c>
      <c r="E1488">
        <f>IF(COUNTIF($D$3:D1488,2)&gt;(Constants!$B$16*(1000/150)),2,0)</f>
        <v>0</v>
      </c>
      <c r="F1488">
        <f t="shared" si="23"/>
        <v>0</v>
      </c>
      <c r="G1488">
        <f>IF(ABS('Signal Verification0'!AT1488-'Signal Verification1'!AT1488)&gt;Constants!$B$17,2,IF(H1488&gt;0,1,0))</f>
        <v>0</v>
      </c>
      <c r="H1488">
        <f>IF(G1487=2,ROUND(Constants!$B$18*(1000/150),0),IF(H1487&gt;0,H1487-1,0))</f>
        <v>0</v>
      </c>
    </row>
    <row r="1489" spans="1:8">
      <c r="A1489">
        <v>1486</v>
      </c>
      <c r="B1489">
        <f>IF(SIGN('Signal Verification0'!AQ1489)=SIGN('Signal Verification1'!AQ1489),IF(COUNTIF(B1482:B1488,2)&gt;0,1,0),2)</f>
        <v>0</v>
      </c>
      <c r="C1489">
        <f>IF(AND(ABS('Signal Verification0'!AG1489)&gt;0,ABS('Signal Verification1'!AG1489)&gt;0),IF('Signal Verification0'!AG1489&gt;'Signal Verification1'!AG1489,IF(ABS('Signal Verification0'!AG1488)-ABS('Signal Verification1'!AG1489)&gt;Constants!$B$14,IF(AND(ABS(MAX('Signal Verification0'!AG1289:AG1489)-'Signal Verification0'!AG1489)&lt;Constants!$B$15,ABS(MIN('Signal Verification0'!AG1289:AG1489)-'Signal Verification0'!AG1489)&lt;Constants!$B$15),2,IF(D1489&gt;0,1,0)),IF(D1489&gt;0,1,0)),IF(ABS('Signal Verification1'!AG1488)-ABS('Signal Verification0'!AG1489)&gt;Constants!$B$14,IF(AND(ABS(MAX('Signal Verification1'!AG1289:AG1489)-'Signal Verification1'!AG1489)&lt;Constants!$B$15,ABS(MIN('Signal Verification1'!AG1289:AG1489)-'Signal Verification1'!AG1489)&lt;Constants!$B$15),2,IF(D1489&gt;0,1,0)),IF(D1489&gt;0,1,0))),IF(D1489&gt;0,1,0))</f>
        <v>0</v>
      </c>
      <c r="D1489">
        <f>IF(C1488=2,ROUND(5*1000/Constants!$B$11,0),IF(D1488&gt;0,D1488-1,0))</f>
        <v>0</v>
      </c>
      <c r="E1489">
        <f>IF(COUNTIF($D$3:D1489,2)&gt;(Constants!$B$16*(1000/150)),2,0)</f>
        <v>0</v>
      </c>
      <c r="F1489">
        <f t="shared" si="23"/>
        <v>0</v>
      </c>
      <c r="G1489">
        <f>IF(ABS('Signal Verification0'!AT1489-'Signal Verification1'!AT1489)&gt;Constants!$B$17,2,IF(H1489&gt;0,1,0))</f>
        <v>0</v>
      </c>
      <c r="H1489">
        <f>IF(G1488=2,ROUND(Constants!$B$18*(1000/150),0),IF(H1488&gt;0,H1488-1,0))</f>
        <v>0</v>
      </c>
    </row>
    <row r="1490" spans="1:8">
      <c r="A1490">
        <v>1487</v>
      </c>
      <c r="B1490">
        <f>IF(SIGN('Signal Verification0'!AQ1490)=SIGN('Signal Verification1'!AQ1490),IF(COUNTIF(B1483:B1489,2)&gt;0,1,0),2)</f>
        <v>0</v>
      </c>
      <c r="C1490">
        <f>IF(AND(ABS('Signal Verification0'!AG1490)&gt;0,ABS('Signal Verification1'!AG1490)&gt;0),IF('Signal Verification0'!AG1490&gt;'Signal Verification1'!AG1490,IF(ABS('Signal Verification0'!AG1489)-ABS('Signal Verification1'!AG1490)&gt;Constants!$B$14,IF(AND(ABS(MAX('Signal Verification0'!AG1290:AG1490)-'Signal Verification0'!AG1490)&lt;Constants!$B$15,ABS(MIN('Signal Verification0'!AG1290:AG1490)-'Signal Verification0'!AG1490)&lt;Constants!$B$15),2,IF(D1490&gt;0,1,0)),IF(D1490&gt;0,1,0)),IF(ABS('Signal Verification1'!AG1489)-ABS('Signal Verification0'!AG1490)&gt;Constants!$B$14,IF(AND(ABS(MAX('Signal Verification1'!AG1290:AG1490)-'Signal Verification1'!AG1490)&lt;Constants!$B$15,ABS(MIN('Signal Verification1'!AG1290:AG1490)-'Signal Verification1'!AG1490)&lt;Constants!$B$15),2,IF(D1490&gt;0,1,0)),IF(D1490&gt;0,1,0))),IF(D1490&gt;0,1,0))</f>
        <v>0</v>
      </c>
      <c r="D1490">
        <f>IF(C1489=2,ROUND(5*1000/Constants!$B$11,0),IF(D1489&gt;0,D1489-1,0))</f>
        <v>0</v>
      </c>
      <c r="E1490">
        <f>IF(COUNTIF($D$3:D1490,2)&gt;(Constants!$B$16*(1000/150)),2,0)</f>
        <v>0</v>
      </c>
      <c r="F1490">
        <f t="shared" si="23"/>
        <v>0</v>
      </c>
      <c r="G1490">
        <f>IF(ABS('Signal Verification0'!AT1490-'Signal Verification1'!AT1490)&gt;Constants!$B$17,2,IF(H1490&gt;0,1,0))</f>
        <v>0</v>
      </c>
      <c r="H1490">
        <f>IF(G1489=2,ROUND(Constants!$B$18*(1000/150),0),IF(H1489&gt;0,H1489-1,0))</f>
        <v>0</v>
      </c>
    </row>
    <row r="1491" spans="1:8">
      <c r="A1491">
        <v>1488</v>
      </c>
      <c r="B1491">
        <f>IF(SIGN('Signal Verification0'!AQ1491)=SIGN('Signal Verification1'!AQ1491),IF(COUNTIF(B1484:B1490,2)&gt;0,1,0),2)</f>
        <v>0</v>
      </c>
      <c r="C1491">
        <f>IF(AND(ABS('Signal Verification0'!AG1491)&gt;0,ABS('Signal Verification1'!AG1491)&gt;0),IF('Signal Verification0'!AG1491&gt;'Signal Verification1'!AG1491,IF(ABS('Signal Verification0'!AG1490)-ABS('Signal Verification1'!AG1491)&gt;Constants!$B$14,IF(AND(ABS(MAX('Signal Verification0'!AG1291:AG1491)-'Signal Verification0'!AG1491)&lt;Constants!$B$15,ABS(MIN('Signal Verification0'!AG1291:AG1491)-'Signal Verification0'!AG1491)&lt;Constants!$B$15),2,IF(D1491&gt;0,1,0)),IF(D1491&gt;0,1,0)),IF(ABS('Signal Verification1'!AG1490)-ABS('Signal Verification0'!AG1491)&gt;Constants!$B$14,IF(AND(ABS(MAX('Signal Verification1'!AG1291:AG1491)-'Signal Verification1'!AG1491)&lt;Constants!$B$15,ABS(MIN('Signal Verification1'!AG1291:AG1491)-'Signal Verification1'!AG1491)&lt;Constants!$B$15),2,IF(D1491&gt;0,1,0)),IF(D1491&gt;0,1,0))),IF(D1491&gt;0,1,0))</f>
        <v>0</v>
      </c>
      <c r="D1491">
        <f>IF(C1490=2,ROUND(5*1000/Constants!$B$11,0),IF(D1490&gt;0,D1490-1,0))</f>
        <v>0</v>
      </c>
      <c r="E1491">
        <f>IF(COUNTIF($D$3:D1491,2)&gt;(Constants!$B$16*(1000/150)),2,0)</f>
        <v>0</v>
      </c>
      <c r="F1491">
        <f t="shared" si="23"/>
        <v>0</v>
      </c>
      <c r="G1491">
        <f>IF(ABS('Signal Verification0'!AT1491-'Signal Verification1'!AT1491)&gt;Constants!$B$17,2,IF(H1491&gt;0,1,0))</f>
        <v>0</v>
      </c>
      <c r="H1491">
        <f>IF(G1490=2,ROUND(Constants!$B$18*(1000/150),0),IF(H1490&gt;0,H1490-1,0))</f>
        <v>0</v>
      </c>
    </row>
    <row r="1492" spans="1:8">
      <c r="A1492">
        <v>1489</v>
      </c>
      <c r="B1492">
        <f>IF(SIGN('Signal Verification0'!AQ1492)=SIGN('Signal Verification1'!AQ1492),IF(COUNTIF(B1485:B1491,2)&gt;0,1,0),2)</f>
        <v>0</v>
      </c>
      <c r="C1492">
        <f>IF(AND(ABS('Signal Verification0'!AG1492)&gt;0,ABS('Signal Verification1'!AG1492)&gt;0),IF('Signal Verification0'!AG1492&gt;'Signal Verification1'!AG1492,IF(ABS('Signal Verification0'!AG1491)-ABS('Signal Verification1'!AG1492)&gt;Constants!$B$14,IF(AND(ABS(MAX('Signal Verification0'!AG1292:AG1492)-'Signal Verification0'!AG1492)&lt;Constants!$B$15,ABS(MIN('Signal Verification0'!AG1292:AG1492)-'Signal Verification0'!AG1492)&lt;Constants!$B$15),2,IF(D1492&gt;0,1,0)),IF(D1492&gt;0,1,0)),IF(ABS('Signal Verification1'!AG1491)-ABS('Signal Verification0'!AG1492)&gt;Constants!$B$14,IF(AND(ABS(MAX('Signal Verification1'!AG1292:AG1492)-'Signal Verification1'!AG1492)&lt;Constants!$B$15,ABS(MIN('Signal Verification1'!AG1292:AG1492)-'Signal Verification1'!AG1492)&lt;Constants!$B$15),2,IF(D1492&gt;0,1,0)),IF(D1492&gt;0,1,0))),IF(D1492&gt;0,1,0))</f>
        <v>0</v>
      </c>
      <c r="D1492">
        <f>IF(C1491=2,ROUND(5*1000/Constants!$B$11,0),IF(D1491&gt;0,D1491-1,0))</f>
        <v>0</v>
      </c>
      <c r="E1492">
        <f>IF(COUNTIF($D$3:D1492,2)&gt;(Constants!$B$16*(1000/150)),2,0)</f>
        <v>0</v>
      </c>
      <c r="F1492">
        <f t="shared" si="23"/>
        <v>0</v>
      </c>
      <c r="G1492">
        <f>IF(ABS('Signal Verification0'!AT1492-'Signal Verification1'!AT1492)&gt;Constants!$B$17,2,IF(H1492&gt;0,1,0))</f>
        <v>0</v>
      </c>
      <c r="H1492">
        <f>IF(G1491=2,ROUND(Constants!$B$18*(1000/150),0),IF(H1491&gt;0,H1491-1,0))</f>
        <v>0</v>
      </c>
    </row>
    <row r="1493" spans="1:8">
      <c r="A1493">
        <v>1490</v>
      </c>
      <c r="B1493">
        <f>IF(SIGN('Signal Verification0'!AQ1493)=SIGN('Signal Verification1'!AQ1493),IF(COUNTIF(B1486:B1492,2)&gt;0,1,0),2)</f>
        <v>0</v>
      </c>
      <c r="C1493">
        <f>IF(AND(ABS('Signal Verification0'!AG1493)&gt;0,ABS('Signal Verification1'!AG1493)&gt;0),IF('Signal Verification0'!AG1493&gt;'Signal Verification1'!AG1493,IF(ABS('Signal Verification0'!AG1492)-ABS('Signal Verification1'!AG1493)&gt;Constants!$B$14,IF(AND(ABS(MAX('Signal Verification0'!AG1293:AG1493)-'Signal Verification0'!AG1493)&lt;Constants!$B$15,ABS(MIN('Signal Verification0'!AG1293:AG1493)-'Signal Verification0'!AG1493)&lt;Constants!$B$15),2,IF(D1493&gt;0,1,0)),IF(D1493&gt;0,1,0)),IF(ABS('Signal Verification1'!AG1492)-ABS('Signal Verification0'!AG1493)&gt;Constants!$B$14,IF(AND(ABS(MAX('Signal Verification1'!AG1293:AG1493)-'Signal Verification1'!AG1493)&lt;Constants!$B$15,ABS(MIN('Signal Verification1'!AG1293:AG1493)-'Signal Verification1'!AG1493)&lt;Constants!$B$15),2,IF(D1493&gt;0,1,0)),IF(D1493&gt;0,1,0))),IF(D1493&gt;0,1,0))</f>
        <v>0</v>
      </c>
      <c r="D1493">
        <f>IF(C1492=2,ROUND(5*1000/Constants!$B$11,0),IF(D1492&gt;0,D1492-1,0))</f>
        <v>0</v>
      </c>
      <c r="E1493">
        <f>IF(COUNTIF($D$3:D1493,2)&gt;(Constants!$B$16*(1000/150)),2,0)</f>
        <v>0</v>
      </c>
      <c r="F1493">
        <f t="shared" si="23"/>
        <v>0</v>
      </c>
      <c r="G1493">
        <f>IF(ABS('Signal Verification0'!AT1493-'Signal Verification1'!AT1493)&gt;Constants!$B$17,2,IF(H1493&gt;0,1,0))</f>
        <v>0</v>
      </c>
      <c r="H1493">
        <f>IF(G1492=2,ROUND(Constants!$B$18*(1000/150),0),IF(H1492&gt;0,H1492-1,0))</f>
        <v>0</v>
      </c>
    </row>
    <row r="1494" spans="1:8">
      <c r="A1494">
        <v>1491</v>
      </c>
      <c r="B1494">
        <f>IF(SIGN('Signal Verification0'!AQ1494)=SIGN('Signal Verification1'!AQ1494),IF(COUNTIF(B1487:B1493,2)&gt;0,1,0),2)</f>
        <v>0</v>
      </c>
      <c r="C1494">
        <f>IF(AND(ABS('Signal Verification0'!AG1494)&gt;0,ABS('Signal Verification1'!AG1494)&gt;0),IF('Signal Verification0'!AG1494&gt;'Signal Verification1'!AG1494,IF(ABS('Signal Verification0'!AG1493)-ABS('Signal Verification1'!AG1494)&gt;Constants!$B$14,IF(AND(ABS(MAX('Signal Verification0'!AG1294:AG1494)-'Signal Verification0'!AG1494)&lt;Constants!$B$15,ABS(MIN('Signal Verification0'!AG1294:AG1494)-'Signal Verification0'!AG1494)&lt;Constants!$B$15),2,IF(D1494&gt;0,1,0)),IF(D1494&gt;0,1,0)),IF(ABS('Signal Verification1'!AG1493)-ABS('Signal Verification0'!AG1494)&gt;Constants!$B$14,IF(AND(ABS(MAX('Signal Verification1'!AG1294:AG1494)-'Signal Verification1'!AG1494)&lt;Constants!$B$15,ABS(MIN('Signal Verification1'!AG1294:AG1494)-'Signal Verification1'!AG1494)&lt;Constants!$B$15),2,IF(D1494&gt;0,1,0)),IF(D1494&gt;0,1,0))),IF(D1494&gt;0,1,0))</f>
        <v>0</v>
      </c>
      <c r="D1494">
        <f>IF(C1493=2,ROUND(5*1000/Constants!$B$11,0),IF(D1493&gt;0,D1493-1,0))</f>
        <v>0</v>
      </c>
      <c r="E1494">
        <f>IF(COUNTIF($D$3:D1494,2)&gt;(Constants!$B$16*(1000/150)),2,0)</f>
        <v>0</v>
      </c>
      <c r="F1494">
        <f t="shared" si="23"/>
        <v>0</v>
      </c>
      <c r="G1494">
        <f>IF(ABS('Signal Verification0'!AT1494-'Signal Verification1'!AT1494)&gt;Constants!$B$17,2,IF(H1494&gt;0,1,0))</f>
        <v>0</v>
      </c>
      <c r="H1494">
        <f>IF(G1493=2,ROUND(Constants!$B$18*(1000/150),0),IF(H1493&gt;0,H1493-1,0))</f>
        <v>0</v>
      </c>
    </row>
    <row r="1495" spans="1:8">
      <c r="A1495">
        <v>1492</v>
      </c>
      <c r="B1495">
        <f>IF(SIGN('Signal Verification0'!AQ1495)=SIGN('Signal Verification1'!AQ1495),IF(COUNTIF(B1488:B1494,2)&gt;0,1,0),2)</f>
        <v>0</v>
      </c>
      <c r="C1495">
        <f>IF(AND(ABS('Signal Verification0'!AG1495)&gt;0,ABS('Signal Verification1'!AG1495)&gt;0),IF('Signal Verification0'!AG1495&gt;'Signal Verification1'!AG1495,IF(ABS('Signal Verification0'!AG1494)-ABS('Signal Verification1'!AG1495)&gt;Constants!$B$14,IF(AND(ABS(MAX('Signal Verification0'!AG1295:AG1495)-'Signal Verification0'!AG1495)&lt;Constants!$B$15,ABS(MIN('Signal Verification0'!AG1295:AG1495)-'Signal Verification0'!AG1495)&lt;Constants!$B$15),2,IF(D1495&gt;0,1,0)),IF(D1495&gt;0,1,0)),IF(ABS('Signal Verification1'!AG1494)-ABS('Signal Verification0'!AG1495)&gt;Constants!$B$14,IF(AND(ABS(MAX('Signal Verification1'!AG1295:AG1495)-'Signal Verification1'!AG1495)&lt;Constants!$B$15,ABS(MIN('Signal Verification1'!AG1295:AG1495)-'Signal Verification1'!AG1495)&lt;Constants!$B$15),2,IF(D1495&gt;0,1,0)),IF(D1495&gt;0,1,0))),IF(D1495&gt;0,1,0))</f>
        <v>0</v>
      </c>
      <c r="D1495">
        <f>IF(C1494=2,ROUND(5*1000/Constants!$B$11,0),IF(D1494&gt;0,D1494-1,0))</f>
        <v>0</v>
      </c>
      <c r="E1495">
        <f>IF(COUNTIF($D$3:D1495,2)&gt;(Constants!$B$16*(1000/150)),2,0)</f>
        <v>0</v>
      </c>
      <c r="F1495">
        <f t="shared" si="23"/>
        <v>0</v>
      </c>
      <c r="G1495">
        <f>IF(ABS('Signal Verification0'!AT1495-'Signal Verification1'!AT1495)&gt;Constants!$B$17,2,IF(H1495&gt;0,1,0))</f>
        <v>0</v>
      </c>
      <c r="H1495">
        <f>IF(G1494=2,ROUND(Constants!$B$18*(1000/150),0),IF(H1494&gt;0,H1494-1,0))</f>
        <v>0</v>
      </c>
    </row>
    <row r="1496" spans="1:8">
      <c r="A1496">
        <v>1493</v>
      </c>
      <c r="B1496">
        <f>IF(SIGN('Signal Verification0'!AQ1496)=SIGN('Signal Verification1'!AQ1496),IF(COUNTIF(B1489:B1495,2)&gt;0,1,0),2)</f>
        <v>0</v>
      </c>
      <c r="C1496">
        <f>IF(AND(ABS('Signal Verification0'!AG1496)&gt;0,ABS('Signal Verification1'!AG1496)&gt;0),IF('Signal Verification0'!AG1496&gt;'Signal Verification1'!AG1496,IF(ABS('Signal Verification0'!AG1495)-ABS('Signal Verification1'!AG1496)&gt;Constants!$B$14,IF(AND(ABS(MAX('Signal Verification0'!AG1296:AG1496)-'Signal Verification0'!AG1496)&lt;Constants!$B$15,ABS(MIN('Signal Verification0'!AG1296:AG1496)-'Signal Verification0'!AG1496)&lt;Constants!$B$15),2,IF(D1496&gt;0,1,0)),IF(D1496&gt;0,1,0)),IF(ABS('Signal Verification1'!AG1495)-ABS('Signal Verification0'!AG1496)&gt;Constants!$B$14,IF(AND(ABS(MAX('Signal Verification1'!AG1296:AG1496)-'Signal Verification1'!AG1496)&lt;Constants!$B$15,ABS(MIN('Signal Verification1'!AG1296:AG1496)-'Signal Verification1'!AG1496)&lt;Constants!$B$15),2,IF(D1496&gt;0,1,0)),IF(D1496&gt;0,1,0))),IF(D1496&gt;0,1,0))</f>
        <v>0</v>
      </c>
      <c r="D1496">
        <f>IF(C1495=2,ROUND(5*1000/Constants!$B$11,0),IF(D1495&gt;0,D1495-1,0))</f>
        <v>0</v>
      </c>
      <c r="E1496">
        <f>IF(COUNTIF($D$3:D1496,2)&gt;(Constants!$B$16*(1000/150)),2,0)</f>
        <v>0</v>
      </c>
      <c r="F1496">
        <f t="shared" si="23"/>
        <v>0</v>
      </c>
      <c r="G1496">
        <f>IF(ABS('Signal Verification0'!AT1496-'Signal Verification1'!AT1496)&gt;Constants!$B$17,2,IF(H1496&gt;0,1,0))</f>
        <v>0</v>
      </c>
      <c r="H1496">
        <f>IF(G1495=2,ROUND(Constants!$B$18*(1000/150),0),IF(H1495&gt;0,H1495-1,0))</f>
        <v>0</v>
      </c>
    </row>
    <row r="1497" spans="1:8">
      <c r="A1497">
        <v>1494</v>
      </c>
      <c r="B1497">
        <f>IF(SIGN('Signal Verification0'!AQ1497)=SIGN('Signal Verification1'!AQ1497),IF(COUNTIF(B1490:B1496,2)&gt;0,1,0),2)</f>
        <v>0</v>
      </c>
      <c r="C1497">
        <f>IF(AND(ABS('Signal Verification0'!AG1497)&gt;0,ABS('Signal Verification1'!AG1497)&gt;0),IF('Signal Verification0'!AG1497&gt;'Signal Verification1'!AG1497,IF(ABS('Signal Verification0'!AG1496)-ABS('Signal Verification1'!AG1497)&gt;Constants!$B$14,IF(AND(ABS(MAX('Signal Verification0'!AG1297:AG1497)-'Signal Verification0'!AG1497)&lt;Constants!$B$15,ABS(MIN('Signal Verification0'!AG1297:AG1497)-'Signal Verification0'!AG1497)&lt;Constants!$B$15),2,IF(D1497&gt;0,1,0)),IF(D1497&gt;0,1,0)),IF(ABS('Signal Verification1'!AG1496)-ABS('Signal Verification0'!AG1497)&gt;Constants!$B$14,IF(AND(ABS(MAX('Signal Verification1'!AG1297:AG1497)-'Signal Verification1'!AG1497)&lt;Constants!$B$15,ABS(MIN('Signal Verification1'!AG1297:AG1497)-'Signal Verification1'!AG1497)&lt;Constants!$B$15),2,IF(D1497&gt;0,1,0)),IF(D1497&gt;0,1,0))),IF(D1497&gt;0,1,0))</f>
        <v>0</v>
      </c>
      <c r="D1497">
        <f>IF(C1496=2,ROUND(5*1000/Constants!$B$11,0),IF(D1496&gt;0,D1496-1,0))</f>
        <v>0</v>
      </c>
      <c r="E1497">
        <f>IF(COUNTIF($D$3:D1497,2)&gt;(Constants!$B$16*(1000/150)),2,0)</f>
        <v>0</v>
      </c>
      <c r="F1497">
        <f t="shared" si="23"/>
        <v>0</v>
      </c>
      <c r="G1497">
        <f>IF(ABS('Signal Verification0'!AT1497-'Signal Verification1'!AT1497)&gt;Constants!$B$17,2,IF(H1497&gt;0,1,0))</f>
        <v>0</v>
      </c>
      <c r="H1497">
        <f>IF(G1496=2,ROUND(Constants!$B$18*(1000/150),0),IF(H1496&gt;0,H1496-1,0))</f>
        <v>0</v>
      </c>
    </row>
    <row r="1498" spans="1:8">
      <c r="A1498">
        <v>1495</v>
      </c>
      <c r="B1498">
        <f>IF(SIGN('Signal Verification0'!AQ1498)=SIGN('Signal Verification1'!AQ1498),IF(COUNTIF(B1491:B1497,2)&gt;0,1,0),2)</f>
        <v>0</v>
      </c>
      <c r="C1498">
        <f>IF(AND(ABS('Signal Verification0'!AG1498)&gt;0,ABS('Signal Verification1'!AG1498)&gt;0),IF('Signal Verification0'!AG1498&gt;'Signal Verification1'!AG1498,IF(ABS('Signal Verification0'!AG1497)-ABS('Signal Verification1'!AG1498)&gt;Constants!$B$14,IF(AND(ABS(MAX('Signal Verification0'!AG1298:AG1498)-'Signal Verification0'!AG1498)&lt;Constants!$B$15,ABS(MIN('Signal Verification0'!AG1298:AG1498)-'Signal Verification0'!AG1498)&lt;Constants!$B$15),2,IF(D1498&gt;0,1,0)),IF(D1498&gt;0,1,0)),IF(ABS('Signal Verification1'!AG1497)-ABS('Signal Verification0'!AG1498)&gt;Constants!$B$14,IF(AND(ABS(MAX('Signal Verification1'!AG1298:AG1498)-'Signal Verification1'!AG1498)&lt;Constants!$B$15,ABS(MIN('Signal Verification1'!AG1298:AG1498)-'Signal Verification1'!AG1498)&lt;Constants!$B$15),2,IF(D1498&gt;0,1,0)),IF(D1498&gt;0,1,0))),IF(D1498&gt;0,1,0))</f>
        <v>0</v>
      </c>
      <c r="D1498">
        <f>IF(C1497=2,ROUND(5*1000/Constants!$B$11,0),IF(D1497&gt;0,D1497-1,0))</f>
        <v>0</v>
      </c>
      <c r="E1498">
        <f>IF(COUNTIF($D$3:D1498,2)&gt;(Constants!$B$16*(1000/150)),2,0)</f>
        <v>0</v>
      </c>
      <c r="F1498">
        <f t="shared" si="23"/>
        <v>0</v>
      </c>
      <c r="G1498">
        <f>IF(ABS('Signal Verification0'!AT1498-'Signal Verification1'!AT1498)&gt;Constants!$B$17,2,IF(H1498&gt;0,1,0))</f>
        <v>0</v>
      </c>
      <c r="H1498">
        <f>IF(G1497=2,ROUND(Constants!$B$18*(1000/150),0),IF(H1497&gt;0,H1497-1,0))</f>
        <v>0</v>
      </c>
    </row>
    <row r="1499" spans="1:8">
      <c r="A1499">
        <v>1496</v>
      </c>
      <c r="B1499">
        <f>IF(SIGN('Signal Verification0'!AQ1499)=SIGN('Signal Verification1'!AQ1499),IF(COUNTIF(B1492:B1498,2)&gt;0,1,0),2)</f>
        <v>0</v>
      </c>
      <c r="C1499">
        <f>IF(AND(ABS('Signal Verification0'!AG1499)&gt;0,ABS('Signal Verification1'!AG1499)&gt;0),IF('Signal Verification0'!AG1499&gt;'Signal Verification1'!AG1499,IF(ABS('Signal Verification0'!AG1498)-ABS('Signal Verification1'!AG1499)&gt;Constants!$B$14,IF(AND(ABS(MAX('Signal Verification0'!AG1299:AG1499)-'Signal Verification0'!AG1499)&lt;Constants!$B$15,ABS(MIN('Signal Verification0'!AG1299:AG1499)-'Signal Verification0'!AG1499)&lt;Constants!$B$15),2,IF(D1499&gt;0,1,0)),IF(D1499&gt;0,1,0)),IF(ABS('Signal Verification1'!AG1498)-ABS('Signal Verification0'!AG1499)&gt;Constants!$B$14,IF(AND(ABS(MAX('Signal Verification1'!AG1299:AG1499)-'Signal Verification1'!AG1499)&lt;Constants!$B$15,ABS(MIN('Signal Verification1'!AG1299:AG1499)-'Signal Verification1'!AG1499)&lt;Constants!$B$15),2,IF(D1499&gt;0,1,0)),IF(D1499&gt;0,1,0))),IF(D1499&gt;0,1,0))</f>
        <v>0</v>
      </c>
      <c r="D1499">
        <f>IF(C1498=2,ROUND(5*1000/Constants!$B$11,0),IF(D1498&gt;0,D1498-1,0))</f>
        <v>0</v>
      </c>
      <c r="E1499">
        <f>IF(COUNTIF($D$3:D1499,2)&gt;(Constants!$B$16*(1000/150)),2,0)</f>
        <v>0</v>
      </c>
      <c r="F1499">
        <f t="shared" si="23"/>
        <v>0</v>
      </c>
      <c r="G1499">
        <f>IF(ABS('Signal Verification0'!AT1499-'Signal Verification1'!AT1499)&gt;Constants!$B$17,2,IF(H1499&gt;0,1,0))</f>
        <v>0</v>
      </c>
      <c r="H1499">
        <f>IF(G1498=2,ROUND(Constants!$B$18*(1000/150),0),IF(H1498&gt;0,H1498-1,0))</f>
        <v>0</v>
      </c>
    </row>
    <row r="1500" spans="1:8">
      <c r="A1500">
        <v>1497</v>
      </c>
      <c r="B1500">
        <f>IF(SIGN('Signal Verification0'!AQ1500)=SIGN('Signal Verification1'!AQ1500),IF(COUNTIF(B1493:B1499,2)&gt;0,1,0),2)</f>
        <v>0</v>
      </c>
      <c r="C1500">
        <f>IF(AND(ABS('Signal Verification0'!AG1500)&gt;0,ABS('Signal Verification1'!AG1500)&gt;0),IF('Signal Verification0'!AG1500&gt;'Signal Verification1'!AG1500,IF(ABS('Signal Verification0'!AG1499)-ABS('Signal Verification1'!AG1500)&gt;Constants!$B$14,IF(AND(ABS(MAX('Signal Verification0'!AG1300:AG1500)-'Signal Verification0'!AG1500)&lt;Constants!$B$15,ABS(MIN('Signal Verification0'!AG1300:AG1500)-'Signal Verification0'!AG1500)&lt;Constants!$B$15),2,IF(D1500&gt;0,1,0)),IF(D1500&gt;0,1,0)),IF(ABS('Signal Verification1'!AG1499)-ABS('Signal Verification0'!AG1500)&gt;Constants!$B$14,IF(AND(ABS(MAX('Signal Verification1'!AG1300:AG1500)-'Signal Verification1'!AG1500)&lt;Constants!$B$15,ABS(MIN('Signal Verification1'!AG1300:AG1500)-'Signal Verification1'!AG1500)&lt;Constants!$B$15),2,IF(D1500&gt;0,1,0)),IF(D1500&gt;0,1,0))),IF(D1500&gt;0,1,0))</f>
        <v>0</v>
      </c>
      <c r="D1500">
        <f>IF(C1499=2,ROUND(5*1000/Constants!$B$11,0),IF(D1499&gt;0,D1499-1,0))</f>
        <v>0</v>
      </c>
      <c r="E1500">
        <f>IF(COUNTIF($D$3:D1500,2)&gt;(Constants!$B$16*(1000/150)),2,0)</f>
        <v>0</v>
      </c>
      <c r="F1500">
        <f t="shared" si="23"/>
        <v>0</v>
      </c>
      <c r="G1500">
        <f>IF(ABS('Signal Verification0'!AT1500-'Signal Verification1'!AT1500)&gt;Constants!$B$17,2,IF(H1500&gt;0,1,0))</f>
        <v>0</v>
      </c>
      <c r="H1500">
        <f>IF(G1499=2,ROUND(Constants!$B$18*(1000/150),0),IF(H1499&gt;0,H1499-1,0))</f>
        <v>0</v>
      </c>
    </row>
    <row r="1501" spans="1:8">
      <c r="A1501">
        <v>1498</v>
      </c>
      <c r="B1501">
        <f>IF(SIGN('Signal Verification0'!AQ1501)=SIGN('Signal Verification1'!AQ1501),IF(COUNTIF(B1494:B1500,2)&gt;0,1,0),2)</f>
        <v>0</v>
      </c>
      <c r="C1501">
        <f>IF(AND(ABS('Signal Verification0'!AG1501)&gt;0,ABS('Signal Verification1'!AG1501)&gt;0),IF('Signal Verification0'!AG1501&gt;'Signal Verification1'!AG1501,IF(ABS('Signal Verification0'!AG1500)-ABS('Signal Verification1'!AG1501)&gt;Constants!$B$14,IF(AND(ABS(MAX('Signal Verification0'!AG1301:AG1501)-'Signal Verification0'!AG1501)&lt;Constants!$B$15,ABS(MIN('Signal Verification0'!AG1301:AG1501)-'Signal Verification0'!AG1501)&lt;Constants!$B$15),2,IF(D1501&gt;0,1,0)),IF(D1501&gt;0,1,0)),IF(ABS('Signal Verification1'!AG1500)-ABS('Signal Verification0'!AG1501)&gt;Constants!$B$14,IF(AND(ABS(MAX('Signal Verification1'!AG1301:AG1501)-'Signal Verification1'!AG1501)&lt;Constants!$B$15,ABS(MIN('Signal Verification1'!AG1301:AG1501)-'Signal Verification1'!AG1501)&lt;Constants!$B$15),2,IF(D1501&gt;0,1,0)),IF(D1501&gt;0,1,0))),IF(D1501&gt;0,1,0))</f>
        <v>0</v>
      </c>
      <c r="D1501">
        <f>IF(C1500=2,ROUND(5*1000/Constants!$B$11,0),IF(D1500&gt;0,D1500-1,0))</f>
        <v>0</v>
      </c>
      <c r="E1501">
        <f>IF(COUNTIF($D$3:D1501,2)&gt;(Constants!$B$16*(1000/150)),2,0)</f>
        <v>0</v>
      </c>
      <c r="F1501">
        <f t="shared" si="23"/>
        <v>0</v>
      </c>
      <c r="G1501">
        <f>IF(ABS('Signal Verification0'!AT1501-'Signal Verification1'!AT1501)&gt;Constants!$B$17,2,IF(H1501&gt;0,1,0))</f>
        <v>0</v>
      </c>
      <c r="H1501">
        <f>IF(G1500=2,ROUND(Constants!$B$18*(1000/150),0),IF(H1500&gt;0,H1500-1,0))</f>
        <v>0</v>
      </c>
    </row>
    <row r="1502" spans="1:8">
      <c r="A1502">
        <v>1499</v>
      </c>
      <c r="B1502">
        <f>IF(SIGN('Signal Verification0'!AQ1502)=SIGN('Signal Verification1'!AQ1502),IF(COUNTIF(B1495:B1501,2)&gt;0,1,0),2)</f>
        <v>0</v>
      </c>
      <c r="C1502">
        <f>IF(AND(ABS('Signal Verification0'!AG1502)&gt;0,ABS('Signal Verification1'!AG1502)&gt;0),IF('Signal Verification0'!AG1502&gt;'Signal Verification1'!AG1502,IF(ABS('Signal Verification0'!AG1501)-ABS('Signal Verification1'!AG1502)&gt;Constants!$B$14,IF(AND(ABS(MAX('Signal Verification0'!AG1302:AG1502)-'Signal Verification0'!AG1502)&lt;Constants!$B$15,ABS(MIN('Signal Verification0'!AG1302:AG1502)-'Signal Verification0'!AG1502)&lt;Constants!$B$15),2,IF(D1502&gt;0,1,0)),IF(D1502&gt;0,1,0)),IF(ABS('Signal Verification1'!AG1501)-ABS('Signal Verification0'!AG1502)&gt;Constants!$B$14,IF(AND(ABS(MAX('Signal Verification1'!AG1302:AG1502)-'Signal Verification1'!AG1502)&lt;Constants!$B$15,ABS(MIN('Signal Verification1'!AG1302:AG1502)-'Signal Verification1'!AG1502)&lt;Constants!$B$15),2,IF(D1502&gt;0,1,0)),IF(D1502&gt;0,1,0))),IF(D1502&gt;0,1,0))</f>
        <v>0</v>
      </c>
      <c r="D1502">
        <f>IF(C1501=2,ROUND(5*1000/Constants!$B$11,0),IF(D1501&gt;0,D1501-1,0))</f>
        <v>0</v>
      </c>
      <c r="E1502">
        <f>IF(COUNTIF($D$3:D1502,2)&gt;(Constants!$B$16*(1000/150)),2,0)</f>
        <v>0</v>
      </c>
      <c r="F1502">
        <f t="shared" si="23"/>
        <v>0</v>
      </c>
      <c r="G1502">
        <f>IF(ABS('Signal Verification0'!AT1502-'Signal Verification1'!AT1502)&gt;Constants!$B$17,2,IF(H1502&gt;0,1,0))</f>
        <v>0</v>
      </c>
      <c r="H1502">
        <f>IF(G1501=2,ROUND(Constants!$B$18*(1000/150),0),IF(H1501&gt;0,H1501-1,0))</f>
        <v>0</v>
      </c>
    </row>
    <row r="1503" spans="1:8">
      <c r="A1503">
        <v>1500</v>
      </c>
      <c r="B1503">
        <f>IF(SIGN('Signal Verification0'!AQ1503)=SIGN('Signal Verification1'!AQ1503),IF(COUNTIF(B1496:B1502,2)&gt;0,1,0),2)</f>
        <v>0</v>
      </c>
      <c r="C1503">
        <f>IF(AND(ABS('Signal Verification0'!AG1503)&gt;0,ABS('Signal Verification1'!AG1503)&gt;0),IF('Signal Verification0'!AG1503&gt;'Signal Verification1'!AG1503,IF(ABS('Signal Verification0'!AG1502)-ABS('Signal Verification1'!AG1503)&gt;Constants!$B$14,IF(AND(ABS(MAX('Signal Verification0'!AG1303:AG1503)-'Signal Verification0'!AG1503)&lt;Constants!$B$15,ABS(MIN('Signal Verification0'!AG1303:AG1503)-'Signal Verification0'!AG1503)&lt;Constants!$B$15),2,IF(D1503&gt;0,1,0)),IF(D1503&gt;0,1,0)),IF(ABS('Signal Verification1'!AG1502)-ABS('Signal Verification0'!AG1503)&gt;Constants!$B$14,IF(AND(ABS(MAX('Signal Verification1'!AG1303:AG1503)-'Signal Verification1'!AG1503)&lt;Constants!$B$15,ABS(MIN('Signal Verification1'!AG1303:AG1503)-'Signal Verification1'!AG1503)&lt;Constants!$B$15),2,IF(D1503&gt;0,1,0)),IF(D1503&gt;0,1,0))),IF(D1503&gt;0,1,0))</f>
        <v>0</v>
      </c>
      <c r="D1503">
        <f>IF(C1502=2,ROUND(5*1000/Constants!$B$11,0),IF(D1502&gt;0,D1502-1,0))</f>
        <v>0</v>
      </c>
      <c r="E1503">
        <f>IF(COUNTIF($D$3:D1503,2)&gt;(Constants!$B$16*(1000/150)),2,0)</f>
        <v>0</v>
      </c>
      <c r="F1503">
        <f t="shared" si="23"/>
        <v>0</v>
      </c>
      <c r="G1503">
        <f>IF(ABS('Signal Verification0'!AT1503-'Signal Verification1'!AT1503)&gt;Constants!$B$17,2,IF(H1503&gt;0,1,0))</f>
        <v>0</v>
      </c>
      <c r="H1503">
        <f>IF(G1502=2,ROUND(Constants!$B$18*(1000/150),0),IF(H1502&gt;0,H1502-1,0))</f>
        <v>0</v>
      </c>
    </row>
    <row r="1504" spans="1:8">
      <c r="A1504">
        <v>1501</v>
      </c>
      <c r="B1504">
        <f>IF(SIGN('Signal Verification0'!AQ1504)=SIGN('Signal Verification1'!AQ1504),IF(COUNTIF(B1497:B1503,2)&gt;0,1,0),2)</f>
        <v>0</v>
      </c>
      <c r="C1504">
        <f>IF(AND(ABS('Signal Verification0'!AG1504)&gt;0,ABS('Signal Verification1'!AG1504)&gt;0),IF('Signal Verification0'!AG1504&gt;'Signal Verification1'!AG1504,IF(ABS('Signal Verification0'!AG1503)-ABS('Signal Verification1'!AG1504)&gt;Constants!$B$14,IF(AND(ABS(MAX('Signal Verification0'!AG1304:AG1504)-'Signal Verification0'!AG1504)&lt;Constants!$B$15,ABS(MIN('Signal Verification0'!AG1304:AG1504)-'Signal Verification0'!AG1504)&lt;Constants!$B$15),2,IF(D1504&gt;0,1,0)),IF(D1504&gt;0,1,0)),IF(ABS('Signal Verification1'!AG1503)-ABS('Signal Verification0'!AG1504)&gt;Constants!$B$14,IF(AND(ABS(MAX('Signal Verification1'!AG1304:AG1504)-'Signal Verification1'!AG1504)&lt;Constants!$B$15,ABS(MIN('Signal Verification1'!AG1304:AG1504)-'Signal Verification1'!AG1504)&lt;Constants!$B$15),2,IF(D1504&gt;0,1,0)),IF(D1504&gt;0,1,0))),IF(D1504&gt;0,1,0))</f>
        <v>0</v>
      </c>
      <c r="D1504">
        <f>IF(C1503=2,ROUND(5*1000/Constants!$B$11,0),IF(D1503&gt;0,D1503-1,0))</f>
        <v>0</v>
      </c>
      <c r="E1504">
        <f>IF(COUNTIF($D$3:D1504,2)&gt;(Constants!$B$16*(1000/150)),2,0)</f>
        <v>0</v>
      </c>
      <c r="F1504">
        <f t="shared" si="23"/>
        <v>0</v>
      </c>
      <c r="G1504">
        <f>IF(ABS('Signal Verification0'!AT1504-'Signal Verification1'!AT1504)&gt;Constants!$B$17,2,IF(H1504&gt;0,1,0))</f>
        <v>0</v>
      </c>
      <c r="H1504">
        <f>IF(G1503=2,ROUND(Constants!$B$18*(1000/150),0),IF(H1503&gt;0,H1503-1,0))</f>
        <v>0</v>
      </c>
    </row>
    <row r="1505" spans="1:8">
      <c r="A1505">
        <v>1502</v>
      </c>
      <c r="B1505">
        <f>IF(SIGN('Signal Verification0'!AQ1505)=SIGN('Signal Verification1'!AQ1505),IF(COUNTIF(B1498:B1504,2)&gt;0,1,0),2)</f>
        <v>0</v>
      </c>
      <c r="C1505">
        <f>IF(AND(ABS('Signal Verification0'!AG1505)&gt;0,ABS('Signal Verification1'!AG1505)&gt;0),IF('Signal Verification0'!AG1505&gt;'Signal Verification1'!AG1505,IF(ABS('Signal Verification0'!AG1504)-ABS('Signal Verification1'!AG1505)&gt;Constants!$B$14,IF(AND(ABS(MAX('Signal Verification0'!AG1305:AG1505)-'Signal Verification0'!AG1505)&lt;Constants!$B$15,ABS(MIN('Signal Verification0'!AG1305:AG1505)-'Signal Verification0'!AG1505)&lt;Constants!$B$15),2,IF(D1505&gt;0,1,0)),IF(D1505&gt;0,1,0)),IF(ABS('Signal Verification1'!AG1504)-ABS('Signal Verification0'!AG1505)&gt;Constants!$B$14,IF(AND(ABS(MAX('Signal Verification1'!AG1305:AG1505)-'Signal Verification1'!AG1505)&lt;Constants!$B$15,ABS(MIN('Signal Verification1'!AG1305:AG1505)-'Signal Verification1'!AG1505)&lt;Constants!$B$15),2,IF(D1505&gt;0,1,0)),IF(D1505&gt;0,1,0))),IF(D1505&gt;0,1,0))</f>
        <v>0</v>
      </c>
      <c r="D1505">
        <f>IF(C1504=2,ROUND(5*1000/Constants!$B$11,0),IF(D1504&gt;0,D1504-1,0))</f>
        <v>0</v>
      </c>
      <c r="E1505">
        <f>IF(COUNTIF($D$3:D1505,2)&gt;(Constants!$B$16*(1000/150)),2,0)</f>
        <v>0</v>
      </c>
      <c r="F1505">
        <f t="shared" si="23"/>
        <v>0</v>
      </c>
      <c r="G1505">
        <f>IF(ABS('Signal Verification0'!AT1505-'Signal Verification1'!AT1505)&gt;Constants!$B$17,2,IF(H1505&gt;0,1,0))</f>
        <v>0</v>
      </c>
      <c r="H1505">
        <f>IF(G1504=2,ROUND(Constants!$B$18*(1000/150),0),IF(H1504&gt;0,H1504-1,0))</f>
        <v>0</v>
      </c>
    </row>
    <row r="1506" spans="1:8">
      <c r="A1506">
        <v>1503</v>
      </c>
      <c r="B1506">
        <f>IF(SIGN('Signal Verification0'!AQ1506)=SIGN('Signal Verification1'!AQ1506),IF(COUNTIF(B1499:B1505,2)&gt;0,1,0),2)</f>
        <v>0</v>
      </c>
      <c r="C1506">
        <f>IF(AND(ABS('Signal Verification0'!AG1506)&gt;0,ABS('Signal Verification1'!AG1506)&gt;0),IF('Signal Verification0'!AG1506&gt;'Signal Verification1'!AG1506,IF(ABS('Signal Verification0'!AG1505)-ABS('Signal Verification1'!AG1506)&gt;Constants!$B$14,IF(AND(ABS(MAX('Signal Verification0'!AG1306:AG1506)-'Signal Verification0'!AG1506)&lt;Constants!$B$15,ABS(MIN('Signal Verification0'!AG1306:AG1506)-'Signal Verification0'!AG1506)&lt;Constants!$B$15),2,IF(D1506&gt;0,1,0)),IF(D1506&gt;0,1,0)),IF(ABS('Signal Verification1'!AG1505)-ABS('Signal Verification0'!AG1506)&gt;Constants!$B$14,IF(AND(ABS(MAX('Signal Verification1'!AG1306:AG1506)-'Signal Verification1'!AG1506)&lt;Constants!$B$15,ABS(MIN('Signal Verification1'!AG1306:AG1506)-'Signal Verification1'!AG1506)&lt;Constants!$B$15),2,IF(D1506&gt;0,1,0)),IF(D1506&gt;0,1,0))),IF(D1506&gt;0,1,0))</f>
        <v>0</v>
      </c>
      <c r="D1506">
        <f>IF(C1505=2,ROUND(5*1000/Constants!$B$11,0),IF(D1505&gt;0,D1505-1,0))</f>
        <v>0</v>
      </c>
      <c r="E1506">
        <f>IF(COUNTIF($D$3:D1506,2)&gt;(Constants!$B$16*(1000/150)),2,0)</f>
        <v>0</v>
      </c>
      <c r="F1506">
        <f t="shared" si="23"/>
        <v>0</v>
      </c>
      <c r="G1506">
        <f>IF(ABS('Signal Verification0'!AT1506-'Signal Verification1'!AT1506)&gt;Constants!$B$17,2,IF(H1506&gt;0,1,0))</f>
        <v>0</v>
      </c>
      <c r="H1506">
        <f>IF(G1505=2,ROUND(Constants!$B$18*(1000/150),0),IF(H1505&gt;0,H1505-1,0))</f>
        <v>0</v>
      </c>
    </row>
    <row r="1507" spans="1:8">
      <c r="A1507">
        <v>1504</v>
      </c>
      <c r="B1507">
        <f>IF(SIGN('Signal Verification0'!AQ1507)=SIGN('Signal Verification1'!AQ1507),IF(COUNTIF(B1500:B1506,2)&gt;0,1,0),2)</f>
        <v>0</v>
      </c>
      <c r="C1507">
        <f>IF(AND(ABS('Signal Verification0'!AG1507)&gt;0,ABS('Signal Verification1'!AG1507)&gt;0),IF('Signal Verification0'!AG1507&gt;'Signal Verification1'!AG1507,IF(ABS('Signal Verification0'!AG1506)-ABS('Signal Verification1'!AG1507)&gt;Constants!$B$14,IF(AND(ABS(MAX('Signal Verification0'!AG1307:AG1507)-'Signal Verification0'!AG1507)&lt;Constants!$B$15,ABS(MIN('Signal Verification0'!AG1307:AG1507)-'Signal Verification0'!AG1507)&lt;Constants!$B$15),2,IF(D1507&gt;0,1,0)),IF(D1507&gt;0,1,0)),IF(ABS('Signal Verification1'!AG1506)-ABS('Signal Verification0'!AG1507)&gt;Constants!$B$14,IF(AND(ABS(MAX('Signal Verification1'!AG1307:AG1507)-'Signal Verification1'!AG1507)&lt;Constants!$B$15,ABS(MIN('Signal Verification1'!AG1307:AG1507)-'Signal Verification1'!AG1507)&lt;Constants!$B$15),2,IF(D1507&gt;0,1,0)),IF(D1507&gt;0,1,0))),IF(D1507&gt;0,1,0))</f>
        <v>0</v>
      </c>
      <c r="D1507">
        <f>IF(C1506=2,ROUND(5*1000/Constants!$B$11,0),IF(D1506&gt;0,D1506-1,0))</f>
        <v>0</v>
      </c>
      <c r="E1507">
        <f>IF(COUNTIF($D$3:D1507,2)&gt;(Constants!$B$16*(1000/150)),2,0)</f>
        <v>0</v>
      </c>
      <c r="F1507">
        <f t="shared" si="23"/>
        <v>0</v>
      </c>
      <c r="G1507">
        <f>IF(ABS('Signal Verification0'!AT1507-'Signal Verification1'!AT1507)&gt;Constants!$B$17,2,IF(H1507&gt;0,1,0))</f>
        <v>0</v>
      </c>
      <c r="H1507">
        <f>IF(G1506=2,ROUND(Constants!$B$18*(1000/150),0),IF(H1506&gt;0,H1506-1,0))</f>
        <v>0</v>
      </c>
    </row>
    <row r="1508" spans="1:8">
      <c r="A1508">
        <v>1505</v>
      </c>
      <c r="B1508">
        <f>IF(SIGN('Signal Verification0'!AQ1508)=SIGN('Signal Verification1'!AQ1508),IF(COUNTIF(B1501:B1507,2)&gt;0,1,0),2)</f>
        <v>0</v>
      </c>
      <c r="C1508">
        <f>IF(AND(ABS('Signal Verification0'!AG1508)&gt;0,ABS('Signal Verification1'!AG1508)&gt;0),IF('Signal Verification0'!AG1508&gt;'Signal Verification1'!AG1508,IF(ABS('Signal Verification0'!AG1507)-ABS('Signal Verification1'!AG1508)&gt;Constants!$B$14,IF(AND(ABS(MAX('Signal Verification0'!AG1308:AG1508)-'Signal Verification0'!AG1508)&lt;Constants!$B$15,ABS(MIN('Signal Verification0'!AG1308:AG1508)-'Signal Verification0'!AG1508)&lt;Constants!$B$15),2,IF(D1508&gt;0,1,0)),IF(D1508&gt;0,1,0)),IF(ABS('Signal Verification1'!AG1507)-ABS('Signal Verification0'!AG1508)&gt;Constants!$B$14,IF(AND(ABS(MAX('Signal Verification1'!AG1308:AG1508)-'Signal Verification1'!AG1508)&lt;Constants!$B$15,ABS(MIN('Signal Verification1'!AG1308:AG1508)-'Signal Verification1'!AG1508)&lt;Constants!$B$15),2,IF(D1508&gt;0,1,0)),IF(D1508&gt;0,1,0))),IF(D1508&gt;0,1,0))</f>
        <v>0</v>
      </c>
      <c r="D1508">
        <f>IF(C1507=2,ROUND(5*1000/Constants!$B$11,0),IF(D1507&gt;0,D1507-1,0))</f>
        <v>0</v>
      </c>
      <c r="E1508">
        <f>IF(COUNTIF($D$3:D1508,2)&gt;(Constants!$B$16*(1000/150)),2,0)</f>
        <v>0</v>
      </c>
      <c r="F1508">
        <f t="shared" si="23"/>
        <v>0</v>
      </c>
      <c r="G1508">
        <f>IF(ABS('Signal Verification0'!AT1508-'Signal Verification1'!AT1508)&gt;Constants!$B$17,2,IF(H1508&gt;0,1,0))</f>
        <v>0</v>
      </c>
      <c r="H1508">
        <f>IF(G1507=2,ROUND(Constants!$B$18*(1000/150),0),IF(H1507&gt;0,H1507-1,0))</f>
        <v>0</v>
      </c>
    </row>
    <row r="1509" spans="1:8">
      <c r="A1509">
        <v>1506</v>
      </c>
      <c r="B1509">
        <f>IF(SIGN('Signal Verification0'!AQ1509)=SIGN('Signal Verification1'!AQ1509),IF(COUNTIF(B1502:B1508,2)&gt;0,1,0),2)</f>
        <v>0</v>
      </c>
      <c r="C1509">
        <f>IF(AND(ABS('Signal Verification0'!AG1509)&gt;0,ABS('Signal Verification1'!AG1509)&gt;0),IF('Signal Verification0'!AG1509&gt;'Signal Verification1'!AG1509,IF(ABS('Signal Verification0'!AG1508)-ABS('Signal Verification1'!AG1509)&gt;Constants!$B$14,IF(AND(ABS(MAX('Signal Verification0'!AG1309:AG1509)-'Signal Verification0'!AG1509)&lt;Constants!$B$15,ABS(MIN('Signal Verification0'!AG1309:AG1509)-'Signal Verification0'!AG1509)&lt;Constants!$B$15),2,IF(D1509&gt;0,1,0)),IF(D1509&gt;0,1,0)),IF(ABS('Signal Verification1'!AG1508)-ABS('Signal Verification0'!AG1509)&gt;Constants!$B$14,IF(AND(ABS(MAX('Signal Verification1'!AG1309:AG1509)-'Signal Verification1'!AG1509)&lt;Constants!$B$15,ABS(MIN('Signal Verification1'!AG1309:AG1509)-'Signal Verification1'!AG1509)&lt;Constants!$B$15),2,IF(D1509&gt;0,1,0)),IF(D1509&gt;0,1,0))),IF(D1509&gt;0,1,0))</f>
        <v>0</v>
      </c>
      <c r="D1509">
        <f>IF(C1508=2,ROUND(5*1000/Constants!$B$11,0),IF(D1508&gt;0,D1508-1,0))</f>
        <v>0</v>
      </c>
      <c r="E1509">
        <f>IF(COUNTIF($D$3:D1509,2)&gt;(Constants!$B$16*(1000/150)),2,0)</f>
        <v>0</v>
      </c>
      <c r="F1509">
        <f t="shared" si="23"/>
        <v>0</v>
      </c>
      <c r="G1509">
        <f>IF(ABS('Signal Verification0'!AT1509-'Signal Verification1'!AT1509)&gt;Constants!$B$17,2,IF(H1509&gt;0,1,0))</f>
        <v>0</v>
      </c>
      <c r="H1509">
        <f>IF(G1508=2,ROUND(Constants!$B$18*(1000/150),0),IF(H1508&gt;0,H1508-1,0))</f>
        <v>0</v>
      </c>
    </row>
    <row r="1510" spans="1:8">
      <c r="A1510">
        <v>1507</v>
      </c>
      <c r="B1510">
        <f>IF(SIGN('Signal Verification0'!AQ1510)=SIGN('Signal Verification1'!AQ1510),IF(COUNTIF(B1503:B1509,2)&gt;0,1,0),2)</f>
        <v>0</v>
      </c>
      <c r="C1510">
        <f>IF(AND(ABS('Signal Verification0'!AG1510)&gt;0,ABS('Signal Verification1'!AG1510)&gt;0),IF('Signal Verification0'!AG1510&gt;'Signal Verification1'!AG1510,IF(ABS('Signal Verification0'!AG1509)-ABS('Signal Verification1'!AG1510)&gt;Constants!$B$14,IF(AND(ABS(MAX('Signal Verification0'!AG1310:AG1510)-'Signal Verification0'!AG1510)&lt;Constants!$B$15,ABS(MIN('Signal Verification0'!AG1310:AG1510)-'Signal Verification0'!AG1510)&lt;Constants!$B$15),2,IF(D1510&gt;0,1,0)),IF(D1510&gt;0,1,0)),IF(ABS('Signal Verification1'!AG1509)-ABS('Signal Verification0'!AG1510)&gt;Constants!$B$14,IF(AND(ABS(MAX('Signal Verification1'!AG1310:AG1510)-'Signal Verification1'!AG1510)&lt;Constants!$B$15,ABS(MIN('Signal Verification1'!AG1310:AG1510)-'Signal Verification1'!AG1510)&lt;Constants!$B$15),2,IF(D1510&gt;0,1,0)),IF(D1510&gt;0,1,0))),IF(D1510&gt;0,1,0))</f>
        <v>0</v>
      </c>
      <c r="D1510">
        <f>IF(C1509=2,ROUND(5*1000/Constants!$B$11,0),IF(D1509&gt;0,D1509-1,0))</f>
        <v>0</v>
      </c>
      <c r="E1510">
        <f>IF(COUNTIF($D$3:D1510,2)&gt;(Constants!$B$16*(1000/150)),2,0)</f>
        <v>0</v>
      </c>
      <c r="F1510">
        <f t="shared" si="23"/>
        <v>0</v>
      </c>
      <c r="G1510">
        <f>IF(ABS('Signal Verification0'!AT1510-'Signal Verification1'!AT1510)&gt;Constants!$B$17,2,IF(H1510&gt;0,1,0))</f>
        <v>0</v>
      </c>
      <c r="H1510">
        <f>IF(G1509=2,ROUND(Constants!$B$18*(1000/150),0),IF(H1509&gt;0,H1509-1,0))</f>
        <v>0</v>
      </c>
    </row>
    <row r="1511" spans="1:8">
      <c r="A1511">
        <v>1508</v>
      </c>
      <c r="B1511">
        <f>IF(SIGN('Signal Verification0'!AQ1511)=SIGN('Signal Verification1'!AQ1511),IF(COUNTIF(B1504:B1510,2)&gt;0,1,0),2)</f>
        <v>0</v>
      </c>
      <c r="C1511">
        <f>IF(AND(ABS('Signal Verification0'!AG1511)&gt;0,ABS('Signal Verification1'!AG1511)&gt;0),IF('Signal Verification0'!AG1511&gt;'Signal Verification1'!AG1511,IF(ABS('Signal Verification0'!AG1510)-ABS('Signal Verification1'!AG1511)&gt;Constants!$B$14,IF(AND(ABS(MAX('Signal Verification0'!AG1311:AG1511)-'Signal Verification0'!AG1511)&lt;Constants!$B$15,ABS(MIN('Signal Verification0'!AG1311:AG1511)-'Signal Verification0'!AG1511)&lt;Constants!$B$15),2,IF(D1511&gt;0,1,0)),IF(D1511&gt;0,1,0)),IF(ABS('Signal Verification1'!AG1510)-ABS('Signal Verification0'!AG1511)&gt;Constants!$B$14,IF(AND(ABS(MAX('Signal Verification1'!AG1311:AG1511)-'Signal Verification1'!AG1511)&lt;Constants!$B$15,ABS(MIN('Signal Verification1'!AG1311:AG1511)-'Signal Verification1'!AG1511)&lt;Constants!$B$15),2,IF(D1511&gt;0,1,0)),IF(D1511&gt;0,1,0))),IF(D1511&gt;0,1,0))</f>
        <v>0</v>
      </c>
      <c r="D1511">
        <f>IF(C1510=2,ROUND(5*1000/Constants!$B$11,0),IF(D1510&gt;0,D1510-1,0))</f>
        <v>0</v>
      </c>
      <c r="E1511">
        <f>IF(COUNTIF($D$3:D1511,2)&gt;(Constants!$B$16*(1000/150)),2,0)</f>
        <v>0</v>
      </c>
      <c r="F1511">
        <f t="shared" si="23"/>
        <v>0</v>
      </c>
      <c r="G1511">
        <f>IF(ABS('Signal Verification0'!AT1511-'Signal Verification1'!AT1511)&gt;Constants!$B$17,2,IF(H1511&gt;0,1,0))</f>
        <v>0</v>
      </c>
      <c r="H1511">
        <f>IF(G1510=2,ROUND(Constants!$B$18*(1000/150),0),IF(H1510&gt;0,H1510-1,0))</f>
        <v>0</v>
      </c>
    </row>
    <row r="1512" spans="1:8">
      <c r="A1512">
        <v>1509</v>
      </c>
      <c r="B1512">
        <f>IF(SIGN('Signal Verification0'!AQ1512)=SIGN('Signal Verification1'!AQ1512),IF(COUNTIF(B1505:B1511,2)&gt;0,1,0),2)</f>
        <v>0</v>
      </c>
      <c r="C1512">
        <f>IF(AND(ABS('Signal Verification0'!AG1512)&gt;0,ABS('Signal Verification1'!AG1512)&gt;0),IF('Signal Verification0'!AG1512&gt;'Signal Verification1'!AG1512,IF(ABS('Signal Verification0'!AG1511)-ABS('Signal Verification1'!AG1512)&gt;Constants!$B$14,IF(AND(ABS(MAX('Signal Verification0'!AG1312:AG1512)-'Signal Verification0'!AG1512)&lt;Constants!$B$15,ABS(MIN('Signal Verification0'!AG1312:AG1512)-'Signal Verification0'!AG1512)&lt;Constants!$B$15),2,IF(D1512&gt;0,1,0)),IF(D1512&gt;0,1,0)),IF(ABS('Signal Verification1'!AG1511)-ABS('Signal Verification0'!AG1512)&gt;Constants!$B$14,IF(AND(ABS(MAX('Signal Verification1'!AG1312:AG1512)-'Signal Verification1'!AG1512)&lt;Constants!$B$15,ABS(MIN('Signal Verification1'!AG1312:AG1512)-'Signal Verification1'!AG1512)&lt;Constants!$B$15),2,IF(D1512&gt;0,1,0)),IF(D1512&gt;0,1,0))),IF(D1512&gt;0,1,0))</f>
        <v>0</v>
      </c>
      <c r="D1512">
        <f>IF(C1511=2,ROUND(5*1000/Constants!$B$11,0),IF(D1511&gt;0,D1511-1,0))</f>
        <v>0</v>
      </c>
      <c r="E1512">
        <f>IF(COUNTIF($D$3:D1512,2)&gt;(Constants!$B$16*(1000/150)),2,0)</f>
        <v>0</v>
      </c>
      <c r="F1512">
        <f t="shared" si="23"/>
        <v>0</v>
      </c>
      <c r="G1512">
        <f>IF(ABS('Signal Verification0'!AT1512-'Signal Verification1'!AT1512)&gt;Constants!$B$17,2,IF(H1512&gt;0,1,0))</f>
        <v>0</v>
      </c>
      <c r="H1512">
        <f>IF(G1511=2,ROUND(Constants!$B$18*(1000/150),0),IF(H1511&gt;0,H1511-1,0))</f>
        <v>0</v>
      </c>
    </row>
    <row r="1513" spans="1:8">
      <c r="A1513">
        <v>1510</v>
      </c>
      <c r="B1513">
        <f>IF(SIGN('Signal Verification0'!AQ1513)=SIGN('Signal Verification1'!AQ1513),IF(COUNTIF(B1506:B1512,2)&gt;0,1,0),2)</f>
        <v>0</v>
      </c>
      <c r="C1513">
        <f>IF(AND(ABS('Signal Verification0'!AG1513)&gt;0,ABS('Signal Verification1'!AG1513)&gt;0),IF('Signal Verification0'!AG1513&gt;'Signal Verification1'!AG1513,IF(ABS('Signal Verification0'!AG1512)-ABS('Signal Verification1'!AG1513)&gt;Constants!$B$14,IF(AND(ABS(MAX('Signal Verification0'!AG1313:AG1513)-'Signal Verification0'!AG1513)&lt;Constants!$B$15,ABS(MIN('Signal Verification0'!AG1313:AG1513)-'Signal Verification0'!AG1513)&lt;Constants!$B$15),2,IF(D1513&gt;0,1,0)),IF(D1513&gt;0,1,0)),IF(ABS('Signal Verification1'!AG1512)-ABS('Signal Verification0'!AG1513)&gt;Constants!$B$14,IF(AND(ABS(MAX('Signal Verification1'!AG1313:AG1513)-'Signal Verification1'!AG1513)&lt;Constants!$B$15,ABS(MIN('Signal Verification1'!AG1313:AG1513)-'Signal Verification1'!AG1513)&lt;Constants!$B$15),2,IF(D1513&gt;0,1,0)),IF(D1513&gt;0,1,0))),IF(D1513&gt;0,1,0))</f>
        <v>0</v>
      </c>
      <c r="D1513">
        <f>IF(C1512=2,ROUND(5*1000/Constants!$B$11,0),IF(D1512&gt;0,D1512-1,0))</f>
        <v>0</v>
      </c>
      <c r="E1513">
        <f>IF(COUNTIF($D$3:D1513,2)&gt;(Constants!$B$16*(1000/150)),2,0)</f>
        <v>0</v>
      </c>
      <c r="F1513">
        <f t="shared" si="23"/>
        <v>0</v>
      </c>
      <c r="G1513">
        <f>IF(ABS('Signal Verification0'!AT1513-'Signal Verification1'!AT1513)&gt;Constants!$B$17,2,IF(H1513&gt;0,1,0))</f>
        <v>0</v>
      </c>
      <c r="H1513">
        <f>IF(G1512=2,ROUND(Constants!$B$18*(1000/150),0),IF(H1512&gt;0,H1512-1,0))</f>
        <v>0</v>
      </c>
    </row>
    <row r="1514" spans="1:8">
      <c r="A1514">
        <v>1511</v>
      </c>
      <c r="B1514">
        <f>IF(SIGN('Signal Verification0'!AQ1514)=SIGN('Signal Verification1'!AQ1514),IF(COUNTIF(B1507:B1513,2)&gt;0,1,0),2)</f>
        <v>0</v>
      </c>
      <c r="C1514">
        <f>IF(AND(ABS('Signal Verification0'!AG1514)&gt;0,ABS('Signal Verification1'!AG1514)&gt;0),IF('Signal Verification0'!AG1514&gt;'Signal Verification1'!AG1514,IF(ABS('Signal Verification0'!AG1513)-ABS('Signal Verification1'!AG1514)&gt;Constants!$B$14,IF(AND(ABS(MAX('Signal Verification0'!AG1314:AG1514)-'Signal Verification0'!AG1514)&lt;Constants!$B$15,ABS(MIN('Signal Verification0'!AG1314:AG1514)-'Signal Verification0'!AG1514)&lt;Constants!$B$15),2,IF(D1514&gt;0,1,0)),IF(D1514&gt;0,1,0)),IF(ABS('Signal Verification1'!AG1513)-ABS('Signal Verification0'!AG1514)&gt;Constants!$B$14,IF(AND(ABS(MAX('Signal Verification1'!AG1314:AG1514)-'Signal Verification1'!AG1514)&lt;Constants!$B$15,ABS(MIN('Signal Verification1'!AG1314:AG1514)-'Signal Verification1'!AG1514)&lt;Constants!$B$15),2,IF(D1514&gt;0,1,0)),IF(D1514&gt;0,1,0))),IF(D1514&gt;0,1,0))</f>
        <v>0</v>
      </c>
      <c r="D1514">
        <f>IF(C1513=2,ROUND(5*1000/Constants!$B$11,0),IF(D1513&gt;0,D1513-1,0))</f>
        <v>0</v>
      </c>
      <c r="E1514">
        <f>IF(COUNTIF($D$3:D1514,2)&gt;(Constants!$B$16*(1000/150)),2,0)</f>
        <v>0</v>
      </c>
      <c r="F1514">
        <f t="shared" si="23"/>
        <v>0</v>
      </c>
      <c r="G1514">
        <f>IF(ABS('Signal Verification0'!AT1514-'Signal Verification1'!AT1514)&gt;Constants!$B$17,2,IF(H1514&gt;0,1,0))</f>
        <v>0</v>
      </c>
      <c r="H1514">
        <f>IF(G1513=2,ROUND(Constants!$B$18*(1000/150),0),IF(H1513&gt;0,H1513-1,0))</f>
        <v>0</v>
      </c>
    </row>
    <row r="1515" spans="1:8">
      <c r="A1515">
        <v>1512</v>
      </c>
      <c r="B1515">
        <f>IF(SIGN('Signal Verification0'!AQ1515)=SIGN('Signal Verification1'!AQ1515),IF(COUNTIF(B1508:B1514,2)&gt;0,1,0),2)</f>
        <v>0</v>
      </c>
      <c r="C1515">
        <f>IF(AND(ABS('Signal Verification0'!AG1515)&gt;0,ABS('Signal Verification1'!AG1515)&gt;0),IF('Signal Verification0'!AG1515&gt;'Signal Verification1'!AG1515,IF(ABS('Signal Verification0'!AG1514)-ABS('Signal Verification1'!AG1515)&gt;Constants!$B$14,IF(AND(ABS(MAX('Signal Verification0'!AG1315:AG1515)-'Signal Verification0'!AG1515)&lt;Constants!$B$15,ABS(MIN('Signal Verification0'!AG1315:AG1515)-'Signal Verification0'!AG1515)&lt;Constants!$B$15),2,IF(D1515&gt;0,1,0)),IF(D1515&gt;0,1,0)),IF(ABS('Signal Verification1'!AG1514)-ABS('Signal Verification0'!AG1515)&gt;Constants!$B$14,IF(AND(ABS(MAX('Signal Verification1'!AG1315:AG1515)-'Signal Verification1'!AG1515)&lt;Constants!$B$15,ABS(MIN('Signal Verification1'!AG1315:AG1515)-'Signal Verification1'!AG1515)&lt;Constants!$B$15),2,IF(D1515&gt;0,1,0)),IF(D1515&gt;0,1,0))),IF(D1515&gt;0,1,0))</f>
        <v>0</v>
      </c>
      <c r="D1515">
        <f>IF(C1514=2,ROUND(5*1000/Constants!$B$11,0),IF(D1514&gt;0,D1514-1,0))</f>
        <v>0</v>
      </c>
      <c r="E1515">
        <f>IF(COUNTIF($D$3:D1515,2)&gt;(Constants!$B$16*(1000/150)),2,0)</f>
        <v>0</v>
      </c>
      <c r="F1515">
        <f t="shared" si="23"/>
        <v>0</v>
      </c>
      <c r="G1515">
        <f>IF(ABS('Signal Verification0'!AT1515-'Signal Verification1'!AT1515)&gt;Constants!$B$17,2,IF(H1515&gt;0,1,0))</f>
        <v>0</v>
      </c>
      <c r="H1515">
        <f>IF(G1514=2,ROUND(Constants!$B$18*(1000/150),0),IF(H1514&gt;0,H1514-1,0))</f>
        <v>0</v>
      </c>
    </row>
    <row r="1516" spans="1:8">
      <c r="A1516">
        <v>1513</v>
      </c>
      <c r="B1516">
        <f>IF(SIGN('Signal Verification0'!AQ1516)=SIGN('Signal Verification1'!AQ1516),IF(COUNTIF(B1509:B1515,2)&gt;0,1,0),2)</f>
        <v>0</v>
      </c>
      <c r="C1516">
        <f>IF(AND(ABS('Signal Verification0'!AG1516)&gt;0,ABS('Signal Verification1'!AG1516)&gt;0),IF('Signal Verification0'!AG1516&gt;'Signal Verification1'!AG1516,IF(ABS('Signal Verification0'!AG1515)-ABS('Signal Verification1'!AG1516)&gt;Constants!$B$14,IF(AND(ABS(MAX('Signal Verification0'!AG1316:AG1516)-'Signal Verification0'!AG1516)&lt;Constants!$B$15,ABS(MIN('Signal Verification0'!AG1316:AG1516)-'Signal Verification0'!AG1516)&lt;Constants!$B$15),2,IF(D1516&gt;0,1,0)),IF(D1516&gt;0,1,0)),IF(ABS('Signal Verification1'!AG1515)-ABS('Signal Verification0'!AG1516)&gt;Constants!$B$14,IF(AND(ABS(MAX('Signal Verification1'!AG1316:AG1516)-'Signal Verification1'!AG1516)&lt;Constants!$B$15,ABS(MIN('Signal Verification1'!AG1316:AG1516)-'Signal Verification1'!AG1516)&lt;Constants!$B$15),2,IF(D1516&gt;0,1,0)),IF(D1516&gt;0,1,0))),IF(D1516&gt;0,1,0))</f>
        <v>0</v>
      </c>
      <c r="D1516">
        <f>IF(C1515=2,ROUND(5*1000/Constants!$B$11,0),IF(D1515&gt;0,D1515-1,0))</f>
        <v>0</v>
      </c>
      <c r="E1516">
        <f>IF(COUNTIF($D$3:D1516,2)&gt;(Constants!$B$16*(1000/150)),2,0)</f>
        <v>0</v>
      </c>
      <c r="F1516">
        <f t="shared" si="23"/>
        <v>0</v>
      </c>
      <c r="G1516">
        <f>IF(ABS('Signal Verification0'!AT1516-'Signal Verification1'!AT1516)&gt;Constants!$B$17,2,IF(H1516&gt;0,1,0))</f>
        <v>0</v>
      </c>
      <c r="H1516">
        <f>IF(G1515=2,ROUND(Constants!$B$18*(1000/150),0),IF(H1515&gt;0,H1515-1,0))</f>
        <v>0</v>
      </c>
    </row>
    <row r="1517" spans="1:8">
      <c r="A1517">
        <v>1514</v>
      </c>
      <c r="B1517">
        <f>IF(SIGN('Signal Verification0'!AQ1517)=SIGN('Signal Verification1'!AQ1517),IF(COUNTIF(B1510:B1516,2)&gt;0,1,0),2)</f>
        <v>0</v>
      </c>
      <c r="C1517">
        <f>IF(AND(ABS('Signal Verification0'!AG1517)&gt;0,ABS('Signal Verification1'!AG1517)&gt;0),IF('Signal Verification0'!AG1517&gt;'Signal Verification1'!AG1517,IF(ABS('Signal Verification0'!AG1516)-ABS('Signal Verification1'!AG1517)&gt;Constants!$B$14,IF(AND(ABS(MAX('Signal Verification0'!AG1317:AG1517)-'Signal Verification0'!AG1517)&lt;Constants!$B$15,ABS(MIN('Signal Verification0'!AG1317:AG1517)-'Signal Verification0'!AG1517)&lt;Constants!$B$15),2,IF(D1517&gt;0,1,0)),IF(D1517&gt;0,1,0)),IF(ABS('Signal Verification1'!AG1516)-ABS('Signal Verification0'!AG1517)&gt;Constants!$B$14,IF(AND(ABS(MAX('Signal Verification1'!AG1317:AG1517)-'Signal Verification1'!AG1517)&lt;Constants!$B$15,ABS(MIN('Signal Verification1'!AG1317:AG1517)-'Signal Verification1'!AG1517)&lt;Constants!$B$15),2,IF(D1517&gt;0,1,0)),IF(D1517&gt;0,1,0))),IF(D1517&gt;0,1,0))</f>
        <v>0</v>
      </c>
      <c r="D1517">
        <f>IF(C1516=2,ROUND(5*1000/Constants!$B$11,0),IF(D1516&gt;0,D1516-1,0))</f>
        <v>0</v>
      </c>
      <c r="E1517">
        <f>IF(COUNTIF($D$3:D1517,2)&gt;(Constants!$B$16*(1000/150)),2,0)</f>
        <v>0</v>
      </c>
      <c r="F1517">
        <f t="shared" si="23"/>
        <v>0</v>
      </c>
      <c r="G1517">
        <f>IF(ABS('Signal Verification0'!AT1517-'Signal Verification1'!AT1517)&gt;Constants!$B$17,2,IF(H1517&gt;0,1,0))</f>
        <v>0</v>
      </c>
      <c r="H1517">
        <f>IF(G1516=2,ROUND(Constants!$B$18*(1000/150),0),IF(H1516&gt;0,H1516-1,0))</f>
        <v>0</v>
      </c>
    </row>
    <row r="1518" spans="1:8">
      <c r="A1518">
        <v>1515</v>
      </c>
      <c r="B1518">
        <f>IF(SIGN('Signal Verification0'!AQ1518)=SIGN('Signal Verification1'!AQ1518),IF(COUNTIF(B1511:B1517,2)&gt;0,1,0),2)</f>
        <v>0</v>
      </c>
      <c r="C1518">
        <f>IF(AND(ABS('Signal Verification0'!AG1518)&gt;0,ABS('Signal Verification1'!AG1518)&gt;0),IF('Signal Verification0'!AG1518&gt;'Signal Verification1'!AG1518,IF(ABS('Signal Verification0'!AG1517)-ABS('Signal Verification1'!AG1518)&gt;Constants!$B$14,IF(AND(ABS(MAX('Signal Verification0'!AG1318:AG1518)-'Signal Verification0'!AG1518)&lt;Constants!$B$15,ABS(MIN('Signal Verification0'!AG1318:AG1518)-'Signal Verification0'!AG1518)&lt;Constants!$B$15),2,IF(D1518&gt;0,1,0)),IF(D1518&gt;0,1,0)),IF(ABS('Signal Verification1'!AG1517)-ABS('Signal Verification0'!AG1518)&gt;Constants!$B$14,IF(AND(ABS(MAX('Signal Verification1'!AG1318:AG1518)-'Signal Verification1'!AG1518)&lt;Constants!$B$15,ABS(MIN('Signal Verification1'!AG1318:AG1518)-'Signal Verification1'!AG1518)&lt;Constants!$B$15),2,IF(D1518&gt;0,1,0)),IF(D1518&gt;0,1,0))),IF(D1518&gt;0,1,0))</f>
        <v>0</v>
      </c>
      <c r="D1518">
        <f>IF(C1517=2,ROUND(5*1000/Constants!$B$11,0),IF(D1517&gt;0,D1517-1,0))</f>
        <v>0</v>
      </c>
      <c r="E1518">
        <f>IF(COUNTIF($D$3:D1518,2)&gt;(Constants!$B$16*(1000/150)),2,0)</f>
        <v>0</v>
      </c>
      <c r="F1518">
        <f t="shared" si="23"/>
        <v>0</v>
      </c>
      <c r="G1518">
        <f>IF(ABS('Signal Verification0'!AT1518-'Signal Verification1'!AT1518)&gt;Constants!$B$17,2,IF(H1518&gt;0,1,0))</f>
        <v>0</v>
      </c>
      <c r="H1518">
        <f>IF(G1517=2,ROUND(Constants!$B$18*(1000/150),0),IF(H1517&gt;0,H1517-1,0))</f>
        <v>0</v>
      </c>
    </row>
    <row r="1519" spans="1:8">
      <c r="A1519">
        <v>1516</v>
      </c>
      <c r="B1519">
        <f>IF(SIGN('Signal Verification0'!AQ1519)=SIGN('Signal Verification1'!AQ1519),IF(COUNTIF(B1512:B1518,2)&gt;0,1,0),2)</f>
        <v>0</v>
      </c>
      <c r="C1519">
        <f>IF(AND(ABS('Signal Verification0'!AG1519)&gt;0,ABS('Signal Verification1'!AG1519)&gt;0),IF('Signal Verification0'!AG1519&gt;'Signal Verification1'!AG1519,IF(ABS('Signal Verification0'!AG1518)-ABS('Signal Verification1'!AG1519)&gt;Constants!$B$14,IF(AND(ABS(MAX('Signal Verification0'!AG1319:AG1519)-'Signal Verification0'!AG1519)&lt;Constants!$B$15,ABS(MIN('Signal Verification0'!AG1319:AG1519)-'Signal Verification0'!AG1519)&lt;Constants!$B$15),2,IF(D1519&gt;0,1,0)),IF(D1519&gt;0,1,0)),IF(ABS('Signal Verification1'!AG1518)-ABS('Signal Verification0'!AG1519)&gt;Constants!$B$14,IF(AND(ABS(MAX('Signal Verification1'!AG1319:AG1519)-'Signal Verification1'!AG1519)&lt;Constants!$B$15,ABS(MIN('Signal Verification1'!AG1319:AG1519)-'Signal Verification1'!AG1519)&lt;Constants!$B$15),2,IF(D1519&gt;0,1,0)),IF(D1519&gt;0,1,0))),IF(D1519&gt;0,1,0))</f>
        <v>0</v>
      </c>
      <c r="D1519">
        <f>IF(C1518=2,ROUND(5*1000/Constants!$B$11,0),IF(D1518&gt;0,D1518-1,0))</f>
        <v>0</v>
      </c>
      <c r="E1519">
        <f>IF(COUNTIF($D$3:D1519,2)&gt;(Constants!$B$16*(1000/150)),2,0)</f>
        <v>0</v>
      </c>
      <c r="F1519">
        <f t="shared" si="23"/>
        <v>0</v>
      </c>
      <c r="G1519">
        <f>IF(ABS('Signal Verification0'!AT1519-'Signal Verification1'!AT1519)&gt;Constants!$B$17,2,IF(H1519&gt;0,1,0))</f>
        <v>0</v>
      </c>
      <c r="H1519">
        <f>IF(G1518=2,ROUND(Constants!$B$18*(1000/150),0),IF(H1518&gt;0,H1518-1,0))</f>
        <v>0</v>
      </c>
    </row>
    <row r="1520" spans="1:8">
      <c r="A1520">
        <v>1517</v>
      </c>
      <c r="B1520">
        <f>IF(SIGN('Signal Verification0'!AQ1520)=SIGN('Signal Verification1'!AQ1520),IF(COUNTIF(B1513:B1519,2)&gt;0,1,0),2)</f>
        <v>0</v>
      </c>
      <c r="C1520">
        <f>IF(AND(ABS('Signal Verification0'!AG1520)&gt;0,ABS('Signal Verification1'!AG1520)&gt;0),IF('Signal Verification0'!AG1520&gt;'Signal Verification1'!AG1520,IF(ABS('Signal Verification0'!AG1519)-ABS('Signal Verification1'!AG1520)&gt;Constants!$B$14,IF(AND(ABS(MAX('Signal Verification0'!AG1320:AG1520)-'Signal Verification0'!AG1520)&lt;Constants!$B$15,ABS(MIN('Signal Verification0'!AG1320:AG1520)-'Signal Verification0'!AG1520)&lt;Constants!$B$15),2,IF(D1520&gt;0,1,0)),IF(D1520&gt;0,1,0)),IF(ABS('Signal Verification1'!AG1519)-ABS('Signal Verification0'!AG1520)&gt;Constants!$B$14,IF(AND(ABS(MAX('Signal Verification1'!AG1320:AG1520)-'Signal Verification1'!AG1520)&lt;Constants!$B$15,ABS(MIN('Signal Verification1'!AG1320:AG1520)-'Signal Verification1'!AG1520)&lt;Constants!$B$15),2,IF(D1520&gt;0,1,0)),IF(D1520&gt;0,1,0))),IF(D1520&gt;0,1,0))</f>
        <v>0</v>
      </c>
      <c r="D1520">
        <f>IF(C1519=2,ROUND(5*1000/Constants!$B$11,0),IF(D1519&gt;0,D1519-1,0))</f>
        <v>0</v>
      </c>
      <c r="E1520">
        <f>IF(COUNTIF($D$3:D1520,2)&gt;(Constants!$B$16*(1000/150)),2,0)</f>
        <v>0</v>
      </c>
      <c r="F1520">
        <f t="shared" si="23"/>
        <v>0</v>
      </c>
      <c r="G1520">
        <f>IF(ABS('Signal Verification0'!AT1520-'Signal Verification1'!AT1520)&gt;Constants!$B$17,2,IF(H1520&gt;0,1,0))</f>
        <v>0</v>
      </c>
      <c r="H1520">
        <f>IF(G1519=2,ROUND(Constants!$B$18*(1000/150),0),IF(H1519&gt;0,H1519-1,0))</f>
        <v>0</v>
      </c>
    </row>
    <row r="1521" spans="1:8">
      <c r="A1521">
        <v>1518</v>
      </c>
      <c r="B1521">
        <f>IF(SIGN('Signal Verification0'!AQ1521)=SIGN('Signal Verification1'!AQ1521),IF(COUNTIF(B1514:B1520,2)&gt;0,1,0),2)</f>
        <v>0</v>
      </c>
      <c r="C1521">
        <f>IF(AND(ABS('Signal Verification0'!AG1521)&gt;0,ABS('Signal Verification1'!AG1521)&gt;0),IF('Signal Verification0'!AG1521&gt;'Signal Verification1'!AG1521,IF(ABS('Signal Verification0'!AG1520)-ABS('Signal Verification1'!AG1521)&gt;Constants!$B$14,IF(AND(ABS(MAX('Signal Verification0'!AG1321:AG1521)-'Signal Verification0'!AG1521)&lt;Constants!$B$15,ABS(MIN('Signal Verification0'!AG1321:AG1521)-'Signal Verification0'!AG1521)&lt;Constants!$B$15),2,IF(D1521&gt;0,1,0)),IF(D1521&gt;0,1,0)),IF(ABS('Signal Verification1'!AG1520)-ABS('Signal Verification0'!AG1521)&gt;Constants!$B$14,IF(AND(ABS(MAX('Signal Verification1'!AG1321:AG1521)-'Signal Verification1'!AG1521)&lt;Constants!$B$15,ABS(MIN('Signal Verification1'!AG1321:AG1521)-'Signal Verification1'!AG1521)&lt;Constants!$B$15),2,IF(D1521&gt;0,1,0)),IF(D1521&gt;0,1,0))),IF(D1521&gt;0,1,0))</f>
        <v>0</v>
      </c>
      <c r="D1521">
        <f>IF(C1520=2,ROUND(5*1000/Constants!$B$11,0),IF(D1520&gt;0,D1520-1,0))</f>
        <v>0</v>
      </c>
      <c r="E1521">
        <f>IF(COUNTIF($D$3:D1521,2)&gt;(Constants!$B$16*(1000/150)),2,0)</f>
        <v>0</v>
      </c>
      <c r="F1521">
        <f t="shared" si="23"/>
        <v>0</v>
      </c>
      <c r="G1521">
        <f>IF(ABS('Signal Verification0'!AT1521-'Signal Verification1'!AT1521)&gt;Constants!$B$17,2,IF(H1521&gt;0,1,0))</f>
        <v>0</v>
      </c>
      <c r="H1521">
        <f>IF(G1520=2,ROUND(Constants!$B$18*(1000/150),0),IF(H1520&gt;0,H1520-1,0))</f>
        <v>0</v>
      </c>
    </row>
    <row r="1522" spans="1:8">
      <c r="A1522">
        <v>1519</v>
      </c>
      <c r="B1522">
        <f>IF(SIGN('Signal Verification0'!AQ1522)=SIGN('Signal Verification1'!AQ1522),IF(COUNTIF(B1515:B1521,2)&gt;0,1,0),2)</f>
        <v>0</v>
      </c>
      <c r="C1522">
        <f>IF(AND(ABS('Signal Verification0'!AG1522)&gt;0,ABS('Signal Verification1'!AG1522)&gt;0),IF('Signal Verification0'!AG1522&gt;'Signal Verification1'!AG1522,IF(ABS('Signal Verification0'!AG1521)-ABS('Signal Verification1'!AG1522)&gt;Constants!$B$14,IF(AND(ABS(MAX('Signal Verification0'!AG1322:AG1522)-'Signal Verification0'!AG1522)&lt;Constants!$B$15,ABS(MIN('Signal Verification0'!AG1322:AG1522)-'Signal Verification0'!AG1522)&lt;Constants!$B$15),2,IF(D1522&gt;0,1,0)),IF(D1522&gt;0,1,0)),IF(ABS('Signal Verification1'!AG1521)-ABS('Signal Verification0'!AG1522)&gt;Constants!$B$14,IF(AND(ABS(MAX('Signal Verification1'!AG1322:AG1522)-'Signal Verification1'!AG1522)&lt;Constants!$B$15,ABS(MIN('Signal Verification1'!AG1322:AG1522)-'Signal Verification1'!AG1522)&lt;Constants!$B$15),2,IF(D1522&gt;0,1,0)),IF(D1522&gt;0,1,0))),IF(D1522&gt;0,1,0))</f>
        <v>0</v>
      </c>
      <c r="D1522">
        <f>IF(C1521=2,ROUND(5*1000/Constants!$B$11,0),IF(D1521&gt;0,D1521-1,0))</f>
        <v>0</v>
      </c>
      <c r="E1522">
        <f>IF(COUNTIF($D$3:D1522,2)&gt;(Constants!$B$16*(1000/150)),2,0)</f>
        <v>0</v>
      </c>
      <c r="F1522">
        <f t="shared" si="23"/>
        <v>0</v>
      </c>
      <c r="G1522">
        <f>IF(ABS('Signal Verification0'!AT1522-'Signal Verification1'!AT1522)&gt;Constants!$B$17,2,IF(H1522&gt;0,1,0))</f>
        <v>0</v>
      </c>
      <c r="H1522">
        <f>IF(G1521=2,ROUND(Constants!$B$18*(1000/150),0),IF(H1521&gt;0,H1521-1,0))</f>
        <v>0</v>
      </c>
    </row>
    <row r="1523" spans="1:8">
      <c r="A1523">
        <v>1520</v>
      </c>
      <c r="B1523">
        <f>IF(SIGN('Signal Verification0'!AQ1523)=SIGN('Signal Verification1'!AQ1523),IF(COUNTIF(B1516:B1522,2)&gt;0,1,0),2)</f>
        <v>0</v>
      </c>
      <c r="C1523">
        <f>IF(AND(ABS('Signal Verification0'!AG1523)&gt;0,ABS('Signal Verification1'!AG1523)&gt;0),IF('Signal Verification0'!AG1523&gt;'Signal Verification1'!AG1523,IF(ABS('Signal Verification0'!AG1522)-ABS('Signal Verification1'!AG1523)&gt;Constants!$B$14,IF(AND(ABS(MAX('Signal Verification0'!AG1323:AG1523)-'Signal Verification0'!AG1523)&lt;Constants!$B$15,ABS(MIN('Signal Verification0'!AG1323:AG1523)-'Signal Verification0'!AG1523)&lt;Constants!$B$15),2,IF(D1523&gt;0,1,0)),IF(D1523&gt;0,1,0)),IF(ABS('Signal Verification1'!AG1522)-ABS('Signal Verification0'!AG1523)&gt;Constants!$B$14,IF(AND(ABS(MAX('Signal Verification1'!AG1323:AG1523)-'Signal Verification1'!AG1523)&lt;Constants!$B$15,ABS(MIN('Signal Verification1'!AG1323:AG1523)-'Signal Verification1'!AG1523)&lt;Constants!$B$15),2,IF(D1523&gt;0,1,0)),IF(D1523&gt;0,1,0))),IF(D1523&gt;0,1,0))</f>
        <v>0</v>
      </c>
      <c r="D1523">
        <f>IF(C1522=2,ROUND(5*1000/Constants!$B$11,0),IF(D1522&gt;0,D1522-1,0))</f>
        <v>0</v>
      </c>
      <c r="E1523">
        <f>IF(COUNTIF($D$3:D1523,2)&gt;(Constants!$B$16*(1000/150)),2,0)</f>
        <v>0</v>
      </c>
      <c r="F1523">
        <f t="shared" si="23"/>
        <v>0</v>
      </c>
      <c r="G1523">
        <f>IF(ABS('Signal Verification0'!AT1523-'Signal Verification1'!AT1523)&gt;Constants!$B$17,2,IF(H1523&gt;0,1,0))</f>
        <v>0</v>
      </c>
      <c r="H1523">
        <f>IF(G1522=2,ROUND(Constants!$B$18*(1000/150),0),IF(H1522&gt;0,H1522-1,0))</f>
        <v>0</v>
      </c>
    </row>
    <row r="1524" spans="1:8">
      <c r="A1524">
        <v>1521</v>
      </c>
      <c r="B1524">
        <f>IF(SIGN('Signal Verification0'!AQ1524)=SIGN('Signal Verification1'!AQ1524),IF(COUNTIF(B1517:B1523,2)&gt;0,1,0),2)</f>
        <v>0</v>
      </c>
      <c r="C1524">
        <f>IF(AND(ABS('Signal Verification0'!AG1524)&gt;0,ABS('Signal Verification1'!AG1524)&gt;0),IF('Signal Verification0'!AG1524&gt;'Signal Verification1'!AG1524,IF(ABS('Signal Verification0'!AG1523)-ABS('Signal Verification1'!AG1524)&gt;Constants!$B$14,IF(AND(ABS(MAX('Signal Verification0'!AG1324:AG1524)-'Signal Verification0'!AG1524)&lt;Constants!$B$15,ABS(MIN('Signal Verification0'!AG1324:AG1524)-'Signal Verification0'!AG1524)&lt;Constants!$B$15),2,IF(D1524&gt;0,1,0)),IF(D1524&gt;0,1,0)),IF(ABS('Signal Verification1'!AG1523)-ABS('Signal Verification0'!AG1524)&gt;Constants!$B$14,IF(AND(ABS(MAX('Signal Verification1'!AG1324:AG1524)-'Signal Verification1'!AG1524)&lt;Constants!$B$15,ABS(MIN('Signal Verification1'!AG1324:AG1524)-'Signal Verification1'!AG1524)&lt;Constants!$B$15),2,IF(D1524&gt;0,1,0)),IF(D1524&gt;0,1,0))),IF(D1524&gt;0,1,0))</f>
        <v>0</v>
      </c>
      <c r="D1524">
        <f>IF(C1523=2,ROUND(5*1000/Constants!$B$11,0),IF(D1523&gt;0,D1523-1,0))</f>
        <v>0</v>
      </c>
      <c r="E1524">
        <f>IF(COUNTIF($D$3:D1524,2)&gt;(Constants!$B$16*(1000/150)),2,0)</f>
        <v>0</v>
      </c>
      <c r="F1524">
        <f t="shared" si="23"/>
        <v>0</v>
      </c>
      <c r="G1524">
        <f>IF(ABS('Signal Verification0'!AT1524-'Signal Verification1'!AT1524)&gt;Constants!$B$17,2,IF(H1524&gt;0,1,0))</f>
        <v>0</v>
      </c>
      <c r="H1524">
        <f>IF(G1523=2,ROUND(Constants!$B$18*(1000/150),0),IF(H1523&gt;0,H1523-1,0))</f>
        <v>0</v>
      </c>
    </row>
    <row r="1525" spans="1:8">
      <c r="A1525">
        <v>1522</v>
      </c>
      <c r="B1525">
        <f>IF(SIGN('Signal Verification0'!AQ1525)=SIGN('Signal Verification1'!AQ1525),IF(COUNTIF(B1518:B1524,2)&gt;0,1,0),2)</f>
        <v>0</v>
      </c>
      <c r="C1525">
        <f>IF(AND(ABS('Signal Verification0'!AG1525)&gt;0,ABS('Signal Verification1'!AG1525)&gt;0),IF('Signal Verification0'!AG1525&gt;'Signal Verification1'!AG1525,IF(ABS('Signal Verification0'!AG1524)-ABS('Signal Verification1'!AG1525)&gt;Constants!$B$14,IF(AND(ABS(MAX('Signal Verification0'!AG1325:AG1525)-'Signal Verification0'!AG1525)&lt;Constants!$B$15,ABS(MIN('Signal Verification0'!AG1325:AG1525)-'Signal Verification0'!AG1525)&lt;Constants!$B$15),2,IF(D1525&gt;0,1,0)),IF(D1525&gt;0,1,0)),IF(ABS('Signal Verification1'!AG1524)-ABS('Signal Verification0'!AG1525)&gt;Constants!$B$14,IF(AND(ABS(MAX('Signal Verification1'!AG1325:AG1525)-'Signal Verification1'!AG1525)&lt;Constants!$B$15,ABS(MIN('Signal Verification1'!AG1325:AG1525)-'Signal Verification1'!AG1525)&lt;Constants!$B$15),2,IF(D1525&gt;0,1,0)),IF(D1525&gt;0,1,0))),IF(D1525&gt;0,1,0))</f>
        <v>0</v>
      </c>
      <c r="D1525">
        <f>IF(C1524=2,ROUND(5*1000/Constants!$B$11,0),IF(D1524&gt;0,D1524-1,0))</f>
        <v>0</v>
      </c>
      <c r="E1525">
        <f>IF(COUNTIF($D$3:D1525,2)&gt;(Constants!$B$16*(1000/150)),2,0)</f>
        <v>0</v>
      </c>
      <c r="F1525">
        <f t="shared" si="23"/>
        <v>0</v>
      </c>
      <c r="G1525">
        <f>IF(ABS('Signal Verification0'!AT1525-'Signal Verification1'!AT1525)&gt;Constants!$B$17,2,IF(H1525&gt;0,1,0))</f>
        <v>0</v>
      </c>
      <c r="H1525">
        <f>IF(G1524=2,ROUND(Constants!$B$18*(1000/150),0),IF(H1524&gt;0,H1524-1,0))</f>
        <v>0</v>
      </c>
    </row>
    <row r="1526" spans="1:8">
      <c r="A1526">
        <v>1523</v>
      </c>
      <c r="B1526">
        <f>IF(SIGN('Signal Verification0'!AQ1526)=SIGN('Signal Verification1'!AQ1526),IF(COUNTIF(B1519:B1525,2)&gt;0,1,0),2)</f>
        <v>0</v>
      </c>
      <c r="C1526">
        <f>IF(AND(ABS('Signal Verification0'!AG1526)&gt;0,ABS('Signal Verification1'!AG1526)&gt;0),IF('Signal Verification0'!AG1526&gt;'Signal Verification1'!AG1526,IF(ABS('Signal Verification0'!AG1525)-ABS('Signal Verification1'!AG1526)&gt;Constants!$B$14,IF(AND(ABS(MAX('Signal Verification0'!AG1326:AG1526)-'Signal Verification0'!AG1526)&lt;Constants!$B$15,ABS(MIN('Signal Verification0'!AG1326:AG1526)-'Signal Verification0'!AG1526)&lt;Constants!$B$15),2,IF(D1526&gt;0,1,0)),IF(D1526&gt;0,1,0)),IF(ABS('Signal Verification1'!AG1525)-ABS('Signal Verification0'!AG1526)&gt;Constants!$B$14,IF(AND(ABS(MAX('Signal Verification1'!AG1326:AG1526)-'Signal Verification1'!AG1526)&lt;Constants!$B$15,ABS(MIN('Signal Verification1'!AG1326:AG1526)-'Signal Verification1'!AG1526)&lt;Constants!$B$15),2,IF(D1526&gt;0,1,0)),IF(D1526&gt;0,1,0))),IF(D1526&gt;0,1,0))</f>
        <v>0</v>
      </c>
      <c r="D1526">
        <f>IF(C1525=2,ROUND(5*1000/Constants!$B$11,0),IF(D1525&gt;0,D1525-1,0))</f>
        <v>0</v>
      </c>
      <c r="E1526">
        <f>IF(COUNTIF($D$3:D1526,2)&gt;(Constants!$B$16*(1000/150)),2,0)</f>
        <v>0</v>
      </c>
      <c r="F1526">
        <f t="shared" si="23"/>
        <v>0</v>
      </c>
      <c r="G1526">
        <f>IF(ABS('Signal Verification0'!AT1526-'Signal Verification1'!AT1526)&gt;Constants!$B$17,2,IF(H1526&gt;0,1,0))</f>
        <v>0</v>
      </c>
      <c r="H1526">
        <f>IF(G1525=2,ROUND(Constants!$B$18*(1000/150),0),IF(H1525&gt;0,H1525-1,0))</f>
        <v>0</v>
      </c>
    </row>
    <row r="1527" spans="1:8">
      <c r="A1527">
        <v>1524</v>
      </c>
      <c r="B1527">
        <f>IF(SIGN('Signal Verification0'!AQ1527)=SIGN('Signal Verification1'!AQ1527),IF(COUNTIF(B1520:B1526,2)&gt;0,1,0),2)</f>
        <v>0</v>
      </c>
      <c r="C1527">
        <f>IF(AND(ABS('Signal Verification0'!AG1527)&gt;0,ABS('Signal Verification1'!AG1527)&gt;0),IF('Signal Verification0'!AG1527&gt;'Signal Verification1'!AG1527,IF(ABS('Signal Verification0'!AG1526)-ABS('Signal Verification1'!AG1527)&gt;Constants!$B$14,IF(AND(ABS(MAX('Signal Verification0'!AG1327:AG1527)-'Signal Verification0'!AG1527)&lt;Constants!$B$15,ABS(MIN('Signal Verification0'!AG1327:AG1527)-'Signal Verification0'!AG1527)&lt;Constants!$B$15),2,IF(D1527&gt;0,1,0)),IF(D1527&gt;0,1,0)),IF(ABS('Signal Verification1'!AG1526)-ABS('Signal Verification0'!AG1527)&gt;Constants!$B$14,IF(AND(ABS(MAX('Signal Verification1'!AG1327:AG1527)-'Signal Verification1'!AG1527)&lt;Constants!$B$15,ABS(MIN('Signal Verification1'!AG1327:AG1527)-'Signal Verification1'!AG1527)&lt;Constants!$B$15),2,IF(D1527&gt;0,1,0)),IF(D1527&gt;0,1,0))),IF(D1527&gt;0,1,0))</f>
        <v>0</v>
      </c>
      <c r="D1527">
        <f>IF(C1526=2,ROUND(5*1000/Constants!$B$11,0),IF(D1526&gt;0,D1526-1,0))</f>
        <v>0</v>
      </c>
      <c r="E1527">
        <f>IF(COUNTIF($D$3:D1527,2)&gt;(Constants!$B$16*(1000/150)),2,0)</f>
        <v>0</v>
      </c>
      <c r="F1527">
        <f t="shared" si="23"/>
        <v>0</v>
      </c>
      <c r="G1527">
        <f>IF(ABS('Signal Verification0'!AT1527-'Signal Verification1'!AT1527)&gt;Constants!$B$17,2,IF(H1527&gt;0,1,0))</f>
        <v>0</v>
      </c>
      <c r="H1527">
        <f>IF(G1526=2,ROUND(Constants!$B$18*(1000/150),0),IF(H1526&gt;0,H1526-1,0))</f>
        <v>0</v>
      </c>
    </row>
    <row r="1528" spans="1:8">
      <c r="A1528">
        <v>1525</v>
      </c>
      <c r="B1528">
        <f>IF(SIGN('Signal Verification0'!AQ1528)=SIGN('Signal Verification1'!AQ1528),IF(COUNTIF(B1521:B1527,2)&gt;0,1,0),2)</f>
        <v>0</v>
      </c>
      <c r="C1528">
        <f>IF(AND(ABS('Signal Verification0'!AG1528)&gt;0,ABS('Signal Verification1'!AG1528)&gt;0),IF('Signal Verification0'!AG1528&gt;'Signal Verification1'!AG1528,IF(ABS('Signal Verification0'!AG1527)-ABS('Signal Verification1'!AG1528)&gt;Constants!$B$14,IF(AND(ABS(MAX('Signal Verification0'!AG1328:AG1528)-'Signal Verification0'!AG1528)&lt;Constants!$B$15,ABS(MIN('Signal Verification0'!AG1328:AG1528)-'Signal Verification0'!AG1528)&lt;Constants!$B$15),2,IF(D1528&gt;0,1,0)),IF(D1528&gt;0,1,0)),IF(ABS('Signal Verification1'!AG1527)-ABS('Signal Verification0'!AG1528)&gt;Constants!$B$14,IF(AND(ABS(MAX('Signal Verification1'!AG1328:AG1528)-'Signal Verification1'!AG1528)&lt;Constants!$B$15,ABS(MIN('Signal Verification1'!AG1328:AG1528)-'Signal Verification1'!AG1528)&lt;Constants!$B$15),2,IF(D1528&gt;0,1,0)),IF(D1528&gt;0,1,0))),IF(D1528&gt;0,1,0))</f>
        <v>0</v>
      </c>
      <c r="D1528">
        <f>IF(C1527=2,ROUND(5*1000/Constants!$B$11,0),IF(D1527&gt;0,D1527-1,0))</f>
        <v>0</v>
      </c>
      <c r="E1528">
        <f>IF(COUNTIF($D$3:D1528,2)&gt;(Constants!$B$16*(1000/150)),2,0)</f>
        <v>0</v>
      </c>
      <c r="F1528">
        <f t="shared" si="23"/>
        <v>0</v>
      </c>
      <c r="G1528">
        <f>IF(ABS('Signal Verification0'!AT1528-'Signal Verification1'!AT1528)&gt;Constants!$B$17,2,IF(H1528&gt;0,1,0))</f>
        <v>0</v>
      </c>
      <c r="H1528">
        <f>IF(G1527=2,ROUND(Constants!$B$18*(1000/150),0),IF(H1527&gt;0,H1527-1,0))</f>
        <v>0</v>
      </c>
    </row>
    <row r="1529" spans="1:8">
      <c r="A1529">
        <v>1526</v>
      </c>
      <c r="B1529">
        <f>IF(SIGN('Signal Verification0'!AQ1529)=SIGN('Signal Verification1'!AQ1529),IF(COUNTIF(B1522:B1528,2)&gt;0,1,0),2)</f>
        <v>0</v>
      </c>
      <c r="C1529">
        <f>IF(AND(ABS('Signal Verification0'!AG1529)&gt;0,ABS('Signal Verification1'!AG1529)&gt;0),IF('Signal Verification0'!AG1529&gt;'Signal Verification1'!AG1529,IF(ABS('Signal Verification0'!AG1528)-ABS('Signal Verification1'!AG1529)&gt;Constants!$B$14,IF(AND(ABS(MAX('Signal Verification0'!AG1329:AG1529)-'Signal Verification0'!AG1529)&lt;Constants!$B$15,ABS(MIN('Signal Verification0'!AG1329:AG1529)-'Signal Verification0'!AG1529)&lt;Constants!$B$15),2,IF(D1529&gt;0,1,0)),IF(D1529&gt;0,1,0)),IF(ABS('Signal Verification1'!AG1528)-ABS('Signal Verification0'!AG1529)&gt;Constants!$B$14,IF(AND(ABS(MAX('Signal Verification1'!AG1329:AG1529)-'Signal Verification1'!AG1529)&lt;Constants!$B$15,ABS(MIN('Signal Verification1'!AG1329:AG1529)-'Signal Verification1'!AG1529)&lt;Constants!$B$15),2,IF(D1529&gt;0,1,0)),IF(D1529&gt;0,1,0))),IF(D1529&gt;0,1,0))</f>
        <v>0</v>
      </c>
      <c r="D1529">
        <f>IF(C1528=2,ROUND(5*1000/Constants!$B$11,0),IF(D1528&gt;0,D1528-1,0))</f>
        <v>0</v>
      </c>
      <c r="E1529">
        <f>IF(COUNTIF($D$3:D1529,2)&gt;(Constants!$B$16*(1000/150)),2,0)</f>
        <v>0</v>
      </c>
      <c r="F1529">
        <f t="shared" si="23"/>
        <v>0</v>
      </c>
      <c r="G1529">
        <f>IF(ABS('Signal Verification0'!AT1529-'Signal Verification1'!AT1529)&gt;Constants!$B$17,2,IF(H1529&gt;0,1,0))</f>
        <v>0</v>
      </c>
      <c r="H1529">
        <f>IF(G1528=2,ROUND(Constants!$B$18*(1000/150),0),IF(H1528&gt;0,H1528-1,0))</f>
        <v>0</v>
      </c>
    </row>
    <row r="1530" spans="1:8">
      <c r="A1530">
        <v>1527</v>
      </c>
      <c r="B1530">
        <f>IF(SIGN('Signal Verification0'!AQ1530)=SIGN('Signal Verification1'!AQ1530),IF(COUNTIF(B1523:B1529,2)&gt;0,1,0),2)</f>
        <v>0</v>
      </c>
      <c r="C1530">
        <f>IF(AND(ABS('Signal Verification0'!AG1530)&gt;0,ABS('Signal Verification1'!AG1530)&gt;0),IF('Signal Verification0'!AG1530&gt;'Signal Verification1'!AG1530,IF(ABS('Signal Verification0'!AG1529)-ABS('Signal Verification1'!AG1530)&gt;Constants!$B$14,IF(AND(ABS(MAX('Signal Verification0'!AG1330:AG1530)-'Signal Verification0'!AG1530)&lt;Constants!$B$15,ABS(MIN('Signal Verification0'!AG1330:AG1530)-'Signal Verification0'!AG1530)&lt;Constants!$B$15),2,IF(D1530&gt;0,1,0)),IF(D1530&gt;0,1,0)),IF(ABS('Signal Verification1'!AG1529)-ABS('Signal Verification0'!AG1530)&gt;Constants!$B$14,IF(AND(ABS(MAX('Signal Verification1'!AG1330:AG1530)-'Signal Verification1'!AG1530)&lt;Constants!$B$15,ABS(MIN('Signal Verification1'!AG1330:AG1530)-'Signal Verification1'!AG1530)&lt;Constants!$B$15),2,IF(D1530&gt;0,1,0)),IF(D1530&gt;0,1,0))),IF(D1530&gt;0,1,0))</f>
        <v>0</v>
      </c>
      <c r="D1530">
        <f>IF(C1529=2,ROUND(5*1000/Constants!$B$11,0),IF(D1529&gt;0,D1529-1,0))</f>
        <v>0</v>
      </c>
      <c r="E1530">
        <f>IF(COUNTIF($D$3:D1530,2)&gt;(Constants!$B$16*(1000/150)),2,0)</f>
        <v>0</v>
      </c>
      <c r="F1530">
        <f t="shared" si="23"/>
        <v>0</v>
      </c>
      <c r="G1530">
        <f>IF(ABS('Signal Verification0'!AT1530-'Signal Verification1'!AT1530)&gt;Constants!$B$17,2,IF(H1530&gt;0,1,0))</f>
        <v>0</v>
      </c>
      <c r="H1530">
        <f>IF(G1529=2,ROUND(Constants!$B$18*(1000/150),0),IF(H1529&gt;0,H1529-1,0))</f>
        <v>0</v>
      </c>
    </row>
    <row r="1531" spans="1:8">
      <c r="A1531">
        <v>1528</v>
      </c>
      <c r="B1531">
        <f>IF(SIGN('Signal Verification0'!AQ1531)=SIGN('Signal Verification1'!AQ1531),IF(COUNTIF(B1524:B1530,2)&gt;0,1,0),2)</f>
        <v>0</v>
      </c>
      <c r="C1531">
        <f>IF(AND(ABS('Signal Verification0'!AG1531)&gt;0,ABS('Signal Verification1'!AG1531)&gt;0),IF('Signal Verification0'!AG1531&gt;'Signal Verification1'!AG1531,IF(ABS('Signal Verification0'!AG1530)-ABS('Signal Verification1'!AG1531)&gt;Constants!$B$14,IF(AND(ABS(MAX('Signal Verification0'!AG1331:AG1531)-'Signal Verification0'!AG1531)&lt;Constants!$B$15,ABS(MIN('Signal Verification0'!AG1331:AG1531)-'Signal Verification0'!AG1531)&lt;Constants!$B$15),2,IF(D1531&gt;0,1,0)),IF(D1531&gt;0,1,0)),IF(ABS('Signal Verification1'!AG1530)-ABS('Signal Verification0'!AG1531)&gt;Constants!$B$14,IF(AND(ABS(MAX('Signal Verification1'!AG1331:AG1531)-'Signal Verification1'!AG1531)&lt;Constants!$B$15,ABS(MIN('Signal Verification1'!AG1331:AG1531)-'Signal Verification1'!AG1531)&lt;Constants!$B$15),2,IF(D1531&gt;0,1,0)),IF(D1531&gt;0,1,0))),IF(D1531&gt;0,1,0))</f>
        <v>0</v>
      </c>
      <c r="D1531">
        <f>IF(C1530=2,ROUND(5*1000/Constants!$B$11,0),IF(D1530&gt;0,D1530-1,0))</f>
        <v>0</v>
      </c>
      <c r="E1531">
        <f>IF(COUNTIF($D$3:D1531,2)&gt;(Constants!$B$16*(1000/150)),2,0)</f>
        <v>0</v>
      </c>
      <c r="F1531">
        <f t="shared" si="23"/>
        <v>0</v>
      </c>
      <c r="G1531">
        <f>IF(ABS('Signal Verification0'!AT1531-'Signal Verification1'!AT1531)&gt;Constants!$B$17,2,IF(H1531&gt;0,1,0))</f>
        <v>0</v>
      </c>
      <c r="H1531">
        <f>IF(G1530=2,ROUND(Constants!$B$18*(1000/150),0),IF(H1530&gt;0,H1530-1,0))</f>
        <v>0</v>
      </c>
    </row>
    <row r="1532" spans="1:8">
      <c r="A1532">
        <v>1529</v>
      </c>
      <c r="B1532">
        <f>IF(SIGN('Signal Verification0'!AQ1532)=SIGN('Signal Verification1'!AQ1532),IF(COUNTIF(B1525:B1531,2)&gt;0,1,0),2)</f>
        <v>0</v>
      </c>
      <c r="C1532">
        <f>IF(AND(ABS('Signal Verification0'!AG1532)&gt;0,ABS('Signal Verification1'!AG1532)&gt;0),IF('Signal Verification0'!AG1532&gt;'Signal Verification1'!AG1532,IF(ABS('Signal Verification0'!AG1531)-ABS('Signal Verification1'!AG1532)&gt;Constants!$B$14,IF(AND(ABS(MAX('Signal Verification0'!AG1332:AG1532)-'Signal Verification0'!AG1532)&lt;Constants!$B$15,ABS(MIN('Signal Verification0'!AG1332:AG1532)-'Signal Verification0'!AG1532)&lt;Constants!$B$15),2,IF(D1532&gt;0,1,0)),IF(D1532&gt;0,1,0)),IF(ABS('Signal Verification1'!AG1531)-ABS('Signal Verification0'!AG1532)&gt;Constants!$B$14,IF(AND(ABS(MAX('Signal Verification1'!AG1332:AG1532)-'Signal Verification1'!AG1532)&lt;Constants!$B$15,ABS(MIN('Signal Verification1'!AG1332:AG1532)-'Signal Verification1'!AG1532)&lt;Constants!$B$15),2,IF(D1532&gt;0,1,0)),IF(D1532&gt;0,1,0))),IF(D1532&gt;0,1,0))</f>
        <v>0</v>
      </c>
      <c r="D1532">
        <f>IF(C1531=2,ROUND(5*1000/Constants!$B$11,0),IF(D1531&gt;0,D1531-1,0))</f>
        <v>0</v>
      </c>
      <c r="E1532">
        <f>IF(COUNTIF($D$3:D1532,2)&gt;(Constants!$B$16*(1000/150)),2,0)</f>
        <v>0</v>
      </c>
      <c r="F1532">
        <f t="shared" si="23"/>
        <v>0</v>
      </c>
      <c r="G1532">
        <f>IF(ABS('Signal Verification0'!AT1532-'Signal Verification1'!AT1532)&gt;Constants!$B$17,2,IF(H1532&gt;0,1,0))</f>
        <v>0</v>
      </c>
      <c r="H1532">
        <f>IF(G1531=2,ROUND(Constants!$B$18*(1000/150),0),IF(H1531&gt;0,H1531-1,0))</f>
        <v>0</v>
      </c>
    </row>
    <row r="1533" spans="1:8">
      <c r="A1533">
        <v>1530</v>
      </c>
      <c r="B1533">
        <f>IF(SIGN('Signal Verification0'!AQ1533)=SIGN('Signal Verification1'!AQ1533),IF(COUNTIF(B1526:B1532,2)&gt;0,1,0),2)</f>
        <v>0</v>
      </c>
      <c r="C1533">
        <f>IF(AND(ABS('Signal Verification0'!AG1533)&gt;0,ABS('Signal Verification1'!AG1533)&gt;0),IF('Signal Verification0'!AG1533&gt;'Signal Verification1'!AG1533,IF(ABS('Signal Verification0'!AG1532)-ABS('Signal Verification1'!AG1533)&gt;Constants!$B$14,IF(AND(ABS(MAX('Signal Verification0'!AG1333:AG1533)-'Signal Verification0'!AG1533)&lt;Constants!$B$15,ABS(MIN('Signal Verification0'!AG1333:AG1533)-'Signal Verification0'!AG1533)&lt;Constants!$B$15),2,IF(D1533&gt;0,1,0)),IF(D1533&gt;0,1,0)),IF(ABS('Signal Verification1'!AG1532)-ABS('Signal Verification0'!AG1533)&gt;Constants!$B$14,IF(AND(ABS(MAX('Signal Verification1'!AG1333:AG1533)-'Signal Verification1'!AG1533)&lt;Constants!$B$15,ABS(MIN('Signal Verification1'!AG1333:AG1533)-'Signal Verification1'!AG1533)&lt;Constants!$B$15),2,IF(D1533&gt;0,1,0)),IF(D1533&gt;0,1,0))),IF(D1533&gt;0,1,0))</f>
        <v>0</v>
      </c>
      <c r="D1533">
        <f>IF(C1532=2,ROUND(5*1000/Constants!$B$11,0),IF(D1532&gt;0,D1532-1,0))</f>
        <v>0</v>
      </c>
      <c r="E1533">
        <f>IF(COUNTIF($D$3:D1533,2)&gt;(Constants!$B$16*(1000/150)),2,0)</f>
        <v>0</v>
      </c>
      <c r="F1533">
        <f t="shared" si="23"/>
        <v>0</v>
      </c>
      <c r="G1533">
        <f>IF(ABS('Signal Verification0'!AT1533-'Signal Verification1'!AT1533)&gt;Constants!$B$17,2,IF(H1533&gt;0,1,0))</f>
        <v>0</v>
      </c>
      <c r="H1533">
        <f>IF(G1532=2,ROUND(Constants!$B$18*(1000/150),0),IF(H1532&gt;0,H1532-1,0))</f>
        <v>0</v>
      </c>
    </row>
    <row r="1534" spans="1:8">
      <c r="A1534">
        <v>1531</v>
      </c>
      <c r="B1534">
        <f>IF(SIGN('Signal Verification0'!AQ1534)=SIGN('Signal Verification1'!AQ1534),IF(COUNTIF(B1527:B1533,2)&gt;0,1,0),2)</f>
        <v>0</v>
      </c>
      <c r="C1534">
        <f>IF(AND(ABS('Signal Verification0'!AG1534)&gt;0,ABS('Signal Verification1'!AG1534)&gt;0),IF('Signal Verification0'!AG1534&gt;'Signal Verification1'!AG1534,IF(ABS('Signal Verification0'!AG1533)-ABS('Signal Verification1'!AG1534)&gt;Constants!$B$14,IF(AND(ABS(MAX('Signal Verification0'!AG1334:AG1534)-'Signal Verification0'!AG1534)&lt;Constants!$B$15,ABS(MIN('Signal Verification0'!AG1334:AG1534)-'Signal Verification0'!AG1534)&lt;Constants!$B$15),2,IF(D1534&gt;0,1,0)),IF(D1534&gt;0,1,0)),IF(ABS('Signal Verification1'!AG1533)-ABS('Signal Verification0'!AG1534)&gt;Constants!$B$14,IF(AND(ABS(MAX('Signal Verification1'!AG1334:AG1534)-'Signal Verification1'!AG1534)&lt;Constants!$B$15,ABS(MIN('Signal Verification1'!AG1334:AG1534)-'Signal Verification1'!AG1534)&lt;Constants!$B$15),2,IF(D1534&gt;0,1,0)),IF(D1534&gt;0,1,0))),IF(D1534&gt;0,1,0))</f>
        <v>0</v>
      </c>
      <c r="D1534">
        <f>IF(C1533=2,ROUND(5*1000/Constants!$B$11,0),IF(D1533&gt;0,D1533-1,0))</f>
        <v>0</v>
      </c>
      <c r="E1534">
        <f>IF(COUNTIF($D$3:D1534,2)&gt;(Constants!$B$16*(1000/150)),2,0)</f>
        <v>0</v>
      </c>
      <c r="F1534">
        <f t="shared" si="23"/>
        <v>0</v>
      </c>
      <c r="G1534">
        <f>IF(ABS('Signal Verification0'!AT1534-'Signal Verification1'!AT1534)&gt;Constants!$B$17,2,IF(H1534&gt;0,1,0))</f>
        <v>0</v>
      </c>
      <c r="H1534">
        <f>IF(G1533=2,ROUND(Constants!$B$18*(1000/150),0),IF(H1533&gt;0,H1533-1,0))</f>
        <v>0</v>
      </c>
    </row>
    <row r="1535" spans="1:8">
      <c r="A1535">
        <v>1532</v>
      </c>
      <c r="B1535">
        <f>IF(SIGN('Signal Verification0'!AQ1535)=SIGN('Signal Verification1'!AQ1535),IF(COUNTIF(B1528:B1534,2)&gt;0,1,0),2)</f>
        <v>0</v>
      </c>
      <c r="C1535">
        <f>IF(AND(ABS('Signal Verification0'!AG1535)&gt;0,ABS('Signal Verification1'!AG1535)&gt;0),IF('Signal Verification0'!AG1535&gt;'Signal Verification1'!AG1535,IF(ABS('Signal Verification0'!AG1534)-ABS('Signal Verification1'!AG1535)&gt;Constants!$B$14,IF(AND(ABS(MAX('Signal Verification0'!AG1335:AG1535)-'Signal Verification0'!AG1535)&lt;Constants!$B$15,ABS(MIN('Signal Verification0'!AG1335:AG1535)-'Signal Verification0'!AG1535)&lt;Constants!$B$15),2,IF(D1535&gt;0,1,0)),IF(D1535&gt;0,1,0)),IF(ABS('Signal Verification1'!AG1534)-ABS('Signal Verification0'!AG1535)&gt;Constants!$B$14,IF(AND(ABS(MAX('Signal Verification1'!AG1335:AG1535)-'Signal Verification1'!AG1535)&lt;Constants!$B$15,ABS(MIN('Signal Verification1'!AG1335:AG1535)-'Signal Verification1'!AG1535)&lt;Constants!$B$15),2,IF(D1535&gt;0,1,0)),IF(D1535&gt;0,1,0))),IF(D1535&gt;0,1,0))</f>
        <v>0</v>
      </c>
      <c r="D1535">
        <f>IF(C1534=2,ROUND(5*1000/Constants!$B$11,0),IF(D1534&gt;0,D1534-1,0))</f>
        <v>0</v>
      </c>
      <c r="E1535">
        <f>IF(COUNTIF($D$3:D1535,2)&gt;(Constants!$B$16*(1000/150)),2,0)</f>
        <v>0</v>
      </c>
      <c r="F1535">
        <f t="shared" si="23"/>
        <v>0</v>
      </c>
      <c r="G1535">
        <f>IF(ABS('Signal Verification0'!AT1535-'Signal Verification1'!AT1535)&gt;Constants!$B$17,2,IF(H1535&gt;0,1,0))</f>
        <v>0</v>
      </c>
      <c r="H1535">
        <f>IF(G1534=2,ROUND(Constants!$B$18*(1000/150),0),IF(H1534&gt;0,H1534-1,0))</f>
        <v>0</v>
      </c>
    </row>
    <row r="1536" spans="1:8">
      <c r="A1536">
        <v>1533</v>
      </c>
      <c r="B1536">
        <f>IF(SIGN('Signal Verification0'!AQ1536)=SIGN('Signal Verification1'!AQ1536),IF(COUNTIF(B1529:B1535,2)&gt;0,1,0),2)</f>
        <v>0</v>
      </c>
      <c r="C1536">
        <f>IF(AND(ABS('Signal Verification0'!AG1536)&gt;0,ABS('Signal Verification1'!AG1536)&gt;0),IF('Signal Verification0'!AG1536&gt;'Signal Verification1'!AG1536,IF(ABS('Signal Verification0'!AG1535)-ABS('Signal Verification1'!AG1536)&gt;Constants!$B$14,IF(AND(ABS(MAX('Signal Verification0'!AG1336:AG1536)-'Signal Verification0'!AG1536)&lt;Constants!$B$15,ABS(MIN('Signal Verification0'!AG1336:AG1536)-'Signal Verification0'!AG1536)&lt;Constants!$B$15),2,IF(D1536&gt;0,1,0)),IF(D1536&gt;0,1,0)),IF(ABS('Signal Verification1'!AG1535)-ABS('Signal Verification0'!AG1536)&gt;Constants!$B$14,IF(AND(ABS(MAX('Signal Verification1'!AG1336:AG1536)-'Signal Verification1'!AG1536)&lt;Constants!$B$15,ABS(MIN('Signal Verification1'!AG1336:AG1536)-'Signal Verification1'!AG1536)&lt;Constants!$B$15),2,IF(D1536&gt;0,1,0)),IF(D1536&gt;0,1,0))),IF(D1536&gt;0,1,0))</f>
        <v>0</v>
      </c>
      <c r="D1536">
        <f>IF(C1535=2,ROUND(5*1000/Constants!$B$11,0),IF(D1535&gt;0,D1535-1,0))</f>
        <v>0</v>
      </c>
      <c r="E1536">
        <f>IF(COUNTIF($D$3:D1536,2)&gt;(Constants!$B$16*(1000/150)),2,0)</f>
        <v>0</v>
      </c>
      <c r="F1536">
        <f t="shared" si="23"/>
        <v>0</v>
      </c>
      <c r="G1536">
        <f>IF(ABS('Signal Verification0'!AT1536-'Signal Verification1'!AT1536)&gt;Constants!$B$17,2,IF(H1536&gt;0,1,0))</f>
        <v>0</v>
      </c>
      <c r="H1536">
        <f>IF(G1535=2,ROUND(Constants!$B$18*(1000/150),0),IF(H1535&gt;0,H1535-1,0))</f>
        <v>0</v>
      </c>
    </row>
    <row r="1537" spans="1:8">
      <c r="A1537">
        <v>1534</v>
      </c>
      <c r="B1537">
        <f>IF(SIGN('Signal Verification0'!AQ1537)=SIGN('Signal Verification1'!AQ1537),IF(COUNTIF(B1530:B1536,2)&gt;0,1,0),2)</f>
        <v>0</v>
      </c>
      <c r="C1537">
        <f>IF(AND(ABS('Signal Verification0'!AG1537)&gt;0,ABS('Signal Verification1'!AG1537)&gt;0),IF('Signal Verification0'!AG1537&gt;'Signal Verification1'!AG1537,IF(ABS('Signal Verification0'!AG1536)-ABS('Signal Verification1'!AG1537)&gt;Constants!$B$14,IF(AND(ABS(MAX('Signal Verification0'!AG1337:AG1537)-'Signal Verification0'!AG1537)&lt;Constants!$B$15,ABS(MIN('Signal Verification0'!AG1337:AG1537)-'Signal Verification0'!AG1537)&lt;Constants!$B$15),2,IF(D1537&gt;0,1,0)),IF(D1537&gt;0,1,0)),IF(ABS('Signal Verification1'!AG1536)-ABS('Signal Verification0'!AG1537)&gt;Constants!$B$14,IF(AND(ABS(MAX('Signal Verification1'!AG1337:AG1537)-'Signal Verification1'!AG1537)&lt;Constants!$B$15,ABS(MIN('Signal Verification1'!AG1337:AG1537)-'Signal Verification1'!AG1537)&lt;Constants!$B$15),2,IF(D1537&gt;0,1,0)),IF(D1537&gt;0,1,0))),IF(D1537&gt;0,1,0))</f>
        <v>0</v>
      </c>
      <c r="D1537">
        <f>IF(C1536=2,ROUND(5*1000/Constants!$B$11,0),IF(D1536&gt;0,D1536-1,0))</f>
        <v>0</v>
      </c>
      <c r="E1537">
        <f>IF(COUNTIF($D$3:D1537,2)&gt;(Constants!$B$16*(1000/150)),2,0)</f>
        <v>0</v>
      </c>
      <c r="F1537">
        <f t="shared" si="23"/>
        <v>0</v>
      </c>
      <c r="G1537">
        <f>IF(ABS('Signal Verification0'!AT1537-'Signal Verification1'!AT1537)&gt;Constants!$B$17,2,IF(H1537&gt;0,1,0))</f>
        <v>0</v>
      </c>
      <c r="H1537">
        <f>IF(G1536=2,ROUND(Constants!$B$18*(1000/150),0),IF(H1536&gt;0,H1536-1,0))</f>
        <v>0</v>
      </c>
    </row>
    <row r="1538" spans="1:8">
      <c r="A1538">
        <v>1535</v>
      </c>
      <c r="B1538">
        <f>IF(SIGN('Signal Verification0'!AQ1538)=SIGN('Signal Verification1'!AQ1538),IF(COUNTIF(B1531:B1537,2)&gt;0,1,0),2)</f>
        <v>0</v>
      </c>
      <c r="C1538">
        <f>IF(AND(ABS('Signal Verification0'!AG1538)&gt;0,ABS('Signal Verification1'!AG1538)&gt;0),IF('Signal Verification0'!AG1538&gt;'Signal Verification1'!AG1538,IF(ABS('Signal Verification0'!AG1537)-ABS('Signal Verification1'!AG1538)&gt;Constants!$B$14,IF(AND(ABS(MAX('Signal Verification0'!AG1338:AG1538)-'Signal Verification0'!AG1538)&lt;Constants!$B$15,ABS(MIN('Signal Verification0'!AG1338:AG1538)-'Signal Verification0'!AG1538)&lt;Constants!$B$15),2,IF(D1538&gt;0,1,0)),IF(D1538&gt;0,1,0)),IF(ABS('Signal Verification1'!AG1537)-ABS('Signal Verification0'!AG1538)&gt;Constants!$B$14,IF(AND(ABS(MAX('Signal Verification1'!AG1338:AG1538)-'Signal Verification1'!AG1538)&lt;Constants!$B$15,ABS(MIN('Signal Verification1'!AG1338:AG1538)-'Signal Verification1'!AG1538)&lt;Constants!$B$15),2,IF(D1538&gt;0,1,0)),IF(D1538&gt;0,1,0))),IF(D1538&gt;0,1,0))</f>
        <v>0</v>
      </c>
      <c r="D1538">
        <f>IF(C1537=2,ROUND(5*1000/Constants!$B$11,0),IF(D1537&gt;0,D1537-1,0))</f>
        <v>0</v>
      </c>
      <c r="E1538">
        <f>IF(COUNTIF($D$3:D1538,2)&gt;(Constants!$B$16*(1000/150)),2,0)</f>
        <v>0</v>
      </c>
      <c r="F1538">
        <f t="shared" si="23"/>
        <v>0</v>
      </c>
      <c r="G1538">
        <f>IF(ABS('Signal Verification0'!AT1538-'Signal Verification1'!AT1538)&gt;Constants!$B$17,2,IF(H1538&gt;0,1,0))</f>
        <v>0</v>
      </c>
      <c r="H1538">
        <f>IF(G1537=2,ROUND(Constants!$B$18*(1000/150),0),IF(H1537&gt;0,H1537-1,0))</f>
        <v>0</v>
      </c>
    </row>
    <row r="1539" spans="1:8">
      <c r="A1539">
        <v>1536</v>
      </c>
      <c r="B1539">
        <f>IF(SIGN('Signal Verification0'!AQ1539)=SIGN('Signal Verification1'!AQ1539),IF(COUNTIF(B1532:B1538,2)&gt;0,1,0),2)</f>
        <v>0</v>
      </c>
      <c r="C1539">
        <f>IF(AND(ABS('Signal Verification0'!AG1539)&gt;0,ABS('Signal Verification1'!AG1539)&gt;0),IF('Signal Verification0'!AG1539&gt;'Signal Verification1'!AG1539,IF(ABS('Signal Verification0'!AG1538)-ABS('Signal Verification1'!AG1539)&gt;Constants!$B$14,IF(AND(ABS(MAX('Signal Verification0'!AG1339:AG1539)-'Signal Verification0'!AG1539)&lt;Constants!$B$15,ABS(MIN('Signal Verification0'!AG1339:AG1539)-'Signal Verification0'!AG1539)&lt;Constants!$B$15),2,IF(D1539&gt;0,1,0)),IF(D1539&gt;0,1,0)),IF(ABS('Signal Verification1'!AG1538)-ABS('Signal Verification0'!AG1539)&gt;Constants!$B$14,IF(AND(ABS(MAX('Signal Verification1'!AG1339:AG1539)-'Signal Verification1'!AG1539)&lt;Constants!$B$15,ABS(MIN('Signal Verification1'!AG1339:AG1539)-'Signal Verification1'!AG1539)&lt;Constants!$B$15),2,IF(D1539&gt;0,1,0)),IF(D1539&gt;0,1,0))),IF(D1539&gt;0,1,0))</f>
        <v>0</v>
      </c>
      <c r="D1539">
        <f>IF(C1538=2,ROUND(5*1000/Constants!$B$11,0),IF(D1538&gt;0,D1538-1,0))</f>
        <v>0</v>
      </c>
      <c r="E1539">
        <f>IF(COUNTIF($D$3:D1539,2)&gt;(Constants!$B$16*(1000/150)),2,0)</f>
        <v>0</v>
      </c>
      <c r="F1539">
        <f t="shared" si="23"/>
        <v>0</v>
      </c>
      <c r="G1539">
        <f>IF(ABS('Signal Verification0'!AT1539-'Signal Verification1'!AT1539)&gt;Constants!$B$17,2,IF(H1539&gt;0,1,0))</f>
        <v>0</v>
      </c>
      <c r="H1539">
        <f>IF(G1538=2,ROUND(Constants!$B$18*(1000/150),0),IF(H1538&gt;0,H1538-1,0))</f>
        <v>0</v>
      </c>
    </row>
    <row r="1540" spans="1:8">
      <c r="A1540">
        <v>1537</v>
      </c>
      <c r="B1540">
        <f>IF(SIGN('Signal Verification0'!AQ1540)=SIGN('Signal Verification1'!AQ1540),IF(COUNTIF(B1533:B1539,2)&gt;0,1,0),2)</f>
        <v>0</v>
      </c>
      <c r="C1540">
        <f>IF(AND(ABS('Signal Verification0'!AG1540)&gt;0,ABS('Signal Verification1'!AG1540)&gt;0),IF('Signal Verification0'!AG1540&gt;'Signal Verification1'!AG1540,IF(ABS('Signal Verification0'!AG1539)-ABS('Signal Verification1'!AG1540)&gt;Constants!$B$14,IF(AND(ABS(MAX('Signal Verification0'!AG1340:AG1540)-'Signal Verification0'!AG1540)&lt;Constants!$B$15,ABS(MIN('Signal Verification0'!AG1340:AG1540)-'Signal Verification0'!AG1540)&lt;Constants!$B$15),2,IF(D1540&gt;0,1,0)),IF(D1540&gt;0,1,0)),IF(ABS('Signal Verification1'!AG1539)-ABS('Signal Verification0'!AG1540)&gt;Constants!$B$14,IF(AND(ABS(MAX('Signal Verification1'!AG1340:AG1540)-'Signal Verification1'!AG1540)&lt;Constants!$B$15,ABS(MIN('Signal Verification1'!AG1340:AG1540)-'Signal Verification1'!AG1540)&lt;Constants!$B$15),2,IF(D1540&gt;0,1,0)),IF(D1540&gt;0,1,0))),IF(D1540&gt;0,1,0))</f>
        <v>0</v>
      </c>
      <c r="D1540">
        <f>IF(C1539=2,ROUND(5*1000/Constants!$B$11,0),IF(D1539&gt;0,D1539-1,0))</f>
        <v>0</v>
      </c>
      <c r="E1540">
        <f>IF(COUNTIF($D$3:D1540,2)&gt;(Constants!$B$16*(1000/150)),2,0)</f>
        <v>0</v>
      </c>
      <c r="F1540">
        <f t="shared" si="23"/>
        <v>0</v>
      </c>
      <c r="G1540">
        <f>IF(ABS('Signal Verification0'!AT1540-'Signal Verification1'!AT1540)&gt;Constants!$B$17,2,IF(H1540&gt;0,1,0))</f>
        <v>0</v>
      </c>
      <c r="H1540">
        <f>IF(G1539=2,ROUND(Constants!$B$18*(1000/150),0),IF(H1539&gt;0,H1539-1,0))</f>
        <v>0</v>
      </c>
    </row>
    <row r="1541" spans="1:8">
      <c r="A1541">
        <v>1538</v>
      </c>
      <c r="B1541">
        <f>IF(SIGN('Signal Verification0'!AQ1541)=SIGN('Signal Verification1'!AQ1541),IF(COUNTIF(B1534:B1540,2)&gt;0,1,0),2)</f>
        <v>0</v>
      </c>
      <c r="C1541">
        <f>IF(AND(ABS('Signal Verification0'!AG1541)&gt;0,ABS('Signal Verification1'!AG1541)&gt;0),IF('Signal Verification0'!AG1541&gt;'Signal Verification1'!AG1541,IF(ABS('Signal Verification0'!AG1540)-ABS('Signal Verification1'!AG1541)&gt;Constants!$B$14,IF(AND(ABS(MAX('Signal Verification0'!AG1341:AG1541)-'Signal Verification0'!AG1541)&lt;Constants!$B$15,ABS(MIN('Signal Verification0'!AG1341:AG1541)-'Signal Verification0'!AG1541)&lt;Constants!$B$15),2,IF(D1541&gt;0,1,0)),IF(D1541&gt;0,1,0)),IF(ABS('Signal Verification1'!AG1540)-ABS('Signal Verification0'!AG1541)&gt;Constants!$B$14,IF(AND(ABS(MAX('Signal Verification1'!AG1341:AG1541)-'Signal Verification1'!AG1541)&lt;Constants!$B$15,ABS(MIN('Signal Verification1'!AG1341:AG1541)-'Signal Verification1'!AG1541)&lt;Constants!$B$15),2,IF(D1541&gt;0,1,0)),IF(D1541&gt;0,1,0))),IF(D1541&gt;0,1,0))</f>
        <v>0</v>
      </c>
      <c r="D1541">
        <f>IF(C1540=2,ROUND(5*1000/Constants!$B$11,0),IF(D1540&gt;0,D1540-1,0))</f>
        <v>0</v>
      </c>
      <c r="E1541">
        <f>IF(COUNTIF($D$3:D1541,2)&gt;(Constants!$B$16*(1000/150)),2,0)</f>
        <v>0</v>
      </c>
      <c r="F1541">
        <f t="shared" ref="F1541:F1604" si="24">IF(OR(F1540=2,E1541=2),2,0)</f>
        <v>0</v>
      </c>
      <c r="G1541">
        <f>IF(ABS('Signal Verification0'!AT1541-'Signal Verification1'!AT1541)&gt;Constants!$B$17,2,IF(H1541&gt;0,1,0))</f>
        <v>0</v>
      </c>
      <c r="H1541">
        <f>IF(G1540=2,ROUND(Constants!$B$18*(1000/150),0),IF(H1540&gt;0,H1540-1,0))</f>
        <v>0</v>
      </c>
    </row>
    <row r="1542" spans="1:8">
      <c r="A1542">
        <v>1539</v>
      </c>
      <c r="B1542">
        <f>IF(SIGN('Signal Verification0'!AQ1542)=SIGN('Signal Verification1'!AQ1542),IF(COUNTIF(B1535:B1541,2)&gt;0,1,0),2)</f>
        <v>0</v>
      </c>
      <c r="C1542">
        <f>IF(AND(ABS('Signal Verification0'!AG1542)&gt;0,ABS('Signal Verification1'!AG1542)&gt;0),IF('Signal Verification0'!AG1542&gt;'Signal Verification1'!AG1542,IF(ABS('Signal Verification0'!AG1541)-ABS('Signal Verification1'!AG1542)&gt;Constants!$B$14,IF(AND(ABS(MAX('Signal Verification0'!AG1342:AG1542)-'Signal Verification0'!AG1542)&lt;Constants!$B$15,ABS(MIN('Signal Verification0'!AG1342:AG1542)-'Signal Verification0'!AG1542)&lt;Constants!$B$15),2,IF(D1542&gt;0,1,0)),IF(D1542&gt;0,1,0)),IF(ABS('Signal Verification1'!AG1541)-ABS('Signal Verification0'!AG1542)&gt;Constants!$B$14,IF(AND(ABS(MAX('Signal Verification1'!AG1342:AG1542)-'Signal Verification1'!AG1542)&lt;Constants!$B$15,ABS(MIN('Signal Verification1'!AG1342:AG1542)-'Signal Verification1'!AG1542)&lt;Constants!$B$15),2,IF(D1542&gt;0,1,0)),IF(D1542&gt;0,1,0))),IF(D1542&gt;0,1,0))</f>
        <v>0</v>
      </c>
      <c r="D1542">
        <f>IF(C1541=2,ROUND(5*1000/Constants!$B$11,0),IF(D1541&gt;0,D1541-1,0))</f>
        <v>0</v>
      </c>
      <c r="E1542">
        <f>IF(COUNTIF($D$3:D1542,2)&gt;(Constants!$B$16*(1000/150)),2,0)</f>
        <v>0</v>
      </c>
      <c r="F1542">
        <f t="shared" si="24"/>
        <v>0</v>
      </c>
      <c r="G1542">
        <f>IF(ABS('Signal Verification0'!AT1542-'Signal Verification1'!AT1542)&gt;Constants!$B$17,2,IF(H1542&gt;0,1,0))</f>
        <v>0</v>
      </c>
      <c r="H1542">
        <f>IF(G1541=2,ROUND(Constants!$B$18*(1000/150),0),IF(H1541&gt;0,H1541-1,0))</f>
        <v>0</v>
      </c>
    </row>
    <row r="1543" spans="1:8">
      <c r="A1543">
        <v>1540</v>
      </c>
      <c r="B1543">
        <f>IF(SIGN('Signal Verification0'!AQ1543)=SIGN('Signal Verification1'!AQ1543),IF(COUNTIF(B1536:B1542,2)&gt;0,1,0),2)</f>
        <v>0</v>
      </c>
      <c r="C1543">
        <f>IF(AND(ABS('Signal Verification0'!AG1543)&gt;0,ABS('Signal Verification1'!AG1543)&gt;0),IF('Signal Verification0'!AG1543&gt;'Signal Verification1'!AG1543,IF(ABS('Signal Verification0'!AG1542)-ABS('Signal Verification1'!AG1543)&gt;Constants!$B$14,IF(AND(ABS(MAX('Signal Verification0'!AG1343:AG1543)-'Signal Verification0'!AG1543)&lt;Constants!$B$15,ABS(MIN('Signal Verification0'!AG1343:AG1543)-'Signal Verification0'!AG1543)&lt;Constants!$B$15),2,IF(D1543&gt;0,1,0)),IF(D1543&gt;0,1,0)),IF(ABS('Signal Verification1'!AG1542)-ABS('Signal Verification0'!AG1543)&gt;Constants!$B$14,IF(AND(ABS(MAX('Signal Verification1'!AG1343:AG1543)-'Signal Verification1'!AG1543)&lt;Constants!$B$15,ABS(MIN('Signal Verification1'!AG1343:AG1543)-'Signal Verification1'!AG1543)&lt;Constants!$B$15),2,IF(D1543&gt;0,1,0)),IF(D1543&gt;0,1,0))),IF(D1543&gt;0,1,0))</f>
        <v>0</v>
      </c>
      <c r="D1543">
        <f>IF(C1542=2,ROUND(5*1000/Constants!$B$11,0),IF(D1542&gt;0,D1542-1,0))</f>
        <v>0</v>
      </c>
      <c r="E1543">
        <f>IF(COUNTIF($D$3:D1543,2)&gt;(Constants!$B$16*(1000/150)),2,0)</f>
        <v>0</v>
      </c>
      <c r="F1543">
        <f t="shared" si="24"/>
        <v>0</v>
      </c>
      <c r="G1543">
        <f>IF(ABS('Signal Verification0'!AT1543-'Signal Verification1'!AT1543)&gt;Constants!$B$17,2,IF(H1543&gt;0,1,0))</f>
        <v>0</v>
      </c>
      <c r="H1543">
        <f>IF(G1542=2,ROUND(Constants!$B$18*(1000/150),0),IF(H1542&gt;0,H1542-1,0))</f>
        <v>0</v>
      </c>
    </row>
    <row r="1544" spans="1:8">
      <c r="A1544">
        <v>1541</v>
      </c>
      <c r="B1544">
        <f>IF(SIGN('Signal Verification0'!AQ1544)=SIGN('Signal Verification1'!AQ1544),IF(COUNTIF(B1537:B1543,2)&gt;0,1,0),2)</f>
        <v>0</v>
      </c>
      <c r="C1544">
        <f>IF(AND(ABS('Signal Verification0'!AG1544)&gt;0,ABS('Signal Verification1'!AG1544)&gt;0),IF('Signal Verification0'!AG1544&gt;'Signal Verification1'!AG1544,IF(ABS('Signal Verification0'!AG1543)-ABS('Signal Verification1'!AG1544)&gt;Constants!$B$14,IF(AND(ABS(MAX('Signal Verification0'!AG1344:AG1544)-'Signal Verification0'!AG1544)&lt;Constants!$B$15,ABS(MIN('Signal Verification0'!AG1344:AG1544)-'Signal Verification0'!AG1544)&lt;Constants!$B$15),2,IF(D1544&gt;0,1,0)),IF(D1544&gt;0,1,0)),IF(ABS('Signal Verification1'!AG1543)-ABS('Signal Verification0'!AG1544)&gt;Constants!$B$14,IF(AND(ABS(MAX('Signal Verification1'!AG1344:AG1544)-'Signal Verification1'!AG1544)&lt;Constants!$B$15,ABS(MIN('Signal Verification1'!AG1344:AG1544)-'Signal Verification1'!AG1544)&lt;Constants!$B$15),2,IF(D1544&gt;0,1,0)),IF(D1544&gt;0,1,0))),IF(D1544&gt;0,1,0))</f>
        <v>0</v>
      </c>
      <c r="D1544">
        <f>IF(C1543=2,ROUND(5*1000/Constants!$B$11,0),IF(D1543&gt;0,D1543-1,0))</f>
        <v>0</v>
      </c>
      <c r="E1544">
        <f>IF(COUNTIF($D$3:D1544,2)&gt;(Constants!$B$16*(1000/150)),2,0)</f>
        <v>0</v>
      </c>
      <c r="F1544">
        <f t="shared" si="24"/>
        <v>0</v>
      </c>
      <c r="G1544">
        <f>IF(ABS('Signal Verification0'!AT1544-'Signal Verification1'!AT1544)&gt;Constants!$B$17,2,IF(H1544&gt;0,1,0))</f>
        <v>0</v>
      </c>
      <c r="H1544">
        <f>IF(G1543=2,ROUND(Constants!$B$18*(1000/150),0),IF(H1543&gt;0,H1543-1,0))</f>
        <v>0</v>
      </c>
    </row>
    <row r="1545" spans="1:8">
      <c r="A1545">
        <v>1542</v>
      </c>
      <c r="B1545">
        <f>IF(SIGN('Signal Verification0'!AQ1545)=SIGN('Signal Verification1'!AQ1545),IF(COUNTIF(B1538:B1544,2)&gt;0,1,0),2)</f>
        <v>0</v>
      </c>
      <c r="C1545">
        <f>IF(AND(ABS('Signal Verification0'!AG1545)&gt;0,ABS('Signal Verification1'!AG1545)&gt;0),IF('Signal Verification0'!AG1545&gt;'Signal Verification1'!AG1545,IF(ABS('Signal Verification0'!AG1544)-ABS('Signal Verification1'!AG1545)&gt;Constants!$B$14,IF(AND(ABS(MAX('Signal Verification0'!AG1345:AG1545)-'Signal Verification0'!AG1545)&lt;Constants!$B$15,ABS(MIN('Signal Verification0'!AG1345:AG1545)-'Signal Verification0'!AG1545)&lt;Constants!$B$15),2,IF(D1545&gt;0,1,0)),IF(D1545&gt;0,1,0)),IF(ABS('Signal Verification1'!AG1544)-ABS('Signal Verification0'!AG1545)&gt;Constants!$B$14,IF(AND(ABS(MAX('Signal Verification1'!AG1345:AG1545)-'Signal Verification1'!AG1545)&lt;Constants!$B$15,ABS(MIN('Signal Verification1'!AG1345:AG1545)-'Signal Verification1'!AG1545)&lt;Constants!$B$15),2,IF(D1545&gt;0,1,0)),IF(D1545&gt;0,1,0))),IF(D1545&gt;0,1,0))</f>
        <v>0</v>
      </c>
      <c r="D1545">
        <f>IF(C1544=2,ROUND(5*1000/Constants!$B$11,0),IF(D1544&gt;0,D1544-1,0))</f>
        <v>0</v>
      </c>
      <c r="E1545">
        <f>IF(COUNTIF($D$3:D1545,2)&gt;(Constants!$B$16*(1000/150)),2,0)</f>
        <v>0</v>
      </c>
      <c r="F1545">
        <f t="shared" si="24"/>
        <v>0</v>
      </c>
      <c r="G1545">
        <f>IF(ABS('Signal Verification0'!AT1545-'Signal Verification1'!AT1545)&gt;Constants!$B$17,2,IF(H1545&gt;0,1,0))</f>
        <v>0</v>
      </c>
      <c r="H1545">
        <f>IF(G1544=2,ROUND(Constants!$B$18*(1000/150),0),IF(H1544&gt;0,H1544-1,0))</f>
        <v>0</v>
      </c>
    </row>
    <row r="1546" spans="1:8">
      <c r="A1546">
        <v>1543</v>
      </c>
      <c r="B1546">
        <f>IF(SIGN('Signal Verification0'!AQ1546)=SIGN('Signal Verification1'!AQ1546),IF(COUNTIF(B1539:B1545,2)&gt;0,1,0),2)</f>
        <v>0</v>
      </c>
      <c r="C1546">
        <f>IF(AND(ABS('Signal Verification0'!AG1546)&gt;0,ABS('Signal Verification1'!AG1546)&gt;0),IF('Signal Verification0'!AG1546&gt;'Signal Verification1'!AG1546,IF(ABS('Signal Verification0'!AG1545)-ABS('Signal Verification1'!AG1546)&gt;Constants!$B$14,IF(AND(ABS(MAX('Signal Verification0'!AG1346:AG1546)-'Signal Verification0'!AG1546)&lt;Constants!$B$15,ABS(MIN('Signal Verification0'!AG1346:AG1546)-'Signal Verification0'!AG1546)&lt;Constants!$B$15),2,IF(D1546&gt;0,1,0)),IF(D1546&gt;0,1,0)),IF(ABS('Signal Verification1'!AG1545)-ABS('Signal Verification0'!AG1546)&gt;Constants!$B$14,IF(AND(ABS(MAX('Signal Verification1'!AG1346:AG1546)-'Signal Verification1'!AG1546)&lt;Constants!$B$15,ABS(MIN('Signal Verification1'!AG1346:AG1546)-'Signal Verification1'!AG1546)&lt;Constants!$B$15),2,IF(D1546&gt;0,1,0)),IF(D1546&gt;0,1,0))),IF(D1546&gt;0,1,0))</f>
        <v>0</v>
      </c>
      <c r="D1546">
        <f>IF(C1545=2,ROUND(5*1000/Constants!$B$11,0),IF(D1545&gt;0,D1545-1,0))</f>
        <v>0</v>
      </c>
      <c r="E1546">
        <f>IF(COUNTIF($D$3:D1546,2)&gt;(Constants!$B$16*(1000/150)),2,0)</f>
        <v>0</v>
      </c>
      <c r="F1546">
        <f t="shared" si="24"/>
        <v>0</v>
      </c>
      <c r="G1546">
        <f>IF(ABS('Signal Verification0'!AT1546-'Signal Verification1'!AT1546)&gt;Constants!$B$17,2,IF(H1546&gt;0,1,0))</f>
        <v>0</v>
      </c>
      <c r="H1546">
        <f>IF(G1545=2,ROUND(Constants!$B$18*(1000/150),0),IF(H1545&gt;0,H1545-1,0))</f>
        <v>0</v>
      </c>
    </row>
    <row r="1547" spans="1:8">
      <c r="A1547">
        <v>1544</v>
      </c>
      <c r="B1547">
        <f>IF(SIGN('Signal Verification0'!AQ1547)=SIGN('Signal Verification1'!AQ1547),IF(COUNTIF(B1540:B1546,2)&gt;0,1,0),2)</f>
        <v>0</v>
      </c>
      <c r="C1547">
        <f>IF(AND(ABS('Signal Verification0'!AG1547)&gt;0,ABS('Signal Verification1'!AG1547)&gt;0),IF('Signal Verification0'!AG1547&gt;'Signal Verification1'!AG1547,IF(ABS('Signal Verification0'!AG1546)-ABS('Signal Verification1'!AG1547)&gt;Constants!$B$14,IF(AND(ABS(MAX('Signal Verification0'!AG1347:AG1547)-'Signal Verification0'!AG1547)&lt;Constants!$B$15,ABS(MIN('Signal Verification0'!AG1347:AG1547)-'Signal Verification0'!AG1547)&lt;Constants!$B$15),2,IF(D1547&gt;0,1,0)),IF(D1547&gt;0,1,0)),IF(ABS('Signal Verification1'!AG1546)-ABS('Signal Verification0'!AG1547)&gt;Constants!$B$14,IF(AND(ABS(MAX('Signal Verification1'!AG1347:AG1547)-'Signal Verification1'!AG1547)&lt;Constants!$B$15,ABS(MIN('Signal Verification1'!AG1347:AG1547)-'Signal Verification1'!AG1547)&lt;Constants!$B$15),2,IF(D1547&gt;0,1,0)),IF(D1547&gt;0,1,0))),IF(D1547&gt;0,1,0))</f>
        <v>0</v>
      </c>
      <c r="D1547">
        <f>IF(C1546=2,ROUND(5*1000/Constants!$B$11,0),IF(D1546&gt;0,D1546-1,0))</f>
        <v>0</v>
      </c>
      <c r="E1547">
        <f>IF(COUNTIF($D$3:D1547,2)&gt;(Constants!$B$16*(1000/150)),2,0)</f>
        <v>0</v>
      </c>
      <c r="F1547">
        <f t="shared" si="24"/>
        <v>0</v>
      </c>
      <c r="G1547">
        <f>IF(ABS('Signal Verification0'!AT1547-'Signal Verification1'!AT1547)&gt;Constants!$B$17,2,IF(H1547&gt;0,1,0))</f>
        <v>0</v>
      </c>
      <c r="H1547">
        <f>IF(G1546=2,ROUND(Constants!$B$18*(1000/150),0),IF(H1546&gt;0,H1546-1,0))</f>
        <v>0</v>
      </c>
    </row>
    <row r="1548" spans="1:8">
      <c r="A1548">
        <v>1545</v>
      </c>
      <c r="B1548">
        <f>IF(SIGN('Signal Verification0'!AQ1548)=SIGN('Signal Verification1'!AQ1548),IF(COUNTIF(B1541:B1547,2)&gt;0,1,0),2)</f>
        <v>0</v>
      </c>
      <c r="C1548">
        <f>IF(AND(ABS('Signal Verification0'!AG1548)&gt;0,ABS('Signal Verification1'!AG1548)&gt;0),IF('Signal Verification0'!AG1548&gt;'Signal Verification1'!AG1548,IF(ABS('Signal Verification0'!AG1547)-ABS('Signal Verification1'!AG1548)&gt;Constants!$B$14,IF(AND(ABS(MAX('Signal Verification0'!AG1348:AG1548)-'Signal Verification0'!AG1548)&lt;Constants!$B$15,ABS(MIN('Signal Verification0'!AG1348:AG1548)-'Signal Verification0'!AG1548)&lt;Constants!$B$15),2,IF(D1548&gt;0,1,0)),IF(D1548&gt;0,1,0)),IF(ABS('Signal Verification1'!AG1547)-ABS('Signal Verification0'!AG1548)&gt;Constants!$B$14,IF(AND(ABS(MAX('Signal Verification1'!AG1348:AG1548)-'Signal Verification1'!AG1548)&lt;Constants!$B$15,ABS(MIN('Signal Verification1'!AG1348:AG1548)-'Signal Verification1'!AG1548)&lt;Constants!$B$15),2,IF(D1548&gt;0,1,0)),IF(D1548&gt;0,1,0))),IF(D1548&gt;0,1,0))</f>
        <v>0</v>
      </c>
      <c r="D1548">
        <f>IF(C1547=2,ROUND(5*1000/Constants!$B$11,0),IF(D1547&gt;0,D1547-1,0))</f>
        <v>0</v>
      </c>
      <c r="E1548">
        <f>IF(COUNTIF($D$3:D1548,2)&gt;(Constants!$B$16*(1000/150)),2,0)</f>
        <v>0</v>
      </c>
      <c r="F1548">
        <f t="shared" si="24"/>
        <v>0</v>
      </c>
      <c r="G1548">
        <f>IF(ABS('Signal Verification0'!AT1548-'Signal Verification1'!AT1548)&gt;Constants!$B$17,2,IF(H1548&gt;0,1,0))</f>
        <v>0</v>
      </c>
      <c r="H1548">
        <f>IF(G1547=2,ROUND(Constants!$B$18*(1000/150),0),IF(H1547&gt;0,H1547-1,0))</f>
        <v>0</v>
      </c>
    </row>
    <row r="1549" spans="1:8">
      <c r="A1549">
        <v>1546</v>
      </c>
      <c r="B1549">
        <f>IF(SIGN('Signal Verification0'!AQ1549)=SIGN('Signal Verification1'!AQ1549),IF(COUNTIF(B1542:B1548,2)&gt;0,1,0),2)</f>
        <v>0</v>
      </c>
      <c r="C1549">
        <f>IF(AND(ABS('Signal Verification0'!AG1549)&gt;0,ABS('Signal Verification1'!AG1549)&gt;0),IF('Signal Verification0'!AG1549&gt;'Signal Verification1'!AG1549,IF(ABS('Signal Verification0'!AG1548)-ABS('Signal Verification1'!AG1549)&gt;Constants!$B$14,IF(AND(ABS(MAX('Signal Verification0'!AG1349:AG1549)-'Signal Verification0'!AG1549)&lt;Constants!$B$15,ABS(MIN('Signal Verification0'!AG1349:AG1549)-'Signal Verification0'!AG1549)&lt;Constants!$B$15),2,IF(D1549&gt;0,1,0)),IF(D1549&gt;0,1,0)),IF(ABS('Signal Verification1'!AG1548)-ABS('Signal Verification0'!AG1549)&gt;Constants!$B$14,IF(AND(ABS(MAX('Signal Verification1'!AG1349:AG1549)-'Signal Verification1'!AG1549)&lt;Constants!$B$15,ABS(MIN('Signal Verification1'!AG1349:AG1549)-'Signal Verification1'!AG1549)&lt;Constants!$B$15),2,IF(D1549&gt;0,1,0)),IF(D1549&gt;0,1,0))),IF(D1549&gt;0,1,0))</f>
        <v>0</v>
      </c>
      <c r="D1549">
        <f>IF(C1548=2,ROUND(5*1000/Constants!$B$11,0),IF(D1548&gt;0,D1548-1,0))</f>
        <v>0</v>
      </c>
      <c r="E1549">
        <f>IF(COUNTIF($D$3:D1549,2)&gt;(Constants!$B$16*(1000/150)),2,0)</f>
        <v>0</v>
      </c>
      <c r="F1549">
        <f t="shared" si="24"/>
        <v>0</v>
      </c>
      <c r="G1549">
        <f>IF(ABS('Signal Verification0'!AT1549-'Signal Verification1'!AT1549)&gt;Constants!$B$17,2,IF(H1549&gt;0,1,0))</f>
        <v>0</v>
      </c>
      <c r="H1549">
        <f>IF(G1548=2,ROUND(Constants!$B$18*(1000/150),0),IF(H1548&gt;0,H1548-1,0))</f>
        <v>0</v>
      </c>
    </row>
    <row r="1550" spans="1:8">
      <c r="A1550">
        <v>1547</v>
      </c>
      <c r="B1550">
        <f>IF(SIGN('Signal Verification0'!AQ1550)=SIGN('Signal Verification1'!AQ1550),IF(COUNTIF(B1543:B1549,2)&gt;0,1,0),2)</f>
        <v>0</v>
      </c>
      <c r="C1550">
        <f>IF(AND(ABS('Signal Verification0'!AG1550)&gt;0,ABS('Signal Verification1'!AG1550)&gt;0),IF('Signal Verification0'!AG1550&gt;'Signal Verification1'!AG1550,IF(ABS('Signal Verification0'!AG1549)-ABS('Signal Verification1'!AG1550)&gt;Constants!$B$14,IF(AND(ABS(MAX('Signal Verification0'!AG1350:AG1550)-'Signal Verification0'!AG1550)&lt;Constants!$B$15,ABS(MIN('Signal Verification0'!AG1350:AG1550)-'Signal Verification0'!AG1550)&lt;Constants!$B$15),2,IF(D1550&gt;0,1,0)),IF(D1550&gt;0,1,0)),IF(ABS('Signal Verification1'!AG1549)-ABS('Signal Verification0'!AG1550)&gt;Constants!$B$14,IF(AND(ABS(MAX('Signal Verification1'!AG1350:AG1550)-'Signal Verification1'!AG1550)&lt;Constants!$B$15,ABS(MIN('Signal Verification1'!AG1350:AG1550)-'Signal Verification1'!AG1550)&lt;Constants!$B$15),2,IF(D1550&gt;0,1,0)),IF(D1550&gt;0,1,0))),IF(D1550&gt;0,1,0))</f>
        <v>0</v>
      </c>
      <c r="D1550">
        <f>IF(C1549=2,ROUND(5*1000/Constants!$B$11,0),IF(D1549&gt;0,D1549-1,0))</f>
        <v>0</v>
      </c>
      <c r="E1550">
        <f>IF(COUNTIF($D$3:D1550,2)&gt;(Constants!$B$16*(1000/150)),2,0)</f>
        <v>0</v>
      </c>
      <c r="F1550">
        <f t="shared" si="24"/>
        <v>0</v>
      </c>
      <c r="G1550">
        <f>IF(ABS('Signal Verification0'!AT1550-'Signal Verification1'!AT1550)&gt;Constants!$B$17,2,IF(H1550&gt;0,1,0))</f>
        <v>0</v>
      </c>
      <c r="H1550">
        <f>IF(G1549=2,ROUND(Constants!$B$18*(1000/150),0),IF(H1549&gt;0,H1549-1,0))</f>
        <v>0</v>
      </c>
    </row>
    <row r="1551" spans="1:8">
      <c r="A1551">
        <v>1548</v>
      </c>
      <c r="B1551">
        <f>IF(SIGN('Signal Verification0'!AQ1551)=SIGN('Signal Verification1'!AQ1551),IF(COUNTIF(B1544:B1550,2)&gt;0,1,0),2)</f>
        <v>0</v>
      </c>
      <c r="C1551">
        <f>IF(AND(ABS('Signal Verification0'!AG1551)&gt;0,ABS('Signal Verification1'!AG1551)&gt;0),IF('Signal Verification0'!AG1551&gt;'Signal Verification1'!AG1551,IF(ABS('Signal Verification0'!AG1550)-ABS('Signal Verification1'!AG1551)&gt;Constants!$B$14,IF(AND(ABS(MAX('Signal Verification0'!AG1351:AG1551)-'Signal Verification0'!AG1551)&lt;Constants!$B$15,ABS(MIN('Signal Verification0'!AG1351:AG1551)-'Signal Verification0'!AG1551)&lt;Constants!$B$15),2,IF(D1551&gt;0,1,0)),IF(D1551&gt;0,1,0)),IF(ABS('Signal Verification1'!AG1550)-ABS('Signal Verification0'!AG1551)&gt;Constants!$B$14,IF(AND(ABS(MAX('Signal Verification1'!AG1351:AG1551)-'Signal Verification1'!AG1551)&lt;Constants!$B$15,ABS(MIN('Signal Verification1'!AG1351:AG1551)-'Signal Verification1'!AG1551)&lt;Constants!$B$15),2,IF(D1551&gt;0,1,0)),IF(D1551&gt;0,1,0))),IF(D1551&gt;0,1,0))</f>
        <v>0</v>
      </c>
      <c r="D1551">
        <f>IF(C1550=2,ROUND(5*1000/Constants!$B$11,0),IF(D1550&gt;0,D1550-1,0))</f>
        <v>0</v>
      </c>
      <c r="E1551">
        <f>IF(COUNTIF($D$3:D1551,2)&gt;(Constants!$B$16*(1000/150)),2,0)</f>
        <v>0</v>
      </c>
      <c r="F1551">
        <f t="shared" si="24"/>
        <v>0</v>
      </c>
      <c r="G1551">
        <f>IF(ABS('Signal Verification0'!AT1551-'Signal Verification1'!AT1551)&gt;Constants!$B$17,2,IF(H1551&gt;0,1,0))</f>
        <v>0</v>
      </c>
      <c r="H1551">
        <f>IF(G1550=2,ROUND(Constants!$B$18*(1000/150),0),IF(H1550&gt;0,H1550-1,0))</f>
        <v>0</v>
      </c>
    </row>
    <row r="1552" spans="1:8">
      <c r="A1552">
        <v>1549</v>
      </c>
      <c r="B1552">
        <f>IF(SIGN('Signal Verification0'!AQ1552)=SIGN('Signal Verification1'!AQ1552),IF(COUNTIF(B1545:B1551,2)&gt;0,1,0),2)</f>
        <v>0</v>
      </c>
      <c r="C1552">
        <f>IF(AND(ABS('Signal Verification0'!AG1552)&gt;0,ABS('Signal Verification1'!AG1552)&gt;0),IF('Signal Verification0'!AG1552&gt;'Signal Verification1'!AG1552,IF(ABS('Signal Verification0'!AG1551)-ABS('Signal Verification1'!AG1552)&gt;Constants!$B$14,IF(AND(ABS(MAX('Signal Verification0'!AG1352:AG1552)-'Signal Verification0'!AG1552)&lt;Constants!$B$15,ABS(MIN('Signal Verification0'!AG1352:AG1552)-'Signal Verification0'!AG1552)&lt;Constants!$B$15),2,IF(D1552&gt;0,1,0)),IF(D1552&gt;0,1,0)),IF(ABS('Signal Verification1'!AG1551)-ABS('Signal Verification0'!AG1552)&gt;Constants!$B$14,IF(AND(ABS(MAX('Signal Verification1'!AG1352:AG1552)-'Signal Verification1'!AG1552)&lt;Constants!$B$15,ABS(MIN('Signal Verification1'!AG1352:AG1552)-'Signal Verification1'!AG1552)&lt;Constants!$B$15),2,IF(D1552&gt;0,1,0)),IF(D1552&gt;0,1,0))),IF(D1552&gt;0,1,0))</f>
        <v>0</v>
      </c>
      <c r="D1552">
        <f>IF(C1551=2,ROUND(5*1000/Constants!$B$11,0),IF(D1551&gt;0,D1551-1,0))</f>
        <v>0</v>
      </c>
      <c r="E1552">
        <f>IF(COUNTIF($D$3:D1552,2)&gt;(Constants!$B$16*(1000/150)),2,0)</f>
        <v>0</v>
      </c>
      <c r="F1552">
        <f t="shared" si="24"/>
        <v>0</v>
      </c>
      <c r="G1552">
        <f>IF(ABS('Signal Verification0'!AT1552-'Signal Verification1'!AT1552)&gt;Constants!$B$17,2,IF(H1552&gt;0,1,0))</f>
        <v>0</v>
      </c>
      <c r="H1552">
        <f>IF(G1551=2,ROUND(Constants!$B$18*(1000/150),0),IF(H1551&gt;0,H1551-1,0))</f>
        <v>0</v>
      </c>
    </row>
    <row r="1553" spans="1:8">
      <c r="A1553">
        <v>1550</v>
      </c>
      <c r="B1553">
        <f>IF(SIGN('Signal Verification0'!AQ1553)=SIGN('Signal Verification1'!AQ1553),IF(COUNTIF(B1546:B1552,2)&gt;0,1,0),2)</f>
        <v>0</v>
      </c>
      <c r="C1553">
        <f>IF(AND(ABS('Signal Verification0'!AG1553)&gt;0,ABS('Signal Verification1'!AG1553)&gt;0),IF('Signal Verification0'!AG1553&gt;'Signal Verification1'!AG1553,IF(ABS('Signal Verification0'!AG1552)-ABS('Signal Verification1'!AG1553)&gt;Constants!$B$14,IF(AND(ABS(MAX('Signal Verification0'!AG1353:AG1553)-'Signal Verification0'!AG1553)&lt;Constants!$B$15,ABS(MIN('Signal Verification0'!AG1353:AG1553)-'Signal Verification0'!AG1553)&lt;Constants!$B$15),2,IF(D1553&gt;0,1,0)),IF(D1553&gt;0,1,0)),IF(ABS('Signal Verification1'!AG1552)-ABS('Signal Verification0'!AG1553)&gt;Constants!$B$14,IF(AND(ABS(MAX('Signal Verification1'!AG1353:AG1553)-'Signal Verification1'!AG1553)&lt;Constants!$B$15,ABS(MIN('Signal Verification1'!AG1353:AG1553)-'Signal Verification1'!AG1553)&lt;Constants!$B$15),2,IF(D1553&gt;0,1,0)),IF(D1553&gt;0,1,0))),IF(D1553&gt;0,1,0))</f>
        <v>0</v>
      </c>
      <c r="D1553">
        <f>IF(C1552=2,ROUND(5*1000/Constants!$B$11,0),IF(D1552&gt;0,D1552-1,0))</f>
        <v>0</v>
      </c>
      <c r="E1553">
        <f>IF(COUNTIF($D$3:D1553,2)&gt;(Constants!$B$16*(1000/150)),2,0)</f>
        <v>0</v>
      </c>
      <c r="F1553">
        <f t="shared" si="24"/>
        <v>0</v>
      </c>
      <c r="G1553">
        <f>IF(ABS('Signal Verification0'!AT1553-'Signal Verification1'!AT1553)&gt;Constants!$B$17,2,IF(H1553&gt;0,1,0))</f>
        <v>0</v>
      </c>
      <c r="H1553">
        <f>IF(G1552=2,ROUND(Constants!$B$18*(1000/150),0),IF(H1552&gt;0,H1552-1,0))</f>
        <v>0</v>
      </c>
    </row>
    <row r="1554" spans="1:8">
      <c r="A1554">
        <v>1551</v>
      </c>
      <c r="B1554">
        <f>IF(SIGN('Signal Verification0'!AQ1554)=SIGN('Signal Verification1'!AQ1554),IF(COUNTIF(B1547:B1553,2)&gt;0,1,0),2)</f>
        <v>0</v>
      </c>
      <c r="C1554">
        <f>IF(AND(ABS('Signal Verification0'!AG1554)&gt;0,ABS('Signal Verification1'!AG1554)&gt;0),IF('Signal Verification0'!AG1554&gt;'Signal Verification1'!AG1554,IF(ABS('Signal Verification0'!AG1553)-ABS('Signal Verification1'!AG1554)&gt;Constants!$B$14,IF(AND(ABS(MAX('Signal Verification0'!AG1354:AG1554)-'Signal Verification0'!AG1554)&lt;Constants!$B$15,ABS(MIN('Signal Verification0'!AG1354:AG1554)-'Signal Verification0'!AG1554)&lt;Constants!$B$15),2,IF(D1554&gt;0,1,0)),IF(D1554&gt;0,1,0)),IF(ABS('Signal Verification1'!AG1553)-ABS('Signal Verification0'!AG1554)&gt;Constants!$B$14,IF(AND(ABS(MAX('Signal Verification1'!AG1354:AG1554)-'Signal Verification1'!AG1554)&lt;Constants!$B$15,ABS(MIN('Signal Verification1'!AG1354:AG1554)-'Signal Verification1'!AG1554)&lt;Constants!$B$15),2,IF(D1554&gt;0,1,0)),IF(D1554&gt;0,1,0))),IF(D1554&gt;0,1,0))</f>
        <v>0</v>
      </c>
      <c r="D1554">
        <f>IF(C1553=2,ROUND(5*1000/Constants!$B$11,0),IF(D1553&gt;0,D1553-1,0))</f>
        <v>0</v>
      </c>
      <c r="E1554">
        <f>IF(COUNTIF($D$3:D1554,2)&gt;(Constants!$B$16*(1000/150)),2,0)</f>
        <v>0</v>
      </c>
      <c r="F1554">
        <f t="shared" si="24"/>
        <v>0</v>
      </c>
      <c r="G1554">
        <f>IF(ABS('Signal Verification0'!AT1554-'Signal Verification1'!AT1554)&gt;Constants!$B$17,2,IF(H1554&gt;0,1,0))</f>
        <v>0</v>
      </c>
      <c r="H1554">
        <f>IF(G1553=2,ROUND(Constants!$B$18*(1000/150),0),IF(H1553&gt;0,H1553-1,0))</f>
        <v>0</v>
      </c>
    </row>
    <row r="1555" spans="1:8">
      <c r="A1555">
        <v>1552</v>
      </c>
      <c r="B1555">
        <f>IF(SIGN('Signal Verification0'!AQ1555)=SIGN('Signal Verification1'!AQ1555),IF(COUNTIF(B1548:B1554,2)&gt;0,1,0),2)</f>
        <v>0</v>
      </c>
      <c r="C1555">
        <f>IF(AND(ABS('Signal Verification0'!AG1555)&gt;0,ABS('Signal Verification1'!AG1555)&gt;0),IF('Signal Verification0'!AG1555&gt;'Signal Verification1'!AG1555,IF(ABS('Signal Verification0'!AG1554)-ABS('Signal Verification1'!AG1555)&gt;Constants!$B$14,IF(AND(ABS(MAX('Signal Verification0'!AG1355:AG1555)-'Signal Verification0'!AG1555)&lt;Constants!$B$15,ABS(MIN('Signal Verification0'!AG1355:AG1555)-'Signal Verification0'!AG1555)&lt;Constants!$B$15),2,IF(D1555&gt;0,1,0)),IF(D1555&gt;0,1,0)),IF(ABS('Signal Verification1'!AG1554)-ABS('Signal Verification0'!AG1555)&gt;Constants!$B$14,IF(AND(ABS(MAX('Signal Verification1'!AG1355:AG1555)-'Signal Verification1'!AG1555)&lt;Constants!$B$15,ABS(MIN('Signal Verification1'!AG1355:AG1555)-'Signal Verification1'!AG1555)&lt;Constants!$B$15),2,IF(D1555&gt;0,1,0)),IF(D1555&gt;0,1,0))),IF(D1555&gt;0,1,0))</f>
        <v>0</v>
      </c>
      <c r="D1555">
        <f>IF(C1554=2,ROUND(5*1000/Constants!$B$11,0),IF(D1554&gt;0,D1554-1,0))</f>
        <v>0</v>
      </c>
      <c r="E1555">
        <f>IF(COUNTIF($D$3:D1555,2)&gt;(Constants!$B$16*(1000/150)),2,0)</f>
        <v>0</v>
      </c>
      <c r="F1555">
        <f t="shared" si="24"/>
        <v>0</v>
      </c>
      <c r="G1555">
        <f>IF(ABS('Signal Verification0'!AT1555-'Signal Verification1'!AT1555)&gt;Constants!$B$17,2,IF(H1555&gt;0,1,0))</f>
        <v>0</v>
      </c>
      <c r="H1555">
        <f>IF(G1554=2,ROUND(Constants!$B$18*(1000/150),0),IF(H1554&gt;0,H1554-1,0))</f>
        <v>0</v>
      </c>
    </row>
    <row r="1556" spans="1:8">
      <c r="A1556">
        <v>1553</v>
      </c>
      <c r="B1556">
        <f>IF(SIGN('Signal Verification0'!AQ1556)=SIGN('Signal Verification1'!AQ1556),IF(COUNTIF(B1549:B1555,2)&gt;0,1,0),2)</f>
        <v>0</v>
      </c>
      <c r="C1556">
        <f>IF(AND(ABS('Signal Verification0'!AG1556)&gt;0,ABS('Signal Verification1'!AG1556)&gt;0),IF('Signal Verification0'!AG1556&gt;'Signal Verification1'!AG1556,IF(ABS('Signal Verification0'!AG1555)-ABS('Signal Verification1'!AG1556)&gt;Constants!$B$14,IF(AND(ABS(MAX('Signal Verification0'!AG1356:AG1556)-'Signal Verification0'!AG1556)&lt;Constants!$B$15,ABS(MIN('Signal Verification0'!AG1356:AG1556)-'Signal Verification0'!AG1556)&lt;Constants!$B$15),2,IF(D1556&gt;0,1,0)),IF(D1556&gt;0,1,0)),IF(ABS('Signal Verification1'!AG1555)-ABS('Signal Verification0'!AG1556)&gt;Constants!$B$14,IF(AND(ABS(MAX('Signal Verification1'!AG1356:AG1556)-'Signal Verification1'!AG1556)&lt;Constants!$B$15,ABS(MIN('Signal Verification1'!AG1356:AG1556)-'Signal Verification1'!AG1556)&lt;Constants!$B$15),2,IF(D1556&gt;0,1,0)),IF(D1556&gt;0,1,0))),IF(D1556&gt;0,1,0))</f>
        <v>0</v>
      </c>
      <c r="D1556">
        <f>IF(C1555=2,ROUND(5*1000/Constants!$B$11,0),IF(D1555&gt;0,D1555-1,0))</f>
        <v>0</v>
      </c>
      <c r="E1556">
        <f>IF(COUNTIF($D$3:D1556,2)&gt;(Constants!$B$16*(1000/150)),2,0)</f>
        <v>0</v>
      </c>
      <c r="F1556">
        <f t="shared" si="24"/>
        <v>0</v>
      </c>
      <c r="G1556">
        <f>IF(ABS('Signal Verification0'!AT1556-'Signal Verification1'!AT1556)&gt;Constants!$B$17,2,IF(H1556&gt;0,1,0))</f>
        <v>0</v>
      </c>
      <c r="H1556">
        <f>IF(G1555=2,ROUND(Constants!$B$18*(1000/150),0),IF(H1555&gt;0,H1555-1,0))</f>
        <v>0</v>
      </c>
    </row>
    <row r="1557" spans="1:8">
      <c r="A1557">
        <v>1554</v>
      </c>
      <c r="B1557">
        <f>IF(SIGN('Signal Verification0'!AQ1557)=SIGN('Signal Verification1'!AQ1557),IF(COUNTIF(B1550:B1556,2)&gt;0,1,0),2)</f>
        <v>0</v>
      </c>
      <c r="C1557">
        <f>IF(AND(ABS('Signal Verification0'!AG1557)&gt;0,ABS('Signal Verification1'!AG1557)&gt;0),IF('Signal Verification0'!AG1557&gt;'Signal Verification1'!AG1557,IF(ABS('Signal Verification0'!AG1556)-ABS('Signal Verification1'!AG1557)&gt;Constants!$B$14,IF(AND(ABS(MAX('Signal Verification0'!AG1357:AG1557)-'Signal Verification0'!AG1557)&lt;Constants!$B$15,ABS(MIN('Signal Verification0'!AG1357:AG1557)-'Signal Verification0'!AG1557)&lt;Constants!$B$15),2,IF(D1557&gt;0,1,0)),IF(D1557&gt;0,1,0)),IF(ABS('Signal Verification1'!AG1556)-ABS('Signal Verification0'!AG1557)&gt;Constants!$B$14,IF(AND(ABS(MAX('Signal Verification1'!AG1357:AG1557)-'Signal Verification1'!AG1557)&lt;Constants!$B$15,ABS(MIN('Signal Verification1'!AG1357:AG1557)-'Signal Verification1'!AG1557)&lt;Constants!$B$15),2,IF(D1557&gt;0,1,0)),IF(D1557&gt;0,1,0))),IF(D1557&gt;0,1,0))</f>
        <v>0</v>
      </c>
      <c r="D1557">
        <f>IF(C1556=2,ROUND(5*1000/Constants!$B$11,0),IF(D1556&gt;0,D1556-1,0))</f>
        <v>0</v>
      </c>
      <c r="E1557">
        <f>IF(COUNTIF($D$3:D1557,2)&gt;(Constants!$B$16*(1000/150)),2,0)</f>
        <v>0</v>
      </c>
      <c r="F1557">
        <f t="shared" si="24"/>
        <v>0</v>
      </c>
      <c r="G1557">
        <f>IF(ABS('Signal Verification0'!AT1557-'Signal Verification1'!AT1557)&gt;Constants!$B$17,2,IF(H1557&gt;0,1,0))</f>
        <v>0</v>
      </c>
      <c r="H1557">
        <f>IF(G1556=2,ROUND(Constants!$B$18*(1000/150),0),IF(H1556&gt;0,H1556-1,0))</f>
        <v>0</v>
      </c>
    </row>
    <row r="1558" spans="1:8">
      <c r="A1558">
        <v>1555</v>
      </c>
      <c r="B1558">
        <f>IF(SIGN('Signal Verification0'!AQ1558)=SIGN('Signal Verification1'!AQ1558),IF(COUNTIF(B1551:B1557,2)&gt;0,1,0),2)</f>
        <v>0</v>
      </c>
      <c r="C1558">
        <f>IF(AND(ABS('Signal Verification0'!AG1558)&gt;0,ABS('Signal Verification1'!AG1558)&gt;0),IF('Signal Verification0'!AG1558&gt;'Signal Verification1'!AG1558,IF(ABS('Signal Verification0'!AG1557)-ABS('Signal Verification1'!AG1558)&gt;Constants!$B$14,IF(AND(ABS(MAX('Signal Verification0'!AG1358:AG1558)-'Signal Verification0'!AG1558)&lt;Constants!$B$15,ABS(MIN('Signal Verification0'!AG1358:AG1558)-'Signal Verification0'!AG1558)&lt;Constants!$B$15),2,IF(D1558&gt;0,1,0)),IF(D1558&gt;0,1,0)),IF(ABS('Signal Verification1'!AG1557)-ABS('Signal Verification0'!AG1558)&gt;Constants!$B$14,IF(AND(ABS(MAX('Signal Verification1'!AG1358:AG1558)-'Signal Verification1'!AG1558)&lt;Constants!$B$15,ABS(MIN('Signal Verification1'!AG1358:AG1558)-'Signal Verification1'!AG1558)&lt;Constants!$B$15),2,IF(D1558&gt;0,1,0)),IF(D1558&gt;0,1,0))),IF(D1558&gt;0,1,0))</f>
        <v>0</v>
      </c>
      <c r="D1558">
        <f>IF(C1557=2,ROUND(5*1000/Constants!$B$11,0),IF(D1557&gt;0,D1557-1,0))</f>
        <v>0</v>
      </c>
      <c r="E1558">
        <f>IF(COUNTIF($D$3:D1558,2)&gt;(Constants!$B$16*(1000/150)),2,0)</f>
        <v>0</v>
      </c>
      <c r="F1558">
        <f t="shared" si="24"/>
        <v>0</v>
      </c>
      <c r="G1558">
        <f>IF(ABS('Signal Verification0'!AT1558-'Signal Verification1'!AT1558)&gt;Constants!$B$17,2,IF(H1558&gt;0,1,0))</f>
        <v>0</v>
      </c>
      <c r="H1558">
        <f>IF(G1557=2,ROUND(Constants!$B$18*(1000/150),0),IF(H1557&gt;0,H1557-1,0))</f>
        <v>0</v>
      </c>
    </row>
    <row r="1559" spans="1:8">
      <c r="A1559">
        <v>1556</v>
      </c>
      <c r="B1559">
        <f>IF(SIGN('Signal Verification0'!AQ1559)=SIGN('Signal Verification1'!AQ1559),IF(COUNTIF(B1552:B1558,2)&gt;0,1,0),2)</f>
        <v>0</v>
      </c>
      <c r="C1559">
        <f>IF(AND(ABS('Signal Verification0'!AG1559)&gt;0,ABS('Signal Verification1'!AG1559)&gt;0),IF('Signal Verification0'!AG1559&gt;'Signal Verification1'!AG1559,IF(ABS('Signal Verification0'!AG1558)-ABS('Signal Verification1'!AG1559)&gt;Constants!$B$14,IF(AND(ABS(MAX('Signal Verification0'!AG1359:AG1559)-'Signal Verification0'!AG1559)&lt;Constants!$B$15,ABS(MIN('Signal Verification0'!AG1359:AG1559)-'Signal Verification0'!AG1559)&lt;Constants!$B$15),2,IF(D1559&gt;0,1,0)),IF(D1559&gt;0,1,0)),IF(ABS('Signal Verification1'!AG1558)-ABS('Signal Verification0'!AG1559)&gt;Constants!$B$14,IF(AND(ABS(MAX('Signal Verification1'!AG1359:AG1559)-'Signal Verification1'!AG1559)&lt;Constants!$B$15,ABS(MIN('Signal Verification1'!AG1359:AG1559)-'Signal Verification1'!AG1559)&lt;Constants!$B$15),2,IF(D1559&gt;0,1,0)),IF(D1559&gt;0,1,0))),IF(D1559&gt;0,1,0))</f>
        <v>0</v>
      </c>
      <c r="D1559">
        <f>IF(C1558=2,ROUND(5*1000/Constants!$B$11,0),IF(D1558&gt;0,D1558-1,0))</f>
        <v>0</v>
      </c>
      <c r="E1559">
        <f>IF(COUNTIF($D$3:D1559,2)&gt;(Constants!$B$16*(1000/150)),2,0)</f>
        <v>0</v>
      </c>
      <c r="F1559">
        <f t="shared" si="24"/>
        <v>0</v>
      </c>
      <c r="G1559">
        <f>IF(ABS('Signal Verification0'!AT1559-'Signal Verification1'!AT1559)&gt;Constants!$B$17,2,IF(H1559&gt;0,1,0))</f>
        <v>0</v>
      </c>
      <c r="H1559">
        <f>IF(G1558=2,ROUND(Constants!$B$18*(1000/150),0),IF(H1558&gt;0,H1558-1,0))</f>
        <v>0</v>
      </c>
    </row>
    <row r="1560" spans="1:8">
      <c r="A1560">
        <v>1557</v>
      </c>
      <c r="B1560">
        <f>IF(SIGN('Signal Verification0'!AQ1560)=SIGN('Signal Verification1'!AQ1560),IF(COUNTIF(B1553:B1559,2)&gt;0,1,0),2)</f>
        <v>0</v>
      </c>
      <c r="C1560">
        <f>IF(AND(ABS('Signal Verification0'!AG1560)&gt;0,ABS('Signal Verification1'!AG1560)&gt;0),IF('Signal Verification0'!AG1560&gt;'Signal Verification1'!AG1560,IF(ABS('Signal Verification0'!AG1559)-ABS('Signal Verification1'!AG1560)&gt;Constants!$B$14,IF(AND(ABS(MAX('Signal Verification0'!AG1360:AG1560)-'Signal Verification0'!AG1560)&lt;Constants!$B$15,ABS(MIN('Signal Verification0'!AG1360:AG1560)-'Signal Verification0'!AG1560)&lt;Constants!$B$15),2,IF(D1560&gt;0,1,0)),IF(D1560&gt;0,1,0)),IF(ABS('Signal Verification1'!AG1559)-ABS('Signal Verification0'!AG1560)&gt;Constants!$B$14,IF(AND(ABS(MAX('Signal Verification1'!AG1360:AG1560)-'Signal Verification1'!AG1560)&lt;Constants!$B$15,ABS(MIN('Signal Verification1'!AG1360:AG1560)-'Signal Verification1'!AG1560)&lt;Constants!$B$15),2,IF(D1560&gt;0,1,0)),IF(D1560&gt;0,1,0))),IF(D1560&gt;0,1,0))</f>
        <v>0</v>
      </c>
      <c r="D1560">
        <f>IF(C1559=2,ROUND(5*1000/Constants!$B$11,0),IF(D1559&gt;0,D1559-1,0))</f>
        <v>0</v>
      </c>
      <c r="E1560">
        <f>IF(COUNTIF($D$3:D1560,2)&gt;(Constants!$B$16*(1000/150)),2,0)</f>
        <v>0</v>
      </c>
      <c r="F1560">
        <f t="shared" si="24"/>
        <v>0</v>
      </c>
      <c r="G1560">
        <f>IF(ABS('Signal Verification0'!AT1560-'Signal Verification1'!AT1560)&gt;Constants!$B$17,2,IF(H1560&gt;0,1,0))</f>
        <v>0</v>
      </c>
      <c r="H1560">
        <f>IF(G1559=2,ROUND(Constants!$B$18*(1000/150),0),IF(H1559&gt;0,H1559-1,0))</f>
        <v>0</v>
      </c>
    </row>
    <row r="1561" spans="1:8">
      <c r="A1561">
        <v>1558</v>
      </c>
      <c r="B1561">
        <f>IF(SIGN('Signal Verification0'!AQ1561)=SIGN('Signal Verification1'!AQ1561),IF(COUNTIF(B1554:B1560,2)&gt;0,1,0),2)</f>
        <v>0</v>
      </c>
      <c r="C1561">
        <f>IF(AND(ABS('Signal Verification0'!AG1561)&gt;0,ABS('Signal Verification1'!AG1561)&gt;0),IF('Signal Verification0'!AG1561&gt;'Signal Verification1'!AG1561,IF(ABS('Signal Verification0'!AG1560)-ABS('Signal Verification1'!AG1561)&gt;Constants!$B$14,IF(AND(ABS(MAX('Signal Verification0'!AG1361:AG1561)-'Signal Verification0'!AG1561)&lt;Constants!$B$15,ABS(MIN('Signal Verification0'!AG1361:AG1561)-'Signal Verification0'!AG1561)&lt;Constants!$B$15),2,IF(D1561&gt;0,1,0)),IF(D1561&gt;0,1,0)),IF(ABS('Signal Verification1'!AG1560)-ABS('Signal Verification0'!AG1561)&gt;Constants!$B$14,IF(AND(ABS(MAX('Signal Verification1'!AG1361:AG1561)-'Signal Verification1'!AG1561)&lt;Constants!$B$15,ABS(MIN('Signal Verification1'!AG1361:AG1561)-'Signal Verification1'!AG1561)&lt;Constants!$B$15),2,IF(D1561&gt;0,1,0)),IF(D1561&gt;0,1,0))),IF(D1561&gt;0,1,0))</f>
        <v>0</v>
      </c>
      <c r="D1561">
        <f>IF(C1560=2,ROUND(5*1000/Constants!$B$11,0),IF(D1560&gt;0,D1560-1,0))</f>
        <v>0</v>
      </c>
      <c r="E1561">
        <f>IF(COUNTIF($D$3:D1561,2)&gt;(Constants!$B$16*(1000/150)),2,0)</f>
        <v>0</v>
      </c>
      <c r="F1561">
        <f t="shared" si="24"/>
        <v>0</v>
      </c>
      <c r="G1561">
        <f>IF(ABS('Signal Verification0'!AT1561-'Signal Verification1'!AT1561)&gt;Constants!$B$17,2,IF(H1561&gt;0,1,0))</f>
        <v>0</v>
      </c>
      <c r="H1561">
        <f>IF(G1560=2,ROUND(Constants!$B$18*(1000/150),0),IF(H1560&gt;0,H1560-1,0))</f>
        <v>0</v>
      </c>
    </row>
    <row r="1562" spans="1:8">
      <c r="A1562">
        <v>1559</v>
      </c>
      <c r="B1562">
        <f>IF(SIGN('Signal Verification0'!AQ1562)=SIGN('Signal Verification1'!AQ1562),IF(COUNTIF(B1555:B1561,2)&gt;0,1,0),2)</f>
        <v>0</v>
      </c>
      <c r="C1562">
        <f>IF(AND(ABS('Signal Verification0'!AG1562)&gt;0,ABS('Signal Verification1'!AG1562)&gt;0),IF('Signal Verification0'!AG1562&gt;'Signal Verification1'!AG1562,IF(ABS('Signal Verification0'!AG1561)-ABS('Signal Verification1'!AG1562)&gt;Constants!$B$14,IF(AND(ABS(MAX('Signal Verification0'!AG1362:AG1562)-'Signal Verification0'!AG1562)&lt;Constants!$B$15,ABS(MIN('Signal Verification0'!AG1362:AG1562)-'Signal Verification0'!AG1562)&lt;Constants!$B$15),2,IF(D1562&gt;0,1,0)),IF(D1562&gt;0,1,0)),IF(ABS('Signal Verification1'!AG1561)-ABS('Signal Verification0'!AG1562)&gt;Constants!$B$14,IF(AND(ABS(MAX('Signal Verification1'!AG1362:AG1562)-'Signal Verification1'!AG1562)&lt;Constants!$B$15,ABS(MIN('Signal Verification1'!AG1362:AG1562)-'Signal Verification1'!AG1562)&lt;Constants!$B$15),2,IF(D1562&gt;0,1,0)),IF(D1562&gt;0,1,0))),IF(D1562&gt;0,1,0))</f>
        <v>0</v>
      </c>
      <c r="D1562">
        <f>IF(C1561=2,ROUND(5*1000/Constants!$B$11,0),IF(D1561&gt;0,D1561-1,0))</f>
        <v>0</v>
      </c>
      <c r="E1562">
        <f>IF(COUNTIF($D$3:D1562,2)&gt;(Constants!$B$16*(1000/150)),2,0)</f>
        <v>0</v>
      </c>
      <c r="F1562">
        <f t="shared" si="24"/>
        <v>0</v>
      </c>
      <c r="G1562">
        <f>IF(ABS('Signal Verification0'!AT1562-'Signal Verification1'!AT1562)&gt;Constants!$B$17,2,IF(H1562&gt;0,1,0))</f>
        <v>0</v>
      </c>
      <c r="H1562">
        <f>IF(G1561=2,ROUND(Constants!$B$18*(1000/150),0),IF(H1561&gt;0,H1561-1,0))</f>
        <v>0</v>
      </c>
    </row>
    <row r="1563" spans="1:8">
      <c r="A1563">
        <v>1560</v>
      </c>
      <c r="B1563">
        <f>IF(SIGN('Signal Verification0'!AQ1563)=SIGN('Signal Verification1'!AQ1563),IF(COUNTIF(B1556:B1562,2)&gt;0,1,0),2)</f>
        <v>0</v>
      </c>
      <c r="C1563">
        <f>IF(AND(ABS('Signal Verification0'!AG1563)&gt;0,ABS('Signal Verification1'!AG1563)&gt;0),IF('Signal Verification0'!AG1563&gt;'Signal Verification1'!AG1563,IF(ABS('Signal Verification0'!AG1562)-ABS('Signal Verification1'!AG1563)&gt;Constants!$B$14,IF(AND(ABS(MAX('Signal Verification0'!AG1363:AG1563)-'Signal Verification0'!AG1563)&lt;Constants!$B$15,ABS(MIN('Signal Verification0'!AG1363:AG1563)-'Signal Verification0'!AG1563)&lt;Constants!$B$15),2,IF(D1563&gt;0,1,0)),IF(D1563&gt;0,1,0)),IF(ABS('Signal Verification1'!AG1562)-ABS('Signal Verification0'!AG1563)&gt;Constants!$B$14,IF(AND(ABS(MAX('Signal Verification1'!AG1363:AG1563)-'Signal Verification1'!AG1563)&lt;Constants!$B$15,ABS(MIN('Signal Verification1'!AG1363:AG1563)-'Signal Verification1'!AG1563)&lt;Constants!$B$15),2,IF(D1563&gt;0,1,0)),IF(D1563&gt;0,1,0))),IF(D1563&gt;0,1,0))</f>
        <v>0</v>
      </c>
      <c r="D1563">
        <f>IF(C1562=2,ROUND(5*1000/Constants!$B$11,0),IF(D1562&gt;0,D1562-1,0))</f>
        <v>0</v>
      </c>
      <c r="E1563">
        <f>IF(COUNTIF($D$3:D1563,2)&gt;(Constants!$B$16*(1000/150)),2,0)</f>
        <v>0</v>
      </c>
      <c r="F1563">
        <f t="shared" si="24"/>
        <v>0</v>
      </c>
      <c r="G1563">
        <f>IF(ABS('Signal Verification0'!AT1563-'Signal Verification1'!AT1563)&gt;Constants!$B$17,2,IF(H1563&gt;0,1,0))</f>
        <v>0</v>
      </c>
      <c r="H1563">
        <f>IF(G1562=2,ROUND(Constants!$B$18*(1000/150),0),IF(H1562&gt;0,H1562-1,0))</f>
        <v>0</v>
      </c>
    </row>
    <row r="1564" spans="1:8">
      <c r="A1564">
        <v>1561</v>
      </c>
      <c r="B1564">
        <f>IF(SIGN('Signal Verification0'!AQ1564)=SIGN('Signal Verification1'!AQ1564),IF(COUNTIF(B1557:B1563,2)&gt;0,1,0),2)</f>
        <v>0</v>
      </c>
      <c r="C1564">
        <f>IF(AND(ABS('Signal Verification0'!AG1564)&gt;0,ABS('Signal Verification1'!AG1564)&gt;0),IF('Signal Verification0'!AG1564&gt;'Signal Verification1'!AG1564,IF(ABS('Signal Verification0'!AG1563)-ABS('Signal Verification1'!AG1564)&gt;Constants!$B$14,IF(AND(ABS(MAX('Signal Verification0'!AG1364:AG1564)-'Signal Verification0'!AG1564)&lt;Constants!$B$15,ABS(MIN('Signal Verification0'!AG1364:AG1564)-'Signal Verification0'!AG1564)&lt;Constants!$B$15),2,IF(D1564&gt;0,1,0)),IF(D1564&gt;0,1,0)),IF(ABS('Signal Verification1'!AG1563)-ABS('Signal Verification0'!AG1564)&gt;Constants!$B$14,IF(AND(ABS(MAX('Signal Verification1'!AG1364:AG1564)-'Signal Verification1'!AG1564)&lt;Constants!$B$15,ABS(MIN('Signal Verification1'!AG1364:AG1564)-'Signal Verification1'!AG1564)&lt;Constants!$B$15),2,IF(D1564&gt;0,1,0)),IF(D1564&gt;0,1,0))),IF(D1564&gt;0,1,0))</f>
        <v>0</v>
      </c>
      <c r="D1564">
        <f>IF(C1563=2,ROUND(5*1000/Constants!$B$11,0),IF(D1563&gt;0,D1563-1,0))</f>
        <v>0</v>
      </c>
      <c r="E1564">
        <f>IF(COUNTIF($D$3:D1564,2)&gt;(Constants!$B$16*(1000/150)),2,0)</f>
        <v>0</v>
      </c>
      <c r="F1564">
        <f t="shared" si="24"/>
        <v>0</v>
      </c>
      <c r="G1564">
        <f>IF(ABS('Signal Verification0'!AT1564-'Signal Verification1'!AT1564)&gt;Constants!$B$17,2,IF(H1564&gt;0,1,0))</f>
        <v>0</v>
      </c>
      <c r="H1564">
        <f>IF(G1563=2,ROUND(Constants!$B$18*(1000/150),0),IF(H1563&gt;0,H1563-1,0))</f>
        <v>0</v>
      </c>
    </row>
    <row r="1565" spans="1:8">
      <c r="A1565">
        <v>1562</v>
      </c>
      <c r="B1565">
        <f>IF(SIGN('Signal Verification0'!AQ1565)=SIGN('Signal Verification1'!AQ1565),IF(COUNTIF(B1558:B1564,2)&gt;0,1,0),2)</f>
        <v>0</v>
      </c>
      <c r="C1565">
        <f>IF(AND(ABS('Signal Verification0'!AG1565)&gt;0,ABS('Signal Verification1'!AG1565)&gt;0),IF('Signal Verification0'!AG1565&gt;'Signal Verification1'!AG1565,IF(ABS('Signal Verification0'!AG1564)-ABS('Signal Verification1'!AG1565)&gt;Constants!$B$14,IF(AND(ABS(MAX('Signal Verification0'!AG1365:AG1565)-'Signal Verification0'!AG1565)&lt;Constants!$B$15,ABS(MIN('Signal Verification0'!AG1365:AG1565)-'Signal Verification0'!AG1565)&lt;Constants!$B$15),2,IF(D1565&gt;0,1,0)),IF(D1565&gt;0,1,0)),IF(ABS('Signal Verification1'!AG1564)-ABS('Signal Verification0'!AG1565)&gt;Constants!$B$14,IF(AND(ABS(MAX('Signal Verification1'!AG1365:AG1565)-'Signal Verification1'!AG1565)&lt;Constants!$B$15,ABS(MIN('Signal Verification1'!AG1365:AG1565)-'Signal Verification1'!AG1565)&lt;Constants!$B$15),2,IF(D1565&gt;0,1,0)),IF(D1565&gt;0,1,0))),IF(D1565&gt;0,1,0))</f>
        <v>0</v>
      </c>
      <c r="D1565">
        <f>IF(C1564=2,ROUND(5*1000/Constants!$B$11,0),IF(D1564&gt;0,D1564-1,0))</f>
        <v>0</v>
      </c>
      <c r="E1565">
        <f>IF(COUNTIF($D$3:D1565,2)&gt;(Constants!$B$16*(1000/150)),2,0)</f>
        <v>0</v>
      </c>
      <c r="F1565">
        <f t="shared" si="24"/>
        <v>0</v>
      </c>
      <c r="G1565">
        <f>IF(ABS('Signal Verification0'!AT1565-'Signal Verification1'!AT1565)&gt;Constants!$B$17,2,IF(H1565&gt;0,1,0))</f>
        <v>0</v>
      </c>
      <c r="H1565">
        <f>IF(G1564=2,ROUND(Constants!$B$18*(1000/150),0),IF(H1564&gt;0,H1564-1,0))</f>
        <v>0</v>
      </c>
    </row>
    <row r="1566" spans="1:8">
      <c r="A1566">
        <v>1563</v>
      </c>
      <c r="B1566">
        <f>IF(SIGN('Signal Verification0'!AQ1566)=SIGN('Signal Verification1'!AQ1566),IF(COUNTIF(B1559:B1565,2)&gt;0,1,0),2)</f>
        <v>0</v>
      </c>
      <c r="C1566">
        <f>IF(AND(ABS('Signal Verification0'!AG1566)&gt;0,ABS('Signal Verification1'!AG1566)&gt;0),IF('Signal Verification0'!AG1566&gt;'Signal Verification1'!AG1566,IF(ABS('Signal Verification0'!AG1565)-ABS('Signal Verification1'!AG1566)&gt;Constants!$B$14,IF(AND(ABS(MAX('Signal Verification0'!AG1366:AG1566)-'Signal Verification0'!AG1566)&lt;Constants!$B$15,ABS(MIN('Signal Verification0'!AG1366:AG1566)-'Signal Verification0'!AG1566)&lt;Constants!$B$15),2,IF(D1566&gt;0,1,0)),IF(D1566&gt;0,1,0)),IF(ABS('Signal Verification1'!AG1565)-ABS('Signal Verification0'!AG1566)&gt;Constants!$B$14,IF(AND(ABS(MAX('Signal Verification1'!AG1366:AG1566)-'Signal Verification1'!AG1566)&lt;Constants!$B$15,ABS(MIN('Signal Verification1'!AG1366:AG1566)-'Signal Verification1'!AG1566)&lt;Constants!$B$15),2,IF(D1566&gt;0,1,0)),IF(D1566&gt;0,1,0))),IF(D1566&gt;0,1,0))</f>
        <v>0</v>
      </c>
      <c r="D1566">
        <f>IF(C1565=2,ROUND(5*1000/Constants!$B$11,0),IF(D1565&gt;0,D1565-1,0))</f>
        <v>0</v>
      </c>
      <c r="E1566">
        <f>IF(COUNTIF($D$3:D1566,2)&gt;(Constants!$B$16*(1000/150)),2,0)</f>
        <v>0</v>
      </c>
      <c r="F1566">
        <f t="shared" si="24"/>
        <v>0</v>
      </c>
      <c r="G1566">
        <f>IF(ABS('Signal Verification0'!AT1566-'Signal Verification1'!AT1566)&gt;Constants!$B$17,2,IF(H1566&gt;0,1,0))</f>
        <v>0</v>
      </c>
      <c r="H1566">
        <f>IF(G1565=2,ROUND(Constants!$B$18*(1000/150),0),IF(H1565&gt;0,H1565-1,0))</f>
        <v>0</v>
      </c>
    </row>
    <row r="1567" spans="1:8">
      <c r="A1567">
        <v>1564</v>
      </c>
      <c r="B1567">
        <f>IF(SIGN('Signal Verification0'!AQ1567)=SIGN('Signal Verification1'!AQ1567),IF(COUNTIF(B1560:B1566,2)&gt;0,1,0),2)</f>
        <v>0</v>
      </c>
      <c r="C1567">
        <f>IF(AND(ABS('Signal Verification0'!AG1567)&gt;0,ABS('Signal Verification1'!AG1567)&gt;0),IF('Signal Verification0'!AG1567&gt;'Signal Verification1'!AG1567,IF(ABS('Signal Verification0'!AG1566)-ABS('Signal Verification1'!AG1567)&gt;Constants!$B$14,IF(AND(ABS(MAX('Signal Verification0'!AG1367:AG1567)-'Signal Verification0'!AG1567)&lt;Constants!$B$15,ABS(MIN('Signal Verification0'!AG1367:AG1567)-'Signal Verification0'!AG1567)&lt;Constants!$B$15),2,IF(D1567&gt;0,1,0)),IF(D1567&gt;0,1,0)),IF(ABS('Signal Verification1'!AG1566)-ABS('Signal Verification0'!AG1567)&gt;Constants!$B$14,IF(AND(ABS(MAX('Signal Verification1'!AG1367:AG1567)-'Signal Verification1'!AG1567)&lt;Constants!$B$15,ABS(MIN('Signal Verification1'!AG1367:AG1567)-'Signal Verification1'!AG1567)&lt;Constants!$B$15),2,IF(D1567&gt;0,1,0)),IF(D1567&gt;0,1,0))),IF(D1567&gt;0,1,0))</f>
        <v>0</v>
      </c>
      <c r="D1567">
        <f>IF(C1566=2,ROUND(5*1000/Constants!$B$11,0),IF(D1566&gt;0,D1566-1,0))</f>
        <v>0</v>
      </c>
      <c r="E1567">
        <f>IF(COUNTIF($D$3:D1567,2)&gt;(Constants!$B$16*(1000/150)),2,0)</f>
        <v>0</v>
      </c>
      <c r="F1567">
        <f t="shared" si="24"/>
        <v>0</v>
      </c>
      <c r="G1567">
        <f>IF(ABS('Signal Verification0'!AT1567-'Signal Verification1'!AT1567)&gt;Constants!$B$17,2,IF(H1567&gt;0,1,0))</f>
        <v>0</v>
      </c>
      <c r="H1567">
        <f>IF(G1566=2,ROUND(Constants!$B$18*(1000/150),0),IF(H1566&gt;0,H1566-1,0))</f>
        <v>0</v>
      </c>
    </row>
    <row r="1568" spans="1:8">
      <c r="A1568">
        <v>1565</v>
      </c>
      <c r="B1568">
        <f>IF(SIGN('Signal Verification0'!AQ1568)=SIGN('Signal Verification1'!AQ1568),IF(COUNTIF(B1561:B1567,2)&gt;0,1,0),2)</f>
        <v>0</v>
      </c>
      <c r="C1568">
        <f>IF(AND(ABS('Signal Verification0'!AG1568)&gt;0,ABS('Signal Verification1'!AG1568)&gt;0),IF('Signal Verification0'!AG1568&gt;'Signal Verification1'!AG1568,IF(ABS('Signal Verification0'!AG1567)-ABS('Signal Verification1'!AG1568)&gt;Constants!$B$14,IF(AND(ABS(MAX('Signal Verification0'!AG1368:AG1568)-'Signal Verification0'!AG1568)&lt;Constants!$B$15,ABS(MIN('Signal Verification0'!AG1368:AG1568)-'Signal Verification0'!AG1568)&lt;Constants!$B$15),2,IF(D1568&gt;0,1,0)),IF(D1568&gt;0,1,0)),IF(ABS('Signal Verification1'!AG1567)-ABS('Signal Verification0'!AG1568)&gt;Constants!$B$14,IF(AND(ABS(MAX('Signal Verification1'!AG1368:AG1568)-'Signal Verification1'!AG1568)&lt;Constants!$B$15,ABS(MIN('Signal Verification1'!AG1368:AG1568)-'Signal Verification1'!AG1568)&lt;Constants!$B$15),2,IF(D1568&gt;0,1,0)),IF(D1568&gt;0,1,0))),IF(D1568&gt;0,1,0))</f>
        <v>0</v>
      </c>
      <c r="D1568">
        <f>IF(C1567=2,ROUND(5*1000/Constants!$B$11,0),IF(D1567&gt;0,D1567-1,0))</f>
        <v>0</v>
      </c>
      <c r="E1568">
        <f>IF(COUNTIF($D$3:D1568,2)&gt;(Constants!$B$16*(1000/150)),2,0)</f>
        <v>0</v>
      </c>
      <c r="F1568">
        <f t="shared" si="24"/>
        <v>0</v>
      </c>
      <c r="G1568">
        <f>IF(ABS('Signal Verification0'!AT1568-'Signal Verification1'!AT1568)&gt;Constants!$B$17,2,IF(H1568&gt;0,1,0))</f>
        <v>0</v>
      </c>
      <c r="H1568">
        <f>IF(G1567=2,ROUND(Constants!$B$18*(1000/150),0),IF(H1567&gt;0,H1567-1,0))</f>
        <v>0</v>
      </c>
    </row>
    <row r="1569" spans="1:8">
      <c r="A1569">
        <v>1566</v>
      </c>
      <c r="B1569">
        <f>IF(SIGN('Signal Verification0'!AQ1569)=SIGN('Signal Verification1'!AQ1569),IF(COUNTIF(B1562:B1568,2)&gt;0,1,0),2)</f>
        <v>0</v>
      </c>
      <c r="C1569">
        <f>IF(AND(ABS('Signal Verification0'!AG1569)&gt;0,ABS('Signal Verification1'!AG1569)&gt;0),IF('Signal Verification0'!AG1569&gt;'Signal Verification1'!AG1569,IF(ABS('Signal Verification0'!AG1568)-ABS('Signal Verification1'!AG1569)&gt;Constants!$B$14,IF(AND(ABS(MAX('Signal Verification0'!AG1369:AG1569)-'Signal Verification0'!AG1569)&lt;Constants!$B$15,ABS(MIN('Signal Verification0'!AG1369:AG1569)-'Signal Verification0'!AG1569)&lt;Constants!$B$15),2,IF(D1569&gt;0,1,0)),IF(D1569&gt;0,1,0)),IF(ABS('Signal Verification1'!AG1568)-ABS('Signal Verification0'!AG1569)&gt;Constants!$B$14,IF(AND(ABS(MAX('Signal Verification1'!AG1369:AG1569)-'Signal Verification1'!AG1569)&lt;Constants!$B$15,ABS(MIN('Signal Verification1'!AG1369:AG1569)-'Signal Verification1'!AG1569)&lt;Constants!$B$15),2,IF(D1569&gt;0,1,0)),IF(D1569&gt;0,1,0))),IF(D1569&gt;0,1,0))</f>
        <v>0</v>
      </c>
      <c r="D1569">
        <f>IF(C1568=2,ROUND(5*1000/Constants!$B$11,0),IF(D1568&gt;0,D1568-1,0))</f>
        <v>0</v>
      </c>
      <c r="E1569">
        <f>IF(COUNTIF($D$3:D1569,2)&gt;(Constants!$B$16*(1000/150)),2,0)</f>
        <v>0</v>
      </c>
      <c r="F1569">
        <f t="shared" si="24"/>
        <v>0</v>
      </c>
      <c r="G1569">
        <f>IF(ABS('Signal Verification0'!AT1569-'Signal Verification1'!AT1569)&gt;Constants!$B$17,2,IF(H1569&gt;0,1,0))</f>
        <v>0</v>
      </c>
      <c r="H1569">
        <f>IF(G1568=2,ROUND(Constants!$B$18*(1000/150),0),IF(H1568&gt;0,H1568-1,0))</f>
        <v>0</v>
      </c>
    </row>
    <row r="1570" spans="1:8">
      <c r="A1570">
        <v>1567</v>
      </c>
      <c r="B1570">
        <f>IF(SIGN('Signal Verification0'!AQ1570)=SIGN('Signal Verification1'!AQ1570),IF(COUNTIF(B1563:B1569,2)&gt;0,1,0),2)</f>
        <v>0</v>
      </c>
      <c r="C1570">
        <f>IF(AND(ABS('Signal Verification0'!AG1570)&gt;0,ABS('Signal Verification1'!AG1570)&gt;0),IF('Signal Verification0'!AG1570&gt;'Signal Verification1'!AG1570,IF(ABS('Signal Verification0'!AG1569)-ABS('Signal Verification1'!AG1570)&gt;Constants!$B$14,IF(AND(ABS(MAX('Signal Verification0'!AG1370:AG1570)-'Signal Verification0'!AG1570)&lt;Constants!$B$15,ABS(MIN('Signal Verification0'!AG1370:AG1570)-'Signal Verification0'!AG1570)&lt;Constants!$B$15),2,IF(D1570&gt;0,1,0)),IF(D1570&gt;0,1,0)),IF(ABS('Signal Verification1'!AG1569)-ABS('Signal Verification0'!AG1570)&gt;Constants!$B$14,IF(AND(ABS(MAX('Signal Verification1'!AG1370:AG1570)-'Signal Verification1'!AG1570)&lt;Constants!$B$15,ABS(MIN('Signal Verification1'!AG1370:AG1570)-'Signal Verification1'!AG1570)&lt;Constants!$B$15),2,IF(D1570&gt;0,1,0)),IF(D1570&gt;0,1,0))),IF(D1570&gt;0,1,0))</f>
        <v>0</v>
      </c>
      <c r="D1570">
        <f>IF(C1569=2,ROUND(5*1000/Constants!$B$11,0),IF(D1569&gt;0,D1569-1,0))</f>
        <v>0</v>
      </c>
      <c r="E1570">
        <f>IF(COUNTIF($D$3:D1570,2)&gt;(Constants!$B$16*(1000/150)),2,0)</f>
        <v>0</v>
      </c>
      <c r="F1570">
        <f t="shared" si="24"/>
        <v>0</v>
      </c>
      <c r="G1570">
        <f>IF(ABS('Signal Verification0'!AT1570-'Signal Verification1'!AT1570)&gt;Constants!$B$17,2,IF(H1570&gt;0,1,0))</f>
        <v>0</v>
      </c>
      <c r="H1570">
        <f>IF(G1569=2,ROUND(Constants!$B$18*(1000/150),0),IF(H1569&gt;0,H1569-1,0))</f>
        <v>0</v>
      </c>
    </row>
    <row r="1571" spans="1:8">
      <c r="A1571">
        <v>1568</v>
      </c>
      <c r="B1571">
        <f>IF(SIGN('Signal Verification0'!AQ1571)=SIGN('Signal Verification1'!AQ1571),IF(COUNTIF(B1564:B1570,2)&gt;0,1,0),2)</f>
        <v>0</v>
      </c>
      <c r="C1571">
        <f>IF(AND(ABS('Signal Verification0'!AG1571)&gt;0,ABS('Signal Verification1'!AG1571)&gt;0),IF('Signal Verification0'!AG1571&gt;'Signal Verification1'!AG1571,IF(ABS('Signal Verification0'!AG1570)-ABS('Signal Verification1'!AG1571)&gt;Constants!$B$14,IF(AND(ABS(MAX('Signal Verification0'!AG1371:AG1571)-'Signal Verification0'!AG1571)&lt;Constants!$B$15,ABS(MIN('Signal Verification0'!AG1371:AG1571)-'Signal Verification0'!AG1571)&lt;Constants!$B$15),2,IF(D1571&gt;0,1,0)),IF(D1571&gt;0,1,0)),IF(ABS('Signal Verification1'!AG1570)-ABS('Signal Verification0'!AG1571)&gt;Constants!$B$14,IF(AND(ABS(MAX('Signal Verification1'!AG1371:AG1571)-'Signal Verification1'!AG1571)&lt;Constants!$B$15,ABS(MIN('Signal Verification1'!AG1371:AG1571)-'Signal Verification1'!AG1571)&lt;Constants!$B$15),2,IF(D1571&gt;0,1,0)),IF(D1571&gt;0,1,0))),IF(D1571&gt;0,1,0))</f>
        <v>0</v>
      </c>
      <c r="D1571">
        <f>IF(C1570=2,ROUND(5*1000/Constants!$B$11,0),IF(D1570&gt;0,D1570-1,0))</f>
        <v>0</v>
      </c>
      <c r="E1571">
        <f>IF(COUNTIF($D$3:D1571,2)&gt;(Constants!$B$16*(1000/150)),2,0)</f>
        <v>0</v>
      </c>
      <c r="F1571">
        <f t="shared" si="24"/>
        <v>0</v>
      </c>
      <c r="G1571">
        <f>IF(ABS('Signal Verification0'!AT1571-'Signal Verification1'!AT1571)&gt;Constants!$B$17,2,IF(H1571&gt;0,1,0))</f>
        <v>0</v>
      </c>
      <c r="H1571">
        <f>IF(G1570=2,ROUND(Constants!$B$18*(1000/150),0),IF(H1570&gt;0,H1570-1,0))</f>
        <v>0</v>
      </c>
    </row>
    <row r="1572" spans="1:8">
      <c r="A1572">
        <v>1569</v>
      </c>
      <c r="B1572">
        <f>IF(SIGN('Signal Verification0'!AQ1572)=SIGN('Signal Verification1'!AQ1572),IF(COUNTIF(B1565:B1571,2)&gt;0,1,0),2)</f>
        <v>0</v>
      </c>
      <c r="C1572">
        <f>IF(AND(ABS('Signal Verification0'!AG1572)&gt;0,ABS('Signal Verification1'!AG1572)&gt;0),IF('Signal Verification0'!AG1572&gt;'Signal Verification1'!AG1572,IF(ABS('Signal Verification0'!AG1571)-ABS('Signal Verification1'!AG1572)&gt;Constants!$B$14,IF(AND(ABS(MAX('Signal Verification0'!AG1372:AG1572)-'Signal Verification0'!AG1572)&lt;Constants!$B$15,ABS(MIN('Signal Verification0'!AG1372:AG1572)-'Signal Verification0'!AG1572)&lt;Constants!$B$15),2,IF(D1572&gt;0,1,0)),IF(D1572&gt;0,1,0)),IF(ABS('Signal Verification1'!AG1571)-ABS('Signal Verification0'!AG1572)&gt;Constants!$B$14,IF(AND(ABS(MAX('Signal Verification1'!AG1372:AG1572)-'Signal Verification1'!AG1572)&lt;Constants!$B$15,ABS(MIN('Signal Verification1'!AG1372:AG1572)-'Signal Verification1'!AG1572)&lt;Constants!$B$15),2,IF(D1572&gt;0,1,0)),IF(D1572&gt;0,1,0))),IF(D1572&gt;0,1,0))</f>
        <v>0</v>
      </c>
      <c r="D1572">
        <f>IF(C1571=2,ROUND(5*1000/Constants!$B$11,0),IF(D1571&gt;0,D1571-1,0))</f>
        <v>0</v>
      </c>
      <c r="E1572">
        <f>IF(COUNTIF($D$3:D1572,2)&gt;(Constants!$B$16*(1000/150)),2,0)</f>
        <v>0</v>
      </c>
      <c r="F1572">
        <f t="shared" si="24"/>
        <v>0</v>
      </c>
      <c r="G1572">
        <f>IF(ABS('Signal Verification0'!AT1572-'Signal Verification1'!AT1572)&gt;Constants!$B$17,2,IF(H1572&gt;0,1,0))</f>
        <v>0</v>
      </c>
      <c r="H1572">
        <f>IF(G1571=2,ROUND(Constants!$B$18*(1000/150),0),IF(H1571&gt;0,H1571-1,0))</f>
        <v>0</v>
      </c>
    </row>
    <row r="1573" spans="1:8">
      <c r="A1573">
        <v>1570</v>
      </c>
      <c r="B1573">
        <f>IF(SIGN('Signal Verification0'!AQ1573)=SIGN('Signal Verification1'!AQ1573),IF(COUNTIF(B1566:B1572,2)&gt;0,1,0),2)</f>
        <v>0</v>
      </c>
      <c r="C1573">
        <f>IF(AND(ABS('Signal Verification0'!AG1573)&gt;0,ABS('Signal Verification1'!AG1573)&gt;0),IF('Signal Verification0'!AG1573&gt;'Signal Verification1'!AG1573,IF(ABS('Signal Verification0'!AG1572)-ABS('Signal Verification1'!AG1573)&gt;Constants!$B$14,IF(AND(ABS(MAX('Signal Verification0'!AG1373:AG1573)-'Signal Verification0'!AG1573)&lt;Constants!$B$15,ABS(MIN('Signal Verification0'!AG1373:AG1573)-'Signal Verification0'!AG1573)&lt;Constants!$B$15),2,IF(D1573&gt;0,1,0)),IF(D1573&gt;0,1,0)),IF(ABS('Signal Verification1'!AG1572)-ABS('Signal Verification0'!AG1573)&gt;Constants!$B$14,IF(AND(ABS(MAX('Signal Verification1'!AG1373:AG1573)-'Signal Verification1'!AG1573)&lt;Constants!$B$15,ABS(MIN('Signal Verification1'!AG1373:AG1573)-'Signal Verification1'!AG1573)&lt;Constants!$B$15),2,IF(D1573&gt;0,1,0)),IF(D1573&gt;0,1,0))),IF(D1573&gt;0,1,0))</f>
        <v>0</v>
      </c>
      <c r="D1573">
        <f>IF(C1572=2,ROUND(5*1000/Constants!$B$11,0),IF(D1572&gt;0,D1572-1,0))</f>
        <v>0</v>
      </c>
      <c r="E1573">
        <f>IF(COUNTIF($D$3:D1573,2)&gt;(Constants!$B$16*(1000/150)),2,0)</f>
        <v>0</v>
      </c>
      <c r="F1573">
        <f t="shared" si="24"/>
        <v>0</v>
      </c>
      <c r="G1573">
        <f>IF(ABS('Signal Verification0'!AT1573-'Signal Verification1'!AT1573)&gt;Constants!$B$17,2,IF(H1573&gt;0,1,0))</f>
        <v>0</v>
      </c>
      <c r="H1573">
        <f>IF(G1572=2,ROUND(Constants!$B$18*(1000/150),0),IF(H1572&gt;0,H1572-1,0))</f>
        <v>0</v>
      </c>
    </row>
    <row r="1574" spans="1:8">
      <c r="A1574">
        <v>1571</v>
      </c>
      <c r="B1574">
        <f>IF(SIGN('Signal Verification0'!AQ1574)=SIGN('Signal Verification1'!AQ1574),IF(COUNTIF(B1567:B1573,2)&gt;0,1,0),2)</f>
        <v>0</v>
      </c>
      <c r="C1574">
        <f>IF(AND(ABS('Signal Verification0'!AG1574)&gt;0,ABS('Signal Verification1'!AG1574)&gt;0),IF('Signal Verification0'!AG1574&gt;'Signal Verification1'!AG1574,IF(ABS('Signal Verification0'!AG1573)-ABS('Signal Verification1'!AG1574)&gt;Constants!$B$14,IF(AND(ABS(MAX('Signal Verification0'!AG1374:AG1574)-'Signal Verification0'!AG1574)&lt;Constants!$B$15,ABS(MIN('Signal Verification0'!AG1374:AG1574)-'Signal Verification0'!AG1574)&lt;Constants!$B$15),2,IF(D1574&gt;0,1,0)),IF(D1574&gt;0,1,0)),IF(ABS('Signal Verification1'!AG1573)-ABS('Signal Verification0'!AG1574)&gt;Constants!$B$14,IF(AND(ABS(MAX('Signal Verification1'!AG1374:AG1574)-'Signal Verification1'!AG1574)&lt;Constants!$B$15,ABS(MIN('Signal Verification1'!AG1374:AG1574)-'Signal Verification1'!AG1574)&lt;Constants!$B$15),2,IF(D1574&gt;0,1,0)),IF(D1574&gt;0,1,0))),IF(D1574&gt;0,1,0))</f>
        <v>0</v>
      </c>
      <c r="D1574">
        <f>IF(C1573=2,ROUND(5*1000/Constants!$B$11,0),IF(D1573&gt;0,D1573-1,0))</f>
        <v>0</v>
      </c>
      <c r="E1574">
        <f>IF(COUNTIF($D$3:D1574,2)&gt;(Constants!$B$16*(1000/150)),2,0)</f>
        <v>0</v>
      </c>
      <c r="F1574">
        <f t="shared" si="24"/>
        <v>0</v>
      </c>
      <c r="G1574">
        <f>IF(ABS('Signal Verification0'!AT1574-'Signal Verification1'!AT1574)&gt;Constants!$B$17,2,IF(H1574&gt;0,1,0))</f>
        <v>0</v>
      </c>
      <c r="H1574">
        <f>IF(G1573=2,ROUND(Constants!$B$18*(1000/150),0),IF(H1573&gt;0,H1573-1,0))</f>
        <v>0</v>
      </c>
    </row>
    <row r="1575" spans="1:8">
      <c r="A1575">
        <v>1572</v>
      </c>
      <c r="B1575">
        <f>IF(SIGN('Signal Verification0'!AQ1575)=SIGN('Signal Verification1'!AQ1575),IF(COUNTIF(B1568:B1574,2)&gt;0,1,0),2)</f>
        <v>0</v>
      </c>
      <c r="C1575">
        <f>IF(AND(ABS('Signal Verification0'!AG1575)&gt;0,ABS('Signal Verification1'!AG1575)&gt;0),IF('Signal Verification0'!AG1575&gt;'Signal Verification1'!AG1575,IF(ABS('Signal Verification0'!AG1574)-ABS('Signal Verification1'!AG1575)&gt;Constants!$B$14,IF(AND(ABS(MAX('Signal Verification0'!AG1375:AG1575)-'Signal Verification0'!AG1575)&lt;Constants!$B$15,ABS(MIN('Signal Verification0'!AG1375:AG1575)-'Signal Verification0'!AG1575)&lt;Constants!$B$15),2,IF(D1575&gt;0,1,0)),IF(D1575&gt;0,1,0)),IF(ABS('Signal Verification1'!AG1574)-ABS('Signal Verification0'!AG1575)&gt;Constants!$B$14,IF(AND(ABS(MAX('Signal Verification1'!AG1375:AG1575)-'Signal Verification1'!AG1575)&lt;Constants!$B$15,ABS(MIN('Signal Verification1'!AG1375:AG1575)-'Signal Verification1'!AG1575)&lt;Constants!$B$15),2,IF(D1575&gt;0,1,0)),IF(D1575&gt;0,1,0))),IF(D1575&gt;0,1,0))</f>
        <v>0</v>
      </c>
      <c r="D1575">
        <f>IF(C1574=2,ROUND(5*1000/Constants!$B$11,0),IF(D1574&gt;0,D1574-1,0))</f>
        <v>0</v>
      </c>
      <c r="E1575">
        <f>IF(COUNTIF($D$3:D1575,2)&gt;(Constants!$B$16*(1000/150)),2,0)</f>
        <v>0</v>
      </c>
      <c r="F1575">
        <f t="shared" si="24"/>
        <v>0</v>
      </c>
      <c r="G1575">
        <f>IF(ABS('Signal Verification0'!AT1575-'Signal Verification1'!AT1575)&gt;Constants!$B$17,2,IF(H1575&gt;0,1,0))</f>
        <v>0</v>
      </c>
      <c r="H1575">
        <f>IF(G1574=2,ROUND(Constants!$B$18*(1000/150),0),IF(H1574&gt;0,H1574-1,0))</f>
        <v>0</v>
      </c>
    </row>
    <row r="1576" spans="1:8">
      <c r="A1576">
        <v>1573</v>
      </c>
      <c r="B1576">
        <f>IF(SIGN('Signal Verification0'!AQ1576)=SIGN('Signal Verification1'!AQ1576),IF(COUNTIF(B1569:B1575,2)&gt;0,1,0),2)</f>
        <v>0</v>
      </c>
      <c r="C1576">
        <f>IF(AND(ABS('Signal Verification0'!AG1576)&gt;0,ABS('Signal Verification1'!AG1576)&gt;0),IF('Signal Verification0'!AG1576&gt;'Signal Verification1'!AG1576,IF(ABS('Signal Verification0'!AG1575)-ABS('Signal Verification1'!AG1576)&gt;Constants!$B$14,IF(AND(ABS(MAX('Signal Verification0'!AG1376:AG1576)-'Signal Verification0'!AG1576)&lt;Constants!$B$15,ABS(MIN('Signal Verification0'!AG1376:AG1576)-'Signal Verification0'!AG1576)&lt;Constants!$B$15),2,IF(D1576&gt;0,1,0)),IF(D1576&gt;0,1,0)),IF(ABS('Signal Verification1'!AG1575)-ABS('Signal Verification0'!AG1576)&gt;Constants!$B$14,IF(AND(ABS(MAX('Signal Verification1'!AG1376:AG1576)-'Signal Verification1'!AG1576)&lt;Constants!$B$15,ABS(MIN('Signal Verification1'!AG1376:AG1576)-'Signal Verification1'!AG1576)&lt;Constants!$B$15),2,IF(D1576&gt;0,1,0)),IF(D1576&gt;0,1,0))),IF(D1576&gt;0,1,0))</f>
        <v>0</v>
      </c>
      <c r="D1576">
        <f>IF(C1575=2,ROUND(5*1000/Constants!$B$11,0),IF(D1575&gt;0,D1575-1,0))</f>
        <v>0</v>
      </c>
      <c r="E1576">
        <f>IF(COUNTIF($D$3:D1576,2)&gt;(Constants!$B$16*(1000/150)),2,0)</f>
        <v>0</v>
      </c>
      <c r="F1576">
        <f t="shared" si="24"/>
        <v>0</v>
      </c>
      <c r="G1576">
        <f>IF(ABS('Signal Verification0'!AT1576-'Signal Verification1'!AT1576)&gt;Constants!$B$17,2,IF(H1576&gt;0,1,0))</f>
        <v>0</v>
      </c>
      <c r="H1576">
        <f>IF(G1575=2,ROUND(Constants!$B$18*(1000/150),0),IF(H1575&gt;0,H1575-1,0))</f>
        <v>0</v>
      </c>
    </row>
    <row r="1577" spans="1:8">
      <c r="A1577">
        <v>1574</v>
      </c>
      <c r="B1577">
        <f>IF(SIGN('Signal Verification0'!AQ1577)=SIGN('Signal Verification1'!AQ1577),IF(COUNTIF(B1570:B1576,2)&gt;0,1,0),2)</f>
        <v>0</v>
      </c>
      <c r="C1577">
        <f>IF(AND(ABS('Signal Verification0'!AG1577)&gt;0,ABS('Signal Verification1'!AG1577)&gt;0),IF('Signal Verification0'!AG1577&gt;'Signal Verification1'!AG1577,IF(ABS('Signal Verification0'!AG1576)-ABS('Signal Verification1'!AG1577)&gt;Constants!$B$14,IF(AND(ABS(MAX('Signal Verification0'!AG1377:AG1577)-'Signal Verification0'!AG1577)&lt;Constants!$B$15,ABS(MIN('Signal Verification0'!AG1377:AG1577)-'Signal Verification0'!AG1577)&lt;Constants!$B$15),2,IF(D1577&gt;0,1,0)),IF(D1577&gt;0,1,0)),IF(ABS('Signal Verification1'!AG1576)-ABS('Signal Verification0'!AG1577)&gt;Constants!$B$14,IF(AND(ABS(MAX('Signal Verification1'!AG1377:AG1577)-'Signal Verification1'!AG1577)&lt;Constants!$B$15,ABS(MIN('Signal Verification1'!AG1377:AG1577)-'Signal Verification1'!AG1577)&lt;Constants!$B$15),2,IF(D1577&gt;0,1,0)),IF(D1577&gt;0,1,0))),IF(D1577&gt;0,1,0))</f>
        <v>0</v>
      </c>
      <c r="D1577">
        <f>IF(C1576=2,ROUND(5*1000/Constants!$B$11,0),IF(D1576&gt;0,D1576-1,0))</f>
        <v>0</v>
      </c>
      <c r="E1577">
        <f>IF(COUNTIF($D$3:D1577,2)&gt;(Constants!$B$16*(1000/150)),2,0)</f>
        <v>0</v>
      </c>
      <c r="F1577">
        <f t="shared" si="24"/>
        <v>0</v>
      </c>
      <c r="G1577">
        <f>IF(ABS('Signal Verification0'!AT1577-'Signal Verification1'!AT1577)&gt;Constants!$B$17,2,IF(H1577&gt;0,1,0))</f>
        <v>0</v>
      </c>
      <c r="H1577">
        <f>IF(G1576=2,ROUND(Constants!$B$18*(1000/150),0),IF(H1576&gt;0,H1576-1,0))</f>
        <v>0</v>
      </c>
    </row>
    <row r="1578" spans="1:8">
      <c r="A1578">
        <v>1575</v>
      </c>
      <c r="B1578">
        <f>IF(SIGN('Signal Verification0'!AQ1578)=SIGN('Signal Verification1'!AQ1578),IF(COUNTIF(B1571:B1577,2)&gt;0,1,0),2)</f>
        <v>0</v>
      </c>
      <c r="C1578">
        <f>IF(AND(ABS('Signal Verification0'!AG1578)&gt;0,ABS('Signal Verification1'!AG1578)&gt;0),IF('Signal Verification0'!AG1578&gt;'Signal Verification1'!AG1578,IF(ABS('Signal Verification0'!AG1577)-ABS('Signal Verification1'!AG1578)&gt;Constants!$B$14,IF(AND(ABS(MAX('Signal Verification0'!AG1378:AG1578)-'Signal Verification0'!AG1578)&lt;Constants!$B$15,ABS(MIN('Signal Verification0'!AG1378:AG1578)-'Signal Verification0'!AG1578)&lt;Constants!$B$15),2,IF(D1578&gt;0,1,0)),IF(D1578&gt;0,1,0)),IF(ABS('Signal Verification1'!AG1577)-ABS('Signal Verification0'!AG1578)&gt;Constants!$B$14,IF(AND(ABS(MAX('Signal Verification1'!AG1378:AG1578)-'Signal Verification1'!AG1578)&lt;Constants!$B$15,ABS(MIN('Signal Verification1'!AG1378:AG1578)-'Signal Verification1'!AG1578)&lt;Constants!$B$15),2,IF(D1578&gt;0,1,0)),IF(D1578&gt;0,1,0))),IF(D1578&gt;0,1,0))</f>
        <v>0</v>
      </c>
      <c r="D1578">
        <f>IF(C1577=2,ROUND(5*1000/Constants!$B$11,0),IF(D1577&gt;0,D1577-1,0))</f>
        <v>0</v>
      </c>
      <c r="E1578">
        <f>IF(COUNTIF($D$3:D1578,2)&gt;(Constants!$B$16*(1000/150)),2,0)</f>
        <v>0</v>
      </c>
      <c r="F1578">
        <f t="shared" si="24"/>
        <v>0</v>
      </c>
      <c r="G1578">
        <f>IF(ABS('Signal Verification0'!AT1578-'Signal Verification1'!AT1578)&gt;Constants!$B$17,2,IF(H1578&gt;0,1,0))</f>
        <v>0</v>
      </c>
      <c r="H1578">
        <f>IF(G1577=2,ROUND(Constants!$B$18*(1000/150),0),IF(H1577&gt;0,H1577-1,0))</f>
        <v>0</v>
      </c>
    </row>
    <row r="1579" spans="1:8">
      <c r="A1579">
        <v>1576</v>
      </c>
      <c r="B1579">
        <f>IF(SIGN('Signal Verification0'!AQ1579)=SIGN('Signal Verification1'!AQ1579),IF(COUNTIF(B1572:B1578,2)&gt;0,1,0),2)</f>
        <v>0</v>
      </c>
      <c r="C1579">
        <f>IF(AND(ABS('Signal Verification0'!AG1579)&gt;0,ABS('Signal Verification1'!AG1579)&gt;0),IF('Signal Verification0'!AG1579&gt;'Signal Verification1'!AG1579,IF(ABS('Signal Verification0'!AG1578)-ABS('Signal Verification1'!AG1579)&gt;Constants!$B$14,IF(AND(ABS(MAX('Signal Verification0'!AG1379:AG1579)-'Signal Verification0'!AG1579)&lt;Constants!$B$15,ABS(MIN('Signal Verification0'!AG1379:AG1579)-'Signal Verification0'!AG1579)&lt;Constants!$B$15),2,IF(D1579&gt;0,1,0)),IF(D1579&gt;0,1,0)),IF(ABS('Signal Verification1'!AG1578)-ABS('Signal Verification0'!AG1579)&gt;Constants!$B$14,IF(AND(ABS(MAX('Signal Verification1'!AG1379:AG1579)-'Signal Verification1'!AG1579)&lt;Constants!$B$15,ABS(MIN('Signal Verification1'!AG1379:AG1579)-'Signal Verification1'!AG1579)&lt;Constants!$B$15),2,IF(D1579&gt;0,1,0)),IF(D1579&gt;0,1,0))),IF(D1579&gt;0,1,0))</f>
        <v>0</v>
      </c>
      <c r="D1579">
        <f>IF(C1578=2,ROUND(5*1000/Constants!$B$11,0),IF(D1578&gt;0,D1578-1,0))</f>
        <v>0</v>
      </c>
      <c r="E1579">
        <f>IF(COUNTIF($D$3:D1579,2)&gt;(Constants!$B$16*(1000/150)),2,0)</f>
        <v>0</v>
      </c>
      <c r="F1579">
        <f t="shared" si="24"/>
        <v>0</v>
      </c>
      <c r="G1579">
        <f>IF(ABS('Signal Verification0'!AT1579-'Signal Verification1'!AT1579)&gt;Constants!$B$17,2,IF(H1579&gt;0,1,0))</f>
        <v>0</v>
      </c>
      <c r="H1579">
        <f>IF(G1578=2,ROUND(Constants!$B$18*(1000/150),0),IF(H1578&gt;0,H1578-1,0))</f>
        <v>0</v>
      </c>
    </row>
    <row r="1580" spans="1:8">
      <c r="A1580">
        <v>1577</v>
      </c>
      <c r="B1580">
        <f>IF(SIGN('Signal Verification0'!AQ1580)=SIGN('Signal Verification1'!AQ1580),IF(COUNTIF(B1573:B1579,2)&gt;0,1,0),2)</f>
        <v>0</v>
      </c>
      <c r="C1580">
        <f>IF(AND(ABS('Signal Verification0'!AG1580)&gt;0,ABS('Signal Verification1'!AG1580)&gt;0),IF('Signal Verification0'!AG1580&gt;'Signal Verification1'!AG1580,IF(ABS('Signal Verification0'!AG1579)-ABS('Signal Verification1'!AG1580)&gt;Constants!$B$14,IF(AND(ABS(MAX('Signal Verification0'!AG1380:AG1580)-'Signal Verification0'!AG1580)&lt;Constants!$B$15,ABS(MIN('Signal Verification0'!AG1380:AG1580)-'Signal Verification0'!AG1580)&lt;Constants!$B$15),2,IF(D1580&gt;0,1,0)),IF(D1580&gt;0,1,0)),IF(ABS('Signal Verification1'!AG1579)-ABS('Signal Verification0'!AG1580)&gt;Constants!$B$14,IF(AND(ABS(MAX('Signal Verification1'!AG1380:AG1580)-'Signal Verification1'!AG1580)&lt;Constants!$B$15,ABS(MIN('Signal Verification1'!AG1380:AG1580)-'Signal Verification1'!AG1580)&lt;Constants!$B$15),2,IF(D1580&gt;0,1,0)),IF(D1580&gt;0,1,0))),IF(D1580&gt;0,1,0))</f>
        <v>0</v>
      </c>
      <c r="D1580">
        <f>IF(C1579=2,ROUND(5*1000/Constants!$B$11,0),IF(D1579&gt;0,D1579-1,0))</f>
        <v>0</v>
      </c>
      <c r="E1580">
        <f>IF(COUNTIF($D$3:D1580,2)&gt;(Constants!$B$16*(1000/150)),2,0)</f>
        <v>0</v>
      </c>
      <c r="F1580">
        <f t="shared" si="24"/>
        <v>0</v>
      </c>
      <c r="G1580">
        <f>IF(ABS('Signal Verification0'!AT1580-'Signal Verification1'!AT1580)&gt;Constants!$B$17,2,IF(H1580&gt;0,1,0))</f>
        <v>0</v>
      </c>
      <c r="H1580">
        <f>IF(G1579=2,ROUND(Constants!$B$18*(1000/150),0),IF(H1579&gt;0,H1579-1,0))</f>
        <v>0</v>
      </c>
    </row>
    <row r="1581" spans="1:8">
      <c r="A1581">
        <v>1578</v>
      </c>
      <c r="B1581">
        <f>IF(SIGN('Signal Verification0'!AQ1581)=SIGN('Signal Verification1'!AQ1581),IF(COUNTIF(B1574:B1580,2)&gt;0,1,0),2)</f>
        <v>0</v>
      </c>
      <c r="C1581">
        <f>IF(AND(ABS('Signal Verification0'!AG1581)&gt;0,ABS('Signal Verification1'!AG1581)&gt;0),IF('Signal Verification0'!AG1581&gt;'Signal Verification1'!AG1581,IF(ABS('Signal Verification0'!AG1580)-ABS('Signal Verification1'!AG1581)&gt;Constants!$B$14,IF(AND(ABS(MAX('Signal Verification0'!AG1381:AG1581)-'Signal Verification0'!AG1581)&lt;Constants!$B$15,ABS(MIN('Signal Verification0'!AG1381:AG1581)-'Signal Verification0'!AG1581)&lt;Constants!$B$15),2,IF(D1581&gt;0,1,0)),IF(D1581&gt;0,1,0)),IF(ABS('Signal Verification1'!AG1580)-ABS('Signal Verification0'!AG1581)&gt;Constants!$B$14,IF(AND(ABS(MAX('Signal Verification1'!AG1381:AG1581)-'Signal Verification1'!AG1581)&lt;Constants!$B$15,ABS(MIN('Signal Verification1'!AG1381:AG1581)-'Signal Verification1'!AG1581)&lt;Constants!$B$15),2,IF(D1581&gt;0,1,0)),IF(D1581&gt;0,1,0))),IF(D1581&gt;0,1,0))</f>
        <v>0</v>
      </c>
      <c r="D1581">
        <f>IF(C1580=2,ROUND(5*1000/Constants!$B$11,0),IF(D1580&gt;0,D1580-1,0))</f>
        <v>0</v>
      </c>
      <c r="E1581">
        <f>IF(COUNTIF($D$3:D1581,2)&gt;(Constants!$B$16*(1000/150)),2,0)</f>
        <v>0</v>
      </c>
      <c r="F1581">
        <f t="shared" si="24"/>
        <v>0</v>
      </c>
      <c r="G1581">
        <f>IF(ABS('Signal Verification0'!AT1581-'Signal Verification1'!AT1581)&gt;Constants!$B$17,2,IF(H1581&gt;0,1,0))</f>
        <v>0</v>
      </c>
      <c r="H1581">
        <f>IF(G1580=2,ROUND(Constants!$B$18*(1000/150),0),IF(H1580&gt;0,H1580-1,0))</f>
        <v>0</v>
      </c>
    </row>
    <row r="1582" spans="1:8">
      <c r="A1582">
        <v>1579</v>
      </c>
      <c r="B1582">
        <f>IF(SIGN('Signal Verification0'!AQ1582)=SIGN('Signal Verification1'!AQ1582),IF(COUNTIF(B1575:B1581,2)&gt;0,1,0),2)</f>
        <v>0</v>
      </c>
      <c r="C1582">
        <f>IF(AND(ABS('Signal Verification0'!AG1582)&gt;0,ABS('Signal Verification1'!AG1582)&gt;0),IF('Signal Verification0'!AG1582&gt;'Signal Verification1'!AG1582,IF(ABS('Signal Verification0'!AG1581)-ABS('Signal Verification1'!AG1582)&gt;Constants!$B$14,IF(AND(ABS(MAX('Signal Verification0'!AG1382:AG1582)-'Signal Verification0'!AG1582)&lt;Constants!$B$15,ABS(MIN('Signal Verification0'!AG1382:AG1582)-'Signal Verification0'!AG1582)&lt;Constants!$B$15),2,IF(D1582&gt;0,1,0)),IF(D1582&gt;0,1,0)),IF(ABS('Signal Verification1'!AG1581)-ABS('Signal Verification0'!AG1582)&gt;Constants!$B$14,IF(AND(ABS(MAX('Signal Verification1'!AG1382:AG1582)-'Signal Verification1'!AG1582)&lt;Constants!$B$15,ABS(MIN('Signal Verification1'!AG1382:AG1582)-'Signal Verification1'!AG1582)&lt;Constants!$B$15),2,IF(D1582&gt;0,1,0)),IF(D1582&gt;0,1,0))),IF(D1582&gt;0,1,0))</f>
        <v>0</v>
      </c>
      <c r="D1582">
        <f>IF(C1581=2,ROUND(5*1000/Constants!$B$11,0),IF(D1581&gt;0,D1581-1,0))</f>
        <v>0</v>
      </c>
      <c r="E1582">
        <f>IF(COUNTIF($D$3:D1582,2)&gt;(Constants!$B$16*(1000/150)),2,0)</f>
        <v>0</v>
      </c>
      <c r="F1582">
        <f t="shared" si="24"/>
        <v>0</v>
      </c>
      <c r="G1582">
        <f>IF(ABS('Signal Verification0'!AT1582-'Signal Verification1'!AT1582)&gt;Constants!$B$17,2,IF(H1582&gt;0,1,0))</f>
        <v>0</v>
      </c>
      <c r="H1582">
        <f>IF(G1581=2,ROUND(Constants!$B$18*(1000/150),0),IF(H1581&gt;0,H1581-1,0))</f>
        <v>0</v>
      </c>
    </row>
    <row r="1583" spans="1:8">
      <c r="A1583">
        <v>1580</v>
      </c>
      <c r="B1583">
        <f>IF(SIGN('Signal Verification0'!AQ1583)=SIGN('Signal Verification1'!AQ1583),IF(COUNTIF(B1576:B1582,2)&gt;0,1,0),2)</f>
        <v>0</v>
      </c>
      <c r="C1583">
        <f>IF(AND(ABS('Signal Verification0'!AG1583)&gt;0,ABS('Signal Verification1'!AG1583)&gt;0),IF('Signal Verification0'!AG1583&gt;'Signal Verification1'!AG1583,IF(ABS('Signal Verification0'!AG1582)-ABS('Signal Verification1'!AG1583)&gt;Constants!$B$14,IF(AND(ABS(MAX('Signal Verification0'!AG1383:AG1583)-'Signal Verification0'!AG1583)&lt;Constants!$B$15,ABS(MIN('Signal Verification0'!AG1383:AG1583)-'Signal Verification0'!AG1583)&lt;Constants!$B$15),2,IF(D1583&gt;0,1,0)),IF(D1583&gt;0,1,0)),IF(ABS('Signal Verification1'!AG1582)-ABS('Signal Verification0'!AG1583)&gt;Constants!$B$14,IF(AND(ABS(MAX('Signal Verification1'!AG1383:AG1583)-'Signal Verification1'!AG1583)&lt;Constants!$B$15,ABS(MIN('Signal Verification1'!AG1383:AG1583)-'Signal Verification1'!AG1583)&lt;Constants!$B$15),2,IF(D1583&gt;0,1,0)),IF(D1583&gt;0,1,0))),IF(D1583&gt;0,1,0))</f>
        <v>0</v>
      </c>
      <c r="D1583">
        <f>IF(C1582=2,ROUND(5*1000/Constants!$B$11,0),IF(D1582&gt;0,D1582-1,0))</f>
        <v>0</v>
      </c>
      <c r="E1583">
        <f>IF(COUNTIF($D$3:D1583,2)&gt;(Constants!$B$16*(1000/150)),2,0)</f>
        <v>0</v>
      </c>
      <c r="F1583">
        <f t="shared" si="24"/>
        <v>0</v>
      </c>
      <c r="G1583">
        <f>IF(ABS('Signal Verification0'!AT1583-'Signal Verification1'!AT1583)&gt;Constants!$B$17,2,IF(H1583&gt;0,1,0))</f>
        <v>0</v>
      </c>
      <c r="H1583">
        <f>IF(G1582=2,ROUND(Constants!$B$18*(1000/150),0),IF(H1582&gt;0,H1582-1,0))</f>
        <v>0</v>
      </c>
    </row>
    <row r="1584" spans="1:8">
      <c r="A1584">
        <v>1581</v>
      </c>
      <c r="B1584">
        <f>IF(SIGN('Signal Verification0'!AQ1584)=SIGN('Signal Verification1'!AQ1584),IF(COUNTIF(B1577:B1583,2)&gt;0,1,0),2)</f>
        <v>0</v>
      </c>
      <c r="C1584">
        <f>IF(AND(ABS('Signal Verification0'!AG1584)&gt;0,ABS('Signal Verification1'!AG1584)&gt;0),IF('Signal Verification0'!AG1584&gt;'Signal Verification1'!AG1584,IF(ABS('Signal Verification0'!AG1583)-ABS('Signal Verification1'!AG1584)&gt;Constants!$B$14,IF(AND(ABS(MAX('Signal Verification0'!AG1384:AG1584)-'Signal Verification0'!AG1584)&lt;Constants!$B$15,ABS(MIN('Signal Verification0'!AG1384:AG1584)-'Signal Verification0'!AG1584)&lt;Constants!$B$15),2,IF(D1584&gt;0,1,0)),IF(D1584&gt;0,1,0)),IF(ABS('Signal Verification1'!AG1583)-ABS('Signal Verification0'!AG1584)&gt;Constants!$B$14,IF(AND(ABS(MAX('Signal Verification1'!AG1384:AG1584)-'Signal Verification1'!AG1584)&lt;Constants!$B$15,ABS(MIN('Signal Verification1'!AG1384:AG1584)-'Signal Verification1'!AG1584)&lt;Constants!$B$15),2,IF(D1584&gt;0,1,0)),IF(D1584&gt;0,1,0))),IF(D1584&gt;0,1,0))</f>
        <v>0</v>
      </c>
      <c r="D1584">
        <f>IF(C1583=2,ROUND(5*1000/Constants!$B$11,0),IF(D1583&gt;0,D1583-1,0))</f>
        <v>0</v>
      </c>
      <c r="E1584">
        <f>IF(COUNTIF($D$3:D1584,2)&gt;(Constants!$B$16*(1000/150)),2,0)</f>
        <v>0</v>
      </c>
      <c r="F1584">
        <f t="shared" si="24"/>
        <v>0</v>
      </c>
      <c r="G1584">
        <f>IF(ABS('Signal Verification0'!AT1584-'Signal Verification1'!AT1584)&gt;Constants!$B$17,2,IF(H1584&gt;0,1,0))</f>
        <v>0</v>
      </c>
      <c r="H1584">
        <f>IF(G1583=2,ROUND(Constants!$B$18*(1000/150),0),IF(H1583&gt;0,H1583-1,0))</f>
        <v>0</v>
      </c>
    </row>
    <row r="1585" spans="1:8">
      <c r="A1585">
        <v>1582</v>
      </c>
      <c r="B1585">
        <f>IF(SIGN('Signal Verification0'!AQ1585)=SIGN('Signal Verification1'!AQ1585),IF(COUNTIF(B1578:B1584,2)&gt;0,1,0),2)</f>
        <v>0</v>
      </c>
      <c r="C1585">
        <f>IF(AND(ABS('Signal Verification0'!AG1585)&gt;0,ABS('Signal Verification1'!AG1585)&gt;0),IF('Signal Verification0'!AG1585&gt;'Signal Verification1'!AG1585,IF(ABS('Signal Verification0'!AG1584)-ABS('Signal Verification1'!AG1585)&gt;Constants!$B$14,IF(AND(ABS(MAX('Signal Verification0'!AG1385:AG1585)-'Signal Verification0'!AG1585)&lt;Constants!$B$15,ABS(MIN('Signal Verification0'!AG1385:AG1585)-'Signal Verification0'!AG1585)&lt;Constants!$B$15),2,IF(D1585&gt;0,1,0)),IF(D1585&gt;0,1,0)),IF(ABS('Signal Verification1'!AG1584)-ABS('Signal Verification0'!AG1585)&gt;Constants!$B$14,IF(AND(ABS(MAX('Signal Verification1'!AG1385:AG1585)-'Signal Verification1'!AG1585)&lt;Constants!$B$15,ABS(MIN('Signal Verification1'!AG1385:AG1585)-'Signal Verification1'!AG1585)&lt;Constants!$B$15),2,IF(D1585&gt;0,1,0)),IF(D1585&gt;0,1,0))),IF(D1585&gt;0,1,0))</f>
        <v>0</v>
      </c>
      <c r="D1585">
        <f>IF(C1584=2,ROUND(5*1000/Constants!$B$11,0),IF(D1584&gt;0,D1584-1,0))</f>
        <v>0</v>
      </c>
      <c r="E1585">
        <f>IF(COUNTIF($D$3:D1585,2)&gt;(Constants!$B$16*(1000/150)),2,0)</f>
        <v>0</v>
      </c>
      <c r="F1585">
        <f t="shared" si="24"/>
        <v>0</v>
      </c>
      <c r="G1585">
        <f>IF(ABS('Signal Verification0'!AT1585-'Signal Verification1'!AT1585)&gt;Constants!$B$17,2,IF(H1585&gt;0,1,0))</f>
        <v>0</v>
      </c>
      <c r="H1585">
        <f>IF(G1584=2,ROUND(Constants!$B$18*(1000/150),0),IF(H1584&gt;0,H1584-1,0))</f>
        <v>0</v>
      </c>
    </row>
    <row r="1586" spans="1:8">
      <c r="A1586">
        <v>1583</v>
      </c>
      <c r="B1586">
        <f>IF(SIGN('Signal Verification0'!AQ1586)=SIGN('Signal Verification1'!AQ1586),IF(COUNTIF(B1579:B1585,2)&gt;0,1,0),2)</f>
        <v>0</v>
      </c>
      <c r="C1586">
        <f>IF(AND(ABS('Signal Verification0'!AG1586)&gt;0,ABS('Signal Verification1'!AG1586)&gt;0),IF('Signal Verification0'!AG1586&gt;'Signal Verification1'!AG1586,IF(ABS('Signal Verification0'!AG1585)-ABS('Signal Verification1'!AG1586)&gt;Constants!$B$14,IF(AND(ABS(MAX('Signal Verification0'!AG1386:AG1586)-'Signal Verification0'!AG1586)&lt;Constants!$B$15,ABS(MIN('Signal Verification0'!AG1386:AG1586)-'Signal Verification0'!AG1586)&lt;Constants!$B$15),2,IF(D1586&gt;0,1,0)),IF(D1586&gt;0,1,0)),IF(ABS('Signal Verification1'!AG1585)-ABS('Signal Verification0'!AG1586)&gt;Constants!$B$14,IF(AND(ABS(MAX('Signal Verification1'!AG1386:AG1586)-'Signal Verification1'!AG1586)&lt;Constants!$B$15,ABS(MIN('Signal Verification1'!AG1386:AG1586)-'Signal Verification1'!AG1586)&lt;Constants!$B$15),2,IF(D1586&gt;0,1,0)),IF(D1586&gt;0,1,0))),IF(D1586&gt;0,1,0))</f>
        <v>0</v>
      </c>
      <c r="D1586">
        <f>IF(C1585=2,ROUND(5*1000/Constants!$B$11,0),IF(D1585&gt;0,D1585-1,0))</f>
        <v>0</v>
      </c>
      <c r="E1586">
        <f>IF(COUNTIF($D$3:D1586,2)&gt;(Constants!$B$16*(1000/150)),2,0)</f>
        <v>0</v>
      </c>
      <c r="F1586">
        <f t="shared" si="24"/>
        <v>0</v>
      </c>
      <c r="G1586">
        <f>IF(ABS('Signal Verification0'!AT1586-'Signal Verification1'!AT1586)&gt;Constants!$B$17,2,IF(H1586&gt;0,1,0))</f>
        <v>0</v>
      </c>
      <c r="H1586">
        <f>IF(G1585=2,ROUND(Constants!$B$18*(1000/150),0),IF(H1585&gt;0,H1585-1,0))</f>
        <v>0</v>
      </c>
    </row>
    <row r="1587" spans="1:8">
      <c r="A1587">
        <v>1584</v>
      </c>
      <c r="B1587">
        <f>IF(SIGN('Signal Verification0'!AQ1587)=SIGN('Signal Verification1'!AQ1587),IF(COUNTIF(B1580:B1586,2)&gt;0,1,0),2)</f>
        <v>0</v>
      </c>
      <c r="C1587">
        <f>IF(AND(ABS('Signal Verification0'!AG1587)&gt;0,ABS('Signal Verification1'!AG1587)&gt;0),IF('Signal Verification0'!AG1587&gt;'Signal Verification1'!AG1587,IF(ABS('Signal Verification0'!AG1586)-ABS('Signal Verification1'!AG1587)&gt;Constants!$B$14,IF(AND(ABS(MAX('Signal Verification0'!AG1387:AG1587)-'Signal Verification0'!AG1587)&lt;Constants!$B$15,ABS(MIN('Signal Verification0'!AG1387:AG1587)-'Signal Verification0'!AG1587)&lt;Constants!$B$15),2,IF(D1587&gt;0,1,0)),IF(D1587&gt;0,1,0)),IF(ABS('Signal Verification1'!AG1586)-ABS('Signal Verification0'!AG1587)&gt;Constants!$B$14,IF(AND(ABS(MAX('Signal Verification1'!AG1387:AG1587)-'Signal Verification1'!AG1587)&lt;Constants!$B$15,ABS(MIN('Signal Verification1'!AG1387:AG1587)-'Signal Verification1'!AG1587)&lt;Constants!$B$15),2,IF(D1587&gt;0,1,0)),IF(D1587&gt;0,1,0))),IF(D1587&gt;0,1,0))</f>
        <v>0</v>
      </c>
      <c r="D1587">
        <f>IF(C1586=2,ROUND(5*1000/Constants!$B$11,0),IF(D1586&gt;0,D1586-1,0))</f>
        <v>0</v>
      </c>
      <c r="E1587">
        <f>IF(COUNTIF($D$3:D1587,2)&gt;(Constants!$B$16*(1000/150)),2,0)</f>
        <v>0</v>
      </c>
      <c r="F1587">
        <f t="shared" si="24"/>
        <v>0</v>
      </c>
      <c r="G1587">
        <f>IF(ABS('Signal Verification0'!AT1587-'Signal Verification1'!AT1587)&gt;Constants!$B$17,2,IF(H1587&gt;0,1,0))</f>
        <v>0</v>
      </c>
      <c r="H1587">
        <f>IF(G1586=2,ROUND(Constants!$B$18*(1000/150),0),IF(H1586&gt;0,H1586-1,0))</f>
        <v>0</v>
      </c>
    </row>
    <row r="1588" spans="1:8">
      <c r="A1588">
        <v>1585</v>
      </c>
      <c r="B1588">
        <f>IF(SIGN('Signal Verification0'!AQ1588)=SIGN('Signal Verification1'!AQ1588),IF(COUNTIF(B1581:B1587,2)&gt;0,1,0),2)</f>
        <v>0</v>
      </c>
      <c r="C1588">
        <f>IF(AND(ABS('Signal Verification0'!AG1588)&gt;0,ABS('Signal Verification1'!AG1588)&gt;0),IF('Signal Verification0'!AG1588&gt;'Signal Verification1'!AG1588,IF(ABS('Signal Verification0'!AG1587)-ABS('Signal Verification1'!AG1588)&gt;Constants!$B$14,IF(AND(ABS(MAX('Signal Verification0'!AG1388:AG1588)-'Signal Verification0'!AG1588)&lt;Constants!$B$15,ABS(MIN('Signal Verification0'!AG1388:AG1588)-'Signal Verification0'!AG1588)&lt;Constants!$B$15),2,IF(D1588&gt;0,1,0)),IF(D1588&gt;0,1,0)),IF(ABS('Signal Verification1'!AG1587)-ABS('Signal Verification0'!AG1588)&gt;Constants!$B$14,IF(AND(ABS(MAX('Signal Verification1'!AG1388:AG1588)-'Signal Verification1'!AG1588)&lt;Constants!$B$15,ABS(MIN('Signal Verification1'!AG1388:AG1588)-'Signal Verification1'!AG1588)&lt;Constants!$B$15),2,IF(D1588&gt;0,1,0)),IF(D1588&gt;0,1,0))),IF(D1588&gt;0,1,0))</f>
        <v>0</v>
      </c>
      <c r="D1588">
        <f>IF(C1587=2,ROUND(5*1000/Constants!$B$11,0),IF(D1587&gt;0,D1587-1,0))</f>
        <v>0</v>
      </c>
      <c r="E1588">
        <f>IF(COUNTIF($D$3:D1588,2)&gt;(Constants!$B$16*(1000/150)),2,0)</f>
        <v>0</v>
      </c>
      <c r="F1588">
        <f t="shared" si="24"/>
        <v>0</v>
      </c>
      <c r="G1588">
        <f>IF(ABS('Signal Verification0'!AT1588-'Signal Verification1'!AT1588)&gt;Constants!$B$17,2,IF(H1588&gt;0,1,0))</f>
        <v>0</v>
      </c>
      <c r="H1588">
        <f>IF(G1587=2,ROUND(Constants!$B$18*(1000/150),0),IF(H1587&gt;0,H1587-1,0))</f>
        <v>0</v>
      </c>
    </row>
    <row r="1589" spans="1:8">
      <c r="A1589">
        <v>1586</v>
      </c>
      <c r="B1589">
        <f>IF(SIGN('Signal Verification0'!AQ1589)=SIGN('Signal Verification1'!AQ1589),IF(COUNTIF(B1582:B1588,2)&gt;0,1,0),2)</f>
        <v>0</v>
      </c>
      <c r="C1589">
        <f>IF(AND(ABS('Signal Verification0'!AG1589)&gt;0,ABS('Signal Verification1'!AG1589)&gt;0),IF('Signal Verification0'!AG1589&gt;'Signal Verification1'!AG1589,IF(ABS('Signal Verification0'!AG1588)-ABS('Signal Verification1'!AG1589)&gt;Constants!$B$14,IF(AND(ABS(MAX('Signal Verification0'!AG1389:AG1589)-'Signal Verification0'!AG1589)&lt;Constants!$B$15,ABS(MIN('Signal Verification0'!AG1389:AG1589)-'Signal Verification0'!AG1589)&lt;Constants!$B$15),2,IF(D1589&gt;0,1,0)),IF(D1589&gt;0,1,0)),IF(ABS('Signal Verification1'!AG1588)-ABS('Signal Verification0'!AG1589)&gt;Constants!$B$14,IF(AND(ABS(MAX('Signal Verification1'!AG1389:AG1589)-'Signal Verification1'!AG1589)&lt;Constants!$B$15,ABS(MIN('Signal Verification1'!AG1389:AG1589)-'Signal Verification1'!AG1589)&lt;Constants!$B$15),2,IF(D1589&gt;0,1,0)),IF(D1589&gt;0,1,0))),IF(D1589&gt;0,1,0))</f>
        <v>0</v>
      </c>
      <c r="D1589">
        <f>IF(C1588=2,ROUND(5*1000/Constants!$B$11,0),IF(D1588&gt;0,D1588-1,0))</f>
        <v>0</v>
      </c>
      <c r="E1589">
        <f>IF(COUNTIF($D$3:D1589,2)&gt;(Constants!$B$16*(1000/150)),2,0)</f>
        <v>0</v>
      </c>
      <c r="F1589">
        <f t="shared" si="24"/>
        <v>0</v>
      </c>
      <c r="G1589">
        <f>IF(ABS('Signal Verification0'!AT1589-'Signal Verification1'!AT1589)&gt;Constants!$B$17,2,IF(H1589&gt;0,1,0))</f>
        <v>0</v>
      </c>
      <c r="H1589">
        <f>IF(G1588=2,ROUND(Constants!$B$18*(1000/150),0),IF(H1588&gt;0,H1588-1,0))</f>
        <v>0</v>
      </c>
    </row>
    <row r="1590" spans="1:8">
      <c r="A1590">
        <v>1587</v>
      </c>
      <c r="B1590">
        <f>IF(SIGN('Signal Verification0'!AQ1590)=SIGN('Signal Verification1'!AQ1590),IF(COUNTIF(B1583:B1589,2)&gt;0,1,0),2)</f>
        <v>0</v>
      </c>
      <c r="C1590">
        <f>IF(AND(ABS('Signal Verification0'!AG1590)&gt;0,ABS('Signal Verification1'!AG1590)&gt;0),IF('Signal Verification0'!AG1590&gt;'Signal Verification1'!AG1590,IF(ABS('Signal Verification0'!AG1589)-ABS('Signal Verification1'!AG1590)&gt;Constants!$B$14,IF(AND(ABS(MAX('Signal Verification0'!AG1390:AG1590)-'Signal Verification0'!AG1590)&lt;Constants!$B$15,ABS(MIN('Signal Verification0'!AG1390:AG1590)-'Signal Verification0'!AG1590)&lt;Constants!$B$15),2,IF(D1590&gt;0,1,0)),IF(D1590&gt;0,1,0)),IF(ABS('Signal Verification1'!AG1589)-ABS('Signal Verification0'!AG1590)&gt;Constants!$B$14,IF(AND(ABS(MAX('Signal Verification1'!AG1390:AG1590)-'Signal Verification1'!AG1590)&lt;Constants!$B$15,ABS(MIN('Signal Verification1'!AG1390:AG1590)-'Signal Verification1'!AG1590)&lt;Constants!$B$15),2,IF(D1590&gt;0,1,0)),IF(D1590&gt;0,1,0))),IF(D1590&gt;0,1,0))</f>
        <v>0</v>
      </c>
      <c r="D1590">
        <f>IF(C1589=2,ROUND(5*1000/Constants!$B$11,0),IF(D1589&gt;0,D1589-1,0))</f>
        <v>0</v>
      </c>
      <c r="E1590">
        <f>IF(COUNTIF($D$3:D1590,2)&gt;(Constants!$B$16*(1000/150)),2,0)</f>
        <v>0</v>
      </c>
      <c r="F1590">
        <f t="shared" si="24"/>
        <v>0</v>
      </c>
      <c r="G1590">
        <f>IF(ABS('Signal Verification0'!AT1590-'Signal Verification1'!AT1590)&gt;Constants!$B$17,2,IF(H1590&gt;0,1,0))</f>
        <v>0</v>
      </c>
      <c r="H1590">
        <f>IF(G1589=2,ROUND(Constants!$B$18*(1000/150),0),IF(H1589&gt;0,H1589-1,0))</f>
        <v>0</v>
      </c>
    </row>
    <row r="1591" spans="1:8">
      <c r="A1591">
        <v>1588</v>
      </c>
      <c r="B1591">
        <f>IF(SIGN('Signal Verification0'!AQ1591)=SIGN('Signal Verification1'!AQ1591),IF(COUNTIF(B1584:B1590,2)&gt;0,1,0),2)</f>
        <v>0</v>
      </c>
      <c r="C1591">
        <f>IF(AND(ABS('Signal Verification0'!AG1591)&gt;0,ABS('Signal Verification1'!AG1591)&gt;0),IF('Signal Verification0'!AG1591&gt;'Signal Verification1'!AG1591,IF(ABS('Signal Verification0'!AG1590)-ABS('Signal Verification1'!AG1591)&gt;Constants!$B$14,IF(AND(ABS(MAX('Signal Verification0'!AG1391:AG1591)-'Signal Verification0'!AG1591)&lt;Constants!$B$15,ABS(MIN('Signal Verification0'!AG1391:AG1591)-'Signal Verification0'!AG1591)&lt;Constants!$B$15),2,IF(D1591&gt;0,1,0)),IF(D1591&gt;0,1,0)),IF(ABS('Signal Verification1'!AG1590)-ABS('Signal Verification0'!AG1591)&gt;Constants!$B$14,IF(AND(ABS(MAX('Signal Verification1'!AG1391:AG1591)-'Signal Verification1'!AG1591)&lt;Constants!$B$15,ABS(MIN('Signal Verification1'!AG1391:AG1591)-'Signal Verification1'!AG1591)&lt;Constants!$B$15),2,IF(D1591&gt;0,1,0)),IF(D1591&gt;0,1,0))),IF(D1591&gt;0,1,0))</f>
        <v>0</v>
      </c>
      <c r="D1591">
        <f>IF(C1590=2,ROUND(5*1000/Constants!$B$11,0),IF(D1590&gt;0,D1590-1,0))</f>
        <v>0</v>
      </c>
      <c r="E1591">
        <f>IF(COUNTIF($D$3:D1591,2)&gt;(Constants!$B$16*(1000/150)),2,0)</f>
        <v>0</v>
      </c>
      <c r="F1591">
        <f t="shared" si="24"/>
        <v>0</v>
      </c>
      <c r="G1591">
        <f>IF(ABS('Signal Verification0'!AT1591-'Signal Verification1'!AT1591)&gt;Constants!$B$17,2,IF(H1591&gt;0,1,0))</f>
        <v>0</v>
      </c>
      <c r="H1591">
        <f>IF(G1590=2,ROUND(Constants!$B$18*(1000/150),0),IF(H1590&gt;0,H1590-1,0))</f>
        <v>0</v>
      </c>
    </row>
    <row r="1592" spans="1:8">
      <c r="A1592">
        <v>1589</v>
      </c>
      <c r="B1592">
        <f>IF(SIGN('Signal Verification0'!AQ1592)=SIGN('Signal Verification1'!AQ1592),IF(COUNTIF(B1585:B1591,2)&gt;0,1,0),2)</f>
        <v>0</v>
      </c>
      <c r="C1592">
        <f>IF(AND(ABS('Signal Verification0'!AG1592)&gt;0,ABS('Signal Verification1'!AG1592)&gt;0),IF('Signal Verification0'!AG1592&gt;'Signal Verification1'!AG1592,IF(ABS('Signal Verification0'!AG1591)-ABS('Signal Verification1'!AG1592)&gt;Constants!$B$14,IF(AND(ABS(MAX('Signal Verification0'!AG1392:AG1592)-'Signal Verification0'!AG1592)&lt;Constants!$B$15,ABS(MIN('Signal Verification0'!AG1392:AG1592)-'Signal Verification0'!AG1592)&lt;Constants!$B$15),2,IF(D1592&gt;0,1,0)),IF(D1592&gt;0,1,0)),IF(ABS('Signal Verification1'!AG1591)-ABS('Signal Verification0'!AG1592)&gt;Constants!$B$14,IF(AND(ABS(MAX('Signal Verification1'!AG1392:AG1592)-'Signal Verification1'!AG1592)&lt;Constants!$B$15,ABS(MIN('Signal Verification1'!AG1392:AG1592)-'Signal Verification1'!AG1592)&lt;Constants!$B$15),2,IF(D1592&gt;0,1,0)),IF(D1592&gt;0,1,0))),IF(D1592&gt;0,1,0))</f>
        <v>0</v>
      </c>
      <c r="D1592">
        <f>IF(C1591=2,ROUND(5*1000/Constants!$B$11,0),IF(D1591&gt;0,D1591-1,0))</f>
        <v>0</v>
      </c>
      <c r="E1592">
        <f>IF(COUNTIF($D$3:D1592,2)&gt;(Constants!$B$16*(1000/150)),2,0)</f>
        <v>0</v>
      </c>
      <c r="F1592">
        <f t="shared" si="24"/>
        <v>0</v>
      </c>
      <c r="G1592">
        <f>IF(ABS('Signal Verification0'!AT1592-'Signal Verification1'!AT1592)&gt;Constants!$B$17,2,IF(H1592&gt;0,1,0))</f>
        <v>0</v>
      </c>
      <c r="H1592">
        <f>IF(G1591=2,ROUND(Constants!$B$18*(1000/150),0),IF(H1591&gt;0,H1591-1,0))</f>
        <v>0</v>
      </c>
    </row>
    <row r="1593" spans="1:8">
      <c r="A1593">
        <v>1590</v>
      </c>
      <c r="B1593">
        <f>IF(SIGN('Signal Verification0'!AQ1593)=SIGN('Signal Verification1'!AQ1593),IF(COUNTIF(B1586:B1592,2)&gt;0,1,0),2)</f>
        <v>0</v>
      </c>
      <c r="C1593">
        <f>IF(AND(ABS('Signal Verification0'!AG1593)&gt;0,ABS('Signal Verification1'!AG1593)&gt;0),IF('Signal Verification0'!AG1593&gt;'Signal Verification1'!AG1593,IF(ABS('Signal Verification0'!AG1592)-ABS('Signal Verification1'!AG1593)&gt;Constants!$B$14,IF(AND(ABS(MAX('Signal Verification0'!AG1393:AG1593)-'Signal Verification0'!AG1593)&lt;Constants!$B$15,ABS(MIN('Signal Verification0'!AG1393:AG1593)-'Signal Verification0'!AG1593)&lt;Constants!$B$15),2,IF(D1593&gt;0,1,0)),IF(D1593&gt;0,1,0)),IF(ABS('Signal Verification1'!AG1592)-ABS('Signal Verification0'!AG1593)&gt;Constants!$B$14,IF(AND(ABS(MAX('Signal Verification1'!AG1393:AG1593)-'Signal Verification1'!AG1593)&lt;Constants!$B$15,ABS(MIN('Signal Verification1'!AG1393:AG1593)-'Signal Verification1'!AG1593)&lt;Constants!$B$15),2,IF(D1593&gt;0,1,0)),IF(D1593&gt;0,1,0))),IF(D1593&gt;0,1,0))</f>
        <v>0</v>
      </c>
      <c r="D1593">
        <f>IF(C1592=2,ROUND(5*1000/Constants!$B$11,0),IF(D1592&gt;0,D1592-1,0))</f>
        <v>0</v>
      </c>
      <c r="E1593">
        <f>IF(COUNTIF($D$3:D1593,2)&gt;(Constants!$B$16*(1000/150)),2,0)</f>
        <v>0</v>
      </c>
      <c r="F1593">
        <f t="shared" si="24"/>
        <v>0</v>
      </c>
      <c r="G1593">
        <f>IF(ABS('Signal Verification0'!AT1593-'Signal Verification1'!AT1593)&gt;Constants!$B$17,2,IF(H1593&gt;0,1,0))</f>
        <v>0</v>
      </c>
      <c r="H1593">
        <f>IF(G1592=2,ROUND(Constants!$B$18*(1000/150),0),IF(H1592&gt;0,H1592-1,0))</f>
        <v>0</v>
      </c>
    </row>
    <row r="1594" spans="1:8">
      <c r="A1594">
        <v>1591</v>
      </c>
      <c r="B1594">
        <f>IF(SIGN('Signal Verification0'!AQ1594)=SIGN('Signal Verification1'!AQ1594),IF(COUNTIF(B1587:B1593,2)&gt;0,1,0),2)</f>
        <v>0</v>
      </c>
      <c r="C1594">
        <f>IF(AND(ABS('Signal Verification0'!AG1594)&gt;0,ABS('Signal Verification1'!AG1594)&gt;0),IF('Signal Verification0'!AG1594&gt;'Signal Verification1'!AG1594,IF(ABS('Signal Verification0'!AG1593)-ABS('Signal Verification1'!AG1594)&gt;Constants!$B$14,IF(AND(ABS(MAX('Signal Verification0'!AG1394:AG1594)-'Signal Verification0'!AG1594)&lt;Constants!$B$15,ABS(MIN('Signal Verification0'!AG1394:AG1594)-'Signal Verification0'!AG1594)&lt;Constants!$B$15),2,IF(D1594&gt;0,1,0)),IF(D1594&gt;0,1,0)),IF(ABS('Signal Verification1'!AG1593)-ABS('Signal Verification0'!AG1594)&gt;Constants!$B$14,IF(AND(ABS(MAX('Signal Verification1'!AG1394:AG1594)-'Signal Verification1'!AG1594)&lt;Constants!$B$15,ABS(MIN('Signal Verification1'!AG1394:AG1594)-'Signal Verification1'!AG1594)&lt;Constants!$B$15),2,IF(D1594&gt;0,1,0)),IF(D1594&gt;0,1,0))),IF(D1594&gt;0,1,0))</f>
        <v>0</v>
      </c>
      <c r="D1594">
        <f>IF(C1593=2,ROUND(5*1000/Constants!$B$11,0),IF(D1593&gt;0,D1593-1,0))</f>
        <v>0</v>
      </c>
      <c r="E1594">
        <f>IF(COUNTIF($D$3:D1594,2)&gt;(Constants!$B$16*(1000/150)),2,0)</f>
        <v>0</v>
      </c>
      <c r="F1594">
        <f t="shared" si="24"/>
        <v>0</v>
      </c>
      <c r="G1594">
        <f>IF(ABS('Signal Verification0'!AT1594-'Signal Verification1'!AT1594)&gt;Constants!$B$17,2,IF(H1594&gt;0,1,0))</f>
        <v>0</v>
      </c>
      <c r="H1594">
        <f>IF(G1593=2,ROUND(Constants!$B$18*(1000/150),0),IF(H1593&gt;0,H1593-1,0))</f>
        <v>0</v>
      </c>
    </row>
    <row r="1595" spans="1:8">
      <c r="A1595">
        <v>1592</v>
      </c>
      <c r="B1595">
        <f>IF(SIGN('Signal Verification0'!AQ1595)=SIGN('Signal Verification1'!AQ1595),IF(COUNTIF(B1588:B1594,2)&gt;0,1,0),2)</f>
        <v>0</v>
      </c>
      <c r="C1595">
        <f>IF(AND(ABS('Signal Verification0'!AG1595)&gt;0,ABS('Signal Verification1'!AG1595)&gt;0),IF('Signal Verification0'!AG1595&gt;'Signal Verification1'!AG1595,IF(ABS('Signal Verification0'!AG1594)-ABS('Signal Verification1'!AG1595)&gt;Constants!$B$14,IF(AND(ABS(MAX('Signal Verification0'!AG1395:AG1595)-'Signal Verification0'!AG1595)&lt;Constants!$B$15,ABS(MIN('Signal Verification0'!AG1395:AG1595)-'Signal Verification0'!AG1595)&lt;Constants!$B$15),2,IF(D1595&gt;0,1,0)),IF(D1595&gt;0,1,0)),IF(ABS('Signal Verification1'!AG1594)-ABS('Signal Verification0'!AG1595)&gt;Constants!$B$14,IF(AND(ABS(MAX('Signal Verification1'!AG1395:AG1595)-'Signal Verification1'!AG1595)&lt;Constants!$B$15,ABS(MIN('Signal Verification1'!AG1395:AG1595)-'Signal Verification1'!AG1595)&lt;Constants!$B$15),2,IF(D1595&gt;0,1,0)),IF(D1595&gt;0,1,0))),IF(D1595&gt;0,1,0))</f>
        <v>0</v>
      </c>
      <c r="D1595">
        <f>IF(C1594=2,ROUND(5*1000/Constants!$B$11,0),IF(D1594&gt;0,D1594-1,0))</f>
        <v>0</v>
      </c>
      <c r="E1595">
        <f>IF(COUNTIF($D$3:D1595,2)&gt;(Constants!$B$16*(1000/150)),2,0)</f>
        <v>0</v>
      </c>
      <c r="F1595">
        <f t="shared" si="24"/>
        <v>0</v>
      </c>
      <c r="G1595">
        <f>IF(ABS('Signal Verification0'!AT1595-'Signal Verification1'!AT1595)&gt;Constants!$B$17,2,IF(H1595&gt;0,1,0))</f>
        <v>0</v>
      </c>
      <c r="H1595">
        <f>IF(G1594=2,ROUND(Constants!$B$18*(1000/150),0),IF(H1594&gt;0,H1594-1,0))</f>
        <v>0</v>
      </c>
    </row>
    <row r="1596" spans="1:8">
      <c r="A1596">
        <v>1593</v>
      </c>
      <c r="B1596">
        <f>IF(SIGN('Signal Verification0'!AQ1596)=SIGN('Signal Verification1'!AQ1596),IF(COUNTIF(B1589:B1595,2)&gt;0,1,0),2)</f>
        <v>0</v>
      </c>
      <c r="C1596">
        <f>IF(AND(ABS('Signal Verification0'!AG1596)&gt;0,ABS('Signal Verification1'!AG1596)&gt;0),IF('Signal Verification0'!AG1596&gt;'Signal Verification1'!AG1596,IF(ABS('Signal Verification0'!AG1595)-ABS('Signal Verification1'!AG1596)&gt;Constants!$B$14,IF(AND(ABS(MAX('Signal Verification0'!AG1396:AG1596)-'Signal Verification0'!AG1596)&lt;Constants!$B$15,ABS(MIN('Signal Verification0'!AG1396:AG1596)-'Signal Verification0'!AG1596)&lt;Constants!$B$15),2,IF(D1596&gt;0,1,0)),IF(D1596&gt;0,1,0)),IF(ABS('Signal Verification1'!AG1595)-ABS('Signal Verification0'!AG1596)&gt;Constants!$B$14,IF(AND(ABS(MAX('Signal Verification1'!AG1396:AG1596)-'Signal Verification1'!AG1596)&lt;Constants!$B$15,ABS(MIN('Signal Verification1'!AG1396:AG1596)-'Signal Verification1'!AG1596)&lt;Constants!$B$15),2,IF(D1596&gt;0,1,0)),IF(D1596&gt;0,1,0))),IF(D1596&gt;0,1,0))</f>
        <v>0</v>
      </c>
      <c r="D1596">
        <f>IF(C1595=2,ROUND(5*1000/Constants!$B$11,0),IF(D1595&gt;0,D1595-1,0))</f>
        <v>0</v>
      </c>
      <c r="E1596">
        <f>IF(COUNTIF($D$3:D1596,2)&gt;(Constants!$B$16*(1000/150)),2,0)</f>
        <v>0</v>
      </c>
      <c r="F1596">
        <f t="shared" si="24"/>
        <v>0</v>
      </c>
      <c r="G1596">
        <f>IF(ABS('Signal Verification0'!AT1596-'Signal Verification1'!AT1596)&gt;Constants!$B$17,2,IF(H1596&gt;0,1,0))</f>
        <v>0</v>
      </c>
      <c r="H1596">
        <f>IF(G1595=2,ROUND(Constants!$B$18*(1000/150),0),IF(H1595&gt;0,H1595-1,0))</f>
        <v>0</v>
      </c>
    </row>
    <row r="1597" spans="1:8">
      <c r="A1597">
        <v>1594</v>
      </c>
      <c r="B1597">
        <f>IF(SIGN('Signal Verification0'!AQ1597)=SIGN('Signal Verification1'!AQ1597),IF(COUNTIF(B1590:B1596,2)&gt;0,1,0),2)</f>
        <v>0</v>
      </c>
      <c r="C1597">
        <f>IF(AND(ABS('Signal Verification0'!AG1597)&gt;0,ABS('Signal Verification1'!AG1597)&gt;0),IF('Signal Verification0'!AG1597&gt;'Signal Verification1'!AG1597,IF(ABS('Signal Verification0'!AG1596)-ABS('Signal Verification1'!AG1597)&gt;Constants!$B$14,IF(AND(ABS(MAX('Signal Verification0'!AG1397:AG1597)-'Signal Verification0'!AG1597)&lt;Constants!$B$15,ABS(MIN('Signal Verification0'!AG1397:AG1597)-'Signal Verification0'!AG1597)&lt;Constants!$B$15),2,IF(D1597&gt;0,1,0)),IF(D1597&gt;0,1,0)),IF(ABS('Signal Verification1'!AG1596)-ABS('Signal Verification0'!AG1597)&gt;Constants!$B$14,IF(AND(ABS(MAX('Signal Verification1'!AG1397:AG1597)-'Signal Verification1'!AG1597)&lt;Constants!$B$15,ABS(MIN('Signal Verification1'!AG1397:AG1597)-'Signal Verification1'!AG1597)&lt;Constants!$B$15),2,IF(D1597&gt;0,1,0)),IF(D1597&gt;0,1,0))),IF(D1597&gt;0,1,0))</f>
        <v>0</v>
      </c>
      <c r="D1597">
        <f>IF(C1596=2,ROUND(5*1000/Constants!$B$11,0),IF(D1596&gt;0,D1596-1,0))</f>
        <v>0</v>
      </c>
      <c r="E1597">
        <f>IF(COUNTIF($D$3:D1597,2)&gt;(Constants!$B$16*(1000/150)),2,0)</f>
        <v>0</v>
      </c>
      <c r="F1597">
        <f t="shared" si="24"/>
        <v>0</v>
      </c>
      <c r="G1597">
        <f>IF(ABS('Signal Verification0'!AT1597-'Signal Verification1'!AT1597)&gt;Constants!$B$17,2,IF(H1597&gt;0,1,0))</f>
        <v>0</v>
      </c>
      <c r="H1597">
        <f>IF(G1596=2,ROUND(Constants!$B$18*(1000/150),0),IF(H1596&gt;0,H1596-1,0))</f>
        <v>0</v>
      </c>
    </row>
    <row r="1598" spans="1:8">
      <c r="A1598">
        <v>1595</v>
      </c>
      <c r="B1598">
        <f>IF(SIGN('Signal Verification0'!AQ1598)=SIGN('Signal Verification1'!AQ1598),IF(COUNTIF(B1591:B1597,2)&gt;0,1,0),2)</f>
        <v>0</v>
      </c>
      <c r="C1598">
        <f>IF(AND(ABS('Signal Verification0'!AG1598)&gt;0,ABS('Signal Verification1'!AG1598)&gt;0),IF('Signal Verification0'!AG1598&gt;'Signal Verification1'!AG1598,IF(ABS('Signal Verification0'!AG1597)-ABS('Signal Verification1'!AG1598)&gt;Constants!$B$14,IF(AND(ABS(MAX('Signal Verification0'!AG1398:AG1598)-'Signal Verification0'!AG1598)&lt;Constants!$B$15,ABS(MIN('Signal Verification0'!AG1398:AG1598)-'Signal Verification0'!AG1598)&lt;Constants!$B$15),2,IF(D1598&gt;0,1,0)),IF(D1598&gt;0,1,0)),IF(ABS('Signal Verification1'!AG1597)-ABS('Signal Verification0'!AG1598)&gt;Constants!$B$14,IF(AND(ABS(MAX('Signal Verification1'!AG1398:AG1598)-'Signal Verification1'!AG1598)&lt;Constants!$B$15,ABS(MIN('Signal Verification1'!AG1398:AG1598)-'Signal Verification1'!AG1598)&lt;Constants!$B$15),2,IF(D1598&gt;0,1,0)),IF(D1598&gt;0,1,0))),IF(D1598&gt;0,1,0))</f>
        <v>0</v>
      </c>
      <c r="D1598">
        <f>IF(C1597=2,ROUND(5*1000/Constants!$B$11,0),IF(D1597&gt;0,D1597-1,0))</f>
        <v>0</v>
      </c>
      <c r="E1598">
        <f>IF(COUNTIF($D$3:D1598,2)&gt;(Constants!$B$16*(1000/150)),2,0)</f>
        <v>0</v>
      </c>
      <c r="F1598">
        <f t="shared" si="24"/>
        <v>0</v>
      </c>
      <c r="G1598">
        <f>IF(ABS('Signal Verification0'!AT1598-'Signal Verification1'!AT1598)&gt;Constants!$B$17,2,IF(H1598&gt;0,1,0))</f>
        <v>0</v>
      </c>
      <c r="H1598">
        <f>IF(G1597=2,ROUND(Constants!$B$18*(1000/150),0),IF(H1597&gt;0,H1597-1,0))</f>
        <v>0</v>
      </c>
    </row>
    <row r="1599" spans="1:8">
      <c r="A1599">
        <v>1596</v>
      </c>
      <c r="B1599">
        <f>IF(SIGN('Signal Verification0'!AQ1599)=SIGN('Signal Verification1'!AQ1599),IF(COUNTIF(B1592:B1598,2)&gt;0,1,0),2)</f>
        <v>0</v>
      </c>
      <c r="C1599">
        <f>IF(AND(ABS('Signal Verification0'!AG1599)&gt;0,ABS('Signal Verification1'!AG1599)&gt;0),IF('Signal Verification0'!AG1599&gt;'Signal Verification1'!AG1599,IF(ABS('Signal Verification0'!AG1598)-ABS('Signal Verification1'!AG1599)&gt;Constants!$B$14,IF(AND(ABS(MAX('Signal Verification0'!AG1399:AG1599)-'Signal Verification0'!AG1599)&lt;Constants!$B$15,ABS(MIN('Signal Verification0'!AG1399:AG1599)-'Signal Verification0'!AG1599)&lt;Constants!$B$15),2,IF(D1599&gt;0,1,0)),IF(D1599&gt;0,1,0)),IF(ABS('Signal Verification1'!AG1598)-ABS('Signal Verification0'!AG1599)&gt;Constants!$B$14,IF(AND(ABS(MAX('Signal Verification1'!AG1399:AG1599)-'Signal Verification1'!AG1599)&lt;Constants!$B$15,ABS(MIN('Signal Verification1'!AG1399:AG1599)-'Signal Verification1'!AG1599)&lt;Constants!$B$15),2,IF(D1599&gt;0,1,0)),IF(D1599&gt;0,1,0))),IF(D1599&gt;0,1,0))</f>
        <v>0</v>
      </c>
      <c r="D1599">
        <f>IF(C1598=2,ROUND(5*1000/Constants!$B$11,0),IF(D1598&gt;0,D1598-1,0))</f>
        <v>0</v>
      </c>
      <c r="E1599">
        <f>IF(COUNTIF($D$3:D1599,2)&gt;(Constants!$B$16*(1000/150)),2,0)</f>
        <v>0</v>
      </c>
      <c r="F1599">
        <f t="shared" si="24"/>
        <v>0</v>
      </c>
      <c r="G1599">
        <f>IF(ABS('Signal Verification0'!AT1599-'Signal Verification1'!AT1599)&gt;Constants!$B$17,2,IF(H1599&gt;0,1,0))</f>
        <v>0</v>
      </c>
      <c r="H1599">
        <f>IF(G1598=2,ROUND(Constants!$B$18*(1000/150),0),IF(H1598&gt;0,H1598-1,0))</f>
        <v>0</v>
      </c>
    </row>
    <row r="1600" spans="1:8">
      <c r="A1600">
        <v>1597</v>
      </c>
      <c r="B1600">
        <f>IF(SIGN('Signal Verification0'!AQ1600)=SIGN('Signal Verification1'!AQ1600),IF(COUNTIF(B1593:B1599,2)&gt;0,1,0),2)</f>
        <v>0</v>
      </c>
      <c r="C1600">
        <f>IF(AND(ABS('Signal Verification0'!AG1600)&gt;0,ABS('Signal Verification1'!AG1600)&gt;0),IF('Signal Verification0'!AG1600&gt;'Signal Verification1'!AG1600,IF(ABS('Signal Verification0'!AG1599)-ABS('Signal Verification1'!AG1600)&gt;Constants!$B$14,IF(AND(ABS(MAX('Signal Verification0'!AG1400:AG1600)-'Signal Verification0'!AG1600)&lt;Constants!$B$15,ABS(MIN('Signal Verification0'!AG1400:AG1600)-'Signal Verification0'!AG1600)&lt;Constants!$B$15),2,IF(D1600&gt;0,1,0)),IF(D1600&gt;0,1,0)),IF(ABS('Signal Verification1'!AG1599)-ABS('Signal Verification0'!AG1600)&gt;Constants!$B$14,IF(AND(ABS(MAX('Signal Verification1'!AG1400:AG1600)-'Signal Verification1'!AG1600)&lt;Constants!$B$15,ABS(MIN('Signal Verification1'!AG1400:AG1600)-'Signal Verification1'!AG1600)&lt;Constants!$B$15),2,IF(D1600&gt;0,1,0)),IF(D1600&gt;0,1,0))),IF(D1600&gt;0,1,0))</f>
        <v>0</v>
      </c>
      <c r="D1600">
        <f>IF(C1599=2,ROUND(5*1000/Constants!$B$11,0),IF(D1599&gt;0,D1599-1,0))</f>
        <v>0</v>
      </c>
      <c r="E1600">
        <f>IF(COUNTIF($D$3:D1600,2)&gt;(Constants!$B$16*(1000/150)),2,0)</f>
        <v>0</v>
      </c>
      <c r="F1600">
        <f t="shared" si="24"/>
        <v>0</v>
      </c>
      <c r="G1600">
        <f>IF(ABS('Signal Verification0'!AT1600-'Signal Verification1'!AT1600)&gt;Constants!$B$17,2,IF(H1600&gt;0,1,0))</f>
        <v>0</v>
      </c>
      <c r="H1600">
        <f>IF(G1599=2,ROUND(Constants!$B$18*(1000/150),0),IF(H1599&gt;0,H1599-1,0))</f>
        <v>0</v>
      </c>
    </row>
    <row r="1601" spans="1:8">
      <c r="A1601">
        <v>1598</v>
      </c>
      <c r="B1601">
        <f>IF(SIGN('Signal Verification0'!AQ1601)=SIGN('Signal Verification1'!AQ1601),IF(COUNTIF(B1594:B1600,2)&gt;0,1,0),2)</f>
        <v>0</v>
      </c>
      <c r="C1601">
        <f>IF(AND(ABS('Signal Verification0'!AG1601)&gt;0,ABS('Signal Verification1'!AG1601)&gt;0),IF('Signal Verification0'!AG1601&gt;'Signal Verification1'!AG1601,IF(ABS('Signal Verification0'!AG1600)-ABS('Signal Verification1'!AG1601)&gt;Constants!$B$14,IF(AND(ABS(MAX('Signal Verification0'!AG1401:AG1601)-'Signal Verification0'!AG1601)&lt;Constants!$B$15,ABS(MIN('Signal Verification0'!AG1401:AG1601)-'Signal Verification0'!AG1601)&lt;Constants!$B$15),2,IF(D1601&gt;0,1,0)),IF(D1601&gt;0,1,0)),IF(ABS('Signal Verification1'!AG1600)-ABS('Signal Verification0'!AG1601)&gt;Constants!$B$14,IF(AND(ABS(MAX('Signal Verification1'!AG1401:AG1601)-'Signal Verification1'!AG1601)&lt;Constants!$B$15,ABS(MIN('Signal Verification1'!AG1401:AG1601)-'Signal Verification1'!AG1601)&lt;Constants!$B$15),2,IF(D1601&gt;0,1,0)),IF(D1601&gt;0,1,0))),IF(D1601&gt;0,1,0))</f>
        <v>0</v>
      </c>
      <c r="D1601">
        <f>IF(C1600=2,ROUND(5*1000/Constants!$B$11,0),IF(D1600&gt;0,D1600-1,0))</f>
        <v>0</v>
      </c>
      <c r="E1601">
        <f>IF(COUNTIF($D$3:D1601,2)&gt;(Constants!$B$16*(1000/150)),2,0)</f>
        <v>0</v>
      </c>
      <c r="F1601">
        <f t="shared" si="24"/>
        <v>0</v>
      </c>
      <c r="G1601">
        <f>IF(ABS('Signal Verification0'!AT1601-'Signal Verification1'!AT1601)&gt;Constants!$B$17,2,IF(H1601&gt;0,1,0))</f>
        <v>0</v>
      </c>
      <c r="H1601">
        <f>IF(G1600=2,ROUND(Constants!$B$18*(1000/150),0),IF(H1600&gt;0,H1600-1,0))</f>
        <v>0</v>
      </c>
    </row>
    <row r="1602" spans="1:8">
      <c r="A1602">
        <v>1599</v>
      </c>
      <c r="B1602">
        <f>IF(SIGN('Signal Verification0'!AQ1602)=SIGN('Signal Verification1'!AQ1602),IF(COUNTIF(B1595:B1601,2)&gt;0,1,0),2)</f>
        <v>0</v>
      </c>
      <c r="C1602">
        <f>IF(AND(ABS('Signal Verification0'!AG1602)&gt;0,ABS('Signal Verification1'!AG1602)&gt;0),IF('Signal Verification0'!AG1602&gt;'Signal Verification1'!AG1602,IF(ABS('Signal Verification0'!AG1601)-ABS('Signal Verification1'!AG1602)&gt;Constants!$B$14,IF(AND(ABS(MAX('Signal Verification0'!AG1402:AG1602)-'Signal Verification0'!AG1602)&lt;Constants!$B$15,ABS(MIN('Signal Verification0'!AG1402:AG1602)-'Signal Verification0'!AG1602)&lt;Constants!$B$15),2,IF(D1602&gt;0,1,0)),IF(D1602&gt;0,1,0)),IF(ABS('Signal Verification1'!AG1601)-ABS('Signal Verification0'!AG1602)&gt;Constants!$B$14,IF(AND(ABS(MAX('Signal Verification1'!AG1402:AG1602)-'Signal Verification1'!AG1602)&lt;Constants!$B$15,ABS(MIN('Signal Verification1'!AG1402:AG1602)-'Signal Verification1'!AG1602)&lt;Constants!$B$15),2,IF(D1602&gt;0,1,0)),IF(D1602&gt;0,1,0))),IF(D1602&gt;0,1,0))</f>
        <v>0</v>
      </c>
      <c r="D1602">
        <f>IF(C1601=2,ROUND(5*1000/Constants!$B$11,0),IF(D1601&gt;0,D1601-1,0))</f>
        <v>0</v>
      </c>
      <c r="E1602">
        <f>IF(COUNTIF($D$3:D1602,2)&gt;(Constants!$B$16*(1000/150)),2,0)</f>
        <v>0</v>
      </c>
      <c r="F1602">
        <f t="shared" si="24"/>
        <v>0</v>
      </c>
      <c r="G1602">
        <f>IF(ABS('Signal Verification0'!AT1602-'Signal Verification1'!AT1602)&gt;Constants!$B$17,2,IF(H1602&gt;0,1,0))</f>
        <v>0</v>
      </c>
      <c r="H1602">
        <f>IF(G1601=2,ROUND(Constants!$B$18*(1000/150),0),IF(H1601&gt;0,H1601-1,0))</f>
        <v>0</v>
      </c>
    </row>
    <row r="1603" spans="1:8">
      <c r="A1603">
        <v>1600</v>
      </c>
      <c r="B1603">
        <f>IF(SIGN('Signal Verification0'!AQ1603)=SIGN('Signal Verification1'!AQ1603),IF(COUNTIF(B1596:B1602,2)&gt;0,1,0),2)</f>
        <v>0</v>
      </c>
      <c r="C1603">
        <f>IF(AND(ABS('Signal Verification0'!AG1603)&gt;0,ABS('Signal Verification1'!AG1603)&gt;0),IF('Signal Verification0'!AG1603&gt;'Signal Verification1'!AG1603,IF(ABS('Signal Verification0'!AG1602)-ABS('Signal Verification1'!AG1603)&gt;Constants!$B$14,IF(AND(ABS(MAX('Signal Verification0'!AG1403:AG1603)-'Signal Verification0'!AG1603)&lt;Constants!$B$15,ABS(MIN('Signal Verification0'!AG1403:AG1603)-'Signal Verification0'!AG1603)&lt;Constants!$B$15),2,IF(D1603&gt;0,1,0)),IF(D1603&gt;0,1,0)),IF(ABS('Signal Verification1'!AG1602)-ABS('Signal Verification0'!AG1603)&gt;Constants!$B$14,IF(AND(ABS(MAX('Signal Verification1'!AG1403:AG1603)-'Signal Verification1'!AG1603)&lt;Constants!$B$15,ABS(MIN('Signal Verification1'!AG1403:AG1603)-'Signal Verification1'!AG1603)&lt;Constants!$B$15),2,IF(D1603&gt;0,1,0)),IF(D1603&gt;0,1,0))),IF(D1603&gt;0,1,0))</f>
        <v>0</v>
      </c>
      <c r="D1603">
        <f>IF(C1602=2,ROUND(5*1000/Constants!$B$11,0),IF(D1602&gt;0,D1602-1,0))</f>
        <v>0</v>
      </c>
      <c r="E1603">
        <f>IF(COUNTIF($D$3:D1603,2)&gt;(Constants!$B$16*(1000/150)),2,0)</f>
        <v>0</v>
      </c>
      <c r="F1603">
        <f t="shared" si="24"/>
        <v>0</v>
      </c>
      <c r="G1603">
        <f>IF(ABS('Signal Verification0'!AT1603-'Signal Verification1'!AT1603)&gt;Constants!$B$17,2,IF(H1603&gt;0,1,0))</f>
        <v>0</v>
      </c>
      <c r="H1603">
        <f>IF(G1602=2,ROUND(Constants!$B$18*(1000/150),0),IF(H1602&gt;0,H1602-1,0))</f>
        <v>0</v>
      </c>
    </row>
    <row r="1604" spans="1:8">
      <c r="A1604">
        <v>1601</v>
      </c>
      <c r="B1604">
        <f>IF(SIGN('Signal Verification0'!AQ1604)=SIGN('Signal Verification1'!AQ1604),IF(COUNTIF(B1597:B1603,2)&gt;0,1,0),2)</f>
        <v>0</v>
      </c>
      <c r="C1604">
        <f>IF(AND(ABS('Signal Verification0'!AG1604)&gt;0,ABS('Signal Verification1'!AG1604)&gt;0),IF('Signal Verification0'!AG1604&gt;'Signal Verification1'!AG1604,IF(ABS('Signal Verification0'!AG1603)-ABS('Signal Verification1'!AG1604)&gt;Constants!$B$14,IF(AND(ABS(MAX('Signal Verification0'!AG1404:AG1604)-'Signal Verification0'!AG1604)&lt;Constants!$B$15,ABS(MIN('Signal Verification0'!AG1404:AG1604)-'Signal Verification0'!AG1604)&lt;Constants!$B$15),2,IF(D1604&gt;0,1,0)),IF(D1604&gt;0,1,0)),IF(ABS('Signal Verification1'!AG1603)-ABS('Signal Verification0'!AG1604)&gt;Constants!$B$14,IF(AND(ABS(MAX('Signal Verification1'!AG1404:AG1604)-'Signal Verification1'!AG1604)&lt;Constants!$B$15,ABS(MIN('Signal Verification1'!AG1404:AG1604)-'Signal Verification1'!AG1604)&lt;Constants!$B$15),2,IF(D1604&gt;0,1,0)),IF(D1604&gt;0,1,0))),IF(D1604&gt;0,1,0))</f>
        <v>0</v>
      </c>
      <c r="D1604">
        <f>IF(C1603=2,ROUND(5*1000/Constants!$B$11,0),IF(D1603&gt;0,D1603-1,0))</f>
        <v>0</v>
      </c>
      <c r="E1604">
        <f>IF(COUNTIF($D$3:D1604,2)&gt;(Constants!$B$16*(1000/150)),2,0)</f>
        <v>0</v>
      </c>
      <c r="F1604">
        <f t="shared" si="24"/>
        <v>0</v>
      </c>
      <c r="G1604">
        <f>IF(ABS('Signal Verification0'!AT1604-'Signal Verification1'!AT1604)&gt;Constants!$B$17,2,IF(H1604&gt;0,1,0))</f>
        <v>0</v>
      </c>
      <c r="H1604">
        <f>IF(G1603=2,ROUND(Constants!$B$18*(1000/150),0),IF(H1603&gt;0,H1603-1,0))</f>
        <v>0</v>
      </c>
    </row>
    <row r="1605" spans="1:8">
      <c r="A1605">
        <v>1602</v>
      </c>
      <c r="B1605">
        <f>IF(SIGN('Signal Verification0'!AQ1605)=SIGN('Signal Verification1'!AQ1605),IF(COUNTIF(B1598:B1604,2)&gt;0,1,0),2)</f>
        <v>0</v>
      </c>
      <c r="C1605">
        <f>IF(AND(ABS('Signal Verification0'!AG1605)&gt;0,ABS('Signal Verification1'!AG1605)&gt;0),IF('Signal Verification0'!AG1605&gt;'Signal Verification1'!AG1605,IF(ABS('Signal Verification0'!AG1604)-ABS('Signal Verification1'!AG1605)&gt;Constants!$B$14,IF(AND(ABS(MAX('Signal Verification0'!AG1405:AG1605)-'Signal Verification0'!AG1605)&lt;Constants!$B$15,ABS(MIN('Signal Verification0'!AG1405:AG1605)-'Signal Verification0'!AG1605)&lt;Constants!$B$15),2,IF(D1605&gt;0,1,0)),IF(D1605&gt;0,1,0)),IF(ABS('Signal Verification1'!AG1604)-ABS('Signal Verification0'!AG1605)&gt;Constants!$B$14,IF(AND(ABS(MAX('Signal Verification1'!AG1405:AG1605)-'Signal Verification1'!AG1605)&lt;Constants!$B$15,ABS(MIN('Signal Verification1'!AG1405:AG1605)-'Signal Verification1'!AG1605)&lt;Constants!$B$15),2,IF(D1605&gt;0,1,0)),IF(D1605&gt;0,1,0))),IF(D1605&gt;0,1,0))</f>
        <v>0</v>
      </c>
      <c r="D1605">
        <f>IF(C1604=2,ROUND(5*1000/Constants!$B$11,0),IF(D1604&gt;0,D1604-1,0))</f>
        <v>0</v>
      </c>
      <c r="E1605">
        <f>IF(COUNTIF($D$3:D1605,2)&gt;(Constants!$B$16*(1000/150)),2,0)</f>
        <v>0</v>
      </c>
      <c r="F1605">
        <f t="shared" ref="F1605:F1668" si="25">IF(OR(F1604=2,E1605=2),2,0)</f>
        <v>0</v>
      </c>
      <c r="G1605">
        <f>IF(ABS('Signal Verification0'!AT1605-'Signal Verification1'!AT1605)&gt;Constants!$B$17,2,IF(H1605&gt;0,1,0))</f>
        <v>0</v>
      </c>
      <c r="H1605">
        <f>IF(G1604=2,ROUND(Constants!$B$18*(1000/150),0),IF(H1604&gt;0,H1604-1,0))</f>
        <v>0</v>
      </c>
    </row>
    <row r="1606" spans="1:8">
      <c r="A1606">
        <v>1603</v>
      </c>
      <c r="B1606">
        <f>IF(SIGN('Signal Verification0'!AQ1606)=SIGN('Signal Verification1'!AQ1606),IF(COUNTIF(B1599:B1605,2)&gt;0,1,0),2)</f>
        <v>0</v>
      </c>
      <c r="C1606">
        <f>IF(AND(ABS('Signal Verification0'!AG1606)&gt;0,ABS('Signal Verification1'!AG1606)&gt;0),IF('Signal Verification0'!AG1606&gt;'Signal Verification1'!AG1606,IF(ABS('Signal Verification0'!AG1605)-ABS('Signal Verification1'!AG1606)&gt;Constants!$B$14,IF(AND(ABS(MAX('Signal Verification0'!AG1406:AG1606)-'Signal Verification0'!AG1606)&lt;Constants!$B$15,ABS(MIN('Signal Verification0'!AG1406:AG1606)-'Signal Verification0'!AG1606)&lt;Constants!$B$15),2,IF(D1606&gt;0,1,0)),IF(D1606&gt;0,1,0)),IF(ABS('Signal Verification1'!AG1605)-ABS('Signal Verification0'!AG1606)&gt;Constants!$B$14,IF(AND(ABS(MAX('Signal Verification1'!AG1406:AG1606)-'Signal Verification1'!AG1606)&lt;Constants!$B$15,ABS(MIN('Signal Verification1'!AG1406:AG1606)-'Signal Verification1'!AG1606)&lt;Constants!$B$15),2,IF(D1606&gt;0,1,0)),IF(D1606&gt;0,1,0))),IF(D1606&gt;0,1,0))</f>
        <v>0</v>
      </c>
      <c r="D1606">
        <f>IF(C1605=2,ROUND(5*1000/Constants!$B$11,0),IF(D1605&gt;0,D1605-1,0))</f>
        <v>0</v>
      </c>
      <c r="E1606">
        <f>IF(COUNTIF($D$3:D1606,2)&gt;(Constants!$B$16*(1000/150)),2,0)</f>
        <v>0</v>
      </c>
      <c r="F1606">
        <f t="shared" si="25"/>
        <v>0</v>
      </c>
      <c r="G1606">
        <f>IF(ABS('Signal Verification0'!AT1606-'Signal Verification1'!AT1606)&gt;Constants!$B$17,2,IF(H1606&gt;0,1,0))</f>
        <v>0</v>
      </c>
      <c r="H1606">
        <f>IF(G1605=2,ROUND(Constants!$B$18*(1000/150),0),IF(H1605&gt;0,H1605-1,0))</f>
        <v>0</v>
      </c>
    </row>
    <row r="1607" spans="1:8">
      <c r="A1607">
        <v>1604</v>
      </c>
      <c r="B1607">
        <f>IF(SIGN('Signal Verification0'!AQ1607)=SIGN('Signal Verification1'!AQ1607),IF(COUNTIF(B1600:B1606,2)&gt;0,1,0),2)</f>
        <v>0</v>
      </c>
      <c r="C1607">
        <f>IF(AND(ABS('Signal Verification0'!AG1607)&gt;0,ABS('Signal Verification1'!AG1607)&gt;0),IF('Signal Verification0'!AG1607&gt;'Signal Verification1'!AG1607,IF(ABS('Signal Verification0'!AG1606)-ABS('Signal Verification1'!AG1607)&gt;Constants!$B$14,IF(AND(ABS(MAX('Signal Verification0'!AG1407:AG1607)-'Signal Verification0'!AG1607)&lt;Constants!$B$15,ABS(MIN('Signal Verification0'!AG1407:AG1607)-'Signal Verification0'!AG1607)&lt;Constants!$B$15),2,IF(D1607&gt;0,1,0)),IF(D1607&gt;0,1,0)),IF(ABS('Signal Verification1'!AG1606)-ABS('Signal Verification0'!AG1607)&gt;Constants!$B$14,IF(AND(ABS(MAX('Signal Verification1'!AG1407:AG1607)-'Signal Verification1'!AG1607)&lt;Constants!$B$15,ABS(MIN('Signal Verification1'!AG1407:AG1607)-'Signal Verification1'!AG1607)&lt;Constants!$B$15),2,IF(D1607&gt;0,1,0)),IF(D1607&gt;0,1,0))),IF(D1607&gt;0,1,0))</f>
        <v>0</v>
      </c>
      <c r="D1607">
        <f>IF(C1606=2,ROUND(5*1000/Constants!$B$11,0),IF(D1606&gt;0,D1606-1,0))</f>
        <v>0</v>
      </c>
      <c r="E1607">
        <f>IF(COUNTIF($D$3:D1607,2)&gt;(Constants!$B$16*(1000/150)),2,0)</f>
        <v>0</v>
      </c>
      <c r="F1607">
        <f t="shared" si="25"/>
        <v>0</v>
      </c>
      <c r="G1607">
        <f>IF(ABS('Signal Verification0'!AT1607-'Signal Verification1'!AT1607)&gt;Constants!$B$17,2,IF(H1607&gt;0,1,0))</f>
        <v>0</v>
      </c>
      <c r="H1607">
        <f>IF(G1606=2,ROUND(Constants!$B$18*(1000/150),0),IF(H1606&gt;0,H1606-1,0))</f>
        <v>0</v>
      </c>
    </row>
    <row r="1608" spans="1:8">
      <c r="A1608">
        <v>1605</v>
      </c>
      <c r="B1608">
        <f>IF(SIGN('Signal Verification0'!AQ1608)=SIGN('Signal Verification1'!AQ1608),IF(COUNTIF(B1601:B1607,2)&gt;0,1,0),2)</f>
        <v>0</v>
      </c>
      <c r="C1608">
        <f>IF(AND(ABS('Signal Verification0'!AG1608)&gt;0,ABS('Signal Verification1'!AG1608)&gt;0),IF('Signal Verification0'!AG1608&gt;'Signal Verification1'!AG1608,IF(ABS('Signal Verification0'!AG1607)-ABS('Signal Verification1'!AG1608)&gt;Constants!$B$14,IF(AND(ABS(MAX('Signal Verification0'!AG1408:AG1608)-'Signal Verification0'!AG1608)&lt;Constants!$B$15,ABS(MIN('Signal Verification0'!AG1408:AG1608)-'Signal Verification0'!AG1608)&lt;Constants!$B$15),2,IF(D1608&gt;0,1,0)),IF(D1608&gt;0,1,0)),IF(ABS('Signal Verification1'!AG1607)-ABS('Signal Verification0'!AG1608)&gt;Constants!$B$14,IF(AND(ABS(MAX('Signal Verification1'!AG1408:AG1608)-'Signal Verification1'!AG1608)&lt;Constants!$B$15,ABS(MIN('Signal Verification1'!AG1408:AG1608)-'Signal Verification1'!AG1608)&lt;Constants!$B$15),2,IF(D1608&gt;0,1,0)),IF(D1608&gt;0,1,0))),IF(D1608&gt;0,1,0))</f>
        <v>0</v>
      </c>
      <c r="D1608">
        <f>IF(C1607=2,ROUND(5*1000/Constants!$B$11,0),IF(D1607&gt;0,D1607-1,0))</f>
        <v>0</v>
      </c>
      <c r="E1608">
        <f>IF(COUNTIF($D$3:D1608,2)&gt;(Constants!$B$16*(1000/150)),2,0)</f>
        <v>0</v>
      </c>
      <c r="F1608">
        <f t="shared" si="25"/>
        <v>0</v>
      </c>
      <c r="G1608">
        <f>IF(ABS('Signal Verification0'!AT1608-'Signal Verification1'!AT1608)&gt;Constants!$B$17,2,IF(H1608&gt;0,1,0))</f>
        <v>0</v>
      </c>
      <c r="H1608">
        <f>IF(G1607=2,ROUND(Constants!$B$18*(1000/150),0),IF(H1607&gt;0,H1607-1,0))</f>
        <v>0</v>
      </c>
    </row>
    <row r="1609" spans="1:8">
      <c r="A1609">
        <v>1606</v>
      </c>
      <c r="B1609">
        <f>IF(SIGN('Signal Verification0'!AQ1609)=SIGN('Signal Verification1'!AQ1609),IF(COUNTIF(B1602:B1608,2)&gt;0,1,0),2)</f>
        <v>0</v>
      </c>
      <c r="C1609">
        <f>IF(AND(ABS('Signal Verification0'!AG1609)&gt;0,ABS('Signal Verification1'!AG1609)&gt;0),IF('Signal Verification0'!AG1609&gt;'Signal Verification1'!AG1609,IF(ABS('Signal Verification0'!AG1608)-ABS('Signal Verification1'!AG1609)&gt;Constants!$B$14,IF(AND(ABS(MAX('Signal Verification0'!AG1409:AG1609)-'Signal Verification0'!AG1609)&lt;Constants!$B$15,ABS(MIN('Signal Verification0'!AG1409:AG1609)-'Signal Verification0'!AG1609)&lt;Constants!$B$15),2,IF(D1609&gt;0,1,0)),IF(D1609&gt;0,1,0)),IF(ABS('Signal Verification1'!AG1608)-ABS('Signal Verification0'!AG1609)&gt;Constants!$B$14,IF(AND(ABS(MAX('Signal Verification1'!AG1409:AG1609)-'Signal Verification1'!AG1609)&lt;Constants!$B$15,ABS(MIN('Signal Verification1'!AG1409:AG1609)-'Signal Verification1'!AG1609)&lt;Constants!$B$15),2,IF(D1609&gt;0,1,0)),IF(D1609&gt;0,1,0))),IF(D1609&gt;0,1,0))</f>
        <v>0</v>
      </c>
      <c r="D1609">
        <f>IF(C1608=2,ROUND(5*1000/Constants!$B$11,0),IF(D1608&gt;0,D1608-1,0))</f>
        <v>0</v>
      </c>
      <c r="E1609">
        <f>IF(COUNTIF($D$3:D1609,2)&gt;(Constants!$B$16*(1000/150)),2,0)</f>
        <v>0</v>
      </c>
      <c r="F1609">
        <f t="shared" si="25"/>
        <v>0</v>
      </c>
      <c r="G1609">
        <f>IF(ABS('Signal Verification0'!AT1609-'Signal Verification1'!AT1609)&gt;Constants!$B$17,2,IF(H1609&gt;0,1,0))</f>
        <v>0</v>
      </c>
      <c r="H1609">
        <f>IF(G1608=2,ROUND(Constants!$B$18*(1000/150),0),IF(H1608&gt;0,H1608-1,0))</f>
        <v>0</v>
      </c>
    </row>
    <row r="1610" spans="1:8">
      <c r="A1610">
        <v>1607</v>
      </c>
      <c r="B1610">
        <f>IF(SIGN('Signal Verification0'!AQ1610)=SIGN('Signal Verification1'!AQ1610),IF(COUNTIF(B1603:B1609,2)&gt;0,1,0),2)</f>
        <v>0</v>
      </c>
      <c r="C1610">
        <f>IF(AND(ABS('Signal Verification0'!AG1610)&gt;0,ABS('Signal Verification1'!AG1610)&gt;0),IF('Signal Verification0'!AG1610&gt;'Signal Verification1'!AG1610,IF(ABS('Signal Verification0'!AG1609)-ABS('Signal Verification1'!AG1610)&gt;Constants!$B$14,IF(AND(ABS(MAX('Signal Verification0'!AG1410:AG1610)-'Signal Verification0'!AG1610)&lt;Constants!$B$15,ABS(MIN('Signal Verification0'!AG1410:AG1610)-'Signal Verification0'!AG1610)&lt;Constants!$B$15),2,IF(D1610&gt;0,1,0)),IF(D1610&gt;0,1,0)),IF(ABS('Signal Verification1'!AG1609)-ABS('Signal Verification0'!AG1610)&gt;Constants!$B$14,IF(AND(ABS(MAX('Signal Verification1'!AG1410:AG1610)-'Signal Verification1'!AG1610)&lt;Constants!$B$15,ABS(MIN('Signal Verification1'!AG1410:AG1610)-'Signal Verification1'!AG1610)&lt;Constants!$B$15),2,IF(D1610&gt;0,1,0)),IF(D1610&gt;0,1,0))),IF(D1610&gt;0,1,0))</f>
        <v>0</v>
      </c>
      <c r="D1610">
        <f>IF(C1609=2,ROUND(5*1000/Constants!$B$11,0),IF(D1609&gt;0,D1609-1,0))</f>
        <v>0</v>
      </c>
      <c r="E1610">
        <f>IF(COUNTIF($D$3:D1610,2)&gt;(Constants!$B$16*(1000/150)),2,0)</f>
        <v>0</v>
      </c>
      <c r="F1610">
        <f t="shared" si="25"/>
        <v>0</v>
      </c>
      <c r="G1610">
        <f>IF(ABS('Signal Verification0'!AT1610-'Signal Verification1'!AT1610)&gt;Constants!$B$17,2,IF(H1610&gt;0,1,0))</f>
        <v>0</v>
      </c>
      <c r="H1610">
        <f>IF(G1609=2,ROUND(Constants!$B$18*(1000/150),0),IF(H1609&gt;0,H1609-1,0))</f>
        <v>0</v>
      </c>
    </row>
    <row r="1611" spans="1:8">
      <c r="A1611">
        <v>1608</v>
      </c>
      <c r="B1611">
        <f>IF(SIGN('Signal Verification0'!AQ1611)=SIGN('Signal Verification1'!AQ1611),IF(COUNTIF(B1604:B1610,2)&gt;0,1,0),2)</f>
        <v>0</v>
      </c>
      <c r="C1611">
        <f>IF(AND(ABS('Signal Verification0'!AG1611)&gt;0,ABS('Signal Verification1'!AG1611)&gt;0),IF('Signal Verification0'!AG1611&gt;'Signal Verification1'!AG1611,IF(ABS('Signal Verification0'!AG1610)-ABS('Signal Verification1'!AG1611)&gt;Constants!$B$14,IF(AND(ABS(MAX('Signal Verification0'!AG1411:AG1611)-'Signal Verification0'!AG1611)&lt;Constants!$B$15,ABS(MIN('Signal Verification0'!AG1411:AG1611)-'Signal Verification0'!AG1611)&lt;Constants!$B$15),2,IF(D1611&gt;0,1,0)),IF(D1611&gt;0,1,0)),IF(ABS('Signal Verification1'!AG1610)-ABS('Signal Verification0'!AG1611)&gt;Constants!$B$14,IF(AND(ABS(MAX('Signal Verification1'!AG1411:AG1611)-'Signal Verification1'!AG1611)&lt;Constants!$B$15,ABS(MIN('Signal Verification1'!AG1411:AG1611)-'Signal Verification1'!AG1611)&lt;Constants!$B$15),2,IF(D1611&gt;0,1,0)),IF(D1611&gt;0,1,0))),IF(D1611&gt;0,1,0))</f>
        <v>0</v>
      </c>
      <c r="D1611">
        <f>IF(C1610=2,ROUND(5*1000/Constants!$B$11,0),IF(D1610&gt;0,D1610-1,0))</f>
        <v>0</v>
      </c>
      <c r="E1611">
        <f>IF(COUNTIF($D$3:D1611,2)&gt;(Constants!$B$16*(1000/150)),2,0)</f>
        <v>0</v>
      </c>
      <c r="F1611">
        <f t="shared" si="25"/>
        <v>0</v>
      </c>
      <c r="G1611">
        <f>IF(ABS('Signal Verification0'!AT1611-'Signal Verification1'!AT1611)&gt;Constants!$B$17,2,IF(H1611&gt;0,1,0))</f>
        <v>0</v>
      </c>
      <c r="H1611">
        <f>IF(G1610=2,ROUND(Constants!$B$18*(1000/150),0),IF(H1610&gt;0,H1610-1,0))</f>
        <v>0</v>
      </c>
    </row>
    <row r="1612" spans="1:8">
      <c r="A1612">
        <v>1609</v>
      </c>
      <c r="B1612">
        <f>IF(SIGN('Signal Verification0'!AQ1612)=SIGN('Signal Verification1'!AQ1612),IF(COUNTIF(B1605:B1611,2)&gt;0,1,0),2)</f>
        <v>0</v>
      </c>
      <c r="C1612">
        <f>IF(AND(ABS('Signal Verification0'!AG1612)&gt;0,ABS('Signal Verification1'!AG1612)&gt;0),IF('Signal Verification0'!AG1612&gt;'Signal Verification1'!AG1612,IF(ABS('Signal Verification0'!AG1611)-ABS('Signal Verification1'!AG1612)&gt;Constants!$B$14,IF(AND(ABS(MAX('Signal Verification0'!AG1412:AG1612)-'Signal Verification0'!AG1612)&lt;Constants!$B$15,ABS(MIN('Signal Verification0'!AG1412:AG1612)-'Signal Verification0'!AG1612)&lt;Constants!$B$15),2,IF(D1612&gt;0,1,0)),IF(D1612&gt;0,1,0)),IF(ABS('Signal Verification1'!AG1611)-ABS('Signal Verification0'!AG1612)&gt;Constants!$B$14,IF(AND(ABS(MAX('Signal Verification1'!AG1412:AG1612)-'Signal Verification1'!AG1612)&lt;Constants!$B$15,ABS(MIN('Signal Verification1'!AG1412:AG1612)-'Signal Verification1'!AG1612)&lt;Constants!$B$15),2,IF(D1612&gt;0,1,0)),IF(D1612&gt;0,1,0))),IF(D1612&gt;0,1,0))</f>
        <v>0</v>
      </c>
      <c r="D1612">
        <f>IF(C1611=2,ROUND(5*1000/Constants!$B$11,0),IF(D1611&gt;0,D1611-1,0))</f>
        <v>0</v>
      </c>
      <c r="E1612">
        <f>IF(COUNTIF($D$3:D1612,2)&gt;(Constants!$B$16*(1000/150)),2,0)</f>
        <v>0</v>
      </c>
      <c r="F1612">
        <f t="shared" si="25"/>
        <v>0</v>
      </c>
      <c r="G1612">
        <f>IF(ABS('Signal Verification0'!AT1612-'Signal Verification1'!AT1612)&gt;Constants!$B$17,2,IF(H1612&gt;0,1,0))</f>
        <v>0</v>
      </c>
      <c r="H1612">
        <f>IF(G1611=2,ROUND(Constants!$B$18*(1000/150),0),IF(H1611&gt;0,H1611-1,0))</f>
        <v>0</v>
      </c>
    </row>
    <row r="1613" spans="1:8">
      <c r="A1613">
        <v>1610</v>
      </c>
      <c r="B1613">
        <f>IF(SIGN('Signal Verification0'!AQ1613)=SIGN('Signal Verification1'!AQ1613),IF(COUNTIF(B1606:B1612,2)&gt;0,1,0),2)</f>
        <v>0</v>
      </c>
      <c r="C1613">
        <f>IF(AND(ABS('Signal Verification0'!AG1613)&gt;0,ABS('Signal Verification1'!AG1613)&gt;0),IF('Signal Verification0'!AG1613&gt;'Signal Verification1'!AG1613,IF(ABS('Signal Verification0'!AG1612)-ABS('Signal Verification1'!AG1613)&gt;Constants!$B$14,IF(AND(ABS(MAX('Signal Verification0'!AG1413:AG1613)-'Signal Verification0'!AG1613)&lt;Constants!$B$15,ABS(MIN('Signal Verification0'!AG1413:AG1613)-'Signal Verification0'!AG1613)&lt;Constants!$B$15),2,IF(D1613&gt;0,1,0)),IF(D1613&gt;0,1,0)),IF(ABS('Signal Verification1'!AG1612)-ABS('Signal Verification0'!AG1613)&gt;Constants!$B$14,IF(AND(ABS(MAX('Signal Verification1'!AG1413:AG1613)-'Signal Verification1'!AG1613)&lt;Constants!$B$15,ABS(MIN('Signal Verification1'!AG1413:AG1613)-'Signal Verification1'!AG1613)&lt;Constants!$B$15),2,IF(D1613&gt;0,1,0)),IF(D1613&gt;0,1,0))),IF(D1613&gt;0,1,0))</f>
        <v>0</v>
      </c>
      <c r="D1613">
        <f>IF(C1612=2,ROUND(5*1000/Constants!$B$11,0),IF(D1612&gt;0,D1612-1,0))</f>
        <v>0</v>
      </c>
      <c r="E1613">
        <f>IF(COUNTIF($D$3:D1613,2)&gt;(Constants!$B$16*(1000/150)),2,0)</f>
        <v>0</v>
      </c>
      <c r="F1613">
        <f t="shared" si="25"/>
        <v>0</v>
      </c>
      <c r="G1613">
        <f>IF(ABS('Signal Verification0'!AT1613-'Signal Verification1'!AT1613)&gt;Constants!$B$17,2,IF(H1613&gt;0,1,0))</f>
        <v>0</v>
      </c>
      <c r="H1613">
        <f>IF(G1612=2,ROUND(Constants!$B$18*(1000/150),0),IF(H1612&gt;0,H1612-1,0))</f>
        <v>0</v>
      </c>
    </row>
    <row r="1614" spans="1:8">
      <c r="A1614">
        <v>1611</v>
      </c>
      <c r="B1614">
        <f>IF(SIGN('Signal Verification0'!AQ1614)=SIGN('Signal Verification1'!AQ1614),IF(COUNTIF(B1607:B1613,2)&gt;0,1,0),2)</f>
        <v>0</v>
      </c>
      <c r="C1614">
        <f>IF(AND(ABS('Signal Verification0'!AG1614)&gt;0,ABS('Signal Verification1'!AG1614)&gt;0),IF('Signal Verification0'!AG1614&gt;'Signal Verification1'!AG1614,IF(ABS('Signal Verification0'!AG1613)-ABS('Signal Verification1'!AG1614)&gt;Constants!$B$14,IF(AND(ABS(MAX('Signal Verification0'!AG1414:AG1614)-'Signal Verification0'!AG1614)&lt;Constants!$B$15,ABS(MIN('Signal Verification0'!AG1414:AG1614)-'Signal Verification0'!AG1614)&lt;Constants!$B$15),2,IF(D1614&gt;0,1,0)),IF(D1614&gt;0,1,0)),IF(ABS('Signal Verification1'!AG1613)-ABS('Signal Verification0'!AG1614)&gt;Constants!$B$14,IF(AND(ABS(MAX('Signal Verification1'!AG1414:AG1614)-'Signal Verification1'!AG1614)&lt;Constants!$B$15,ABS(MIN('Signal Verification1'!AG1414:AG1614)-'Signal Verification1'!AG1614)&lt;Constants!$B$15),2,IF(D1614&gt;0,1,0)),IF(D1614&gt;0,1,0))),IF(D1614&gt;0,1,0))</f>
        <v>0</v>
      </c>
      <c r="D1614">
        <f>IF(C1613=2,ROUND(5*1000/Constants!$B$11,0),IF(D1613&gt;0,D1613-1,0))</f>
        <v>0</v>
      </c>
      <c r="E1614">
        <f>IF(COUNTIF($D$3:D1614,2)&gt;(Constants!$B$16*(1000/150)),2,0)</f>
        <v>0</v>
      </c>
      <c r="F1614">
        <f t="shared" si="25"/>
        <v>0</v>
      </c>
      <c r="G1614">
        <f>IF(ABS('Signal Verification0'!AT1614-'Signal Verification1'!AT1614)&gt;Constants!$B$17,2,IF(H1614&gt;0,1,0))</f>
        <v>0</v>
      </c>
      <c r="H1614">
        <f>IF(G1613=2,ROUND(Constants!$B$18*(1000/150),0),IF(H1613&gt;0,H1613-1,0))</f>
        <v>0</v>
      </c>
    </row>
    <row r="1615" spans="1:8">
      <c r="A1615">
        <v>1612</v>
      </c>
      <c r="B1615">
        <f>IF(SIGN('Signal Verification0'!AQ1615)=SIGN('Signal Verification1'!AQ1615),IF(COUNTIF(B1608:B1614,2)&gt;0,1,0),2)</f>
        <v>0</v>
      </c>
      <c r="C1615">
        <f>IF(AND(ABS('Signal Verification0'!AG1615)&gt;0,ABS('Signal Verification1'!AG1615)&gt;0),IF('Signal Verification0'!AG1615&gt;'Signal Verification1'!AG1615,IF(ABS('Signal Verification0'!AG1614)-ABS('Signal Verification1'!AG1615)&gt;Constants!$B$14,IF(AND(ABS(MAX('Signal Verification0'!AG1415:AG1615)-'Signal Verification0'!AG1615)&lt;Constants!$B$15,ABS(MIN('Signal Verification0'!AG1415:AG1615)-'Signal Verification0'!AG1615)&lt;Constants!$B$15),2,IF(D1615&gt;0,1,0)),IF(D1615&gt;0,1,0)),IF(ABS('Signal Verification1'!AG1614)-ABS('Signal Verification0'!AG1615)&gt;Constants!$B$14,IF(AND(ABS(MAX('Signal Verification1'!AG1415:AG1615)-'Signal Verification1'!AG1615)&lt;Constants!$B$15,ABS(MIN('Signal Verification1'!AG1415:AG1615)-'Signal Verification1'!AG1615)&lt;Constants!$B$15),2,IF(D1615&gt;0,1,0)),IF(D1615&gt;0,1,0))),IF(D1615&gt;0,1,0))</f>
        <v>0</v>
      </c>
      <c r="D1615">
        <f>IF(C1614=2,ROUND(5*1000/Constants!$B$11,0),IF(D1614&gt;0,D1614-1,0))</f>
        <v>0</v>
      </c>
      <c r="E1615">
        <f>IF(COUNTIF($D$3:D1615,2)&gt;(Constants!$B$16*(1000/150)),2,0)</f>
        <v>0</v>
      </c>
      <c r="F1615">
        <f t="shared" si="25"/>
        <v>0</v>
      </c>
      <c r="G1615">
        <f>IF(ABS('Signal Verification0'!AT1615-'Signal Verification1'!AT1615)&gt;Constants!$B$17,2,IF(H1615&gt;0,1,0))</f>
        <v>0</v>
      </c>
      <c r="H1615">
        <f>IF(G1614=2,ROUND(Constants!$B$18*(1000/150),0),IF(H1614&gt;0,H1614-1,0))</f>
        <v>0</v>
      </c>
    </row>
    <row r="1616" spans="1:8">
      <c r="A1616">
        <v>1613</v>
      </c>
      <c r="B1616">
        <f>IF(SIGN('Signal Verification0'!AQ1616)=SIGN('Signal Verification1'!AQ1616),IF(COUNTIF(B1609:B1615,2)&gt;0,1,0),2)</f>
        <v>0</v>
      </c>
      <c r="C1616">
        <f>IF(AND(ABS('Signal Verification0'!AG1616)&gt;0,ABS('Signal Verification1'!AG1616)&gt;0),IF('Signal Verification0'!AG1616&gt;'Signal Verification1'!AG1616,IF(ABS('Signal Verification0'!AG1615)-ABS('Signal Verification1'!AG1616)&gt;Constants!$B$14,IF(AND(ABS(MAX('Signal Verification0'!AG1416:AG1616)-'Signal Verification0'!AG1616)&lt;Constants!$B$15,ABS(MIN('Signal Verification0'!AG1416:AG1616)-'Signal Verification0'!AG1616)&lt;Constants!$B$15),2,IF(D1616&gt;0,1,0)),IF(D1616&gt;0,1,0)),IF(ABS('Signal Verification1'!AG1615)-ABS('Signal Verification0'!AG1616)&gt;Constants!$B$14,IF(AND(ABS(MAX('Signal Verification1'!AG1416:AG1616)-'Signal Verification1'!AG1616)&lt;Constants!$B$15,ABS(MIN('Signal Verification1'!AG1416:AG1616)-'Signal Verification1'!AG1616)&lt;Constants!$B$15),2,IF(D1616&gt;0,1,0)),IF(D1616&gt;0,1,0))),IF(D1616&gt;0,1,0))</f>
        <v>0</v>
      </c>
      <c r="D1616">
        <f>IF(C1615=2,ROUND(5*1000/Constants!$B$11,0),IF(D1615&gt;0,D1615-1,0))</f>
        <v>0</v>
      </c>
      <c r="E1616">
        <f>IF(COUNTIF($D$3:D1616,2)&gt;(Constants!$B$16*(1000/150)),2,0)</f>
        <v>0</v>
      </c>
      <c r="F1616">
        <f t="shared" si="25"/>
        <v>0</v>
      </c>
      <c r="G1616">
        <f>IF(ABS('Signal Verification0'!AT1616-'Signal Verification1'!AT1616)&gt;Constants!$B$17,2,IF(H1616&gt;0,1,0))</f>
        <v>0</v>
      </c>
      <c r="H1616">
        <f>IF(G1615=2,ROUND(Constants!$B$18*(1000/150),0),IF(H1615&gt;0,H1615-1,0))</f>
        <v>0</v>
      </c>
    </row>
    <row r="1617" spans="1:8">
      <c r="A1617">
        <v>1614</v>
      </c>
      <c r="B1617">
        <f>IF(SIGN('Signal Verification0'!AQ1617)=SIGN('Signal Verification1'!AQ1617),IF(COUNTIF(B1610:B1616,2)&gt;0,1,0),2)</f>
        <v>0</v>
      </c>
      <c r="C1617">
        <f>IF(AND(ABS('Signal Verification0'!AG1617)&gt;0,ABS('Signal Verification1'!AG1617)&gt;0),IF('Signal Verification0'!AG1617&gt;'Signal Verification1'!AG1617,IF(ABS('Signal Verification0'!AG1616)-ABS('Signal Verification1'!AG1617)&gt;Constants!$B$14,IF(AND(ABS(MAX('Signal Verification0'!AG1417:AG1617)-'Signal Verification0'!AG1617)&lt;Constants!$B$15,ABS(MIN('Signal Verification0'!AG1417:AG1617)-'Signal Verification0'!AG1617)&lt;Constants!$B$15),2,IF(D1617&gt;0,1,0)),IF(D1617&gt;0,1,0)),IF(ABS('Signal Verification1'!AG1616)-ABS('Signal Verification0'!AG1617)&gt;Constants!$B$14,IF(AND(ABS(MAX('Signal Verification1'!AG1417:AG1617)-'Signal Verification1'!AG1617)&lt;Constants!$B$15,ABS(MIN('Signal Verification1'!AG1417:AG1617)-'Signal Verification1'!AG1617)&lt;Constants!$B$15),2,IF(D1617&gt;0,1,0)),IF(D1617&gt;0,1,0))),IF(D1617&gt;0,1,0))</f>
        <v>0</v>
      </c>
      <c r="D1617">
        <f>IF(C1616=2,ROUND(5*1000/Constants!$B$11,0),IF(D1616&gt;0,D1616-1,0))</f>
        <v>0</v>
      </c>
      <c r="E1617">
        <f>IF(COUNTIF($D$3:D1617,2)&gt;(Constants!$B$16*(1000/150)),2,0)</f>
        <v>0</v>
      </c>
      <c r="F1617">
        <f t="shared" si="25"/>
        <v>0</v>
      </c>
      <c r="G1617">
        <f>IF(ABS('Signal Verification0'!AT1617-'Signal Verification1'!AT1617)&gt;Constants!$B$17,2,IF(H1617&gt;0,1,0))</f>
        <v>0</v>
      </c>
      <c r="H1617">
        <f>IF(G1616=2,ROUND(Constants!$B$18*(1000/150),0),IF(H1616&gt;0,H1616-1,0))</f>
        <v>0</v>
      </c>
    </row>
    <row r="1618" spans="1:8">
      <c r="A1618">
        <v>1615</v>
      </c>
      <c r="B1618">
        <f>IF(SIGN('Signal Verification0'!AQ1618)=SIGN('Signal Verification1'!AQ1618),IF(COUNTIF(B1611:B1617,2)&gt;0,1,0),2)</f>
        <v>0</v>
      </c>
      <c r="C1618">
        <f>IF(AND(ABS('Signal Verification0'!AG1618)&gt;0,ABS('Signal Verification1'!AG1618)&gt;0),IF('Signal Verification0'!AG1618&gt;'Signal Verification1'!AG1618,IF(ABS('Signal Verification0'!AG1617)-ABS('Signal Verification1'!AG1618)&gt;Constants!$B$14,IF(AND(ABS(MAX('Signal Verification0'!AG1418:AG1618)-'Signal Verification0'!AG1618)&lt;Constants!$B$15,ABS(MIN('Signal Verification0'!AG1418:AG1618)-'Signal Verification0'!AG1618)&lt;Constants!$B$15),2,IF(D1618&gt;0,1,0)),IF(D1618&gt;0,1,0)),IF(ABS('Signal Verification1'!AG1617)-ABS('Signal Verification0'!AG1618)&gt;Constants!$B$14,IF(AND(ABS(MAX('Signal Verification1'!AG1418:AG1618)-'Signal Verification1'!AG1618)&lt;Constants!$B$15,ABS(MIN('Signal Verification1'!AG1418:AG1618)-'Signal Verification1'!AG1618)&lt;Constants!$B$15),2,IF(D1618&gt;0,1,0)),IF(D1618&gt;0,1,0))),IF(D1618&gt;0,1,0))</f>
        <v>0</v>
      </c>
      <c r="D1618">
        <f>IF(C1617=2,ROUND(5*1000/Constants!$B$11,0),IF(D1617&gt;0,D1617-1,0))</f>
        <v>0</v>
      </c>
      <c r="E1618">
        <f>IF(COUNTIF($D$3:D1618,2)&gt;(Constants!$B$16*(1000/150)),2,0)</f>
        <v>0</v>
      </c>
      <c r="F1618">
        <f t="shared" si="25"/>
        <v>0</v>
      </c>
      <c r="G1618">
        <f>IF(ABS('Signal Verification0'!AT1618-'Signal Verification1'!AT1618)&gt;Constants!$B$17,2,IF(H1618&gt;0,1,0))</f>
        <v>0</v>
      </c>
      <c r="H1618">
        <f>IF(G1617=2,ROUND(Constants!$B$18*(1000/150),0),IF(H1617&gt;0,H1617-1,0))</f>
        <v>0</v>
      </c>
    </row>
    <row r="1619" spans="1:8">
      <c r="A1619">
        <v>1616</v>
      </c>
      <c r="B1619">
        <f>IF(SIGN('Signal Verification0'!AQ1619)=SIGN('Signal Verification1'!AQ1619),IF(COUNTIF(B1612:B1618,2)&gt;0,1,0),2)</f>
        <v>0</v>
      </c>
      <c r="C1619">
        <f>IF(AND(ABS('Signal Verification0'!AG1619)&gt;0,ABS('Signal Verification1'!AG1619)&gt;0),IF('Signal Verification0'!AG1619&gt;'Signal Verification1'!AG1619,IF(ABS('Signal Verification0'!AG1618)-ABS('Signal Verification1'!AG1619)&gt;Constants!$B$14,IF(AND(ABS(MAX('Signal Verification0'!AG1419:AG1619)-'Signal Verification0'!AG1619)&lt;Constants!$B$15,ABS(MIN('Signal Verification0'!AG1419:AG1619)-'Signal Verification0'!AG1619)&lt;Constants!$B$15),2,IF(D1619&gt;0,1,0)),IF(D1619&gt;0,1,0)),IF(ABS('Signal Verification1'!AG1618)-ABS('Signal Verification0'!AG1619)&gt;Constants!$B$14,IF(AND(ABS(MAX('Signal Verification1'!AG1419:AG1619)-'Signal Verification1'!AG1619)&lt;Constants!$B$15,ABS(MIN('Signal Verification1'!AG1419:AG1619)-'Signal Verification1'!AG1619)&lt;Constants!$B$15),2,IF(D1619&gt;0,1,0)),IF(D1619&gt;0,1,0))),IF(D1619&gt;0,1,0))</f>
        <v>0</v>
      </c>
      <c r="D1619">
        <f>IF(C1618=2,ROUND(5*1000/Constants!$B$11,0),IF(D1618&gt;0,D1618-1,0))</f>
        <v>0</v>
      </c>
      <c r="E1619">
        <f>IF(COUNTIF($D$3:D1619,2)&gt;(Constants!$B$16*(1000/150)),2,0)</f>
        <v>0</v>
      </c>
      <c r="F1619">
        <f t="shared" si="25"/>
        <v>0</v>
      </c>
      <c r="G1619">
        <f>IF(ABS('Signal Verification0'!AT1619-'Signal Verification1'!AT1619)&gt;Constants!$B$17,2,IF(H1619&gt;0,1,0))</f>
        <v>0</v>
      </c>
      <c r="H1619">
        <f>IF(G1618=2,ROUND(Constants!$B$18*(1000/150),0),IF(H1618&gt;0,H1618-1,0))</f>
        <v>0</v>
      </c>
    </row>
    <row r="1620" spans="1:8">
      <c r="A1620">
        <v>1617</v>
      </c>
      <c r="B1620">
        <f>IF(SIGN('Signal Verification0'!AQ1620)=SIGN('Signal Verification1'!AQ1620),IF(COUNTIF(B1613:B1619,2)&gt;0,1,0),2)</f>
        <v>0</v>
      </c>
      <c r="C1620">
        <f>IF(AND(ABS('Signal Verification0'!AG1620)&gt;0,ABS('Signal Verification1'!AG1620)&gt;0),IF('Signal Verification0'!AG1620&gt;'Signal Verification1'!AG1620,IF(ABS('Signal Verification0'!AG1619)-ABS('Signal Verification1'!AG1620)&gt;Constants!$B$14,IF(AND(ABS(MAX('Signal Verification0'!AG1420:AG1620)-'Signal Verification0'!AG1620)&lt;Constants!$B$15,ABS(MIN('Signal Verification0'!AG1420:AG1620)-'Signal Verification0'!AG1620)&lt;Constants!$B$15),2,IF(D1620&gt;0,1,0)),IF(D1620&gt;0,1,0)),IF(ABS('Signal Verification1'!AG1619)-ABS('Signal Verification0'!AG1620)&gt;Constants!$B$14,IF(AND(ABS(MAX('Signal Verification1'!AG1420:AG1620)-'Signal Verification1'!AG1620)&lt;Constants!$B$15,ABS(MIN('Signal Verification1'!AG1420:AG1620)-'Signal Verification1'!AG1620)&lt;Constants!$B$15),2,IF(D1620&gt;0,1,0)),IF(D1620&gt;0,1,0))),IF(D1620&gt;0,1,0))</f>
        <v>0</v>
      </c>
      <c r="D1620">
        <f>IF(C1619=2,ROUND(5*1000/Constants!$B$11,0),IF(D1619&gt;0,D1619-1,0))</f>
        <v>0</v>
      </c>
      <c r="E1620">
        <f>IF(COUNTIF($D$3:D1620,2)&gt;(Constants!$B$16*(1000/150)),2,0)</f>
        <v>0</v>
      </c>
      <c r="F1620">
        <f t="shared" si="25"/>
        <v>0</v>
      </c>
      <c r="G1620">
        <f>IF(ABS('Signal Verification0'!AT1620-'Signal Verification1'!AT1620)&gt;Constants!$B$17,2,IF(H1620&gt;0,1,0))</f>
        <v>0</v>
      </c>
      <c r="H1620">
        <f>IF(G1619=2,ROUND(Constants!$B$18*(1000/150),0),IF(H1619&gt;0,H1619-1,0))</f>
        <v>0</v>
      </c>
    </row>
    <row r="1621" spans="1:8">
      <c r="A1621">
        <v>1618</v>
      </c>
      <c r="B1621">
        <f>IF(SIGN('Signal Verification0'!AQ1621)=SIGN('Signal Verification1'!AQ1621),IF(COUNTIF(B1614:B1620,2)&gt;0,1,0),2)</f>
        <v>0</v>
      </c>
      <c r="C1621">
        <f>IF(AND(ABS('Signal Verification0'!AG1621)&gt;0,ABS('Signal Verification1'!AG1621)&gt;0),IF('Signal Verification0'!AG1621&gt;'Signal Verification1'!AG1621,IF(ABS('Signal Verification0'!AG1620)-ABS('Signal Verification1'!AG1621)&gt;Constants!$B$14,IF(AND(ABS(MAX('Signal Verification0'!AG1421:AG1621)-'Signal Verification0'!AG1621)&lt;Constants!$B$15,ABS(MIN('Signal Verification0'!AG1421:AG1621)-'Signal Verification0'!AG1621)&lt;Constants!$B$15),2,IF(D1621&gt;0,1,0)),IF(D1621&gt;0,1,0)),IF(ABS('Signal Verification1'!AG1620)-ABS('Signal Verification0'!AG1621)&gt;Constants!$B$14,IF(AND(ABS(MAX('Signal Verification1'!AG1421:AG1621)-'Signal Verification1'!AG1621)&lt;Constants!$B$15,ABS(MIN('Signal Verification1'!AG1421:AG1621)-'Signal Verification1'!AG1621)&lt;Constants!$B$15),2,IF(D1621&gt;0,1,0)),IF(D1621&gt;0,1,0))),IF(D1621&gt;0,1,0))</f>
        <v>0</v>
      </c>
      <c r="D1621">
        <f>IF(C1620=2,ROUND(5*1000/Constants!$B$11,0),IF(D1620&gt;0,D1620-1,0))</f>
        <v>0</v>
      </c>
      <c r="E1621">
        <f>IF(COUNTIF($D$3:D1621,2)&gt;(Constants!$B$16*(1000/150)),2,0)</f>
        <v>0</v>
      </c>
      <c r="F1621">
        <f t="shared" si="25"/>
        <v>0</v>
      </c>
      <c r="G1621">
        <f>IF(ABS('Signal Verification0'!AT1621-'Signal Verification1'!AT1621)&gt;Constants!$B$17,2,IF(H1621&gt;0,1,0))</f>
        <v>0</v>
      </c>
      <c r="H1621">
        <f>IF(G1620=2,ROUND(Constants!$B$18*(1000/150),0),IF(H1620&gt;0,H1620-1,0))</f>
        <v>0</v>
      </c>
    </row>
    <row r="1622" spans="1:8">
      <c r="A1622">
        <v>1619</v>
      </c>
      <c r="B1622">
        <f>IF(SIGN('Signal Verification0'!AQ1622)=SIGN('Signal Verification1'!AQ1622),IF(COUNTIF(B1615:B1621,2)&gt;0,1,0),2)</f>
        <v>0</v>
      </c>
      <c r="C1622">
        <f>IF(AND(ABS('Signal Verification0'!AG1622)&gt;0,ABS('Signal Verification1'!AG1622)&gt;0),IF('Signal Verification0'!AG1622&gt;'Signal Verification1'!AG1622,IF(ABS('Signal Verification0'!AG1621)-ABS('Signal Verification1'!AG1622)&gt;Constants!$B$14,IF(AND(ABS(MAX('Signal Verification0'!AG1422:AG1622)-'Signal Verification0'!AG1622)&lt;Constants!$B$15,ABS(MIN('Signal Verification0'!AG1422:AG1622)-'Signal Verification0'!AG1622)&lt;Constants!$B$15),2,IF(D1622&gt;0,1,0)),IF(D1622&gt;0,1,0)),IF(ABS('Signal Verification1'!AG1621)-ABS('Signal Verification0'!AG1622)&gt;Constants!$B$14,IF(AND(ABS(MAX('Signal Verification1'!AG1422:AG1622)-'Signal Verification1'!AG1622)&lt;Constants!$B$15,ABS(MIN('Signal Verification1'!AG1422:AG1622)-'Signal Verification1'!AG1622)&lt;Constants!$B$15),2,IF(D1622&gt;0,1,0)),IF(D1622&gt;0,1,0))),IF(D1622&gt;0,1,0))</f>
        <v>0</v>
      </c>
      <c r="D1622">
        <f>IF(C1621=2,ROUND(5*1000/Constants!$B$11,0),IF(D1621&gt;0,D1621-1,0))</f>
        <v>0</v>
      </c>
      <c r="E1622">
        <f>IF(COUNTIF($D$3:D1622,2)&gt;(Constants!$B$16*(1000/150)),2,0)</f>
        <v>0</v>
      </c>
      <c r="F1622">
        <f t="shared" si="25"/>
        <v>0</v>
      </c>
      <c r="G1622">
        <f>IF(ABS('Signal Verification0'!AT1622-'Signal Verification1'!AT1622)&gt;Constants!$B$17,2,IF(H1622&gt;0,1,0))</f>
        <v>0</v>
      </c>
      <c r="H1622">
        <f>IF(G1621=2,ROUND(Constants!$B$18*(1000/150),0),IF(H1621&gt;0,H1621-1,0))</f>
        <v>0</v>
      </c>
    </row>
    <row r="1623" spans="1:8">
      <c r="A1623">
        <v>1620</v>
      </c>
      <c r="B1623">
        <f>IF(SIGN('Signal Verification0'!AQ1623)=SIGN('Signal Verification1'!AQ1623),IF(COUNTIF(B1616:B1622,2)&gt;0,1,0),2)</f>
        <v>0</v>
      </c>
      <c r="C1623">
        <f>IF(AND(ABS('Signal Verification0'!AG1623)&gt;0,ABS('Signal Verification1'!AG1623)&gt;0),IF('Signal Verification0'!AG1623&gt;'Signal Verification1'!AG1623,IF(ABS('Signal Verification0'!AG1622)-ABS('Signal Verification1'!AG1623)&gt;Constants!$B$14,IF(AND(ABS(MAX('Signal Verification0'!AG1423:AG1623)-'Signal Verification0'!AG1623)&lt;Constants!$B$15,ABS(MIN('Signal Verification0'!AG1423:AG1623)-'Signal Verification0'!AG1623)&lt;Constants!$B$15),2,IF(D1623&gt;0,1,0)),IF(D1623&gt;0,1,0)),IF(ABS('Signal Verification1'!AG1622)-ABS('Signal Verification0'!AG1623)&gt;Constants!$B$14,IF(AND(ABS(MAX('Signal Verification1'!AG1423:AG1623)-'Signal Verification1'!AG1623)&lt;Constants!$B$15,ABS(MIN('Signal Verification1'!AG1423:AG1623)-'Signal Verification1'!AG1623)&lt;Constants!$B$15),2,IF(D1623&gt;0,1,0)),IF(D1623&gt;0,1,0))),IF(D1623&gt;0,1,0))</f>
        <v>0</v>
      </c>
      <c r="D1623">
        <f>IF(C1622=2,ROUND(5*1000/Constants!$B$11,0),IF(D1622&gt;0,D1622-1,0))</f>
        <v>0</v>
      </c>
      <c r="E1623">
        <f>IF(COUNTIF($D$3:D1623,2)&gt;(Constants!$B$16*(1000/150)),2,0)</f>
        <v>0</v>
      </c>
      <c r="F1623">
        <f t="shared" si="25"/>
        <v>0</v>
      </c>
      <c r="G1623">
        <f>IF(ABS('Signal Verification0'!AT1623-'Signal Verification1'!AT1623)&gt;Constants!$B$17,2,IF(H1623&gt;0,1,0))</f>
        <v>0</v>
      </c>
      <c r="H1623">
        <f>IF(G1622=2,ROUND(Constants!$B$18*(1000/150),0),IF(H1622&gt;0,H1622-1,0))</f>
        <v>0</v>
      </c>
    </row>
    <row r="1624" spans="1:8">
      <c r="A1624">
        <v>1621</v>
      </c>
      <c r="B1624">
        <f>IF(SIGN('Signal Verification0'!AQ1624)=SIGN('Signal Verification1'!AQ1624),IF(COUNTIF(B1617:B1623,2)&gt;0,1,0),2)</f>
        <v>0</v>
      </c>
      <c r="C1624">
        <f>IF(AND(ABS('Signal Verification0'!AG1624)&gt;0,ABS('Signal Verification1'!AG1624)&gt;0),IF('Signal Verification0'!AG1624&gt;'Signal Verification1'!AG1624,IF(ABS('Signal Verification0'!AG1623)-ABS('Signal Verification1'!AG1624)&gt;Constants!$B$14,IF(AND(ABS(MAX('Signal Verification0'!AG1424:AG1624)-'Signal Verification0'!AG1624)&lt;Constants!$B$15,ABS(MIN('Signal Verification0'!AG1424:AG1624)-'Signal Verification0'!AG1624)&lt;Constants!$B$15),2,IF(D1624&gt;0,1,0)),IF(D1624&gt;0,1,0)),IF(ABS('Signal Verification1'!AG1623)-ABS('Signal Verification0'!AG1624)&gt;Constants!$B$14,IF(AND(ABS(MAX('Signal Verification1'!AG1424:AG1624)-'Signal Verification1'!AG1624)&lt;Constants!$B$15,ABS(MIN('Signal Verification1'!AG1424:AG1624)-'Signal Verification1'!AG1624)&lt;Constants!$B$15),2,IF(D1624&gt;0,1,0)),IF(D1624&gt;0,1,0))),IF(D1624&gt;0,1,0))</f>
        <v>0</v>
      </c>
      <c r="D1624">
        <f>IF(C1623=2,ROUND(5*1000/Constants!$B$11,0),IF(D1623&gt;0,D1623-1,0))</f>
        <v>0</v>
      </c>
      <c r="E1624">
        <f>IF(COUNTIF($D$3:D1624,2)&gt;(Constants!$B$16*(1000/150)),2,0)</f>
        <v>0</v>
      </c>
      <c r="F1624">
        <f t="shared" si="25"/>
        <v>0</v>
      </c>
      <c r="G1624">
        <f>IF(ABS('Signal Verification0'!AT1624-'Signal Verification1'!AT1624)&gt;Constants!$B$17,2,IF(H1624&gt;0,1,0))</f>
        <v>0</v>
      </c>
      <c r="H1624">
        <f>IF(G1623=2,ROUND(Constants!$B$18*(1000/150),0),IF(H1623&gt;0,H1623-1,0))</f>
        <v>0</v>
      </c>
    </row>
    <row r="1625" spans="1:8">
      <c r="A1625">
        <v>1622</v>
      </c>
      <c r="B1625">
        <f>IF(SIGN('Signal Verification0'!AQ1625)=SIGN('Signal Verification1'!AQ1625),IF(COUNTIF(B1618:B1624,2)&gt;0,1,0),2)</f>
        <v>0</v>
      </c>
      <c r="C1625">
        <f>IF(AND(ABS('Signal Verification0'!AG1625)&gt;0,ABS('Signal Verification1'!AG1625)&gt;0),IF('Signal Verification0'!AG1625&gt;'Signal Verification1'!AG1625,IF(ABS('Signal Verification0'!AG1624)-ABS('Signal Verification1'!AG1625)&gt;Constants!$B$14,IF(AND(ABS(MAX('Signal Verification0'!AG1425:AG1625)-'Signal Verification0'!AG1625)&lt;Constants!$B$15,ABS(MIN('Signal Verification0'!AG1425:AG1625)-'Signal Verification0'!AG1625)&lt;Constants!$B$15),2,IF(D1625&gt;0,1,0)),IF(D1625&gt;0,1,0)),IF(ABS('Signal Verification1'!AG1624)-ABS('Signal Verification0'!AG1625)&gt;Constants!$B$14,IF(AND(ABS(MAX('Signal Verification1'!AG1425:AG1625)-'Signal Verification1'!AG1625)&lt;Constants!$B$15,ABS(MIN('Signal Verification1'!AG1425:AG1625)-'Signal Verification1'!AG1625)&lt;Constants!$B$15),2,IF(D1625&gt;0,1,0)),IF(D1625&gt;0,1,0))),IF(D1625&gt;0,1,0))</f>
        <v>0</v>
      </c>
      <c r="D1625">
        <f>IF(C1624=2,ROUND(5*1000/Constants!$B$11,0),IF(D1624&gt;0,D1624-1,0))</f>
        <v>0</v>
      </c>
      <c r="E1625">
        <f>IF(COUNTIF($D$3:D1625,2)&gt;(Constants!$B$16*(1000/150)),2,0)</f>
        <v>0</v>
      </c>
      <c r="F1625">
        <f t="shared" si="25"/>
        <v>0</v>
      </c>
      <c r="G1625">
        <f>IF(ABS('Signal Verification0'!AT1625-'Signal Verification1'!AT1625)&gt;Constants!$B$17,2,IF(H1625&gt;0,1,0))</f>
        <v>0</v>
      </c>
      <c r="H1625">
        <f>IF(G1624=2,ROUND(Constants!$B$18*(1000/150),0),IF(H1624&gt;0,H1624-1,0))</f>
        <v>0</v>
      </c>
    </row>
    <row r="1626" spans="1:8">
      <c r="A1626">
        <v>1623</v>
      </c>
      <c r="B1626">
        <f>IF(SIGN('Signal Verification0'!AQ1626)=SIGN('Signal Verification1'!AQ1626),IF(COUNTIF(B1619:B1625,2)&gt;0,1,0),2)</f>
        <v>0</v>
      </c>
      <c r="C1626">
        <f>IF(AND(ABS('Signal Verification0'!AG1626)&gt;0,ABS('Signal Verification1'!AG1626)&gt;0),IF('Signal Verification0'!AG1626&gt;'Signal Verification1'!AG1626,IF(ABS('Signal Verification0'!AG1625)-ABS('Signal Verification1'!AG1626)&gt;Constants!$B$14,IF(AND(ABS(MAX('Signal Verification0'!AG1426:AG1626)-'Signal Verification0'!AG1626)&lt;Constants!$B$15,ABS(MIN('Signal Verification0'!AG1426:AG1626)-'Signal Verification0'!AG1626)&lt;Constants!$B$15),2,IF(D1626&gt;0,1,0)),IF(D1626&gt;0,1,0)),IF(ABS('Signal Verification1'!AG1625)-ABS('Signal Verification0'!AG1626)&gt;Constants!$B$14,IF(AND(ABS(MAX('Signal Verification1'!AG1426:AG1626)-'Signal Verification1'!AG1626)&lt;Constants!$B$15,ABS(MIN('Signal Verification1'!AG1426:AG1626)-'Signal Verification1'!AG1626)&lt;Constants!$B$15),2,IF(D1626&gt;0,1,0)),IF(D1626&gt;0,1,0))),IF(D1626&gt;0,1,0))</f>
        <v>0</v>
      </c>
      <c r="D1626">
        <f>IF(C1625=2,ROUND(5*1000/Constants!$B$11,0),IF(D1625&gt;0,D1625-1,0))</f>
        <v>0</v>
      </c>
      <c r="E1626">
        <f>IF(COUNTIF($D$3:D1626,2)&gt;(Constants!$B$16*(1000/150)),2,0)</f>
        <v>0</v>
      </c>
      <c r="F1626">
        <f t="shared" si="25"/>
        <v>0</v>
      </c>
      <c r="G1626">
        <f>IF(ABS('Signal Verification0'!AT1626-'Signal Verification1'!AT1626)&gt;Constants!$B$17,2,IF(H1626&gt;0,1,0))</f>
        <v>0</v>
      </c>
      <c r="H1626">
        <f>IF(G1625=2,ROUND(Constants!$B$18*(1000/150),0),IF(H1625&gt;0,H1625-1,0))</f>
        <v>0</v>
      </c>
    </row>
    <row r="1627" spans="1:8">
      <c r="A1627">
        <v>1624</v>
      </c>
      <c r="B1627">
        <f>IF(SIGN('Signal Verification0'!AQ1627)=SIGN('Signal Verification1'!AQ1627),IF(COUNTIF(B1620:B1626,2)&gt;0,1,0),2)</f>
        <v>0</v>
      </c>
      <c r="C1627">
        <f>IF(AND(ABS('Signal Verification0'!AG1627)&gt;0,ABS('Signal Verification1'!AG1627)&gt;0),IF('Signal Verification0'!AG1627&gt;'Signal Verification1'!AG1627,IF(ABS('Signal Verification0'!AG1626)-ABS('Signal Verification1'!AG1627)&gt;Constants!$B$14,IF(AND(ABS(MAX('Signal Verification0'!AG1427:AG1627)-'Signal Verification0'!AG1627)&lt;Constants!$B$15,ABS(MIN('Signal Verification0'!AG1427:AG1627)-'Signal Verification0'!AG1627)&lt;Constants!$B$15),2,IF(D1627&gt;0,1,0)),IF(D1627&gt;0,1,0)),IF(ABS('Signal Verification1'!AG1626)-ABS('Signal Verification0'!AG1627)&gt;Constants!$B$14,IF(AND(ABS(MAX('Signal Verification1'!AG1427:AG1627)-'Signal Verification1'!AG1627)&lt;Constants!$B$15,ABS(MIN('Signal Verification1'!AG1427:AG1627)-'Signal Verification1'!AG1627)&lt;Constants!$B$15),2,IF(D1627&gt;0,1,0)),IF(D1627&gt;0,1,0))),IF(D1627&gt;0,1,0))</f>
        <v>0</v>
      </c>
      <c r="D1627">
        <f>IF(C1626=2,ROUND(5*1000/Constants!$B$11,0),IF(D1626&gt;0,D1626-1,0))</f>
        <v>0</v>
      </c>
      <c r="E1627">
        <f>IF(COUNTIF($D$3:D1627,2)&gt;(Constants!$B$16*(1000/150)),2,0)</f>
        <v>0</v>
      </c>
      <c r="F1627">
        <f t="shared" si="25"/>
        <v>0</v>
      </c>
      <c r="G1627">
        <f>IF(ABS('Signal Verification0'!AT1627-'Signal Verification1'!AT1627)&gt;Constants!$B$17,2,IF(H1627&gt;0,1,0))</f>
        <v>0</v>
      </c>
      <c r="H1627">
        <f>IF(G1626=2,ROUND(Constants!$B$18*(1000/150),0),IF(H1626&gt;0,H1626-1,0))</f>
        <v>0</v>
      </c>
    </row>
    <row r="1628" spans="1:8">
      <c r="A1628">
        <v>1625</v>
      </c>
      <c r="B1628">
        <f>IF(SIGN('Signal Verification0'!AQ1628)=SIGN('Signal Verification1'!AQ1628),IF(COUNTIF(B1621:B1627,2)&gt;0,1,0),2)</f>
        <v>0</v>
      </c>
      <c r="C1628">
        <f>IF(AND(ABS('Signal Verification0'!AG1628)&gt;0,ABS('Signal Verification1'!AG1628)&gt;0),IF('Signal Verification0'!AG1628&gt;'Signal Verification1'!AG1628,IF(ABS('Signal Verification0'!AG1627)-ABS('Signal Verification1'!AG1628)&gt;Constants!$B$14,IF(AND(ABS(MAX('Signal Verification0'!AG1428:AG1628)-'Signal Verification0'!AG1628)&lt;Constants!$B$15,ABS(MIN('Signal Verification0'!AG1428:AG1628)-'Signal Verification0'!AG1628)&lt;Constants!$B$15),2,IF(D1628&gt;0,1,0)),IF(D1628&gt;0,1,0)),IF(ABS('Signal Verification1'!AG1627)-ABS('Signal Verification0'!AG1628)&gt;Constants!$B$14,IF(AND(ABS(MAX('Signal Verification1'!AG1428:AG1628)-'Signal Verification1'!AG1628)&lt;Constants!$B$15,ABS(MIN('Signal Verification1'!AG1428:AG1628)-'Signal Verification1'!AG1628)&lt;Constants!$B$15),2,IF(D1628&gt;0,1,0)),IF(D1628&gt;0,1,0))),IF(D1628&gt;0,1,0))</f>
        <v>0</v>
      </c>
      <c r="D1628">
        <f>IF(C1627=2,ROUND(5*1000/Constants!$B$11,0),IF(D1627&gt;0,D1627-1,0))</f>
        <v>0</v>
      </c>
      <c r="E1628">
        <f>IF(COUNTIF($D$3:D1628,2)&gt;(Constants!$B$16*(1000/150)),2,0)</f>
        <v>0</v>
      </c>
      <c r="F1628">
        <f t="shared" si="25"/>
        <v>0</v>
      </c>
      <c r="G1628">
        <f>IF(ABS('Signal Verification0'!AT1628-'Signal Verification1'!AT1628)&gt;Constants!$B$17,2,IF(H1628&gt;0,1,0))</f>
        <v>0</v>
      </c>
      <c r="H1628">
        <f>IF(G1627=2,ROUND(Constants!$B$18*(1000/150),0),IF(H1627&gt;0,H1627-1,0))</f>
        <v>0</v>
      </c>
    </row>
    <row r="1629" spans="1:8">
      <c r="A1629">
        <v>1626</v>
      </c>
      <c r="B1629">
        <f>IF(SIGN('Signal Verification0'!AQ1629)=SIGN('Signal Verification1'!AQ1629),IF(COUNTIF(B1622:B1628,2)&gt;0,1,0),2)</f>
        <v>0</v>
      </c>
      <c r="C1629">
        <f>IF(AND(ABS('Signal Verification0'!AG1629)&gt;0,ABS('Signal Verification1'!AG1629)&gt;0),IF('Signal Verification0'!AG1629&gt;'Signal Verification1'!AG1629,IF(ABS('Signal Verification0'!AG1628)-ABS('Signal Verification1'!AG1629)&gt;Constants!$B$14,IF(AND(ABS(MAX('Signal Verification0'!AG1429:AG1629)-'Signal Verification0'!AG1629)&lt;Constants!$B$15,ABS(MIN('Signal Verification0'!AG1429:AG1629)-'Signal Verification0'!AG1629)&lt;Constants!$B$15),2,IF(D1629&gt;0,1,0)),IF(D1629&gt;0,1,0)),IF(ABS('Signal Verification1'!AG1628)-ABS('Signal Verification0'!AG1629)&gt;Constants!$B$14,IF(AND(ABS(MAX('Signal Verification1'!AG1429:AG1629)-'Signal Verification1'!AG1629)&lt;Constants!$B$15,ABS(MIN('Signal Verification1'!AG1429:AG1629)-'Signal Verification1'!AG1629)&lt;Constants!$B$15),2,IF(D1629&gt;0,1,0)),IF(D1629&gt;0,1,0))),IF(D1629&gt;0,1,0))</f>
        <v>0</v>
      </c>
      <c r="D1629">
        <f>IF(C1628=2,ROUND(5*1000/Constants!$B$11,0),IF(D1628&gt;0,D1628-1,0))</f>
        <v>0</v>
      </c>
      <c r="E1629">
        <f>IF(COUNTIF($D$3:D1629,2)&gt;(Constants!$B$16*(1000/150)),2,0)</f>
        <v>0</v>
      </c>
      <c r="F1629">
        <f t="shared" si="25"/>
        <v>0</v>
      </c>
      <c r="G1629">
        <f>IF(ABS('Signal Verification0'!AT1629-'Signal Verification1'!AT1629)&gt;Constants!$B$17,2,IF(H1629&gt;0,1,0))</f>
        <v>0</v>
      </c>
      <c r="H1629">
        <f>IF(G1628=2,ROUND(Constants!$B$18*(1000/150),0),IF(H1628&gt;0,H1628-1,0))</f>
        <v>0</v>
      </c>
    </row>
    <row r="1630" spans="1:8">
      <c r="A1630">
        <v>1627</v>
      </c>
      <c r="B1630">
        <f>IF(SIGN('Signal Verification0'!AQ1630)=SIGN('Signal Verification1'!AQ1630),IF(COUNTIF(B1623:B1629,2)&gt;0,1,0),2)</f>
        <v>0</v>
      </c>
      <c r="C1630">
        <f>IF(AND(ABS('Signal Verification0'!AG1630)&gt;0,ABS('Signal Verification1'!AG1630)&gt;0),IF('Signal Verification0'!AG1630&gt;'Signal Verification1'!AG1630,IF(ABS('Signal Verification0'!AG1629)-ABS('Signal Verification1'!AG1630)&gt;Constants!$B$14,IF(AND(ABS(MAX('Signal Verification0'!AG1430:AG1630)-'Signal Verification0'!AG1630)&lt;Constants!$B$15,ABS(MIN('Signal Verification0'!AG1430:AG1630)-'Signal Verification0'!AG1630)&lt;Constants!$B$15),2,IF(D1630&gt;0,1,0)),IF(D1630&gt;0,1,0)),IF(ABS('Signal Verification1'!AG1629)-ABS('Signal Verification0'!AG1630)&gt;Constants!$B$14,IF(AND(ABS(MAX('Signal Verification1'!AG1430:AG1630)-'Signal Verification1'!AG1630)&lt;Constants!$B$15,ABS(MIN('Signal Verification1'!AG1430:AG1630)-'Signal Verification1'!AG1630)&lt;Constants!$B$15),2,IF(D1630&gt;0,1,0)),IF(D1630&gt;0,1,0))),IF(D1630&gt;0,1,0))</f>
        <v>0</v>
      </c>
      <c r="D1630">
        <f>IF(C1629=2,ROUND(5*1000/Constants!$B$11,0),IF(D1629&gt;0,D1629-1,0))</f>
        <v>0</v>
      </c>
      <c r="E1630">
        <f>IF(COUNTIF($D$3:D1630,2)&gt;(Constants!$B$16*(1000/150)),2,0)</f>
        <v>0</v>
      </c>
      <c r="F1630">
        <f t="shared" si="25"/>
        <v>0</v>
      </c>
      <c r="G1630">
        <f>IF(ABS('Signal Verification0'!AT1630-'Signal Verification1'!AT1630)&gt;Constants!$B$17,2,IF(H1630&gt;0,1,0))</f>
        <v>0</v>
      </c>
      <c r="H1630">
        <f>IF(G1629=2,ROUND(Constants!$B$18*(1000/150),0),IF(H1629&gt;0,H1629-1,0))</f>
        <v>0</v>
      </c>
    </row>
    <row r="1631" spans="1:8">
      <c r="A1631">
        <v>1628</v>
      </c>
      <c r="B1631">
        <f>IF(SIGN('Signal Verification0'!AQ1631)=SIGN('Signal Verification1'!AQ1631),IF(COUNTIF(B1624:B1630,2)&gt;0,1,0),2)</f>
        <v>0</v>
      </c>
      <c r="C1631">
        <f>IF(AND(ABS('Signal Verification0'!AG1631)&gt;0,ABS('Signal Verification1'!AG1631)&gt;0),IF('Signal Verification0'!AG1631&gt;'Signal Verification1'!AG1631,IF(ABS('Signal Verification0'!AG1630)-ABS('Signal Verification1'!AG1631)&gt;Constants!$B$14,IF(AND(ABS(MAX('Signal Verification0'!AG1431:AG1631)-'Signal Verification0'!AG1631)&lt;Constants!$B$15,ABS(MIN('Signal Verification0'!AG1431:AG1631)-'Signal Verification0'!AG1631)&lt;Constants!$B$15),2,IF(D1631&gt;0,1,0)),IF(D1631&gt;0,1,0)),IF(ABS('Signal Verification1'!AG1630)-ABS('Signal Verification0'!AG1631)&gt;Constants!$B$14,IF(AND(ABS(MAX('Signal Verification1'!AG1431:AG1631)-'Signal Verification1'!AG1631)&lt;Constants!$B$15,ABS(MIN('Signal Verification1'!AG1431:AG1631)-'Signal Verification1'!AG1631)&lt;Constants!$B$15),2,IF(D1631&gt;0,1,0)),IF(D1631&gt;0,1,0))),IF(D1631&gt;0,1,0))</f>
        <v>0</v>
      </c>
      <c r="D1631">
        <f>IF(C1630=2,ROUND(5*1000/Constants!$B$11,0),IF(D1630&gt;0,D1630-1,0))</f>
        <v>0</v>
      </c>
      <c r="E1631">
        <f>IF(COUNTIF($D$3:D1631,2)&gt;(Constants!$B$16*(1000/150)),2,0)</f>
        <v>0</v>
      </c>
      <c r="F1631">
        <f t="shared" si="25"/>
        <v>0</v>
      </c>
      <c r="G1631">
        <f>IF(ABS('Signal Verification0'!AT1631-'Signal Verification1'!AT1631)&gt;Constants!$B$17,2,IF(H1631&gt;0,1,0))</f>
        <v>0</v>
      </c>
      <c r="H1631">
        <f>IF(G1630=2,ROUND(Constants!$B$18*(1000/150),0),IF(H1630&gt;0,H1630-1,0))</f>
        <v>0</v>
      </c>
    </row>
    <row r="1632" spans="1:8">
      <c r="A1632">
        <v>1629</v>
      </c>
      <c r="B1632">
        <f>IF(SIGN('Signal Verification0'!AQ1632)=SIGN('Signal Verification1'!AQ1632),IF(COUNTIF(B1625:B1631,2)&gt;0,1,0),2)</f>
        <v>0</v>
      </c>
      <c r="C1632">
        <f>IF(AND(ABS('Signal Verification0'!AG1632)&gt;0,ABS('Signal Verification1'!AG1632)&gt;0),IF('Signal Verification0'!AG1632&gt;'Signal Verification1'!AG1632,IF(ABS('Signal Verification0'!AG1631)-ABS('Signal Verification1'!AG1632)&gt;Constants!$B$14,IF(AND(ABS(MAX('Signal Verification0'!AG1432:AG1632)-'Signal Verification0'!AG1632)&lt;Constants!$B$15,ABS(MIN('Signal Verification0'!AG1432:AG1632)-'Signal Verification0'!AG1632)&lt;Constants!$B$15),2,IF(D1632&gt;0,1,0)),IF(D1632&gt;0,1,0)),IF(ABS('Signal Verification1'!AG1631)-ABS('Signal Verification0'!AG1632)&gt;Constants!$B$14,IF(AND(ABS(MAX('Signal Verification1'!AG1432:AG1632)-'Signal Verification1'!AG1632)&lt;Constants!$B$15,ABS(MIN('Signal Verification1'!AG1432:AG1632)-'Signal Verification1'!AG1632)&lt;Constants!$B$15),2,IF(D1632&gt;0,1,0)),IF(D1632&gt;0,1,0))),IF(D1632&gt;0,1,0))</f>
        <v>0</v>
      </c>
      <c r="D1632">
        <f>IF(C1631=2,ROUND(5*1000/Constants!$B$11,0),IF(D1631&gt;0,D1631-1,0))</f>
        <v>0</v>
      </c>
      <c r="E1632">
        <f>IF(COUNTIF($D$3:D1632,2)&gt;(Constants!$B$16*(1000/150)),2,0)</f>
        <v>0</v>
      </c>
      <c r="F1632">
        <f t="shared" si="25"/>
        <v>0</v>
      </c>
      <c r="G1632">
        <f>IF(ABS('Signal Verification0'!AT1632-'Signal Verification1'!AT1632)&gt;Constants!$B$17,2,IF(H1632&gt;0,1,0))</f>
        <v>0</v>
      </c>
      <c r="H1632">
        <f>IF(G1631=2,ROUND(Constants!$B$18*(1000/150),0),IF(H1631&gt;0,H1631-1,0))</f>
        <v>0</v>
      </c>
    </row>
    <row r="1633" spans="1:8">
      <c r="A1633">
        <v>1630</v>
      </c>
      <c r="B1633">
        <f>IF(SIGN('Signal Verification0'!AQ1633)=SIGN('Signal Verification1'!AQ1633),IF(COUNTIF(B1626:B1632,2)&gt;0,1,0),2)</f>
        <v>0</v>
      </c>
      <c r="C1633">
        <f>IF(AND(ABS('Signal Verification0'!AG1633)&gt;0,ABS('Signal Verification1'!AG1633)&gt;0),IF('Signal Verification0'!AG1633&gt;'Signal Verification1'!AG1633,IF(ABS('Signal Verification0'!AG1632)-ABS('Signal Verification1'!AG1633)&gt;Constants!$B$14,IF(AND(ABS(MAX('Signal Verification0'!AG1433:AG1633)-'Signal Verification0'!AG1633)&lt;Constants!$B$15,ABS(MIN('Signal Verification0'!AG1433:AG1633)-'Signal Verification0'!AG1633)&lt;Constants!$B$15),2,IF(D1633&gt;0,1,0)),IF(D1633&gt;0,1,0)),IF(ABS('Signal Verification1'!AG1632)-ABS('Signal Verification0'!AG1633)&gt;Constants!$B$14,IF(AND(ABS(MAX('Signal Verification1'!AG1433:AG1633)-'Signal Verification1'!AG1633)&lt;Constants!$B$15,ABS(MIN('Signal Verification1'!AG1433:AG1633)-'Signal Verification1'!AG1633)&lt;Constants!$B$15),2,IF(D1633&gt;0,1,0)),IF(D1633&gt;0,1,0))),IF(D1633&gt;0,1,0))</f>
        <v>0</v>
      </c>
      <c r="D1633">
        <f>IF(C1632=2,ROUND(5*1000/Constants!$B$11,0),IF(D1632&gt;0,D1632-1,0))</f>
        <v>0</v>
      </c>
      <c r="E1633">
        <f>IF(COUNTIF($D$3:D1633,2)&gt;(Constants!$B$16*(1000/150)),2,0)</f>
        <v>0</v>
      </c>
      <c r="F1633">
        <f t="shared" si="25"/>
        <v>0</v>
      </c>
      <c r="G1633">
        <f>IF(ABS('Signal Verification0'!AT1633-'Signal Verification1'!AT1633)&gt;Constants!$B$17,2,IF(H1633&gt;0,1,0))</f>
        <v>0</v>
      </c>
      <c r="H1633">
        <f>IF(G1632=2,ROUND(Constants!$B$18*(1000/150),0),IF(H1632&gt;0,H1632-1,0))</f>
        <v>0</v>
      </c>
    </row>
    <row r="1634" spans="1:8">
      <c r="A1634">
        <v>1631</v>
      </c>
      <c r="B1634">
        <f>IF(SIGN('Signal Verification0'!AQ1634)=SIGN('Signal Verification1'!AQ1634),IF(COUNTIF(B1627:B1633,2)&gt;0,1,0),2)</f>
        <v>0</v>
      </c>
      <c r="C1634">
        <f>IF(AND(ABS('Signal Verification0'!AG1634)&gt;0,ABS('Signal Verification1'!AG1634)&gt;0),IF('Signal Verification0'!AG1634&gt;'Signal Verification1'!AG1634,IF(ABS('Signal Verification0'!AG1633)-ABS('Signal Verification1'!AG1634)&gt;Constants!$B$14,IF(AND(ABS(MAX('Signal Verification0'!AG1434:AG1634)-'Signal Verification0'!AG1634)&lt;Constants!$B$15,ABS(MIN('Signal Verification0'!AG1434:AG1634)-'Signal Verification0'!AG1634)&lt;Constants!$B$15),2,IF(D1634&gt;0,1,0)),IF(D1634&gt;0,1,0)),IF(ABS('Signal Verification1'!AG1633)-ABS('Signal Verification0'!AG1634)&gt;Constants!$B$14,IF(AND(ABS(MAX('Signal Verification1'!AG1434:AG1634)-'Signal Verification1'!AG1634)&lt;Constants!$B$15,ABS(MIN('Signal Verification1'!AG1434:AG1634)-'Signal Verification1'!AG1634)&lt;Constants!$B$15),2,IF(D1634&gt;0,1,0)),IF(D1634&gt;0,1,0))),IF(D1634&gt;0,1,0))</f>
        <v>0</v>
      </c>
      <c r="D1634">
        <f>IF(C1633=2,ROUND(5*1000/Constants!$B$11,0),IF(D1633&gt;0,D1633-1,0))</f>
        <v>0</v>
      </c>
      <c r="E1634">
        <f>IF(COUNTIF($D$3:D1634,2)&gt;(Constants!$B$16*(1000/150)),2,0)</f>
        <v>0</v>
      </c>
      <c r="F1634">
        <f t="shared" si="25"/>
        <v>0</v>
      </c>
      <c r="G1634">
        <f>IF(ABS('Signal Verification0'!AT1634-'Signal Verification1'!AT1634)&gt;Constants!$B$17,2,IF(H1634&gt;0,1,0))</f>
        <v>0</v>
      </c>
      <c r="H1634">
        <f>IF(G1633=2,ROUND(Constants!$B$18*(1000/150),0),IF(H1633&gt;0,H1633-1,0))</f>
        <v>0</v>
      </c>
    </row>
    <row r="1635" spans="1:8">
      <c r="A1635">
        <v>1632</v>
      </c>
      <c r="B1635">
        <f>IF(SIGN('Signal Verification0'!AQ1635)=SIGN('Signal Verification1'!AQ1635),IF(COUNTIF(B1628:B1634,2)&gt;0,1,0),2)</f>
        <v>0</v>
      </c>
      <c r="C1635">
        <f>IF(AND(ABS('Signal Verification0'!AG1635)&gt;0,ABS('Signal Verification1'!AG1635)&gt;0),IF('Signal Verification0'!AG1635&gt;'Signal Verification1'!AG1635,IF(ABS('Signal Verification0'!AG1634)-ABS('Signal Verification1'!AG1635)&gt;Constants!$B$14,IF(AND(ABS(MAX('Signal Verification0'!AG1435:AG1635)-'Signal Verification0'!AG1635)&lt;Constants!$B$15,ABS(MIN('Signal Verification0'!AG1435:AG1635)-'Signal Verification0'!AG1635)&lt;Constants!$B$15),2,IF(D1635&gt;0,1,0)),IF(D1635&gt;0,1,0)),IF(ABS('Signal Verification1'!AG1634)-ABS('Signal Verification0'!AG1635)&gt;Constants!$B$14,IF(AND(ABS(MAX('Signal Verification1'!AG1435:AG1635)-'Signal Verification1'!AG1635)&lt;Constants!$B$15,ABS(MIN('Signal Verification1'!AG1435:AG1635)-'Signal Verification1'!AG1635)&lt;Constants!$B$15),2,IF(D1635&gt;0,1,0)),IF(D1635&gt;0,1,0))),IF(D1635&gt;0,1,0))</f>
        <v>0</v>
      </c>
      <c r="D1635">
        <f>IF(C1634=2,ROUND(5*1000/Constants!$B$11,0),IF(D1634&gt;0,D1634-1,0))</f>
        <v>0</v>
      </c>
      <c r="E1635">
        <f>IF(COUNTIF($D$3:D1635,2)&gt;(Constants!$B$16*(1000/150)),2,0)</f>
        <v>0</v>
      </c>
      <c r="F1635">
        <f t="shared" si="25"/>
        <v>0</v>
      </c>
      <c r="G1635">
        <f>IF(ABS('Signal Verification0'!AT1635-'Signal Verification1'!AT1635)&gt;Constants!$B$17,2,IF(H1635&gt;0,1,0))</f>
        <v>0</v>
      </c>
      <c r="H1635">
        <f>IF(G1634=2,ROUND(Constants!$B$18*(1000/150),0),IF(H1634&gt;0,H1634-1,0))</f>
        <v>0</v>
      </c>
    </row>
    <row r="1636" spans="1:8">
      <c r="A1636">
        <v>1633</v>
      </c>
      <c r="B1636">
        <f>IF(SIGN('Signal Verification0'!AQ1636)=SIGN('Signal Verification1'!AQ1636),IF(COUNTIF(B1629:B1635,2)&gt;0,1,0),2)</f>
        <v>0</v>
      </c>
      <c r="C1636">
        <f>IF(AND(ABS('Signal Verification0'!AG1636)&gt;0,ABS('Signal Verification1'!AG1636)&gt;0),IF('Signal Verification0'!AG1636&gt;'Signal Verification1'!AG1636,IF(ABS('Signal Verification0'!AG1635)-ABS('Signal Verification1'!AG1636)&gt;Constants!$B$14,IF(AND(ABS(MAX('Signal Verification0'!AG1436:AG1636)-'Signal Verification0'!AG1636)&lt;Constants!$B$15,ABS(MIN('Signal Verification0'!AG1436:AG1636)-'Signal Verification0'!AG1636)&lt;Constants!$B$15),2,IF(D1636&gt;0,1,0)),IF(D1636&gt;0,1,0)),IF(ABS('Signal Verification1'!AG1635)-ABS('Signal Verification0'!AG1636)&gt;Constants!$B$14,IF(AND(ABS(MAX('Signal Verification1'!AG1436:AG1636)-'Signal Verification1'!AG1636)&lt;Constants!$B$15,ABS(MIN('Signal Verification1'!AG1436:AG1636)-'Signal Verification1'!AG1636)&lt;Constants!$B$15),2,IF(D1636&gt;0,1,0)),IF(D1636&gt;0,1,0))),IF(D1636&gt;0,1,0))</f>
        <v>0</v>
      </c>
      <c r="D1636">
        <f>IF(C1635=2,ROUND(5*1000/Constants!$B$11,0),IF(D1635&gt;0,D1635-1,0))</f>
        <v>0</v>
      </c>
      <c r="E1636">
        <f>IF(COUNTIF($D$3:D1636,2)&gt;(Constants!$B$16*(1000/150)),2,0)</f>
        <v>0</v>
      </c>
      <c r="F1636">
        <f t="shared" si="25"/>
        <v>0</v>
      </c>
      <c r="G1636">
        <f>IF(ABS('Signal Verification0'!AT1636-'Signal Verification1'!AT1636)&gt;Constants!$B$17,2,IF(H1636&gt;0,1,0))</f>
        <v>0</v>
      </c>
      <c r="H1636">
        <f>IF(G1635=2,ROUND(Constants!$B$18*(1000/150),0),IF(H1635&gt;0,H1635-1,0))</f>
        <v>0</v>
      </c>
    </row>
    <row r="1637" spans="1:8">
      <c r="A1637">
        <v>1634</v>
      </c>
      <c r="B1637">
        <f>IF(SIGN('Signal Verification0'!AQ1637)=SIGN('Signal Verification1'!AQ1637),IF(COUNTIF(B1630:B1636,2)&gt;0,1,0),2)</f>
        <v>0</v>
      </c>
      <c r="C1637">
        <f>IF(AND(ABS('Signal Verification0'!AG1637)&gt;0,ABS('Signal Verification1'!AG1637)&gt;0),IF('Signal Verification0'!AG1637&gt;'Signal Verification1'!AG1637,IF(ABS('Signal Verification0'!AG1636)-ABS('Signal Verification1'!AG1637)&gt;Constants!$B$14,IF(AND(ABS(MAX('Signal Verification0'!AG1437:AG1637)-'Signal Verification0'!AG1637)&lt;Constants!$B$15,ABS(MIN('Signal Verification0'!AG1437:AG1637)-'Signal Verification0'!AG1637)&lt;Constants!$B$15),2,IF(D1637&gt;0,1,0)),IF(D1637&gt;0,1,0)),IF(ABS('Signal Verification1'!AG1636)-ABS('Signal Verification0'!AG1637)&gt;Constants!$B$14,IF(AND(ABS(MAX('Signal Verification1'!AG1437:AG1637)-'Signal Verification1'!AG1637)&lt;Constants!$B$15,ABS(MIN('Signal Verification1'!AG1437:AG1637)-'Signal Verification1'!AG1637)&lt;Constants!$B$15),2,IF(D1637&gt;0,1,0)),IF(D1637&gt;0,1,0))),IF(D1637&gt;0,1,0))</f>
        <v>0</v>
      </c>
      <c r="D1637">
        <f>IF(C1636=2,ROUND(5*1000/Constants!$B$11,0),IF(D1636&gt;0,D1636-1,0))</f>
        <v>0</v>
      </c>
      <c r="E1637">
        <f>IF(COUNTIF($D$3:D1637,2)&gt;(Constants!$B$16*(1000/150)),2,0)</f>
        <v>0</v>
      </c>
      <c r="F1637">
        <f t="shared" si="25"/>
        <v>0</v>
      </c>
      <c r="G1637">
        <f>IF(ABS('Signal Verification0'!AT1637-'Signal Verification1'!AT1637)&gt;Constants!$B$17,2,IF(H1637&gt;0,1,0))</f>
        <v>0</v>
      </c>
      <c r="H1637">
        <f>IF(G1636=2,ROUND(Constants!$B$18*(1000/150),0),IF(H1636&gt;0,H1636-1,0))</f>
        <v>0</v>
      </c>
    </row>
    <row r="1638" spans="1:8">
      <c r="A1638">
        <v>1635</v>
      </c>
      <c r="B1638">
        <f>IF(SIGN('Signal Verification0'!AQ1638)=SIGN('Signal Verification1'!AQ1638),IF(COUNTIF(B1631:B1637,2)&gt;0,1,0),2)</f>
        <v>0</v>
      </c>
      <c r="C1638">
        <f>IF(AND(ABS('Signal Verification0'!AG1638)&gt;0,ABS('Signal Verification1'!AG1638)&gt;0),IF('Signal Verification0'!AG1638&gt;'Signal Verification1'!AG1638,IF(ABS('Signal Verification0'!AG1637)-ABS('Signal Verification1'!AG1638)&gt;Constants!$B$14,IF(AND(ABS(MAX('Signal Verification0'!AG1438:AG1638)-'Signal Verification0'!AG1638)&lt;Constants!$B$15,ABS(MIN('Signal Verification0'!AG1438:AG1638)-'Signal Verification0'!AG1638)&lt;Constants!$B$15),2,IF(D1638&gt;0,1,0)),IF(D1638&gt;0,1,0)),IF(ABS('Signal Verification1'!AG1637)-ABS('Signal Verification0'!AG1638)&gt;Constants!$B$14,IF(AND(ABS(MAX('Signal Verification1'!AG1438:AG1638)-'Signal Verification1'!AG1638)&lt;Constants!$B$15,ABS(MIN('Signal Verification1'!AG1438:AG1638)-'Signal Verification1'!AG1638)&lt;Constants!$B$15),2,IF(D1638&gt;0,1,0)),IF(D1638&gt;0,1,0))),IF(D1638&gt;0,1,0))</f>
        <v>0</v>
      </c>
      <c r="D1638">
        <f>IF(C1637=2,ROUND(5*1000/Constants!$B$11,0),IF(D1637&gt;0,D1637-1,0))</f>
        <v>0</v>
      </c>
      <c r="E1638">
        <f>IF(COUNTIF($D$3:D1638,2)&gt;(Constants!$B$16*(1000/150)),2,0)</f>
        <v>0</v>
      </c>
      <c r="F1638">
        <f t="shared" si="25"/>
        <v>0</v>
      </c>
      <c r="G1638">
        <f>IF(ABS('Signal Verification0'!AT1638-'Signal Verification1'!AT1638)&gt;Constants!$B$17,2,IF(H1638&gt;0,1,0))</f>
        <v>0</v>
      </c>
      <c r="H1638">
        <f>IF(G1637=2,ROUND(Constants!$B$18*(1000/150),0),IF(H1637&gt;0,H1637-1,0))</f>
        <v>0</v>
      </c>
    </row>
    <row r="1639" spans="1:8">
      <c r="A1639">
        <v>1636</v>
      </c>
      <c r="B1639">
        <f>IF(SIGN('Signal Verification0'!AQ1639)=SIGN('Signal Verification1'!AQ1639),IF(COUNTIF(B1632:B1638,2)&gt;0,1,0),2)</f>
        <v>0</v>
      </c>
      <c r="C1639">
        <f>IF(AND(ABS('Signal Verification0'!AG1639)&gt;0,ABS('Signal Verification1'!AG1639)&gt;0),IF('Signal Verification0'!AG1639&gt;'Signal Verification1'!AG1639,IF(ABS('Signal Verification0'!AG1638)-ABS('Signal Verification1'!AG1639)&gt;Constants!$B$14,IF(AND(ABS(MAX('Signal Verification0'!AG1439:AG1639)-'Signal Verification0'!AG1639)&lt;Constants!$B$15,ABS(MIN('Signal Verification0'!AG1439:AG1639)-'Signal Verification0'!AG1639)&lt;Constants!$B$15),2,IF(D1639&gt;0,1,0)),IF(D1639&gt;0,1,0)),IF(ABS('Signal Verification1'!AG1638)-ABS('Signal Verification0'!AG1639)&gt;Constants!$B$14,IF(AND(ABS(MAX('Signal Verification1'!AG1439:AG1639)-'Signal Verification1'!AG1639)&lt;Constants!$B$15,ABS(MIN('Signal Verification1'!AG1439:AG1639)-'Signal Verification1'!AG1639)&lt;Constants!$B$15),2,IF(D1639&gt;0,1,0)),IF(D1639&gt;0,1,0))),IF(D1639&gt;0,1,0))</f>
        <v>0</v>
      </c>
      <c r="D1639">
        <f>IF(C1638=2,ROUND(5*1000/Constants!$B$11,0),IF(D1638&gt;0,D1638-1,0))</f>
        <v>0</v>
      </c>
      <c r="E1639">
        <f>IF(COUNTIF($D$3:D1639,2)&gt;(Constants!$B$16*(1000/150)),2,0)</f>
        <v>0</v>
      </c>
      <c r="F1639">
        <f t="shared" si="25"/>
        <v>0</v>
      </c>
      <c r="G1639">
        <f>IF(ABS('Signal Verification0'!AT1639-'Signal Verification1'!AT1639)&gt;Constants!$B$17,2,IF(H1639&gt;0,1,0))</f>
        <v>0</v>
      </c>
      <c r="H1639">
        <f>IF(G1638=2,ROUND(Constants!$B$18*(1000/150),0),IF(H1638&gt;0,H1638-1,0))</f>
        <v>0</v>
      </c>
    </row>
    <row r="1640" spans="1:8">
      <c r="A1640">
        <v>1637</v>
      </c>
      <c r="B1640">
        <f>IF(SIGN('Signal Verification0'!AQ1640)=SIGN('Signal Verification1'!AQ1640),IF(COUNTIF(B1633:B1639,2)&gt;0,1,0),2)</f>
        <v>0</v>
      </c>
      <c r="C1640">
        <f>IF(AND(ABS('Signal Verification0'!AG1640)&gt;0,ABS('Signal Verification1'!AG1640)&gt;0),IF('Signal Verification0'!AG1640&gt;'Signal Verification1'!AG1640,IF(ABS('Signal Verification0'!AG1639)-ABS('Signal Verification1'!AG1640)&gt;Constants!$B$14,IF(AND(ABS(MAX('Signal Verification0'!AG1440:AG1640)-'Signal Verification0'!AG1640)&lt;Constants!$B$15,ABS(MIN('Signal Verification0'!AG1440:AG1640)-'Signal Verification0'!AG1640)&lt;Constants!$B$15),2,IF(D1640&gt;0,1,0)),IF(D1640&gt;0,1,0)),IF(ABS('Signal Verification1'!AG1639)-ABS('Signal Verification0'!AG1640)&gt;Constants!$B$14,IF(AND(ABS(MAX('Signal Verification1'!AG1440:AG1640)-'Signal Verification1'!AG1640)&lt;Constants!$B$15,ABS(MIN('Signal Verification1'!AG1440:AG1640)-'Signal Verification1'!AG1640)&lt;Constants!$B$15),2,IF(D1640&gt;0,1,0)),IF(D1640&gt;0,1,0))),IF(D1640&gt;0,1,0))</f>
        <v>0</v>
      </c>
      <c r="D1640">
        <f>IF(C1639=2,ROUND(5*1000/Constants!$B$11,0),IF(D1639&gt;0,D1639-1,0))</f>
        <v>0</v>
      </c>
      <c r="E1640">
        <f>IF(COUNTIF($D$3:D1640,2)&gt;(Constants!$B$16*(1000/150)),2,0)</f>
        <v>0</v>
      </c>
      <c r="F1640">
        <f t="shared" si="25"/>
        <v>0</v>
      </c>
      <c r="G1640">
        <f>IF(ABS('Signal Verification0'!AT1640-'Signal Verification1'!AT1640)&gt;Constants!$B$17,2,IF(H1640&gt;0,1,0))</f>
        <v>0</v>
      </c>
      <c r="H1640">
        <f>IF(G1639=2,ROUND(Constants!$B$18*(1000/150),0),IF(H1639&gt;0,H1639-1,0))</f>
        <v>0</v>
      </c>
    </row>
    <row r="1641" spans="1:8">
      <c r="A1641">
        <v>1638</v>
      </c>
      <c r="B1641">
        <f>IF(SIGN('Signal Verification0'!AQ1641)=SIGN('Signal Verification1'!AQ1641),IF(COUNTIF(B1634:B1640,2)&gt;0,1,0),2)</f>
        <v>0</v>
      </c>
      <c r="C1641">
        <f>IF(AND(ABS('Signal Verification0'!AG1641)&gt;0,ABS('Signal Verification1'!AG1641)&gt;0),IF('Signal Verification0'!AG1641&gt;'Signal Verification1'!AG1641,IF(ABS('Signal Verification0'!AG1640)-ABS('Signal Verification1'!AG1641)&gt;Constants!$B$14,IF(AND(ABS(MAX('Signal Verification0'!AG1441:AG1641)-'Signal Verification0'!AG1641)&lt;Constants!$B$15,ABS(MIN('Signal Verification0'!AG1441:AG1641)-'Signal Verification0'!AG1641)&lt;Constants!$B$15),2,IF(D1641&gt;0,1,0)),IF(D1641&gt;0,1,0)),IF(ABS('Signal Verification1'!AG1640)-ABS('Signal Verification0'!AG1641)&gt;Constants!$B$14,IF(AND(ABS(MAX('Signal Verification1'!AG1441:AG1641)-'Signal Verification1'!AG1641)&lt;Constants!$B$15,ABS(MIN('Signal Verification1'!AG1441:AG1641)-'Signal Verification1'!AG1641)&lt;Constants!$B$15),2,IF(D1641&gt;0,1,0)),IF(D1641&gt;0,1,0))),IF(D1641&gt;0,1,0))</f>
        <v>0</v>
      </c>
      <c r="D1641">
        <f>IF(C1640=2,ROUND(5*1000/Constants!$B$11,0),IF(D1640&gt;0,D1640-1,0))</f>
        <v>0</v>
      </c>
      <c r="E1641">
        <f>IF(COUNTIF($D$3:D1641,2)&gt;(Constants!$B$16*(1000/150)),2,0)</f>
        <v>0</v>
      </c>
      <c r="F1641">
        <f t="shared" si="25"/>
        <v>0</v>
      </c>
      <c r="G1641">
        <f>IF(ABS('Signal Verification0'!AT1641-'Signal Verification1'!AT1641)&gt;Constants!$B$17,2,IF(H1641&gt;0,1,0))</f>
        <v>0</v>
      </c>
      <c r="H1641">
        <f>IF(G1640=2,ROUND(Constants!$B$18*(1000/150),0),IF(H1640&gt;0,H1640-1,0))</f>
        <v>0</v>
      </c>
    </row>
    <row r="1642" spans="1:8">
      <c r="A1642">
        <v>1639</v>
      </c>
      <c r="B1642">
        <f>IF(SIGN('Signal Verification0'!AQ1642)=SIGN('Signal Verification1'!AQ1642),IF(COUNTIF(B1635:B1641,2)&gt;0,1,0),2)</f>
        <v>0</v>
      </c>
      <c r="C1642">
        <f>IF(AND(ABS('Signal Verification0'!AG1642)&gt;0,ABS('Signal Verification1'!AG1642)&gt;0),IF('Signal Verification0'!AG1642&gt;'Signal Verification1'!AG1642,IF(ABS('Signal Verification0'!AG1641)-ABS('Signal Verification1'!AG1642)&gt;Constants!$B$14,IF(AND(ABS(MAX('Signal Verification0'!AG1442:AG1642)-'Signal Verification0'!AG1642)&lt;Constants!$B$15,ABS(MIN('Signal Verification0'!AG1442:AG1642)-'Signal Verification0'!AG1642)&lt;Constants!$B$15),2,IF(D1642&gt;0,1,0)),IF(D1642&gt;0,1,0)),IF(ABS('Signal Verification1'!AG1641)-ABS('Signal Verification0'!AG1642)&gt;Constants!$B$14,IF(AND(ABS(MAX('Signal Verification1'!AG1442:AG1642)-'Signal Verification1'!AG1642)&lt;Constants!$B$15,ABS(MIN('Signal Verification1'!AG1442:AG1642)-'Signal Verification1'!AG1642)&lt;Constants!$B$15),2,IF(D1642&gt;0,1,0)),IF(D1642&gt;0,1,0))),IF(D1642&gt;0,1,0))</f>
        <v>0</v>
      </c>
      <c r="D1642">
        <f>IF(C1641=2,ROUND(5*1000/Constants!$B$11,0),IF(D1641&gt;0,D1641-1,0))</f>
        <v>0</v>
      </c>
      <c r="E1642">
        <f>IF(COUNTIF($D$3:D1642,2)&gt;(Constants!$B$16*(1000/150)),2,0)</f>
        <v>0</v>
      </c>
      <c r="F1642">
        <f t="shared" si="25"/>
        <v>0</v>
      </c>
      <c r="G1642">
        <f>IF(ABS('Signal Verification0'!AT1642-'Signal Verification1'!AT1642)&gt;Constants!$B$17,2,IF(H1642&gt;0,1,0))</f>
        <v>0</v>
      </c>
      <c r="H1642">
        <f>IF(G1641=2,ROUND(Constants!$B$18*(1000/150),0),IF(H1641&gt;0,H1641-1,0))</f>
        <v>0</v>
      </c>
    </row>
    <row r="1643" spans="1:8">
      <c r="A1643">
        <v>1640</v>
      </c>
      <c r="B1643">
        <f>IF(SIGN('Signal Verification0'!AQ1643)=SIGN('Signal Verification1'!AQ1643),IF(COUNTIF(B1636:B1642,2)&gt;0,1,0),2)</f>
        <v>0</v>
      </c>
      <c r="C1643">
        <f>IF(AND(ABS('Signal Verification0'!AG1643)&gt;0,ABS('Signal Verification1'!AG1643)&gt;0),IF('Signal Verification0'!AG1643&gt;'Signal Verification1'!AG1643,IF(ABS('Signal Verification0'!AG1642)-ABS('Signal Verification1'!AG1643)&gt;Constants!$B$14,IF(AND(ABS(MAX('Signal Verification0'!AG1443:AG1643)-'Signal Verification0'!AG1643)&lt;Constants!$B$15,ABS(MIN('Signal Verification0'!AG1443:AG1643)-'Signal Verification0'!AG1643)&lt;Constants!$B$15),2,IF(D1643&gt;0,1,0)),IF(D1643&gt;0,1,0)),IF(ABS('Signal Verification1'!AG1642)-ABS('Signal Verification0'!AG1643)&gt;Constants!$B$14,IF(AND(ABS(MAX('Signal Verification1'!AG1443:AG1643)-'Signal Verification1'!AG1643)&lt;Constants!$B$15,ABS(MIN('Signal Verification1'!AG1443:AG1643)-'Signal Verification1'!AG1643)&lt;Constants!$B$15),2,IF(D1643&gt;0,1,0)),IF(D1643&gt;0,1,0))),IF(D1643&gt;0,1,0))</f>
        <v>0</v>
      </c>
      <c r="D1643">
        <f>IF(C1642=2,ROUND(5*1000/Constants!$B$11,0),IF(D1642&gt;0,D1642-1,0))</f>
        <v>0</v>
      </c>
      <c r="E1643">
        <f>IF(COUNTIF($D$3:D1643,2)&gt;(Constants!$B$16*(1000/150)),2,0)</f>
        <v>0</v>
      </c>
      <c r="F1643">
        <f t="shared" si="25"/>
        <v>0</v>
      </c>
      <c r="G1643">
        <f>IF(ABS('Signal Verification0'!AT1643-'Signal Verification1'!AT1643)&gt;Constants!$B$17,2,IF(H1643&gt;0,1,0))</f>
        <v>0</v>
      </c>
      <c r="H1643">
        <f>IF(G1642=2,ROUND(Constants!$B$18*(1000/150),0),IF(H1642&gt;0,H1642-1,0))</f>
        <v>0</v>
      </c>
    </row>
    <row r="1644" spans="1:8">
      <c r="A1644">
        <v>1641</v>
      </c>
      <c r="B1644">
        <f>IF(SIGN('Signal Verification0'!AQ1644)=SIGN('Signal Verification1'!AQ1644),IF(COUNTIF(B1637:B1643,2)&gt;0,1,0),2)</f>
        <v>0</v>
      </c>
      <c r="C1644">
        <f>IF(AND(ABS('Signal Verification0'!AG1644)&gt;0,ABS('Signal Verification1'!AG1644)&gt;0),IF('Signal Verification0'!AG1644&gt;'Signal Verification1'!AG1644,IF(ABS('Signal Verification0'!AG1643)-ABS('Signal Verification1'!AG1644)&gt;Constants!$B$14,IF(AND(ABS(MAX('Signal Verification0'!AG1444:AG1644)-'Signal Verification0'!AG1644)&lt;Constants!$B$15,ABS(MIN('Signal Verification0'!AG1444:AG1644)-'Signal Verification0'!AG1644)&lt;Constants!$B$15),2,IF(D1644&gt;0,1,0)),IF(D1644&gt;0,1,0)),IF(ABS('Signal Verification1'!AG1643)-ABS('Signal Verification0'!AG1644)&gt;Constants!$B$14,IF(AND(ABS(MAX('Signal Verification1'!AG1444:AG1644)-'Signal Verification1'!AG1644)&lt;Constants!$B$15,ABS(MIN('Signal Verification1'!AG1444:AG1644)-'Signal Verification1'!AG1644)&lt;Constants!$B$15),2,IF(D1644&gt;0,1,0)),IF(D1644&gt;0,1,0))),IF(D1644&gt;0,1,0))</f>
        <v>0</v>
      </c>
      <c r="D1644">
        <f>IF(C1643=2,ROUND(5*1000/Constants!$B$11,0),IF(D1643&gt;0,D1643-1,0))</f>
        <v>0</v>
      </c>
      <c r="E1644">
        <f>IF(COUNTIF($D$3:D1644,2)&gt;(Constants!$B$16*(1000/150)),2,0)</f>
        <v>0</v>
      </c>
      <c r="F1644">
        <f t="shared" si="25"/>
        <v>0</v>
      </c>
      <c r="G1644">
        <f>IF(ABS('Signal Verification0'!AT1644-'Signal Verification1'!AT1644)&gt;Constants!$B$17,2,IF(H1644&gt;0,1,0))</f>
        <v>0</v>
      </c>
      <c r="H1644">
        <f>IF(G1643=2,ROUND(Constants!$B$18*(1000/150),0),IF(H1643&gt;0,H1643-1,0))</f>
        <v>0</v>
      </c>
    </row>
    <row r="1645" spans="1:8">
      <c r="A1645">
        <v>1642</v>
      </c>
      <c r="B1645">
        <f>IF(SIGN('Signal Verification0'!AQ1645)=SIGN('Signal Verification1'!AQ1645),IF(COUNTIF(B1638:B1644,2)&gt;0,1,0),2)</f>
        <v>0</v>
      </c>
      <c r="C1645">
        <f>IF(AND(ABS('Signal Verification0'!AG1645)&gt;0,ABS('Signal Verification1'!AG1645)&gt;0),IF('Signal Verification0'!AG1645&gt;'Signal Verification1'!AG1645,IF(ABS('Signal Verification0'!AG1644)-ABS('Signal Verification1'!AG1645)&gt;Constants!$B$14,IF(AND(ABS(MAX('Signal Verification0'!AG1445:AG1645)-'Signal Verification0'!AG1645)&lt;Constants!$B$15,ABS(MIN('Signal Verification0'!AG1445:AG1645)-'Signal Verification0'!AG1645)&lt;Constants!$B$15),2,IF(D1645&gt;0,1,0)),IF(D1645&gt;0,1,0)),IF(ABS('Signal Verification1'!AG1644)-ABS('Signal Verification0'!AG1645)&gt;Constants!$B$14,IF(AND(ABS(MAX('Signal Verification1'!AG1445:AG1645)-'Signal Verification1'!AG1645)&lt;Constants!$B$15,ABS(MIN('Signal Verification1'!AG1445:AG1645)-'Signal Verification1'!AG1645)&lt;Constants!$B$15),2,IF(D1645&gt;0,1,0)),IF(D1645&gt;0,1,0))),IF(D1645&gt;0,1,0))</f>
        <v>0</v>
      </c>
      <c r="D1645">
        <f>IF(C1644=2,ROUND(5*1000/Constants!$B$11,0),IF(D1644&gt;0,D1644-1,0))</f>
        <v>0</v>
      </c>
      <c r="E1645">
        <f>IF(COUNTIF($D$3:D1645,2)&gt;(Constants!$B$16*(1000/150)),2,0)</f>
        <v>0</v>
      </c>
      <c r="F1645">
        <f t="shared" si="25"/>
        <v>0</v>
      </c>
      <c r="G1645">
        <f>IF(ABS('Signal Verification0'!AT1645-'Signal Verification1'!AT1645)&gt;Constants!$B$17,2,IF(H1645&gt;0,1,0))</f>
        <v>0</v>
      </c>
      <c r="H1645">
        <f>IF(G1644=2,ROUND(Constants!$B$18*(1000/150),0),IF(H1644&gt;0,H1644-1,0))</f>
        <v>0</v>
      </c>
    </row>
    <row r="1646" spans="1:8">
      <c r="A1646">
        <v>1643</v>
      </c>
      <c r="B1646">
        <f>IF(SIGN('Signal Verification0'!AQ1646)=SIGN('Signal Verification1'!AQ1646),IF(COUNTIF(B1639:B1645,2)&gt;0,1,0),2)</f>
        <v>0</v>
      </c>
      <c r="C1646">
        <f>IF(AND(ABS('Signal Verification0'!AG1646)&gt;0,ABS('Signal Verification1'!AG1646)&gt;0),IF('Signal Verification0'!AG1646&gt;'Signal Verification1'!AG1646,IF(ABS('Signal Verification0'!AG1645)-ABS('Signal Verification1'!AG1646)&gt;Constants!$B$14,IF(AND(ABS(MAX('Signal Verification0'!AG1446:AG1646)-'Signal Verification0'!AG1646)&lt;Constants!$B$15,ABS(MIN('Signal Verification0'!AG1446:AG1646)-'Signal Verification0'!AG1646)&lt;Constants!$B$15),2,IF(D1646&gt;0,1,0)),IF(D1646&gt;0,1,0)),IF(ABS('Signal Verification1'!AG1645)-ABS('Signal Verification0'!AG1646)&gt;Constants!$B$14,IF(AND(ABS(MAX('Signal Verification1'!AG1446:AG1646)-'Signal Verification1'!AG1646)&lt;Constants!$B$15,ABS(MIN('Signal Verification1'!AG1446:AG1646)-'Signal Verification1'!AG1646)&lt;Constants!$B$15),2,IF(D1646&gt;0,1,0)),IF(D1646&gt;0,1,0))),IF(D1646&gt;0,1,0))</f>
        <v>0</v>
      </c>
      <c r="D1646">
        <f>IF(C1645=2,ROUND(5*1000/Constants!$B$11,0),IF(D1645&gt;0,D1645-1,0))</f>
        <v>0</v>
      </c>
      <c r="E1646">
        <f>IF(COUNTIF($D$3:D1646,2)&gt;(Constants!$B$16*(1000/150)),2,0)</f>
        <v>0</v>
      </c>
      <c r="F1646">
        <f t="shared" si="25"/>
        <v>0</v>
      </c>
      <c r="G1646">
        <f>IF(ABS('Signal Verification0'!AT1646-'Signal Verification1'!AT1646)&gt;Constants!$B$17,2,IF(H1646&gt;0,1,0))</f>
        <v>0</v>
      </c>
      <c r="H1646">
        <f>IF(G1645=2,ROUND(Constants!$B$18*(1000/150),0),IF(H1645&gt;0,H1645-1,0))</f>
        <v>0</v>
      </c>
    </row>
    <row r="1647" spans="1:8">
      <c r="A1647">
        <v>1644</v>
      </c>
      <c r="B1647">
        <f>IF(SIGN('Signal Verification0'!AQ1647)=SIGN('Signal Verification1'!AQ1647),IF(COUNTIF(B1640:B1646,2)&gt;0,1,0),2)</f>
        <v>0</v>
      </c>
      <c r="C1647">
        <f>IF(AND(ABS('Signal Verification0'!AG1647)&gt;0,ABS('Signal Verification1'!AG1647)&gt;0),IF('Signal Verification0'!AG1647&gt;'Signal Verification1'!AG1647,IF(ABS('Signal Verification0'!AG1646)-ABS('Signal Verification1'!AG1647)&gt;Constants!$B$14,IF(AND(ABS(MAX('Signal Verification0'!AG1447:AG1647)-'Signal Verification0'!AG1647)&lt;Constants!$B$15,ABS(MIN('Signal Verification0'!AG1447:AG1647)-'Signal Verification0'!AG1647)&lt;Constants!$B$15),2,IF(D1647&gt;0,1,0)),IF(D1647&gt;0,1,0)),IF(ABS('Signal Verification1'!AG1646)-ABS('Signal Verification0'!AG1647)&gt;Constants!$B$14,IF(AND(ABS(MAX('Signal Verification1'!AG1447:AG1647)-'Signal Verification1'!AG1647)&lt;Constants!$B$15,ABS(MIN('Signal Verification1'!AG1447:AG1647)-'Signal Verification1'!AG1647)&lt;Constants!$B$15),2,IF(D1647&gt;0,1,0)),IF(D1647&gt;0,1,0))),IF(D1647&gt;0,1,0))</f>
        <v>0</v>
      </c>
      <c r="D1647">
        <f>IF(C1646=2,ROUND(5*1000/Constants!$B$11,0),IF(D1646&gt;0,D1646-1,0))</f>
        <v>0</v>
      </c>
      <c r="E1647">
        <f>IF(COUNTIF($D$3:D1647,2)&gt;(Constants!$B$16*(1000/150)),2,0)</f>
        <v>0</v>
      </c>
      <c r="F1647">
        <f t="shared" si="25"/>
        <v>0</v>
      </c>
      <c r="G1647">
        <f>IF(ABS('Signal Verification0'!AT1647-'Signal Verification1'!AT1647)&gt;Constants!$B$17,2,IF(H1647&gt;0,1,0))</f>
        <v>0</v>
      </c>
      <c r="H1647">
        <f>IF(G1646=2,ROUND(Constants!$B$18*(1000/150),0),IF(H1646&gt;0,H1646-1,0))</f>
        <v>0</v>
      </c>
    </row>
    <row r="1648" spans="1:8">
      <c r="A1648">
        <v>1645</v>
      </c>
      <c r="B1648">
        <f>IF(SIGN('Signal Verification0'!AQ1648)=SIGN('Signal Verification1'!AQ1648),IF(COUNTIF(B1641:B1647,2)&gt;0,1,0),2)</f>
        <v>0</v>
      </c>
      <c r="C1648">
        <f>IF(AND(ABS('Signal Verification0'!AG1648)&gt;0,ABS('Signal Verification1'!AG1648)&gt;0),IF('Signal Verification0'!AG1648&gt;'Signal Verification1'!AG1648,IF(ABS('Signal Verification0'!AG1647)-ABS('Signal Verification1'!AG1648)&gt;Constants!$B$14,IF(AND(ABS(MAX('Signal Verification0'!AG1448:AG1648)-'Signal Verification0'!AG1648)&lt;Constants!$B$15,ABS(MIN('Signal Verification0'!AG1448:AG1648)-'Signal Verification0'!AG1648)&lt;Constants!$B$15),2,IF(D1648&gt;0,1,0)),IF(D1648&gt;0,1,0)),IF(ABS('Signal Verification1'!AG1647)-ABS('Signal Verification0'!AG1648)&gt;Constants!$B$14,IF(AND(ABS(MAX('Signal Verification1'!AG1448:AG1648)-'Signal Verification1'!AG1648)&lt;Constants!$B$15,ABS(MIN('Signal Verification1'!AG1448:AG1648)-'Signal Verification1'!AG1648)&lt;Constants!$B$15),2,IF(D1648&gt;0,1,0)),IF(D1648&gt;0,1,0))),IF(D1648&gt;0,1,0))</f>
        <v>0</v>
      </c>
      <c r="D1648">
        <f>IF(C1647=2,ROUND(5*1000/Constants!$B$11,0),IF(D1647&gt;0,D1647-1,0))</f>
        <v>0</v>
      </c>
      <c r="E1648">
        <f>IF(COUNTIF($D$3:D1648,2)&gt;(Constants!$B$16*(1000/150)),2,0)</f>
        <v>0</v>
      </c>
      <c r="F1648">
        <f t="shared" si="25"/>
        <v>0</v>
      </c>
      <c r="G1648">
        <f>IF(ABS('Signal Verification0'!AT1648-'Signal Verification1'!AT1648)&gt;Constants!$B$17,2,IF(H1648&gt;0,1,0))</f>
        <v>0</v>
      </c>
      <c r="H1648">
        <f>IF(G1647=2,ROUND(Constants!$B$18*(1000/150),0),IF(H1647&gt;0,H1647-1,0))</f>
        <v>0</v>
      </c>
    </row>
    <row r="1649" spans="1:8">
      <c r="A1649">
        <v>1646</v>
      </c>
      <c r="B1649">
        <f>IF(SIGN('Signal Verification0'!AQ1649)=SIGN('Signal Verification1'!AQ1649),IF(COUNTIF(B1642:B1648,2)&gt;0,1,0),2)</f>
        <v>0</v>
      </c>
      <c r="C1649">
        <f>IF(AND(ABS('Signal Verification0'!AG1649)&gt;0,ABS('Signal Verification1'!AG1649)&gt;0),IF('Signal Verification0'!AG1649&gt;'Signal Verification1'!AG1649,IF(ABS('Signal Verification0'!AG1648)-ABS('Signal Verification1'!AG1649)&gt;Constants!$B$14,IF(AND(ABS(MAX('Signal Verification0'!AG1449:AG1649)-'Signal Verification0'!AG1649)&lt;Constants!$B$15,ABS(MIN('Signal Verification0'!AG1449:AG1649)-'Signal Verification0'!AG1649)&lt;Constants!$B$15),2,IF(D1649&gt;0,1,0)),IF(D1649&gt;0,1,0)),IF(ABS('Signal Verification1'!AG1648)-ABS('Signal Verification0'!AG1649)&gt;Constants!$B$14,IF(AND(ABS(MAX('Signal Verification1'!AG1449:AG1649)-'Signal Verification1'!AG1649)&lt;Constants!$B$15,ABS(MIN('Signal Verification1'!AG1449:AG1649)-'Signal Verification1'!AG1649)&lt;Constants!$B$15),2,IF(D1649&gt;0,1,0)),IF(D1649&gt;0,1,0))),IF(D1649&gt;0,1,0))</f>
        <v>0</v>
      </c>
      <c r="D1649">
        <f>IF(C1648=2,ROUND(5*1000/Constants!$B$11,0),IF(D1648&gt;0,D1648-1,0))</f>
        <v>0</v>
      </c>
      <c r="E1649">
        <f>IF(COUNTIF($D$3:D1649,2)&gt;(Constants!$B$16*(1000/150)),2,0)</f>
        <v>0</v>
      </c>
      <c r="F1649">
        <f t="shared" si="25"/>
        <v>0</v>
      </c>
      <c r="G1649">
        <f>IF(ABS('Signal Verification0'!AT1649-'Signal Verification1'!AT1649)&gt;Constants!$B$17,2,IF(H1649&gt;0,1,0))</f>
        <v>0</v>
      </c>
      <c r="H1649">
        <f>IF(G1648=2,ROUND(Constants!$B$18*(1000/150),0),IF(H1648&gt;0,H1648-1,0))</f>
        <v>0</v>
      </c>
    </row>
    <row r="1650" spans="1:8">
      <c r="A1650">
        <v>1647</v>
      </c>
      <c r="B1650">
        <f>IF(SIGN('Signal Verification0'!AQ1650)=SIGN('Signal Verification1'!AQ1650),IF(COUNTIF(B1643:B1649,2)&gt;0,1,0),2)</f>
        <v>0</v>
      </c>
      <c r="C1650">
        <f>IF(AND(ABS('Signal Verification0'!AG1650)&gt;0,ABS('Signal Verification1'!AG1650)&gt;0),IF('Signal Verification0'!AG1650&gt;'Signal Verification1'!AG1650,IF(ABS('Signal Verification0'!AG1649)-ABS('Signal Verification1'!AG1650)&gt;Constants!$B$14,IF(AND(ABS(MAX('Signal Verification0'!AG1450:AG1650)-'Signal Verification0'!AG1650)&lt;Constants!$B$15,ABS(MIN('Signal Verification0'!AG1450:AG1650)-'Signal Verification0'!AG1650)&lt;Constants!$B$15),2,IF(D1650&gt;0,1,0)),IF(D1650&gt;0,1,0)),IF(ABS('Signal Verification1'!AG1649)-ABS('Signal Verification0'!AG1650)&gt;Constants!$B$14,IF(AND(ABS(MAX('Signal Verification1'!AG1450:AG1650)-'Signal Verification1'!AG1650)&lt;Constants!$B$15,ABS(MIN('Signal Verification1'!AG1450:AG1650)-'Signal Verification1'!AG1650)&lt;Constants!$B$15),2,IF(D1650&gt;0,1,0)),IF(D1650&gt;0,1,0))),IF(D1650&gt;0,1,0))</f>
        <v>0</v>
      </c>
      <c r="D1650">
        <f>IF(C1649=2,ROUND(5*1000/Constants!$B$11,0),IF(D1649&gt;0,D1649-1,0))</f>
        <v>0</v>
      </c>
      <c r="E1650">
        <f>IF(COUNTIF($D$3:D1650,2)&gt;(Constants!$B$16*(1000/150)),2,0)</f>
        <v>0</v>
      </c>
      <c r="F1650">
        <f t="shared" si="25"/>
        <v>0</v>
      </c>
      <c r="G1650">
        <f>IF(ABS('Signal Verification0'!AT1650-'Signal Verification1'!AT1650)&gt;Constants!$B$17,2,IF(H1650&gt;0,1,0))</f>
        <v>0</v>
      </c>
      <c r="H1650">
        <f>IF(G1649=2,ROUND(Constants!$B$18*(1000/150),0),IF(H1649&gt;0,H1649-1,0))</f>
        <v>0</v>
      </c>
    </row>
    <row r="1651" spans="1:8">
      <c r="A1651">
        <v>1648</v>
      </c>
      <c r="B1651">
        <f>IF(SIGN('Signal Verification0'!AQ1651)=SIGN('Signal Verification1'!AQ1651),IF(COUNTIF(B1644:B1650,2)&gt;0,1,0),2)</f>
        <v>0</v>
      </c>
      <c r="C1651">
        <f>IF(AND(ABS('Signal Verification0'!AG1651)&gt;0,ABS('Signal Verification1'!AG1651)&gt;0),IF('Signal Verification0'!AG1651&gt;'Signal Verification1'!AG1651,IF(ABS('Signal Verification0'!AG1650)-ABS('Signal Verification1'!AG1651)&gt;Constants!$B$14,IF(AND(ABS(MAX('Signal Verification0'!AG1451:AG1651)-'Signal Verification0'!AG1651)&lt;Constants!$B$15,ABS(MIN('Signal Verification0'!AG1451:AG1651)-'Signal Verification0'!AG1651)&lt;Constants!$B$15),2,IF(D1651&gt;0,1,0)),IF(D1651&gt;0,1,0)),IF(ABS('Signal Verification1'!AG1650)-ABS('Signal Verification0'!AG1651)&gt;Constants!$B$14,IF(AND(ABS(MAX('Signal Verification1'!AG1451:AG1651)-'Signal Verification1'!AG1651)&lt;Constants!$B$15,ABS(MIN('Signal Verification1'!AG1451:AG1651)-'Signal Verification1'!AG1651)&lt;Constants!$B$15),2,IF(D1651&gt;0,1,0)),IF(D1651&gt;0,1,0))),IF(D1651&gt;0,1,0))</f>
        <v>0</v>
      </c>
      <c r="D1651">
        <f>IF(C1650=2,ROUND(5*1000/Constants!$B$11,0),IF(D1650&gt;0,D1650-1,0))</f>
        <v>0</v>
      </c>
      <c r="E1651">
        <f>IF(COUNTIF($D$3:D1651,2)&gt;(Constants!$B$16*(1000/150)),2,0)</f>
        <v>0</v>
      </c>
      <c r="F1651">
        <f t="shared" si="25"/>
        <v>0</v>
      </c>
      <c r="G1651">
        <f>IF(ABS('Signal Verification0'!AT1651-'Signal Verification1'!AT1651)&gt;Constants!$B$17,2,IF(H1651&gt;0,1,0))</f>
        <v>0</v>
      </c>
      <c r="H1651">
        <f>IF(G1650=2,ROUND(Constants!$B$18*(1000/150),0),IF(H1650&gt;0,H1650-1,0))</f>
        <v>0</v>
      </c>
    </row>
    <row r="1652" spans="1:8">
      <c r="A1652">
        <v>1649</v>
      </c>
      <c r="B1652">
        <f>IF(SIGN('Signal Verification0'!AQ1652)=SIGN('Signal Verification1'!AQ1652),IF(COUNTIF(B1645:B1651,2)&gt;0,1,0),2)</f>
        <v>0</v>
      </c>
      <c r="C1652">
        <f>IF(AND(ABS('Signal Verification0'!AG1652)&gt;0,ABS('Signal Verification1'!AG1652)&gt;0),IF('Signal Verification0'!AG1652&gt;'Signal Verification1'!AG1652,IF(ABS('Signal Verification0'!AG1651)-ABS('Signal Verification1'!AG1652)&gt;Constants!$B$14,IF(AND(ABS(MAX('Signal Verification0'!AG1452:AG1652)-'Signal Verification0'!AG1652)&lt;Constants!$B$15,ABS(MIN('Signal Verification0'!AG1452:AG1652)-'Signal Verification0'!AG1652)&lt;Constants!$B$15),2,IF(D1652&gt;0,1,0)),IF(D1652&gt;0,1,0)),IF(ABS('Signal Verification1'!AG1651)-ABS('Signal Verification0'!AG1652)&gt;Constants!$B$14,IF(AND(ABS(MAX('Signal Verification1'!AG1452:AG1652)-'Signal Verification1'!AG1652)&lt;Constants!$B$15,ABS(MIN('Signal Verification1'!AG1452:AG1652)-'Signal Verification1'!AG1652)&lt;Constants!$B$15),2,IF(D1652&gt;0,1,0)),IF(D1652&gt;0,1,0))),IF(D1652&gt;0,1,0))</f>
        <v>0</v>
      </c>
      <c r="D1652">
        <f>IF(C1651=2,ROUND(5*1000/Constants!$B$11,0),IF(D1651&gt;0,D1651-1,0))</f>
        <v>0</v>
      </c>
      <c r="E1652">
        <f>IF(COUNTIF($D$3:D1652,2)&gt;(Constants!$B$16*(1000/150)),2,0)</f>
        <v>0</v>
      </c>
      <c r="F1652">
        <f t="shared" si="25"/>
        <v>0</v>
      </c>
      <c r="G1652">
        <f>IF(ABS('Signal Verification0'!AT1652-'Signal Verification1'!AT1652)&gt;Constants!$B$17,2,IF(H1652&gt;0,1,0))</f>
        <v>0</v>
      </c>
      <c r="H1652">
        <f>IF(G1651=2,ROUND(Constants!$B$18*(1000/150),0),IF(H1651&gt;0,H1651-1,0))</f>
        <v>0</v>
      </c>
    </row>
    <row r="1653" spans="1:8">
      <c r="A1653">
        <v>1650</v>
      </c>
      <c r="B1653">
        <f>IF(SIGN('Signal Verification0'!AQ1653)=SIGN('Signal Verification1'!AQ1653),IF(COUNTIF(B1646:B1652,2)&gt;0,1,0),2)</f>
        <v>0</v>
      </c>
      <c r="C1653">
        <f>IF(AND(ABS('Signal Verification0'!AG1653)&gt;0,ABS('Signal Verification1'!AG1653)&gt;0),IF('Signal Verification0'!AG1653&gt;'Signal Verification1'!AG1653,IF(ABS('Signal Verification0'!AG1652)-ABS('Signal Verification1'!AG1653)&gt;Constants!$B$14,IF(AND(ABS(MAX('Signal Verification0'!AG1453:AG1653)-'Signal Verification0'!AG1653)&lt;Constants!$B$15,ABS(MIN('Signal Verification0'!AG1453:AG1653)-'Signal Verification0'!AG1653)&lt;Constants!$B$15),2,IF(D1653&gt;0,1,0)),IF(D1653&gt;0,1,0)),IF(ABS('Signal Verification1'!AG1652)-ABS('Signal Verification0'!AG1653)&gt;Constants!$B$14,IF(AND(ABS(MAX('Signal Verification1'!AG1453:AG1653)-'Signal Verification1'!AG1653)&lt;Constants!$B$15,ABS(MIN('Signal Verification1'!AG1453:AG1653)-'Signal Verification1'!AG1653)&lt;Constants!$B$15),2,IF(D1653&gt;0,1,0)),IF(D1653&gt;0,1,0))),IF(D1653&gt;0,1,0))</f>
        <v>0</v>
      </c>
      <c r="D1653">
        <f>IF(C1652=2,ROUND(5*1000/Constants!$B$11,0),IF(D1652&gt;0,D1652-1,0))</f>
        <v>0</v>
      </c>
      <c r="E1653">
        <f>IF(COUNTIF($D$3:D1653,2)&gt;(Constants!$B$16*(1000/150)),2,0)</f>
        <v>0</v>
      </c>
      <c r="F1653">
        <f t="shared" si="25"/>
        <v>0</v>
      </c>
      <c r="G1653">
        <f>IF(ABS('Signal Verification0'!AT1653-'Signal Verification1'!AT1653)&gt;Constants!$B$17,2,IF(H1653&gt;0,1,0))</f>
        <v>0</v>
      </c>
      <c r="H1653">
        <f>IF(G1652=2,ROUND(Constants!$B$18*(1000/150),0),IF(H1652&gt;0,H1652-1,0))</f>
        <v>0</v>
      </c>
    </row>
    <row r="1654" spans="1:8">
      <c r="A1654">
        <v>1651</v>
      </c>
      <c r="B1654">
        <f>IF(SIGN('Signal Verification0'!AQ1654)=SIGN('Signal Verification1'!AQ1654),IF(COUNTIF(B1647:B1653,2)&gt;0,1,0),2)</f>
        <v>0</v>
      </c>
      <c r="C1654">
        <f>IF(AND(ABS('Signal Verification0'!AG1654)&gt;0,ABS('Signal Verification1'!AG1654)&gt;0),IF('Signal Verification0'!AG1654&gt;'Signal Verification1'!AG1654,IF(ABS('Signal Verification0'!AG1653)-ABS('Signal Verification1'!AG1654)&gt;Constants!$B$14,IF(AND(ABS(MAX('Signal Verification0'!AG1454:AG1654)-'Signal Verification0'!AG1654)&lt;Constants!$B$15,ABS(MIN('Signal Verification0'!AG1454:AG1654)-'Signal Verification0'!AG1654)&lt;Constants!$B$15),2,IF(D1654&gt;0,1,0)),IF(D1654&gt;0,1,0)),IF(ABS('Signal Verification1'!AG1653)-ABS('Signal Verification0'!AG1654)&gt;Constants!$B$14,IF(AND(ABS(MAX('Signal Verification1'!AG1454:AG1654)-'Signal Verification1'!AG1654)&lt;Constants!$B$15,ABS(MIN('Signal Verification1'!AG1454:AG1654)-'Signal Verification1'!AG1654)&lt;Constants!$B$15),2,IF(D1654&gt;0,1,0)),IF(D1654&gt;0,1,0))),IF(D1654&gt;0,1,0))</f>
        <v>0</v>
      </c>
      <c r="D1654">
        <f>IF(C1653=2,ROUND(5*1000/Constants!$B$11,0),IF(D1653&gt;0,D1653-1,0))</f>
        <v>0</v>
      </c>
      <c r="E1654">
        <f>IF(COUNTIF($D$3:D1654,2)&gt;(Constants!$B$16*(1000/150)),2,0)</f>
        <v>0</v>
      </c>
      <c r="F1654">
        <f t="shared" si="25"/>
        <v>0</v>
      </c>
      <c r="G1654">
        <f>IF(ABS('Signal Verification0'!AT1654-'Signal Verification1'!AT1654)&gt;Constants!$B$17,2,IF(H1654&gt;0,1,0))</f>
        <v>0</v>
      </c>
      <c r="H1654">
        <f>IF(G1653=2,ROUND(Constants!$B$18*(1000/150),0),IF(H1653&gt;0,H1653-1,0))</f>
        <v>0</v>
      </c>
    </row>
    <row r="1655" spans="1:8">
      <c r="A1655">
        <v>1652</v>
      </c>
      <c r="B1655">
        <f>IF(SIGN('Signal Verification0'!AQ1655)=SIGN('Signal Verification1'!AQ1655),IF(COUNTIF(B1648:B1654,2)&gt;0,1,0),2)</f>
        <v>0</v>
      </c>
      <c r="C1655">
        <f>IF(AND(ABS('Signal Verification0'!AG1655)&gt;0,ABS('Signal Verification1'!AG1655)&gt;0),IF('Signal Verification0'!AG1655&gt;'Signal Verification1'!AG1655,IF(ABS('Signal Verification0'!AG1654)-ABS('Signal Verification1'!AG1655)&gt;Constants!$B$14,IF(AND(ABS(MAX('Signal Verification0'!AG1455:AG1655)-'Signal Verification0'!AG1655)&lt;Constants!$B$15,ABS(MIN('Signal Verification0'!AG1455:AG1655)-'Signal Verification0'!AG1655)&lt;Constants!$B$15),2,IF(D1655&gt;0,1,0)),IF(D1655&gt;0,1,0)),IF(ABS('Signal Verification1'!AG1654)-ABS('Signal Verification0'!AG1655)&gt;Constants!$B$14,IF(AND(ABS(MAX('Signal Verification1'!AG1455:AG1655)-'Signal Verification1'!AG1655)&lt;Constants!$B$15,ABS(MIN('Signal Verification1'!AG1455:AG1655)-'Signal Verification1'!AG1655)&lt;Constants!$B$15),2,IF(D1655&gt;0,1,0)),IF(D1655&gt;0,1,0))),IF(D1655&gt;0,1,0))</f>
        <v>0</v>
      </c>
      <c r="D1655">
        <f>IF(C1654=2,ROUND(5*1000/Constants!$B$11,0),IF(D1654&gt;0,D1654-1,0))</f>
        <v>0</v>
      </c>
      <c r="E1655">
        <f>IF(COUNTIF($D$3:D1655,2)&gt;(Constants!$B$16*(1000/150)),2,0)</f>
        <v>0</v>
      </c>
      <c r="F1655">
        <f t="shared" si="25"/>
        <v>0</v>
      </c>
      <c r="G1655">
        <f>IF(ABS('Signal Verification0'!AT1655-'Signal Verification1'!AT1655)&gt;Constants!$B$17,2,IF(H1655&gt;0,1,0))</f>
        <v>0</v>
      </c>
      <c r="H1655">
        <f>IF(G1654=2,ROUND(Constants!$B$18*(1000/150),0),IF(H1654&gt;0,H1654-1,0))</f>
        <v>0</v>
      </c>
    </row>
    <row r="1656" spans="1:8">
      <c r="A1656">
        <v>1653</v>
      </c>
      <c r="B1656">
        <f>IF(SIGN('Signal Verification0'!AQ1656)=SIGN('Signal Verification1'!AQ1656),IF(COUNTIF(B1649:B1655,2)&gt;0,1,0),2)</f>
        <v>0</v>
      </c>
      <c r="C1656">
        <f>IF(AND(ABS('Signal Verification0'!AG1656)&gt;0,ABS('Signal Verification1'!AG1656)&gt;0),IF('Signal Verification0'!AG1656&gt;'Signal Verification1'!AG1656,IF(ABS('Signal Verification0'!AG1655)-ABS('Signal Verification1'!AG1656)&gt;Constants!$B$14,IF(AND(ABS(MAX('Signal Verification0'!AG1456:AG1656)-'Signal Verification0'!AG1656)&lt;Constants!$B$15,ABS(MIN('Signal Verification0'!AG1456:AG1656)-'Signal Verification0'!AG1656)&lt;Constants!$B$15),2,IF(D1656&gt;0,1,0)),IF(D1656&gt;0,1,0)),IF(ABS('Signal Verification1'!AG1655)-ABS('Signal Verification0'!AG1656)&gt;Constants!$B$14,IF(AND(ABS(MAX('Signal Verification1'!AG1456:AG1656)-'Signal Verification1'!AG1656)&lt;Constants!$B$15,ABS(MIN('Signal Verification1'!AG1456:AG1656)-'Signal Verification1'!AG1656)&lt;Constants!$B$15),2,IF(D1656&gt;0,1,0)),IF(D1656&gt;0,1,0))),IF(D1656&gt;0,1,0))</f>
        <v>0</v>
      </c>
      <c r="D1656">
        <f>IF(C1655=2,ROUND(5*1000/Constants!$B$11,0),IF(D1655&gt;0,D1655-1,0))</f>
        <v>0</v>
      </c>
      <c r="E1656">
        <f>IF(COUNTIF($D$3:D1656,2)&gt;(Constants!$B$16*(1000/150)),2,0)</f>
        <v>0</v>
      </c>
      <c r="F1656">
        <f t="shared" si="25"/>
        <v>0</v>
      </c>
      <c r="G1656">
        <f>IF(ABS('Signal Verification0'!AT1656-'Signal Verification1'!AT1656)&gt;Constants!$B$17,2,IF(H1656&gt;0,1,0))</f>
        <v>0</v>
      </c>
      <c r="H1656">
        <f>IF(G1655=2,ROUND(Constants!$B$18*(1000/150),0),IF(H1655&gt;0,H1655-1,0))</f>
        <v>0</v>
      </c>
    </row>
    <row r="1657" spans="1:8">
      <c r="A1657">
        <v>1654</v>
      </c>
      <c r="B1657">
        <f>IF(SIGN('Signal Verification0'!AQ1657)=SIGN('Signal Verification1'!AQ1657),IF(COUNTIF(B1650:B1656,2)&gt;0,1,0),2)</f>
        <v>0</v>
      </c>
      <c r="C1657">
        <f>IF(AND(ABS('Signal Verification0'!AG1657)&gt;0,ABS('Signal Verification1'!AG1657)&gt;0),IF('Signal Verification0'!AG1657&gt;'Signal Verification1'!AG1657,IF(ABS('Signal Verification0'!AG1656)-ABS('Signal Verification1'!AG1657)&gt;Constants!$B$14,IF(AND(ABS(MAX('Signal Verification0'!AG1457:AG1657)-'Signal Verification0'!AG1657)&lt;Constants!$B$15,ABS(MIN('Signal Verification0'!AG1457:AG1657)-'Signal Verification0'!AG1657)&lt;Constants!$B$15),2,IF(D1657&gt;0,1,0)),IF(D1657&gt;0,1,0)),IF(ABS('Signal Verification1'!AG1656)-ABS('Signal Verification0'!AG1657)&gt;Constants!$B$14,IF(AND(ABS(MAX('Signal Verification1'!AG1457:AG1657)-'Signal Verification1'!AG1657)&lt;Constants!$B$15,ABS(MIN('Signal Verification1'!AG1457:AG1657)-'Signal Verification1'!AG1657)&lt;Constants!$B$15),2,IF(D1657&gt;0,1,0)),IF(D1657&gt;0,1,0))),IF(D1657&gt;0,1,0))</f>
        <v>0</v>
      </c>
      <c r="D1657">
        <f>IF(C1656=2,ROUND(5*1000/Constants!$B$11,0),IF(D1656&gt;0,D1656-1,0))</f>
        <v>0</v>
      </c>
      <c r="E1657">
        <f>IF(COUNTIF($D$3:D1657,2)&gt;(Constants!$B$16*(1000/150)),2,0)</f>
        <v>0</v>
      </c>
      <c r="F1657">
        <f t="shared" si="25"/>
        <v>0</v>
      </c>
      <c r="G1657">
        <f>IF(ABS('Signal Verification0'!AT1657-'Signal Verification1'!AT1657)&gt;Constants!$B$17,2,IF(H1657&gt;0,1,0))</f>
        <v>0</v>
      </c>
      <c r="H1657">
        <f>IF(G1656=2,ROUND(Constants!$B$18*(1000/150),0),IF(H1656&gt;0,H1656-1,0))</f>
        <v>0</v>
      </c>
    </row>
    <row r="1658" spans="1:8">
      <c r="A1658">
        <v>1655</v>
      </c>
      <c r="B1658">
        <f>IF(SIGN('Signal Verification0'!AQ1658)=SIGN('Signal Verification1'!AQ1658),IF(COUNTIF(B1651:B1657,2)&gt;0,1,0),2)</f>
        <v>0</v>
      </c>
      <c r="C1658">
        <f>IF(AND(ABS('Signal Verification0'!AG1658)&gt;0,ABS('Signal Verification1'!AG1658)&gt;0),IF('Signal Verification0'!AG1658&gt;'Signal Verification1'!AG1658,IF(ABS('Signal Verification0'!AG1657)-ABS('Signal Verification1'!AG1658)&gt;Constants!$B$14,IF(AND(ABS(MAX('Signal Verification0'!AG1458:AG1658)-'Signal Verification0'!AG1658)&lt;Constants!$B$15,ABS(MIN('Signal Verification0'!AG1458:AG1658)-'Signal Verification0'!AG1658)&lt;Constants!$B$15),2,IF(D1658&gt;0,1,0)),IF(D1658&gt;0,1,0)),IF(ABS('Signal Verification1'!AG1657)-ABS('Signal Verification0'!AG1658)&gt;Constants!$B$14,IF(AND(ABS(MAX('Signal Verification1'!AG1458:AG1658)-'Signal Verification1'!AG1658)&lt;Constants!$B$15,ABS(MIN('Signal Verification1'!AG1458:AG1658)-'Signal Verification1'!AG1658)&lt;Constants!$B$15),2,IF(D1658&gt;0,1,0)),IF(D1658&gt;0,1,0))),IF(D1658&gt;0,1,0))</f>
        <v>0</v>
      </c>
      <c r="D1658">
        <f>IF(C1657=2,ROUND(5*1000/Constants!$B$11,0),IF(D1657&gt;0,D1657-1,0))</f>
        <v>0</v>
      </c>
      <c r="E1658">
        <f>IF(COUNTIF($D$3:D1658,2)&gt;(Constants!$B$16*(1000/150)),2,0)</f>
        <v>0</v>
      </c>
      <c r="F1658">
        <f t="shared" si="25"/>
        <v>0</v>
      </c>
      <c r="G1658">
        <f>IF(ABS('Signal Verification0'!AT1658-'Signal Verification1'!AT1658)&gt;Constants!$B$17,2,IF(H1658&gt;0,1,0))</f>
        <v>0</v>
      </c>
      <c r="H1658">
        <f>IF(G1657=2,ROUND(Constants!$B$18*(1000/150),0),IF(H1657&gt;0,H1657-1,0))</f>
        <v>0</v>
      </c>
    </row>
    <row r="1659" spans="1:8">
      <c r="A1659">
        <v>1656</v>
      </c>
      <c r="B1659">
        <f>IF(SIGN('Signal Verification0'!AQ1659)=SIGN('Signal Verification1'!AQ1659),IF(COUNTIF(B1652:B1658,2)&gt;0,1,0),2)</f>
        <v>0</v>
      </c>
      <c r="C1659">
        <f>IF(AND(ABS('Signal Verification0'!AG1659)&gt;0,ABS('Signal Verification1'!AG1659)&gt;0),IF('Signal Verification0'!AG1659&gt;'Signal Verification1'!AG1659,IF(ABS('Signal Verification0'!AG1658)-ABS('Signal Verification1'!AG1659)&gt;Constants!$B$14,IF(AND(ABS(MAX('Signal Verification0'!AG1459:AG1659)-'Signal Verification0'!AG1659)&lt;Constants!$B$15,ABS(MIN('Signal Verification0'!AG1459:AG1659)-'Signal Verification0'!AG1659)&lt;Constants!$B$15),2,IF(D1659&gt;0,1,0)),IF(D1659&gt;0,1,0)),IF(ABS('Signal Verification1'!AG1658)-ABS('Signal Verification0'!AG1659)&gt;Constants!$B$14,IF(AND(ABS(MAX('Signal Verification1'!AG1459:AG1659)-'Signal Verification1'!AG1659)&lt;Constants!$B$15,ABS(MIN('Signal Verification1'!AG1459:AG1659)-'Signal Verification1'!AG1659)&lt;Constants!$B$15),2,IF(D1659&gt;0,1,0)),IF(D1659&gt;0,1,0))),IF(D1659&gt;0,1,0))</f>
        <v>0</v>
      </c>
      <c r="D1659">
        <f>IF(C1658=2,ROUND(5*1000/Constants!$B$11,0),IF(D1658&gt;0,D1658-1,0))</f>
        <v>0</v>
      </c>
      <c r="E1659">
        <f>IF(COUNTIF($D$3:D1659,2)&gt;(Constants!$B$16*(1000/150)),2,0)</f>
        <v>0</v>
      </c>
      <c r="F1659">
        <f t="shared" si="25"/>
        <v>0</v>
      </c>
      <c r="G1659">
        <f>IF(ABS('Signal Verification0'!AT1659-'Signal Verification1'!AT1659)&gt;Constants!$B$17,2,IF(H1659&gt;0,1,0))</f>
        <v>0</v>
      </c>
      <c r="H1659">
        <f>IF(G1658=2,ROUND(Constants!$B$18*(1000/150),0),IF(H1658&gt;0,H1658-1,0))</f>
        <v>0</v>
      </c>
    </row>
    <row r="1660" spans="1:8">
      <c r="A1660">
        <v>1657</v>
      </c>
      <c r="B1660">
        <f>IF(SIGN('Signal Verification0'!AQ1660)=SIGN('Signal Verification1'!AQ1660),IF(COUNTIF(B1653:B1659,2)&gt;0,1,0),2)</f>
        <v>0</v>
      </c>
      <c r="C1660">
        <f>IF(AND(ABS('Signal Verification0'!AG1660)&gt;0,ABS('Signal Verification1'!AG1660)&gt;0),IF('Signal Verification0'!AG1660&gt;'Signal Verification1'!AG1660,IF(ABS('Signal Verification0'!AG1659)-ABS('Signal Verification1'!AG1660)&gt;Constants!$B$14,IF(AND(ABS(MAX('Signal Verification0'!AG1460:AG1660)-'Signal Verification0'!AG1660)&lt;Constants!$B$15,ABS(MIN('Signal Verification0'!AG1460:AG1660)-'Signal Verification0'!AG1660)&lt;Constants!$B$15),2,IF(D1660&gt;0,1,0)),IF(D1660&gt;0,1,0)),IF(ABS('Signal Verification1'!AG1659)-ABS('Signal Verification0'!AG1660)&gt;Constants!$B$14,IF(AND(ABS(MAX('Signal Verification1'!AG1460:AG1660)-'Signal Verification1'!AG1660)&lt;Constants!$B$15,ABS(MIN('Signal Verification1'!AG1460:AG1660)-'Signal Verification1'!AG1660)&lt;Constants!$B$15),2,IF(D1660&gt;0,1,0)),IF(D1660&gt;0,1,0))),IF(D1660&gt;0,1,0))</f>
        <v>0</v>
      </c>
      <c r="D1660">
        <f>IF(C1659=2,ROUND(5*1000/Constants!$B$11,0),IF(D1659&gt;0,D1659-1,0))</f>
        <v>0</v>
      </c>
      <c r="E1660">
        <f>IF(COUNTIF($D$3:D1660,2)&gt;(Constants!$B$16*(1000/150)),2,0)</f>
        <v>0</v>
      </c>
      <c r="F1660">
        <f t="shared" si="25"/>
        <v>0</v>
      </c>
      <c r="G1660">
        <f>IF(ABS('Signal Verification0'!AT1660-'Signal Verification1'!AT1660)&gt;Constants!$B$17,2,IF(H1660&gt;0,1,0))</f>
        <v>0</v>
      </c>
      <c r="H1660">
        <f>IF(G1659=2,ROUND(Constants!$B$18*(1000/150),0),IF(H1659&gt;0,H1659-1,0))</f>
        <v>0</v>
      </c>
    </row>
    <row r="1661" spans="1:8">
      <c r="A1661">
        <v>1658</v>
      </c>
      <c r="B1661">
        <f>IF(SIGN('Signal Verification0'!AQ1661)=SIGN('Signal Verification1'!AQ1661),IF(COUNTIF(B1654:B1660,2)&gt;0,1,0),2)</f>
        <v>0</v>
      </c>
      <c r="C1661">
        <f>IF(AND(ABS('Signal Verification0'!AG1661)&gt;0,ABS('Signal Verification1'!AG1661)&gt;0),IF('Signal Verification0'!AG1661&gt;'Signal Verification1'!AG1661,IF(ABS('Signal Verification0'!AG1660)-ABS('Signal Verification1'!AG1661)&gt;Constants!$B$14,IF(AND(ABS(MAX('Signal Verification0'!AG1461:AG1661)-'Signal Verification0'!AG1661)&lt;Constants!$B$15,ABS(MIN('Signal Verification0'!AG1461:AG1661)-'Signal Verification0'!AG1661)&lt;Constants!$B$15),2,IF(D1661&gt;0,1,0)),IF(D1661&gt;0,1,0)),IF(ABS('Signal Verification1'!AG1660)-ABS('Signal Verification0'!AG1661)&gt;Constants!$B$14,IF(AND(ABS(MAX('Signal Verification1'!AG1461:AG1661)-'Signal Verification1'!AG1661)&lt;Constants!$B$15,ABS(MIN('Signal Verification1'!AG1461:AG1661)-'Signal Verification1'!AG1661)&lt;Constants!$B$15),2,IF(D1661&gt;0,1,0)),IF(D1661&gt;0,1,0))),IF(D1661&gt;0,1,0))</f>
        <v>0</v>
      </c>
      <c r="D1661">
        <f>IF(C1660=2,ROUND(5*1000/Constants!$B$11,0),IF(D1660&gt;0,D1660-1,0))</f>
        <v>0</v>
      </c>
      <c r="E1661">
        <f>IF(COUNTIF($D$3:D1661,2)&gt;(Constants!$B$16*(1000/150)),2,0)</f>
        <v>0</v>
      </c>
      <c r="F1661">
        <f t="shared" si="25"/>
        <v>0</v>
      </c>
      <c r="G1661">
        <f>IF(ABS('Signal Verification0'!AT1661-'Signal Verification1'!AT1661)&gt;Constants!$B$17,2,IF(H1661&gt;0,1,0))</f>
        <v>0</v>
      </c>
      <c r="H1661">
        <f>IF(G1660=2,ROUND(Constants!$B$18*(1000/150),0),IF(H1660&gt;0,H1660-1,0))</f>
        <v>0</v>
      </c>
    </row>
    <row r="1662" spans="1:8">
      <c r="A1662">
        <v>1659</v>
      </c>
      <c r="B1662">
        <f>IF(SIGN('Signal Verification0'!AQ1662)=SIGN('Signal Verification1'!AQ1662),IF(COUNTIF(B1655:B1661,2)&gt;0,1,0),2)</f>
        <v>0</v>
      </c>
      <c r="C1662">
        <f>IF(AND(ABS('Signal Verification0'!AG1662)&gt;0,ABS('Signal Verification1'!AG1662)&gt;0),IF('Signal Verification0'!AG1662&gt;'Signal Verification1'!AG1662,IF(ABS('Signal Verification0'!AG1661)-ABS('Signal Verification1'!AG1662)&gt;Constants!$B$14,IF(AND(ABS(MAX('Signal Verification0'!AG1462:AG1662)-'Signal Verification0'!AG1662)&lt;Constants!$B$15,ABS(MIN('Signal Verification0'!AG1462:AG1662)-'Signal Verification0'!AG1662)&lt;Constants!$B$15),2,IF(D1662&gt;0,1,0)),IF(D1662&gt;0,1,0)),IF(ABS('Signal Verification1'!AG1661)-ABS('Signal Verification0'!AG1662)&gt;Constants!$B$14,IF(AND(ABS(MAX('Signal Verification1'!AG1462:AG1662)-'Signal Verification1'!AG1662)&lt;Constants!$B$15,ABS(MIN('Signal Verification1'!AG1462:AG1662)-'Signal Verification1'!AG1662)&lt;Constants!$B$15),2,IF(D1662&gt;0,1,0)),IF(D1662&gt;0,1,0))),IF(D1662&gt;0,1,0))</f>
        <v>0</v>
      </c>
      <c r="D1662">
        <f>IF(C1661=2,ROUND(5*1000/Constants!$B$11,0),IF(D1661&gt;0,D1661-1,0))</f>
        <v>0</v>
      </c>
      <c r="E1662">
        <f>IF(COUNTIF($D$3:D1662,2)&gt;(Constants!$B$16*(1000/150)),2,0)</f>
        <v>0</v>
      </c>
      <c r="F1662">
        <f t="shared" si="25"/>
        <v>0</v>
      </c>
      <c r="G1662">
        <f>IF(ABS('Signal Verification0'!AT1662-'Signal Verification1'!AT1662)&gt;Constants!$B$17,2,IF(H1662&gt;0,1,0))</f>
        <v>0</v>
      </c>
      <c r="H1662">
        <f>IF(G1661=2,ROUND(Constants!$B$18*(1000/150),0),IF(H1661&gt;0,H1661-1,0))</f>
        <v>0</v>
      </c>
    </row>
    <row r="1663" spans="1:8">
      <c r="A1663">
        <v>1660</v>
      </c>
      <c r="B1663">
        <f>IF(SIGN('Signal Verification0'!AQ1663)=SIGN('Signal Verification1'!AQ1663),IF(COUNTIF(B1656:B1662,2)&gt;0,1,0),2)</f>
        <v>0</v>
      </c>
      <c r="C1663">
        <f>IF(AND(ABS('Signal Verification0'!AG1663)&gt;0,ABS('Signal Verification1'!AG1663)&gt;0),IF('Signal Verification0'!AG1663&gt;'Signal Verification1'!AG1663,IF(ABS('Signal Verification0'!AG1662)-ABS('Signal Verification1'!AG1663)&gt;Constants!$B$14,IF(AND(ABS(MAX('Signal Verification0'!AG1463:AG1663)-'Signal Verification0'!AG1663)&lt;Constants!$B$15,ABS(MIN('Signal Verification0'!AG1463:AG1663)-'Signal Verification0'!AG1663)&lt;Constants!$B$15),2,IF(D1663&gt;0,1,0)),IF(D1663&gt;0,1,0)),IF(ABS('Signal Verification1'!AG1662)-ABS('Signal Verification0'!AG1663)&gt;Constants!$B$14,IF(AND(ABS(MAX('Signal Verification1'!AG1463:AG1663)-'Signal Verification1'!AG1663)&lt;Constants!$B$15,ABS(MIN('Signal Verification1'!AG1463:AG1663)-'Signal Verification1'!AG1663)&lt;Constants!$B$15),2,IF(D1663&gt;0,1,0)),IF(D1663&gt;0,1,0))),IF(D1663&gt;0,1,0))</f>
        <v>0</v>
      </c>
      <c r="D1663">
        <f>IF(C1662=2,ROUND(5*1000/Constants!$B$11,0),IF(D1662&gt;0,D1662-1,0))</f>
        <v>0</v>
      </c>
      <c r="E1663">
        <f>IF(COUNTIF($D$3:D1663,2)&gt;(Constants!$B$16*(1000/150)),2,0)</f>
        <v>0</v>
      </c>
      <c r="F1663">
        <f t="shared" si="25"/>
        <v>0</v>
      </c>
      <c r="G1663">
        <f>IF(ABS('Signal Verification0'!AT1663-'Signal Verification1'!AT1663)&gt;Constants!$B$17,2,IF(H1663&gt;0,1,0))</f>
        <v>0</v>
      </c>
      <c r="H1663">
        <f>IF(G1662=2,ROUND(Constants!$B$18*(1000/150),0),IF(H1662&gt;0,H1662-1,0))</f>
        <v>0</v>
      </c>
    </row>
    <row r="1664" spans="1:8">
      <c r="A1664">
        <v>1661</v>
      </c>
      <c r="B1664">
        <f>IF(SIGN('Signal Verification0'!AQ1664)=SIGN('Signal Verification1'!AQ1664),IF(COUNTIF(B1657:B1663,2)&gt;0,1,0),2)</f>
        <v>0</v>
      </c>
      <c r="C1664">
        <f>IF(AND(ABS('Signal Verification0'!AG1664)&gt;0,ABS('Signal Verification1'!AG1664)&gt;0),IF('Signal Verification0'!AG1664&gt;'Signal Verification1'!AG1664,IF(ABS('Signal Verification0'!AG1663)-ABS('Signal Verification1'!AG1664)&gt;Constants!$B$14,IF(AND(ABS(MAX('Signal Verification0'!AG1464:AG1664)-'Signal Verification0'!AG1664)&lt;Constants!$B$15,ABS(MIN('Signal Verification0'!AG1464:AG1664)-'Signal Verification0'!AG1664)&lt;Constants!$B$15),2,IF(D1664&gt;0,1,0)),IF(D1664&gt;0,1,0)),IF(ABS('Signal Verification1'!AG1663)-ABS('Signal Verification0'!AG1664)&gt;Constants!$B$14,IF(AND(ABS(MAX('Signal Verification1'!AG1464:AG1664)-'Signal Verification1'!AG1664)&lt;Constants!$B$15,ABS(MIN('Signal Verification1'!AG1464:AG1664)-'Signal Verification1'!AG1664)&lt;Constants!$B$15),2,IF(D1664&gt;0,1,0)),IF(D1664&gt;0,1,0))),IF(D1664&gt;0,1,0))</f>
        <v>0</v>
      </c>
      <c r="D1664">
        <f>IF(C1663=2,ROUND(5*1000/Constants!$B$11,0),IF(D1663&gt;0,D1663-1,0))</f>
        <v>0</v>
      </c>
      <c r="E1664">
        <f>IF(COUNTIF($D$3:D1664,2)&gt;(Constants!$B$16*(1000/150)),2,0)</f>
        <v>0</v>
      </c>
      <c r="F1664">
        <f t="shared" si="25"/>
        <v>0</v>
      </c>
      <c r="G1664">
        <f>IF(ABS('Signal Verification0'!AT1664-'Signal Verification1'!AT1664)&gt;Constants!$B$17,2,IF(H1664&gt;0,1,0))</f>
        <v>0</v>
      </c>
      <c r="H1664">
        <f>IF(G1663=2,ROUND(Constants!$B$18*(1000/150),0),IF(H1663&gt;0,H1663-1,0))</f>
        <v>0</v>
      </c>
    </row>
    <row r="1665" spans="1:8">
      <c r="A1665">
        <v>1662</v>
      </c>
      <c r="B1665">
        <f>IF(SIGN('Signal Verification0'!AQ1665)=SIGN('Signal Verification1'!AQ1665),IF(COUNTIF(B1658:B1664,2)&gt;0,1,0),2)</f>
        <v>0</v>
      </c>
      <c r="C1665">
        <f>IF(AND(ABS('Signal Verification0'!AG1665)&gt;0,ABS('Signal Verification1'!AG1665)&gt;0),IF('Signal Verification0'!AG1665&gt;'Signal Verification1'!AG1665,IF(ABS('Signal Verification0'!AG1664)-ABS('Signal Verification1'!AG1665)&gt;Constants!$B$14,IF(AND(ABS(MAX('Signal Verification0'!AG1465:AG1665)-'Signal Verification0'!AG1665)&lt;Constants!$B$15,ABS(MIN('Signal Verification0'!AG1465:AG1665)-'Signal Verification0'!AG1665)&lt;Constants!$B$15),2,IF(D1665&gt;0,1,0)),IF(D1665&gt;0,1,0)),IF(ABS('Signal Verification1'!AG1664)-ABS('Signal Verification0'!AG1665)&gt;Constants!$B$14,IF(AND(ABS(MAX('Signal Verification1'!AG1465:AG1665)-'Signal Verification1'!AG1665)&lt;Constants!$B$15,ABS(MIN('Signal Verification1'!AG1465:AG1665)-'Signal Verification1'!AG1665)&lt;Constants!$B$15),2,IF(D1665&gt;0,1,0)),IF(D1665&gt;0,1,0))),IF(D1665&gt;0,1,0))</f>
        <v>0</v>
      </c>
      <c r="D1665">
        <f>IF(C1664=2,ROUND(5*1000/Constants!$B$11,0),IF(D1664&gt;0,D1664-1,0))</f>
        <v>0</v>
      </c>
      <c r="E1665">
        <f>IF(COUNTIF($D$3:D1665,2)&gt;(Constants!$B$16*(1000/150)),2,0)</f>
        <v>0</v>
      </c>
      <c r="F1665">
        <f t="shared" si="25"/>
        <v>0</v>
      </c>
      <c r="G1665">
        <f>IF(ABS('Signal Verification0'!AT1665-'Signal Verification1'!AT1665)&gt;Constants!$B$17,2,IF(H1665&gt;0,1,0))</f>
        <v>0</v>
      </c>
      <c r="H1665">
        <f>IF(G1664=2,ROUND(Constants!$B$18*(1000/150),0),IF(H1664&gt;0,H1664-1,0))</f>
        <v>0</v>
      </c>
    </row>
    <row r="1666" spans="1:8">
      <c r="A1666">
        <v>1663</v>
      </c>
      <c r="B1666">
        <f>IF(SIGN('Signal Verification0'!AQ1666)=SIGN('Signal Verification1'!AQ1666),IF(COUNTIF(B1659:B1665,2)&gt;0,1,0),2)</f>
        <v>0</v>
      </c>
      <c r="C1666">
        <f>IF(AND(ABS('Signal Verification0'!AG1666)&gt;0,ABS('Signal Verification1'!AG1666)&gt;0),IF('Signal Verification0'!AG1666&gt;'Signal Verification1'!AG1666,IF(ABS('Signal Verification0'!AG1665)-ABS('Signal Verification1'!AG1666)&gt;Constants!$B$14,IF(AND(ABS(MAX('Signal Verification0'!AG1466:AG1666)-'Signal Verification0'!AG1666)&lt;Constants!$B$15,ABS(MIN('Signal Verification0'!AG1466:AG1666)-'Signal Verification0'!AG1666)&lt;Constants!$B$15),2,IF(D1666&gt;0,1,0)),IF(D1666&gt;0,1,0)),IF(ABS('Signal Verification1'!AG1665)-ABS('Signal Verification0'!AG1666)&gt;Constants!$B$14,IF(AND(ABS(MAX('Signal Verification1'!AG1466:AG1666)-'Signal Verification1'!AG1666)&lt;Constants!$B$15,ABS(MIN('Signal Verification1'!AG1466:AG1666)-'Signal Verification1'!AG1666)&lt;Constants!$B$15),2,IF(D1666&gt;0,1,0)),IF(D1666&gt;0,1,0))),IF(D1666&gt;0,1,0))</f>
        <v>0</v>
      </c>
      <c r="D1666">
        <f>IF(C1665=2,ROUND(5*1000/Constants!$B$11,0),IF(D1665&gt;0,D1665-1,0))</f>
        <v>0</v>
      </c>
      <c r="E1666">
        <f>IF(COUNTIF($D$3:D1666,2)&gt;(Constants!$B$16*(1000/150)),2,0)</f>
        <v>0</v>
      </c>
      <c r="F1666">
        <f t="shared" si="25"/>
        <v>0</v>
      </c>
      <c r="G1666">
        <f>IF(ABS('Signal Verification0'!AT1666-'Signal Verification1'!AT1666)&gt;Constants!$B$17,2,IF(H1666&gt;0,1,0))</f>
        <v>0</v>
      </c>
      <c r="H1666">
        <f>IF(G1665=2,ROUND(Constants!$B$18*(1000/150),0),IF(H1665&gt;0,H1665-1,0))</f>
        <v>0</v>
      </c>
    </row>
    <row r="1667" spans="1:8">
      <c r="A1667">
        <v>1664</v>
      </c>
      <c r="B1667">
        <f>IF(SIGN('Signal Verification0'!AQ1667)=SIGN('Signal Verification1'!AQ1667),IF(COUNTIF(B1660:B1666,2)&gt;0,1,0),2)</f>
        <v>0</v>
      </c>
      <c r="C1667">
        <f>IF(AND(ABS('Signal Verification0'!AG1667)&gt;0,ABS('Signal Verification1'!AG1667)&gt;0),IF('Signal Verification0'!AG1667&gt;'Signal Verification1'!AG1667,IF(ABS('Signal Verification0'!AG1666)-ABS('Signal Verification1'!AG1667)&gt;Constants!$B$14,IF(AND(ABS(MAX('Signal Verification0'!AG1467:AG1667)-'Signal Verification0'!AG1667)&lt;Constants!$B$15,ABS(MIN('Signal Verification0'!AG1467:AG1667)-'Signal Verification0'!AG1667)&lt;Constants!$B$15),2,IF(D1667&gt;0,1,0)),IF(D1667&gt;0,1,0)),IF(ABS('Signal Verification1'!AG1666)-ABS('Signal Verification0'!AG1667)&gt;Constants!$B$14,IF(AND(ABS(MAX('Signal Verification1'!AG1467:AG1667)-'Signal Verification1'!AG1667)&lt;Constants!$B$15,ABS(MIN('Signal Verification1'!AG1467:AG1667)-'Signal Verification1'!AG1667)&lt;Constants!$B$15),2,IF(D1667&gt;0,1,0)),IF(D1667&gt;0,1,0))),IF(D1667&gt;0,1,0))</f>
        <v>0</v>
      </c>
      <c r="D1667">
        <f>IF(C1666=2,ROUND(5*1000/Constants!$B$11,0),IF(D1666&gt;0,D1666-1,0))</f>
        <v>0</v>
      </c>
      <c r="E1667">
        <f>IF(COUNTIF($D$3:D1667,2)&gt;(Constants!$B$16*(1000/150)),2,0)</f>
        <v>0</v>
      </c>
      <c r="F1667">
        <f t="shared" si="25"/>
        <v>0</v>
      </c>
      <c r="G1667">
        <f>IF(ABS('Signal Verification0'!AT1667-'Signal Verification1'!AT1667)&gt;Constants!$B$17,2,IF(H1667&gt;0,1,0))</f>
        <v>0</v>
      </c>
      <c r="H1667">
        <f>IF(G1666=2,ROUND(Constants!$B$18*(1000/150),0),IF(H1666&gt;0,H1666-1,0))</f>
        <v>0</v>
      </c>
    </row>
    <row r="1668" spans="1:8">
      <c r="A1668">
        <v>1665</v>
      </c>
      <c r="B1668">
        <f>IF(SIGN('Signal Verification0'!AQ1668)=SIGN('Signal Verification1'!AQ1668),IF(COUNTIF(B1661:B1667,2)&gt;0,1,0),2)</f>
        <v>0</v>
      </c>
      <c r="C1668">
        <f>IF(AND(ABS('Signal Verification0'!AG1668)&gt;0,ABS('Signal Verification1'!AG1668)&gt;0),IF('Signal Verification0'!AG1668&gt;'Signal Verification1'!AG1668,IF(ABS('Signal Verification0'!AG1667)-ABS('Signal Verification1'!AG1668)&gt;Constants!$B$14,IF(AND(ABS(MAX('Signal Verification0'!AG1468:AG1668)-'Signal Verification0'!AG1668)&lt;Constants!$B$15,ABS(MIN('Signal Verification0'!AG1468:AG1668)-'Signal Verification0'!AG1668)&lt;Constants!$B$15),2,IF(D1668&gt;0,1,0)),IF(D1668&gt;0,1,0)),IF(ABS('Signal Verification1'!AG1667)-ABS('Signal Verification0'!AG1668)&gt;Constants!$B$14,IF(AND(ABS(MAX('Signal Verification1'!AG1468:AG1668)-'Signal Verification1'!AG1668)&lt;Constants!$B$15,ABS(MIN('Signal Verification1'!AG1468:AG1668)-'Signal Verification1'!AG1668)&lt;Constants!$B$15),2,IF(D1668&gt;0,1,0)),IF(D1668&gt;0,1,0))),IF(D1668&gt;0,1,0))</f>
        <v>0</v>
      </c>
      <c r="D1668">
        <f>IF(C1667=2,ROUND(5*1000/Constants!$B$11,0),IF(D1667&gt;0,D1667-1,0))</f>
        <v>0</v>
      </c>
      <c r="E1668">
        <f>IF(COUNTIF($D$3:D1668,2)&gt;(Constants!$B$16*(1000/150)),2,0)</f>
        <v>0</v>
      </c>
      <c r="F1668">
        <f t="shared" si="25"/>
        <v>0</v>
      </c>
      <c r="G1668">
        <f>IF(ABS('Signal Verification0'!AT1668-'Signal Verification1'!AT1668)&gt;Constants!$B$17,2,IF(H1668&gt;0,1,0))</f>
        <v>0</v>
      </c>
      <c r="H1668">
        <f>IF(G1667=2,ROUND(Constants!$B$18*(1000/150),0),IF(H1667&gt;0,H1667-1,0))</f>
        <v>0</v>
      </c>
    </row>
    <row r="1669" spans="1:8">
      <c r="A1669">
        <v>1666</v>
      </c>
      <c r="B1669">
        <f>IF(SIGN('Signal Verification0'!AQ1669)=SIGN('Signal Verification1'!AQ1669),IF(COUNTIF(B1662:B1668,2)&gt;0,1,0),2)</f>
        <v>0</v>
      </c>
      <c r="C1669">
        <f>IF(AND(ABS('Signal Verification0'!AG1669)&gt;0,ABS('Signal Verification1'!AG1669)&gt;0),IF('Signal Verification0'!AG1669&gt;'Signal Verification1'!AG1669,IF(ABS('Signal Verification0'!AG1668)-ABS('Signal Verification1'!AG1669)&gt;Constants!$B$14,IF(AND(ABS(MAX('Signal Verification0'!AG1469:AG1669)-'Signal Verification0'!AG1669)&lt;Constants!$B$15,ABS(MIN('Signal Verification0'!AG1469:AG1669)-'Signal Verification0'!AG1669)&lt;Constants!$B$15),2,IF(D1669&gt;0,1,0)),IF(D1669&gt;0,1,0)),IF(ABS('Signal Verification1'!AG1668)-ABS('Signal Verification0'!AG1669)&gt;Constants!$B$14,IF(AND(ABS(MAX('Signal Verification1'!AG1469:AG1669)-'Signal Verification1'!AG1669)&lt;Constants!$B$15,ABS(MIN('Signal Verification1'!AG1469:AG1669)-'Signal Verification1'!AG1669)&lt;Constants!$B$15),2,IF(D1669&gt;0,1,0)),IF(D1669&gt;0,1,0))),IF(D1669&gt;0,1,0))</f>
        <v>0</v>
      </c>
      <c r="D1669">
        <f>IF(C1668=2,ROUND(5*1000/Constants!$B$11,0),IF(D1668&gt;0,D1668-1,0))</f>
        <v>0</v>
      </c>
      <c r="E1669">
        <f>IF(COUNTIF($D$3:D1669,2)&gt;(Constants!$B$16*(1000/150)),2,0)</f>
        <v>0</v>
      </c>
      <c r="F1669">
        <f t="shared" ref="F1669:F1732" si="26">IF(OR(F1668=2,E1669=2),2,0)</f>
        <v>0</v>
      </c>
      <c r="G1669">
        <f>IF(ABS('Signal Verification0'!AT1669-'Signal Verification1'!AT1669)&gt;Constants!$B$17,2,IF(H1669&gt;0,1,0))</f>
        <v>0</v>
      </c>
      <c r="H1669">
        <f>IF(G1668=2,ROUND(Constants!$B$18*(1000/150),0),IF(H1668&gt;0,H1668-1,0))</f>
        <v>0</v>
      </c>
    </row>
    <row r="1670" spans="1:8">
      <c r="A1670">
        <v>1667</v>
      </c>
      <c r="B1670">
        <f>IF(SIGN('Signal Verification0'!AQ1670)=SIGN('Signal Verification1'!AQ1670),IF(COUNTIF(B1663:B1669,2)&gt;0,1,0),2)</f>
        <v>0</v>
      </c>
      <c r="C1670">
        <f>IF(AND(ABS('Signal Verification0'!AG1670)&gt;0,ABS('Signal Verification1'!AG1670)&gt;0),IF('Signal Verification0'!AG1670&gt;'Signal Verification1'!AG1670,IF(ABS('Signal Verification0'!AG1669)-ABS('Signal Verification1'!AG1670)&gt;Constants!$B$14,IF(AND(ABS(MAX('Signal Verification0'!AG1470:AG1670)-'Signal Verification0'!AG1670)&lt;Constants!$B$15,ABS(MIN('Signal Verification0'!AG1470:AG1670)-'Signal Verification0'!AG1670)&lt;Constants!$B$15),2,IF(D1670&gt;0,1,0)),IF(D1670&gt;0,1,0)),IF(ABS('Signal Verification1'!AG1669)-ABS('Signal Verification0'!AG1670)&gt;Constants!$B$14,IF(AND(ABS(MAX('Signal Verification1'!AG1470:AG1670)-'Signal Verification1'!AG1670)&lt;Constants!$B$15,ABS(MIN('Signal Verification1'!AG1470:AG1670)-'Signal Verification1'!AG1670)&lt;Constants!$B$15),2,IF(D1670&gt;0,1,0)),IF(D1670&gt;0,1,0))),IF(D1670&gt;0,1,0))</f>
        <v>0</v>
      </c>
      <c r="D1670">
        <f>IF(C1669=2,ROUND(5*1000/Constants!$B$11,0),IF(D1669&gt;0,D1669-1,0))</f>
        <v>0</v>
      </c>
      <c r="E1670">
        <f>IF(COUNTIF($D$3:D1670,2)&gt;(Constants!$B$16*(1000/150)),2,0)</f>
        <v>0</v>
      </c>
      <c r="F1670">
        <f t="shared" si="26"/>
        <v>0</v>
      </c>
      <c r="G1670">
        <f>IF(ABS('Signal Verification0'!AT1670-'Signal Verification1'!AT1670)&gt;Constants!$B$17,2,IF(H1670&gt;0,1,0))</f>
        <v>0</v>
      </c>
      <c r="H1670">
        <f>IF(G1669=2,ROUND(Constants!$B$18*(1000/150),0),IF(H1669&gt;0,H1669-1,0))</f>
        <v>0</v>
      </c>
    </row>
    <row r="1671" spans="1:8">
      <c r="A1671">
        <v>1668</v>
      </c>
      <c r="B1671">
        <f>IF(SIGN('Signal Verification0'!AQ1671)=SIGN('Signal Verification1'!AQ1671),IF(COUNTIF(B1664:B1670,2)&gt;0,1,0),2)</f>
        <v>0</v>
      </c>
      <c r="C1671">
        <f>IF(AND(ABS('Signal Verification0'!AG1671)&gt;0,ABS('Signal Verification1'!AG1671)&gt;0),IF('Signal Verification0'!AG1671&gt;'Signal Verification1'!AG1671,IF(ABS('Signal Verification0'!AG1670)-ABS('Signal Verification1'!AG1671)&gt;Constants!$B$14,IF(AND(ABS(MAX('Signal Verification0'!AG1471:AG1671)-'Signal Verification0'!AG1671)&lt;Constants!$B$15,ABS(MIN('Signal Verification0'!AG1471:AG1671)-'Signal Verification0'!AG1671)&lt;Constants!$B$15),2,IF(D1671&gt;0,1,0)),IF(D1671&gt;0,1,0)),IF(ABS('Signal Verification1'!AG1670)-ABS('Signal Verification0'!AG1671)&gt;Constants!$B$14,IF(AND(ABS(MAX('Signal Verification1'!AG1471:AG1671)-'Signal Verification1'!AG1671)&lt;Constants!$B$15,ABS(MIN('Signal Verification1'!AG1471:AG1671)-'Signal Verification1'!AG1671)&lt;Constants!$B$15),2,IF(D1671&gt;0,1,0)),IF(D1671&gt;0,1,0))),IF(D1671&gt;0,1,0))</f>
        <v>0</v>
      </c>
      <c r="D1671">
        <f>IF(C1670=2,ROUND(5*1000/Constants!$B$11,0),IF(D1670&gt;0,D1670-1,0))</f>
        <v>0</v>
      </c>
      <c r="E1671">
        <f>IF(COUNTIF($D$3:D1671,2)&gt;(Constants!$B$16*(1000/150)),2,0)</f>
        <v>0</v>
      </c>
      <c r="F1671">
        <f t="shared" si="26"/>
        <v>0</v>
      </c>
      <c r="G1671">
        <f>IF(ABS('Signal Verification0'!AT1671-'Signal Verification1'!AT1671)&gt;Constants!$B$17,2,IF(H1671&gt;0,1,0))</f>
        <v>0</v>
      </c>
      <c r="H1671">
        <f>IF(G1670=2,ROUND(Constants!$B$18*(1000/150),0),IF(H1670&gt;0,H1670-1,0))</f>
        <v>0</v>
      </c>
    </row>
    <row r="1672" spans="1:8">
      <c r="A1672">
        <v>1669</v>
      </c>
      <c r="B1672">
        <f>IF(SIGN('Signal Verification0'!AQ1672)=SIGN('Signal Verification1'!AQ1672),IF(COUNTIF(B1665:B1671,2)&gt;0,1,0),2)</f>
        <v>0</v>
      </c>
      <c r="C1672">
        <f>IF(AND(ABS('Signal Verification0'!AG1672)&gt;0,ABS('Signal Verification1'!AG1672)&gt;0),IF('Signal Verification0'!AG1672&gt;'Signal Verification1'!AG1672,IF(ABS('Signal Verification0'!AG1671)-ABS('Signal Verification1'!AG1672)&gt;Constants!$B$14,IF(AND(ABS(MAX('Signal Verification0'!AG1472:AG1672)-'Signal Verification0'!AG1672)&lt;Constants!$B$15,ABS(MIN('Signal Verification0'!AG1472:AG1672)-'Signal Verification0'!AG1672)&lt;Constants!$B$15),2,IF(D1672&gt;0,1,0)),IF(D1672&gt;0,1,0)),IF(ABS('Signal Verification1'!AG1671)-ABS('Signal Verification0'!AG1672)&gt;Constants!$B$14,IF(AND(ABS(MAX('Signal Verification1'!AG1472:AG1672)-'Signal Verification1'!AG1672)&lt;Constants!$B$15,ABS(MIN('Signal Verification1'!AG1472:AG1672)-'Signal Verification1'!AG1672)&lt;Constants!$B$15),2,IF(D1672&gt;0,1,0)),IF(D1672&gt;0,1,0))),IF(D1672&gt;0,1,0))</f>
        <v>0</v>
      </c>
      <c r="D1672">
        <f>IF(C1671=2,ROUND(5*1000/Constants!$B$11,0),IF(D1671&gt;0,D1671-1,0))</f>
        <v>0</v>
      </c>
      <c r="E1672">
        <f>IF(COUNTIF($D$3:D1672,2)&gt;(Constants!$B$16*(1000/150)),2,0)</f>
        <v>0</v>
      </c>
      <c r="F1672">
        <f t="shared" si="26"/>
        <v>0</v>
      </c>
      <c r="G1672">
        <f>IF(ABS('Signal Verification0'!AT1672-'Signal Verification1'!AT1672)&gt;Constants!$B$17,2,IF(H1672&gt;0,1,0))</f>
        <v>0</v>
      </c>
      <c r="H1672">
        <f>IF(G1671=2,ROUND(Constants!$B$18*(1000/150),0),IF(H1671&gt;0,H1671-1,0))</f>
        <v>0</v>
      </c>
    </row>
    <row r="1673" spans="1:8">
      <c r="A1673">
        <v>1670</v>
      </c>
      <c r="B1673">
        <f>IF(SIGN('Signal Verification0'!AQ1673)=SIGN('Signal Verification1'!AQ1673),IF(COUNTIF(B1666:B1672,2)&gt;0,1,0),2)</f>
        <v>0</v>
      </c>
      <c r="C1673">
        <f>IF(AND(ABS('Signal Verification0'!AG1673)&gt;0,ABS('Signal Verification1'!AG1673)&gt;0),IF('Signal Verification0'!AG1673&gt;'Signal Verification1'!AG1673,IF(ABS('Signal Verification0'!AG1672)-ABS('Signal Verification1'!AG1673)&gt;Constants!$B$14,IF(AND(ABS(MAX('Signal Verification0'!AG1473:AG1673)-'Signal Verification0'!AG1673)&lt;Constants!$B$15,ABS(MIN('Signal Verification0'!AG1473:AG1673)-'Signal Verification0'!AG1673)&lt;Constants!$B$15),2,IF(D1673&gt;0,1,0)),IF(D1673&gt;0,1,0)),IF(ABS('Signal Verification1'!AG1672)-ABS('Signal Verification0'!AG1673)&gt;Constants!$B$14,IF(AND(ABS(MAX('Signal Verification1'!AG1473:AG1673)-'Signal Verification1'!AG1673)&lt;Constants!$B$15,ABS(MIN('Signal Verification1'!AG1473:AG1673)-'Signal Verification1'!AG1673)&lt;Constants!$B$15),2,IF(D1673&gt;0,1,0)),IF(D1673&gt;0,1,0))),IF(D1673&gt;0,1,0))</f>
        <v>0</v>
      </c>
      <c r="D1673">
        <f>IF(C1672=2,ROUND(5*1000/Constants!$B$11,0),IF(D1672&gt;0,D1672-1,0))</f>
        <v>0</v>
      </c>
      <c r="E1673">
        <f>IF(COUNTIF($D$3:D1673,2)&gt;(Constants!$B$16*(1000/150)),2,0)</f>
        <v>0</v>
      </c>
      <c r="F1673">
        <f t="shared" si="26"/>
        <v>0</v>
      </c>
      <c r="G1673">
        <f>IF(ABS('Signal Verification0'!AT1673-'Signal Verification1'!AT1673)&gt;Constants!$B$17,2,IF(H1673&gt;0,1,0))</f>
        <v>0</v>
      </c>
      <c r="H1673">
        <f>IF(G1672=2,ROUND(Constants!$B$18*(1000/150),0),IF(H1672&gt;0,H1672-1,0))</f>
        <v>0</v>
      </c>
    </row>
    <row r="1674" spans="1:8">
      <c r="A1674">
        <v>1671</v>
      </c>
      <c r="B1674">
        <f>IF(SIGN('Signal Verification0'!AQ1674)=SIGN('Signal Verification1'!AQ1674),IF(COUNTIF(B1667:B1673,2)&gt;0,1,0),2)</f>
        <v>0</v>
      </c>
      <c r="C1674">
        <f>IF(AND(ABS('Signal Verification0'!AG1674)&gt;0,ABS('Signal Verification1'!AG1674)&gt;0),IF('Signal Verification0'!AG1674&gt;'Signal Verification1'!AG1674,IF(ABS('Signal Verification0'!AG1673)-ABS('Signal Verification1'!AG1674)&gt;Constants!$B$14,IF(AND(ABS(MAX('Signal Verification0'!AG1474:AG1674)-'Signal Verification0'!AG1674)&lt;Constants!$B$15,ABS(MIN('Signal Verification0'!AG1474:AG1674)-'Signal Verification0'!AG1674)&lt;Constants!$B$15),2,IF(D1674&gt;0,1,0)),IF(D1674&gt;0,1,0)),IF(ABS('Signal Verification1'!AG1673)-ABS('Signal Verification0'!AG1674)&gt;Constants!$B$14,IF(AND(ABS(MAX('Signal Verification1'!AG1474:AG1674)-'Signal Verification1'!AG1674)&lt;Constants!$B$15,ABS(MIN('Signal Verification1'!AG1474:AG1674)-'Signal Verification1'!AG1674)&lt;Constants!$B$15),2,IF(D1674&gt;0,1,0)),IF(D1674&gt;0,1,0))),IF(D1674&gt;0,1,0))</f>
        <v>0</v>
      </c>
      <c r="D1674">
        <f>IF(C1673=2,ROUND(5*1000/Constants!$B$11,0),IF(D1673&gt;0,D1673-1,0))</f>
        <v>0</v>
      </c>
      <c r="E1674">
        <f>IF(COUNTIF($D$3:D1674,2)&gt;(Constants!$B$16*(1000/150)),2,0)</f>
        <v>0</v>
      </c>
      <c r="F1674">
        <f t="shared" si="26"/>
        <v>0</v>
      </c>
      <c r="G1674">
        <f>IF(ABS('Signal Verification0'!AT1674-'Signal Verification1'!AT1674)&gt;Constants!$B$17,2,IF(H1674&gt;0,1,0))</f>
        <v>0</v>
      </c>
      <c r="H1674">
        <f>IF(G1673=2,ROUND(Constants!$B$18*(1000/150),0),IF(H1673&gt;0,H1673-1,0))</f>
        <v>0</v>
      </c>
    </row>
    <row r="1675" spans="1:8">
      <c r="A1675">
        <v>1672</v>
      </c>
      <c r="B1675">
        <f>IF(SIGN('Signal Verification0'!AQ1675)=SIGN('Signal Verification1'!AQ1675),IF(COUNTIF(B1668:B1674,2)&gt;0,1,0),2)</f>
        <v>0</v>
      </c>
      <c r="C1675">
        <f>IF(AND(ABS('Signal Verification0'!AG1675)&gt;0,ABS('Signal Verification1'!AG1675)&gt;0),IF('Signal Verification0'!AG1675&gt;'Signal Verification1'!AG1675,IF(ABS('Signal Verification0'!AG1674)-ABS('Signal Verification1'!AG1675)&gt;Constants!$B$14,IF(AND(ABS(MAX('Signal Verification0'!AG1475:AG1675)-'Signal Verification0'!AG1675)&lt;Constants!$B$15,ABS(MIN('Signal Verification0'!AG1475:AG1675)-'Signal Verification0'!AG1675)&lt;Constants!$B$15),2,IF(D1675&gt;0,1,0)),IF(D1675&gt;0,1,0)),IF(ABS('Signal Verification1'!AG1674)-ABS('Signal Verification0'!AG1675)&gt;Constants!$B$14,IF(AND(ABS(MAX('Signal Verification1'!AG1475:AG1675)-'Signal Verification1'!AG1675)&lt;Constants!$B$15,ABS(MIN('Signal Verification1'!AG1475:AG1675)-'Signal Verification1'!AG1675)&lt;Constants!$B$15),2,IF(D1675&gt;0,1,0)),IF(D1675&gt;0,1,0))),IF(D1675&gt;0,1,0))</f>
        <v>0</v>
      </c>
      <c r="D1675">
        <f>IF(C1674=2,ROUND(5*1000/Constants!$B$11,0),IF(D1674&gt;0,D1674-1,0))</f>
        <v>0</v>
      </c>
      <c r="E1675">
        <f>IF(COUNTIF($D$3:D1675,2)&gt;(Constants!$B$16*(1000/150)),2,0)</f>
        <v>0</v>
      </c>
      <c r="F1675">
        <f t="shared" si="26"/>
        <v>0</v>
      </c>
      <c r="G1675">
        <f>IF(ABS('Signal Verification0'!AT1675-'Signal Verification1'!AT1675)&gt;Constants!$B$17,2,IF(H1675&gt;0,1,0))</f>
        <v>0</v>
      </c>
      <c r="H1675">
        <f>IF(G1674=2,ROUND(Constants!$B$18*(1000/150),0),IF(H1674&gt;0,H1674-1,0))</f>
        <v>0</v>
      </c>
    </row>
    <row r="1676" spans="1:8">
      <c r="A1676">
        <v>1673</v>
      </c>
      <c r="B1676">
        <f>IF(SIGN('Signal Verification0'!AQ1676)=SIGN('Signal Verification1'!AQ1676),IF(COUNTIF(B1669:B1675,2)&gt;0,1,0),2)</f>
        <v>0</v>
      </c>
      <c r="C1676">
        <f>IF(AND(ABS('Signal Verification0'!AG1676)&gt;0,ABS('Signal Verification1'!AG1676)&gt;0),IF('Signal Verification0'!AG1676&gt;'Signal Verification1'!AG1676,IF(ABS('Signal Verification0'!AG1675)-ABS('Signal Verification1'!AG1676)&gt;Constants!$B$14,IF(AND(ABS(MAX('Signal Verification0'!AG1476:AG1676)-'Signal Verification0'!AG1676)&lt;Constants!$B$15,ABS(MIN('Signal Verification0'!AG1476:AG1676)-'Signal Verification0'!AG1676)&lt;Constants!$B$15),2,IF(D1676&gt;0,1,0)),IF(D1676&gt;0,1,0)),IF(ABS('Signal Verification1'!AG1675)-ABS('Signal Verification0'!AG1676)&gt;Constants!$B$14,IF(AND(ABS(MAX('Signal Verification1'!AG1476:AG1676)-'Signal Verification1'!AG1676)&lt;Constants!$B$15,ABS(MIN('Signal Verification1'!AG1476:AG1676)-'Signal Verification1'!AG1676)&lt;Constants!$B$15),2,IF(D1676&gt;0,1,0)),IF(D1676&gt;0,1,0))),IF(D1676&gt;0,1,0))</f>
        <v>0</v>
      </c>
      <c r="D1676">
        <f>IF(C1675=2,ROUND(5*1000/Constants!$B$11,0),IF(D1675&gt;0,D1675-1,0))</f>
        <v>0</v>
      </c>
      <c r="E1676">
        <f>IF(COUNTIF($D$3:D1676,2)&gt;(Constants!$B$16*(1000/150)),2,0)</f>
        <v>0</v>
      </c>
      <c r="F1676">
        <f t="shared" si="26"/>
        <v>0</v>
      </c>
      <c r="G1676">
        <f>IF(ABS('Signal Verification0'!AT1676-'Signal Verification1'!AT1676)&gt;Constants!$B$17,2,IF(H1676&gt;0,1,0))</f>
        <v>0</v>
      </c>
      <c r="H1676">
        <f>IF(G1675=2,ROUND(Constants!$B$18*(1000/150),0),IF(H1675&gt;0,H1675-1,0))</f>
        <v>0</v>
      </c>
    </row>
    <row r="1677" spans="1:8">
      <c r="A1677">
        <v>1674</v>
      </c>
      <c r="B1677">
        <f>IF(SIGN('Signal Verification0'!AQ1677)=SIGN('Signal Verification1'!AQ1677),IF(COUNTIF(B1670:B1676,2)&gt;0,1,0),2)</f>
        <v>0</v>
      </c>
      <c r="C1677">
        <f>IF(AND(ABS('Signal Verification0'!AG1677)&gt;0,ABS('Signal Verification1'!AG1677)&gt;0),IF('Signal Verification0'!AG1677&gt;'Signal Verification1'!AG1677,IF(ABS('Signal Verification0'!AG1676)-ABS('Signal Verification1'!AG1677)&gt;Constants!$B$14,IF(AND(ABS(MAX('Signal Verification0'!AG1477:AG1677)-'Signal Verification0'!AG1677)&lt;Constants!$B$15,ABS(MIN('Signal Verification0'!AG1477:AG1677)-'Signal Verification0'!AG1677)&lt;Constants!$B$15),2,IF(D1677&gt;0,1,0)),IF(D1677&gt;0,1,0)),IF(ABS('Signal Verification1'!AG1676)-ABS('Signal Verification0'!AG1677)&gt;Constants!$B$14,IF(AND(ABS(MAX('Signal Verification1'!AG1477:AG1677)-'Signal Verification1'!AG1677)&lt;Constants!$B$15,ABS(MIN('Signal Verification1'!AG1477:AG1677)-'Signal Verification1'!AG1677)&lt;Constants!$B$15),2,IF(D1677&gt;0,1,0)),IF(D1677&gt;0,1,0))),IF(D1677&gt;0,1,0))</f>
        <v>0</v>
      </c>
      <c r="D1677">
        <f>IF(C1676=2,ROUND(5*1000/Constants!$B$11,0),IF(D1676&gt;0,D1676-1,0))</f>
        <v>0</v>
      </c>
      <c r="E1677">
        <f>IF(COUNTIF($D$3:D1677,2)&gt;(Constants!$B$16*(1000/150)),2,0)</f>
        <v>0</v>
      </c>
      <c r="F1677">
        <f t="shared" si="26"/>
        <v>0</v>
      </c>
      <c r="G1677">
        <f>IF(ABS('Signal Verification0'!AT1677-'Signal Verification1'!AT1677)&gt;Constants!$B$17,2,IF(H1677&gt;0,1,0))</f>
        <v>0</v>
      </c>
      <c r="H1677">
        <f>IF(G1676=2,ROUND(Constants!$B$18*(1000/150),0),IF(H1676&gt;0,H1676-1,0))</f>
        <v>0</v>
      </c>
    </row>
    <row r="1678" spans="1:8">
      <c r="A1678">
        <v>1675</v>
      </c>
      <c r="B1678">
        <f>IF(SIGN('Signal Verification0'!AQ1678)=SIGN('Signal Verification1'!AQ1678),IF(COUNTIF(B1671:B1677,2)&gt;0,1,0),2)</f>
        <v>0</v>
      </c>
      <c r="C1678">
        <f>IF(AND(ABS('Signal Verification0'!AG1678)&gt;0,ABS('Signal Verification1'!AG1678)&gt;0),IF('Signal Verification0'!AG1678&gt;'Signal Verification1'!AG1678,IF(ABS('Signal Verification0'!AG1677)-ABS('Signal Verification1'!AG1678)&gt;Constants!$B$14,IF(AND(ABS(MAX('Signal Verification0'!AG1478:AG1678)-'Signal Verification0'!AG1678)&lt;Constants!$B$15,ABS(MIN('Signal Verification0'!AG1478:AG1678)-'Signal Verification0'!AG1678)&lt;Constants!$B$15),2,IF(D1678&gt;0,1,0)),IF(D1678&gt;0,1,0)),IF(ABS('Signal Verification1'!AG1677)-ABS('Signal Verification0'!AG1678)&gt;Constants!$B$14,IF(AND(ABS(MAX('Signal Verification1'!AG1478:AG1678)-'Signal Verification1'!AG1678)&lt;Constants!$B$15,ABS(MIN('Signal Verification1'!AG1478:AG1678)-'Signal Verification1'!AG1678)&lt;Constants!$B$15),2,IF(D1678&gt;0,1,0)),IF(D1678&gt;0,1,0))),IF(D1678&gt;0,1,0))</f>
        <v>0</v>
      </c>
      <c r="D1678">
        <f>IF(C1677=2,ROUND(5*1000/Constants!$B$11,0),IF(D1677&gt;0,D1677-1,0))</f>
        <v>0</v>
      </c>
      <c r="E1678">
        <f>IF(COUNTIF($D$3:D1678,2)&gt;(Constants!$B$16*(1000/150)),2,0)</f>
        <v>0</v>
      </c>
      <c r="F1678">
        <f t="shared" si="26"/>
        <v>0</v>
      </c>
      <c r="G1678">
        <f>IF(ABS('Signal Verification0'!AT1678-'Signal Verification1'!AT1678)&gt;Constants!$B$17,2,IF(H1678&gt;0,1,0))</f>
        <v>0</v>
      </c>
      <c r="H1678">
        <f>IF(G1677=2,ROUND(Constants!$B$18*(1000/150),0),IF(H1677&gt;0,H1677-1,0))</f>
        <v>0</v>
      </c>
    </row>
    <row r="1679" spans="1:8">
      <c r="A1679">
        <v>1676</v>
      </c>
      <c r="B1679">
        <f>IF(SIGN('Signal Verification0'!AQ1679)=SIGN('Signal Verification1'!AQ1679),IF(COUNTIF(B1672:B1678,2)&gt;0,1,0),2)</f>
        <v>0</v>
      </c>
      <c r="C1679">
        <f>IF(AND(ABS('Signal Verification0'!AG1679)&gt;0,ABS('Signal Verification1'!AG1679)&gt;0),IF('Signal Verification0'!AG1679&gt;'Signal Verification1'!AG1679,IF(ABS('Signal Verification0'!AG1678)-ABS('Signal Verification1'!AG1679)&gt;Constants!$B$14,IF(AND(ABS(MAX('Signal Verification0'!AG1479:AG1679)-'Signal Verification0'!AG1679)&lt;Constants!$B$15,ABS(MIN('Signal Verification0'!AG1479:AG1679)-'Signal Verification0'!AG1679)&lt;Constants!$B$15),2,IF(D1679&gt;0,1,0)),IF(D1679&gt;0,1,0)),IF(ABS('Signal Verification1'!AG1678)-ABS('Signal Verification0'!AG1679)&gt;Constants!$B$14,IF(AND(ABS(MAX('Signal Verification1'!AG1479:AG1679)-'Signal Verification1'!AG1679)&lt;Constants!$B$15,ABS(MIN('Signal Verification1'!AG1479:AG1679)-'Signal Verification1'!AG1679)&lt;Constants!$B$15),2,IF(D1679&gt;0,1,0)),IF(D1679&gt;0,1,0))),IF(D1679&gt;0,1,0))</f>
        <v>0</v>
      </c>
      <c r="D1679">
        <f>IF(C1678=2,ROUND(5*1000/Constants!$B$11,0),IF(D1678&gt;0,D1678-1,0))</f>
        <v>0</v>
      </c>
      <c r="E1679">
        <f>IF(COUNTIF($D$3:D1679,2)&gt;(Constants!$B$16*(1000/150)),2,0)</f>
        <v>0</v>
      </c>
      <c r="F1679">
        <f t="shared" si="26"/>
        <v>0</v>
      </c>
      <c r="G1679">
        <f>IF(ABS('Signal Verification0'!AT1679-'Signal Verification1'!AT1679)&gt;Constants!$B$17,2,IF(H1679&gt;0,1,0))</f>
        <v>0</v>
      </c>
      <c r="H1679">
        <f>IF(G1678=2,ROUND(Constants!$B$18*(1000/150),0),IF(H1678&gt;0,H1678-1,0))</f>
        <v>0</v>
      </c>
    </row>
    <row r="1680" spans="1:8">
      <c r="A1680">
        <v>1677</v>
      </c>
      <c r="B1680">
        <f>IF(SIGN('Signal Verification0'!AQ1680)=SIGN('Signal Verification1'!AQ1680),IF(COUNTIF(B1673:B1679,2)&gt;0,1,0),2)</f>
        <v>0</v>
      </c>
      <c r="C1680">
        <f>IF(AND(ABS('Signal Verification0'!AG1680)&gt;0,ABS('Signal Verification1'!AG1680)&gt;0),IF('Signal Verification0'!AG1680&gt;'Signal Verification1'!AG1680,IF(ABS('Signal Verification0'!AG1679)-ABS('Signal Verification1'!AG1680)&gt;Constants!$B$14,IF(AND(ABS(MAX('Signal Verification0'!AG1480:AG1680)-'Signal Verification0'!AG1680)&lt;Constants!$B$15,ABS(MIN('Signal Verification0'!AG1480:AG1680)-'Signal Verification0'!AG1680)&lt;Constants!$B$15),2,IF(D1680&gt;0,1,0)),IF(D1680&gt;0,1,0)),IF(ABS('Signal Verification1'!AG1679)-ABS('Signal Verification0'!AG1680)&gt;Constants!$B$14,IF(AND(ABS(MAX('Signal Verification1'!AG1480:AG1680)-'Signal Verification1'!AG1680)&lt;Constants!$B$15,ABS(MIN('Signal Verification1'!AG1480:AG1680)-'Signal Verification1'!AG1680)&lt;Constants!$B$15),2,IF(D1680&gt;0,1,0)),IF(D1680&gt;0,1,0))),IF(D1680&gt;0,1,0))</f>
        <v>0</v>
      </c>
      <c r="D1680">
        <f>IF(C1679=2,ROUND(5*1000/Constants!$B$11,0),IF(D1679&gt;0,D1679-1,0))</f>
        <v>0</v>
      </c>
      <c r="E1680">
        <f>IF(COUNTIF($D$3:D1680,2)&gt;(Constants!$B$16*(1000/150)),2,0)</f>
        <v>0</v>
      </c>
      <c r="F1680">
        <f t="shared" si="26"/>
        <v>0</v>
      </c>
      <c r="G1680">
        <f>IF(ABS('Signal Verification0'!AT1680-'Signal Verification1'!AT1680)&gt;Constants!$B$17,2,IF(H1680&gt;0,1,0))</f>
        <v>0</v>
      </c>
      <c r="H1680">
        <f>IF(G1679=2,ROUND(Constants!$B$18*(1000/150),0),IF(H1679&gt;0,H1679-1,0))</f>
        <v>0</v>
      </c>
    </row>
    <row r="1681" spans="1:8">
      <c r="A1681">
        <v>1678</v>
      </c>
      <c r="B1681">
        <f>IF(SIGN('Signal Verification0'!AQ1681)=SIGN('Signal Verification1'!AQ1681),IF(COUNTIF(B1674:B1680,2)&gt;0,1,0),2)</f>
        <v>0</v>
      </c>
      <c r="C1681">
        <f>IF(AND(ABS('Signal Verification0'!AG1681)&gt;0,ABS('Signal Verification1'!AG1681)&gt;0),IF('Signal Verification0'!AG1681&gt;'Signal Verification1'!AG1681,IF(ABS('Signal Verification0'!AG1680)-ABS('Signal Verification1'!AG1681)&gt;Constants!$B$14,IF(AND(ABS(MAX('Signal Verification0'!AG1481:AG1681)-'Signal Verification0'!AG1681)&lt;Constants!$B$15,ABS(MIN('Signal Verification0'!AG1481:AG1681)-'Signal Verification0'!AG1681)&lt;Constants!$B$15),2,IF(D1681&gt;0,1,0)),IF(D1681&gt;0,1,0)),IF(ABS('Signal Verification1'!AG1680)-ABS('Signal Verification0'!AG1681)&gt;Constants!$B$14,IF(AND(ABS(MAX('Signal Verification1'!AG1481:AG1681)-'Signal Verification1'!AG1681)&lt;Constants!$B$15,ABS(MIN('Signal Verification1'!AG1481:AG1681)-'Signal Verification1'!AG1681)&lt;Constants!$B$15),2,IF(D1681&gt;0,1,0)),IF(D1681&gt;0,1,0))),IF(D1681&gt;0,1,0))</f>
        <v>0</v>
      </c>
      <c r="D1681">
        <f>IF(C1680=2,ROUND(5*1000/Constants!$B$11,0),IF(D1680&gt;0,D1680-1,0))</f>
        <v>0</v>
      </c>
      <c r="E1681">
        <f>IF(COUNTIF($D$3:D1681,2)&gt;(Constants!$B$16*(1000/150)),2,0)</f>
        <v>0</v>
      </c>
      <c r="F1681">
        <f t="shared" si="26"/>
        <v>0</v>
      </c>
      <c r="G1681">
        <f>IF(ABS('Signal Verification0'!AT1681-'Signal Verification1'!AT1681)&gt;Constants!$B$17,2,IF(H1681&gt;0,1,0))</f>
        <v>0</v>
      </c>
      <c r="H1681">
        <f>IF(G1680=2,ROUND(Constants!$B$18*(1000/150),0),IF(H1680&gt;0,H1680-1,0))</f>
        <v>0</v>
      </c>
    </row>
    <row r="1682" spans="1:8">
      <c r="A1682">
        <v>1679</v>
      </c>
      <c r="B1682">
        <f>IF(SIGN('Signal Verification0'!AQ1682)=SIGN('Signal Verification1'!AQ1682),IF(COUNTIF(B1675:B1681,2)&gt;0,1,0),2)</f>
        <v>0</v>
      </c>
      <c r="C1682">
        <f>IF(AND(ABS('Signal Verification0'!AG1682)&gt;0,ABS('Signal Verification1'!AG1682)&gt;0),IF('Signal Verification0'!AG1682&gt;'Signal Verification1'!AG1682,IF(ABS('Signal Verification0'!AG1681)-ABS('Signal Verification1'!AG1682)&gt;Constants!$B$14,IF(AND(ABS(MAX('Signal Verification0'!AG1482:AG1682)-'Signal Verification0'!AG1682)&lt;Constants!$B$15,ABS(MIN('Signal Verification0'!AG1482:AG1682)-'Signal Verification0'!AG1682)&lt;Constants!$B$15),2,IF(D1682&gt;0,1,0)),IF(D1682&gt;0,1,0)),IF(ABS('Signal Verification1'!AG1681)-ABS('Signal Verification0'!AG1682)&gt;Constants!$B$14,IF(AND(ABS(MAX('Signal Verification1'!AG1482:AG1682)-'Signal Verification1'!AG1682)&lt;Constants!$B$15,ABS(MIN('Signal Verification1'!AG1482:AG1682)-'Signal Verification1'!AG1682)&lt;Constants!$B$15),2,IF(D1682&gt;0,1,0)),IF(D1682&gt;0,1,0))),IF(D1682&gt;0,1,0))</f>
        <v>0</v>
      </c>
      <c r="D1682">
        <f>IF(C1681=2,ROUND(5*1000/Constants!$B$11,0),IF(D1681&gt;0,D1681-1,0))</f>
        <v>0</v>
      </c>
      <c r="E1682">
        <f>IF(COUNTIF($D$3:D1682,2)&gt;(Constants!$B$16*(1000/150)),2,0)</f>
        <v>0</v>
      </c>
      <c r="F1682">
        <f t="shared" si="26"/>
        <v>0</v>
      </c>
      <c r="G1682">
        <f>IF(ABS('Signal Verification0'!AT1682-'Signal Verification1'!AT1682)&gt;Constants!$B$17,2,IF(H1682&gt;0,1,0))</f>
        <v>0</v>
      </c>
      <c r="H1682">
        <f>IF(G1681=2,ROUND(Constants!$B$18*(1000/150),0),IF(H1681&gt;0,H1681-1,0))</f>
        <v>0</v>
      </c>
    </row>
    <row r="1683" spans="1:8">
      <c r="A1683">
        <v>1680</v>
      </c>
      <c r="B1683">
        <f>IF(SIGN('Signal Verification0'!AQ1683)=SIGN('Signal Verification1'!AQ1683),IF(COUNTIF(B1676:B1682,2)&gt;0,1,0),2)</f>
        <v>0</v>
      </c>
      <c r="C1683">
        <f>IF(AND(ABS('Signal Verification0'!AG1683)&gt;0,ABS('Signal Verification1'!AG1683)&gt;0),IF('Signal Verification0'!AG1683&gt;'Signal Verification1'!AG1683,IF(ABS('Signal Verification0'!AG1682)-ABS('Signal Verification1'!AG1683)&gt;Constants!$B$14,IF(AND(ABS(MAX('Signal Verification0'!AG1483:AG1683)-'Signal Verification0'!AG1683)&lt;Constants!$B$15,ABS(MIN('Signal Verification0'!AG1483:AG1683)-'Signal Verification0'!AG1683)&lt;Constants!$B$15),2,IF(D1683&gt;0,1,0)),IF(D1683&gt;0,1,0)),IF(ABS('Signal Verification1'!AG1682)-ABS('Signal Verification0'!AG1683)&gt;Constants!$B$14,IF(AND(ABS(MAX('Signal Verification1'!AG1483:AG1683)-'Signal Verification1'!AG1683)&lt;Constants!$B$15,ABS(MIN('Signal Verification1'!AG1483:AG1683)-'Signal Verification1'!AG1683)&lt;Constants!$B$15),2,IF(D1683&gt;0,1,0)),IF(D1683&gt;0,1,0))),IF(D1683&gt;0,1,0))</f>
        <v>0</v>
      </c>
      <c r="D1683">
        <f>IF(C1682=2,ROUND(5*1000/Constants!$B$11,0),IF(D1682&gt;0,D1682-1,0))</f>
        <v>0</v>
      </c>
      <c r="E1683">
        <f>IF(COUNTIF($D$3:D1683,2)&gt;(Constants!$B$16*(1000/150)),2,0)</f>
        <v>0</v>
      </c>
      <c r="F1683">
        <f t="shared" si="26"/>
        <v>0</v>
      </c>
      <c r="G1683">
        <f>IF(ABS('Signal Verification0'!AT1683-'Signal Verification1'!AT1683)&gt;Constants!$B$17,2,IF(H1683&gt;0,1,0))</f>
        <v>0</v>
      </c>
      <c r="H1683">
        <f>IF(G1682=2,ROUND(Constants!$B$18*(1000/150),0),IF(H1682&gt;0,H1682-1,0))</f>
        <v>0</v>
      </c>
    </row>
    <row r="1684" spans="1:8">
      <c r="A1684">
        <v>1681</v>
      </c>
      <c r="B1684">
        <f>IF(SIGN('Signal Verification0'!AQ1684)=SIGN('Signal Verification1'!AQ1684),IF(COUNTIF(B1677:B1683,2)&gt;0,1,0),2)</f>
        <v>0</v>
      </c>
      <c r="C1684">
        <f>IF(AND(ABS('Signal Verification0'!AG1684)&gt;0,ABS('Signal Verification1'!AG1684)&gt;0),IF('Signal Verification0'!AG1684&gt;'Signal Verification1'!AG1684,IF(ABS('Signal Verification0'!AG1683)-ABS('Signal Verification1'!AG1684)&gt;Constants!$B$14,IF(AND(ABS(MAX('Signal Verification0'!AG1484:AG1684)-'Signal Verification0'!AG1684)&lt;Constants!$B$15,ABS(MIN('Signal Verification0'!AG1484:AG1684)-'Signal Verification0'!AG1684)&lt;Constants!$B$15),2,IF(D1684&gt;0,1,0)),IF(D1684&gt;0,1,0)),IF(ABS('Signal Verification1'!AG1683)-ABS('Signal Verification0'!AG1684)&gt;Constants!$B$14,IF(AND(ABS(MAX('Signal Verification1'!AG1484:AG1684)-'Signal Verification1'!AG1684)&lt;Constants!$B$15,ABS(MIN('Signal Verification1'!AG1484:AG1684)-'Signal Verification1'!AG1684)&lt;Constants!$B$15),2,IF(D1684&gt;0,1,0)),IF(D1684&gt;0,1,0))),IF(D1684&gt;0,1,0))</f>
        <v>0</v>
      </c>
      <c r="D1684">
        <f>IF(C1683=2,ROUND(5*1000/Constants!$B$11,0),IF(D1683&gt;0,D1683-1,0))</f>
        <v>0</v>
      </c>
      <c r="E1684">
        <f>IF(COUNTIF($D$3:D1684,2)&gt;(Constants!$B$16*(1000/150)),2,0)</f>
        <v>0</v>
      </c>
      <c r="F1684">
        <f t="shared" si="26"/>
        <v>0</v>
      </c>
      <c r="G1684">
        <f>IF(ABS('Signal Verification0'!AT1684-'Signal Verification1'!AT1684)&gt;Constants!$B$17,2,IF(H1684&gt;0,1,0))</f>
        <v>0</v>
      </c>
      <c r="H1684">
        <f>IF(G1683=2,ROUND(Constants!$B$18*(1000/150),0),IF(H1683&gt;0,H1683-1,0))</f>
        <v>0</v>
      </c>
    </row>
    <row r="1685" spans="1:8">
      <c r="A1685">
        <v>1682</v>
      </c>
      <c r="B1685">
        <f>IF(SIGN('Signal Verification0'!AQ1685)=SIGN('Signal Verification1'!AQ1685),IF(COUNTIF(B1678:B1684,2)&gt;0,1,0),2)</f>
        <v>0</v>
      </c>
      <c r="C1685">
        <f>IF(AND(ABS('Signal Verification0'!AG1685)&gt;0,ABS('Signal Verification1'!AG1685)&gt;0),IF('Signal Verification0'!AG1685&gt;'Signal Verification1'!AG1685,IF(ABS('Signal Verification0'!AG1684)-ABS('Signal Verification1'!AG1685)&gt;Constants!$B$14,IF(AND(ABS(MAX('Signal Verification0'!AG1485:AG1685)-'Signal Verification0'!AG1685)&lt;Constants!$B$15,ABS(MIN('Signal Verification0'!AG1485:AG1685)-'Signal Verification0'!AG1685)&lt;Constants!$B$15),2,IF(D1685&gt;0,1,0)),IF(D1685&gt;0,1,0)),IF(ABS('Signal Verification1'!AG1684)-ABS('Signal Verification0'!AG1685)&gt;Constants!$B$14,IF(AND(ABS(MAX('Signal Verification1'!AG1485:AG1685)-'Signal Verification1'!AG1685)&lt;Constants!$B$15,ABS(MIN('Signal Verification1'!AG1485:AG1685)-'Signal Verification1'!AG1685)&lt;Constants!$B$15),2,IF(D1685&gt;0,1,0)),IF(D1685&gt;0,1,0))),IF(D1685&gt;0,1,0))</f>
        <v>0</v>
      </c>
      <c r="D1685">
        <f>IF(C1684=2,ROUND(5*1000/Constants!$B$11,0),IF(D1684&gt;0,D1684-1,0))</f>
        <v>0</v>
      </c>
      <c r="E1685">
        <f>IF(COUNTIF($D$3:D1685,2)&gt;(Constants!$B$16*(1000/150)),2,0)</f>
        <v>0</v>
      </c>
      <c r="F1685">
        <f t="shared" si="26"/>
        <v>0</v>
      </c>
      <c r="G1685">
        <f>IF(ABS('Signal Verification0'!AT1685-'Signal Verification1'!AT1685)&gt;Constants!$B$17,2,IF(H1685&gt;0,1,0))</f>
        <v>0</v>
      </c>
      <c r="H1685">
        <f>IF(G1684=2,ROUND(Constants!$B$18*(1000/150),0),IF(H1684&gt;0,H1684-1,0))</f>
        <v>0</v>
      </c>
    </row>
    <row r="1686" spans="1:8">
      <c r="A1686">
        <v>1683</v>
      </c>
      <c r="B1686">
        <f>IF(SIGN('Signal Verification0'!AQ1686)=SIGN('Signal Verification1'!AQ1686),IF(COUNTIF(B1679:B1685,2)&gt;0,1,0),2)</f>
        <v>0</v>
      </c>
      <c r="C1686">
        <f>IF(AND(ABS('Signal Verification0'!AG1686)&gt;0,ABS('Signal Verification1'!AG1686)&gt;0),IF('Signal Verification0'!AG1686&gt;'Signal Verification1'!AG1686,IF(ABS('Signal Verification0'!AG1685)-ABS('Signal Verification1'!AG1686)&gt;Constants!$B$14,IF(AND(ABS(MAX('Signal Verification0'!AG1486:AG1686)-'Signal Verification0'!AG1686)&lt;Constants!$B$15,ABS(MIN('Signal Verification0'!AG1486:AG1686)-'Signal Verification0'!AG1686)&lt;Constants!$B$15),2,IF(D1686&gt;0,1,0)),IF(D1686&gt;0,1,0)),IF(ABS('Signal Verification1'!AG1685)-ABS('Signal Verification0'!AG1686)&gt;Constants!$B$14,IF(AND(ABS(MAX('Signal Verification1'!AG1486:AG1686)-'Signal Verification1'!AG1686)&lt;Constants!$B$15,ABS(MIN('Signal Verification1'!AG1486:AG1686)-'Signal Verification1'!AG1686)&lt;Constants!$B$15),2,IF(D1686&gt;0,1,0)),IF(D1686&gt;0,1,0))),IF(D1686&gt;0,1,0))</f>
        <v>0</v>
      </c>
      <c r="D1686">
        <f>IF(C1685=2,ROUND(5*1000/Constants!$B$11,0),IF(D1685&gt;0,D1685-1,0))</f>
        <v>0</v>
      </c>
      <c r="E1686">
        <f>IF(COUNTIF($D$3:D1686,2)&gt;(Constants!$B$16*(1000/150)),2,0)</f>
        <v>0</v>
      </c>
      <c r="F1686">
        <f t="shared" si="26"/>
        <v>0</v>
      </c>
      <c r="G1686">
        <f>IF(ABS('Signal Verification0'!AT1686-'Signal Verification1'!AT1686)&gt;Constants!$B$17,2,IF(H1686&gt;0,1,0))</f>
        <v>0</v>
      </c>
      <c r="H1686">
        <f>IF(G1685=2,ROUND(Constants!$B$18*(1000/150),0),IF(H1685&gt;0,H1685-1,0))</f>
        <v>0</v>
      </c>
    </row>
    <row r="1687" spans="1:8">
      <c r="A1687">
        <v>1684</v>
      </c>
      <c r="B1687">
        <f>IF(SIGN('Signal Verification0'!AQ1687)=SIGN('Signal Verification1'!AQ1687),IF(COUNTIF(B1680:B1686,2)&gt;0,1,0),2)</f>
        <v>0</v>
      </c>
      <c r="C1687">
        <f>IF(AND(ABS('Signal Verification0'!AG1687)&gt;0,ABS('Signal Verification1'!AG1687)&gt;0),IF('Signal Verification0'!AG1687&gt;'Signal Verification1'!AG1687,IF(ABS('Signal Verification0'!AG1686)-ABS('Signal Verification1'!AG1687)&gt;Constants!$B$14,IF(AND(ABS(MAX('Signal Verification0'!AG1487:AG1687)-'Signal Verification0'!AG1687)&lt;Constants!$B$15,ABS(MIN('Signal Verification0'!AG1487:AG1687)-'Signal Verification0'!AG1687)&lt;Constants!$B$15),2,IF(D1687&gt;0,1,0)),IF(D1687&gt;0,1,0)),IF(ABS('Signal Verification1'!AG1686)-ABS('Signal Verification0'!AG1687)&gt;Constants!$B$14,IF(AND(ABS(MAX('Signal Verification1'!AG1487:AG1687)-'Signal Verification1'!AG1687)&lt;Constants!$B$15,ABS(MIN('Signal Verification1'!AG1487:AG1687)-'Signal Verification1'!AG1687)&lt;Constants!$B$15),2,IF(D1687&gt;0,1,0)),IF(D1687&gt;0,1,0))),IF(D1687&gt;0,1,0))</f>
        <v>0</v>
      </c>
      <c r="D1687">
        <f>IF(C1686=2,ROUND(5*1000/Constants!$B$11,0),IF(D1686&gt;0,D1686-1,0))</f>
        <v>0</v>
      </c>
      <c r="E1687">
        <f>IF(COUNTIF($D$3:D1687,2)&gt;(Constants!$B$16*(1000/150)),2,0)</f>
        <v>0</v>
      </c>
      <c r="F1687">
        <f t="shared" si="26"/>
        <v>0</v>
      </c>
      <c r="G1687">
        <f>IF(ABS('Signal Verification0'!AT1687-'Signal Verification1'!AT1687)&gt;Constants!$B$17,2,IF(H1687&gt;0,1,0))</f>
        <v>0</v>
      </c>
      <c r="H1687">
        <f>IF(G1686=2,ROUND(Constants!$B$18*(1000/150),0),IF(H1686&gt;0,H1686-1,0))</f>
        <v>0</v>
      </c>
    </row>
    <row r="1688" spans="1:8">
      <c r="A1688">
        <v>1685</v>
      </c>
      <c r="B1688">
        <f>IF(SIGN('Signal Verification0'!AQ1688)=SIGN('Signal Verification1'!AQ1688),IF(COUNTIF(B1681:B1687,2)&gt;0,1,0),2)</f>
        <v>0</v>
      </c>
      <c r="C1688">
        <f>IF(AND(ABS('Signal Verification0'!AG1688)&gt;0,ABS('Signal Verification1'!AG1688)&gt;0),IF('Signal Verification0'!AG1688&gt;'Signal Verification1'!AG1688,IF(ABS('Signal Verification0'!AG1687)-ABS('Signal Verification1'!AG1688)&gt;Constants!$B$14,IF(AND(ABS(MAX('Signal Verification0'!AG1488:AG1688)-'Signal Verification0'!AG1688)&lt;Constants!$B$15,ABS(MIN('Signal Verification0'!AG1488:AG1688)-'Signal Verification0'!AG1688)&lt;Constants!$B$15),2,IF(D1688&gt;0,1,0)),IF(D1688&gt;0,1,0)),IF(ABS('Signal Verification1'!AG1687)-ABS('Signal Verification0'!AG1688)&gt;Constants!$B$14,IF(AND(ABS(MAX('Signal Verification1'!AG1488:AG1688)-'Signal Verification1'!AG1688)&lt;Constants!$B$15,ABS(MIN('Signal Verification1'!AG1488:AG1688)-'Signal Verification1'!AG1688)&lt;Constants!$B$15),2,IF(D1688&gt;0,1,0)),IF(D1688&gt;0,1,0))),IF(D1688&gt;0,1,0))</f>
        <v>0</v>
      </c>
      <c r="D1688">
        <f>IF(C1687=2,ROUND(5*1000/Constants!$B$11,0),IF(D1687&gt;0,D1687-1,0))</f>
        <v>0</v>
      </c>
      <c r="E1688">
        <f>IF(COUNTIF($D$3:D1688,2)&gt;(Constants!$B$16*(1000/150)),2,0)</f>
        <v>0</v>
      </c>
      <c r="F1688">
        <f t="shared" si="26"/>
        <v>0</v>
      </c>
      <c r="G1688">
        <f>IF(ABS('Signal Verification0'!AT1688-'Signal Verification1'!AT1688)&gt;Constants!$B$17,2,IF(H1688&gt;0,1,0))</f>
        <v>0</v>
      </c>
      <c r="H1688">
        <f>IF(G1687=2,ROUND(Constants!$B$18*(1000/150),0),IF(H1687&gt;0,H1687-1,0))</f>
        <v>0</v>
      </c>
    </row>
    <row r="1689" spans="1:8">
      <c r="A1689">
        <v>1686</v>
      </c>
      <c r="B1689">
        <f>IF(SIGN('Signal Verification0'!AQ1689)=SIGN('Signal Verification1'!AQ1689),IF(COUNTIF(B1682:B1688,2)&gt;0,1,0),2)</f>
        <v>0</v>
      </c>
      <c r="C1689">
        <f>IF(AND(ABS('Signal Verification0'!AG1689)&gt;0,ABS('Signal Verification1'!AG1689)&gt;0),IF('Signal Verification0'!AG1689&gt;'Signal Verification1'!AG1689,IF(ABS('Signal Verification0'!AG1688)-ABS('Signal Verification1'!AG1689)&gt;Constants!$B$14,IF(AND(ABS(MAX('Signal Verification0'!AG1489:AG1689)-'Signal Verification0'!AG1689)&lt;Constants!$B$15,ABS(MIN('Signal Verification0'!AG1489:AG1689)-'Signal Verification0'!AG1689)&lt;Constants!$B$15),2,IF(D1689&gt;0,1,0)),IF(D1689&gt;0,1,0)),IF(ABS('Signal Verification1'!AG1688)-ABS('Signal Verification0'!AG1689)&gt;Constants!$B$14,IF(AND(ABS(MAX('Signal Verification1'!AG1489:AG1689)-'Signal Verification1'!AG1689)&lt;Constants!$B$15,ABS(MIN('Signal Verification1'!AG1489:AG1689)-'Signal Verification1'!AG1689)&lt;Constants!$B$15),2,IF(D1689&gt;0,1,0)),IF(D1689&gt;0,1,0))),IF(D1689&gt;0,1,0))</f>
        <v>0</v>
      </c>
      <c r="D1689">
        <f>IF(C1688=2,ROUND(5*1000/Constants!$B$11,0),IF(D1688&gt;0,D1688-1,0))</f>
        <v>0</v>
      </c>
      <c r="E1689">
        <f>IF(COUNTIF($D$3:D1689,2)&gt;(Constants!$B$16*(1000/150)),2,0)</f>
        <v>0</v>
      </c>
      <c r="F1689">
        <f t="shared" si="26"/>
        <v>0</v>
      </c>
      <c r="G1689">
        <f>IF(ABS('Signal Verification0'!AT1689-'Signal Verification1'!AT1689)&gt;Constants!$B$17,2,IF(H1689&gt;0,1,0))</f>
        <v>0</v>
      </c>
      <c r="H1689">
        <f>IF(G1688=2,ROUND(Constants!$B$18*(1000/150),0),IF(H1688&gt;0,H1688-1,0))</f>
        <v>0</v>
      </c>
    </row>
    <row r="1690" spans="1:8">
      <c r="A1690">
        <v>1687</v>
      </c>
      <c r="B1690">
        <f>IF(SIGN('Signal Verification0'!AQ1690)=SIGN('Signal Verification1'!AQ1690),IF(COUNTIF(B1683:B1689,2)&gt;0,1,0),2)</f>
        <v>0</v>
      </c>
      <c r="C1690">
        <f>IF(AND(ABS('Signal Verification0'!AG1690)&gt;0,ABS('Signal Verification1'!AG1690)&gt;0),IF('Signal Verification0'!AG1690&gt;'Signal Verification1'!AG1690,IF(ABS('Signal Verification0'!AG1689)-ABS('Signal Verification1'!AG1690)&gt;Constants!$B$14,IF(AND(ABS(MAX('Signal Verification0'!AG1490:AG1690)-'Signal Verification0'!AG1690)&lt;Constants!$B$15,ABS(MIN('Signal Verification0'!AG1490:AG1690)-'Signal Verification0'!AG1690)&lt;Constants!$B$15),2,IF(D1690&gt;0,1,0)),IF(D1690&gt;0,1,0)),IF(ABS('Signal Verification1'!AG1689)-ABS('Signal Verification0'!AG1690)&gt;Constants!$B$14,IF(AND(ABS(MAX('Signal Verification1'!AG1490:AG1690)-'Signal Verification1'!AG1690)&lt;Constants!$B$15,ABS(MIN('Signal Verification1'!AG1490:AG1690)-'Signal Verification1'!AG1690)&lt;Constants!$B$15),2,IF(D1690&gt;0,1,0)),IF(D1690&gt;0,1,0))),IF(D1690&gt;0,1,0))</f>
        <v>0</v>
      </c>
      <c r="D1690">
        <f>IF(C1689=2,ROUND(5*1000/Constants!$B$11,0),IF(D1689&gt;0,D1689-1,0))</f>
        <v>0</v>
      </c>
      <c r="E1690">
        <f>IF(COUNTIF($D$3:D1690,2)&gt;(Constants!$B$16*(1000/150)),2,0)</f>
        <v>0</v>
      </c>
      <c r="F1690">
        <f t="shared" si="26"/>
        <v>0</v>
      </c>
      <c r="G1690">
        <f>IF(ABS('Signal Verification0'!AT1690-'Signal Verification1'!AT1690)&gt;Constants!$B$17,2,IF(H1690&gt;0,1,0))</f>
        <v>0</v>
      </c>
      <c r="H1690">
        <f>IF(G1689=2,ROUND(Constants!$B$18*(1000/150),0),IF(H1689&gt;0,H1689-1,0))</f>
        <v>0</v>
      </c>
    </row>
    <row r="1691" spans="1:8">
      <c r="A1691">
        <v>1688</v>
      </c>
      <c r="B1691">
        <f>IF(SIGN('Signal Verification0'!AQ1691)=SIGN('Signal Verification1'!AQ1691),IF(COUNTIF(B1684:B1690,2)&gt;0,1,0),2)</f>
        <v>0</v>
      </c>
      <c r="C1691">
        <f>IF(AND(ABS('Signal Verification0'!AG1691)&gt;0,ABS('Signal Verification1'!AG1691)&gt;0),IF('Signal Verification0'!AG1691&gt;'Signal Verification1'!AG1691,IF(ABS('Signal Verification0'!AG1690)-ABS('Signal Verification1'!AG1691)&gt;Constants!$B$14,IF(AND(ABS(MAX('Signal Verification0'!AG1491:AG1691)-'Signal Verification0'!AG1691)&lt;Constants!$B$15,ABS(MIN('Signal Verification0'!AG1491:AG1691)-'Signal Verification0'!AG1691)&lt;Constants!$B$15),2,IF(D1691&gt;0,1,0)),IF(D1691&gt;0,1,0)),IF(ABS('Signal Verification1'!AG1690)-ABS('Signal Verification0'!AG1691)&gt;Constants!$B$14,IF(AND(ABS(MAX('Signal Verification1'!AG1491:AG1691)-'Signal Verification1'!AG1691)&lt;Constants!$B$15,ABS(MIN('Signal Verification1'!AG1491:AG1691)-'Signal Verification1'!AG1691)&lt;Constants!$B$15),2,IF(D1691&gt;0,1,0)),IF(D1691&gt;0,1,0))),IF(D1691&gt;0,1,0))</f>
        <v>0</v>
      </c>
      <c r="D1691">
        <f>IF(C1690=2,ROUND(5*1000/Constants!$B$11,0),IF(D1690&gt;0,D1690-1,0))</f>
        <v>0</v>
      </c>
      <c r="E1691">
        <f>IF(COUNTIF($D$3:D1691,2)&gt;(Constants!$B$16*(1000/150)),2,0)</f>
        <v>0</v>
      </c>
      <c r="F1691">
        <f t="shared" si="26"/>
        <v>0</v>
      </c>
      <c r="G1691">
        <f>IF(ABS('Signal Verification0'!AT1691-'Signal Verification1'!AT1691)&gt;Constants!$B$17,2,IF(H1691&gt;0,1,0))</f>
        <v>0</v>
      </c>
      <c r="H1691">
        <f>IF(G1690=2,ROUND(Constants!$B$18*(1000/150),0),IF(H1690&gt;0,H1690-1,0))</f>
        <v>0</v>
      </c>
    </row>
    <row r="1692" spans="1:8">
      <c r="A1692">
        <v>1689</v>
      </c>
      <c r="B1692">
        <f>IF(SIGN('Signal Verification0'!AQ1692)=SIGN('Signal Verification1'!AQ1692),IF(COUNTIF(B1685:B1691,2)&gt;0,1,0),2)</f>
        <v>0</v>
      </c>
      <c r="C1692">
        <f>IF(AND(ABS('Signal Verification0'!AG1692)&gt;0,ABS('Signal Verification1'!AG1692)&gt;0),IF('Signal Verification0'!AG1692&gt;'Signal Verification1'!AG1692,IF(ABS('Signal Verification0'!AG1691)-ABS('Signal Verification1'!AG1692)&gt;Constants!$B$14,IF(AND(ABS(MAX('Signal Verification0'!AG1492:AG1692)-'Signal Verification0'!AG1692)&lt;Constants!$B$15,ABS(MIN('Signal Verification0'!AG1492:AG1692)-'Signal Verification0'!AG1692)&lt;Constants!$B$15),2,IF(D1692&gt;0,1,0)),IF(D1692&gt;0,1,0)),IF(ABS('Signal Verification1'!AG1691)-ABS('Signal Verification0'!AG1692)&gt;Constants!$B$14,IF(AND(ABS(MAX('Signal Verification1'!AG1492:AG1692)-'Signal Verification1'!AG1692)&lt;Constants!$B$15,ABS(MIN('Signal Verification1'!AG1492:AG1692)-'Signal Verification1'!AG1692)&lt;Constants!$B$15),2,IF(D1692&gt;0,1,0)),IF(D1692&gt;0,1,0))),IF(D1692&gt;0,1,0))</f>
        <v>0</v>
      </c>
      <c r="D1692">
        <f>IF(C1691=2,ROUND(5*1000/Constants!$B$11,0),IF(D1691&gt;0,D1691-1,0))</f>
        <v>0</v>
      </c>
      <c r="E1692">
        <f>IF(COUNTIF($D$3:D1692,2)&gt;(Constants!$B$16*(1000/150)),2,0)</f>
        <v>0</v>
      </c>
      <c r="F1692">
        <f t="shared" si="26"/>
        <v>0</v>
      </c>
      <c r="G1692">
        <f>IF(ABS('Signal Verification0'!AT1692-'Signal Verification1'!AT1692)&gt;Constants!$B$17,2,IF(H1692&gt;0,1,0))</f>
        <v>0</v>
      </c>
      <c r="H1692">
        <f>IF(G1691=2,ROUND(Constants!$B$18*(1000/150),0),IF(H1691&gt;0,H1691-1,0))</f>
        <v>0</v>
      </c>
    </row>
    <row r="1693" spans="1:8">
      <c r="A1693">
        <v>1690</v>
      </c>
      <c r="B1693">
        <f>IF(SIGN('Signal Verification0'!AQ1693)=SIGN('Signal Verification1'!AQ1693),IF(COUNTIF(B1686:B1692,2)&gt;0,1,0),2)</f>
        <v>0</v>
      </c>
      <c r="C1693">
        <f>IF(AND(ABS('Signal Verification0'!AG1693)&gt;0,ABS('Signal Verification1'!AG1693)&gt;0),IF('Signal Verification0'!AG1693&gt;'Signal Verification1'!AG1693,IF(ABS('Signal Verification0'!AG1692)-ABS('Signal Verification1'!AG1693)&gt;Constants!$B$14,IF(AND(ABS(MAX('Signal Verification0'!AG1493:AG1693)-'Signal Verification0'!AG1693)&lt;Constants!$B$15,ABS(MIN('Signal Verification0'!AG1493:AG1693)-'Signal Verification0'!AG1693)&lt;Constants!$B$15),2,IF(D1693&gt;0,1,0)),IF(D1693&gt;0,1,0)),IF(ABS('Signal Verification1'!AG1692)-ABS('Signal Verification0'!AG1693)&gt;Constants!$B$14,IF(AND(ABS(MAX('Signal Verification1'!AG1493:AG1693)-'Signal Verification1'!AG1693)&lt;Constants!$B$15,ABS(MIN('Signal Verification1'!AG1493:AG1693)-'Signal Verification1'!AG1693)&lt;Constants!$B$15),2,IF(D1693&gt;0,1,0)),IF(D1693&gt;0,1,0))),IF(D1693&gt;0,1,0))</f>
        <v>0</v>
      </c>
      <c r="D1693">
        <f>IF(C1692=2,ROUND(5*1000/Constants!$B$11,0),IF(D1692&gt;0,D1692-1,0))</f>
        <v>0</v>
      </c>
      <c r="E1693">
        <f>IF(COUNTIF($D$3:D1693,2)&gt;(Constants!$B$16*(1000/150)),2,0)</f>
        <v>0</v>
      </c>
      <c r="F1693">
        <f t="shared" si="26"/>
        <v>0</v>
      </c>
      <c r="G1693">
        <f>IF(ABS('Signal Verification0'!AT1693-'Signal Verification1'!AT1693)&gt;Constants!$B$17,2,IF(H1693&gt;0,1,0))</f>
        <v>0</v>
      </c>
      <c r="H1693">
        <f>IF(G1692=2,ROUND(Constants!$B$18*(1000/150),0),IF(H1692&gt;0,H1692-1,0))</f>
        <v>0</v>
      </c>
    </row>
    <row r="1694" spans="1:8">
      <c r="A1694">
        <v>1691</v>
      </c>
      <c r="B1694">
        <f>IF(SIGN('Signal Verification0'!AQ1694)=SIGN('Signal Verification1'!AQ1694),IF(COUNTIF(B1687:B1693,2)&gt;0,1,0),2)</f>
        <v>0</v>
      </c>
      <c r="C1694">
        <f>IF(AND(ABS('Signal Verification0'!AG1694)&gt;0,ABS('Signal Verification1'!AG1694)&gt;0),IF('Signal Verification0'!AG1694&gt;'Signal Verification1'!AG1694,IF(ABS('Signal Verification0'!AG1693)-ABS('Signal Verification1'!AG1694)&gt;Constants!$B$14,IF(AND(ABS(MAX('Signal Verification0'!AG1494:AG1694)-'Signal Verification0'!AG1694)&lt;Constants!$B$15,ABS(MIN('Signal Verification0'!AG1494:AG1694)-'Signal Verification0'!AG1694)&lt;Constants!$B$15),2,IF(D1694&gt;0,1,0)),IF(D1694&gt;0,1,0)),IF(ABS('Signal Verification1'!AG1693)-ABS('Signal Verification0'!AG1694)&gt;Constants!$B$14,IF(AND(ABS(MAX('Signal Verification1'!AG1494:AG1694)-'Signal Verification1'!AG1694)&lt;Constants!$B$15,ABS(MIN('Signal Verification1'!AG1494:AG1694)-'Signal Verification1'!AG1694)&lt;Constants!$B$15),2,IF(D1694&gt;0,1,0)),IF(D1694&gt;0,1,0))),IF(D1694&gt;0,1,0))</f>
        <v>0</v>
      </c>
      <c r="D1694">
        <f>IF(C1693=2,ROUND(5*1000/Constants!$B$11,0),IF(D1693&gt;0,D1693-1,0))</f>
        <v>0</v>
      </c>
      <c r="E1694">
        <f>IF(COUNTIF($D$3:D1694,2)&gt;(Constants!$B$16*(1000/150)),2,0)</f>
        <v>0</v>
      </c>
      <c r="F1694">
        <f t="shared" si="26"/>
        <v>0</v>
      </c>
      <c r="G1694">
        <f>IF(ABS('Signal Verification0'!AT1694-'Signal Verification1'!AT1694)&gt;Constants!$B$17,2,IF(H1694&gt;0,1,0))</f>
        <v>0</v>
      </c>
      <c r="H1694">
        <f>IF(G1693=2,ROUND(Constants!$B$18*(1000/150),0),IF(H1693&gt;0,H1693-1,0))</f>
        <v>0</v>
      </c>
    </row>
    <row r="1695" spans="1:8">
      <c r="A1695">
        <v>1692</v>
      </c>
      <c r="B1695">
        <f>IF(SIGN('Signal Verification0'!AQ1695)=SIGN('Signal Verification1'!AQ1695),IF(COUNTIF(B1688:B1694,2)&gt;0,1,0),2)</f>
        <v>0</v>
      </c>
      <c r="C1695">
        <f>IF(AND(ABS('Signal Verification0'!AG1695)&gt;0,ABS('Signal Verification1'!AG1695)&gt;0),IF('Signal Verification0'!AG1695&gt;'Signal Verification1'!AG1695,IF(ABS('Signal Verification0'!AG1694)-ABS('Signal Verification1'!AG1695)&gt;Constants!$B$14,IF(AND(ABS(MAX('Signal Verification0'!AG1495:AG1695)-'Signal Verification0'!AG1695)&lt;Constants!$B$15,ABS(MIN('Signal Verification0'!AG1495:AG1695)-'Signal Verification0'!AG1695)&lt;Constants!$B$15),2,IF(D1695&gt;0,1,0)),IF(D1695&gt;0,1,0)),IF(ABS('Signal Verification1'!AG1694)-ABS('Signal Verification0'!AG1695)&gt;Constants!$B$14,IF(AND(ABS(MAX('Signal Verification1'!AG1495:AG1695)-'Signal Verification1'!AG1695)&lt;Constants!$B$15,ABS(MIN('Signal Verification1'!AG1495:AG1695)-'Signal Verification1'!AG1695)&lt;Constants!$B$15),2,IF(D1695&gt;0,1,0)),IF(D1695&gt;0,1,0))),IF(D1695&gt;0,1,0))</f>
        <v>0</v>
      </c>
      <c r="D1695">
        <f>IF(C1694=2,ROUND(5*1000/Constants!$B$11,0),IF(D1694&gt;0,D1694-1,0))</f>
        <v>0</v>
      </c>
      <c r="E1695">
        <f>IF(COUNTIF($D$3:D1695,2)&gt;(Constants!$B$16*(1000/150)),2,0)</f>
        <v>0</v>
      </c>
      <c r="F1695">
        <f t="shared" si="26"/>
        <v>0</v>
      </c>
      <c r="G1695">
        <f>IF(ABS('Signal Verification0'!AT1695-'Signal Verification1'!AT1695)&gt;Constants!$B$17,2,IF(H1695&gt;0,1,0))</f>
        <v>0</v>
      </c>
      <c r="H1695">
        <f>IF(G1694=2,ROUND(Constants!$B$18*(1000/150),0),IF(H1694&gt;0,H1694-1,0))</f>
        <v>0</v>
      </c>
    </row>
    <row r="1696" spans="1:8">
      <c r="A1696">
        <v>1693</v>
      </c>
      <c r="B1696">
        <f>IF(SIGN('Signal Verification0'!AQ1696)=SIGN('Signal Verification1'!AQ1696),IF(COUNTIF(B1689:B1695,2)&gt;0,1,0),2)</f>
        <v>0</v>
      </c>
      <c r="C1696">
        <f>IF(AND(ABS('Signal Verification0'!AG1696)&gt;0,ABS('Signal Verification1'!AG1696)&gt;0),IF('Signal Verification0'!AG1696&gt;'Signal Verification1'!AG1696,IF(ABS('Signal Verification0'!AG1695)-ABS('Signal Verification1'!AG1696)&gt;Constants!$B$14,IF(AND(ABS(MAX('Signal Verification0'!AG1496:AG1696)-'Signal Verification0'!AG1696)&lt;Constants!$B$15,ABS(MIN('Signal Verification0'!AG1496:AG1696)-'Signal Verification0'!AG1696)&lt;Constants!$B$15),2,IF(D1696&gt;0,1,0)),IF(D1696&gt;0,1,0)),IF(ABS('Signal Verification1'!AG1695)-ABS('Signal Verification0'!AG1696)&gt;Constants!$B$14,IF(AND(ABS(MAX('Signal Verification1'!AG1496:AG1696)-'Signal Verification1'!AG1696)&lt;Constants!$B$15,ABS(MIN('Signal Verification1'!AG1496:AG1696)-'Signal Verification1'!AG1696)&lt;Constants!$B$15),2,IF(D1696&gt;0,1,0)),IF(D1696&gt;0,1,0))),IF(D1696&gt;0,1,0))</f>
        <v>0</v>
      </c>
      <c r="D1696">
        <f>IF(C1695=2,ROUND(5*1000/Constants!$B$11,0),IF(D1695&gt;0,D1695-1,0))</f>
        <v>0</v>
      </c>
      <c r="E1696">
        <f>IF(COUNTIF($D$3:D1696,2)&gt;(Constants!$B$16*(1000/150)),2,0)</f>
        <v>0</v>
      </c>
      <c r="F1696">
        <f t="shared" si="26"/>
        <v>0</v>
      </c>
      <c r="G1696">
        <f>IF(ABS('Signal Verification0'!AT1696-'Signal Verification1'!AT1696)&gt;Constants!$B$17,2,IF(H1696&gt;0,1,0))</f>
        <v>0</v>
      </c>
      <c r="H1696">
        <f>IF(G1695=2,ROUND(Constants!$B$18*(1000/150),0),IF(H1695&gt;0,H1695-1,0))</f>
        <v>0</v>
      </c>
    </row>
    <row r="1697" spans="1:8">
      <c r="A1697">
        <v>1694</v>
      </c>
      <c r="B1697">
        <f>IF(SIGN('Signal Verification0'!AQ1697)=SIGN('Signal Verification1'!AQ1697),IF(COUNTIF(B1690:B1696,2)&gt;0,1,0),2)</f>
        <v>0</v>
      </c>
      <c r="C1697">
        <f>IF(AND(ABS('Signal Verification0'!AG1697)&gt;0,ABS('Signal Verification1'!AG1697)&gt;0),IF('Signal Verification0'!AG1697&gt;'Signal Verification1'!AG1697,IF(ABS('Signal Verification0'!AG1696)-ABS('Signal Verification1'!AG1697)&gt;Constants!$B$14,IF(AND(ABS(MAX('Signal Verification0'!AG1497:AG1697)-'Signal Verification0'!AG1697)&lt;Constants!$B$15,ABS(MIN('Signal Verification0'!AG1497:AG1697)-'Signal Verification0'!AG1697)&lt;Constants!$B$15),2,IF(D1697&gt;0,1,0)),IF(D1697&gt;0,1,0)),IF(ABS('Signal Verification1'!AG1696)-ABS('Signal Verification0'!AG1697)&gt;Constants!$B$14,IF(AND(ABS(MAX('Signal Verification1'!AG1497:AG1697)-'Signal Verification1'!AG1697)&lt;Constants!$B$15,ABS(MIN('Signal Verification1'!AG1497:AG1697)-'Signal Verification1'!AG1697)&lt;Constants!$B$15),2,IF(D1697&gt;0,1,0)),IF(D1697&gt;0,1,0))),IF(D1697&gt;0,1,0))</f>
        <v>0</v>
      </c>
      <c r="D1697">
        <f>IF(C1696=2,ROUND(5*1000/Constants!$B$11,0),IF(D1696&gt;0,D1696-1,0))</f>
        <v>0</v>
      </c>
      <c r="E1697">
        <f>IF(COUNTIF($D$3:D1697,2)&gt;(Constants!$B$16*(1000/150)),2,0)</f>
        <v>0</v>
      </c>
      <c r="F1697">
        <f t="shared" si="26"/>
        <v>0</v>
      </c>
      <c r="G1697">
        <f>IF(ABS('Signal Verification0'!AT1697-'Signal Verification1'!AT1697)&gt;Constants!$B$17,2,IF(H1697&gt;0,1,0))</f>
        <v>0</v>
      </c>
      <c r="H1697">
        <f>IF(G1696=2,ROUND(Constants!$B$18*(1000/150),0),IF(H1696&gt;0,H1696-1,0))</f>
        <v>0</v>
      </c>
    </row>
    <row r="1698" spans="1:8">
      <c r="A1698">
        <v>1695</v>
      </c>
      <c r="B1698">
        <f>IF(SIGN('Signal Verification0'!AQ1698)=SIGN('Signal Verification1'!AQ1698),IF(COUNTIF(B1691:B1697,2)&gt;0,1,0),2)</f>
        <v>0</v>
      </c>
      <c r="C1698">
        <f>IF(AND(ABS('Signal Verification0'!AG1698)&gt;0,ABS('Signal Verification1'!AG1698)&gt;0),IF('Signal Verification0'!AG1698&gt;'Signal Verification1'!AG1698,IF(ABS('Signal Verification0'!AG1697)-ABS('Signal Verification1'!AG1698)&gt;Constants!$B$14,IF(AND(ABS(MAX('Signal Verification0'!AG1498:AG1698)-'Signal Verification0'!AG1698)&lt;Constants!$B$15,ABS(MIN('Signal Verification0'!AG1498:AG1698)-'Signal Verification0'!AG1698)&lt;Constants!$B$15),2,IF(D1698&gt;0,1,0)),IF(D1698&gt;0,1,0)),IF(ABS('Signal Verification1'!AG1697)-ABS('Signal Verification0'!AG1698)&gt;Constants!$B$14,IF(AND(ABS(MAX('Signal Verification1'!AG1498:AG1698)-'Signal Verification1'!AG1698)&lt;Constants!$B$15,ABS(MIN('Signal Verification1'!AG1498:AG1698)-'Signal Verification1'!AG1698)&lt;Constants!$B$15),2,IF(D1698&gt;0,1,0)),IF(D1698&gt;0,1,0))),IF(D1698&gt;0,1,0))</f>
        <v>0</v>
      </c>
      <c r="D1698">
        <f>IF(C1697=2,ROUND(5*1000/Constants!$B$11,0),IF(D1697&gt;0,D1697-1,0))</f>
        <v>0</v>
      </c>
      <c r="E1698">
        <f>IF(COUNTIF($D$3:D1698,2)&gt;(Constants!$B$16*(1000/150)),2,0)</f>
        <v>0</v>
      </c>
      <c r="F1698">
        <f t="shared" si="26"/>
        <v>0</v>
      </c>
      <c r="G1698">
        <f>IF(ABS('Signal Verification0'!AT1698-'Signal Verification1'!AT1698)&gt;Constants!$B$17,2,IF(H1698&gt;0,1,0))</f>
        <v>0</v>
      </c>
      <c r="H1698">
        <f>IF(G1697=2,ROUND(Constants!$B$18*(1000/150),0),IF(H1697&gt;0,H1697-1,0))</f>
        <v>0</v>
      </c>
    </row>
    <row r="1699" spans="1:8">
      <c r="A1699">
        <v>1696</v>
      </c>
      <c r="B1699">
        <f>IF(SIGN('Signal Verification0'!AQ1699)=SIGN('Signal Verification1'!AQ1699),IF(COUNTIF(B1692:B1698,2)&gt;0,1,0),2)</f>
        <v>0</v>
      </c>
      <c r="C1699">
        <f>IF(AND(ABS('Signal Verification0'!AG1699)&gt;0,ABS('Signal Verification1'!AG1699)&gt;0),IF('Signal Verification0'!AG1699&gt;'Signal Verification1'!AG1699,IF(ABS('Signal Verification0'!AG1698)-ABS('Signal Verification1'!AG1699)&gt;Constants!$B$14,IF(AND(ABS(MAX('Signal Verification0'!AG1499:AG1699)-'Signal Verification0'!AG1699)&lt;Constants!$B$15,ABS(MIN('Signal Verification0'!AG1499:AG1699)-'Signal Verification0'!AG1699)&lt;Constants!$B$15),2,IF(D1699&gt;0,1,0)),IF(D1699&gt;0,1,0)),IF(ABS('Signal Verification1'!AG1698)-ABS('Signal Verification0'!AG1699)&gt;Constants!$B$14,IF(AND(ABS(MAX('Signal Verification1'!AG1499:AG1699)-'Signal Verification1'!AG1699)&lt;Constants!$B$15,ABS(MIN('Signal Verification1'!AG1499:AG1699)-'Signal Verification1'!AG1699)&lt;Constants!$B$15),2,IF(D1699&gt;0,1,0)),IF(D1699&gt;0,1,0))),IF(D1699&gt;0,1,0))</f>
        <v>0</v>
      </c>
      <c r="D1699">
        <f>IF(C1698=2,ROUND(5*1000/Constants!$B$11,0),IF(D1698&gt;0,D1698-1,0))</f>
        <v>0</v>
      </c>
      <c r="E1699">
        <f>IF(COUNTIF($D$3:D1699,2)&gt;(Constants!$B$16*(1000/150)),2,0)</f>
        <v>0</v>
      </c>
      <c r="F1699">
        <f t="shared" si="26"/>
        <v>0</v>
      </c>
      <c r="G1699">
        <f>IF(ABS('Signal Verification0'!AT1699-'Signal Verification1'!AT1699)&gt;Constants!$B$17,2,IF(H1699&gt;0,1,0))</f>
        <v>0</v>
      </c>
      <c r="H1699">
        <f>IF(G1698=2,ROUND(Constants!$B$18*(1000/150),0),IF(H1698&gt;0,H1698-1,0))</f>
        <v>0</v>
      </c>
    </row>
    <row r="1700" spans="1:8">
      <c r="A1700">
        <v>1697</v>
      </c>
      <c r="B1700">
        <f>IF(SIGN('Signal Verification0'!AQ1700)=SIGN('Signal Verification1'!AQ1700),IF(COUNTIF(B1693:B1699,2)&gt;0,1,0),2)</f>
        <v>0</v>
      </c>
      <c r="C1700">
        <f>IF(AND(ABS('Signal Verification0'!AG1700)&gt;0,ABS('Signal Verification1'!AG1700)&gt;0),IF('Signal Verification0'!AG1700&gt;'Signal Verification1'!AG1700,IF(ABS('Signal Verification0'!AG1699)-ABS('Signal Verification1'!AG1700)&gt;Constants!$B$14,IF(AND(ABS(MAX('Signal Verification0'!AG1500:AG1700)-'Signal Verification0'!AG1700)&lt;Constants!$B$15,ABS(MIN('Signal Verification0'!AG1500:AG1700)-'Signal Verification0'!AG1700)&lt;Constants!$B$15),2,IF(D1700&gt;0,1,0)),IF(D1700&gt;0,1,0)),IF(ABS('Signal Verification1'!AG1699)-ABS('Signal Verification0'!AG1700)&gt;Constants!$B$14,IF(AND(ABS(MAX('Signal Verification1'!AG1500:AG1700)-'Signal Verification1'!AG1700)&lt;Constants!$B$15,ABS(MIN('Signal Verification1'!AG1500:AG1700)-'Signal Verification1'!AG1700)&lt;Constants!$B$15),2,IF(D1700&gt;0,1,0)),IF(D1700&gt;0,1,0))),IF(D1700&gt;0,1,0))</f>
        <v>0</v>
      </c>
      <c r="D1700">
        <f>IF(C1699=2,ROUND(5*1000/Constants!$B$11,0),IF(D1699&gt;0,D1699-1,0))</f>
        <v>0</v>
      </c>
      <c r="E1700">
        <f>IF(COUNTIF($D$3:D1700,2)&gt;(Constants!$B$16*(1000/150)),2,0)</f>
        <v>0</v>
      </c>
      <c r="F1700">
        <f t="shared" si="26"/>
        <v>0</v>
      </c>
      <c r="G1700">
        <f>IF(ABS('Signal Verification0'!AT1700-'Signal Verification1'!AT1700)&gt;Constants!$B$17,2,IF(H1700&gt;0,1,0))</f>
        <v>0</v>
      </c>
      <c r="H1700">
        <f>IF(G1699=2,ROUND(Constants!$B$18*(1000/150),0),IF(H1699&gt;0,H1699-1,0))</f>
        <v>0</v>
      </c>
    </row>
    <row r="1701" spans="1:8">
      <c r="A1701">
        <v>1698</v>
      </c>
      <c r="B1701">
        <f>IF(SIGN('Signal Verification0'!AQ1701)=SIGN('Signal Verification1'!AQ1701),IF(COUNTIF(B1694:B1700,2)&gt;0,1,0),2)</f>
        <v>0</v>
      </c>
      <c r="C1701">
        <f>IF(AND(ABS('Signal Verification0'!AG1701)&gt;0,ABS('Signal Verification1'!AG1701)&gt;0),IF('Signal Verification0'!AG1701&gt;'Signal Verification1'!AG1701,IF(ABS('Signal Verification0'!AG1700)-ABS('Signal Verification1'!AG1701)&gt;Constants!$B$14,IF(AND(ABS(MAX('Signal Verification0'!AG1501:AG1701)-'Signal Verification0'!AG1701)&lt;Constants!$B$15,ABS(MIN('Signal Verification0'!AG1501:AG1701)-'Signal Verification0'!AG1701)&lt;Constants!$B$15),2,IF(D1701&gt;0,1,0)),IF(D1701&gt;0,1,0)),IF(ABS('Signal Verification1'!AG1700)-ABS('Signal Verification0'!AG1701)&gt;Constants!$B$14,IF(AND(ABS(MAX('Signal Verification1'!AG1501:AG1701)-'Signal Verification1'!AG1701)&lt;Constants!$B$15,ABS(MIN('Signal Verification1'!AG1501:AG1701)-'Signal Verification1'!AG1701)&lt;Constants!$B$15),2,IF(D1701&gt;0,1,0)),IF(D1701&gt;0,1,0))),IF(D1701&gt;0,1,0))</f>
        <v>0</v>
      </c>
      <c r="D1701">
        <f>IF(C1700=2,ROUND(5*1000/Constants!$B$11,0),IF(D1700&gt;0,D1700-1,0))</f>
        <v>0</v>
      </c>
      <c r="E1701">
        <f>IF(COUNTIF($D$3:D1701,2)&gt;(Constants!$B$16*(1000/150)),2,0)</f>
        <v>0</v>
      </c>
      <c r="F1701">
        <f t="shared" si="26"/>
        <v>0</v>
      </c>
      <c r="G1701">
        <f>IF(ABS('Signal Verification0'!AT1701-'Signal Verification1'!AT1701)&gt;Constants!$B$17,2,IF(H1701&gt;0,1,0))</f>
        <v>0</v>
      </c>
      <c r="H1701">
        <f>IF(G1700=2,ROUND(Constants!$B$18*(1000/150),0),IF(H1700&gt;0,H1700-1,0))</f>
        <v>0</v>
      </c>
    </row>
    <row r="1702" spans="1:8">
      <c r="A1702">
        <v>1699</v>
      </c>
      <c r="B1702">
        <f>IF(SIGN('Signal Verification0'!AQ1702)=SIGN('Signal Verification1'!AQ1702),IF(COUNTIF(B1695:B1701,2)&gt;0,1,0),2)</f>
        <v>0</v>
      </c>
      <c r="C1702">
        <f>IF(AND(ABS('Signal Verification0'!AG1702)&gt;0,ABS('Signal Verification1'!AG1702)&gt;0),IF('Signal Verification0'!AG1702&gt;'Signal Verification1'!AG1702,IF(ABS('Signal Verification0'!AG1701)-ABS('Signal Verification1'!AG1702)&gt;Constants!$B$14,IF(AND(ABS(MAX('Signal Verification0'!AG1502:AG1702)-'Signal Verification0'!AG1702)&lt;Constants!$B$15,ABS(MIN('Signal Verification0'!AG1502:AG1702)-'Signal Verification0'!AG1702)&lt;Constants!$B$15),2,IF(D1702&gt;0,1,0)),IF(D1702&gt;0,1,0)),IF(ABS('Signal Verification1'!AG1701)-ABS('Signal Verification0'!AG1702)&gt;Constants!$B$14,IF(AND(ABS(MAX('Signal Verification1'!AG1502:AG1702)-'Signal Verification1'!AG1702)&lt;Constants!$B$15,ABS(MIN('Signal Verification1'!AG1502:AG1702)-'Signal Verification1'!AG1702)&lt;Constants!$B$15),2,IF(D1702&gt;0,1,0)),IF(D1702&gt;0,1,0))),IF(D1702&gt;0,1,0))</f>
        <v>0</v>
      </c>
      <c r="D1702">
        <f>IF(C1701=2,ROUND(5*1000/Constants!$B$11,0),IF(D1701&gt;0,D1701-1,0))</f>
        <v>0</v>
      </c>
      <c r="E1702">
        <f>IF(COUNTIF($D$3:D1702,2)&gt;(Constants!$B$16*(1000/150)),2,0)</f>
        <v>0</v>
      </c>
      <c r="F1702">
        <f t="shared" si="26"/>
        <v>0</v>
      </c>
      <c r="G1702">
        <f>IF(ABS('Signal Verification0'!AT1702-'Signal Verification1'!AT1702)&gt;Constants!$B$17,2,IF(H1702&gt;0,1,0))</f>
        <v>0</v>
      </c>
      <c r="H1702">
        <f>IF(G1701=2,ROUND(Constants!$B$18*(1000/150),0),IF(H1701&gt;0,H1701-1,0))</f>
        <v>0</v>
      </c>
    </row>
    <row r="1703" spans="1:8">
      <c r="A1703">
        <v>1700</v>
      </c>
      <c r="B1703">
        <f>IF(SIGN('Signal Verification0'!AQ1703)=SIGN('Signal Verification1'!AQ1703),IF(COUNTIF(B1696:B1702,2)&gt;0,1,0),2)</f>
        <v>0</v>
      </c>
      <c r="C1703">
        <f>IF(AND(ABS('Signal Verification0'!AG1703)&gt;0,ABS('Signal Verification1'!AG1703)&gt;0),IF('Signal Verification0'!AG1703&gt;'Signal Verification1'!AG1703,IF(ABS('Signal Verification0'!AG1702)-ABS('Signal Verification1'!AG1703)&gt;Constants!$B$14,IF(AND(ABS(MAX('Signal Verification0'!AG1503:AG1703)-'Signal Verification0'!AG1703)&lt;Constants!$B$15,ABS(MIN('Signal Verification0'!AG1503:AG1703)-'Signal Verification0'!AG1703)&lt;Constants!$B$15),2,IF(D1703&gt;0,1,0)),IF(D1703&gt;0,1,0)),IF(ABS('Signal Verification1'!AG1702)-ABS('Signal Verification0'!AG1703)&gt;Constants!$B$14,IF(AND(ABS(MAX('Signal Verification1'!AG1503:AG1703)-'Signal Verification1'!AG1703)&lt;Constants!$B$15,ABS(MIN('Signal Verification1'!AG1503:AG1703)-'Signal Verification1'!AG1703)&lt;Constants!$B$15),2,IF(D1703&gt;0,1,0)),IF(D1703&gt;0,1,0))),IF(D1703&gt;0,1,0))</f>
        <v>0</v>
      </c>
      <c r="D1703">
        <f>IF(C1702=2,ROUND(5*1000/Constants!$B$11,0),IF(D1702&gt;0,D1702-1,0))</f>
        <v>0</v>
      </c>
      <c r="E1703">
        <f>IF(COUNTIF($D$3:D1703,2)&gt;(Constants!$B$16*(1000/150)),2,0)</f>
        <v>0</v>
      </c>
      <c r="F1703">
        <f t="shared" si="26"/>
        <v>0</v>
      </c>
      <c r="G1703">
        <f>IF(ABS('Signal Verification0'!AT1703-'Signal Verification1'!AT1703)&gt;Constants!$B$17,2,IF(H1703&gt;0,1,0))</f>
        <v>0</v>
      </c>
      <c r="H1703">
        <f>IF(G1702=2,ROUND(Constants!$B$18*(1000/150),0),IF(H1702&gt;0,H1702-1,0))</f>
        <v>0</v>
      </c>
    </row>
    <row r="1704" spans="1:8">
      <c r="A1704">
        <v>1701</v>
      </c>
      <c r="B1704">
        <f>IF(SIGN('Signal Verification0'!AQ1704)=SIGN('Signal Verification1'!AQ1704),IF(COUNTIF(B1697:B1703,2)&gt;0,1,0),2)</f>
        <v>0</v>
      </c>
      <c r="C1704">
        <f>IF(AND(ABS('Signal Verification0'!AG1704)&gt;0,ABS('Signal Verification1'!AG1704)&gt;0),IF('Signal Verification0'!AG1704&gt;'Signal Verification1'!AG1704,IF(ABS('Signal Verification0'!AG1703)-ABS('Signal Verification1'!AG1704)&gt;Constants!$B$14,IF(AND(ABS(MAX('Signal Verification0'!AG1504:AG1704)-'Signal Verification0'!AG1704)&lt;Constants!$B$15,ABS(MIN('Signal Verification0'!AG1504:AG1704)-'Signal Verification0'!AG1704)&lt;Constants!$B$15),2,IF(D1704&gt;0,1,0)),IF(D1704&gt;0,1,0)),IF(ABS('Signal Verification1'!AG1703)-ABS('Signal Verification0'!AG1704)&gt;Constants!$B$14,IF(AND(ABS(MAX('Signal Verification1'!AG1504:AG1704)-'Signal Verification1'!AG1704)&lt;Constants!$B$15,ABS(MIN('Signal Verification1'!AG1504:AG1704)-'Signal Verification1'!AG1704)&lt;Constants!$B$15),2,IF(D1704&gt;0,1,0)),IF(D1704&gt;0,1,0))),IF(D1704&gt;0,1,0))</f>
        <v>0</v>
      </c>
      <c r="D1704">
        <f>IF(C1703=2,ROUND(5*1000/Constants!$B$11,0),IF(D1703&gt;0,D1703-1,0))</f>
        <v>0</v>
      </c>
      <c r="E1704">
        <f>IF(COUNTIF($D$3:D1704,2)&gt;(Constants!$B$16*(1000/150)),2,0)</f>
        <v>0</v>
      </c>
      <c r="F1704">
        <f t="shared" si="26"/>
        <v>0</v>
      </c>
      <c r="G1704">
        <f>IF(ABS('Signal Verification0'!AT1704-'Signal Verification1'!AT1704)&gt;Constants!$B$17,2,IF(H1704&gt;0,1,0))</f>
        <v>0</v>
      </c>
      <c r="H1704">
        <f>IF(G1703=2,ROUND(Constants!$B$18*(1000/150),0),IF(H1703&gt;0,H1703-1,0))</f>
        <v>0</v>
      </c>
    </row>
    <row r="1705" spans="1:8">
      <c r="A1705">
        <v>1702</v>
      </c>
      <c r="B1705">
        <f>IF(SIGN('Signal Verification0'!AQ1705)=SIGN('Signal Verification1'!AQ1705),IF(COUNTIF(B1698:B1704,2)&gt;0,1,0),2)</f>
        <v>0</v>
      </c>
      <c r="C1705">
        <f>IF(AND(ABS('Signal Verification0'!AG1705)&gt;0,ABS('Signal Verification1'!AG1705)&gt;0),IF('Signal Verification0'!AG1705&gt;'Signal Verification1'!AG1705,IF(ABS('Signal Verification0'!AG1704)-ABS('Signal Verification1'!AG1705)&gt;Constants!$B$14,IF(AND(ABS(MAX('Signal Verification0'!AG1505:AG1705)-'Signal Verification0'!AG1705)&lt;Constants!$B$15,ABS(MIN('Signal Verification0'!AG1505:AG1705)-'Signal Verification0'!AG1705)&lt;Constants!$B$15),2,IF(D1705&gt;0,1,0)),IF(D1705&gt;0,1,0)),IF(ABS('Signal Verification1'!AG1704)-ABS('Signal Verification0'!AG1705)&gt;Constants!$B$14,IF(AND(ABS(MAX('Signal Verification1'!AG1505:AG1705)-'Signal Verification1'!AG1705)&lt;Constants!$B$15,ABS(MIN('Signal Verification1'!AG1505:AG1705)-'Signal Verification1'!AG1705)&lt;Constants!$B$15),2,IF(D1705&gt;0,1,0)),IF(D1705&gt;0,1,0))),IF(D1705&gt;0,1,0))</f>
        <v>0</v>
      </c>
      <c r="D1705">
        <f>IF(C1704=2,ROUND(5*1000/Constants!$B$11,0),IF(D1704&gt;0,D1704-1,0))</f>
        <v>0</v>
      </c>
      <c r="E1705">
        <f>IF(COUNTIF($D$3:D1705,2)&gt;(Constants!$B$16*(1000/150)),2,0)</f>
        <v>0</v>
      </c>
      <c r="F1705">
        <f t="shared" si="26"/>
        <v>0</v>
      </c>
      <c r="G1705">
        <f>IF(ABS('Signal Verification0'!AT1705-'Signal Verification1'!AT1705)&gt;Constants!$B$17,2,IF(H1705&gt;0,1,0))</f>
        <v>0</v>
      </c>
      <c r="H1705">
        <f>IF(G1704=2,ROUND(Constants!$B$18*(1000/150),0),IF(H1704&gt;0,H1704-1,0))</f>
        <v>0</v>
      </c>
    </row>
    <row r="1706" spans="1:8">
      <c r="A1706">
        <v>1703</v>
      </c>
      <c r="B1706">
        <f>IF(SIGN('Signal Verification0'!AQ1706)=SIGN('Signal Verification1'!AQ1706),IF(COUNTIF(B1699:B1705,2)&gt;0,1,0),2)</f>
        <v>0</v>
      </c>
      <c r="C1706">
        <f>IF(AND(ABS('Signal Verification0'!AG1706)&gt;0,ABS('Signal Verification1'!AG1706)&gt;0),IF('Signal Verification0'!AG1706&gt;'Signal Verification1'!AG1706,IF(ABS('Signal Verification0'!AG1705)-ABS('Signal Verification1'!AG1706)&gt;Constants!$B$14,IF(AND(ABS(MAX('Signal Verification0'!AG1506:AG1706)-'Signal Verification0'!AG1706)&lt;Constants!$B$15,ABS(MIN('Signal Verification0'!AG1506:AG1706)-'Signal Verification0'!AG1706)&lt;Constants!$B$15),2,IF(D1706&gt;0,1,0)),IF(D1706&gt;0,1,0)),IF(ABS('Signal Verification1'!AG1705)-ABS('Signal Verification0'!AG1706)&gt;Constants!$B$14,IF(AND(ABS(MAX('Signal Verification1'!AG1506:AG1706)-'Signal Verification1'!AG1706)&lt;Constants!$B$15,ABS(MIN('Signal Verification1'!AG1506:AG1706)-'Signal Verification1'!AG1706)&lt;Constants!$B$15),2,IF(D1706&gt;0,1,0)),IF(D1706&gt;0,1,0))),IF(D1706&gt;0,1,0))</f>
        <v>0</v>
      </c>
      <c r="D1706">
        <f>IF(C1705=2,ROUND(5*1000/Constants!$B$11,0),IF(D1705&gt;0,D1705-1,0))</f>
        <v>0</v>
      </c>
      <c r="E1706">
        <f>IF(COUNTIF($D$3:D1706,2)&gt;(Constants!$B$16*(1000/150)),2,0)</f>
        <v>0</v>
      </c>
      <c r="F1706">
        <f t="shared" si="26"/>
        <v>0</v>
      </c>
      <c r="G1706">
        <f>IF(ABS('Signal Verification0'!AT1706-'Signal Verification1'!AT1706)&gt;Constants!$B$17,2,IF(H1706&gt;0,1,0))</f>
        <v>0</v>
      </c>
      <c r="H1706">
        <f>IF(G1705=2,ROUND(Constants!$B$18*(1000/150),0),IF(H1705&gt;0,H1705-1,0))</f>
        <v>0</v>
      </c>
    </row>
    <row r="1707" spans="1:8">
      <c r="A1707">
        <v>1704</v>
      </c>
      <c r="B1707">
        <f>IF(SIGN('Signal Verification0'!AQ1707)=SIGN('Signal Verification1'!AQ1707),IF(COUNTIF(B1700:B1706,2)&gt;0,1,0),2)</f>
        <v>0</v>
      </c>
      <c r="C1707">
        <f>IF(AND(ABS('Signal Verification0'!AG1707)&gt;0,ABS('Signal Verification1'!AG1707)&gt;0),IF('Signal Verification0'!AG1707&gt;'Signal Verification1'!AG1707,IF(ABS('Signal Verification0'!AG1706)-ABS('Signal Verification1'!AG1707)&gt;Constants!$B$14,IF(AND(ABS(MAX('Signal Verification0'!AG1507:AG1707)-'Signal Verification0'!AG1707)&lt;Constants!$B$15,ABS(MIN('Signal Verification0'!AG1507:AG1707)-'Signal Verification0'!AG1707)&lt;Constants!$B$15),2,IF(D1707&gt;0,1,0)),IF(D1707&gt;0,1,0)),IF(ABS('Signal Verification1'!AG1706)-ABS('Signal Verification0'!AG1707)&gt;Constants!$B$14,IF(AND(ABS(MAX('Signal Verification1'!AG1507:AG1707)-'Signal Verification1'!AG1707)&lt;Constants!$B$15,ABS(MIN('Signal Verification1'!AG1507:AG1707)-'Signal Verification1'!AG1707)&lt;Constants!$B$15),2,IF(D1707&gt;0,1,0)),IF(D1707&gt;0,1,0))),IF(D1707&gt;0,1,0))</f>
        <v>0</v>
      </c>
      <c r="D1707">
        <f>IF(C1706=2,ROUND(5*1000/Constants!$B$11,0),IF(D1706&gt;0,D1706-1,0))</f>
        <v>0</v>
      </c>
      <c r="E1707">
        <f>IF(COUNTIF($D$3:D1707,2)&gt;(Constants!$B$16*(1000/150)),2,0)</f>
        <v>0</v>
      </c>
      <c r="F1707">
        <f t="shared" si="26"/>
        <v>0</v>
      </c>
      <c r="G1707">
        <f>IF(ABS('Signal Verification0'!AT1707-'Signal Verification1'!AT1707)&gt;Constants!$B$17,2,IF(H1707&gt;0,1,0))</f>
        <v>0</v>
      </c>
      <c r="H1707">
        <f>IF(G1706=2,ROUND(Constants!$B$18*(1000/150),0),IF(H1706&gt;0,H1706-1,0))</f>
        <v>0</v>
      </c>
    </row>
    <row r="1708" spans="1:8">
      <c r="A1708">
        <v>1705</v>
      </c>
      <c r="B1708">
        <f>IF(SIGN('Signal Verification0'!AQ1708)=SIGN('Signal Verification1'!AQ1708),IF(COUNTIF(B1701:B1707,2)&gt;0,1,0),2)</f>
        <v>0</v>
      </c>
      <c r="C1708">
        <f>IF(AND(ABS('Signal Verification0'!AG1708)&gt;0,ABS('Signal Verification1'!AG1708)&gt;0),IF('Signal Verification0'!AG1708&gt;'Signal Verification1'!AG1708,IF(ABS('Signal Verification0'!AG1707)-ABS('Signal Verification1'!AG1708)&gt;Constants!$B$14,IF(AND(ABS(MAX('Signal Verification0'!AG1508:AG1708)-'Signal Verification0'!AG1708)&lt;Constants!$B$15,ABS(MIN('Signal Verification0'!AG1508:AG1708)-'Signal Verification0'!AG1708)&lt;Constants!$B$15),2,IF(D1708&gt;0,1,0)),IF(D1708&gt;0,1,0)),IF(ABS('Signal Verification1'!AG1707)-ABS('Signal Verification0'!AG1708)&gt;Constants!$B$14,IF(AND(ABS(MAX('Signal Verification1'!AG1508:AG1708)-'Signal Verification1'!AG1708)&lt;Constants!$B$15,ABS(MIN('Signal Verification1'!AG1508:AG1708)-'Signal Verification1'!AG1708)&lt;Constants!$B$15),2,IF(D1708&gt;0,1,0)),IF(D1708&gt;0,1,0))),IF(D1708&gt;0,1,0))</f>
        <v>0</v>
      </c>
      <c r="D1708">
        <f>IF(C1707=2,ROUND(5*1000/Constants!$B$11,0),IF(D1707&gt;0,D1707-1,0))</f>
        <v>0</v>
      </c>
      <c r="E1708">
        <f>IF(COUNTIF($D$3:D1708,2)&gt;(Constants!$B$16*(1000/150)),2,0)</f>
        <v>0</v>
      </c>
      <c r="F1708">
        <f t="shared" si="26"/>
        <v>0</v>
      </c>
      <c r="G1708">
        <f>IF(ABS('Signal Verification0'!AT1708-'Signal Verification1'!AT1708)&gt;Constants!$B$17,2,IF(H1708&gt;0,1,0))</f>
        <v>0</v>
      </c>
      <c r="H1708">
        <f>IF(G1707=2,ROUND(Constants!$B$18*(1000/150),0),IF(H1707&gt;0,H1707-1,0))</f>
        <v>0</v>
      </c>
    </row>
    <row r="1709" spans="1:8">
      <c r="A1709">
        <v>1706</v>
      </c>
      <c r="B1709">
        <f>IF(SIGN('Signal Verification0'!AQ1709)=SIGN('Signal Verification1'!AQ1709),IF(COUNTIF(B1702:B1708,2)&gt;0,1,0),2)</f>
        <v>0</v>
      </c>
      <c r="C1709">
        <f>IF(AND(ABS('Signal Verification0'!AG1709)&gt;0,ABS('Signal Verification1'!AG1709)&gt;0),IF('Signal Verification0'!AG1709&gt;'Signal Verification1'!AG1709,IF(ABS('Signal Verification0'!AG1708)-ABS('Signal Verification1'!AG1709)&gt;Constants!$B$14,IF(AND(ABS(MAX('Signal Verification0'!AG1509:AG1709)-'Signal Verification0'!AG1709)&lt;Constants!$B$15,ABS(MIN('Signal Verification0'!AG1509:AG1709)-'Signal Verification0'!AG1709)&lt;Constants!$B$15),2,IF(D1709&gt;0,1,0)),IF(D1709&gt;0,1,0)),IF(ABS('Signal Verification1'!AG1708)-ABS('Signal Verification0'!AG1709)&gt;Constants!$B$14,IF(AND(ABS(MAX('Signal Verification1'!AG1509:AG1709)-'Signal Verification1'!AG1709)&lt;Constants!$B$15,ABS(MIN('Signal Verification1'!AG1509:AG1709)-'Signal Verification1'!AG1709)&lt;Constants!$B$15),2,IF(D1709&gt;0,1,0)),IF(D1709&gt;0,1,0))),IF(D1709&gt;0,1,0))</f>
        <v>0</v>
      </c>
      <c r="D1709">
        <f>IF(C1708=2,ROUND(5*1000/Constants!$B$11,0),IF(D1708&gt;0,D1708-1,0))</f>
        <v>0</v>
      </c>
      <c r="E1709">
        <f>IF(COUNTIF($D$3:D1709,2)&gt;(Constants!$B$16*(1000/150)),2,0)</f>
        <v>0</v>
      </c>
      <c r="F1709">
        <f t="shared" si="26"/>
        <v>0</v>
      </c>
      <c r="G1709">
        <f>IF(ABS('Signal Verification0'!AT1709-'Signal Verification1'!AT1709)&gt;Constants!$B$17,2,IF(H1709&gt;0,1,0))</f>
        <v>0</v>
      </c>
      <c r="H1709">
        <f>IF(G1708=2,ROUND(Constants!$B$18*(1000/150),0),IF(H1708&gt;0,H1708-1,0))</f>
        <v>0</v>
      </c>
    </row>
    <row r="1710" spans="1:8">
      <c r="A1710">
        <v>1707</v>
      </c>
      <c r="B1710">
        <f>IF(SIGN('Signal Verification0'!AQ1710)=SIGN('Signal Verification1'!AQ1710),IF(COUNTIF(B1703:B1709,2)&gt;0,1,0),2)</f>
        <v>0</v>
      </c>
      <c r="C1710">
        <f>IF(AND(ABS('Signal Verification0'!AG1710)&gt;0,ABS('Signal Verification1'!AG1710)&gt;0),IF('Signal Verification0'!AG1710&gt;'Signal Verification1'!AG1710,IF(ABS('Signal Verification0'!AG1709)-ABS('Signal Verification1'!AG1710)&gt;Constants!$B$14,IF(AND(ABS(MAX('Signal Verification0'!AG1510:AG1710)-'Signal Verification0'!AG1710)&lt;Constants!$B$15,ABS(MIN('Signal Verification0'!AG1510:AG1710)-'Signal Verification0'!AG1710)&lt;Constants!$B$15),2,IF(D1710&gt;0,1,0)),IF(D1710&gt;0,1,0)),IF(ABS('Signal Verification1'!AG1709)-ABS('Signal Verification0'!AG1710)&gt;Constants!$B$14,IF(AND(ABS(MAX('Signal Verification1'!AG1510:AG1710)-'Signal Verification1'!AG1710)&lt;Constants!$B$15,ABS(MIN('Signal Verification1'!AG1510:AG1710)-'Signal Verification1'!AG1710)&lt;Constants!$B$15),2,IF(D1710&gt;0,1,0)),IF(D1710&gt;0,1,0))),IF(D1710&gt;0,1,0))</f>
        <v>0</v>
      </c>
      <c r="D1710">
        <f>IF(C1709=2,ROUND(5*1000/Constants!$B$11,0),IF(D1709&gt;0,D1709-1,0))</f>
        <v>0</v>
      </c>
      <c r="E1710">
        <f>IF(COUNTIF($D$3:D1710,2)&gt;(Constants!$B$16*(1000/150)),2,0)</f>
        <v>0</v>
      </c>
      <c r="F1710">
        <f t="shared" si="26"/>
        <v>0</v>
      </c>
      <c r="G1710">
        <f>IF(ABS('Signal Verification0'!AT1710-'Signal Verification1'!AT1710)&gt;Constants!$B$17,2,IF(H1710&gt;0,1,0))</f>
        <v>0</v>
      </c>
      <c r="H1710">
        <f>IF(G1709=2,ROUND(Constants!$B$18*(1000/150),0),IF(H1709&gt;0,H1709-1,0))</f>
        <v>0</v>
      </c>
    </row>
    <row r="1711" spans="1:8">
      <c r="A1711">
        <v>1708</v>
      </c>
      <c r="B1711">
        <f>IF(SIGN('Signal Verification0'!AQ1711)=SIGN('Signal Verification1'!AQ1711),IF(COUNTIF(B1704:B1710,2)&gt;0,1,0),2)</f>
        <v>0</v>
      </c>
      <c r="C1711">
        <f>IF(AND(ABS('Signal Verification0'!AG1711)&gt;0,ABS('Signal Verification1'!AG1711)&gt;0),IF('Signal Verification0'!AG1711&gt;'Signal Verification1'!AG1711,IF(ABS('Signal Verification0'!AG1710)-ABS('Signal Verification1'!AG1711)&gt;Constants!$B$14,IF(AND(ABS(MAX('Signal Verification0'!AG1511:AG1711)-'Signal Verification0'!AG1711)&lt;Constants!$B$15,ABS(MIN('Signal Verification0'!AG1511:AG1711)-'Signal Verification0'!AG1711)&lt;Constants!$B$15),2,IF(D1711&gt;0,1,0)),IF(D1711&gt;0,1,0)),IF(ABS('Signal Verification1'!AG1710)-ABS('Signal Verification0'!AG1711)&gt;Constants!$B$14,IF(AND(ABS(MAX('Signal Verification1'!AG1511:AG1711)-'Signal Verification1'!AG1711)&lt;Constants!$B$15,ABS(MIN('Signal Verification1'!AG1511:AG1711)-'Signal Verification1'!AG1711)&lt;Constants!$B$15),2,IF(D1711&gt;0,1,0)),IF(D1711&gt;0,1,0))),IF(D1711&gt;0,1,0))</f>
        <v>0</v>
      </c>
      <c r="D1711">
        <f>IF(C1710=2,ROUND(5*1000/Constants!$B$11,0),IF(D1710&gt;0,D1710-1,0))</f>
        <v>0</v>
      </c>
      <c r="E1711">
        <f>IF(COUNTIF($D$3:D1711,2)&gt;(Constants!$B$16*(1000/150)),2,0)</f>
        <v>0</v>
      </c>
      <c r="F1711">
        <f t="shared" si="26"/>
        <v>0</v>
      </c>
      <c r="G1711">
        <f>IF(ABS('Signal Verification0'!AT1711-'Signal Verification1'!AT1711)&gt;Constants!$B$17,2,IF(H1711&gt;0,1,0))</f>
        <v>0</v>
      </c>
      <c r="H1711">
        <f>IF(G1710=2,ROUND(Constants!$B$18*(1000/150),0),IF(H1710&gt;0,H1710-1,0))</f>
        <v>0</v>
      </c>
    </row>
    <row r="1712" spans="1:8">
      <c r="A1712">
        <v>1709</v>
      </c>
      <c r="B1712">
        <f>IF(SIGN('Signal Verification0'!AQ1712)=SIGN('Signal Verification1'!AQ1712),IF(COUNTIF(B1705:B1711,2)&gt;0,1,0),2)</f>
        <v>0</v>
      </c>
      <c r="C1712">
        <f>IF(AND(ABS('Signal Verification0'!AG1712)&gt;0,ABS('Signal Verification1'!AG1712)&gt;0),IF('Signal Verification0'!AG1712&gt;'Signal Verification1'!AG1712,IF(ABS('Signal Verification0'!AG1711)-ABS('Signal Verification1'!AG1712)&gt;Constants!$B$14,IF(AND(ABS(MAX('Signal Verification0'!AG1512:AG1712)-'Signal Verification0'!AG1712)&lt;Constants!$B$15,ABS(MIN('Signal Verification0'!AG1512:AG1712)-'Signal Verification0'!AG1712)&lt;Constants!$B$15),2,IF(D1712&gt;0,1,0)),IF(D1712&gt;0,1,0)),IF(ABS('Signal Verification1'!AG1711)-ABS('Signal Verification0'!AG1712)&gt;Constants!$B$14,IF(AND(ABS(MAX('Signal Verification1'!AG1512:AG1712)-'Signal Verification1'!AG1712)&lt;Constants!$B$15,ABS(MIN('Signal Verification1'!AG1512:AG1712)-'Signal Verification1'!AG1712)&lt;Constants!$B$15),2,IF(D1712&gt;0,1,0)),IF(D1712&gt;0,1,0))),IF(D1712&gt;0,1,0))</f>
        <v>0</v>
      </c>
      <c r="D1712">
        <f>IF(C1711=2,ROUND(5*1000/Constants!$B$11,0),IF(D1711&gt;0,D1711-1,0))</f>
        <v>0</v>
      </c>
      <c r="E1712">
        <f>IF(COUNTIF($D$3:D1712,2)&gt;(Constants!$B$16*(1000/150)),2,0)</f>
        <v>0</v>
      </c>
      <c r="F1712">
        <f t="shared" si="26"/>
        <v>0</v>
      </c>
      <c r="G1712">
        <f>IF(ABS('Signal Verification0'!AT1712-'Signal Verification1'!AT1712)&gt;Constants!$B$17,2,IF(H1712&gt;0,1,0))</f>
        <v>0</v>
      </c>
      <c r="H1712">
        <f>IF(G1711=2,ROUND(Constants!$B$18*(1000/150),0),IF(H1711&gt;0,H1711-1,0))</f>
        <v>0</v>
      </c>
    </row>
    <row r="1713" spans="1:8">
      <c r="A1713">
        <v>1710</v>
      </c>
      <c r="B1713">
        <f>IF(SIGN('Signal Verification0'!AQ1713)=SIGN('Signal Verification1'!AQ1713),IF(COUNTIF(B1706:B1712,2)&gt;0,1,0),2)</f>
        <v>0</v>
      </c>
      <c r="C1713">
        <f>IF(AND(ABS('Signal Verification0'!AG1713)&gt;0,ABS('Signal Verification1'!AG1713)&gt;0),IF('Signal Verification0'!AG1713&gt;'Signal Verification1'!AG1713,IF(ABS('Signal Verification0'!AG1712)-ABS('Signal Verification1'!AG1713)&gt;Constants!$B$14,IF(AND(ABS(MAX('Signal Verification0'!AG1513:AG1713)-'Signal Verification0'!AG1713)&lt;Constants!$B$15,ABS(MIN('Signal Verification0'!AG1513:AG1713)-'Signal Verification0'!AG1713)&lt;Constants!$B$15),2,IF(D1713&gt;0,1,0)),IF(D1713&gt;0,1,0)),IF(ABS('Signal Verification1'!AG1712)-ABS('Signal Verification0'!AG1713)&gt;Constants!$B$14,IF(AND(ABS(MAX('Signal Verification1'!AG1513:AG1713)-'Signal Verification1'!AG1713)&lt;Constants!$B$15,ABS(MIN('Signal Verification1'!AG1513:AG1713)-'Signal Verification1'!AG1713)&lt;Constants!$B$15),2,IF(D1713&gt;0,1,0)),IF(D1713&gt;0,1,0))),IF(D1713&gt;0,1,0))</f>
        <v>0</v>
      </c>
      <c r="D1713">
        <f>IF(C1712=2,ROUND(5*1000/Constants!$B$11,0),IF(D1712&gt;0,D1712-1,0))</f>
        <v>0</v>
      </c>
      <c r="E1713">
        <f>IF(COUNTIF($D$3:D1713,2)&gt;(Constants!$B$16*(1000/150)),2,0)</f>
        <v>0</v>
      </c>
      <c r="F1713">
        <f t="shared" si="26"/>
        <v>0</v>
      </c>
      <c r="G1713">
        <f>IF(ABS('Signal Verification0'!AT1713-'Signal Verification1'!AT1713)&gt;Constants!$B$17,2,IF(H1713&gt;0,1,0))</f>
        <v>0</v>
      </c>
      <c r="H1713">
        <f>IF(G1712=2,ROUND(Constants!$B$18*(1000/150),0),IF(H1712&gt;0,H1712-1,0))</f>
        <v>0</v>
      </c>
    </row>
    <row r="1714" spans="1:8">
      <c r="A1714">
        <v>1711</v>
      </c>
      <c r="B1714">
        <f>IF(SIGN('Signal Verification0'!AQ1714)=SIGN('Signal Verification1'!AQ1714),IF(COUNTIF(B1707:B1713,2)&gt;0,1,0),2)</f>
        <v>0</v>
      </c>
      <c r="C1714">
        <f>IF(AND(ABS('Signal Verification0'!AG1714)&gt;0,ABS('Signal Verification1'!AG1714)&gt;0),IF('Signal Verification0'!AG1714&gt;'Signal Verification1'!AG1714,IF(ABS('Signal Verification0'!AG1713)-ABS('Signal Verification1'!AG1714)&gt;Constants!$B$14,IF(AND(ABS(MAX('Signal Verification0'!AG1514:AG1714)-'Signal Verification0'!AG1714)&lt;Constants!$B$15,ABS(MIN('Signal Verification0'!AG1514:AG1714)-'Signal Verification0'!AG1714)&lt;Constants!$B$15),2,IF(D1714&gt;0,1,0)),IF(D1714&gt;0,1,0)),IF(ABS('Signal Verification1'!AG1713)-ABS('Signal Verification0'!AG1714)&gt;Constants!$B$14,IF(AND(ABS(MAX('Signal Verification1'!AG1514:AG1714)-'Signal Verification1'!AG1714)&lt;Constants!$B$15,ABS(MIN('Signal Verification1'!AG1514:AG1714)-'Signal Verification1'!AG1714)&lt;Constants!$B$15),2,IF(D1714&gt;0,1,0)),IF(D1714&gt;0,1,0))),IF(D1714&gt;0,1,0))</f>
        <v>0</v>
      </c>
      <c r="D1714">
        <f>IF(C1713=2,ROUND(5*1000/Constants!$B$11,0),IF(D1713&gt;0,D1713-1,0))</f>
        <v>0</v>
      </c>
      <c r="E1714">
        <f>IF(COUNTIF($D$3:D1714,2)&gt;(Constants!$B$16*(1000/150)),2,0)</f>
        <v>0</v>
      </c>
      <c r="F1714">
        <f t="shared" si="26"/>
        <v>0</v>
      </c>
      <c r="G1714">
        <f>IF(ABS('Signal Verification0'!AT1714-'Signal Verification1'!AT1714)&gt;Constants!$B$17,2,IF(H1714&gt;0,1,0))</f>
        <v>0</v>
      </c>
      <c r="H1714">
        <f>IF(G1713=2,ROUND(Constants!$B$18*(1000/150),0),IF(H1713&gt;0,H1713-1,0))</f>
        <v>0</v>
      </c>
    </row>
    <row r="1715" spans="1:8">
      <c r="A1715">
        <v>1712</v>
      </c>
      <c r="B1715">
        <f>IF(SIGN('Signal Verification0'!AQ1715)=SIGN('Signal Verification1'!AQ1715),IF(COUNTIF(B1708:B1714,2)&gt;0,1,0),2)</f>
        <v>0</v>
      </c>
      <c r="C1715">
        <f>IF(AND(ABS('Signal Verification0'!AG1715)&gt;0,ABS('Signal Verification1'!AG1715)&gt;0),IF('Signal Verification0'!AG1715&gt;'Signal Verification1'!AG1715,IF(ABS('Signal Verification0'!AG1714)-ABS('Signal Verification1'!AG1715)&gt;Constants!$B$14,IF(AND(ABS(MAX('Signal Verification0'!AG1515:AG1715)-'Signal Verification0'!AG1715)&lt;Constants!$B$15,ABS(MIN('Signal Verification0'!AG1515:AG1715)-'Signal Verification0'!AG1715)&lt;Constants!$B$15),2,IF(D1715&gt;0,1,0)),IF(D1715&gt;0,1,0)),IF(ABS('Signal Verification1'!AG1714)-ABS('Signal Verification0'!AG1715)&gt;Constants!$B$14,IF(AND(ABS(MAX('Signal Verification1'!AG1515:AG1715)-'Signal Verification1'!AG1715)&lt;Constants!$B$15,ABS(MIN('Signal Verification1'!AG1515:AG1715)-'Signal Verification1'!AG1715)&lt;Constants!$B$15),2,IF(D1715&gt;0,1,0)),IF(D1715&gt;0,1,0))),IF(D1715&gt;0,1,0))</f>
        <v>0</v>
      </c>
      <c r="D1715">
        <f>IF(C1714=2,ROUND(5*1000/Constants!$B$11,0),IF(D1714&gt;0,D1714-1,0))</f>
        <v>0</v>
      </c>
      <c r="E1715">
        <f>IF(COUNTIF($D$3:D1715,2)&gt;(Constants!$B$16*(1000/150)),2,0)</f>
        <v>0</v>
      </c>
      <c r="F1715">
        <f t="shared" si="26"/>
        <v>0</v>
      </c>
      <c r="G1715">
        <f>IF(ABS('Signal Verification0'!AT1715-'Signal Verification1'!AT1715)&gt;Constants!$B$17,2,IF(H1715&gt;0,1,0))</f>
        <v>0</v>
      </c>
      <c r="H1715">
        <f>IF(G1714=2,ROUND(Constants!$B$18*(1000/150),0),IF(H1714&gt;0,H1714-1,0))</f>
        <v>0</v>
      </c>
    </row>
    <row r="1716" spans="1:8">
      <c r="A1716">
        <v>1713</v>
      </c>
      <c r="B1716">
        <f>IF(SIGN('Signal Verification0'!AQ1716)=SIGN('Signal Verification1'!AQ1716),IF(COUNTIF(B1709:B1715,2)&gt;0,1,0),2)</f>
        <v>0</v>
      </c>
      <c r="C1716">
        <f>IF(AND(ABS('Signal Verification0'!AG1716)&gt;0,ABS('Signal Verification1'!AG1716)&gt;0),IF('Signal Verification0'!AG1716&gt;'Signal Verification1'!AG1716,IF(ABS('Signal Verification0'!AG1715)-ABS('Signal Verification1'!AG1716)&gt;Constants!$B$14,IF(AND(ABS(MAX('Signal Verification0'!AG1516:AG1716)-'Signal Verification0'!AG1716)&lt;Constants!$B$15,ABS(MIN('Signal Verification0'!AG1516:AG1716)-'Signal Verification0'!AG1716)&lt;Constants!$B$15),2,IF(D1716&gt;0,1,0)),IF(D1716&gt;0,1,0)),IF(ABS('Signal Verification1'!AG1715)-ABS('Signal Verification0'!AG1716)&gt;Constants!$B$14,IF(AND(ABS(MAX('Signal Verification1'!AG1516:AG1716)-'Signal Verification1'!AG1716)&lt;Constants!$B$15,ABS(MIN('Signal Verification1'!AG1516:AG1716)-'Signal Verification1'!AG1716)&lt;Constants!$B$15),2,IF(D1716&gt;0,1,0)),IF(D1716&gt;0,1,0))),IF(D1716&gt;0,1,0))</f>
        <v>0</v>
      </c>
      <c r="D1716">
        <f>IF(C1715=2,ROUND(5*1000/Constants!$B$11,0),IF(D1715&gt;0,D1715-1,0))</f>
        <v>0</v>
      </c>
      <c r="E1716">
        <f>IF(COUNTIF($D$3:D1716,2)&gt;(Constants!$B$16*(1000/150)),2,0)</f>
        <v>0</v>
      </c>
      <c r="F1716">
        <f t="shared" si="26"/>
        <v>0</v>
      </c>
      <c r="G1716">
        <f>IF(ABS('Signal Verification0'!AT1716-'Signal Verification1'!AT1716)&gt;Constants!$B$17,2,IF(H1716&gt;0,1,0))</f>
        <v>0</v>
      </c>
      <c r="H1716">
        <f>IF(G1715=2,ROUND(Constants!$B$18*(1000/150),0),IF(H1715&gt;0,H1715-1,0))</f>
        <v>0</v>
      </c>
    </row>
    <row r="1717" spans="1:8">
      <c r="A1717">
        <v>1714</v>
      </c>
      <c r="B1717">
        <f>IF(SIGN('Signal Verification0'!AQ1717)=SIGN('Signal Verification1'!AQ1717),IF(COUNTIF(B1710:B1716,2)&gt;0,1,0),2)</f>
        <v>0</v>
      </c>
      <c r="C1717">
        <f>IF(AND(ABS('Signal Verification0'!AG1717)&gt;0,ABS('Signal Verification1'!AG1717)&gt;0),IF('Signal Verification0'!AG1717&gt;'Signal Verification1'!AG1717,IF(ABS('Signal Verification0'!AG1716)-ABS('Signal Verification1'!AG1717)&gt;Constants!$B$14,IF(AND(ABS(MAX('Signal Verification0'!AG1517:AG1717)-'Signal Verification0'!AG1717)&lt;Constants!$B$15,ABS(MIN('Signal Verification0'!AG1517:AG1717)-'Signal Verification0'!AG1717)&lt;Constants!$B$15),2,IF(D1717&gt;0,1,0)),IF(D1717&gt;0,1,0)),IF(ABS('Signal Verification1'!AG1716)-ABS('Signal Verification0'!AG1717)&gt;Constants!$B$14,IF(AND(ABS(MAX('Signal Verification1'!AG1517:AG1717)-'Signal Verification1'!AG1717)&lt;Constants!$B$15,ABS(MIN('Signal Verification1'!AG1517:AG1717)-'Signal Verification1'!AG1717)&lt;Constants!$B$15),2,IF(D1717&gt;0,1,0)),IF(D1717&gt;0,1,0))),IF(D1717&gt;0,1,0))</f>
        <v>0</v>
      </c>
      <c r="D1717">
        <f>IF(C1716=2,ROUND(5*1000/Constants!$B$11,0),IF(D1716&gt;0,D1716-1,0))</f>
        <v>0</v>
      </c>
      <c r="E1717">
        <f>IF(COUNTIF($D$3:D1717,2)&gt;(Constants!$B$16*(1000/150)),2,0)</f>
        <v>0</v>
      </c>
      <c r="F1717">
        <f t="shared" si="26"/>
        <v>0</v>
      </c>
      <c r="G1717">
        <f>IF(ABS('Signal Verification0'!AT1717-'Signal Verification1'!AT1717)&gt;Constants!$B$17,2,IF(H1717&gt;0,1,0))</f>
        <v>0</v>
      </c>
      <c r="H1717">
        <f>IF(G1716=2,ROUND(Constants!$B$18*(1000/150),0),IF(H1716&gt;0,H1716-1,0))</f>
        <v>0</v>
      </c>
    </row>
    <row r="1718" spans="1:8">
      <c r="A1718">
        <v>1715</v>
      </c>
      <c r="B1718">
        <f>IF(SIGN('Signal Verification0'!AQ1718)=SIGN('Signal Verification1'!AQ1718),IF(COUNTIF(B1711:B1717,2)&gt;0,1,0),2)</f>
        <v>0</v>
      </c>
      <c r="C1718">
        <f>IF(AND(ABS('Signal Verification0'!AG1718)&gt;0,ABS('Signal Verification1'!AG1718)&gt;0),IF('Signal Verification0'!AG1718&gt;'Signal Verification1'!AG1718,IF(ABS('Signal Verification0'!AG1717)-ABS('Signal Verification1'!AG1718)&gt;Constants!$B$14,IF(AND(ABS(MAX('Signal Verification0'!AG1518:AG1718)-'Signal Verification0'!AG1718)&lt;Constants!$B$15,ABS(MIN('Signal Verification0'!AG1518:AG1718)-'Signal Verification0'!AG1718)&lt;Constants!$B$15),2,IF(D1718&gt;0,1,0)),IF(D1718&gt;0,1,0)),IF(ABS('Signal Verification1'!AG1717)-ABS('Signal Verification0'!AG1718)&gt;Constants!$B$14,IF(AND(ABS(MAX('Signal Verification1'!AG1518:AG1718)-'Signal Verification1'!AG1718)&lt;Constants!$B$15,ABS(MIN('Signal Verification1'!AG1518:AG1718)-'Signal Verification1'!AG1718)&lt;Constants!$B$15),2,IF(D1718&gt;0,1,0)),IF(D1718&gt;0,1,0))),IF(D1718&gt;0,1,0))</f>
        <v>0</v>
      </c>
      <c r="D1718">
        <f>IF(C1717=2,ROUND(5*1000/Constants!$B$11,0),IF(D1717&gt;0,D1717-1,0))</f>
        <v>0</v>
      </c>
      <c r="E1718">
        <f>IF(COUNTIF($D$3:D1718,2)&gt;(Constants!$B$16*(1000/150)),2,0)</f>
        <v>0</v>
      </c>
      <c r="F1718">
        <f t="shared" si="26"/>
        <v>0</v>
      </c>
      <c r="G1718">
        <f>IF(ABS('Signal Verification0'!AT1718-'Signal Verification1'!AT1718)&gt;Constants!$B$17,2,IF(H1718&gt;0,1,0))</f>
        <v>0</v>
      </c>
      <c r="H1718">
        <f>IF(G1717=2,ROUND(Constants!$B$18*(1000/150),0),IF(H1717&gt;0,H1717-1,0))</f>
        <v>0</v>
      </c>
    </row>
    <row r="1719" spans="1:8">
      <c r="A1719">
        <v>1716</v>
      </c>
      <c r="B1719">
        <f>IF(SIGN('Signal Verification0'!AQ1719)=SIGN('Signal Verification1'!AQ1719),IF(COUNTIF(B1712:B1718,2)&gt;0,1,0),2)</f>
        <v>0</v>
      </c>
      <c r="C1719">
        <f>IF(AND(ABS('Signal Verification0'!AG1719)&gt;0,ABS('Signal Verification1'!AG1719)&gt;0),IF('Signal Verification0'!AG1719&gt;'Signal Verification1'!AG1719,IF(ABS('Signal Verification0'!AG1718)-ABS('Signal Verification1'!AG1719)&gt;Constants!$B$14,IF(AND(ABS(MAX('Signal Verification0'!AG1519:AG1719)-'Signal Verification0'!AG1719)&lt;Constants!$B$15,ABS(MIN('Signal Verification0'!AG1519:AG1719)-'Signal Verification0'!AG1719)&lt;Constants!$B$15),2,IF(D1719&gt;0,1,0)),IF(D1719&gt;0,1,0)),IF(ABS('Signal Verification1'!AG1718)-ABS('Signal Verification0'!AG1719)&gt;Constants!$B$14,IF(AND(ABS(MAX('Signal Verification1'!AG1519:AG1719)-'Signal Verification1'!AG1719)&lt;Constants!$B$15,ABS(MIN('Signal Verification1'!AG1519:AG1719)-'Signal Verification1'!AG1719)&lt;Constants!$B$15),2,IF(D1719&gt;0,1,0)),IF(D1719&gt;0,1,0))),IF(D1719&gt;0,1,0))</f>
        <v>0</v>
      </c>
      <c r="D1719">
        <f>IF(C1718=2,ROUND(5*1000/Constants!$B$11,0),IF(D1718&gt;0,D1718-1,0))</f>
        <v>0</v>
      </c>
      <c r="E1719">
        <f>IF(COUNTIF($D$3:D1719,2)&gt;(Constants!$B$16*(1000/150)),2,0)</f>
        <v>0</v>
      </c>
      <c r="F1719">
        <f t="shared" si="26"/>
        <v>0</v>
      </c>
      <c r="G1719">
        <f>IF(ABS('Signal Verification0'!AT1719-'Signal Verification1'!AT1719)&gt;Constants!$B$17,2,IF(H1719&gt;0,1,0))</f>
        <v>0</v>
      </c>
      <c r="H1719">
        <f>IF(G1718=2,ROUND(Constants!$B$18*(1000/150),0),IF(H1718&gt;0,H1718-1,0))</f>
        <v>0</v>
      </c>
    </row>
    <row r="1720" spans="1:8">
      <c r="A1720">
        <v>1717</v>
      </c>
      <c r="B1720">
        <f>IF(SIGN('Signal Verification0'!AQ1720)=SIGN('Signal Verification1'!AQ1720),IF(COUNTIF(B1713:B1719,2)&gt;0,1,0),2)</f>
        <v>0</v>
      </c>
      <c r="C1720">
        <f>IF(AND(ABS('Signal Verification0'!AG1720)&gt;0,ABS('Signal Verification1'!AG1720)&gt;0),IF('Signal Verification0'!AG1720&gt;'Signal Verification1'!AG1720,IF(ABS('Signal Verification0'!AG1719)-ABS('Signal Verification1'!AG1720)&gt;Constants!$B$14,IF(AND(ABS(MAX('Signal Verification0'!AG1520:AG1720)-'Signal Verification0'!AG1720)&lt;Constants!$B$15,ABS(MIN('Signal Verification0'!AG1520:AG1720)-'Signal Verification0'!AG1720)&lt;Constants!$B$15),2,IF(D1720&gt;0,1,0)),IF(D1720&gt;0,1,0)),IF(ABS('Signal Verification1'!AG1719)-ABS('Signal Verification0'!AG1720)&gt;Constants!$B$14,IF(AND(ABS(MAX('Signal Verification1'!AG1520:AG1720)-'Signal Verification1'!AG1720)&lt;Constants!$B$15,ABS(MIN('Signal Verification1'!AG1520:AG1720)-'Signal Verification1'!AG1720)&lt;Constants!$B$15),2,IF(D1720&gt;0,1,0)),IF(D1720&gt;0,1,0))),IF(D1720&gt;0,1,0))</f>
        <v>0</v>
      </c>
      <c r="D1720">
        <f>IF(C1719=2,ROUND(5*1000/Constants!$B$11,0),IF(D1719&gt;0,D1719-1,0))</f>
        <v>0</v>
      </c>
      <c r="E1720">
        <f>IF(COUNTIF($D$3:D1720,2)&gt;(Constants!$B$16*(1000/150)),2,0)</f>
        <v>0</v>
      </c>
      <c r="F1720">
        <f t="shared" si="26"/>
        <v>0</v>
      </c>
      <c r="G1720">
        <f>IF(ABS('Signal Verification0'!AT1720-'Signal Verification1'!AT1720)&gt;Constants!$B$17,2,IF(H1720&gt;0,1,0))</f>
        <v>0</v>
      </c>
      <c r="H1720">
        <f>IF(G1719=2,ROUND(Constants!$B$18*(1000/150),0),IF(H1719&gt;0,H1719-1,0))</f>
        <v>0</v>
      </c>
    </row>
    <row r="1721" spans="1:8">
      <c r="A1721">
        <v>1718</v>
      </c>
      <c r="B1721">
        <f>IF(SIGN('Signal Verification0'!AQ1721)=SIGN('Signal Verification1'!AQ1721),IF(COUNTIF(B1714:B1720,2)&gt;0,1,0),2)</f>
        <v>0</v>
      </c>
      <c r="C1721">
        <f>IF(AND(ABS('Signal Verification0'!AG1721)&gt;0,ABS('Signal Verification1'!AG1721)&gt;0),IF('Signal Verification0'!AG1721&gt;'Signal Verification1'!AG1721,IF(ABS('Signal Verification0'!AG1720)-ABS('Signal Verification1'!AG1721)&gt;Constants!$B$14,IF(AND(ABS(MAX('Signal Verification0'!AG1521:AG1721)-'Signal Verification0'!AG1721)&lt;Constants!$B$15,ABS(MIN('Signal Verification0'!AG1521:AG1721)-'Signal Verification0'!AG1721)&lt;Constants!$B$15),2,IF(D1721&gt;0,1,0)),IF(D1721&gt;0,1,0)),IF(ABS('Signal Verification1'!AG1720)-ABS('Signal Verification0'!AG1721)&gt;Constants!$B$14,IF(AND(ABS(MAX('Signal Verification1'!AG1521:AG1721)-'Signal Verification1'!AG1721)&lt;Constants!$B$15,ABS(MIN('Signal Verification1'!AG1521:AG1721)-'Signal Verification1'!AG1721)&lt;Constants!$B$15),2,IF(D1721&gt;0,1,0)),IF(D1721&gt;0,1,0))),IF(D1721&gt;0,1,0))</f>
        <v>0</v>
      </c>
      <c r="D1721">
        <f>IF(C1720=2,ROUND(5*1000/Constants!$B$11,0),IF(D1720&gt;0,D1720-1,0))</f>
        <v>0</v>
      </c>
      <c r="E1721">
        <f>IF(COUNTIF($D$3:D1721,2)&gt;(Constants!$B$16*(1000/150)),2,0)</f>
        <v>0</v>
      </c>
      <c r="F1721">
        <f t="shared" si="26"/>
        <v>0</v>
      </c>
      <c r="G1721">
        <f>IF(ABS('Signal Verification0'!AT1721-'Signal Verification1'!AT1721)&gt;Constants!$B$17,2,IF(H1721&gt;0,1,0))</f>
        <v>0</v>
      </c>
      <c r="H1721">
        <f>IF(G1720=2,ROUND(Constants!$B$18*(1000/150),0),IF(H1720&gt;0,H1720-1,0))</f>
        <v>0</v>
      </c>
    </row>
    <row r="1722" spans="1:8">
      <c r="A1722">
        <v>1719</v>
      </c>
      <c r="B1722">
        <f>IF(SIGN('Signal Verification0'!AQ1722)=SIGN('Signal Verification1'!AQ1722),IF(COUNTIF(B1715:B1721,2)&gt;0,1,0),2)</f>
        <v>0</v>
      </c>
      <c r="C1722">
        <f>IF(AND(ABS('Signal Verification0'!AG1722)&gt;0,ABS('Signal Verification1'!AG1722)&gt;0),IF('Signal Verification0'!AG1722&gt;'Signal Verification1'!AG1722,IF(ABS('Signal Verification0'!AG1721)-ABS('Signal Verification1'!AG1722)&gt;Constants!$B$14,IF(AND(ABS(MAX('Signal Verification0'!AG1522:AG1722)-'Signal Verification0'!AG1722)&lt;Constants!$B$15,ABS(MIN('Signal Verification0'!AG1522:AG1722)-'Signal Verification0'!AG1722)&lt;Constants!$B$15),2,IF(D1722&gt;0,1,0)),IF(D1722&gt;0,1,0)),IF(ABS('Signal Verification1'!AG1721)-ABS('Signal Verification0'!AG1722)&gt;Constants!$B$14,IF(AND(ABS(MAX('Signal Verification1'!AG1522:AG1722)-'Signal Verification1'!AG1722)&lt;Constants!$B$15,ABS(MIN('Signal Verification1'!AG1522:AG1722)-'Signal Verification1'!AG1722)&lt;Constants!$B$15),2,IF(D1722&gt;0,1,0)),IF(D1722&gt;0,1,0))),IF(D1722&gt;0,1,0))</f>
        <v>0</v>
      </c>
      <c r="D1722">
        <f>IF(C1721=2,ROUND(5*1000/Constants!$B$11,0),IF(D1721&gt;0,D1721-1,0))</f>
        <v>0</v>
      </c>
      <c r="E1722">
        <f>IF(COUNTIF($D$3:D1722,2)&gt;(Constants!$B$16*(1000/150)),2,0)</f>
        <v>0</v>
      </c>
      <c r="F1722">
        <f t="shared" si="26"/>
        <v>0</v>
      </c>
      <c r="G1722">
        <f>IF(ABS('Signal Verification0'!AT1722-'Signal Verification1'!AT1722)&gt;Constants!$B$17,2,IF(H1722&gt;0,1,0))</f>
        <v>0</v>
      </c>
      <c r="H1722">
        <f>IF(G1721=2,ROUND(Constants!$B$18*(1000/150),0),IF(H1721&gt;0,H1721-1,0))</f>
        <v>0</v>
      </c>
    </row>
    <row r="1723" spans="1:8">
      <c r="A1723">
        <v>1720</v>
      </c>
      <c r="B1723">
        <f>IF(SIGN('Signal Verification0'!AQ1723)=SIGN('Signal Verification1'!AQ1723),IF(COUNTIF(B1716:B1722,2)&gt;0,1,0),2)</f>
        <v>0</v>
      </c>
      <c r="C1723">
        <f>IF(AND(ABS('Signal Verification0'!AG1723)&gt;0,ABS('Signal Verification1'!AG1723)&gt;0),IF('Signal Verification0'!AG1723&gt;'Signal Verification1'!AG1723,IF(ABS('Signal Verification0'!AG1722)-ABS('Signal Verification1'!AG1723)&gt;Constants!$B$14,IF(AND(ABS(MAX('Signal Verification0'!AG1523:AG1723)-'Signal Verification0'!AG1723)&lt;Constants!$B$15,ABS(MIN('Signal Verification0'!AG1523:AG1723)-'Signal Verification0'!AG1723)&lt;Constants!$B$15),2,IF(D1723&gt;0,1,0)),IF(D1723&gt;0,1,0)),IF(ABS('Signal Verification1'!AG1722)-ABS('Signal Verification0'!AG1723)&gt;Constants!$B$14,IF(AND(ABS(MAX('Signal Verification1'!AG1523:AG1723)-'Signal Verification1'!AG1723)&lt;Constants!$B$15,ABS(MIN('Signal Verification1'!AG1523:AG1723)-'Signal Verification1'!AG1723)&lt;Constants!$B$15),2,IF(D1723&gt;0,1,0)),IF(D1723&gt;0,1,0))),IF(D1723&gt;0,1,0))</f>
        <v>0</v>
      </c>
      <c r="D1723">
        <f>IF(C1722=2,ROUND(5*1000/Constants!$B$11,0),IF(D1722&gt;0,D1722-1,0))</f>
        <v>0</v>
      </c>
      <c r="E1723">
        <f>IF(COUNTIF($D$3:D1723,2)&gt;(Constants!$B$16*(1000/150)),2,0)</f>
        <v>0</v>
      </c>
      <c r="F1723">
        <f t="shared" si="26"/>
        <v>0</v>
      </c>
      <c r="G1723">
        <f>IF(ABS('Signal Verification0'!AT1723-'Signal Verification1'!AT1723)&gt;Constants!$B$17,2,IF(H1723&gt;0,1,0))</f>
        <v>0</v>
      </c>
      <c r="H1723">
        <f>IF(G1722=2,ROUND(Constants!$B$18*(1000/150),0),IF(H1722&gt;0,H1722-1,0))</f>
        <v>0</v>
      </c>
    </row>
    <row r="1724" spans="1:8">
      <c r="A1724">
        <v>1721</v>
      </c>
      <c r="B1724">
        <f>IF(SIGN('Signal Verification0'!AQ1724)=SIGN('Signal Verification1'!AQ1724),IF(COUNTIF(B1717:B1723,2)&gt;0,1,0),2)</f>
        <v>0</v>
      </c>
      <c r="C1724">
        <f>IF(AND(ABS('Signal Verification0'!AG1724)&gt;0,ABS('Signal Verification1'!AG1724)&gt;0),IF('Signal Verification0'!AG1724&gt;'Signal Verification1'!AG1724,IF(ABS('Signal Verification0'!AG1723)-ABS('Signal Verification1'!AG1724)&gt;Constants!$B$14,IF(AND(ABS(MAX('Signal Verification0'!AG1524:AG1724)-'Signal Verification0'!AG1724)&lt;Constants!$B$15,ABS(MIN('Signal Verification0'!AG1524:AG1724)-'Signal Verification0'!AG1724)&lt;Constants!$B$15),2,IF(D1724&gt;0,1,0)),IF(D1724&gt;0,1,0)),IF(ABS('Signal Verification1'!AG1723)-ABS('Signal Verification0'!AG1724)&gt;Constants!$B$14,IF(AND(ABS(MAX('Signal Verification1'!AG1524:AG1724)-'Signal Verification1'!AG1724)&lt;Constants!$B$15,ABS(MIN('Signal Verification1'!AG1524:AG1724)-'Signal Verification1'!AG1724)&lt;Constants!$B$15),2,IF(D1724&gt;0,1,0)),IF(D1724&gt;0,1,0))),IF(D1724&gt;0,1,0))</f>
        <v>0</v>
      </c>
      <c r="D1724">
        <f>IF(C1723=2,ROUND(5*1000/Constants!$B$11,0),IF(D1723&gt;0,D1723-1,0))</f>
        <v>0</v>
      </c>
      <c r="E1724">
        <f>IF(COUNTIF($D$3:D1724,2)&gt;(Constants!$B$16*(1000/150)),2,0)</f>
        <v>0</v>
      </c>
      <c r="F1724">
        <f t="shared" si="26"/>
        <v>0</v>
      </c>
      <c r="G1724">
        <f>IF(ABS('Signal Verification0'!AT1724-'Signal Verification1'!AT1724)&gt;Constants!$B$17,2,IF(H1724&gt;0,1,0))</f>
        <v>0</v>
      </c>
      <c r="H1724">
        <f>IF(G1723=2,ROUND(Constants!$B$18*(1000/150),0),IF(H1723&gt;0,H1723-1,0))</f>
        <v>0</v>
      </c>
    </row>
    <row r="1725" spans="1:8">
      <c r="A1725">
        <v>1722</v>
      </c>
      <c r="B1725">
        <f>IF(SIGN('Signal Verification0'!AQ1725)=SIGN('Signal Verification1'!AQ1725),IF(COUNTIF(B1718:B1724,2)&gt;0,1,0),2)</f>
        <v>0</v>
      </c>
      <c r="C1725">
        <f>IF(AND(ABS('Signal Verification0'!AG1725)&gt;0,ABS('Signal Verification1'!AG1725)&gt;0),IF('Signal Verification0'!AG1725&gt;'Signal Verification1'!AG1725,IF(ABS('Signal Verification0'!AG1724)-ABS('Signal Verification1'!AG1725)&gt;Constants!$B$14,IF(AND(ABS(MAX('Signal Verification0'!AG1525:AG1725)-'Signal Verification0'!AG1725)&lt;Constants!$B$15,ABS(MIN('Signal Verification0'!AG1525:AG1725)-'Signal Verification0'!AG1725)&lt;Constants!$B$15),2,IF(D1725&gt;0,1,0)),IF(D1725&gt;0,1,0)),IF(ABS('Signal Verification1'!AG1724)-ABS('Signal Verification0'!AG1725)&gt;Constants!$B$14,IF(AND(ABS(MAX('Signal Verification1'!AG1525:AG1725)-'Signal Verification1'!AG1725)&lt;Constants!$B$15,ABS(MIN('Signal Verification1'!AG1525:AG1725)-'Signal Verification1'!AG1725)&lt;Constants!$B$15),2,IF(D1725&gt;0,1,0)),IF(D1725&gt;0,1,0))),IF(D1725&gt;0,1,0))</f>
        <v>0</v>
      </c>
      <c r="D1725">
        <f>IF(C1724=2,ROUND(5*1000/Constants!$B$11,0),IF(D1724&gt;0,D1724-1,0))</f>
        <v>0</v>
      </c>
      <c r="E1725">
        <f>IF(COUNTIF($D$3:D1725,2)&gt;(Constants!$B$16*(1000/150)),2,0)</f>
        <v>0</v>
      </c>
      <c r="F1725">
        <f t="shared" si="26"/>
        <v>0</v>
      </c>
      <c r="G1725">
        <f>IF(ABS('Signal Verification0'!AT1725-'Signal Verification1'!AT1725)&gt;Constants!$B$17,2,IF(H1725&gt;0,1,0))</f>
        <v>0</v>
      </c>
      <c r="H1725">
        <f>IF(G1724=2,ROUND(Constants!$B$18*(1000/150),0),IF(H1724&gt;0,H1724-1,0))</f>
        <v>0</v>
      </c>
    </row>
    <row r="1726" spans="1:8">
      <c r="A1726">
        <v>1723</v>
      </c>
      <c r="B1726">
        <f>IF(SIGN('Signal Verification0'!AQ1726)=SIGN('Signal Verification1'!AQ1726),IF(COUNTIF(B1719:B1725,2)&gt;0,1,0),2)</f>
        <v>0</v>
      </c>
      <c r="C1726">
        <f>IF(AND(ABS('Signal Verification0'!AG1726)&gt;0,ABS('Signal Verification1'!AG1726)&gt;0),IF('Signal Verification0'!AG1726&gt;'Signal Verification1'!AG1726,IF(ABS('Signal Verification0'!AG1725)-ABS('Signal Verification1'!AG1726)&gt;Constants!$B$14,IF(AND(ABS(MAX('Signal Verification0'!AG1526:AG1726)-'Signal Verification0'!AG1726)&lt;Constants!$B$15,ABS(MIN('Signal Verification0'!AG1526:AG1726)-'Signal Verification0'!AG1726)&lt;Constants!$B$15),2,IF(D1726&gt;0,1,0)),IF(D1726&gt;0,1,0)),IF(ABS('Signal Verification1'!AG1725)-ABS('Signal Verification0'!AG1726)&gt;Constants!$B$14,IF(AND(ABS(MAX('Signal Verification1'!AG1526:AG1726)-'Signal Verification1'!AG1726)&lt;Constants!$B$15,ABS(MIN('Signal Verification1'!AG1526:AG1726)-'Signal Verification1'!AG1726)&lt;Constants!$B$15),2,IF(D1726&gt;0,1,0)),IF(D1726&gt;0,1,0))),IF(D1726&gt;0,1,0))</f>
        <v>0</v>
      </c>
      <c r="D1726">
        <f>IF(C1725=2,ROUND(5*1000/Constants!$B$11,0),IF(D1725&gt;0,D1725-1,0))</f>
        <v>0</v>
      </c>
      <c r="E1726">
        <f>IF(COUNTIF($D$3:D1726,2)&gt;(Constants!$B$16*(1000/150)),2,0)</f>
        <v>0</v>
      </c>
      <c r="F1726">
        <f t="shared" si="26"/>
        <v>0</v>
      </c>
      <c r="G1726">
        <f>IF(ABS('Signal Verification0'!AT1726-'Signal Verification1'!AT1726)&gt;Constants!$B$17,2,IF(H1726&gt;0,1,0))</f>
        <v>0</v>
      </c>
      <c r="H1726">
        <f>IF(G1725=2,ROUND(Constants!$B$18*(1000/150),0),IF(H1725&gt;0,H1725-1,0))</f>
        <v>0</v>
      </c>
    </row>
    <row r="1727" spans="1:8">
      <c r="A1727">
        <v>1724</v>
      </c>
      <c r="B1727">
        <f>IF(SIGN('Signal Verification0'!AQ1727)=SIGN('Signal Verification1'!AQ1727),IF(COUNTIF(B1720:B1726,2)&gt;0,1,0),2)</f>
        <v>0</v>
      </c>
      <c r="C1727">
        <f>IF(AND(ABS('Signal Verification0'!AG1727)&gt;0,ABS('Signal Verification1'!AG1727)&gt;0),IF('Signal Verification0'!AG1727&gt;'Signal Verification1'!AG1727,IF(ABS('Signal Verification0'!AG1726)-ABS('Signal Verification1'!AG1727)&gt;Constants!$B$14,IF(AND(ABS(MAX('Signal Verification0'!AG1527:AG1727)-'Signal Verification0'!AG1727)&lt;Constants!$B$15,ABS(MIN('Signal Verification0'!AG1527:AG1727)-'Signal Verification0'!AG1727)&lt;Constants!$B$15),2,IF(D1727&gt;0,1,0)),IF(D1727&gt;0,1,0)),IF(ABS('Signal Verification1'!AG1726)-ABS('Signal Verification0'!AG1727)&gt;Constants!$B$14,IF(AND(ABS(MAX('Signal Verification1'!AG1527:AG1727)-'Signal Verification1'!AG1727)&lt;Constants!$B$15,ABS(MIN('Signal Verification1'!AG1527:AG1727)-'Signal Verification1'!AG1727)&lt;Constants!$B$15),2,IF(D1727&gt;0,1,0)),IF(D1727&gt;0,1,0))),IF(D1727&gt;0,1,0))</f>
        <v>0</v>
      </c>
      <c r="D1727">
        <f>IF(C1726=2,ROUND(5*1000/Constants!$B$11,0),IF(D1726&gt;0,D1726-1,0))</f>
        <v>0</v>
      </c>
      <c r="E1727">
        <f>IF(COUNTIF($D$3:D1727,2)&gt;(Constants!$B$16*(1000/150)),2,0)</f>
        <v>0</v>
      </c>
      <c r="F1727">
        <f t="shared" si="26"/>
        <v>0</v>
      </c>
      <c r="G1727">
        <f>IF(ABS('Signal Verification0'!AT1727-'Signal Verification1'!AT1727)&gt;Constants!$B$17,2,IF(H1727&gt;0,1,0))</f>
        <v>0</v>
      </c>
      <c r="H1727">
        <f>IF(G1726=2,ROUND(Constants!$B$18*(1000/150),0),IF(H1726&gt;0,H1726-1,0))</f>
        <v>0</v>
      </c>
    </row>
    <row r="1728" spans="1:8">
      <c r="A1728">
        <v>1725</v>
      </c>
      <c r="B1728">
        <f>IF(SIGN('Signal Verification0'!AQ1728)=SIGN('Signal Verification1'!AQ1728),IF(COUNTIF(B1721:B1727,2)&gt;0,1,0),2)</f>
        <v>0</v>
      </c>
      <c r="C1728">
        <f>IF(AND(ABS('Signal Verification0'!AG1728)&gt;0,ABS('Signal Verification1'!AG1728)&gt;0),IF('Signal Verification0'!AG1728&gt;'Signal Verification1'!AG1728,IF(ABS('Signal Verification0'!AG1727)-ABS('Signal Verification1'!AG1728)&gt;Constants!$B$14,IF(AND(ABS(MAX('Signal Verification0'!AG1528:AG1728)-'Signal Verification0'!AG1728)&lt;Constants!$B$15,ABS(MIN('Signal Verification0'!AG1528:AG1728)-'Signal Verification0'!AG1728)&lt;Constants!$B$15),2,IF(D1728&gt;0,1,0)),IF(D1728&gt;0,1,0)),IF(ABS('Signal Verification1'!AG1727)-ABS('Signal Verification0'!AG1728)&gt;Constants!$B$14,IF(AND(ABS(MAX('Signal Verification1'!AG1528:AG1728)-'Signal Verification1'!AG1728)&lt;Constants!$B$15,ABS(MIN('Signal Verification1'!AG1528:AG1728)-'Signal Verification1'!AG1728)&lt;Constants!$B$15),2,IF(D1728&gt;0,1,0)),IF(D1728&gt;0,1,0))),IF(D1728&gt;0,1,0))</f>
        <v>0</v>
      </c>
      <c r="D1728">
        <f>IF(C1727=2,ROUND(5*1000/Constants!$B$11,0),IF(D1727&gt;0,D1727-1,0))</f>
        <v>0</v>
      </c>
      <c r="E1728">
        <f>IF(COUNTIF($D$3:D1728,2)&gt;(Constants!$B$16*(1000/150)),2,0)</f>
        <v>0</v>
      </c>
      <c r="F1728">
        <f t="shared" si="26"/>
        <v>0</v>
      </c>
      <c r="G1728">
        <f>IF(ABS('Signal Verification0'!AT1728-'Signal Verification1'!AT1728)&gt;Constants!$B$17,2,IF(H1728&gt;0,1,0))</f>
        <v>0</v>
      </c>
      <c r="H1728">
        <f>IF(G1727=2,ROUND(Constants!$B$18*(1000/150),0),IF(H1727&gt;0,H1727-1,0))</f>
        <v>0</v>
      </c>
    </row>
    <row r="1729" spans="1:8">
      <c r="A1729">
        <v>1726</v>
      </c>
      <c r="B1729">
        <f>IF(SIGN('Signal Verification0'!AQ1729)=SIGN('Signal Verification1'!AQ1729),IF(COUNTIF(B1722:B1728,2)&gt;0,1,0),2)</f>
        <v>0</v>
      </c>
      <c r="C1729">
        <f>IF(AND(ABS('Signal Verification0'!AG1729)&gt;0,ABS('Signal Verification1'!AG1729)&gt;0),IF('Signal Verification0'!AG1729&gt;'Signal Verification1'!AG1729,IF(ABS('Signal Verification0'!AG1728)-ABS('Signal Verification1'!AG1729)&gt;Constants!$B$14,IF(AND(ABS(MAX('Signal Verification0'!AG1529:AG1729)-'Signal Verification0'!AG1729)&lt;Constants!$B$15,ABS(MIN('Signal Verification0'!AG1529:AG1729)-'Signal Verification0'!AG1729)&lt;Constants!$B$15),2,IF(D1729&gt;0,1,0)),IF(D1729&gt;0,1,0)),IF(ABS('Signal Verification1'!AG1728)-ABS('Signal Verification0'!AG1729)&gt;Constants!$B$14,IF(AND(ABS(MAX('Signal Verification1'!AG1529:AG1729)-'Signal Verification1'!AG1729)&lt;Constants!$B$15,ABS(MIN('Signal Verification1'!AG1529:AG1729)-'Signal Verification1'!AG1729)&lt;Constants!$B$15),2,IF(D1729&gt;0,1,0)),IF(D1729&gt;0,1,0))),IF(D1729&gt;0,1,0))</f>
        <v>0</v>
      </c>
      <c r="D1729">
        <f>IF(C1728=2,ROUND(5*1000/Constants!$B$11,0),IF(D1728&gt;0,D1728-1,0))</f>
        <v>0</v>
      </c>
      <c r="E1729">
        <f>IF(COUNTIF($D$3:D1729,2)&gt;(Constants!$B$16*(1000/150)),2,0)</f>
        <v>0</v>
      </c>
      <c r="F1729">
        <f t="shared" si="26"/>
        <v>0</v>
      </c>
      <c r="G1729">
        <f>IF(ABS('Signal Verification0'!AT1729-'Signal Verification1'!AT1729)&gt;Constants!$B$17,2,IF(H1729&gt;0,1,0))</f>
        <v>0</v>
      </c>
      <c r="H1729">
        <f>IF(G1728=2,ROUND(Constants!$B$18*(1000/150),0),IF(H1728&gt;0,H1728-1,0))</f>
        <v>0</v>
      </c>
    </row>
    <row r="1730" spans="1:8">
      <c r="A1730">
        <v>1727</v>
      </c>
      <c r="B1730">
        <f>IF(SIGN('Signal Verification0'!AQ1730)=SIGN('Signal Verification1'!AQ1730),IF(COUNTIF(B1723:B1729,2)&gt;0,1,0),2)</f>
        <v>0</v>
      </c>
      <c r="C1730">
        <f>IF(AND(ABS('Signal Verification0'!AG1730)&gt;0,ABS('Signal Verification1'!AG1730)&gt;0),IF('Signal Verification0'!AG1730&gt;'Signal Verification1'!AG1730,IF(ABS('Signal Verification0'!AG1729)-ABS('Signal Verification1'!AG1730)&gt;Constants!$B$14,IF(AND(ABS(MAX('Signal Verification0'!AG1530:AG1730)-'Signal Verification0'!AG1730)&lt;Constants!$B$15,ABS(MIN('Signal Verification0'!AG1530:AG1730)-'Signal Verification0'!AG1730)&lt;Constants!$B$15),2,IF(D1730&gt;0,1,0)),IF(D1730&gt;0,1,0)),IF(ABS('Signal Verification1'!AG1729)-ABS('Signal Verification0'!AG1730)&gt;Constants!$B$14,IF(AND(ABS(MAX('Signal Verification1'!AG1530:AG1730)-'Signal Verification1'!AG1730)&lt;Constants!$B$15,ABS(MIN('Signal Verification1'!AG1530:AG1730)-'Signal Verification1'!AG1730)&lt;Constants!$B$15),2,IF(D1730&gt;0,1,0)),IF(D1730&gt;0,1,0))),IF(D1730&gt;0,1,0))</f>
        <v>0</v>
      </c>
      <c r="D1730">
        <f>IF(C1729=2,ROUND(5*1000/Constants!$B$11,0),IF(D1729&gt;0,D1729-1,0))</f>
        <v>0</v>
      </c>
      <c r="E1730">
        <f>IF(COUNTIF($D$3:D1730,2)&gt;(Constants!$B$16*(1000/150)),2,0)</f>
        <v>0</v>
      </c>
      <c r="F1730">
        <f t="shared" si="26"/>
        <v>0</v>
      </c>
      <c r="G1730">
        <f>IF(ABS('Signal Verification0'!AT1730-'Signal Verification1'!AT1730)&gt;Constants!$B$17,2,IF(H1730&gt;0,1,0))</f>
        <v>0</v>
      </c>
      <c r="H1730">
        <f>IF(G1729=2,ROUND(Constants!$B$18*(1000/150),0),IF(H1729&gt;0,H1729-1,0))</f>
        <v>0</v>
      </c>
    </row>
    <row r="1731" spans="1:8">
      <c r="A1731">
        <v>1728</v>
      </c>
      <c r="B1731">
        <f>IF(SIGN('Signal Verification0'!AQ1731)=SIGN('Signal Verification1'!AQ1731),IF(COUNTIF(B1724:B1730,2)&gt;0,1,0),2)</f>
        <v>0</v>
      </c>
      <c r="C1731">
        <f>IF(AND(ABS('Signal Verification0'!AG1731)&gt;0,ABS('Signal Verification1'!AG1731)&gt;0),IF('Signal Verification0'!AG1731&gt;'Signal Verification1'!AG1731,IF(ABS('Signal Verification0'!AG1730)-ABS('Signal Verification1'!AG1731)&gt;Constants!$B$14,IF(AND(ABS(MAX('Signal Verification0'!AG1531:AG1731)-'Signal Verification0'!AG1731)&lt;Constants!$B$15,ABS(MIN('Signal Verification0'!AG1531:AG1731)-'Signal Verification0'!AG1731)&lt;Constants!$B$15),2,IF(D1731&gt;0,1,0)),IF(D1731&gt;0,1,0)),IF(ABS('Signal Verification1'!AG1730)-ABS('Signal Verification0'!AG1731)&gt;Constants!$B$14,IF(AND(ABS(MAX('Signal Verification1'!AG1531:AG1731)-'Signal Verification1'!AG1731)&lt;Constants!$B$15,ABS(MIN('Signal Verification1'!AG1531:AG1731)-'Signal Verification1'!AG1731)&lt;Constants!$B$15),2,IF(D1731&gt;0,1,0)),IF(D1731&gt;0,1,0))),IF(D1731&gt;0,1,0))</f>
        <v>0</v>
      </c>
      <c r="D1731">
        <f>IF(C1730=2,ROUND(5*1000/Constants!$B$11,0),IF(D1730&gt;0,D1730-1,0))</f>
        <v>0</v>
      </c>
      <c r="E1731">
        <f>IF(COUNTIF($D$3:D1731,2)&gt;(Constants!$B$16*(1000/150)),2,0)</f>
        <v>0</v>
      </c>
      <c r="F1731">
        <f t="shared" si="26"/>
        <v>0</v>
      </c>
      <c r="G1731">
        <f>IF(ABS('Signal Verification0'!AT1731-'Signal Verification1'!AT1731)&gt;Constants!$B$17,2,IF(H1731&gt;0,1,0))</f>
        <v>0</v>
      </c>
      <c r="H1731">
        <f>IF(G1730=2,ROUND(Constants!$B$18*(1000/150),0),IF(H1730&gt;0,H1730-1,0))</f>
        <v>0</v>
      </c>
    </row>
    <row r="1732" spans="1:8">
      <c r="A1732">
        <v>1729</v>
      </c>
      <c r="B1732">
        <f>IF(SIGN('Signal Verification0'!AQ1732)=SIGN('Signal Verification1'!AQ1732),IF(COUNTIF(B1725:B1731,2)&gt;0,1,0),2)</f>
        <v>0</v>
      </c>
      <c r="C1732">
        <f>IF(AND(ABS('Signal Verification0'!AG1732)&gt;0,ABS('Signal Verification1'!AG1732)&gt;0),IF('Signal Verification0'!AG1732&gt;'Signal Verification1'!AG1732,IF(ABS('Signal Verification0'!AG1731)-ABS('Signal Verification1'!AG1732)&gt;Constants!$B$14,IF(AND(ABS(MAX('Signal Verification0'!AG1532:AG1732)-'Signal Verification0'!AG1732)&lt;Constants!$B$15,ABS(MIN('Signal Verification0'!AG1532:AG1732)-'Signal Verification0'!AG1732)&lt;Constants!$B$15),2,IF(D1732&gt;0,1,0)),IF(D1732&gt;0,1,0)),IF(ABS('Signal Verification1'!AG1731)-ABS('Signal Verification0'!AG1732)&gt;Constants!$B$14,IF(AND(ABS(MAX('Signal Verification1'!AG1532:AG1732)-'Signal Verification1'!AG1732)&lt;Constants!$B$15,ABS(MIN('Signal Verification1'!AG1532:AG1732)-'Signal Verification1'!AG1732)&lt;Constants!$B$15),2,IF(D1732&gt;0,1,0)),IF(D1732&gt;0,1,0))),IF(D1732&gt;0,1,0))</f>
        <v>0</v>
      </c>
      <c r="D1732">
        <f>IF(C1731=2,ROUND(5*1000/Constants!$B$11,0),IF(D1731&gt;0,D1731-1,0))</f>
        <v>0</v>
      </c>
      <c r="E1732">
        <f>IF(COUNTIF($D$3:D1732,2)&gt;(Constants!$B$16*(1000/150)),2,0)</f>
        <v>0</v>
      </c>
      <c r="F1732">
        <f t="shared" si="26"/>
        <v>0</v>
      </c>
      <c r="G1732">
        <f>IF(ABS('Signal Verification0'!AT1732-'Signal Verification1'!AT1732)&gt;Constants!$B$17,2,IF(H1732&gt;0,1,0))</f>
        <v>0</v>
      </c>
      <c r="H1732">
        <f>IF(G1731=2,ROUND(Constants!$B$18*(1000/150),0),IF(H1731&gt;0,H1731-1,0))</f>
        <v>0</v>
      </c>
    </row>
    <row r="1733" spans="1:8">
      <c r="A1733">
        <v>1730</v>
      </c>
      <c r="B1733">
        <f>IF(SIGN('Signal Verification0'!AQ1733)=SIGN('Signal Verification1'!AQ1733),IF(COUNTIF(B1726:B1732,2)&gt;0,1,0),2)</f>
        <v>0</v>
      </c>
      <c r="C1733">
        <f>IF(AND(ABS('Signal Verification0'!AG1733)&gt;0,ABS('Signal Verification1'!AG1733)&gt;0),IF('Signal Verification0'!AG1733&gt;'Signal Verification1'!AG1733,IF(ABS('Signal Verification0'!AG1732)-ABS('Signal Verification1'!AG1733)&gt;Constants!$B$14,IF(AND(ABS(MAX('Signal Verification0'!AG1533:AG1733)-'Signal Verification0'!AG1733)&lt;Constants!$B$15,ABS(MIN('Signal Verification0'!AG1533:AG1733)-'Signal Verification0'!AG1733)&lt;Constants!$B$15),2,IF(D1733&gt;0,1,0)),IF(D1733&gt;0,1,0)),IF(ABS('Signal Verification1'!AG1732)-ABS('Signal Verification0'!AG1733)&gt;Constants!$B$14,IF(AND(ABS(MAX('Signal Verification1'!AG1533:AG1733)-'Signal Verification1'!AG1733)&lt;Constants!$B$15,ABS(MIN('Signal Verification1'!AG1533:AG1733)-'Signal Verification1'!AG1733)&lt;Constants!$B$15),2,IF(D1733&gt;0,1,0)),IF(D1733&gt;0,1,0))),IF(D1733&gt;0,1,0))</f>
        <v>0</v>
      </c>
      <c r="D1733">
        <f>IF(C1732=2,ROUND(5*1000/Constants!$B$11,0),IF(D1732&gt;0,D1732-1,0))</f>
        <v>0</v>
      </c>
      <c r="E1733">
        <f>IF(COUNTIF($D$3:D1733,2)&gt;(Constants!$B$16*(1000/150)),2,0)</f>
        <v>0</v>
      </c>
      <c r="F1733">
        <f t="shared" ref="F1733:F1796" si="27">IF(OR(F1732=2,E1733=2),2,0)</f>
        <v>0</v>
      </c>
      <c r="G1733">
        <f>IF(ABS('Signal Verification0'!AT1733-'Signal Verification1'!AT1733)&gt;Constants!$B$17,2,IF(H1733&gt;0,1,0))</f>
        <v>0</v>
      </c>
      <c r="H1733">
        <f>IF(G1732=2,ROUND(Constants!$B$18*(1000/150),0),IF(H1732&gt;0,H1732-1,0))</f>
        <v>0</v>
      </c>
    </row>
    <row r="1734" spans="1:8">
      <c r="A1734">
        <v>1731</v>
      </c>
      <c r="B1734">
        <f>IF(SIGN('Signal Verification0'!AQ1734)=SIGN('Signal Verification1'!AQ1734),IF(COUNTIF(B1727:B1733,2)&gt;0,1,0),2)</f>
        <v>0</v>
      </c>
      <c r="C1734">
        <f>IF(AND(ABS('Signal Verification0'!AG1734)&gt;0,ABS('Signal Verification1'!AG1734)&gt;0),IF('Signal Verification0'!AG1734&gt;'Signal Verification1'!AG1734,IF(ABS('Signal Verification0'!AG1733)-ABS('Signal Verification1'!AG1734)&gt;Constants!$B$14,IF(AND(ABS(MAX('Signal Verification0'!AG1534:AG1734)-'Signal Verification0'!AG1734)&lt;Constants!$B$15,ABS(MIN('Signal Verification0'!AG1534:AG1734)-'Signal Verification0'!AG1734)&lt;Constants!$B$15),2,IF(D1734&gt;0,1,0)),IF(D1734&gt;0,1,0)),IF(ABS('Signal Verification1'!AG1733)-ABS('Signal Verification0'!AG1734)&gt;Constants!$B$14,IF(AND(ABS(MAX('Signal Verification1'!AG1534:AG1734)-'Signal Verification1'!AG1734)&lt;Constants!$B$15,ABS(MIN('Signal Verification1'!AG1534:AG1734)-'Signal Verification1'!AG1734)&lt;Constants!$B$15),2,IF(D1734&gt;0,1,0)),IF(D1734&gt;0,1,0))),IF(D1734&gt;0,1,0))</f>
        <v>0</v>
      </c>
      <c r="D1734">
        <f>IF(C1733=2,ROUND(5*1000/Constants!$B$11,0),IF(D1733&gt;0,D1733-1,0))</f>
        <v>0</v>
      </c>
      <c r="E1734">
        <f>IF(COUNTIF($D$3:D1734,2)&gt;(Constants!$B$16*(1000/150)),2,0)</f>
        <v>0</v>
      </c>
      <c r="F1734">
        <f t="shared" si="27"/>
        <v>0</v>
      </c>
      <c r="G1734">
        <f>IF(ABS('Signal Verification0'!AT1734-'Signal Verification1'!AT1734)&gt;Constants!$B$17,2,IF(H1734&gt;0,1,0))</f>
        <v>0</v>
      </c>
      <c r="H1734">
        <f>IF(G1733=2,ROUND(Constants!$B$18*(1000/150),0),IF(H1733&gt;0,H1733-1,0))</f>
        <v>0</v>
      </c>
    </row>
    <row r="1735" spans="1:8">
      <c r="A1735">
        <v>1732</v>
      </c>
      <c r="B1735">
        <f>IF(SIGN('Signal Verification0'!AQ1735)=SIGN('Signal Verification1'!AQ1735),IF(COUNTIF(B1728:B1734,2)&gt;0,1,0),2)</f>
        <v>0</v>
      </c>
      <c r="C1735">
        <f>IF(AND(ABS('Signal Verification0'!AG1735)&gt;0,ABS('Signal Verification1'!AG1735)&gt;0),IF('Signal Verification0'!AG1735&gt;'Signal Verification1'!AG1735,IF(ABS('Signal Verification0'!AG1734)-ABS('Signal Verification1'!AG1735)&gt;Constants!$B$14,IF(AND(ABS(MAX('Signal Verification0'!AG1535:AG1735)-'Signal Verification0'!AG1735)&lt;Constants!$B$15,ABS(MIN('Signal Verification0'!AG1535:AG1735)-'Signal Verification0'!AG1735)&lt;Constants!$B$15),2,IF(D1735&gt;0,1,0)),IF(D1735&gt;0,1,0)),IF(ABS('Signal Verification1'!AG1734)-ABS('Signal Verification0'!AG1735)&gt;Constants!$B$14,IF(AND(ABS(MAX('Signal Verification1'!AG1535:AG1735)-'Signal Verification1'!AG1735)&lt;Constants!$B$15,ABS(MIN('Signal Verification1'!AG1535:AG1735)-'Signal Verification1'!AG1735)&lt;Constants!$B$15),2,IF(D1735&gt;0,1,0)),IF(D1735&gt;0,1,0))),IF(D1735&gt;0,1,0))</f>
        <v>0</v>
      </c>
      <c r="D1735">
        <f>IF(C1734=2,ROUND(5*1000/Constants!$B$11,0),IF(D1734&gt;0,D1734-1,0))</f>
        <v>0</v>
      </c>
      <c r="E1735">
        <f>IF(COUNTIF($D$3:D1735,2)&gt;(Constants!$B$16*(1000/150)),2,0)</f>
        <v>0</v>
      </c>
      <c r="F1735">
        <f t="shared" si="27"/>
        <v>0</v>
      </c>
      <c r="G1735">
        <f>IF(ABS('Signal Verification0'!AT1735-'Signal Verification1'!AT1735)&gt;Constants!$B$17,2,IF(H1735&gt;0,1,0))</f>
        <v>0</v>
      </c>
      <c r="H1735">
        <f>IF(G1734=2,ROUND(Constants!$B$18*(1000/150),0),IF(H1734&gt;0,H1734-1,0))</f>
        <v>0</v>
      </c>
    </row>
    <row r="1736" spans="1:8">
      <c r="A1736">
        <v>1733</v>
      </c>
      <c r="B1736">
        <f>IF(SIGN('Signal Verification0'!AQ1736)=SIGN('Signal Verification1'!AQ1736),IF(COUNTIF(B1729:B1735,2)&gt;0,1,0),2)</f>
        <v>0</v>
      </c>
      <c r="C1736">
        <f>IF(AND(ABS('Signal Verification0'!AG1736)&gt;0,ABS('Signal Verification1'!AG1736)&gt;0),IF('Signal Verification0'!AG1736&gt;'Signal Verification1'!AG1736,IF(ABS('Signal Verification0'!AG1735)-ABS('Signal Verification1'!AG1736)&gt;Constants!$B$14,IF(AND(ABS(MAX('Signal Verification0'!AG1536:AG1736)-'Signal Verification0'!AG1736)&lt;Constants!$B$15,ABS(MIN('Signal Verification0'!AG1536:AG1736)-'Signal Verification0'!AG1736)&lt;Constants!$B$15),2,IF(D1736&gt;0,1,0)),IF(D1736&gt;0,1,0)),IF(ABS('Signal Verification1'!AG1735)-ABS('Signal Verification0'!AG1736)&gt;Constants!$B$14,IF(AND(ABS(MAX('Signal Verification1'!AG1536:AG1736)-'Signal Verification1'!AG1736)&lt;Constants!$B$15,ABS(MIN('Signal Verification1'!AG1536:AG1736)-'Signal Verification1'!AG1736)&lt;Constants!$B$15),2,IF(D1736&gt;0,1,0)),IF(D1736&gt;0,1,0))),IF(D1736&gt;0,1,0))</f>
        <v>0</v>
      </c>
      <c r="D1736">
        <f>IF(C1735=2,ROUND(5*1000/Constants!$B$11,0),IF(D1735&gt;0,D1735-1,0))</f>
        <v>0</v>
      </c>
      <c r="E1736">
        <f>IF(COUNTIF($D$3:D1736,2)&gt;(Constants!$B$16*(1000/150)),2,0)</f>
        <v>0</v>
      </c>
      <c r="F1736">
        <f t="shared" si="27"/>
        <v>0</v>
      </c>
      <c r="G1736">
        <f>IF(ABS('Signal Verification0'!AT1736-'Signal Verification1'!AT1736)&gt;Constants!$B$17,2,IF(H1736&gt;0,1,0))</f>
        <v>0</v>
      </c>
      <c r="H1736">
        <f>IF(G1735=2,ROUND(Constants!$B$18*(1000/150),0),IF(H1735&gt;0,H1735-1,0))</f>
        <v>0</v>
      </c>
    </row>
    <row r="1737" spans="1:8">
      <c r="A1737">
        <v>1734</v>
      </c>
      <c r="B1737">
        <f>IF(SIGN('Signal Verification0'!AQ1737)=SIGN('Signal Verification1'!AQ1737),IF(COUNTIF(B1730:B1736,2)&gt;0,1,0),2)</f>
        <v>0</v>
      </c>
      <c r="C1737">
        <f>IF(AND(ABS('Signal Verification0'!AG1737)&gt;0,ABS('Signal Verification1'!AG1737)&gt;0),IF('Signal Verification0'!AG1737&gt;'Signal Verification1'!AG1737,IF(ABS('Signal Verification0'!AG1736)-ABS('Signal Verification1'!AG1737)&gt;Constants!$B$14,IF(AND(ABS(MAX('Signal Verification0'!AG1537:AG1737)-'Signal Verification0'!AG1737)&lt;Constants!$B$15,ABS(MIN('Signal Verification0'!AG1537:AG1737)-'Signal Verification0'!AG1737)&lt;Constants!$B$15),2,IF(D1737&gt;0,1,0)),IF(D1737&gt;0,1,0)),IF(ABS('Signal Verification1'!AG1736)-ABS('Signal Verification0'!AG1737)&gt;Constants!$B$14,IF(AND(ABS(MAX('Signal Verification1'!AG1537:AG1737)-'Signal Verification1'!AG1737)&lt;Constants!$B$15,ABS(MIN('Signal Verification1'!AG1537:AG1737)-'Signal Verification1'!AG1737)&lt;Constants!$B$15),2,IF(D1737&gt;0,1,0)),IF(D1737&gt;0,1,0))),IF(D1737&gt;0,1,0))</f>
        <v>0</v>
      </c>
      <c r="D1737">
        <f>IF(C1736=2,ROUND(5*1000/Constants!$B$11,0),IF(D1736&gt;0,D1736-1,0))</f>
        <v>0</v>
      </c>
      <c r="E1737">
        <f>IF(COUNTIF($D$3:D1737,2)&gt;(Constants!$B$16*(1000/150)),2,0)</f>
        <v>0</v>
      </c>
      <c r="F1737">
        <f t="shared" si="27"/>
        <v>0</v>
      </c>
      <c r="G1737">
        <f>IF(ABS('Signal Verification0'!AT1737-'Signal Verification1'!AT1737)&gt;Constants!$B$17,2,IF(H1737&gt;0,1,0))</f>
        <v>0</v>
      </c>
      <c r="H1737">
        <f>IF(G1736=2,ROUND(Constants!$B$18*(1000/150),0),IF(H1736&gt;0,H1736-1,0))</f>
        <v>0</v>
      </c>
    </row>
    <row r="1738" spans="1:8">
      <c r="A1738">
        <v>1735</v>
      </c>
      <c r="B1738">
        <f>IF(SIGN('Signal Verification0'!AQ1738)=SIGN('Signal Verification1'!AQ1738),IF(COUNTIF(B1731:B1737,2)&gt;0,1,0),2)</f>
        <v>0</v>
      </c>
      <c r="C1738">
        <f>IF(AND(ABS('Signal Verification0'!AG1738)&gt;0,ABS('Signal Verification1'!AG1738)&gt;0),IF('Signal Verification0'!AG1738&gt;'Signal Verification1'!AG1738,IF(ABS('Signal Verification0'!AG1737)-ABS('Signal Verification1'!AG1738)&gt;Constants!$B$14,IF(AND(ABS(MAX('Signal Verification0'!AG1538:AG1738)-'Signal Verification0'!AG1738)&lt;Constants!$B$15,ABS(MIN('Signal Verification0'!AG1538:AG1738)-'Signal Verification0'!AG1738)&lt;Constants!$B$15),2,IF(D1738&gt;0,1,0)),IF(D1738&gt;0,1,0)),IF(ABS('Signal Verification1'!AG1737)-ABS('Signal Verification0'!AG1738)&gt;Constants!$B$14,IF(AND(ABS(MAX('Signal Verification1'!AG1538:AG1738)-'Signal Verification1'!AG1738)&lt;Constants!$B$15,ABS(MIN('Signal Verification1'!AG1538:AG1738)-'Signal Verification1'!AG1738)&lt;Constants!$B$15),2,IF(D1738&gt;0,1,0)),IF(D1738&gt;0,1,0))),IF(D1738&gt;0,1,0))</f>
        <v>0</v>
      </c>
      <c r="D1738">
        <f>IF(C1737=2,ROUND(5*1000/Constants!$B$11,0),IF(D1737&gt;0,D1737-1,0))</f>
        <v>0</v>
      </c>
      <c r="E1738">
        <f>IF(COUNTIF($D$3:D1738,2)&gt;(Constants!$B$16*(1000/150)),2,0)</f>
        <v>0</v>
      </c>
      <c r="F1738">
        <f t="shared" si="27"/>
        <v>0</v>
      </c>
      <c r="G1738">
        <f>IF(ABS('Signal Verification0'!AT1738-'Signal Verification1'!AT1738)&gt;Constants!$B$17,2,IF(H1738&gt;0,1,0))</f>
        <v>0</v>
      </c>
      <c r="H1738">
        <f>IF(G1737=2,ROUND(Constants!$B$18*(1000/150),0),IF(H1737&gt;0,H1737-1,0))</f>
        <v>0</v>
      </c>
    </row>
    <row r="1739" spans="1:8">
      <c r="A1739">
        <v>1736</v>
      </c>
      <c r="B1739">
        <f>IF(SIGN('Signal Verification0'!AQ1739)=SIGN('Signal Verification1'!AQ1739),IF(COUNTIF(B1732:B1738,2)&gt;0,1,0),2)</f>
        <v>0</v>
      </c>
      <c r="C1739">
        <f>IF(AND(ABS('Signal Verification0'!AG1739)&gt;0,ABS('Signal Verification1'!AG1739)&gt;0),IF('Signal Verification0'!AG1739&gt;'Signal Verification1'!AG1739,IF(ABS('Signal Verification0'!AG1738)-ABS('Signal Verification1'!AG1739)&gt;Constants!$B$14,IF(AND(ABS(MAX('Signal Verification0'!AG1539:AG1739)-'Signal Verification0'!AG1739)&lt;Constants!$B$15,ABS(MIN('Signal Verification0'!AG1539:AG1739)-'Signal Verification0'!AG1739)&lt;Constants!$B$15),2,IF(D1739&gt;0,1,0)),IF(D1739&gt;0,1,0)),IF(ABS('Signal Verification1'!AG1738)-ABS('Signal Verification0'!AG1739)&gt;Constants!$B$14,IF(AND(ABS(MAX('Signal Verification1'!AG1539:AG1739)-'Signal Verification1'!AG1739)&lt;Constants!$B$15,ABS(MIN('Signal Verification1'!AG1539:AG1739)-'Signal Verification1'!AG1739)&lt;Constants!$B$15),2,IF(D1739&gt;0,1,0)),IF(D1739&gt;0,1,0))),IF(D1739&gt;0,1,0))</f>
        <v>0</v>
      </c>
      <c r="D1739">
        <f>IF(C1738=2,ROUND(5*1000/Constants!$B$11,0),IF(D1738&gt;0,D1738-1,0))</f>
        <v>0</v>
      </c>
      <c r="E1739">
        <f>IF(COUNTIF($D$3:D1739,2)&gt;(Constants!$B$16*(1000/150)),2,0)</f>
        <v>0</v>
      </c>
      <c r="F1739">
        <f t="shared" si="27"/>
        <v>0</v>
      </c>
      <c r="G1739">
        <f>IF(ABS('Signal Verification0'!AT1739-'Signal Verification1'!AT1739)&gt;Constants!$B$17,2,IF(H1739&gt;0,1,0))</f>
        <v>0</v>
      </c>
      <c r="H1739">
        <f>IF(G1738=2,ROUND(Constants!$B$18*(1000/150),0),IF(H1738&gt;0,H1738-1,0))</f>
        <v>0</v>
      </c>
    </row>
    <row r="1740" spans="1:8">
      <c r="A1740">
        <v>1737</v>
      </c>
      <c r="B1740">
        <f>IF(SIGN('Signal Verification0'!AQ1740)=SIGN('Signal Verification1'!AQ1740),IF(COUNTIF(B1733:B1739,2)&gt;0,1,0),2)</f>
        <v>0</v>
      </c>
      <c r="C1740">
        <f>IF(AND(ABS('Signal Verification0'!AG1740)&gt;0,ABS('Signal Verification1'!AG1740)&gt;0),IF('Signal Verification0'!AG1740&gt;'Signal Verification1'!AG1740,IF(ABS('Signal Verification0'!AG1739)-ABS('Signal Verification1'!AG1740)&gt;Constants!$B$14,IF(AND(ABS(MAX('Signal Verification0'!AG1540:AG1740)-'Signal Verification0'!AG1740)&lt;Constants!$B$15,ABS(MIN('Signal Verification0'!AG1540:AG1740)-'Signal Verification0'!AG1740)&lt;Constants!$B$15),2,IF(D1740&gt;0,1,0)),IF(D1740&gt;0,1,0)),IF(ABS('Signal Verification1'!AG1739)-ABS('Signal Verification0'!AG1740)&gt;Constants!$B$14,IF(AND(ABS(MAX('Signal Verification1'!AG1540:AG1740)-'Signal Verification1'!AG1740)&lt;Constants!$B$15,ABS(MIN('Signal Verification1'!AG1540:AG1740)-'Signal Verification1'!AG1740)&lt;Constants!$B$15),2,IF(D1740&gt;0,1,0)),IF(D1740&gt;0,1,0))),IF(D1740&gt;0,1,0))</f>
        <v>0</v>
      </c>
      <c r="D1740">
        <f>IF(C1739=2,ROUND(5*1000/Constants!$B$11,0),IF(D1739&gt;0,D1739-1,0))</f>
        <v>0</v>
      </c>
      <c r="E1740">
        <f>IF(COUNTIF($D$3:D1740,2)&gt;(Constants!$B$16*(1000/150)),2,0)</f>
        <v>0</v>
      </c>
      <c r="F1740">
        <f t="shared" si="27"/>
        <v>0</v>
      </c>
      <c r="G1740">
        <f>IF(ABS('Signal Verification0'!AT1740-'Signal Verification1'!AT1740)&gt;Constants!$B$17,2,IF(H1740&gt;0,1,0))</f>
        <v>0</v>
      </c>
      <c r="H1740">
        <f>IF(G1739=2,ROUND(Constants!$B$18*(1000/150),0),IF(H1739&gt;0,H1739-1,0))</f>
        <v>0</v>
      </c>
    </row>
    <row r="1741" spans="1:8">
      <c r="A1741">
        <v>1738</v>
      </c>
      <c r="B1741">
        <f>IF(SIGN('Signal Verification0'!AQ1741)=SIGN('Signal Verification1'!AQ1741),IF(COUNTIF(B1734:B1740,2)&gt;0,1,0),2)</f>
        <v>0</v>
      </c>
      <c r="C1741">
        <f>IF(AND(ABS('Signal Verification0'!AG1741)&gt;0,ABS('Signal Verification1'!AG1741)&gt;0),IF('Signal Verification0'!AG1741&gt;'Signal Verification1'!AG1741,IF(ABS('Signal Verification0'!AG1740)-ABS('Signal Verification1'!AG1741)&gt;Constants!$B$14,IF(AND(ABS(MAX('Signal Verification0'!AG1541:AG1741)-'Signal Verification0'!AG1741)&lt;Constants!$B$15,ABS(MIN('Signal Verification0'!AG1541:AG1741)-'Signal Verification0'!AG1741)&lt;Constants!$B$15),2,IF(D1741&gt;0,1,0)),IF(D1741&gt;0,1,0)),IF(ABS('Signal Verification1'!AG1740)-ABS('Signal Verification0'!AG1741)&gt;Constants!$B$14,IF(AND(ABS(MAX('Signal Verification1'!AG1541:AG1741)-'Signal Verification1'!AG1741)&lt;Constants!$B$15,ABS(MIN('Signal Verification1'!AG1541:AG1741)-'Signal Verification1'!AG1741)&lt;Constants!$B$15),2,IF(D1741&gt;0,1,0)),IF(D1741&gt;0,1,0))),IF(D1741&gt;0,1,0))</f>
        <v>0</v>
      </c>
      <c r="D1741">
        <f>IF(C1740=2,ROUND(5*1000/Constants!$B$11,0),IF(D1740&gt;0,D1740-1,0))</f>
        <v>0</v>
      </c>
      <c r="E1741">
        <f>IF(COUNTIF($D$3:D1741,2)&gt;(Constants!$B$16*(1000/150)),2,0)</f>
        <v>0</v>
      </c>
      <c r="F1741">
        <f t="shared" si="27"/>
        <v>0</v>
      </c>
      <c r="G1741">
        <f>IF(ABS('Signal Verification0'!AT1741-'Signal Verification1'!AT1741)&gt;Constants!$B$17,2,IF(H1741&gt;0,1,0))</f>
        <v>0</v>
      </c>
      <c r="H1741">
        <f>IF(G1740=2,ROUND(Constants!$B$18*(1000/150),0),IF(H1740&gt;0,H1740-1,0))</f>
        <v>0</v>
      </c>
    </row>
    <row r="1742" spans="1:8">
      <c r="A1742">
        <v>1739</v>
      </c>
      <c r="B1742">
        <f>IF(SIGN('Signal Verification0'!AQ1742)=SIGN('Signal Verification1'!AQ1742),IF(COUNTIF(B1735:B1741,2)&gt;0,1,0),2)</f>
        <v>0</v>
      </c>
      <c r="C1742">
        <f>IF(AND(ABS('Signal Verification0'!AG1742)&gt;0,ABS('Signal Verification1'!AG1742)&gt;0),IF('Signal Verification0'!AG1742&gt;'Signal Verification1'!AG1742,IF(ABS('Signal Verification0'!AG1741)-ABS('Signal Verification1'!AG1742)&gt;Constants!$B$14,IF(AND(ABS(MAX('Signal Verification0'!AG1542:AG1742)-'Signal Verification0'!AG1742)&lt;Constants!$B$15,ABS(MIN('Signal Verification0'!AG1542:AG1742)-'Signal Verification0'!AG1742)&lt;Constants!$B$15),2,IF(D1742&gt;0,1,0)),IF(D1742&gt;0,1,0)),IF(ABS('Signal Verification1'!AG1741)-ABS('Signal Verification0'!AG1742)&gt;Constants!$B$14,IF(AND(ABS(MAX('Signal Verification1'!AG1542:AG1742)-'Signal Verification1'!AG1742)&lt;Constants!$B$15,ABS(MIN('Signal Verification1'!AG1542:AG1742)-'Signal Verification1'!AG1742)&lt;Constants!$B$15),2,IF(D1742&gt;0,1,0)),IF(D1742&gt;0,1,0))),IF(D1742&gt;0,1,0))</f>
        <v>0</v>
      </c>
      <c r="D1742">
        <f>IF(C1741=2,ROUND(5*1000/Constants!$B$11,0),IF(D1741&gt;0,D1741-1,0))</f>
        <v>0</v>
      </c>
      <c r="E1742">
        <f>IF(COUNTIF($D$3:D1742,2)&gt;(Constants!$B$16*(1000/150)),2,0)</f>
        <v>0</v>
      </c>
      <c r="F1742">
        <f t="shared" si="27"/>
        <v>0</v>
      </c>
      <c r="G1742">
        <f>IF(ABS('Signal Verification0'!AT1742-'Signal Verification1'!AT1742)&gt;Constants!$B$17,2,IF(H1742&gt;0,1,0))</f>
        <v>0</v>
      </c>
      <c r="H1742">
        <f>IF(G1741=2,ROUND(Constants!$B$18*(1000/150),0),IF(H1741&gt;0,H1741-1,0))</f>
        <v>0</v>
      </c>
    </row>
    <row r="1743" spans="1:8">
      <c r="A1743">
        <v>1740</v>
      </c>
      <c r="B1743">
        <f>IF(SIGN('Signal Verification0'!AQ1743)=SIGN('Signal Verification1'!AQ1743),IF(COUNTIF(B1736:B1742,2)&gt;0,1,0),2)</f>
        <v>0</v>
      </c>
      <c r="C1743">
        <f>IF(AND(ABS('Signal Verification0'!AG1743)&gt;0,ABS('Signal Verification1'!AG1743)&gt;0),IF('Signal Verification0'!AG1743&gt;'Signal Verification1'!AG1743,IF(ABS('Signal Verification0'!AG1742)-ABS('Signal Verification1'!AG1743)&gt;Constants!$B$14,IF(AND(ABS(MAX('Signal Verification0'!AG1543:AG1743)-'Signal Verification0'!AG1743)&lt;Constants!$B$15,ABS(MIN('Signal Verification0'!AG1543:AG1743)-'Signal Verification0'!AG1743)&lt;Constants!$B$15),2,IF(D1743&gt;0,1,0)),IF(D1743&gt;0,1,0)),IF(ABS('Signal Verification1'!AG1742)-ABS('Signal Verification0'!AG1743)&gt;Constants!$B$14,IF(AND(ABS(MAX('Signal Verification1'!AG1543:AG1743)-'Signal Verification1'!AG1743)&lt;Constants!$B$15,ABS(MIN('Signal Verification1'!AG1543:AG1743)-'Signal Verification1'!AG1743)&lt;Constants!$B$15),2,IF(D1743&gt;0,1,0)),IF(D1743&gt;0,1,0))),IF(D1743&gt;0,1,0))</f>
        <v>0</v>
      </c>
      <c r="D1743">
        <f>IF(C1742=2,ROUND(5*1000/Constants!$B$11,0),IF(D1742&gt;0,D1742-1,0))</f>
        <v>0</v>
      </c>
      <c r="E1743">
        <f>IF(COUNTIF($D$3:D1743,2)&gt;(Constants!$B$16*(1000/150)),2,0)</f>
        <v>0</v>
      </c>
      <c r="F1743">
        <f t="shared" si="27"/>
        <v>0</v>
      </c>
      <c r="G1743">
        <f>IF(ABS('Signal Verification0'!AT1743-'Signal Verification1'!AT1743)&gt;Constants!$B$17,2,IF(H1743&gt;0,1,0))</f>
        <v>0</v>
      </c>
      <c r="H1743">
        <f>IF(G1742=2,ROUND(Constants!$B$18*(1000/150),0),IF(H1742&gt;0,H1742-1,0))</f>
        <v>0</v>
      </c>
    </row>
    <row r="1744" spans="1:8">
      <c r="A1744">
        <v>1741</v>
      </c>
      <c r="B1744">
        <f>IF(SIGN('Signal Verification0'!AQ1744)=SIGN('Signal Verification1'!AQ1744),IF(COUNTIF(B1737:B1743,2)&gt;0,1,0),2)</f>
        <v>0</v>
      </c>
      <c r="C1744">
        <f>IF(AND(ABS('Signal Verification0'!AG1744)&gt;0,ABS('Signal Verification1'!AG1744)&gt;0),IF('Signal Verification0'!AG1744&gt;'Signal Verification1'!AG1744,IF(ABS('Signal Verification0'!AG1743)-ABS('Signal Verification1'!AG1744)&gt;Constants!$B$14,IF(AND(ABS(MAX('Signal Verification0'!AG1544:AG1744)-'Signal Verification0'!AG1744)&lt;Constants!$B$15,ABS(MIN('Signal Verification0'!AG1544:AG1744)-'Signal Verification0'!AG1744)&lt;Constants!$B$15),2,IF(D1744&gt;0,1,0)),IF(D1744&gt;0,1,0)),IF(ABS('Signal Verification1'!AG1743)-ABS('Signal Verification0'!AG1744)&gt;Constants!$B$14,IF(AND(ABS(MAX('Signal Verification1'!AG1544:AG1744)-'Signal Verification1'!AG1744)&lt;Constants!$B$15,ABS(MIN('Signal Verification1'!AG1544:AG1744)-'Signal Verification1'!AG1744)&lt;Constants!$B$15),2,IF(D1744&gt;0,1,0)),IF(D1744&gt;0,1,0))),IF(D1744&gt;0,1,0))</f>
        <v>0</v>
      </c>
      <c r="D1744">
        <f>IF(C1743=2,ROUND(5*1000/Constants!$B$11,0),IF(D1743&gt;0,D1743-1,0))</f>
        <v>0</v>
      </c>
      <c r="E1744">
        <f>IF(COUNTIF($D$3:D1744,2)&gt;(Constants!$B$16*(1000/150)),2,0)</f>
        <v>0</v>
      </c>
      <c r="F1744">
        <f t="shared" si="27"/>
        <v>0</v>
      </c>
      <c r="G1744">
        <f>IF(ABS('Signal Verification0'!AT1744-'Signal Verification1'!AT1744)&gt;Constants!$B$17,2,IF(H1744&gt;0,1,0))</f>
        <v>0</v>
      </c>
      <c r="H1744">
        <f>IF(G1743=2,ROUND(Constants!$B$18*(1000/150),0),IF(H1743&gt;0,H1743-1,0))</f>
        <v>0</v>
      </c>
    </row>
    <row r="1745" spans="1:8">
      <c r="A1745">
        <v>1742</v>
      </c>
      <c r="B1745">
        <f>IF(SIGN('Signal Verification0'!AQ1745)=SIGN('Signal Verification1'!AQ1745),IF(COUNTIF(B1738:B1744,2)&gt;0,1,0),2)</f>
        <v>0</v>
      </c>
      <c r="C1745">
        <f>IF(AND(ABS('Signal Verification0'!AG1745)&gt;0,ABS('Signal Verification1'!AG1745)&gt;0),IF('Signal Verification0'!AG1745&gt;'Signal Verification1'!AG1745,IF(ABS('Signal Verification0'!AG1744)-ABS('Signal Verification1'!AG1745)&gt;Constants!$B$14,IF(AND(ABS(MAX('Signal Verification0'!AG1545:AG1745)-'Signal Verification0'!AG1745)&lt;Constants!$B$15,ABS(MIN('Signal Verification0'!AG1545:AG1745)-'Signal Verification0'!AG1745)&lt;Constants!$B$15),2,IF(D1745&gt;0,1,0)),IF(D1745&gt;0,1,0)),IF(ABS('Signal Verification1'!AG1744)-ABS('Signal Verification0'!AG1745)&gt;Constants!$B$14,IF(AND(ABS(MAX('Signal Verification1'!AG1545:AG1745)-'Signal Verification1'!AG1745)&lt;Constants!$B$15,ABS(MIN('Signal Verification1'!AG1545:AG1745)-'Signal Verification1'!AG1745)&lt;Constants!$B$15),2,IF(D1745&gt;0,1,0)),IF(D1745&gt;0,1,0))),IF(D1745&gt;0,1,0))</f>
        <v>0</v>
      </c>
      <c r="D1745">
        <f>IF(C1744=2,ROUND(5*1000/Constants!$B$11,0),IF(D1744&gt;0,D1744-1,0))</f>
        <v>0</v>
      </c>
      <c r="E1745">
        <f>IF(COUNTIF($D$3:D1745,2)&gt;(Constants!$B$16*(1000/150)),2,0)</f>
        <v>0</v>
      </c>
      <c r="F1745">
        <f t="shared" si="27"/>
        <v>0</v>
      </c>
      <c r="G1745">
        <f>IF(ABS('Signal Verification0'!AT1745-'Signal Verification1'!AT1745)&gt;Constants!$B$17,2,IF(H1745&gt;0,1,0))</f>
        <v>0</v>
      </c>
      <c r="H1745">
        <f>IF(G1744=2,ROUND(Constants!$B$18*(1000/150),0),IF(H1744&gt;0,H1744-1,0))</f>
        <v>0</v>
      </c>
    </row>
    <row r="1746" spans="1:8">
      <c r="A1746">
        <v>1743</v>
      </c>
      <c r="B1746">
        <f>IF(SIGN('Signal Verification0'!AQ1746)=SIGN('Signal Verification1'!AQ1746),IF(COUNTIF(B1739:B1745,2)&gt;0,1,0),2)</f>
        <v>0</v>
      </c>
      <c r="C1746">
        <f>IF(AND(ABS('Signal Verification0'!AG1746)&gt;0,ABS('Signal Verification1'!AG1746)&gt;0),IF('Signal Verification0'!AG1746&gt;'Signal Verification1'!AG1746,IF(ABS('Signal Verification0'!AG1745)-ABS('Signal Verification1'!AG1746)&gt;Constants!$B$14,IF(AND(ABS(MAX('Signal Verification0'!AG1546:AG1746)-'Signal Verification0'!AG1746)&lt;Constants!$B$15,ABS(MIN('Signal Verification0'!AG1546:AG1746)-'Signal Verification0'!AG1746)&lt;Constants!$B$15),2,IF(D1746&gt;0,1,0)),IF(D1746&gt;0,1,0)),IF(ABS('Signal Verification1'!AG1745)-ABS('Signal Verification0'!AG1746)&gt;Constants!$B$14,IF(AND(ABS(MAX('Signal Verification1'!AG1546:AG1746)-'Signal Verification1'!AG1746)&lt;Constants!$B$15,ABS(MIN('Signal Verification1'!AG1546:AG1746)-'Signal Verification1'!AG1746)&lt;Constants!$B$15),2,IF(D1746&gt;0,1,0)),IF(D1746&gt;0,1,0))),IF(D1746&gt;0,1,0))</f>
        <v>0</v>
      </c>
      <c r="D1746">
        <f>IF(C1745=2,ROUND(5*1000/Constants!$B$11,0),IF(D1745&gt;0,D1745-1,0))</f>
        <v>0</v>
      </c>
      <c r="E1746">
        <f>IF(COUNTIF($D$3:D1746,2)&gt;(Constants!$B$16*(1000/150)),2,0)</f>
        <v>0</v>
      </c>
      <c r="F1746">
        <f t="shared" si="27"/>
        <v>0</v>
      </c>
      <c r="G1746">
        <f>IF(ABS('Signal Verification0'!AT1746-'Signal Verification1'!AT1746)&gt;Constants!$B$17,2,IF(H1746&gt;0,1,0))</f>
        <v>0</v>
      </c>
      <c r="H1746">
        <f>IF(G1745=2,ROUND(Constants!$B$18*(1000/150),0),IF(H1745&gt;0,H1745-1,0))</f>
        <v>0</v>
      </c>
    </row>
    <row r="1747" spans="1:8">
      <c r="A1747">
        <v>1744</v>
      </c>
      <c r="B1747">
        <f>IF(SIGN('Signal Verification0'!AQ1747)=SIGN('Signal Verification1'!AQ1747),IF(COUNTIF(B1740:B1746,2)&gt;0,1,0),2)</f>
        <v>0</v>
      </c>
      <c r="C1747">
        <f>IF(AND(ABS('Signal Verification0'!AG1747)&gt;0,ABS('Signal Verification1'!AG1747)&gt;0),IF('Signal Verification0'!AG1747&gt;'Signal Verification1'!AG1747,IF(ABS('Signal Verification0'!AG1746)-ABS('Signal Verification1'!AG1747)&gt;Constants!$B$14,IF(AND(ABS(MAX('Signal Verification0'!AG1547:AG1747)-'Signal Verification0'!AG1747)&lt;Constants!$B$15,ABS(MIN('Signal Verification0'!AG1547:AG1747)-'Signal Verification0'!AG1747)&lt;Constants!$B$15),2,IF(D1747&gt;0,1,0)),IF(D1747&gt;0,1,0)),IF(ABS('Signal Verification1'!AG1746)-ABS('Signal Verification0'!AG1747)&gt;Constants!$B$14,IF(AND(ABS(MAX('Signal Verification1'!AG1547:AG1747)-'Signal Verification1'!AG1747)&lt;Constants!$B$15,ABS(MIN('Signal Verification1'!AG1547:AG1747)-'Signal Verification1'!AG1747)&lt;Constants!$B$15),2,IF(D1747&gt;0,1,0)),IF(D1747&gt;0,1,0))),IF(D1747&gt;0,1,0))</f>
        <v>0</v>
      </c>
      <c r="D1747">
        <f>IF(C1746=2,ROUND(5*1000/Constants!$B$11,0),IF(D1746&gt;0,D1746-1,0))</f>
        <v>0</v>
      </c>
      <c r="E1747">
        <f>IF(COUNTIF($D$3:D1747,2)&gt;(Constants!$B$16*(1000/150)),2,0)</f>
        <v>0</v>
      </c>
      <c r="F1747">
        <f t="shared" si="27"/>
        <v>0</v>
      </c>
      <c r="G1747">
        <f>IF(ABS('Signal Verification0'!AT1747-'Signal Verification1'!AT1747)&gt;Constants!$B$17,2,IF(H1747&gt;0,1,0))</f>
        <v>0</v>
      </c>
      <c r="H1747">
        <f>IF(G1746=2,ROUND(Constants!$B$18*(1000/150),0),IF(H1746&gt;0,H1746-1,0))</f>
        <v>0</v>
      </c>
    </row>
    <row r="1748" spans="1:8">
      <c r="A1748">
        <v>1745</v>
      </c>
      <c r="B1748">
        <f>IF(SIGN('Signal Verification0'!AQ1748)=SIGN('Signal Verification1'!AQ1748),IF(COUNTIF(B1741:B1747,2)&gt;0,1,0),2)</f>
        <v>0</v>
      </c>
      <c r="C1748">
        <f>IF(AND(ABS('Signal Verification0'!AG1748)&gt;0,ABS('Signal Verification1'!AG1748)&gt;0),IF('Signal Verification0'!AG1748&gt;'Signal Verification1'!AG1748,IF(ABS('Signal Verification0'!AG1747)-ABS('Signal Verification1'!AG1748)&gt;Constants!$B$14,IF(AND(ABS(MAX('Signal Verification0'!AG1548:AG1748)-'Signal Verification0'!AG1748)&lt;Constants!$B$15,ABS(MIN('Signal Verification0'!AG1548:AG1748)-'Signal Verification0'!AG1748)&lt;Constants!$B$15),2,IF(D1748&gt;0,1,0)),IF(D1748&gt;0,1,0)),IF(ABS('Signal Verification1'!AG1747)-ABS('Signal Verification0'!AG1748)&gt;Constants!$B$14,IF(AND(ABS(MAX('Signal Verification1'!AG1548:AG1748)-'Signal Verification1'!AG1748)&lt;Constants!$B$15,ABS(MIN('Signal Verification1'!AG1548:AG1748)-'Signal Verification1'!AG1748)&lt;Constants!$B$15),2,IF(D1748&gt;0,1,0)),IF(D1748&gt;0,1,0))),IF(D1748&gt;0,1,0))</f>
        <v>0</v>
      </c>
      <c r="D1748">
        <f>IF(C1747=2,ROUND(5*1000/Constants!$B$11,0),IF(D1747&gt;0,D1747-1,0))</f>
        <v>0</v>
      </c>
      <c r="E1748">
        <f>IF(COUNTIF($D$3:D1748,2)&gt;(Constants!$B$16*(1000/150)),2,0)</f>
        <v>0</v>
      </c>
      <c r="F1748">
        <f t="shared" si="27"/>
        <v>0</v>
      </c>
      <c r="G1748">
        <f>IF(ABS('Signal Verification0'!AT1748-'Signal Verification1'!AT1748)&gt;Constants!$B$17,2,IF(H1748&gt;0,1,0))</f>
        <v>0</v>
      </c>
      <c r="H1748">
        <f>IF(G1747=2,ROUND(Constants!$B$18*(1000/150),0),IF(H1747&gt;0,H1747-1,0))</f>
        <v>0</v>
      </c>
    </row>
    <row r="1749" spans="1:8">
      <c r="A1749">
        <v>1746</v>
      </c>
      <c r="B1749">
        <f>IF(SIGN('Signal Verification0'!AQ1749)=SIGN('Signal Verification1'!AQ1749),IF(COUNTIF(B1742:B1748,2)&gt;0,1,0),2)</f>
        <v>0</v>
      </c>
      <c r="C1749">
        <f>IF(AND(ABS('Signal Verification0'!AG1749)&gt;0,ABS('Signal Verification1'!AG1749)&gt;0),IF('Signal Verification0'!AG1749&gt;'Signal Verification1'!AG1749,IF(ABS('Signal Verification0'!AG1748)-ABS('Signal Verification1'!AG1749)&gt;Constants!$B$14,IF(AND(ABS(MAX('Signal Verification0'!AG1549:AG1749)-'Signal Verification0'!AG1749)&lt;Constants!$B$15,ABS(MIN('Signal Verification0'!AG1549:AG1749)-'Signal Verification0'!AG1749)&lt;Constants!$B$15),2,IF(D1749&gt;0,1,0)),IF(D1749&gt;0,1,0)),IF(ABS('Signal Verification1'!AG1748)-ABS('Signal Verification0'!AG1749)&gt;Constants!$B$14,IF(AND(ABS(MAX('Signal Verification1'!AG1549:AG1749)-'Signal Verification1'!AG1749)&lt;Constants!$B$15,ABS(MIN('Signal Verification1'!AG1549:AG1749)-'Signal Verification1'!AG1749)&lt;Constants!$B$15),2,IF(D1749&gt;0,1,0)),IF(D1749&gt;0,1,0))),IF(D1749&gt;0,1,0))</f>
        <v>0</v>
      </c>
      <c r="D1749">
        <f>IF(C1748=2,ROUND(5*1000/Constants!$B$11,0),IF(D1748&gt;0,D1748-1,0))</f>
        <v>0</v>
      </c>
      <c r="E1749">
        <f>IF(COUNTIF($D$3:D1749,2)&gt;(Constants!$B$16*(1000/150)),2,0)</f>
        <v>0</v>
      </c>
      <c r="F1749">
        <f t="shared" si="27"/>
        <v>0</v>
      </c>
      <c r="G1749">
        <f>IF(ABS('Signal Verification0'!AT1749-'Signal Verification1'!AT1749)&gt;Constants!$B$17,2,IF(H1749&gt;0,1,0))</f>
        <v>0</v>
      </c>
      <c r="H1749">
        <f>IF(G1748=2,ROUND(Constants!$B$18*(1000/150),0),IF(H1748&gt;0,H1748-1,0))</f>
        <v>0</v>
      </c>
    </row>
    <row r="1750" spans="1:8">
      <c r="A1750">
        <v>1747</v>
      </c>
      <c r="B1750">
        <f>IF(SIGN('Signal Verification0'!AQ1750)=SIGN('Signal Verification1'!AQ1750),IF(COUNTIF(B1743:B1749,2)&gt;0,1,0),2)</f>
        <v>0</v>
      </c>
      <c r="C1750">
        <f>IF(AND(ABS('Signal Verification0'!AG1750)&gt;0,ABS('Signal Verification1'!AG1750)&gt;0),IF('Signal Verification0'!AG1750&gt;'Signal Verification1'!AG1750,IF(ABS('Signal Verification0'!AG1749)-ABS('Signal Verification1'!AG1750)&gt;Constants!$B$14,IF(AND(ABS(MAX('Signal Verification0'!AG1550:AG1750)-'Signal Verification0'!AG1750)&lt;Constants!$B$15,ABS(MIN('Signal Verification0'!AG1550:AG1750)-'Signal Verification0'!AG1750)&lt;Constants!$B$15),2,IF(D1750&gt;0,1,0)),IF(D1750&gt;0,1,0)),IF(ABS('Signal Verification1'!AG1749)-ABS('Signal Verification0'!AG1750)&gt;Constants!$B$14,IF(AND(ABS(MAX('Signal Verification1'!AG1550:AG1750)-'Signal Verification1'!AG1750)&lt;Constants!$B$15,ABS(MIN('Signal Verification1'!AG1550:AG1750)-'Signal Verification1'!AG1750)&lt;Constants!$B$15),2,IF(D1750&gt;0,1,0)),IF(D1750&gt;0,1,0))),IF(D1750&gt;0,1,0))</f>
        <v>0</v>
      </c>
      <c r="D1750">
        <f>IF(C1749=2,ROUND(5*1000/Constants!$B$11,0),IF(D1749&gt;0,D1749-1,0))</f>
        <v>0</v>
      </c>
      <c r="E1750">
        <f>IF(COUNTIF($D$3:D1750,2)&gt;(Constants!$B$16*(1000/150)),2,0)</f>
        <v>0</v>
      </c>
      <c r="F1750">
        <f t="shared" si="27"/>
        <v>0</v>
      </c>
      <c r="G1750">
        <f>IF(ABS('Signal Verification0'!AT1750-'Signal Verification1'!AT1750)&gt;Constants!$B$17,2,IF(H1750&gt;0,1,0))</f>
        <v>0</v>
      </c>
      <c r="H1750">
        <f>IF(G1749=2,ROUND(Constants!$B$18*(1000/150),0),IF(H1749&gt;0,H1749-1,0))</f>
        <v>0</v>
      </c>
    </row>
    <row r="1751" spans="1:8">
      <c r="A1751">
        <v>1748</v>
      </c>
      <c r="B1751">
        <f>IF(SIGN('Signal Verification0'!AQ1751)=SIGN('Signal Verification1'!AQ1751),IF(COUNTIF(B1744:B1750,2)&gt;0,1,0),2)</f>
        <v>0</v>
      </c>
      <c r="C1751">
        <f>IF(AND(ABS('Signal Verification0'!AG1751)&gt;0,ABS('Signal Verification1'!AG1751)&gt;0),IF('Signal Verification0'!AG1751&gt;'Signal Verification1'!AG1751,IF(ABS('Signal Verification0'!AG1750)-ABS('Signal Verification1'!AG1751)&gt;Constants!$B$14,IF(AND(ABS(MAX('Signal Verification0'!AG1551:AG1751)-'Signal Verification0'!AG1751)&lt;Constants!$B$15,ABS(MIN('Signal Verification0'!AG1551:AG1751)-'Signal Verification0'!AG1751)&lt;Constants!$B$15),2,IF(D1751&gt;0,1,0)),IF(D1751&gt;0,1,0)),IF(ABS('Signal Verification1'!AG1750)-ABS('Signal Verification0'!AG1751)&gt;Constants!$B$14,IF(AND(ABS(MAX('Signal Verification1'!AG1551:AG1751)-'Signal Verification1'!AG1751)&lt;Constants!$B$15,ABS(MIN('Signal Verification1'!AG1551:AG1751)-'Signal Verification1'!AG1751)&lt;Constants!$B$15),2,IF(D1751&gt;0,1,0)),IF(D1751&gt;0,1,0))),IF(D1751&gt;0,1,0))</f>
        <v>0</v>
      </c>
      <c r="D1751">
        <f>IF(C1750=2,ROUND(5*1000/Constants!$B$11,0),IF(D1750&gt;0,D1750-1,0))</f>
        <v>0</v>
      </c>
      <c r="E1751">
        <f>IF(COUNTIF($D$3:D1751,2)&gt;(Constants!$B$16*(1000/150)),2,0)</f>
        <v>0</v>
      </c>
      <c r="F1751">
        <f t="shared" si="27"/>
        <v>0</v>
      </c>
      <c r="G1751">
        <f>IF(ABS('Signal Verification0'!AT1751-'Signal Verification1'!AT1751)&gt;Constants!$B$17,2,IF(H1751&gt;0,1,0))</f>
        <v>0</v>
      </c>
      <c r="H1751">
        <f>IF(G1750=2,ROUND(Constants!$B$18*(1000/150),0),IF(H1750&gt;0,H1750-1,0))</f>
        <v>0</v>
      </c>
    </row>
    <row r="1752" spans="1:8">
      <c r="A1752">
        <v>1749</v>
      </c>
      <c r="B1752">
        <f>IF(SIGN('Signal Verification0'!AQ1752)=SIGN('Signal Verification1'!AQ1752),IF(COUNTIF(B1745:B1751,2)&gt;0,1,0),2)</f>
        <v>0</v>
      </c>
      <c r="C1752">
        <f>IF(AND(ABS('Signal Verification0'!AG1752)&gt;0,ABS('Signal Verification1'!AG1752)&gt;0),IF('Signal Verification0'!AG1752&gt;'Signal Verification1'!AG1752,IF(ABS('Signal Verification0'!AG1751)-ABS('Signal Verification1'!AG1752)&gt;Constants!$B$14,IF(AND(ABS(MAX('Signal Verification0'!AG1552:AG1752)-'Signal Verification0'!AG1752)&lt;Constants!$B$15,ABS(MIN('Signal Verification0'!AG1552:AG1752)-'Signal Verification0'!AG1752)&lt;Constants!$B$15),2,IF(D1752&gt;0,1,0)),IF(D1752&gt;0,1,0)),IF(ABS('Signal Verification1'!AG1751)-ABS('Signal Verification0'!AG1752)&gt;Constants!$B$14,IF(AND(ABS(MAX('Signal Verification1'!AG1552:AG1752)-'Signal Verification1'!AG1752)&lt;Constants!$B$15,ABS(MIN('Signal Verification1'!AG1552:AG1752)-'Signal Verification1'!AG1752)&lt;Constants!$B$15),2,IF(D1752&gt;0,1,0)),IF(D1752&gt;0,1,0))),IF(D1752&gt;0,1,0))</f>
        <v>0</v>
      </c>
      <c r="D1752">
        <f>IF(C1751=2,ROUND(5*1000/Constants!$B$11,0),IF(D1751&gt;0,D1751-1,0))</f>
        <v>0</v>
      </c>
      <c r="E1752">
        <f>IF(COUNTIF($D$3:D1752,2)&gt;(Constants!$B$16*(1000/150)),2,0)</f>
        <v>0</v>
      </c>
      <c r="F1752">
        <f t="shared" si="27"/>
        <v>0</v>
      </c>
      <c r="G1752">
        <f>IF(ABS('Signal Verification0'!AT1752-'Signal Verification1'!AT1752)&gt;Constants!$B$17,2,IF(H1752&gt;0,1,0))</f>
        <v>0</v>
      </c>
      <c r="H1752">
        <f>IF(G1751=2,ROUND(Constants!$B$18*(1000/150),0),IF(H1751&gt;0,H1751-1,0))</f>
        <v>0</v>
      </c>
    </row>
    <row r="1753" spans="1:8">
      <c r="A1753">
        <v>1750</v>
      </c>
      <c r="B1753">
        <f>IF(SIGN('Signal Verification0'!AQ1753)=SIGN('Signal Verification1'!AQ1753),IF(COUNTIF(B1746:B1752,2)&gt;0,1,0),2)</f>
        <v>0</v>
      </c>
      <c r="C1753">
        <f>IF(AND(ABS('Signal Verification0'!AG1753)&gt;0,ABS('Signal Verification1'!AG1753)&gt;0),IF('Signal Verification0'!AG1753&gt;'Signal Verification1'!AG1753,IF(ABS('Signal Verification0'!AG1752)-ABS('Signal Verification1'!AG1753)&gt;Constants!$B$14,IF(AND(ABS(MAX('Signal Verification0'!AG1553:AG1753)-'Signal Verification0'!AG1753)&lt;Constants!$B$15,ABS(MIN('Signal Verification0'!AG1553:AG1753)-'Signal Verification0'!AG1753)&lt;Constants!$B$15),2,IF(D1753&gt;0,1,0)),IF(D1753&gt;0,1,0)),IF(ABS('Signal Verification1'!AG1752)-ABS('Signal Verification0'!AG1753)&gt;Constants!$B$14,IF(AND(ABS(MAX('Signal Verification1'!AG1553:AG1753)-'Signal Verification1'!AG1753)&lt;Constants!$B$15,ABS(MIN('Signal Verification1'!AG1553:AG1753)-'Signal Verification1'!AG1753)&lt;Constants!$B$15),2,IF(D1753&gt;0,1,0)),IF(D1753&gt;0,1,0))),IF(D1753&gt;0,1,0))</f>
        <v>0</v>
      </c>
      <c r="D1753">
        <f>IF(C1752=2,ROUND(5*1000/Constants!$B$11,0),IF(D1752&gt;0,D1752-1,0))</f>
        <v>0</v>
      </c>
      <c r="E1753">
        <f>IF(COUNTIF($D$3:D1753,2)&gt;(Constants!$B$16*(1000/150)),2,0)</f>
        <v>0</v>
      </c>
      <c r="F1753">
        <f t="shared" si="27"/>
        <v>0</v>
      </c>
      <c r="G1753">
        <f>IF(ABS('Signal Verification0'!AT1753-'Signal Verification1'!AT1753)&gt;Constants!$B$17,2,IF(H1753&gt;0,1,0))</f>
        <v>0</v>
      </c>
      <c r="H1753">
        <f>IF(G1752=2,ROUND(Constants!$B$18*(1000/150),0),IF(H1752&gt;0,H1752-1,0))</f>
        <v>0</v>
      </c>
    </row>
    <row r="1754" spans="1:8">
      <c r="A1754">
        <v>1751</v>
      </c>
      <c r="B1754">
        <f>IF(SIGN('Signal Verification0'!AQ1754)=SIGN('Signal Verification1'!AQ1754),IF(COUNTIF(B1747:B1753,2)&gt;0,1,0),2)</f>
        <v>0</v>
      </c>
      <c r="C1754">
        <f>IF(AND(ABS('Signal Verification0'!AG1754)&gt;0,ABS('Signal Verification1'!AG1754)&gt;0),IF('Signal Verification0'!AG1754&gt;'Signal Verification1'!AG1754,IF(ABS('Signal Verification0'!AG1753)-ABS('Signal Verification1'!AG1754)&gt;Constants!$B$14,IF(AND(ABS(MAX('Signal Verification0'!AG1554:AG1754)-'Signal Verification0'!AG1754)&lt;Constants!$B$15,ABS(MIN('Signal Verification0'!AG1554:AG1754)-'Signal Verification0'!AG1754)&lt;Constants!$B$15),2,IF(D1754&gt;0,1,0)),IF(D1754&gt;0,1,0)),IF(ABS('Signal Verification1'!AG1753)-ABS('Signal Verification0'!AG1754)&gt;Constants!$B$14,IF(AND(ABS(MAX('Signal Verification1'!AG1554:AG1754)-'Signal Verification1'!AG1754)&lt;Constants!$B$15,ABS(MIN('Signal Verification1'!AG1554:AG1754)-'Signal Verification1'!AG1754)&lt;Constants!$B$15),2,IF(D1754&gt;0,1,0)),IF(D1754&gt;0,1,0))),IF(D1754&gt;0,1,0))</f>
        <v>0</v>
      </c>
      <c r="D1754">
        <f>IF(C1753=2,ROUND(5*1000/Constants!$B$11,0),IF(D1753&gt;0,D1753-1,0))</f>
        <v>0</v>
      </c>
      <c r="E1754">
        <f>IF(COUNTIF($D$3:D1754,2)&gt;(Constants!$B$16*(1000/150)),2,0)</f>
        <v>0</v>
      </c>
      <c r="F1754">
        <f t="shared" si="27"/>
        <v>0</v>
      </c>
      <c r="G1754">
        <f>IF(ABS('Signal Verification0'!AT1754-'Signal Verification1'!AT1754)&gt;Constants!$B$17,2,IF(H1754&gt;0,1,0))</f>
        <v>0</v>
      </c>
      <c r="H1754">
        <f>IF(G1753=2,ROUND(Constants!$B$18*(1000/150),0),IF(H1753&gt;0,H1753-1,0))</f>
        <v>0</v>
      </c>
    </row>
    <row r="1755" spans="1:8">
      <c r="A1755">
        <v>1752</v>
      </c>
      <c r="B1755">
        <f>IF(SIGN('Signal Verification0'!AQ1755)=SIGN('Signal Verification1'!AQ1755),IF(COUNTIF(B1748:B1754,2)&gt;0,1,0),2)</f>
        <v>0</v>
      </c>
      <c r="C1755">
        <f>IF(AND(ABS('Signal Verification0'!AG1755)&gt;0,ABS('Signal Verification1'!AG1755)&gt;0),IF('Signal Verification0'!AG1755&gt;'Signal Verification1'!AG1755,IF(ABS('Signal Verification0'!AG1754)-ABS('Signal Verification1'!AG1755)&gt;Constants!$B$14,IF(AND(ABS(MAX('Signal Verification0'!AG1555:AG1755)-'Signal Verification0'!AG1755)&lt;Constants!$B$15,ABS(MIN('Signal Verification0'!AG1555:AG1755)-'Signal Verification0'!AG1755)&lt;Constants!$B$15),2,IF(D1755&gt;0,1,0)),IF(D1755&gt;0,1,0)),IF(ABS('Signal Verification1'!AG1754)-ABS('Signal Verification0'!AG1755)&gt;Constants!$B$14,IF(AND(ABS(MAX('Signal Verification1'!AG1555:AG1755)-'Signal Verification1'!AG1755)&lt;Constants!$B$15,ABS(MIN('Signal Verification1'!AG1555:AG1755)-'Signal Verification1'!AG1755)&lt;Constants!$B$15),2,IF(D1755&gt;0,1,0)),IF(D1755&gt;0,1,0))),IF(D1755&gt;0,1,0))</f>
        <v>0</v>
      </c>
      <c r="D1755">
        <f>IF(C1754=2,ROUND(5*1000/Constants!$B$11,0),IF(D1754&gt;0,D1754-1,0))</f>
        <v>0</v>
      </c>
      <c r="E1755">
        <f>IF(COUNTIF($D$3:D1755,2)&gt;(Constants!$B$16*(1000/150)),2,0)</f>
        <v>0</v>
      </c>
      <c r="F1755">
        <f t="shared" si="27"/>
        <v>0</v>
      </c>
      <c r="G1755">
        <f>IF(ABS('Signal Verification0'!AT1755-'Signal Verification1'!AT1755)&gt;Constants!$B$17,2,IF(H1755&gt;0,1,0))</f>
        <v>0</v>
      </c>
      <c r="H1755">
        <f>IF(G1754=2,ROUND(Constants!$B$18*(1000/150),0),IF(H1754&gt;0,H1754-1,0))</f>
        <v>0</v>
      </c>
    </row>
    <row r="1756" spans="1:8">
      <c r="A1756">
        <v>1753</v>
      </c>
      <c r="B1756">
        <f>IF(SIGN('Signal Verification0'!AQ1756)=SIGN('Signal Verification1'!AQ1756),IF(COUNTIF(B1749:B1755,2)&gt;0,1,0),2)</f>
        <v>0</v>
      </c>
      <c r="C1756">
        <f>IF(AND(ABS('Signal Verification0'!AG1756)&gt;0,ABS('Signal Verification1'!AG1756)&gt;0),IF('Signal Verification0'!AG1756&gt;'Signal Verification1'!AG1756,IF(ABS('Signal Verification0'!AG1755)-ABS('Signal Verification1'!AG1756)&gt;Constants!$B$14,IF(AND(ABS(MAX('Signal Verification0'!AG1556:AG1756)-'Signal Verification0'!AG1756)&lt;Constants!$B$15,ABS(MIN('Signal Verification0'!AG1556:AG1756)-'Signal Verification0'!AG1756)&lt;Constants!$B$15),2,IF(D1756&gt;0,1,0)),IF(D1756&gt;0,1,0)),IF(ABS('Signal Verification1'!AG1755)-ABS('Signal Verification0'!AG1756)&gt;Constants!$B$14,IF(AND(ABS(MAX('Signal Verification1'!AG1556:AG1756)-'Signal Verification1'!AG1756)&lt;Constants!$B$15,ABS(MIN('Signal Verification1'!AG1556:AG1756)-'Signal Verification1'!AG1756)&lt;Constants!$B$15),2,IF(D1756&gt;0,1,0)),IF(D1756&gt;0,1,0))),IF(D1756&gt;0,1,0))</f>
        <v>0</v>
      </c>
      <c r="D1756">
        <f>IF(C1755=2,ROUND(5*1000/Constants!$B$11,0),IF(D1755&gt;0,D1755-1,0))</f>
        <v>0</v>
      </c>
      <c r="E1756">
        <f>IF(COUNTIF($D$3:D1756,2)&gt;(Constants!$B$16*(1000/150)),2,0)</f>
        <v>0</v>
      </c>
      <c r="F1756">
        <f t="shared" si="27"/>
        <v>0</v>
      </c>
      <c r="G1756">
        <f>IF(ABS('Signal Verification0'!AT1756-'Signal Verification1'!AT1756)&gt;Constants!$B$17,2,IF(H1756&gt;0,1,0))</f>
        <v>0</v>
      </c>
      <c r="H1756">
        <f>IF(G1755=2,ROUND(Constants!$B$18*(1000/150),0),IF(H1755&gt;0,H1755-1,0))</f>
        <v>0</v>
      </c>
    </row>
    <row r="1757" spans="1:8">
      <c r="A1757">
        <v>1754</v>
      </c>
      <c r="B1757">
        <f>IF(SIGN('Signal Verification0'!AQ1757)=SIGN('Signal Verification1'!AQ1757),IF(COUNTIF(B1750:B1756,2)&gt;0,1,0),2)</f>
        <v>0</v>
      </c>
      <c r="C1757">
        <f>IF(AND(ABS('Signal Verification0'!AG1757)&gt;0,ABS('Signal Verification1'!AG1757)&gt;0),IF('Signal Verification0'!AG1757&gt;'Signal Verification1'!AG1757,IF(ABS('Signal Verification0'!AG1756)-ABS('Signal Verification1'!AG1757)&gt;Constants!$B$14,IF(AND(ABS(MAX('Signal Verification0'!AG1557:AG1757)-'Signal Verification0'!AG1757)&lt;Constants!$B$15,ABS(MIN('Signal Verification0'!AG1557:AG1757)-'Signal Verification0'!AG1757)&lt;Constants!$B$15),2,IF(D1757&gt;0,1,0)),IF(D1757&gt;0,1,0)),IF(ABS('Signal Verification1'!AG1756)-ABS('Signal Verification0'!AG1757)&gt;Constants!$B$14,IF(AND(ABS(MAX('Signal Verification1'!AG1557:AG1757)-'Signal Verification1'!AG1757)&lt;Constants!$B$15,ABS(MIN('Signal Verification1'!AG1557:AG1757)-'Signal Verification1'!AG1757)&lt;Constants!$B$15),2,IF(D1757&gt;0,1,0)),IF(D1757&gt;0,1,0))),IF(D1757&gt;0,1,0))</f>
        <v>0</v>
      </c>
      <c r="D1757">
        <f>IF(C1756=2,ROUND(5*1000/Constants!$B$11,0),IF(D1756&gt;0,D1756-1,0))</f>
        <v>0</v>
      </c>
      <c r="E1757">
        <f>IF(COUNTIF($D$3:D1757,2)&gt;(Constants!$B$16*(1000/150)),2,0)</f>
        <v>0</v>
      </c>
      <c r="F1757">
        <f t="shared" si="27"/>
        <v>0</v>
      </c>
      <c r="G1757">
        <f>IF(ABS('Signal Verification0'!AT1757-'Signal Verification1'!AT1757)&gt;Constants!$B$17,2,IF(H1757&gt;0,1,0))</f>
        <v>0</v>
      </c>
      <c r="H1757">
        <f>IF(G1756=2,ROUND(Constants!$B$18*(1000/150),0),IF(H1756&gt;0,H1756-1,0))</f>
        <v>0</v>
      </c>
    </row>
    <row r="1758" spans="1:8">
      <c r="A1758">
        <v>1755</v>
      </c>
      <c r="B1758">
        <f>IF(SIGN('Signal Verification0'!AQ1758)=SIGN('Signal Verification1'!AQ1758),IF(COUNTIF(B1751:B1757,2)&gt;0,1,0),2)</f>
        <v>0</v>
      </c>
      <c r="C1758">
        <f>IF(AND(ABS('Signal Verification0'!AG1758)&gt;0,ABS('Signal Verification1'!AG1758)&gt;0),IF('Signal Verification0'!AG1758&gt;'Signal Verification1'!AG1758,IF(ABS('Signal Verification0'!AG1757)-ABS('Signal Verification1'!AG1758)&gt;Constants!$B$14,IF(AND(ABS(MAX('Signal Verification0'!AG1558:AG1758)-'Signal Verification0'!AG1758)&lt;Constants!$B$15,ABS(MIN('Signal Verification0'!AG1558:AG1758)-'Signal Verification0'!AG1758)&lt;Constants!$B$15),2,IF(D1758&gt;0,1,0)),IF(D1758&gt;0,1,0)),IF(ABS('Signal Verification1'!AG1757)-ABS('Signal Verification0'!AG1758)&gt;Constants!$B$14,IF(AND(ABS(MAX('Signal Verification1'!AG1558:AG1758)-'Signal Verification1'!AG1758)&lt;Constants!$B$15,ABS(MIN('Signal Verification1'!AG1558:AG1758)-'Signal Verification1'!AG1758)&lt;Constants!$B$15),2,IF(D1758&gt;0,1,0)),IF(D1758&gt;0,1,0))),IF(D1758&gt;0,1,0))</f>
        <v>0</v>
      </c>
      <c r="D1758">
        <f>IF(C1757=2,ROUND(5*1000/Constants!$B$11,0),IF(D1757&gt;0,D1757-1,0))</f>
        <v>0</v>
      </c>
      <c r="E1758">
        <f>IF(COUNTIF($D$3:D1758,2)&gt;(Constants!$B$16*(1000/150)),2,0)</f>
        <v>0</v>
      </c>
      <c r="F1758">
        <f t="shared" si="27"/>
        <v>0</v>
      </c>
      <c r="G1758">
        <f>IF(ABS('Signal Verification0'!AT1758-'Signal Verification1'!AT1758)&gt;Constants!$B$17,2,IF(H1758&gt;0,1,0))</f>
        <v>0</v>
      </c>
      <c r="H1758">
        <f>IF(G1757=2,ROUND(Constants!$B$18*(1000/150),0),IF(H1757&gt;0,H1757-1,0))</f>
        <v>0</v>
      </c>
    </row>
    <row r="1759" spans="1:8">
      <c r="A1759">
        <v>1756</v>
      </c>
      <c r="B1759">
        <f>IF(SIGN('Signal Verification0'!AQ1759)=SIGN('Signal Verification1'!AQ1759),IF(COUNTIF(B1752:B1758,2)&gt;0,1,0),2)</f>
        <v>0</v>
      </c>
      <c r="C1759">
        <f>IF(AND(ABS('Signal Verification0'!AG1759)&gt;0,ABS('Signal Verification1'!AG1759)&gt;0),IF('Signal Verification0'!AG1759&gt;'Signal Verification1'!AG1759,IF(ABS('Signal Verification0'!AG1758)-ABS('Signal Verification1'!AG1759)&gt;Constants!$B$14,IF(AND(ABS(MAX('Signal Verification0'!AG1559:AG1759)-'Signal Verification0'!AG1759)&lt;Constants!$B$15,ABS(MIN('Signal Verification0'!AG1559:AG1759)-'Signal Verification0'!AG1759)&lt;Constants!$B$15),2,IF(D1759&gt;0,1,0)),IF(D1759&gt;0,1,0)),IF(ABS('Signal Verification1'!AG1758)-ABS('Signal Verification0'!AG1759)&gt;Constants!$B$14,IF(AND(ABS(MAX('Signal Verification1'!AG1559:AG1759)-'Signal Verification1'!AG1759)&lt;Constants!$B$15,ABS(MIN('Signal Verification1'!AG1559:AG1759)-'Signal Verification1'!AG1759)&lt;Constants!$B$15),2,IF(D1759&gt;0,1,0)),IF(D1759&gt;0,1,0))),IF(D1759&gt;0,1,0))</f>
        <v>0</v>
      </c>
      <c r="D1759">
        <f>IF(C1758=2,ROUND(5*1000/Constants!$B$11,0),IF(D1758&gt;0,D1758-1,0))</f>
        <v>0</v>
      </c>
      <c r="E1759">
        <f>IF(COUNTIF($D$3:D1759,2)&gt;(Constants!$B$16*(1000/150)),2,0)</f>
        <v>0</v>
      </c>
      <c r="F1759">
        <f t="shared" si="27"/>
        <v>0</v>
      </c>
      <c r="G1759">
        <f>IF(ABS('Signal Verification0'!AT1759-'Signal Verification1'!AT1759)&gt;Constants!$B$17,2,IF(H1759&gt;0,1,0))</f>
        <v>0</v>
      </c>
      <c r="H1759">
        <f>IF(G1758=2,ROUND(Constants!$B$18*(1000/150),0),IF(H1758&gt;0,H1758-1,0))</f>
        <v>0</v>
      </c>
    </row>
    <row r="1760" spans="1:8">
      <c r="A1760">
        <v>1757</v>
      </c>
      <c r="B1760">
        <f>IF(SIGN('Signal Verification0'!AQ1760)=SIGN('Signal Verification1'!AQ1760),IF(COUNTIF(B1753:B1759,2)&gt;0,1,0),2)</f>
        <v>0</v>
      </c>
      <c r="C1760">
        <f>IF(AND(ABS('Signal Verification0'!AG1760)&gt;0,ABS('Signal Verification1'!AG1760)&gt;0),IF('Signal Verification0'!AG1760&gt;'Signal Verification1'!AG1760,IF(ABS('Signal Verification0'!AG1759)-ABS('Signal Verification1'!AG1760)&gt;Constants!$B$14,IF(AND(ABS(MAX('Signal Verification0'!AG1560:AG1760)-'Signal Verification0'!AG1760)&lt;Constants!$B$15,ABS(MIN('Signal Verification0'!AG1560:AG1760)-'Signal Verification0'!AG1760)&lt;Constants!$B$15),2,IF(D1760&gt;0,1,0)),IF(D1760&gt;0,1,0)),IF(ABS('Signal Verification1'!AG1759)-ABS('Signal Verification0'!AG1760)&gt;Constants!$B$14,IF(AND(ABS(MAX('Signal Verification1'!AG1560:AG1760)-'Signal Verification1'!AG1760)&lt;Constants!$B$15,ABS(MIN('Signal Verification1'!AG1560:AG1760)-'Signal Verification1'!AG1760)&lt;Constants!$B$15),2,IF(D1760&gt;0,1,0)),IF(D1760&gt;0,1,0))),IF(D1760&gt;0,1,0))</f>
        <v>0</v>
      </c>
      <c r="D1760">
        <f>IF(C1759=2,ROUND(5*1000/Constants!$B$11,0),IF(D1759&gt;0,D1759-1,0))</f>
        <v>0</v>
      </c>
      <c r="E1760">
        <f>IF(COUNTIF($D$3:D1760,2)&gt;(Constants!$B$16*(1000/150)),2,0)</f>
        <v>0</v>
      </c>
      <c r="F1760">
        <f t="shared" si="27"/>
        <v>0</v>
      </c>
      <c r="G1760">
        <f>IF(ABS('Signal Verification0'!AT1760-'Signal Verification1'!AT1760)&gt;Constants!$B$17,2,IF(H1760&gt;0,1,0))</f>
        <v>0</v>
      </c>
      <c r="H1760">
        <f>IF(G1759=2,ROUND(Constants!$B$18*(1000/150),0),IF(H1759&gt;0,H1759-1,0))</f>
        <v>0</v>
      </c>
    </row>
    <row r="1761" spans="1:8">
      <c r="A1761">
        <v>1758</v>
      </c>
      <c r="B1761">
        <f>IF(SIGN('Signal Verification0'!AQ1761)=SIGN('Signal Verification1'!AQ1761),IF(COUNTIF(B1754:B1760,2)&gt;0,1,0),2)</f>
        <v>0</v>
      </c>
      <c r="C1761">
        <f>IF(AND(ABS('Signal Verification0'!AG1761)&gt;0,ABS('Signal Verification1'!AG1761)&gt;0),IF('Signal Verification0'!AG1761&gt;'Signal Verification1'!AG1761,IF(ABS('Signal Verification0'!AG1760)-ABS('Signal Verification1'!AG1761)&gt;Constants!$B$14,IF(AND(ABS(MAX('Signal Verification0'!AG1561:AG1761)-'Signal Verification0'!AG1761)&lt;Constants!$B$15,ABS(MIN('Signal Verification0'!AG1561:AG1761)-'Signal Verification0'!AG1761)&lt;Constants!$B$15),2,IF(D1761&gt;0,1,0)),IF(D1761&gt;0,1,0)),IF(ABS('Signal Verification1'!AG1760)-ABS('Signal Verification0'!AG1761)&gt;Constants!$B$14,IF(AND(ABS(MAX('Signal Verification1'!AG1561:AG1761)-'Signal Verification1'!AG1761)&lt;Constants!$B$15,ABS(MIN('Signal Verification1'!AG1561:AG1761)-'Signal Verification1'!AG1761)&lt;Constants!$B$15),2,IF(D1761&gt;0,1,0)),IF(D1761&gt;0,1,0))),IF(D1761&gt;0,1,0))</f>
        <v>0</v>
      </c>
      <c r="D1761">
        <f>IF(C1760=2,ROUND(5*1000/Constants!$B$11,0),IF(D1760&gt;0,D1760-1,0))</f>
        <v>0</v>
      </c>
      <c r="E1761">
        <f>IF(COUNTIF($D$3:D1761,2)&gt;(Constants!$B$16*(1000/150)),2,0)</f>
        <v>0</v>
      </c>
      <c r="F1761">
        <f t="shared" si="27"/>
        <v>0</v>
      </c>
      <c r="G1761">
        <f>IF(ABS('Signal Verification0'!AT1761-'Signal Verification1'!AT1761)&gt;Constants!$B$17,2,IF(H1761&gt;0,1,0))</f>
        <v>0</v>
      </c>
      <c r="H1761">
        <f>IF(G1760=2,ROUND(Constants!$B$18*(1000/150),0),IF(H1760&gt;0,H1760-1,0))</f>
        <v>0</v>
      </c>
    </row>
    <row r="1762" spans="1:8">
      <c r="A1762">
        <v>1759</v>
      </c>
      <c r="B1762">
        <f>IF(SIGN('Signal Verification0'!AQ1762)=SIGN('Signal Verification1'!AQ1762),IF(COUNTIF(B1755:B1761,2)&gt;0,1,0),2)</f>
        <v>0</v>
      </c>
      <c r="C1762">
        <f>IF(AND(ABS('Signal Verification0'!AG1762)&gt;0,ABS('Signal Verification1'!AG1762)&gt;0),IF('Signal Verification0'!AG1762&gt;'Signal Verification1'!AG1762,IF(ABS('Signal Verification0'!AG1761)-ABS('Signal Verification1'!AG1762)&gt;Constants!$B$14,IF(AND(ABS(MAX('Signal Verification0'!AG1562:AG1762)-'Signal Verification0'!AG1762)&lt;Constants!$B$15,ABS(MIN('Signal Verification0'!AG1562:AG1762)-'Signal Verification0'!AG1762)&lt;Constants!$B$15),2,IF(D1762&gt;0,1,0)),IF(D1762&gt;0,1,0)),IF(ABS('Signal Verification1'!AG1761)-ABS('Signal Verification0'!AG1762)&gt;Constants!$B$14,IF(AND(ABS(MAX('Signal Verification1'!AG1562:AG1762)-'Signal Verification1'!AG1762)&lt;Constants!$B$15,ABS(MIN('Signal Verification1'!AG1562:AG1762)-'Signal Verification1'!AG1762)&lt;Constants!$B$15),2,IF(D1762&gt;0,1,0)),IF(D1762&gt;0,1,0))),IF(D1762&gt;0,1,0))</f>
        <v>0</v>
      </c>
      <c r="D1762">
        <f>IF(C1761=2,ROUND(5*1000/Constants!$B$11,0),IF(D1761&gt;0,D1761-1,0))</f>
        <v>0</v>
      </c>
      <c r="E1762">
        <f>IF(COUNTIF($D$3:D1762,2)&gt;(Constants!$B$16*(1000/150)),2,0)</f>
        <v>0</v>
      </c>
      <c r="F1762">
        <f t="shared" si="27"/>
        <v>0</v>
      </c>
      <c r="G1762">
        <f>IF(ABS('Signal Verification0'!AT1762-'Signal Verification1'!AT1762)&gt;Constants!$B$17,2,IF(H1762&gt;0,1,0))</f>
        <v>0</v>
      </c>
      <c r="H1762">
        <f>IF(G1761=2,ROUND(Constants!$B$18*(1000/150),0),IF(H1761&gt;0,H1761-1,0))</f>
        <v>0</v>
      </c>
    </row>
    <row r="1763" spans="1:8">
      <c r="A1763">
        <v>1760</v>
      </c>
      <c r="B1763">
        <f>IF(SIGN('Signal Verification0'!AQ1763)=SIGN('Signal Verification1'!AQ1763),IF(COUNTIF(B1756:B1762,2)&gt;0,1,0),2)</f>
        <v>0</v>
      </c>
      <c r="C1763">
        <f>IF(AND(ABS('Signal Verification0'!AG1763)&gt;0,ABS('Signal Verification1'!AG1763)&gt;0),IF('Signal Verification0'!AG1763&gt;'Signal Verification1'!AG1763,IF(ABS('Signal Verification0'!AG1762)-ABS('Signal Verification1'!AG1763)&gt;Constants!$B$14,IF(AND(ABS(MAX('Signal Verification0'!AG1563:AG1763)-'Signal Verification0'!AG1763)&lt;Constants!$B$15,ABS(MIN('Signal Verification0'!AG1563:AG1763)-'Signal Verification0'!AG1763)&lt;Constants!$B$15),2,IF(D1763&gt;0,1,0)),IF(D1763&gt;0,1,0)),IF(ABS('Signal Verification1'!AG1762)-ABS('Signal Verification0'!AG1763)&gt;Constants!$B$14,IF(AND(ABS(MAX('Signal Verification1'!AG1563:AG1763)-'Signal Verification1'!AG1763)&lt;Constants!$B$15,ABS(MIN('Signal Verification1'!AG1563:AG1763)-'Signal Verification1'!AG1763)&lt;Constants!$B$15),2,IF(D1763&gt;0,1,0)),IF(D1763&gt;0,1,0))),IF(D1763&gt;0,1,0))</f>
        <v>0</v>
      </c>
      <c r="D1763">
        <f>IF(C1762=2,ROUND(5*1000/Constants!$B$11,0),IF(D1762&gt;0,D1762-1,0))</f>
        <v>0</v>
      </c>
      <c r="E1763">
        <f>IF(COUNTIF($D$3:D1763,2)&gt;(Constants!$B$16*(1000/150)),2,0)</f>
        <v>0</v>
      </c>
      <c r="F1763">
        <f t="shared" si="27"/>
        <v>0</v>
      </c>
      <c r="G1763">
        <f>IF(ABS('Signal Verification0'!AT1763-'Signal Verification1'!AT1763)&gt;Constants!$B$17,2,IF(H1763&gt;0,1,0))</f>
        <v>0</v>
      </c>
      <c r="H1763">
        <f>IF(G1762=2,ROUND(Constants!$B$18*(1000/150),0),IF(H1762&gt;0,H1762-1,0))</f>
        <v>0</v>
      </c>
    </row>
    <row r="1764" spans="1:8">
      <c r="A1764">
        <v>1761</v>
      </c>
      <c r="B1764">
        <f>IF(SIGN('Signal Verification0'!AQ1764)=SIGN('Signal Verification1'!AQ1764),IF(COUNTIF(B1757:B1763,2)&gt;0,1,0),2)</f>
        <v>0</v>
      </c>
      <c r="C1764">
        <f>IF(AND(ABS('Signal Verification0'!AG1764)&gt;0,ABS('Signal Verification1'!AG1764)&gt;0),IF('Signal Verification0'!AG1764&gt;'Signal Verification1'!AG1764,IF(ABS('Signal Verification0'!AG1763)-ABS('Signal Verification1'!AG1764)&gt;Constants!$B$14,IF(AND(ABS(MAX('Signal Verification0'!AG1564:AG1764)-'Signal Verification0'!AG1764)&lt;Constants!$B$15,ABS(MIN('Signal Verification0'!AG1564:AG1764)-'Signal Verification0'!AG1764)&lt;Constants!$B$15),2,IF(D1764&gt;0,1,0)),IF(D1764&gt;0,1,0)),IF(ABS('Signal Verification1'!AG1763)-ABS('Signal Verification0'!AG1764)&gt;Constants!$B$14,IF(AND(ABS(MAX('Signal Verification1'!AG1564:AG1764)-'Signal Verification1'!AG1764)&lt;Constants!$B$15,ABS(MIN('Signal Verification1'!AG1564:AG1764)-'Signal Verification1'!AG1764)&lt;Constants!$B$15),2,IF(D1764&gt;0,1,0)),IF(D1764&gt;0,1,0))),IF(D1764&gt;0,1,0))</f>
        <v>0</v>
      </c>
      <c r="D1764">
        <f>IF(C1763=2,ROUND(5*1000/Constants!$B$11,0),IF(D1763&gt;0,D1763-1,0))</f>
        <v>0</v>
      </c>
      <c r="E1764">
        <f>IF(COUNTIF($D$3:D1764,2)&gt;(Constants!$B$16*(1000/150)),2,0)</f>
        <v>0</v>
      </c>
      <c r="F1764">
        <f t="shared" si="27"/>
        <v>0</v>
      </c>
      <c r="G1764">
        <f>IF(ABS('Signal Verification0'!AT1764-'Signal Verification1'!AT1764)&gt;Constants!$B$17,2,IF(H1764&gt;0,1,0))</f>
        <v>0</v>
      </c>
      <c r="H1764">
        <f>IF(G1763=2,ROUND(Constants!$B$18*(1000/150),0),IF(H1763&gt;0,H1763-1,0))</f>
        <v>0</v>
      </c>
    </row>
    <row r="1765" spans="1:8">
      <c r="A1765">
        <v>1762</v>
      </c>
      <c r="B1765">
        <f>IF(SIGN('Signal Verification0'!AQ1765)=SIGN('Signal Verification1'!AQ1765),IF(COUNTIF(B1758:B1764,2)&gt;0,1,0),2)</f>
        <v>0</v>
      </c>
      <c r="C1765">
        <f>IF(AND(ABS('Signal Verification0'!AG1765)&gt;0,ABS('Signal Verification1'!AG1765)&gt;0),IF('Signal Verification0'!AG1765&gt;'Signal Verification1'!AG1765,IF(ABS('Signal Verification0'!AG1764)-ABS('Signal Verification1'!AG1765)&gt;Constants!$B$14,IF(AND(ABS(MAX('Signal Verification0'!AG1565:AG1765)-'Signal Verification0'!AG1765)&lt;Constants!$B$15,ABS(MIN('Signal Verification0'!AG1565:AG1765)-'Signal Verification0'!AG1765)&lt;Constants!$B$15),2,IF(D1765&gt;0,1,0)),IF(D1765&gt;0,1,0)),IF(ABS('Signal Verification1'!AG1764)-ABS('Signal Verification0'!AG1765)&gt;Constants!$B$14,IF(AND(ABS(MAX('Signal Verification1'!AG1565:AG1765)-'Signal Verification1'!AG1765)&lt;Constants!$B$15,ABS(MIN('Signal Verification1'!AG1565:AG1765)-'Signal Verification1'!AG1765)&lt;Constants!$B$15),2,IF(D1765&gt;0,1,0)),IF(D1765&gt;0,1,0))),IF(D1765&gt;0,1,0))</f>
        <v>0</v>
      </c>
      <c r="D1765">
        <f>IF(C1764=2,ROUND(5*1000/Constants!$B$11,0),IF(D1764&gt;0,D1764-1,0))</f>
        <v>0</v>
      </c>
      <c r="E1765">
        <f>IF(COUNTIF($D$3:D1765,2)&gt;(Constants!$B$16*(1000/150)),2,0)</f>
        <v>0</v>
      </c>
      <c r="F1765">
        <f t="shared" si="27"/>
        <v>0</v>
      </c>
      <c r="G1765">
        <f>IF(ABS('Signal Verification0'!AT1765-'Signal Verification1'!AT1765)&gt;Constants!$B$17,2,IF(H1765&gt;0,1,0))</f>
        <v>0</v>
      </c>
      <c r="H1765">
        <f>IF(G1764=2,ROUND(Constants!$B$18*(1000/150),0),IF(H1764&gt;0,H1764-1,0))</f>
        <v>0</v>
      </c>
    </row>
    <row r="1766" spans="1:8">
      <c r="A1766">
        <v>1763</v>
      </c>
      <c r="B1766">
        <f>IF(SIGN('Signal Verification0'!AQ1766)=SIGN('Signal Verification1'!AQ1766),IF(COUNTIF(B1759:B1765,2)&gt;0,1,0),2)</f>
        <v>0</v>
      </c>
      <c r="C1766">
        <f>IF(AND(ABS('Signal Verification0'!AG1766)&gt;0,ABS('Signal Verification1'!AG1766)&gt;0),IF('Signal Verification0'!AG1766&gt;'Signal Verification1'!AG1766,IF(ABS('Signal Verification0'!AG1765)-ABS('Signal Verification1'!AG1766)&gt;Constants!$B$14,IF(AND(ABS(MAX('Signal Verification0'!AG1566:AG1766)-'Signal Verification0'!AG1766)&lt;Constants!$B$15,ABS(MIN('Signal Verification0'!AG1566:AG1766)-'Signal Verification0'!AG1766)&lt;Constants!$B$15),2,IF(D1766&gt;0,1,0)),IF(D1766&gt;0,1,0)),IF(ABS('Signal Verification1'!AG1765)-ABS('Signal Verification0'!AG1766)&gt;Constants!$B$14,IF(AND(ABS(MAX('Signal Verification1'!AG1566:AG1766)-'Signal Verification1'!AG1766)&lt;Constants!$B$15,ABS(MIN('Signal Verification1'!AG1566:AG1766)-'Signal Verification1'!AG1766)&lt;Constants!$B$15),2,IF(D1766&gt;0,1,0)),IF(D1766&gt;0,1,0))),IF(D1766&gt;0,1,0))</f>
        <v>0</v>
      </c>
      <c r="D1766">
        <f>IF(C1765=2,ROUND(5*1000/Constants!$B$11,0),IF(D1765&gt;0,D1765-1,0))</f>
        <v>0</v>
      </c>
      <c r="E1766">
        <f>IF(COUNTIF($D$3:D1766,2)&gt;(Constants!$B$16*(1000/150)),2,0)</f>
        <v>0</v>
      </c>
      <c r="F1766">
        <f t="shared" si="27"/>
        <v>0</v>
      </c>
      <c r="G1766">
        <f>IF(ABS('Signal Verification0'!AT1766-'Signal Verification1'!AT1766)&gt;Constants!$B$17,2,IF(H1766&gt;0,1,0))</f>
        <v>0</v>
      </c>
      <c r="H1766">
        <f>IF(G1765=2,ROUND(Constants!$B$18*(1000/150),0),IF(H1765&gt;0,H1765-1,0))</f>
        <v>0</v>
      </c>
    </row>
    <row r="1767" spans="1:8">
      <c r="A1767">
        <v>1764</v>
      </c>
      <c r="B1767">
        <f>IF(SIGN('Signal Verification0'!AQ1767)=SIGN('Signal Verification1'!AQ1767),IF(COUNTIF(B1760:B1766,2)&gt;0,1,0),2)</f>
        <v>0</v>
      </c>
      <c r="C1767">
        <f>IF(AND(ABS('Signal Verification0'!AG1767)&gt;0,ABS('Signal Verification1'!AG1767)&gt;0),IF('Signal Verification0'!AG1767&gt;'Signal Verification1'!AG1767,IF(ABS('Signal Verification0'!AG1766)-ABS('Signal Verification1'!AG1767)&gt;Constants!$B$14,IF(AND(ABS(MAX('Signal Verification0'!AG1567:AG1767)-'Signal Verification0'!AG1767)&lt;Constants!$B$15,ABS(MIN('Signal Verification0'!AG1567:AG1767)-'Signal Verification0'!AG1767)&lt;Constants!$B$15),2,IF(D1767&gt;0,1,0)),IF(D1767&gt;0,1,0)),IF(ABS('Signal Verification1'!AG1766)-ABS('Signal Verification0'!AG1767)&gt;Constants!$B$14,IF(AND(ABS(MAX('Signal Verification1'!AG1567:AG1767)-'Signal Verification1'!AG1767)&lt;Constants!$B$15,ABS(MIN('Signal Verification1'!AG1567:AG1767)-'Signal Verification1'!AG1767)&lt;Constants!$B$15),2,IF(D1767&gt;0,1,0)),IF(D1767&gt;0,1,0))),IF(D1767&gt;0,1,0))</f>
        <v>0</v>
      </c>
      <c r="D1767">
        <f>IF(C1766=2,ROUND(5*1000/Constants!$B$11,0),IF(D1766&gt;0,D1766-1,0))</f>
        <v>0</v>
      </c>
      <c r="E1767">
        <f>IF(COUNTIF($D$3:D1767,2)&gt;(Constants!$B$16*(1000/150)),2,0)</f>
        <v>0</v>
      </c>
      <c r="F1767">
        <f t="shared" si="27"/>
        <v>0</v>
      </c>
      <c r="G1767">
        <f>IF(ABS('Signal Verification0'!AT1767-'Signal Verification1'!AT1767)&gt;Constants!$B$17,2,IF(H1767&gt;0,1,0))</f>
        <v>0</v>
      </c>
      <c r="H1767">
        <f>IF(G1766=2,ROUND(Constants!$B$18*(1000/150),0),IF(H1766&gt;0,H1766-1,0))</f>
        <v>0</v>
      </c>
    </row>
    <row r="1768" spans="1:8">
      <c r="A1768">
        <v>1765</v>
      </c>
      <c r="B1768">
        <f>IF(SIGN('Signal Verification0'!AQ1768)=SIGN('Signal Verification1'!AQ1768),IF(COUNTIF(B1761:B1767,2)&gt;0,1,0),2)</f>
        <v>0</v>
      </c>
      <c r="C1768">
        <f>IF(AND(ABS('Signal Verification0'!AG1768)&gt;0,ABS('Signal Verification1'!AG1768)&gt;0),IF('Signal Verification0'!AG1768&gt;'Signal Verification1'!AG1768,IF(ABS('Signal Verification0'!AG1767)-ABS('Signal Verification1'!AG1768)&gt;Constants!$B$14,IF(AND(ABS(MAX('Signal Verification0'!AG1568:AG1768)-'Signal Verification0'!AG1768)&lt;Constants!$B$15,ABS(MIN('Signal Verification0'!AG1568:AG1768)-'Signal Verification0'!AG1768)&lt;Constants!$B$15),2,IF(D1768&gt;0,1,0)),IF(D1768&gt;0,1,0)),IF(ABS('Signal Verification1'!AG1767)-ABS('Signal Verification0'!AG1768)&gt;Constants!$B$14,IF(AND(ABS(MAX('Signal Verification1'!AG1568:AG1768)-'Signal Verification1'!AG1768)&lt;Constants!$B$15,ABS(MIN('Signal Verification1'!AG1568:AG1768)-'Signal Verification1'!AG1768)&lt;Constants!$B$15),2,IF(D1768&gt;0,1,0)),IF(D1768&gt;0,1,0))),IF(D1768&gt;0,1,0))</f>
        <v>0</v>
      </c>
      <c r="D1768">
        <f>IF(C1767=2,ROUND(5*1000/Constants!$B$11,0),IF(D1767&gt;0,D1767-1,0))</f>
        <v>0</v>
      </c>
      <c r="E1768">
        <f>IF(COUNTIF($D$3:D1768,2)&gt;(Constants!$B$16*(1000/150)),2,0)</f>
        <v>0</v>
      </c>
      <c r="F1768">
        <f t="shared" si="27"/>
        <v>0</v>
      </c>
      <c r="G1768">
        <f>IF(ABS('Signal Verification0'!AT1768-'Signal Verification1'!AT1768)&gt;Constants!$B$17,2,IF(H1768&gt;0,1,0))</f>
        <v>0</v>
      </c>
      <c r="H1768">
        <f>IF(G1767=2,ROUND(Constants!$B$18*(1000/150),0),IF(H1767&gt;0,H1767-1,0))</f>
        <v>0</v>
      </c>
    </row>
    <row r="1769" spans="1:8">
      <c r="A1769">
        <v>1766</v>
      </c>
      <c r="B1769">
        <f>IF(SIGN('Signal Verification0'!AQ1769)=SIGN('Signal Verification1'!AQ1769),IF(COUNTIF(B1762:B1768,2)&gt;0,1,0),2)</f>
        <v>0</v>
      </c>
      <c r="C1769">
        <f>IF(AND(ABS('Signal Verification0'!AG1769)&gt;0,ABS('Signal Verification1'!AG1769)&gt;0),IF('Signal Verification0'!AG1769&gt;'Signal Verification1'!AG1769,IF(ABS('Signal Verification0'!AG1768)-ABS('Signal Verification1'!AG1769)&gt;Constants!$B$14,IF(AND(ABS(MAX('Signal Verification0'!AG1569:AG1769)-'Signal Verification0'!AG1769)&lt;Constants!$B$15,ABS(MIN('Signal Verification0'!AG1569:AG1769)-'Signal Verification0'!AG1769)&lt;Constants!$B$15),2,IF(D1769&gt;0,1,0)),IF(D1769&gt;0,1,0)),IF(ABS('Signal Verification1'!AG1768)-ABS('Signal Verification0'!AG1769)&gt;Constants!$B$14,IF(AND(ABS(MAX('Signal Verification1'!AG1569:AG1769)-'Signal Verification1'!AG1769)&lt;Constants!$B$15,ABS(MIN('Signal Verification1'!AG1569:AG1769)-'Signal Verification1'!AG1769)&lt;Constants!$B$15),2,IF(D1769&gt;0,1,0)),IF(D1769&gt;0,1,0))),IF(D1769&gt;0,1,0))</f>
        <v>0</v>
      </c>
      <c r="D1769">
        <f>IF(C1768=2,ROUND(5*1000/Constants!$B$11,0),IF(D1768&gt;0,D1768-1,0))</f>
        <v>0</v>
      </c>
      <c r="E1769">
        <f>IF(COUNTIF($D$3:D1769,2)&gt;(Constants!$B$16*(1000/150)),2,0)</f>
        <v>0</v>
      </c>
      <c r="F1769">
        <f t="shared" si="27"/>
        <v>0</v>
      </c>
      <c r="G1769">
        <f>IF(ABS('Signal Verification0'!AT1769-'Signal Verification1'!AT1769)&gt;Constants!$B$17,2,IF(H1769&gt;0,1,0))</f>
        <v>0</v>
      </c>
      <c r="H1769">
        <f>IF(G1768=2,ROUND(Constants!$B$18*(1000/150),0),IF(H1768&gt;0,H1768-1,0))</f>
        <v>0</v>
      </c>
    </row>
    <row r="1770" spans="1:8">
      <c r="A1770">
        <v>1767</v>
      </c>
      <c r="B1770">
        <f>IF(SIGN('Signal Verification0'!AQ1770)=SIGN('Signal Verification1'!AQ1770),IF(COUNTIF(B1763:B1769,2)&gt;0,1,0),2)</f>
        <v>0</v>
      </c>
      <c r="C1770">
        <f>IF(AND(ABS('Signal Verification0'!AG1770)&gt;0,ABS('Signal Verification1'!AG1770)&gt;0),IF('Signal Verification0'!AG1770&gt;'Signal Verification1'!AG1770,IF(ABS('Signal Verification0'!AG1769)-ABS('Signal Verification1'!AG1770)&gt;Constants!$B$14,IF(AND(ABS(MAX('Signal Verification0'!AG1570:AG1770)-'Signal Verification0'!AG1770)&lt;Constants!$B$15,ABS(MIN('Signal Verification0'!AG1570:AG1770)-'Signal Verification0'!AG1770)&lt;Constants!$B$15),2,IF(D1770&gt;0,1,0)),IF(D1770&gt;0,1,0)),IF(ABS('Signal Verification1'!AG1769)-ABS('Signal Verification0'!AG1770)&gt;Constants!$B$14,IF(AND(ABS(MAX('Signal Verification1'!AG1570:AG1770)-'Signal Verification1'!AG1770)&lt;Constants!$B$15,ABS(MIN('Signal Verification1'!AG1570:AG1770)-'Signal Verification1'!AG1770)&lt;Constants!$B$15),2,IF(D1770&gt;0,1,0)),IF(D1770&gt;0,1,0))),IF(D1770&gt;0,1,0))</f>
        <v>0</v>
      </c>
      <c r="D1770">
        <f>IF(C1769=2,ROUND(5*1000/Constants!$B$11,0),IF(D1769&gt;0,D1769-1,0))</f>
        <v>0</v>
      </c>
      <c r="E1770">
        <f>IF(COUNTIF($D$3:D1770,2)&gt;(Constants!$B$16*(1000/150)),2,0)</f>
        <v>0</v>
      </c>
      <c r="F1770">
        <f t="shared" si="27"/>
        <v>0</v>
      </c>
      <c r="G1770">
        <f>IF(ABS('Signal Verification0'!AT1770-'Signal Verification1'!AT1770)&gt;Constants!$B$17,2,IF(H1770&gt;0,1,0))</f>
        <v>0</v>
      </c>
      <c r="H1770">
        <f>IF(G1769=2,ROUND(Constants!$B$18*(1000/150),0),IF(H1769&gt;0,H1769-1,0))</f>
        <v>0</v>
      </c>
    </row>
    <row r="1771" spans="1:8">
      <c r="A1771">
        <v>1768</v>
      </c>
      <c r="B1771">
        <f>IF(SIGN('Signal Verification0'!AQ1771)=SIGN('Signal Verification1'!AQ1771),IF(COUNTIF(B1764:B1770,2)&gt;0,1,0),2)</f>
        <v>0</v>
      </c>
      <c r="C1771">
        <f>IF(AND(ABS('Signal Verification0'!AG1771)&gt;0,ABS('Signal Verification1'!AG1771)&gt;0),IF('Signal Verification0'!AG1771&gt;'Signal Verification1'!AG1771,IF(ABS('Signal Verification0'!AG1770)-ABS('Signal Verification1'!AG1771)&gt;Constants!$B$14,IF(AND(ABS(MAX('Signal Verification0'!AG1571:AG1771)-'Signal Verification0'!AG1771)&lt;Constants!$B$15,ABS(MIN('Signal Verification0'!AG1571:AG1771)-'Signal Verification0'!AG1771)&lt;Constants!$B$15),2,IF(D1771&gt;0,1,0)),IF(D1771&gt;0,1,0)),IF(ABS('Signal Verification1'!AG1770)-ABS('Signal Verification0'!AG1771)&gt;Constants!$B$14,IF(AND(ABS(MAX('Signal Verification1'!AG1571:AG1771)-'Signal Verification1'!AG1771)&lt;Constants!$B$15,ABS(MIN('Signal Verification1'!AG1571:AG1771)-'Signal Verification1'!AG1771)&lt;Constants!$B$15),2,IF(D1771&gt;0,1,0)),IF(D1771&gt;0,1,0))),IF(D1771&gt;0,1,0))</f>
        <v>0</v>
      </c>
      <c r="D1771">
        <f>IF(C1770=2,ROUND(5*1000/Constants!$B$11,0),IF(D1770&gt;0,D1770-1,0))</f>
        <v>0</v>
      </c>
      <c r="E1771">
        <f>IF(COUNTIF($D$3:D1771,2)&gt;(Constants!$B$16*(1000/150)),2,0)</f>
        <v>0</v>
      </c>
      <c r="F1771">
        <f t="shared" si="27"/>
        <v>0</v>
      </c>
      <c r="G1771">
        <f>IF(ABS('Signal Verification0'!AT1771-'Signal Verification1'!AT1771)&gt;Constants!$B$17,2,IF(H1771&gt;0,1,0))</f>
        <v>0</v>
      </c>
      <c r="H1771">
        <f>IF(G1770=2,ROUND(Constants!$B$18*(1000/150),0),IF(H1770&gt;0,H1770-1,0))</f>
        <v>0</v>
      </c>
    </row>
    <row r="1772" spans="1:8">
      <c r="A1772">
        <v>1769</v>
      </c>
      <c r="B1772">
        <f>IF(SIGN('Signal Verification0'!AQ1772)=SIGN('Signal Verification1'!AQ1772),IF(COUNTIF(B1765:B1771,2)&gt;0,1,0),2)</f>
        <v>0</v>
      </c>
      <c r="C1772">
        <f>IF(AND(ABS('Signal Verification0'!AG1772)&gt;0,ABS('Signal Verification1'!AG1772)&gt;0),IF('Signal Verification0'!AG1772&gt;'Signal Verification1'!AG1772,IF(ABS('Signal Verification0'!AG1771)-ABS('Signal Verification1'!AG1772)&gt;Constants!$B$14,IF(AND(ABS(MAX('Signal Verification0'!AG1572:AG1772)-'Signal Verification0'!AG1772)&lt;Constants!$B$15,ABS(MIN('Signal Verification0'!AG1572:AG1772)-'Signal Verification0'!AG1772)&lt;Constants!$B$15),2,IF(D1772&gt;0,1,0)),IF(D1772&gt;0,1,0)),IF(ABS('Signal Verification1'!AG1771)-ABS('Signal Verification0'!AG1772)&gt;Constants!$B$14,IF(AND(ABS(MAX('Signal Verification1'!AG1572:AG1772)-'Signal Verification1'!AG1772)&lt;Constants!$B$15,ABS(MIN('Signal Verification1'!AG1572:AG1772)-'Signal Verification1'!AG1772)&lt;Constants!$B$15),2,IF(D1772&gt;0,1,0)),IF(D1772&gt;0,1,0))),IF(D1772&gt;0,1,0))</f>
        <v>0</v>
      </c>
      <c r="D1772">
        <f>IF(C1771=2,ROUND(5*1000/Constants!$B$11,0),IF(D1771&gt;0,D1771-1,0))</f>
        <v>0</v>
      </c>
      <c r="E1772">
        <f>IF(COUNTIF($D$3:D1772,2)&gt;(Constants!$B$16*(1000/150)),2,0)</f>
        <v>0</v>
      </c>
      <c r="F1772">
        <f t="shared" si="27"/>
        <v>0</v>
      </c>
      <c r="G1772">
        <f>IF(ABS('Signal Verification0'!AT1772-'Signal Verification1'!AT1772)&gt;Constants!$B$17,2,IF(H1772&gt;0,1,0))</f>
        <v>0</v>
      </c>
      <c r="H1772">
        <f>IF(G1771=2,ROUND(Constants!$B$18*(1000/150),0),IF(H1771&gt;0,H1771-1,0))</f>
        <v>0</v>
      </c>
    </row>
    <row r="1773" spans="1:8">
      <c r="A1773">
        <v>1770</v>
      </c>
      <c r="B1773">
        <f>IF(SIGN('Signal Verification0'!AQ1773)=SIGN('Signal Verification1'!AQ1773),IF(COUNTIF(B1766:B1772,2)&gt;0,1,0),2)</f>
        <v>0</v>
      </c>
      <c r="C1773">
        <f>IF(AND(ABS('Signal Verification0'!AG1773)&gt;0,ABS('Signal Verification1'!AG1773)&gt;0),IF('Signal Verification0'!AG1773&gt;'Signal Verification1'!AG1773,IF(ABS('Signal Verification0'!AG1772)-ABS('Signal Verification1'!AG1773)&gt;Constants!$B$14,IF(AND(ABS(MAX('Signal Verification0'!AG1573:AG1773)-'Signal Verification0'!AG1773)&lt;Constants!$B$15,ABS(MIN('Signal Verification0'!AG1573:AG1773)-'Signal Verification0'!AG1773)&lt;Constants!$B$15),2,IF(D1773&gt;0,1,0)),IF(D1773&gt;0,1,0)),IF(ABS('Signal Verification1'!AG1772)-ABS('Signal Verification0'!AG1773)&gt;Constants!$B$14,IF(AND(ABS(MAX('Signal Verification1'!AG1573:AG1773)-'Signal Verification1'!AG1773)&lt;Constants!$B$15,ABS(MIN('Signal Verification1'!AG1573:AG1773)-'Signal Verification1'!AG1773)&lt;Constants!$B$15),2,IF(D1773&gt;0,1,0)),IF(D1773&gt;0,1,0))),IF(D1773&gt;0,1,0))</f>
        <v>0</v>
      </c>
      <c r="D1773">
        <f>IF(C1772=2,ROUND(5*1000/Constants!$B$11,0),IF(D1772&gt;0,D1772-1,0))</f>
        <v>0</v>
      </c>
      <c r="E1773">
        <f>IF(COUNTIF($D$3:D1773,2)&gt;(Constants!$B$16*(1000/150)),2,0)</f>
        <v>0</v>
      </c>
      <c r="F1773">
        <f t="shared" si="27"/>
        <v>0</v>
      </c>
      <c r="G1773">
        <f>IF(ABS('Signal Verification0'!AT1773-'Signal Verification1'!AT1773)&gt;Constants!$B$17,2,IF(H1773&gt;0,1,0))</f>
        <v>0</v>
      </c>
      <c r="H1773">
        <f>IF(G1772=2,ROUND(Constants!$B$18*(1000/150),0),IF(H1772&gt;0,H1772-1,0))</f>
        <v>0</v>
      </c>
    </row>
    <row r="1774" spans="1:8">
      <c r="A1774">
        <v>1771</v>
      </c>
      <c r="B1774">
        <f>IF(SIGN('Signal Verification0'!AQ1774)=SIGN('Signal Verification1'!AQ1774),IF(COUNTIF(B1767:B1773,2)&gt;0,1,0),2)</f>
        <v>0</v>
      </c>
      <c r="C1774">
        <f>IF(AND(ABS('Signal Verification0'!AG1774)&gt;0,ABS('Signal Verification1'!AG1774)&gt;0),IF('Signal Verification0'!AG1774&gt;'Signal Verification1'!AG1774,IF(ABS('Signal Verification0'!AG1773)-ABS('Signal Verification1'!AG1774)&gt;Constants!$B$14,IF(AND(ABS(MAX('Signal Verification0'!AG1574:AG1774)-'Signal Verification0'!AG1774)&lt;Constants!$B$15,ABS(MIN('Signal Verification0'!AG1574:AG1774)-'Signal Verification0'!AG1774)&lt;Constants!$B$15),2,IF(D1774&gt;0,1,0)),IF(D1774&gt;0,1,0)),IF(ABS('Signal Verification1'!AG1773)-ABS('Signal Verification0'!AG1774)&gt;Constants!$B$14,IF(AND(ABS(MAX('Signal Verification1'!AG1574:AG1774)-'Signal Verification1'!AG1774)&lt;Constants!$B$15,ABS(MIN('Signal Verification1'!AG1574:AG1774)-'Signal Verification1'!AG1774)&lt;Constants!$B$15),2,IF(D1774&gt;0,1,0)),IF(D1774&gt;0,1,0))),IF(D1774&gt;0,1,0))</f>
        <v>0</v>
      </c>
      <c r="D1774">
        <f>IF(C1773=2,ROUND(5*1000/Constants!$B$11,0),IF(D1773&gt;0,D1773-1,0))</f>
        <v>0</v>
      </c>
      <c r="E1774">
        <f>IF(COUNTIF($D$3:D1774,2)&gt;(Constants!$B$16*(1000/150)),2,0)</f>
        <v>0</v>
      </c>
      <c r="F1774">
        <f t="shared" si="27"/>
        <v>0</v>
      </c>
      <c r="G1774">
        <f>IF(ABS('Signal Verification0'!AT1774-'Signal Verification1'!AT1774)&gt;Constants!$B$17,2,IF(H1774&gt;0,1,0))</f>
        <v>0</v>
      </c>
      <c r="H1774">
        <f>IF(G1773=2,ROUND(Constants!$B$18*(1000/150),0),IF(H1773&gt;0,H1773-1,0))</f>
        <v>0</v>
      </c>
    </row>
    <row r="1775" spans="1:8">
      <c r="A1775">
        <v>1772</v>
      </c>
      <c r="B1775">
        <f>IF(SIGN('Signal Verification0'!AQ1775)=SIGN('Signal Verification1'!AQ1775),IF(COUNTIF(B1768:B1774,2)&gt;0,1,0),2)</f>
        <v>0</v>
      </c>
      <c r="C1775">
        <f>IF(AND(ABS('Signal Verification0'!AG1775)&gt;0,ABS('Signal Verification1'!AG1775)&gt;0),IF('Signal Verification0'!AG1775&gt;'Signal Verification1'!AG1775,IF(ABS('Signal Verification0'!AG1774)-ABS('Signal Verification1'!AG1775)&gt;Constants!$B$14,IF(AND(ABS(MAX('Signal Verification0'!AG1575:AG1775)-'Signal Verification0'!AG1775)&lt;Constants!$B$15,ABS(MIN('Signal Verification0'!AG1575:AG1775)-'Signal Verification0'!AG1775)&lt;Constants!$B$15),2,IF(D1775&gt;0,1,0)),IF(D1775&gt;0,1,0)),IF(ABS('Signal Verification1'!AG1774)-ABS('Signal Verification0'!AG1775)&gt;Constants!$B$14,IF(AND(ABS(MAX('Signal Verification1'!AG1575:AG1775)-'Signal Verification1'!AG1775)&lt;Constants!$B$15,ABS(MIN('Signal Verification1'!AG1575:AG1775)-'Signal Verification1'!AG1775)&lt;Constants!$B$15),2,IF(D1775&gt;0,1,0)),IF(D1775&gt;0,1,0))),IF(D1775&gt;0,1,0))</f>
        <v>0</v>
      </c>
      <c r="D1775">
        <f>IF(C1774=2,ROUND(5*1000/Constants!$B$11,0),IF(D1774&gt;0,D1774-1,0))</f>
        <v>0</v>
      </c>
      <c r="E1775">
        <f>IF(COUNTIF($D$3:D1775,2)&gt;(Constants!$B$16*(1000/150)),2,0)</f>
        <v>0</v>
      </c>
      <c r="F1775">
        <f t="shared" si="27"/>
        <v>0</v>
      </c>
      <c r="G1775">
        <f>IF(ABS('Signal Verification0'!AT1775-'Signal Verification1'!AT1775)&gt;Constants!$B$17,2,IF(H1775&gt;0,1,0))</f>
        <v>0</v>
      </c>
      <c r="H1775">
        <f>IF(G1774=2,ROUND(Constants!$B$18*(1000/150),0),IF(H1774&gt;0,H1774-1,0))</f>
        <v>0</v>
      </c>
    </row>
    <row r="1776" spans="1:8">
      <c r="A1776">
        <v>1773</v>
      </c>
      <c r="B1776">
        <f>IF(SIGN('Signal Verification0'!AQ1776)=SIGN('Signal Verification1'!AQ1776),IF(COUNTIF(B1769:B1775,2)&gt;0,1,0),2)</f>
        <v>0</v>
      </c>
      <c r="C1776">
        <f>IF(AND(ABS('Signal Verification0'!AG1776)&gt;0,ABS('Signal Verification1'!AG1776)&gt;0),IF('Signal Verification0'!AG1776&gt;'Signal Verification1'!AG1776,IF(ABS('Signal Verification0'!AG1775)-ABS('Signal Verification1'!AG1776)&gt;Constants!$B$14,IF(AND(ABS(MAX('Signal Verification0'!AG1576:AG1776)-'Signal Verification0'!AG1776)&lt;Constants!$B$15,ABS(MIN('Signal Verification0'!AG1576:AG1776)-'Signal Verification0'!AG1776)&lt;Constants!$B$15),2,IF(D1776&gt;0,1,0)),IF(D1776&gt;0,1,0)),IF(ABS('Signal Verification1'!AG1775)-ABS('Signal Verification0'!AG1776)&gt;Constants!$B$14,IF(AND(ABS(MAX('Signal Verification1'!AG1576:AG1776)-'Signal Verification1'!AG1776)&lt;Constants!$B$15,ABS(MIN('Signal Verification1'!AG1576:AG1776)-'Signal Verification1'!AG1776)&lt;Constants!$B$15),2,IF(D1776&gt;0,1,0)),IF(D1776&gt;0,1,0))),IF(D1776&gt;0,1,0))</f>
        <v>0</v>
      </c>
      <c r="D1776">
        <f>IF(C1775=2,ROUND(5*1000/Constants!$B$11,0),IF(D1775&gt;0,D1775-1,0))</f>
        <v>0</v>
      </c>
      <c r="E1776">
        <f>IF(COUNTIF($D$3:D1776,2)&gt;(Constants!$B$16*(1000/150)),2,0)</f>
        <v>0</v>
      </c>
      <c r="F1776">
        <f t="shared" si="27"/>
        <v>0</v>
      </c>
      <c r="G1776">
        <f>IF(ABS('Signal Verification0'!AT1776-'Signal Verification1'!AT1776)&gt;Constants!$B$17,2,IF(H1776&gt;0,1,0))</f>
        <v>0</v>
      </c>
      <c r="H1776">
        <f>IF(G1775=2,ROUND(Constants!$B$18*(1000/150),0),IF(H1775&gt;0,H1775-1,0))</f>
        <v>0</v>
      </c>
    </row>
    <row r="1777" spans="1:8">
      <c r="A1777">
        <v>1774</v>
      </c>
      <c r="B1777">
        <f>IF(SIGN('Signal Verification0'!AQ1777)=SIGN('Signal Verification1'!AQ1777),IF(COUNTIF(B1770:B1776,2)&gt;0,1,0),2)</f>
        <v>0</v>
      </c>
      <c r="C1777">
        <f>IF(AND(ABS('Signal Verification0'!AG1777)&gt;0,ABS('Signal Verification1'!AG1777)&gt;0),IF('Signal Verification0'!AG1777&gt;'Signal Verification1'!AG1777,IF(ABS('Signal Verification0'!AG1776)-ABS('Signal Verification1'!AG1777)&gt;Constants!$B$14,IF(AND(ABS(MAX('Signal Verification0'!AG1577:AG1777)-'Signal Verification0'!AG1777)&lt;Constants!$B$15,ABS(MIN('Signal Verification0'!AG1577:AG1777)-'Signal Verification0'!AG1777)&lt;Constants!$B$15),2,IF(D1777&gt;0,1,0)),IF(D1777&gt;0,1,0)),IF(ABS('Signal Verification1'!AG1776)-ABS('Signal Verification0'!AG1777)&gt;Constants!$B$14,IF(AND(ABS(MAX('Signal Verification1'!AG1577:AG1777)-'Signal Verification1'!AG1777)&lt;Constants!$B$15,ABS(MIN('Signal Verification1'!AG1577:AG1777)-'Signal Verification1'!AG1777)&lt;Constants!$B$15),2,IF(D1777&gt;0,1,0)),IF(D1777&gt;0,1,0))),IF(D1777&gt;0,1,0))</f>
        <v>0</v>
      </c>
      <c r="D1777">
        <f>IF(C1776=2,ROUND(5*1000/Constants!$B$11,0),IF(D1776&gt;0,D1776-1,0))</f>
        <v>0</v>
      </c>
      <c r="E1777">
        <f>IF(COUNTIF($D$3:D1777,2)&gt;(Constants!$B$16*(1000/150)),2,0)</f>
        <v>0</v>
      </c>
      <c r="F1777">
        <f t="shared" si="27"/>
        <v>0</v>
      </c>
      <c r="G1777">
        <f>IF(ABS('Signal Verification0'!AT1777-'Signal Verification1'!AT1777)&gt;Constants!$B$17,2,IF(H1777&gt;0,1,0))</f>
        <v>0</v>
      </c>
      <c r="H1777">
        <f>IF(G1776=2,ROUND(Constants!$B$18*(1000/150),0),IF(H1776&gt;0,H1776-1,0))</f>
        <v>0</v>
      </c>
    </row>
    <row r="1778" spans="1:8">
      <c r="A1778">
        <v>1775</v>
      </c>
      <c r="B1778">
        <f>IF(SIGN('Signal Verification0'!AQ1778)=SIGN('Signal Verification1'!AQ1778),IF(COUNTIF(B1771:B1777,2)&gt;0,1,0),2)</f>
        <v>0</v>
      </c>
      <c r="C1778">
        <f>IF(AND(ABS('Signal Verification0'!AG1778)&gt;0,ABS('Signal Verification1'!AG1778)&gt;0),IF('Signal Verification0'!AG1778&gt;'Signal Verification1'!AG1778,IF(ABS('Signal Verification0'!AG1777)-ABS('Signal Verification1'!AG1778)&gt;Constants!$B$14,IF(AND(ABS(MAX('Signal Verification0'!AG1578:AG1778)-'Signal Verification0'!AG1778)&lt;Constants!$B$15,ABS(MIN('Signal Verification0'!AG1578:AG1778)-'Signal Verification0'!AG1778)&lt;Constants!$B$15),2,IF(D1778&gt;0,1,0)),IF(D1778&gt;0,1,0)),IF(ABS('Signal Verification1'!AG1777)-ABS('Signal Verification0'!AG1778)&gt;Constants!$B$14,IF(AND(ABS(MAX('Signal Verification1'!AG1578:AG1778)-'Signal Verification1'!AG1778)&lt;Constants!$B$15,ABS(MIN('Signal Verification1'!AG1578:AG1778)-'Signal Verification1'!AG1778)&lt;Constants!$B$15),2,IF(D1778&gt;0,1,0)),IF(D1778&gt;0,1,0))),IF(D1778&gt;0,1,0))</f>
        <v>0</v>
      </c>
      <c r="D1778">
        <f>IF(C1777=2,ROUND(5*1000/Constants!$B$11,0),IF(D1777&gt;0,D1777-1,0))</f>
        <v>0</v>
      </c>
      <c r="E1778">
        <f>IF(COUNTIF($D$3:D1778,2)&gt;(Constants!$B$16*(1000/150)),2,0)</f>
        <v>0</v>
      </c>
      <c r="F1778">
        <f t="shared" si="27"/>
        <v>0</v>
      </c>
      <c r="G1778">
        <f>IF(ABS('Signal Verification0'!AT1778-'Signal Verification1'!AT1778)&gt;Constants!$B$17,2,IF(H1778&gt;0,1,0))</f>
        <v>0</v>
      </c>
      <c r="H1778">
        <f>IF(G1777=2,ROUND(Constants!$B$18*(1000/150),0),IF(H1777&gt;0,H1777-1,0))</f>
        <v>0</v>
      </c>
    </row>
    <row r="1779" spans="1:8">
      <c r="A1779">
        <v>1776</v>
      </c>
      <c r="B1779">
        <f>IF(SIGN('Signal Verification0'!AQ1779)=SIGN('Signal Verification1'!AQ1779),IF(COUNTIF(B1772:B1778,2)&gt;0,1,0),2)</f>
        <v>0</v>
      </c>
      <c r="C1779">
        <f>IF(AND(ABS('Signal Verification0'!AG1779)&gt;0,ABS('Signal Verification1'!AG1779)&gt;0),IF('Signal Verification0'!AG1779&gt;'Signal Verification1'!AG1779,IF(ABS('Signal Verification0'!AG1778)-ABS('Signal Verification1'!AG1779)&gt;Constants!$B$14,IF(AND(ABS(MAX('Signal Verification0'!AG1579:AG1779)-'Signal Verification0'!AG1779)&lt;Constants!$B$15,ABS(MIN('Signal Verification0'!AG1579:AG1779)-'Signal Verification0'!AG1779)&lt;Constants!$B$15),2,IF(D1779&gt;0,1,0)),IF(D1779&gt;0,1,0)),IF(ABS('Signal Verification1'!AG1778)-ABS('Signal Verification0'!AG1779)&gt;Constants!$B$14,IF(AND(ABS(MAX('Signal Verification1'!AG1579:AG1779)-'Signal Verification1'!AG1779)&lt;Constants!$B$15,ABS(MIN('Signal Verification1'!AG1579:AG1779)-'Signal Verification1'!AG1779)&lt;Constants!$B$15),2,IF(D1779&gt;0,1,0)),IF(D1779&gt;0,1,0))),IF(D1779&gt;0,1,0))</f>
        <v>0</v>
      </c>
      <c r="D1779">
        <f>IF(C1778=2,ROUND(5*1000/Constants!$B$11,0),IF(D1778&gt;0,D1778-1,0))</f>
        <v>0</v>
      </c>
      <c r="E1779">
        <f>IF(COUNTIF($D$3:D1779,2)&gt;(Constants!$B$16*(1000/150)),2,0)</f>
        <v>0</v>
      </c>
      <c r="F1779">
        <f t="shared" si="27"/>
        <v>0</v>
      </c>
      <c r="G1779">
        <f>IF(ABS('Signal Verification0'!AT1779-'Signal Verification1'!AT1779)&gt;Constants!$B$17,2,IF(H1779&gt;0,1,0))</f>
        <v>0</v>
      </c>
      <c r="H1779">
        <f>IF(G1778=2,ROUND(Constants!$B$18*(1000/150),0),IF(H1778&gt;0,H1778-1,0))</f>
        <v>0</v>
      </c>
    </row>
    <row r="1780" spans="1:8">
      <c r="A1780">
        <v>1777</v>
      </c>
      <c r="B1780">
        <f>IF(SIGN('Signal Verification0'!AQ1780)=SIGN('Signal Verification1'!AQ1780),IF(COUNTIF(B1773:B1779,2)&gt;0,1,0),2)</f>
        <v>0</v>
      </c>
      <c r="C1780">
        <f>IF(AND(ABS('Signal Verification0'!AG1780)&gt;0,ABS('Signal Verification1'!AG1780)&gt;0),IF('Signal Verification0'!AG1780&gt;'Signal Verification1'!AG1780,IF(ABS('Signal Verification0'!AG1779)-ABS('Signal Verification1'!AG1780)&gt;Constants!$B$14,IF(AND(ABS(MAX('Signal Verification0'!AG1580:AG1780)-'Signal Verification0'!AG1780)&lt;Constants!$B$15,ABS(MIN('Signal Verification0'!AG1580:AG1780)-'Signal Verification0'!AG1780)&lt;Constants!$B$15),2,IF(D1780&gt;0,1,0)),IF(D1780&gt;0,1,0)),IF(ABS('Signal Verification1'!AG1779)-ABS('Signal Verification0'!AG1780)&gt;Constants!$B$14,IF(AND(ABS(MAX('Signal Verification1'!AG1580:AG1780)-'Signal Verification1'!AG1780)&lt;Constants!$B$15,ABS(MIN('Signal Verification1'!AG1580:AG1780)-'Signal Verification1'!AG1780)&lt;Constants!$B$15),2,IF(D1780&gt;0,1,0)),IF(D1780&gt;0,1,0))),IF(D1780&gt;0,1,0))</f>
        <v>0</v>
      </c>
      <c r="D1780">
        <f>IF(C1779=2,ROUND(5*1000/Constants!$B$11,0),IF(D1779&gt;0,D1779-1,0))</f>
        <v>0</v>
      </c>
      <c r="E1780">
        <f>IF(COUNTIF($D$3:D1780,2)&gt;(Constants!$B$16*(1000/150)),2,0)</f>
        <v>0</v>
      </c>
      <c r="F1780">
        <f t="shared" si="27"/>
        <v>0</v>
      </c>
      <c r="G1780">
        <f>IF(ABS('Signal Verification0'!AT1780-'Signal Verification1'!AT1780)&gt;Constants!$B$17,2,IF(H1780&gt;0,1,0))</f>
        <v>0</v>
      </c>
      <c r="H1780">
        <f>IF(G1779=2,ROUND(Constants!$B$18*(1000/150),0),IF(H1779&gt;0,H1779-1,0))</f>
        <v>0</v>
      </c>
    </row>
    <row r="1781" spans="1:8">
      <c r="A1781">
        <v>1778</v>
      </c>
      <c r="B1781">
        <f>IF(SIGN('Signal Verification0'!AQ1781)=SIGN('Signal Verification1'!AQ1781),IF(COUNTIF(B1774:B1780,2)&gt;0,1,0),2)</f>
        <v>0</v>
      </c>
      <c r="C1781">
        <f>IF(AND(ABS('Signal Verification0'!AG1781)&gt;0,ABS('Signal Verification1'!AG1781)&gt;0),IF('Signal Verification0'!AG1781&gt;'Signal Verification1'!AG1781,IF(ABS('Signal Verification0'!AG1780)-ABS('Signal Verification1'!AG1781)&gt;Constants!$B$14,IF(AND(ABS(MAX('Signal Verification0'!AG1581:AG1781)-'Signal Verification0'!AG1781)&lt;Constants!$B$15,ABS(MIN('Signal Verification0'!AG1581:AG1781)-'Signal Verification0'!AG1781)&lt;Constants!$B$15),2,IF(D1781&gt;0,1,0)),IF(D1781&gt;0,1,0)),IF(ABS('Signal Verification1'!AG1780)-ABS('Signal Verification0'!AG1781)&gt;Constants!$B$14,IF(AND(ABS(MAX('Signal Verification1'!AG1581:AG1781)-'Signal Verification1'!AG1781)&lt;Constants!$B$15,ABS(MIN('Signal Verification1'!AG1581:AG1781)-'Signal Verification1'!AG1781)&lt;Constants!$B$15),2,IF(D1781&gt;0,1,0)),IF(D1781&gt;0,1,0))),IF(D1781&gt;0,1,0))</f>
        <v>0</v>
      </c>
      <c r="D1781">
        <f>IF(C1780=2,ROUND(5*1000/Constants!$B$11,0),IF(D1780&gt;0,D1780-1,0))</f>
        <v>0</v>
      </c>
      <c r="E1781">
        <f>IF(COUNTIF($D$3:D1781,2)&gt;(Constants!$B$16*(1000/150)),2,0)</f>
        <v>0</v>
      </c>
      <c r="F1781">
        <f t="shared" si="27"/>
        <v>0</v>
      </c>
      <c r="G1781">
        <f>IF(ABS('Signal Verification0'!AT1781-'Signal Verification1'!AT1781)&gt;Constants!$B$17,2,IF(H1781&gt;0,1,0))</f>
        <v>0</v>
      </c>
      <c r="H1781">
        <f>IF(G1780=2,ROUND(Constants!$B$18*(1000/150),0),IF(H1780&gt;0,H1780-1,0))</f>
        <v>0</v>
      </c>
    </row>
    <row r="1782" spans="1:8">
      <c r="A1782">
        <v>1779</v>
      </c>
      <c r="B1782">
        <f>IF(SIGN('Signal Verification0'!AQ1782)=SIGN('Signal Verification1'!AQ1782),IF(COUNTIF(B1775:B1781,2)&gt;0,1,0),2)</f>
        <v>0</v>
      </c>
      <c r="C1782">
        <f>IF(AND(ABS('Signal Verification0'!AG1782)&gt;0,ABS('Signal Verification1'!AG1782)&gt;0),IF('Signal Verification0'!AG1782&gt;'Signal Verification1'!AG1782,IF(ABS('Signal Verification0'!AG1781)-ABS('Signal Verification1'!AG1782)&gt;Constants!$B$14,IF(AND(ABS(MAX('Signal Verification0'!AG1582:AG1782)-'Signal Verification0'!AG1782)&lt;Constants!$B$15,ABS(MIN('Signal Verification0'!AG1582:AG1782)-'Signal Verification0'!AG1782)&lt;Constants!$B$15),2,IF(D1782&gt;0,1,0)),IF(D1782&gt;0,1,0)),IF(ABS('Signal Verification1'!AG1781)-ABS('Signal Verification0'!AG1782)&gt;Constants!$B$14,IF(AND(ABS(MAX('Signal Verification1'!AG1582:AG1782)-'Signal Verification1'!AG1782)&lt;Constants!$B$15,ABS(MIN('Signal Verification1'!AG1582:AG1782)-'Signal Verification1'!AG1782)&lt;Constants!$B$15),2,IF(D1782&gt;0,1,0)),IF(D1782&gt;0,1,0))),IF(D1782&gt;0,1,0))</f>
        <v>0</v>
      </c>
      <c r="D1782">
        <f>IF(C1781=2,ROUND(5*1000/Constants!$B$11,0),IF(D1781&gt;0,D1781-1,0))</f>
        <v>0</v>
      </c>
      <c r="E1782">
        <f>IF(COUNTIF($D$3:D1782,2)&gt;(Constants!$B$16*(1000/150)),2,0)</f>
        <v>0</v>
      </c>
      <c r="F1782">
        <f t="shared" si="27"/>
        <v>0</v>
      </c>
      <c r="G1782">
        <f>IF(ABS('Signal Verification0'!AT1782-'Signal Verification1'!AT1782)&gt;Constants!$B$17,2,IF(H1782&gt;0,1,0))</f>
        <v>0</v>
      </c>
      <c r="H1782">
        <f>IF(G1781=2,ROUND(Constants!$B$18*(1000/150),0),IF(H1781&gt;0,H1781-1,0))</f>
        <v>0</v>
      </c>
    </row>
    <row r="1783" spans="1:8">
      <c r="A1783">
        <v>1780</v>
      </c>
      <c r="B1783">
        <f>IF(SIGN('Signal Verification0'!AQ1783)=SIGN('Signal Verification1'!AQ1783),IF(COUNTIF(B1776:B1782,2)&gt;0,1,0),2)</f>
        <v>0</v>
      </c>
      <c r="C1783">
        <f>IF(AND(ABS('Signal Verification0'!AG1783)&gt;0,ABS('Signal Verification1'!AG1783)&gt;0),IF('Signal Verification0'!AG1783&gt;'Signal Verification1'!AG1783,IF(ABS('Signal Verification0'!AG1782)-ABS('Signal Verification1'!AG1783)&gt;Constants!$B$14,IF(AND(ABS(MAX('Signal Verification0'!AG1583:AG1783)-'Signal Verification0'!AG1783)&lt;Constants!$B$15,ABS(MIN('Signal Verification0'!AG1583:AG1783)-'Signal Verification0'!AG1783)&lt;Constants!$B$15),2,IF(D1783&gt;0,1,0)),IF(D1783&gt;0,1,0)),IF(ABS('Signal Verification1'!AG1782)-ABS('Signal Verification0'!AG1783)&gt;Constants!$B$14,IF(AND(ABS(MAX('Signal Verification1'!AG1583:AG1783)-'Signal Verification1'!AG1783)&lt;Constants!$B$15,ABS(MIN('Signal Verification1'!AG1583:AG1783)-'Signal Verification1'!AG1783)&lt;Constants!$B$15),2,IF(D1783&gt;0,1,0)),IF(D1783&gt;0,1,0))),IF(D1783&gt;0,1,0))</f>
        <v>0</v>
      </c>
      <c r="D1783">
        <f>IF(C1782=2,ROUND(5*1000/Constants!$B$11,0),IF(D1782&gt;0,D1782-1,0))</f>
        <v>0</v>
      </c>
      <c r="E1783">
        <f>IF(COUNTIF($D$3:D1783,2)&gt;(Constants!$B$16*(1000/150)),2,0)</f>
        <v>0</v>
      </c>
      <c r="F1783">
        <f t="shared" si="27"/>
        <v>0</v>
      </c>
      <c r="G1783">
        <f>IF(ABS('Signal Verification0'!AT1783-'Signal Verification1'!AT1783)&gt;Constants!$B$17,2,IF(H1783&gt;0,1,0))</f>
        <v>0</v>
      </c>
      <c r="H1783">
        <f>IF(G1782=2,ROUND(Constants!$B$18*(1000/150),0),IF(H1782&gt;0,H1782-1,0))</f>
        <v>0</v>
      </c>
    </row>
    <row r="1784" spans="1:8">
      <c r="A1784">
        <v>1781</v>
      </c>
      <c r="B1784">
        <f>IF(SIGN('Signal Verification0'!AQ1784)=SIGN('Signal Verification1'!AQ1784),IF(COUNTIF(B1777:B1783,2)&gt;0,1,0),2)</f>
        <v>0</v>
      </c>
      <c r="C1784">
        <f>IF(AND(ABS('Signal Verification0'!AG1784)&gt;0,ABS('Signal Verification1'!AG1784)&gt;0),IF('Signal Verification0'!AG1784&gt;'Signal Verification1'!AG1784,IF(ABS('Signal Verification0'!AG1783)-ABS('Signal Verification1'!AG1784)&gt;Constants!$B$14,IF(AND(ABS(MAX('Signal Verification0'!AG1584:AG1784)-'Signal Verification0'!AG1784)&lt;Constants!$B$15,ABS(MIN('Signal Verification0'!AG1584:AG1784)-'Signal Verification0'!AG1784)&lt;Constants!$B$15),2,IF(D1784&gt;0,1,0)),IF(D1784&gt;0,1,0)),IF(ABS('Signal Verification1'!AG1783)-ABS('Signal Verification0'!AG1784)&gt;Constants!$B$14,IF(AND(ABS(MAX('Signal Verification1'!AG1584:AG1784)-'Signal Verification1'!AG1784)&lt;Constants!$B$15,ABS(MIN('Signal Verification1'!AG1584:AG1784)-'Signal Verification1'!AG1784)&lt;Constants!$B$15),2,IF(D1784&gt;0,1,0)),IF(D1784&gt;0,1,0))),IF(D1784&gt;0,1,0))</f>
        <v>0</v>
      </c>
      <c r="D1784">
        <f>IF(C1783=2,ROUND(5*1000/Constants!$B$11,0),IF(D1783&gt;0,D1783-1,0))</f>
        <v>0</v>
      </c>
      <c r="E1784">
        <f>IF(COUNTIF($D$3:D1784,2)&gt;(Constants!$B$16*(1000/150)),2,0)</f>
        <v>0</v>
      </c>
      <c r="F1784">
        <f t="shared" si="27"/>
        <v>0</v>
      </c>
      <c r="G1784">
        <f>IF(ABS('Signal Verification0'!AT1784-'Signal Verification1'!AT1784)&gt;Constants!$B$17,2,IF(H1784&gt;0,1,0))</f>
        <v>0</v>
      </c>
      <c r="H1784">
        <f>IF(G1783=2,ROUND(Constants!$B$18*(1000/150),0),IF(H1783&gt;0,H1783-1,0))</f>
        <v>0</v>
      </c>
    </row>
    <row r="1785" spans="1:8">
      <c r="A1785">
        <v>1782</v>
      </c>
      <c r="B1785">
        <f>IF(SIGN('Signal Verification0'!AQ1785)=SIGN('Signal Verification1'!AQ1785),IF(COUNTIF(B1778:B1784,2)&gt;0,1,0),2)</f>
        <v>0</v>
      </c>
      <c r="C1785">
        <f>IF(AND(ABS('Signal Verification0'!AG1785)&gt;0,ABS('Signal Verification1'!AG1785)&gt;0),IF('Signal Verification0'!AG1785&gt;'Signal Verification1'!AG1785,IF(ABS('Signal Verification0'!AG1784)-ABS('Signal Verification1'!AG1785)&gt;Constants!$B$14,IF(AND(ABS(MAX('Signal Verification0'!AG1585:AG1785)-'Signal Verification0'!AG1785)&lt;Constants!$B$15,ABS(MIN('Signal Verification0'!AG1585:AG1785)-'Signal Verification0'!AG1785)&lt;Constants!$B$15),2,IF(D1785&gt;0,1,0)),IF(D1785&gt;0,1,0)),IF(ABS('Signal Verification1'!AG1784)-ABS('Signal Verification0'!AG1785)&gt;Constants!$B$14,IF(AND(ABS(MAX('Signal Verification1'!AG1585:AG1785)-'Signal Verification1'!AG1785)&lt;Constants!$B$15,ABS(MIN('Signal Verification1'!AG1585:AG1785)-'Signal Verification1'!AG1785)&lt;Constants!$B$15),2,IF(D1785&gt;0,1,0)),IF(D1785&gt;0,1,0))),IF(D1785&gt;0,1,0))</f>
        <v>0</v>
      </c>
      <c r="D1785">
        <f>IF(C1784=2,ROUND(5*1000/Constants!$B$11,0),IF(D1784&gt;0,D1784-1,0))</f>
        <v>0</v>
      </c>
      <c r="E1785">
        <f>IF(COUNTIF($D$3:D1785,2)&gt;(Constants!$B$16*(1000/150)),2,0)</f>
        <v>0</v>
      </c>
      <c r="F1785">
        <f t="shared" si="27"/>
        <v>0</v>
      </c>
      <c r="G1785">
        <f>IF(ABS('Signal Verification0'!AT1785-'Signal Verification1'!AT1785)&gt;Constants!$B$17,2,IF(H1785&gt;0,1,0))</f>
        <v>0</v>
      </c>
      <c r="H1785">
        <f>IF(G1784=2,ROUND(Constants!$B$18*(1000/150),0),IF(H1784&gt;0,H1784-1,0))</f>
        <v>0</v>
      </c>
    </row>
    <row r="1786" spans="1:8">
      <c r="A1786">
        <v>1783</v>
      </c>
      <c r="B1786">
        <f>IF(SIGN('Signal Verification0'!AQ1786)=SIGN('Signal Verification1'!AQ1786),IF(COUNTIF(B1779:B1785,2)&gt;0,1,0),2)</f>
        <v>0</v>
      </c>
      <c r="C1786">
        <f>IF(AND(ABS('Signal Verification0'!AG1786)&gt;0,ABS('Signal Verification1'!AG1786)&gt;0),IF('Signal Verification0'!AG1786&gt;'Signal Verification1'!AG1786,IF(ABS('Signal Verification0'!AG1785)-ABS('Signal Verification1'!AG1786)&gt;Constants!$B$14,IF(AND(ABS(MAX('Signal Verification0'!AG1586:AG1786)-'Signal Verification0'!AG1786)&lt;Constants!$B$15,ABS(MIN('Signal Verification0'!AG1586:AG1786)-'Signal Verification0'!AG1786)&lt;Constants!$B$15),2,IF(D1786&gt;0,1,0)),IF(D1786&gt;0,1,0)),IF(ABS('Signal Verification1'!AG1785)-ABS('Signal Verification0'!AG1786)&gt;Constants!$B$14,IF(AND(ABS(MAX('Signal Verification1'!AG1586:AG1786)-'Signal Verification1'!AG1786)&lt;Constants!$B$15,ABS(MIN('Signal Verification1'!AG1586:AG1786)-'Signal Verification1'!AG1786)&lt;Constants!$B$15),2,IF(D1786&gt;0,1,0)),IF(D1786&gt;0,1,0))),IF(D1786&gt;0,1,0))</f>
        <v>0</v>
      </c>
      <c r="D1786">
        <f>IF(C1785=2,ROUND(5*1000/Constants!$B$11,0),IF(D1785&gt;0,D1785-1,0))</f>
        <v>0</v>
      </c>
      <c r="E1786">
        <f>IF(COUNTIF($D$3:D1786,2)&gt;(Constants!$B$16*(1000/150)),2,0)</f>
        <v>0</v>
      </c>
      <c r="F1786">
        <f t="shared" si="27"/>
        <v>0</v>
      </c>
      <c r="G1786">
        <f>IF(ABS('Signal Verification0'!AT1786-'Signal Verification1'!AT1786)&gt;Constants!$B$17,2,IF(H1786&gt;0,1,0))</f>
        <v>0</v>
      </c>
      <c r="H1786">
        <f>IF(G1785=2,ROUND(Constants!$B$18*(1000/150),0),IF(H1785&gt;0,H1785-1,0))</f>
        <v>0</v>
      </c>
    </row>
    <row r="1787" spans="1:8">
      <c r="A1787">
        <v>1784</v>
      </c>
      <c r="B1787">
        <f>IF(SIGN('Signal Verification0'!AQ1787)=SIGN('Signal Verification1'!AQ1787),IF(COUNTIF(B1780:B1786,2)&gt;0,1,0),2)</f>
        <v>0</v>
      </c>
      <c r="C1787">
        <f>IF(AND(ABS('Signal Verification0'!AG1787)&gt;0,ABS('Signal Verification1'!AG1787)&gt;0),IF('Signal Verification0'!AG1787&gt;'Signal Verification1'!AG1787,IF(ABS('Signal Verification0'!AG1786)-ABS('Signal Verification1'!AG1787)&gt;Constants!$B$14,IF(AND(ABS(MAX('Signal Verification0'!AG1587:AG1787)-'Signal Verification0'!AG1787)&lt;Constants!$B$15,ABS(MIN('Signal Verification0'!AG1587:AG1787)-'Signal Verification0'!AG1787)&lt;Constants!$B$15),2,IF(D1787&gt;0,1,0)),IF(D1787&gt;0,1,0)),IF(ABS('Signal Verification1'!AG1786)-ABS('Signal Verification0'!AG1787)&gt;Constants!$B$14,IF(AND(ABS(MAX('Signal Verification1'!AG1587:AG1787)-'Signal Verification1'!AG1787)&lt;Constants!$B$15,ABS(MIN('Signal Verification1'!AG1587:AG1787)-'Signal Verification1'!AG1787)&lt;Constants!$B$15),2,IF(D1787&gt;0,1,0)),IF(D1787&gt;0,1,0))),IF(D1787&gt;0,1,0))</f>
        <v>0</v>
      </c>
      <c r="D1787">
        <f>IF(C1786=2,ROUND(5*1000/Constants!$B$11,0),IF(D1786&gt;0,D1786-1,0))</f>
        <v>0</v>
      </c>
      <c r="E1787">
        <f>IF(COUNTIF($D$3:D1787,2)&gt;(Constants!$B$16*(1000/150)),2,0)</f>
        <v>0</v>
      </c>
      <c r="F1787">
        <f t="shared" si="27"/>
        <v>0</v>
      </c>
      <c r="G1787">
        <f>IF(ABS('Signal Verification0'!AT1787-'Signal Verification1'!AT1787)&gt;Constants!$B$17,2,IF(H1787&gt;0,1,0))</f>
        <v>0</v>
      </c>
      <c r="H1787">
        <f>IF(G1786=2,ROUND(Constants!$B$18*(1000/150),0),IF(H1786&gt;0,H1786-1,0))</f>
        <v>0</v>
      </c>
    </row>
    <row r="1788" spans="1:8">
      <c r="A1788">
        <v>1785</v>
      </c>
      <c r="B1788">
        <f>IF(SIGN('Signal Verification0'!AQ1788)=SIGN('Signal Verification1'!AQ1788),IF(COUNTIF(B1781:B1787,2)&gt;0,1,0),2)</f>
        <v>0</v>
      </c>
      <c r="C1788">
        <f>IF(AND(ABS('Signal Verification0'!AG1788)&gt;0,ABS('Signal Verification1'!AG1788)&gt;0),IF('Signal Verification0'!AG1788&gt;'Signal Verification1'!AG1788,IF(ABS('Signal Verification0'!AG1787)-ABS('Signal Verification1'!AG1788)&gt;Constants!$B$14,IF(AND(ABS(MAX('Signal Verification0'!AG1588:AG1788)-'Signal Verification0'!AG1788)&lt;Constants!$B$15,ABS(MIN('Signal Verification0'!AG1588:AG1788)-'Signal Verification0'!AG1788)&lt;Constants!$B$15),2,IF(D1788&gt;0,1,0)),IF(D1788&gt;0,1,0)),IF(ABS('Signal Verification1'!AG1787)-ABS('Signal Verification0'!AG1788)&gt;Constants!$B$14,IF(AND(ABS(MAX('Signal Verification1'!AG1588:AG1788)-'Signal Verification1'!AG1788)&lt;Constants!$B$15,ABS(MIN('Signal Verification1'!AG1588:AG1788)-'Signal Verification1'!AG1788)&lt;Constants!$B$15),2,IF(D1788&gt;0,1,0)),IF(D1788&gt;0,1,0))),IF(D1788&gt;0,1,0))</f>
        <v>0</v>
      </c>
      <c r="D1788">
        <f>IF(C1787=2,ROUND(5*1000/Constants!$B$11,0),IF(D1787&gt;0,D1787-1,0))</f>
        <v>0</v>
      </c>
      <c r="E1788">
        <f>IF(COUNTIF($D$3:D1788,2)&gt;(Constants!$B$16*(1000/150)),2,0)</f>
        <v>0</v>
      </c>
      <c r="F1788">
        <f t="shared" si="27"/>
        <v>0</v>
      </c>
      <c r="G1788">
        <f>IF(ABS('Signal Verification0'!AT1788-'Signal Verification1'!AT1788)&gt;Constants!$B$17,2,IF(H1788&gt;0,1,0))</f>
        <v>0</v>
      </c>
      <c r="H1788">
        <f>IF(G1787=2,ROUND(Constants!$B$18*(1000/150),0),IF(H1787&gt;0,H1787-1,0))</f>
        <v>0</v>
      </c>
    </row>
    <row r="1789" spans="1:8">
      <c r="A1789">
        <v>1786</v>
      </c>
      <c r="B1789">
        <f>IF(SIGN('Signal Verification0'!AQ1789)=SIGN('Signal Verification1'!AQ1789),IF(COUNTIF(B1782:B1788,2)&gt;0,1,0),2)</f>
        <v>0</v>
      </c>
      <c r="C1789">
        <f>IF(AND(ABS('Signal Verification0'!AG1789)&gt;0,ABS('Signal Verification1'!AG1789)&gt;0),IF('Signal Verification0'!AG1789&gt;'Signal Verification1'!AG1789,IF(ABS('Signal Verification0'!AG1788)-ABS('Signal Verification1'!AG1789)&gt;Constants!$B$14,IF(AND(ABS(MAX('Signal Verification0'!AG1589:AG1789)-'Signal Verification0'!AG1789)&lt;Constants!$B$15,ABS(MIN('Signal Verification0'!AG1589:AG1789)-'Signal Verification0'!AG1789)&lt;Constants!$B$15),2,IF(D1789&gt;0,1,0)),IF(D1789&gt;0,1,0)),IF(ABS('Signal Verification1'!AG1788)-ABS('Signal Verification0'!AG1789)&gt;Constants!$B$14,IF(AND(ABS(MAX('Signal Verification1'!AG1589:AG1789)-'Signal Verification1'!AG1789)&lt;Constants!$B$15,ABS(MIN('Signal Verification1'!AG1589:AG1789)-'Signal Verification1'!AG1789)&lt;Constants!$B$15),2,IF(D1789&gt;0,1,0)),IF(D1789&gt;0,1,0))),IF(D1789&gt;0,1,0))</f>
        <v>0</v>
      </c>
      <c r="D1789">
        <f>IF(C1788=2,ROUND(5*1000/Constants!$B$11,0),IF(D1788&gt;0,D1788-1,0))</f>
        <v>0</v>
      </c>
      <c r="E1789">
        <f>IF(COUNTIF($D$3:D1789,2)&gt;(Constants!$B$16*(1000/150)),2,0)</f>
        <v>0</v>
      </c>
      <c r="F1789">
        <f t="shared" si="27"/>
        <v>0</v>
      </c>
      <c r="G1789">
        <f>IF(ABS('Signal Verification0'!AT1789-'Signal Verification1'!AT1789)&gt;Constants!$B$17,2,IF(H1789&gt;0,1,0))</f>
        <v>0</v>
      </c>
      <c r="H1789">
        <f>IF(G1788=2,ROUND(Constants!$B$18*(1000/150),0),IF(H1788&gt;0,H1788-1,0))</f>
        <v>0</v>
      </c>
    </row>
    <row r="1790" spans="1:8">
      <c r="A1790">
        <v>1787</v>
      </c>
      <c r="B1790">
        <f>IF(SIGN('Signal Verification0'!AQ1790)=SIGN('Signal Verification1'!AQ1790),IF(COUNTIF(B1783:B1789,2)&gt;0,1,0),2)</f>
        <v>0</v>
      </c>
      <c r="C1790">
        <f>IF(AND(ABS('Signal Verification0'!AG1790)&gt;0,ABS('Signal Verification1'!AG1790)&gt;0),IF('Signal Verification0'!AG1790&gt;'Signal Verification1'!AG1790,IF(ABS('Signal Verification0'!AG1789)-ABS('Signal Verification1'!AG1790)&gt;Constants!$B$14,IF(AND(ABS(MAX('Signal Verification0'!AG1590:AG1790)-'Signal Verification0'!AG1790)&lt;Constants!$B$15,ABS(MIN('Signal Verification0'!AG1590:AG1790)-'Signal Verification0'!AG1790)&lt;Constants!$B$15),2,IF(D1790&gt;0,1,0)),IF(D1790&gt;0,1,0)),IF(ABS('Signal Verification1'!AG1789)-ABS('Signal Verification0'!AG1790)&gt;Constants!$B$14,IF(AND(ABS(MAX('Signal Verification1'!AG1590:AG1790)-'Signal Verification1'!AG1790)&lt;Constants!$B$15,ABS(MIN('Signal Verification1'!AG1590:AG1790)-'Signal Verification1'!AG1790)&lt;Constants!$B$15),2,IF(D1790&gt;0,1,0)),IF(D1790&gt;0,1,0))),IF(D1790&gt;0,1,0))</f>
        <v>0</v>
      </c>
      <c r="D1790">
        <f>IF(C1789=2,ROUND(5*1000/Constants!$B$11,0),IF(D1789&gt;0,D1789-1,0))</f>
        <v>0</v>
      </c>
      <c r="E1790">
        <f>IF(COUNTIF($D$3:D1790,2)&gt;(Constants!$B$16*(1000/150)),2,0)</f>
        <v>0</v>
      </c>
      <c r="F1790">
        <f t="shared" si="27"/>
        <v>0</v>
      </c>
      <c r="G1790">
        <f>IF(ABS('Signal Verification0'!AT1790-'Signal Verification1'!AT1790)&gt;Constants!$B$17,2,IF(H1790&gt;0,1,0))</f>
        <v>0</v>
      </c>
      <c r="H1790">
        <f>IF(G1789=2,ROUND(Constants!$B$18*(1000/150),0),IF(H1789&gt;0,H1789-1,0))</f>
        <v>0</v>
      </c>
    </row>
    <row r="1791" spans="1:8">
      <c r="A1791">
        <v>1788</v>
      </c>
      <c r="B1791">
        <f>IF(SIGN('Signal Verification0'!AQ1791)=SIGN('Signal Verification1'!AQ1791),IF(COUNTIF(B1784:B1790,2)&gt;0,1,0),2)</f>
        <v>0</v>
      </c>
      <c r="C1791">
        <f>IF(AND(ABS('Signal Verification0'!AG1791)&gt;0,ABS('Signal Verification1'!AG1791)&gt;0),IF('Signal Verification0'!AG1791&gt;'Signal Verification1'!AG1791,IF(ABS('Signal Verification0'!AG1790)-ABS('Signal Verification1'!AG1791)&gt;Constants!$B$14,IF(AND(ABS(MAX('Signal Verification0'!AG1591:AG1791)-'Signal Verification0'!AG1791)&lt;Constants!$B$15,ABS(MIN('Signal Verification0'!AG1591:AG1791)-'Signal Verification0'!AG1791)&lt;Constants!$B$15),2,IF(D1791&gt;0,1,0)),IF(D1791&gt;0,1,0)),IF(ABS('Signal Verification1'!AG1790)-ABS('Signal Verification0'!AG1791)&gt;Constants!$B$14,IF(AND(ABS(MAX('Signal Verification1'!AG1591:AG1791)-'Signal Verification1'!AG1791)&lt;Constants!$B$15,ABS(MIN('Signal Verification1'!AG1591:AG1791)-'Signal Verification1'!AG1791)&lt;Constants!$B$15),2,IF(D1791&gt;0,1,0)),IF(D1791&gt;0,1,0))),IF(D1791&gt;0,1,0))</f>
        <v>0</v>
      </c>
      <c r="D1791">
        <f>IF(C1790=2,ROUND(5*1000/Constants!$B$11,0),IF(D1790&gt;0,D1790-1,0))</f>
        <v>0</v>
      </c>
      <c r="E1791">
        <f>IF(COUNTIF($D$3:D1791,2)&gt;(Constants!$B$16*(1000/150)),2,0)</f>
        <v>0</v>
      </c>
      <c r="F1791">
        <f t="shared" si="27"/>
        <v>0</v>
      </c>
      <c r="G1791">
        <f>IF(ABS('Signal Verification0'!AT1791-'Signal Verification1'!AT1791)&gt;Constants!$B$17,2,IF(H1791&gt;0,1,0))</f>
        <v>0</v>
      </c>
      <c r="H1791">
        <f>IF(G1790=2,ROUND(Constants!$B$18*(1000/150),0),IF(H1790&gt;0,H1790-1,0))</f>
        <v>0</v>
      </c>
    </row>
    <row r="1792" spans="1:8">
      <c r="A1792">
        <v>1789</v>
      </c>
      <c r="B1792">
        <f>IF(SIGN('Signal Verification0'!AQ1792)=SIGN('Signal Verification1'!AQ1792),IF(COUNTIF(B1785:B1791,2)&gt;0,1,0),2)</f>
        <v>0</v>
      </c>
      <c r="C1792">
        <f>IF(AND(ABS('Signal Verification0'!AG1792)&gt;0,ABS('Signal Verification1'!AG1792)&gt;0),IF('Signal Verification0'!AG1792&gt;'Signal Verification1'!AG1792,IF(ABS('Signal Verification0'!AG1791)-ABS('Signal Verification1'!AG1792)&gt;Constants!$B$14,IF(AND(ABS(MAX('Signal Verification0'!AG1592:AG1792)-'Signal Verification0'!AG1792)&lt;Constants!$B$15,ABS(MIN('Signal Verification0'!AG1592:AG1792)-'Signal Verification0'!AG1792)&lt;Constants!$B$15),2,IF(D1792&gt;0,1,0)),IF(D1792&gt;0,1,0)),IF(ABS('Signal Verification1'!AG1791)-ABS('Signal Verification0'!AG1792)&gt;Constants!$B$14,IF(AND(ABS(MAX('Signal Verification1'!AG1592:AG1792)-'Signal Verification1'!AG1792)&lt;Constants!$B$15,ABS(MIN('Signal Verification1'!AG1592:AG1792)-'Signal Verification1'!AG1792)&lt;Constants!$B$15),2,IF(D1792&gt;0,1,0)),IF(D1792&gt;0,1,0))),IF(D1792&gt;0,1,0))</f>
        <v>0</v>
      </c>
      <c r="D1792">
        <f>IF(C1791=2,ROUND(5*1000/Constants!$B$11,0),IF(D1791&gt;0,D1791-1,0))</f>
        <v>0</v>
      </c>
      <c r="E1792">
        <f>IF(COUNTIF($D$3:D1792,2)&gt;(Constants!$B$16*(1000/150)),2,0)</f>
        <v>0</v>
      </c>
      <c r="F1792">
        <f t="shared" si="27"/>
        <v>0</v>
      </c>
      <c r="G1792">
        <f>IF(ABS('Signal Verification0'!AT1792-'Signal Verification1'!AT1792)&gt;Constants!$B$17,2,IF(H1792&gt;0,1,0))</f>
        <v>0</v>
      </c>
      <c r="H1792">
        <f>IF(G1791=2,ROUND(Constants!$B$18*(1000/150),0),IF(H1791&gt;0,H1791-1,0))</f>
        <v>0</v>
      </c>
    </row>
    <row r="1793" spans="1:8">
      <c r="A1793">
        <v>1790</v>
      </c>
      <c r="B1793">
        <f>IF(SIGN('Signal Verification0'!AQ1793)=SIGN('Signal Verification1'!AQ1793),IF(COUNTIF(B1786:B1792,2)&gt;0,1,0),2)</f>
        <v>0</v>
      </c>
      <c r="C1793">
        <f>IF(AND(ABS('Signal Verification0'!AG1793)&gt;0,ABS('Signal Verification1'!AG1793)&gt;0),IF('Signal Verification0'!AG1793&gt;'Signal Verification1'!AG1793,IF(ABS('Signal Verification0'!AG1792)-ABS('Signal Verification1'!AG1793)&gt;Constants!$B$14,IF(AND(ABS(MAX('Signal Verification0'!AG1593:AG1793)-'Signal Verification0'!AG1793)&lt;Constants!$B$15,ABS(MIN('Signal Verification0'!AG1593:AG1793)-'Signal Verification0'!AG1793)&lt;Constants!$B$15),2,IF(D1793&gt;0,1,0)),IF(D1793&gt;0,1,0)),IF(ABS('Signal Verification1'!AG1792)-ABS('Signal Verification0'!AG1793)&gt;Constants!$B$14,IF(AND(ABS(MAX('Signal Verification1'!AG1593:AG1793)-'Signal Verification1'!AG1793)&lt;Constants!$B$15,ABS(MIN('Signal Verification1'!AG1593:AG1793)-'Signal Verification1'!AG1793)&lt;Constants!$B$15),2,IF(D1793&gt;0,1,0)),IF(D1793&gt;0,1,0))),IF(D1793&gt;0,1,0))</f>
        <v>0</v>
      </c>
      <c r="D1793">
        <f>IF(C1792=2,ROUND(5*1000/Constants!$B$11,0),IF(D1792&gt;0,D1792-1,0))</f>
        <v>0</v>
      </c>
      <c r="E1793">
        <f>IF(COUNTIF($D$3:D1793,2)&gt;(Constants!$B$16*(1000/150)),2,0)</f>
        <v>0</v>
      </c>
      <c r="F1793">
        <f t="shared" si="27"/>
        <v>0</v>
      </c>
      <c r="G1793">
        <f>IF(ABS('Signal Verification0'!AT1793-'Signal Verification1'!AT1793)&gt;Constants!$B$17,2,IF(H1793&gt;0,1,0))</f>
        <v>0</v>
      </c>
      <c r="H1793">
        <f>IF(G1792=2,ROUND(Constants!$B$18*(1000/150),0),IF(H1792&gt;0,H1792-1,0))</f>
        <v>0</v>
      </c>
    </row>
    <row r="1794" spans="1:8">
      <c r="A1794">
        <v>1791</v>
      </c>
      <c r="B1794">
        <f>IF(SIGN('Signal Verification0'!AQ1794)=SIGN('Signal Verification1'!AQ1794),IF(COUNTIF(B1787:B1793,2)&gt;0,1,0),2)</f>
        <v>0</v>
      </c>
      <c r="C1794">
        <f>IF(AND(ABS('Signal Verification0'!AG1794)&gt;0,ABS('Signal Verification1'!AG1794)&gt;0),IF('Signal Verification0'!AG1794&gt;'Signal Verification1'!AG1794,IF(ABS('Signal Verification0'!AG1793)-ABS('Signal Verification1'!AG1794)&gt;Constants!$B$14,IF(AND(ABS(MAX('Signal Verification0'!AG1594:AG1794)-'Signal Verification0'!AG1794)&lt;Constants!$B$15,ABS(MIN('Signal Verification0'!AG1594:AG1794)-'Signal Verification0'!AG1794)&lt;Constants!$B$15),2,IF(D1794&gt;0,1,0)),IF(D1794&gt;0,1,0)),IF(ABS('Signal Verification1'!AG1793)-ABS('Signal Verification0'!AG1794)&gt;Constants!$B$14,IF(AND(ABS(MAX('Signal Verification1'!AG1594:AG1794)-'Signal Verification1'!AG1794)&lt;Constants!$B$15,ABS(MIN('Signal Verification1'!AG1594:AG1794)-'Signal Verification1'!AG1794)&lt;Constants!$B$15),2,IF(D1794&gt;0,1,0)),IF(D1794&gt;0,1,0))),IF(D1794&gt;0,1,0))</f>
        <v>0</v>
      </c>
      <c r="D1794">
        <f>IF(C1793=2,ROUND(5*1000/Constants!$B$11,0),IF(D1793&gt;0,D1793-1,0))</f>
        <v>0</v>
      </c>
      <c r="E1794">
        <f>IF(COUNTIF($D$3:D1794,2)&gt;(Constants!$B$16*(1000/150)),2,0)</f>
        <v>0</v>
      </c>
      <c r="F1794">
        <f t="shared" si="27"/>
        <v>0</v>
      </c>
      <c r="G1794">
        <f>IF(ABS('Signal Verification0'!AT1794-'Signal Verification1'!AT1794)&gt;Constants!$B$17,2,IF(H1794&gt;0,1,0))</f>
        <v>0</v>
      </c>
      <c r="H1794">
        <f>IF(G1793=2,ROUND(Constants!$B$18*(1000/150),0),IF(H1793&gt;0,H1793-1,0))</f>
        <v>0</v>
      </c>
    </row>
    <row r="1795" spans="1:8">
      <c r="A1795">
        <v>1792</v>
      </c>
      <c r="B1795">
        <f>IF(SIGN('Signal Verification0'!AQ1795)=SIGN('Signal Verification1'!AQ1795),IF(COUNTIF(B1788:B1794,2)&gt;0,1,0),2)</f>
        <v>0</v>
      </c>
      <c r="C1795">
        <f>IF(AND(ABS('Signal Verification0'!AG1795)&gt;0,ABS('Signal Verification1'!AG1795)&gt;0),IF('Signal Verification0'!AG1795&gt;'Signal Verification1'!AG1795,IF(ABS('Signal Verification0'!AG1794)-ABS('Signal Verification1'!AG1795)&gt;Constants!$B$14,IF(AND(ABS(MAX('Signal Verification0'!AG1595:AG1795)-'Signal Verification0'!AG1795)&lt;Constants!$B$15,ABS(MIN('Signal Verification0'!AG1595:AG1795)-'Signal Verification0'!AG1795)&lt;Constants!$B$15),2,IF(D1795&gt;0,1,0)),IF(D1795&gt;0,1,0)),IF(ABS('Signal Verification1'!AG1794)-ABS('Signal Verification0'!AG1795)&gt;Constants!$B$14,IF(AND(ABS(MAX('Signal Verification1'!AG1595:AG1795)-'Signal Verification1'!AG1795)&lt;Constants!$B$15,ABS(MIN('Signal Verification1'!AG1595:AG1795)-'Signal Verification1'!AG1795)&lt;Constants!$B$15),2,IF(D1795&gt;0,1,0)),IF(D1795&gt;0,1,0))),IF(D1795&gt;0,1,0))</f>
        <v>0</v>
      </c>
      <c r="D1795">
        <f>IF(C1794=2,ROUND(5*1000/Constants!$B$11,0),IF(D1794&gt;0,D1794-1,0))</f>
        <v>0</v>
      </c>
      <c r="E1795">
        <f>IF(COUNTIF($D$3:D1795,2)&gt;(Constants!$B$16*(1000/150)),2,0)</f>
        <v>0</v>
      </c>
      <c r="F1795">
        <f t="shared" si="27"/>
        <v>0</v>
      </c>
      <c r="G1795">
        <f>IF(ABS('Signal Verification0'!AT1795-'Signal Verification1'!AT1795)&gt;Constants!$B$17,2,IF(H1795&gt;0,1,0))</f>
        <v>0</v>
      </c>
      <c r="H1795">
        <f>IF(G1794=2,ROUND(Constants!$B$18*(1000/150),0),IF(H1794&gt;0,H1794-1,0))</f>
        <v>0</v>
      </c>
    </row>
    <row r="1796" spans="1:8">
      <c r="A1796">
        <v>1793</v>
      </c>
      <c r="B1796">
        <f>IF(SIGN('Signal Verification0'!AQ1796)=SIGN('Signal Verification1'!AQ1796),IF(COUNTIF(B1789:B1795,2)&gt;0,1,0),2)</f>
        <v>0</v>
      </c>
      <c r="C1796">
        <f>IF(AND(ABS('Signal Verification0'!AG1796)&gt;0,ABS('Signal Verification1'!AG1796)&gt;0),IF('Signal Verification0'!AG1796&gt;'Signal Verification1'!AG1796,IF(ABS('Signal Verification0'!AG1795)-ABS('Signal Verification1'!AG1796)&gt;Constants!$B$14,IF(AND(ABS(MAX('Signal Verification0'!AG1596:AG1796)-'Signal Verification0'!AG1796)&lt;Constants!$B$15,ABS(MIN('Signal Verification0'!AG1596:AG1796)-'Signal Verification0'!AG1796)&lt;Constants!$B$15),2,IF(D1796&gt;0,1,0)),IF(D1796&gt;0,1,0)),IF(ABS('Signal Verification1'!AG1795)-ABS('Signal Verification0'!AG1796)&gt;Constants!$B$14,IF(AND(ABS(MAX('Signal Verification1'!AG1596:AG1796)-'Signal Verification1'!AG1796)&lt;Constants!$B$15,ABS(MIN('Signal Verification1'!AG1596:AG1796)-'Signal Verification1'!AG1796)&lt;Constants!$B$15),2,IF(D1796&gt;0,1,0)),IF(D1796&gt;0,1,0))),IF(D1796&gt;0,1,0))</f>
        <v>0</v>
      </c>
      <c r="D1796">
        <f>IF(C1795=2,ROUND(5*1000/Constants!$B$11,0),IF(D1795&gt;0,D1795-1,0))</f>
        <v>0</v>
      </c>
      <c r="E1796">
        <f>IF(COUNTIF($D$3:D1796,2)&gt;(Constants!$B$16*(1000/150)),2,0)</f>
        <v>0</v>
      </c>
      <c r="F1796">
        <f t="shared" si="27"/>
        <v>0</v>
      </c>
      <c r="G1796">
        <f>IF(ABS('Signal Verification0'!AT1796-'Signal Verification1'!AT1796)&gt;Constants!$B$17,2,IF(H1796&gt;0,1,0))</f>
        <v>0</v>
      </c>
      <c r="H1796">
        <f>IF(G1795=2,ROUND(Constants!$B$18*(1000/150),0),IF(H1795&gt;0,H1795-1,0))</f>
        <v>0</v>
      </c>
    </row>
    <row r="1797" spans="1:8">
      <c r="A1797">
        <v>1794</v>
      </c>
      <c r="B1797">
        <f>IF(SIGN('Signal Verification0'!AQ1797)=SIGN('Signal Verification1'!AQ1797),IF(COUNTIF(B1790:B1796,2)&gt;0,1,0),2)</f>
        <v>0</v>
      </c>
      <c r="C1797">
        <f>IF(AND(ABS('Signal Verification0'!AG1797)&gt;0,ABS('Signal Verification1'!AG1797)&gt;0),IF('Signal Verification0'!AG1797&gt;'Signal Verification1'!AG1797,IF(ABS('Signal Verification0'!AG1796)-ABS('Signal Verification1'!AG1797)&gt;Constants!$B$14,IF(AND(ABS(MAX('Signal Verification0'!AG1597:AG1797)-'Signal Verification0'!AG1797)&lt;Constants!$B$15,ABS(MIN('Signal Verification0'!AG1597:AG1797)-'Signal Verification0'!AG1797)&lt;Constants!$B$15),2,IF(D1797&gt;0,1,0)),IF(D1797&gt;0,1,0)),IF(ABS('Signal Verification1'!AG1796)-ABS('Signal Verification0'!AG1797)&gt;Constants!$B$14,IF(AND(ABS(MAX('Signal Verification1'!AG1597:AG1797)-'Signal Verification1'!AG1797)&lt;Constants!$B$15,ABS(MIN('Signal Verification1'!AG1597:AG1797)-'Signal Verification1'!AG1797)&lt;Constants!$B$15),2,IF(D1797&gt;0,1,0)),IF(D1797&gt;0,1,0))),IF(D1797&gt;0,1,0))</f>
        <v>0</v>
      </c>
      <c r="D1797">
        <f>IF(C1796=2,ROUND(5*1000/Constants!$B$11,0),IF(D1796&gt;0,D1796-1,0))</f>
        <v>0</v>
      </c>
      <c r="E1797">
        <f>IF(COUNTIF($D$3:D1797,2)&gt;(Constants!$B$16*(1000/150)),2,0)</f>
        <v>0</v>
      </c>
      <c r="F1797">
        <f t="shared" ref="F1797:F1860" si="28">IF(OR(F1796=2,E1797=2),2,0)</f>
        <v>0</v>
      </c>
      <c r="G1797">
        <f>IF(ABS('Signal Verification0'!AT1797-'Signal Verification1'!AT1797)&gt;Constants!$B$17,2,IF(H1797&gt;0,1,0))</f>
        <v>0</v>
      </c>
      <c r="H1797">
        <f>IF(G1796=2,ROUND(Constants!$B$18*(1000/150),0),IF(H1796&gt;0,H1796-1,0))</f>
        <v>0</v>
      </c>
    </row>
    <row r="1798" spans="1:8">
      <c r="A1798">
        <v>1795</v>
      </c>
      <c r="B1798">
        <f>IF(SIGN('Signal Verification0'!AQ1798)=SIGN('Signal Verification1'!AQ1798),IF(COUNTIF(B1791:B1797,2)&gt;0,1,0),2)</f>
        <v>0</v>
      </c>
      <c r="C1798">
        <f>IF(AND(ABS('Signal Verification0'!AG1798)&gt;0,ABS('Signal Verification1'!AG1798)&gt;0),IF('Signal Verification0'!AG1798&gt;'Signal Verification1'!AG1798,IF(ABS('Signal Verification0'!AG1797)-ABS('Signal Verification1'!AG1798)&gt;Constants!$B$14,IF(AND(ABS(MAX('Signal Verification0'!AG1598:AG1798)-'Signal Verification0'!AG1798)&lt;Constants!$B$15,ABS(MIN('Signal Verification0'!AG1598:AG1798)-'Signal Verification0'!AG1798)&lt;Constants!$B$15),2,IF(D1798&gt;0,1,0)),IF(D1798&gt;0,1,0)),IF(ABS('Signal Verification1'!AG1797)-ABS('Signal Verification0'!AG1798)&gt;Constants!$B$14,IF(AND(ABS(MAX('Signal Verification1'!AG1598:AG1798)-'Signal Verification1'!AG1798)&lt;Constants!$B$15,ABS(MIN('Signal Verification1'!AG1598:AG1798)-'Signal Verification1'!AG1798)&lt;Constants!$B$15),2,IF(D1798&gt;0,1,0)),IF(D1798&gt;0,1,0))),IF(D1798&gt;0,1,0))</f>
        <v>0</v>
      </c>
      <c r="D1798">
        <f>IF(C1797=2,ROUND(5*1000/Constants!$B$11,0),IF(D1797&gt;0,D1797-1,0))</f>
        <v>0</v>
      </c>
      <c r="E1798">
        <f>IF(COUNTIF($D$3:D1798,2)&gt;(Constants!$B$16*(1000/150)),2,0)</f>
        <v>0</v>
      </c>
      <c r="F1798">
        <f t="shared" si="28"/>
        <v>0</v>
      </c>
      <c r="G1798">
        <f>IF(ABS('Signal Verification0'!AT1798-'Signal Verification1'!AT1798)&gt;Constants!$B$17,2,IF(H1798&gt;0,1,0))</f>
        <v>0</v>
      </c>
      <c r="H1798">
        <f>IF(G1797=2,ROUND(Constants!$B$18*(1000/150),0),IF(H1797&gt;0,H1797-1,0))</f>
        <v>0</v>
      </c>
    </row>
    <row r="1799" spans="1:8">
      <c r="A1799">
        <v>1796</v>
      </c>
      <c r="B1799">
        <f>IF(SIGN('Signal Verification0'!AQ1799)=SIGN('Signal Verification1'!AQ1799),IF(COUNTIF(B1792:B1798,2)&gt;0,1,0),2)</f>
        <v>0</v>
      </c>
      <c r="C1799">
        <f>IF(AND(ABS('Signal Verification0'!AG1799)&gt;0,ABS('Signal Verification1'!AG1799)&gt;0),IF('Signal Verification0'!AG1799&gt;'Signal Verification1'!AG1799,IF(ABS('Signal Verification0'!AG1798)-ABS('Signal Verification1'!AG1799)&gt;Constants!$B$14,IF(AND(ABS(MAX('Signal Verification0'!AG1599:AG1799)-'Signal Verification0'!AG1799)&lt;Constants!$B$15,ABS(MIN('Signal Verification0'!AG1599:AG1799)-'Signal Verification0'!AG1799)&lt;Constants!$B$15),2,IF(D1799&gt;0,1,0)),IF(D1799&gt;0,1,0)),IF(ABS('Signal Verification1'!AG1798)-ABS('Signal Verification0'!AG1799)&gt;Constants!$B$14,IF(AND(ABS(MAX('Signal Verification1'!AG1599:AG1799)-'Signal Verification1'!AG1799)&lt;Constants!$B$15,ABS(MIN('Signal Verification1'!AG1599:AG1799)-'Signal Verification1'!AG1799)&lt;Constants!$B$15),2,IF(D1799&gt;0,1,0)),IF(D1799&gt;0,1,0))),IF(D1799&gt;0,1,0))</f>
        <v>0</v>
      </c>
      <c r="D1799">
        <f>IF(C1798=2,ROUND(5*1000/Constants!$B$11,0),IF(D1798&gt;0,D1798-1,0))</f>
        <v>0</v>
      </c>
      <c r="E1799">
        <f>IF(COUNTIF($D$3:D1799,2)&gt;(Constants!$B$16*(1000/150)),2,0)</f>
        <v>0</v>
      </c>
      <c r="F1799">
        <f t="shared" si="28"/>
        <v>0</v>
      </c>
      <c r="G1799">
        <f>IF(ABS('Signal Verification0'!AT1799-'Signal Verification1'!AT1799)&gt;Constants!$B$17,2,IF(H1799&gt;0,1,0))</f>
        <v>0</v>
      </c>
      <c r="H1799">
        <f>IF(G1798=2,ROUND(Constants!$B$18*(1000/150),0),IF(H1798&gt;0,H1798-1,0))</f>
        <v>0</v>
      </c>
    </row>
    <row r="1800" spans="1:8">
      <c r="A1800">
        <v>1797</v>
      </c>
      <c r="B1800">
        <f>IF(SIGN('Signal Verification0'!AQ1800)=SIGN('Signal Verification1'!AQ1800),IF(COUNTIF(B1793:B1799,2)&gt;0,1,0),2)</f>
        <v>0</v>
      </c>
      <c r="C1800">
        <f>IF(AND(ABS('Signal Verification0'!AG1800)&gt;0,ABS('Signal Verification1'!AG1800)&gt;0),IF('Signal Verification0'!AG1800&gt;'Signal Verification1'!AG1800,IF(ABS('Signal Verification0'!AG1799)-ABS('Signal Verification1'!AG1800)&gt;Constants!$B$14,IF(AND(ABS(MAX('Signal Verification0'!AG1600:AG1800)-'Signal Verification0'!AG1800)&lt;Constants!$B$15,ABS(MIN('Signal Verification0'!AG1600:AG1800)-'Signal Verification0'!AG1800)&lt;Constants!$B$15),2,IF(D1800&gt;0,1,0)),IF(D1800&gt;0,1,0)),IF(ABS('Signal Verification1'!AG1799)-ABS('Signal Verification0'!AG1800)&gt;Constants!$B$14,IF(AND(ABS(MAX('Signal Verification1'!AG1600:AG1800)-'Signal Verification1'!AG1800)&lt;Constants!$B$15,ABS(MIN('Signal Verification1'!AG1600:AG1800)-'Signal Verification1'!AG1800)&lt;Constants!$B$15),2,IF(D1800&gt;0,1,0)),IF(D1800&gt;0,1,0))),IF(D1800&gt;0,1,0))</f>
        <v>0</v>
      </c>
      <c r="D1800">
        <f>IF(C1799=2,ROUND(5*1000/Constants!$B$11,0),IF(D1799&gt;0,D1799-1,0))</f>
        <v>0</v>
      </c>
      <c r="E1800">
        <f>IF(COUNTIF($D$3:D1800,2)&gt;(Constants!$B$16*(1000/150)),2,0)</f>
        <v>0</v>
      </c>
      <c r="F1800">
        <f t="shared" si="28"/>
        <v>0</v>
      </c>
      <c r="G1800">
        <f>IF(ABS('Signal Verification0'!AT1800-'Signal Verification1'!AT1800)&gt;Constants!$B$17,2,IF(H1800&gt;0,1,0))</f>
        <v>0</v>
      </c>
      <c r="H1800">
        <f>IF(G1799=2,ROUND(Constants!$B$18*(1000/150),0),IF(H1799&gt;0,H1799-1,0))</f>
        <v>0</v>
      </c>
    </row>
    <row r="1801" spans="1:8">
      <c r="A1801">
        <v>1798</v>
      </c>
      <c r="B1801">
        <f>IF(SIGN('Signal Verification0'!AQ1801)=SIGN('Signal Verification1'!AQ1801),IF(COUNTIF(B1794:B1800,2)&gt;0,1,0),2)</f>
        <v>0</v>
      </c>
      <c r="C1801">
        <f>IF(AND(ABS('Signal Verification0'!AG1801)&gt;0,ABS('Signal Verification1'!AG1801)&gt;0),IF('Signal Verification0'!AG1801&gt;'Signal Verification1'!AG1801,IF(ABS('Signal Verification0'!AG1800)-ABS('Signal Verification1'!AG1801)&gt;Constants!$B$14,IF(AND(ABS(MAX('Signal Verification0'!AG1601:AG1801)-'Signal Verification0'!AG1801)&lt;Constants!$B$15,ABS(MIN('Signal Verification0'!AG1601:AG1801)-'Signal Verification0'!AG1801)&lt;Constants!$B$15),2,IF(D1801&gt;0,1,0)),IF(D1801&gt;0,1,0)),IF(ABS('Signal Verification1'!AG1800)-ABS('Signal Verification0'!AG1801)&gt;Constants!$B$14,IF(AND(ABS(MAX('Signal Verification1'!AG1601:AG1801)-'Signal Verification1'!AG1801)&lt;Constants!$B$15,ABS(MIN('Signal Verification1'!AG1601:AG1801)-'Signal Verification1'!AG1801)&lt;Constants!$B$15),2,IF(D1801&gt;0,1,0)),IF(D1801&gt;0,1,0))),IF(D1801&gt;0,1,0))</f>
        <v>0</v>
      </c>
      <c r="D1801">
        <f>IF(C1800=2,ROUND(5*1000/Constants!$B$11,0),IF(D1800&gt;0,D1800-1,0))</f>
        <v>0</v>
      </c>
      <c r="E1801">
        <f>IF(COUNTIF($D$3:D1801,2)&gt;(Constants!$B$16*(1000/150)),2,0)</f>
        <v>0</v>
      </c>
      <c r="F1801">
        <f t="shared" si="28"/>
        <v>0</v>
      </c>
      <c r="G1801">
        <f>IF(ABS('Signal Verification0'!AT1801-'Signal Verification1'!AT1801)&gt;Constants!$B$17,2,IF(H1801&gt;0,1,0))</f>
        <v>0</v>
      </c>
      <c r="H1801">
        <f>IF(G1800=2,ROUND(Constants!$B$18*(1000/150),0),IF(H1800&gt;0,H1800-1,0))</f>
        <v>0</v>
      </c>
    </row>
    <row r="1802" spans="1:8">
      <c r="A1802">
        <v>1799</v>
      </c>
      <c r="B1802">
        <f>IF(SIGN('Signal Verification0'!AQ1802)=SIGN('Signal Verification1'!AQ1802),IF(COUNTIF(B1795:B1801,2)&gt;0,1,0),2)</f>
        <v>0</v>
      </c>
      <c r="C1802">
        <f>IF(AND(ABS('Signal Verification0'!AG1802)&gt;0,ABS('Signal Verification1'!AG1802)&gt;0),IF('Signal Verification0'!AG1802&gt;'Signal Verification1'!AG1802,IF(ABS('Signal Verification0'!AG1801)-ABS('Signal Verification1'!AG1802)&gt;Constants!$B$14,IF(AND(ABS(MAX('Signal Verification0'!AG1602:AG1802)-'Signal Verification0'!AG1802)&lt;Constants!$B$15,ABS(MIN('Signal Verification0'!AG1602:AG1802)-'Signal Verification0'!AG1802)&lt;Constants!$B$15),2,IF(D1802&gt;0,1,0)),IF(D1802&gt;0,1,0)),IF(ABS('Signal Verification1'!AG1801)-ABS('Signal Verification0'!AG1802)&gt;Constants!$B$14,IF(AND(ABS(MAX('Signal Verification1'!AG1602:AG1802)-'Signal Verification1'!AG1802)&lt;Constants!$B$15,ABS(MIN('Signal Verification1'!AG1602:AG1802)-'Signal Verification1'!AG1802)&lt;Constants!$B$15),2,IF(D1802&gt;0,1,0)),IF(D1802&gt;0,1,0))),IF(D1802&gt;0,1,0))</f>
        <v>0</v>
      </c>
      <c r="D1802">
        <f>IF(C1801=2,ROUND(5*1000/Constants!$B$11,0),IF(D1801&gt;0,D1801-1,0))</f>
        <v>0</v>
      </c>
      <c r="E1802">
        <f>IF(COUNTIF($D$3:D1802,2)&gt;(Constants!$B$16*(1000/150)),2,0)</f>
        <v>0</v>
      </c>
      <c r="F1802">
        <f t="shared" si="28"/>
        <v>0</v>
      </c>
      <c r="G1802">
        <f>IF(ABS('Signal Verification0'!AT1802-'Signal Verification1'!AT1802)&gt;Constants!$B$17,2,IF(H1802&gt;0,1,0))</f>
        <v>0</v>
      </c>
      <c r="H1802">
        <f>IF(G1801=2,ROUND(Constants!$B$18*(1000/150),0),IF(H1801&gt;0,H1801-1,0))</f>
        <v>0</v>
      </c>
    </row>
    <row r="1803" spans="1:8">
      <c r="A1803">
        <v>1800</v>
      </c>
      <c r="B1803">
        <f>IF(SIGN('Signal Verification0'!AQ1803)=SIGN('Signal Verification1'!AQ1803),IF(COUNTIF(B1796:B1802,2)&gt;0,1,0),2)</f>
        <v>0</v>
      </c>
      <c r="C1803">
        <f>IF(AND(ABS('Signal Verification0'!AG1803)&gt;0,ABS('Signal Verification1'!AG1803)&gt;0),IF('Signal Verification0'!AG1803&gt;'Signal Verification1'!AG1803,IF(ABS('Signal Verification0'!AG1802)-ABS('Signal Verification1'!AG1803)&gt;Constants!$B$14,IF(AND(ABS(MAX('Signal Verification0'!AG1603:AG1803)-'Signal Verification0'!AG1803)&lt;Constants!$B$15,ABS(MIN('Signal Verification0'!AG1603:AG1803)-'Signal Verification0'!AG1803)&lt;Constants!$B$15),2,IF(D1803&gt;0,1,0)),IF(D1803&gt;0,1,0)),IF(ABS('Signal Verification1'!AG1802)-ABS('Signal Verification0'!AG1803)&gt;Constants!$B$14,IF(AND(ABS(MAX('Signal Verification1'!AG1603:AG1803)-'Signal Verification1'!AG1803)&lt;Constants!$B$15,ABS(MIN('Signal Verification1'!AG1603:AG1803)-'Signal Verification1'!AG1803)&lt;Constants!$B$15),2,IF(D1803&gt;0,1,0)),IF(D1803&gt;0,1,0))),IF(D1803&gt;0,1,0))</f>
        <v>0</v>
      </c>
      <c r="D1803">
        <f>IF(C1802=2,ROUND(5*1000/Constants!$B$11,0),IF(D1802&gt;0,D1802-1,0))</f>
        <v>0</v>
      </c>
      <c r="E1803">
        <f>IF(COUNTIF($D$3:D1803,2)&gt;(Constants!$B$16*(1000/150)),2,0)</f>
        <v>0</v>
      </c>
      <c r="F1803">
        <f t="shared" si="28"/>
        <v>0</v>
      </c>
      <c r="G1803">
        <f>IF(ABS('Signal Verification0'!AT1803-'Signal Verification1'!AT1803)&gt;Constants!$B$17,2,IF(H1803&gt;0,1,0))</f>
        <v>0</v>
      </c>
      <c r="H1803">
        <f>IF(G1802=2,ROUND(Constants!$B$18*(1000/150),0),IF(H1802&gt;0,H1802-1,0))</f>
        <v>0</v>
      </c>
    </row>
    <row r="1804" spans="1:8">
      <c r="A1804">
        <v>1801</v>
      </c>
      <c r="B1804">
        <f>IF(SIGN('Signal Verification0'!AQ1804)=SIGN('Signal Verification1'!AQ1804),IF(COUNTIF(B1797:B1803,2)&gt;0,1,0),2)</f>
        <v>0</v>
      </c>
      <c r="C1804">
        <f>IF(AND(ABS('Signal Verification0'!AG1804)&gt;0,ABS('Signal Verification1'!AG1804)&gt;0),IF('Signal Verification0'!AG1804&gt;'Signal Verification1'!AG1804,IF(ABS('Signal Verification0'!AG1803)-ABS('Signal Verification1'!AG1804)&gt;Constants!$B$14,IF(AND(ABS(MAX('Signal Verification0'!AG1604:AG1804)-'Signal Verification0'!AG1804)&lt;Constants!$B$15,ABS(MIN('Signal Verification0'!AG1604:AG1804)-'Signal Verification0'!AG1804)&lt;Constants!$B$15),2,IF(D1804&gt;0,1,0)),IF(D1804&gt;0,1,0)),IF(ABS('Signal Verification1'!AG1803)-ABS('Signal Verification0'!AG1804)&gt;Constants!$B$14,IF(AND(ABS(MAX('Signal Verification1'!AG1604:AG1804)-'Signal Verification1'!AG1804)&lt;Constants!$B$15,ABS(MIN('Signal Verification1'!AG1604:AG1804)-'Signal Verification1'!AG1804)&lt;Constants!$B$15),2,IF(D1804&gt;0,1,0)),IF(D1804&gt;0,1,0))),IF(D1804&gt;0,1,0))</f>
        <v>0</v>
      </c>
      <c r="D1804">
        <f>IF(C1803=2,ROUND(5*1000/Constants!$B$11,0),IF(D1803&gt;0,D1803-1,0))</f>
        <v>0</v>
      </c>
      <c r="E1804">
        <f>IF(COUNTIF($D$3:D1804,2)&gt;(Constants!$B$16*(1000/150)),2,0)</f>
        <v>0</v>
      </c>
      <c r="F1804">
        <f t="shared" si="28"/>
        <v>0</v>
      </c>
      <c r="G1804">
        <f>IF(ABS('Signal Verification0'!AT1804-'Signal Verification1'!AT1804)&gt;Constants!$B$17,2,IF(H1804&gt;0,1,0))</f>
        <v>0</v>
      </c>
      <c r="H1804">
        <f>IF(G1803=2,ROUND(Constants!$B$18*(1000/150),0),IF(H1803&gt;0,H1803-1,0))</f>
        <v>0</v>
      </c>
    </row>
    <row r="1805" spans="1:8">
      <c r="A1805">
        <v>1802</v>
      </c>
      <c r="B1805">
        <f>IF(SIGN('Signal Verification0'!AQ1805)=SIGN('Signal Verification1'!AQ1805),IF(COUNTIF(B1798:B1804,2)&gt;0,1,0),2)</f>
        <v>0</v>
      </c>
      <c r="C1805">
        <f>IF(AND(ABS('Signal Verification0'!AG1805)&gt;0,ABS('Signal Verification1'!AG1805)&gt;0),IF('Signal Verification0'!AG1805&gt;'Signal Verification1'!AG1805,IF(ABS('Signal Verification0'!AG1804)-ABS('Signal Verification1'!AG1805)&gt;Constants!$B$14,IF(AND(ABS(MAX('Signal Verification0'!AG1605:AG1805)-'Signal Verification0'!AG1805)&lt;Constants!$B$15,ABS(MIN('Signal Verification0'!AG1605:AG1805)-'Signal Verification0'!AG1805)&lt;Constants!$B$15),2,IF(D1805&gt;0,1,0)),IF(D1805&gt;0,1,0)),IF(ABS('Signal Verification1'!AG1804)-ABS('Signal Verification0'!AG1805)&gt;Constants!$B$14,IF(AND(ABS(MAX('Signal Verification1'!AG1605:AG1805)-'Signal Verification1'!AG1805)&lt;Constants!$B$15,ABS(MIN('Signal Verification1'!AG1605:AG1805)-'Signal Verification1'!AG1805)&lt;Constants!$B$15),2,IF(D1805&gt;0,1,0)),IF(D1805&gt;0,1,0))),IF(D1805&gt;0,1,0))</f>
        <v>0</v>
      </c>
      <c r="D1805">
        <f>IF(C1804=2,ROUND(5*1000/Constants!$B$11,0),IF(D1804&gt;0,D1804-1,0))</f>
        <v>0</v>
      </c>
      <c r="E1805">
        <f>IF(COUNTIF($D$3:D1805,2)&gt;(Constants!$B$16*(1000/150)),2,0)</f>
        <v>0</v>
      </c>
      <c r="F1805">
        <f t="shared" si="28"/>
        <v>0</v>
      </c>
      <c r="G1805">
        <f>IF(ABS('Signal Verification0'!AT1805-'Signal Verification1'!AT1805)&gt;Constants!$B$17,2,IF(H1805&gt;0,1,0))</f>
        <v>0</v>
      </c>
      <c r="H1805">
        <f>IF(G1804=2,ROUND(Constants!$B$18*(1000/150),0),IF(H1804&gt;0,H1804-1,0))</f>
        <v>0</v>
      </c>
    </row>
    <row r="1806" spans="1:8">
      <c r="A1806">
        <v>1803</v>
      </c>
      <c r="B1806">
        <f>IF(SIGN('Signal Verification0'!AQ1806)=SIGN('Signal Verification1'!AQ1806),IF(COUNTIF(B1799:B1805,2)&gt;0,1,0),2)</f>
        <v>0</v>
      </c>
      <c r="C1806">
        <f>IF(AND(ABS('Signal Verification0'!AG1806)&gt;0,ABS('Signal Verification1'!AG1806)&gt;0),IF('Signal Verification0'!AG1806&gt;'Signal Verification1'!AG1806,IF(ABS('Signal Verification0'!AG1805)-ABS('Signal Verification1'!AG1806)&gt;Constants!$B$14,IF(AND(ABS(MAX('Signal Verification0'!AG1606:AG1806)-'Signal Verification0'!AG1806)&lt;Constants!$B$15,ABS(MIN('Signal Verification0'!AG1606:AG1806)-'Signal Verification0'!AG1806)&lt;Constants!$B$15),2,IF(D1806&gt;0,1,0)),IF(D1806&gt;0,1,0)),IF(ABS('Signal Verification1'!AG1805)-ABS('Signal Verification0'!AG1806)&gt;Constants!$B$14,IF(AND(ABS(MAX('Signal Verification1'!AG1606:AG1806)-'Signal Verification1'!AG1806)&lt;Constants!$B$15,ABS(MIN('Signal Verification1'!AG1606:AG1806)-'Signal Verification1'!AG1806)&lt;Constants!$B$15),2,IF(D1806&gt;0,1,0)),IF(D1806&gt;0,1,0))),IF(D1806&gt;0,1,0))</f>
        <v>0</v>
      </c>
      <c r="D1806">
        <f>IF(C1805=2,ROUND(5*1000/Constants!$B$11,0),IF(D1805&gt;0,D1805-1,0))</f>
        <v>0</v>
      </c>
      <c r="E1806">
        <f>IF(COUNTIF($D$3:D1806,2)&gt;(Constants!$B$16*(1000/150)),2,0)</f>
        <v>0</v>
      </c>
      <c r="F1806">
        <f t="shared" si="28"/>
        <v>0</v>
      </c>
      <c r="G1806">
        <f>IF(ABS('Signal Verification0'!AT1806-'Signal Verification1'!AT1806)&gt;Constants!$B$17,2,IF(H1806&gt;0,1,0))</f>
        <v>0</v>
      </c>
      <c r="H1806">
        <f>IF(G1805=2,ROUND(Constants!$B$18*(1000/150),0),IF(H1805&gt;0,H1805-1,0))</f>
        <v>0</v>
      </c>
    </row>
    <row r="1807" spans="1:8">
      <c r="A1807">
        <v>1804</v>
      </c>
      <c r="B1807">
        <f>IF(SIGN('Signal Verification0'!AQ1807)=SIGN('Signal Verification1'!AQ1807),IF(COUNTIF(B1800:B1806,2)&gt;0,1,0),2)</f>
        <v>0</v>
      </c>
      <c r="C1807">
        <f>IF(AND(ABS('Signal Verification0'!AG1807)&gt;0,ABS('Signal Verification1'!AG1807)&gt;0),IF('Signal Verification0'!AG1807&gt;'Signal Verification1'!AG1807,IF(ABS('Signal Verification0'!AG1806)-ABS('Signal Verification1'!AG1807)&gt;Constants!$B$14,IF(AND(ABS(MAX('Signal Verification0'!AG1607:AG1807)-'Signal Verification0'!AG1807)&lt;Constants!$B$15,ABS(MIN('Signal Verification0'!AG1607:AG1807)-'Signal Verification0'!AG1807)&lt;Constants!$B$15),2,IF(D1807&gt;0,1,0)),IF(D1807&gt;0,1,0)),IF(ABS('Signal Verification1'!AG1806)-ABS('Signal Verification0'!AG1807)&gt;Constants!$B$14,IF(AND(ABS(MAX('Signal Verification1'!AG1607:AG1807)-'Signal Verification1'!AG1807)&lt;Constants!$B$15,ABS(MIN('Signal Verification1'!AG1607:AG1807)-'Signal Verification1'!AG1807)&lt;Constants!$B$15),2,IF(D1807&gt;0,1,0)),IF(D1807&gt;0,1,0))),IF(D1807&gt;0,1,0))</f>
        <v>0</v>
      </c>
      <c r="D1807">
        <f>IF(C1806=2,ROUND(5*1000/Constants!$B$11,0),IF(D1806&gt;0,D1806-1,0))</f>
        <v>0</v>
      </c>
      <c r="E1807">
        <f>IF(COUNTIF($D$3:D1807,2)&gt;(Constants!$B$16*(1000/150)),2,0)</f>
        <v>0</v>
      </c>
      <c r="F1807">
        <f t="shared" si="28"/>
        <v>0</v>
      </c>
      <c r="G1807">
        <f>IF(ABS('Signal Verification0'!AT1807-'Signal Verification1'!AT1807)&gt;Constants!$B$17,2,IF(H1807&gt;0,1,0))</f>
        <v>0</v>
      </c>
      <c r="H1807">
        <f>IF(G1806=2,ROUND(Constants!$B$18*(1000/150),0),IF(H1806&gt;0,H1806-1,0))</f>
        <v>0</v>
      </c>
    </row>
    <row r="1808" spans="1:8">
      <c r="A1808">
        <v>1805</v>
      </c>
      <c r="B1808">
        <f>IF(SIGN('Signal Verification0'!AQ1808)=SIGN('Signal Verification1'!AQ1808),IF(COUNTIF(B1801:B1807,2)&gt;0,1,0),2)</f>
        <v>0</v>
      </c>
      <c r="C1808">
        <f>IF(AND(ABS('Signal Verification0'!AG1808)&gt;0,ABS('Signal Verification1'!AG1808)&gt;0),IF('Signal Verification0'!AG1808&gt;'Signal Verification1'!AG1808,IF(ABS('Signal Verification0'!AG1807)-ABS('Signal Verification1'!AG1808)&gt;Constants!$B$14,IF(AND(ABS(MAX('Signal Verification0'!AG1608:AG1808)-'Signal Verification0'!AG1808)&lt;Constants!$B$15,ABS(MIN('Signal Verification0'!AG1608:AG1808)-'Signal Verification0'!AG1808)&lt;Constants!$B$15),2,IF(D1808&gt;0,1,0)),IF(D1808&gt;0,1,0)),IF(ABS('Signal Verification1'!AG1807)-ABS('Signal Verification0'!AG1808)&gt;Constants!$B$14,IF(AND(ABS(MAX('Signal Verification1'!AG1608:AG1808)-'Signal Verification1'!AG1808)&lt;Constants!$B$15,ABS(MIN('Signal Verification1'!AG1608:AG1808)-'Signal Verification1'!AG1808)&lt;Constants!$B$15),2,IF(D1808&gt;0,1,0)),IF(D1808&gt;0,1,0))),IF(D1808&gt;0,1,0))</f>
        <v>0</v>
      </c>
      <c r="D1808">
        <f>IF(C1807=2,ROUND(5*1000/Constants!$B$11,0),IF(D1807&gt;0,D1807-1,0))</f>
        <v>0</v>
      </c>
      <c r="E1808">
        <f>IF(COUNTIF($D$3:D1808,2)&gt;(Constants!$B$16*(1000/150)),2,0)</f>
        <v>0</v>
      </c>
      <c r="F1808">
        <f t="shared" si="28"/>
        <v>0</v>
      </c>
      <c r="G1808">
        <f>IF(ABS('Signal Verification0'!AT1808-'Signal Verification1'!AT1808)&gt;Constants!$B$17,2,IF(H1808&gt;0,1,0))</f>
        <v>0</v>
      </c>
      <c r="H1808">
        <f>IF(G1807=2,ROUND(Constants!$B$18*(1000/150),0),IF(H1807&gt;0,H1807-1,0))</f>
        <v>0</v>
      </c>
    </row>
    <row r="1809" spans="1:8">
      <c r="A1809">
        <v>1806</v>
      </c>
      <c r="B1809">
        <f>IF(SIGN('Signal Verification0'!AQ1809)=SIGN('Signal Verification1'!AQ1809),IF(COUNTIF(B1802:B1808,2)&gt;0,1,0),2)</f>
        <v>0</v>
      </c>
      <c r="C1809">
        <f>IF(AND(ABS('Signal Verification0'!AG1809)&gt;0,ABS('Signal Verification1'!AG1809)&gt;0),IF('Signal Verification0'!AG1809&gt;'Signal Verification1'!AG1809,IF(ABS('Signal Verification0'!AG1808)-ABS('Signal Verification1'!AG1809)&gt;Constants!$B$14,IF(AND(ABS(MAX('Signal Verification0'!AG1609:AG1809)-'Signal Verification0'!AG1809)&lt;Constants!$B$15,ABS(MIN('Signal Verification0'!AG1609:AG1809)-'Signal Verification0'!AG1809)&lt;Constants!$B$15),2,IF(D1809&gt;0,1,0)),IF(D1809&gt;0,1,0)),IF(ABS('Signal Verification1'!AG1808)-ABS('Signal Verification0'!AG1809)&gt;Constants!$B$14,IF(AND(ABS(MAX('Signal Verification1'!AG1609:AG1809)-'Signal Verification1'!AG1809)&lt;Constants!$B$15,ABS(MIN('Signal Verification1'!AG1609:AG1809)-'Signal Verification1'!AG1809)&lt;Constants!$B$15),2,IF(D1809&gt;0,1,0)),IF(D1809&gt;0,1,0))),IF(D1809&gt;0,1,0))</f>
        <v>0</v>
      </c>
      <c r="D1809">
        <f>IF(C1808=2,ROUND(5*1000/Constants!$B$11,0),IF(D1808&gt;0,D1808-1,0))</f>
        <v>0</v>
      </c>
      <c r="E1809">
        <f>IF(COUNTIF($D$3:D1809,2)&gt;(Constants!$B$16*(1000/150)),2,0)</f>
        <v>0</v>
      </c>
      <c r="F1809">
        <f t="shared" si="28"/>
        <v>0</v>
      </c>
      <c r="G1809">
        <f>IF(ABS('Signal Verification0'!AT1809-'Signal Verification1'!AT1809)&gt;Constants!$B$17,2,IF(H1809&gt;0,1,0))</f>
        <v>0</v>
      </c>
      <c r="H1809">
        <f>IF(G1808=2,ROUND(Constants!$B$18*(1000/150),0),IF(H1808&gt;0,H1808-1,0))</f>
        <v>0</v>
      </c>
    </row>
    <row r="1810" spans="1:8">
      <c r="A1810">
        <v>1807</v>
      </c>
      <c r="B1810">
        <f>IF(SIGN('Signal Verification0'!AQ1810)=SIGN('Signal Verification1'!AQ1810),IF(COUNTIF(B1803:B1809,2)&gt;0,1,0),2)</f>
        <v>0</v>
      </c>
      <c r="C1810">
        <f>IF(AND(ABS('Signal Verification0'!AG1810)&gt;0,ABS('Signal Verification1'!AG1810)&gt;0),IF('Signal Verification0'!AG1810&gt;'Signal Verification1'!AG1810,IF(ABS('Signal Verification0'!AG1809)-ABS('Signal Verification1'!AG1810)&gt;Constants!$B$14,IF(AND(ABS(MAX('Signal Verification0'!AG1610:AG1810)-'Signal Verification0'!AG1810)&lt;Constants!$B$15,ABS(MIN('Signal Verification0'!AG1610:AG1810)-'Signal Verification0'!AG1810)&lt;Constants!$B$15),2,IF(D1810&gt;0,1,0)),IF(D1810&gt;0,1,0)),IF(ABS('Signal Verification1'!AG1809)-ABS('Signal Verification0'!AG1810)&gt;Constants!$B$14,IF(AND(ABS(MAX('Signal Verification1'!AG1610:AG1810)-'Signal Verification1'!AG1810)&lt;Constants!$B$15,ABS(MIN('Signal Verification1'!AG1610:AG1810)-'Signal Verification1'!AG1810)&lt;Constants!$B$15),2,IF(D1810&gt;0,1,0)),IF(D1810&gt;0,1,0))),IF(D1810&gt;0,1,0))</f>
        <v>0</v>
      </c>
      <c r="D1810">
        <f>IF(C1809=2,ROUND(5*1000/Constants!$B$11,0),IF(D1809&gt;0,D1809-1,0))</f>
        <v>0</v>
      </c>
      <c r="E1810">
        <f>IF(COUNTIF($D$3:D1810,2)&gt;(Constants!$B$16*(1000/150)),2,0)</f>
        <v>0</v>
      </c>
      <c r="F1810">
        <f t="shared" si="28"/>
        <v>0</v>
      </c>
      <c r="G1810">
        <f>IF(ABS('Signal Verification0'!AT1810-'Signal Verification1'!AT1810)&gt;Constants!$B$17,2,IF(H1810&gt;0,1,0))</f>
        <v>0</v>
      </c>
      <c r="H1810">
        <f>IF(G1809=2,ROUND(Constants!$B$18*(1000/150),0),IF(H1809&gt;0,H1809-1,0))</f>
        <v>0</v>
      </c>
    </row>
    <row r="1811" spans="1:8">
      <c r="A1811">
        <v>1808</v>
      </c>
      <c r="B1811">
        <f>IF(SIGN('Signal Verification0'!AQ1811)=SIGN('Signal Verification1'!AQ1811),IF(COUNTIF(B1804:B1810,2)&gt;0,1,0),2)</f>
        <v>0</v>
      </c>
      <c r="C1811">
        <f>IF(AND(ABS('Signal Verification0'!AG1811)&gt;0,ABS('Signal Verification1'!AG1811)&gt;0),IF('Signal Verification0'!AG1811&gt;'Signal Verification1'!AG1811,IF(ABS('Signal Verification0'!AG1810)-ABS('Signal Verification1'!AG1811)&gt;Constants!$B$14,IF(AND(ABS(MAX('Signal Verification0'!AG1611:AG1811)-'Signal Verification0'!AG1811)&lt;Constants!$B$15,ABS(MIN('Signal Verification0'!AG1611:AG1811)-'Signal Verification0'!AG1811)&lt;Constants!$B$15),2,IF(D1811&gt;0,1,0)),IF(D1811&gt;0,1,0)),IF(ABS('Signal Verification1'!AG1810)-ABS('Signal Verification0'!AG1811)&gt;Constants!$B$14,IF(AND(ABS(MAX('Signal Verification1'!AG1611:AG1811)-'Signal Verification1'!AG1811)&lt;Constants!$B$15,ABS(MIN('Signal Verification1'!AG1611:AG1811)-'Signal Verification1'!AG1811)&lt;Constants!$B$15),2,IF(D1811&gt;0,1,0)),IF(D1811&gt;0,1,0))),IF(D1811&gt;0,1,0))</f>
        <v>0</v>
      </c>
      <c r="D1811">
        <f>IF(C1810=2,ROUND(5*1000/Constants!$B$11,0),IF(D1810&gt;0,D1810-1,0))</f>
        <v>0</v>
      </c>
      <c r="E1811">
        <f>IF(COUNTIF($D$3:D1811,2)&gt;(Constants!$B$16*(1000/150)),2,0)</f>
        <v>0</v>
      </c>
      <c r="F1811">
        <f t="shared" si="28"/>
        <v>0</v>
      </c>
      <c r="G1811">
        <f>IF(ABS('Signal Verification0'!AT1811-'Signal Verification1'!AT1811)&gt;Constants!$B$17,2,IF(H1811&gt;0,1,0))</f>
        <v>0</v>
      </c>
      <c r="H1811">
        <f>IF(G1810=2,ROUND(Constants!$B$18*(1000/150),0),IF(H1810&gt;0,H1810-1,0))</f>
        <v>0</v>
      </c>
    </row>
    <row r="1812" spans="1:8">
      <c r="A1812">
        <v>1809</v>
      </c>
      <c r="B1812">
        <f>IF(SIGN('Signal Verification0'!AQ1812)=SIGN('Signal Verification1'!AQ1812),IF(COUNTIF(B1805:B1811,2)&gt;0,1,0),2)</f>
        <v>0</v>
      </c>
      <c r="C1812">
        <f>IF(AND(ABS('Signal Verification0'!AG1812)&gt;0,ABS('Signal Verification1'!AG1812)&gt;0),IF('Signal Verification0'!AG1812&gt;'Signal Verification1'!AG1812,IF(ABS('Signal Verification0'!AG1811)-ABS('Signal Verification1'!AG1812)&gt;Constants!$B$14,IF(AND(ABS(MAX('Signal Verification0'!AG1612:AG1812)-'Signal Verification0'!AG1812)&lt;Constants!$B$15,ABS(MIN('Signal Verification0'!AG1612:AG1812)-'Signal Verification0'!AG1812)&lt;Constants!$B$15),2,IF(D1812&gt;0,1,0)),IF(D1812&gt;0,1,0)),IF(ABS('Signal Verification1'!AG1811)-ABS('Signal Verification0'!AG1812)&gt;Constants!$B$14,IF(AND(ABS(MAX('Signal Verification1'!AG1612:AG1812)-'Signal Verification1'!AG1812)&lt;Constants!$B$15,ABS(MIN('Signal Verification1'!AG1612:AG1812)-'Signal Verification1'!AG1812)&lt;Constants!$B$15),2,IF(D1812&gt;0,1,0)),IF(D1812&gt;0,1,0))),IF(D1812&gt;0,1,0))</f>
        <v>0</v>
      </c>
      <c r="D1812">
        <f>IF(C1811=2,ROUND(5*1000/Constants!$B$11,0),IF(D1811&gt;0,D1811-1,0))</f>
        <v>0</v>
      </c>
      <c r="E1812">
        <f>IF(COUNTIF($D$3:D1812,2)&gt;(Constants!$B$16*(1000/150)),2,0)</f>
        <v>0</v>
      </c>
      <c r="F1812">
        <f t="shared" si="28"/>
        <v>0</v>
      </c>
      <c r="G1812">
        <f>IF(ABS('Signal Verification0'!AT1812-'Signal Verification1'!AT1812)&gt;Constants!$B$17,2,IF(H1812&gt;0,1,0))</f>
        <v>0</v>
      </c>
      <c r="H1812">
        <f>IF(G1811=2,ROUND(Constants!$B$18*(1000/150),0),IF(H1811&gt;0,H1811-1,0))</f>
        <v>0</v>
      </c>
    </row>
    <row r="1813" spans="1:8">
      <c r="A1813">
        <v>1810</v>
      </c>
      <c r="B1813">
        <f>IF(SIGN('Signal Verification0'!AQ1813)=SIGN('Signal Verification1'!AQ1813),IF(COUNTIF(B1806:B1812,2)&gt;0,1,0),2)</f>
        <v>0</v>
      </c>
      <c r="C1813">
        <f>IF(AND(ABS('Signal Verification0'!AG1813)&gt;0,ABS('Signal Verification1'!AG1813)&gt;0),IF('Signal Verification0'!AG1813&gt;'Signal Verification1'!AG1813,IF(ABS('Signal Verification0'!AG1812)-ABS('Signal Verification1'!AG1813)&gt;Constants!$B$14,IF(AND(ABS(MAX('Signal Verification0'!AG1613:AG1813)-'Signal Verification0'!AG1813)&lt;Constants!$B$15,ABS(MIN('Signal Verification0'!AG1613:AG1813)-'Signal Verification0'!AG1813)&lt;Constants!$B$15),2,IF(D1813&gt;0,1,0)),IF(D1813&gt;0,1,0)),IF(ABS('Signal Verification1'!AG1812)-ABS('Signal Verification0'!AG1813)&gt;Constants!$B$14,IF(AND(ABS(MAX('Signal Verification1'!AG1613:AG1813)-'Signal Verification1'!AG1813)&lt;Constants!$B$15,ABS(MIN('Signal Verification1'!AG1613:AG1813)-'Signal Verification1'!AG1813)&lt;Constants!$B$15),2,IF(D1813&gt;0,1,0)),IF(D1813&gt;0,1,0))),IF(D1813&gt;0,1,0))</f>
        <v>0</v>
      </c>
      <c r="D1813">
        <f>IF(C1812=2,ROUND(5*1000/Constants!$B$11,0),IF(D1812&gt;0,D1812-1,0))</f>
        <v>0</v>
      </c>
      <c r="E1813">
        <f>IF(COUNTIF($D$3:D1813,2)&gt;(Constants!$B$16*(1000/150)),2,0)</f>
        <v>0</v>
      </c>
      <c r="F1813">
        <f t="shared" si="28"/>
        <v>0</v>
      </c>
      <c r="G1813">
        <f>IF(ABS('Signal Verification0'!AT1813-'Signal Verification1'!AT1813)&gt;Constants!$B$17,2,IF(H1813&gt;0,1,0))</f>
        <v>0</v>
      </c>
      <c r="H1813">
        <f>IF(G1812=2,ROUND(Constants!$B$18*(1000/150),0),IF(H1812&gt;0,H1812-1,0))</f>
        <v>0</v>
      </c>
    </row>
    <row r="1814" spans="1:8">
      <c r="A1814">
        <v>1811</v>
      </c>
      <c r="B1814">
        <f>IF(SIGN('Signal Verification0'!AQ1814)=SIGN('Signal Verification1'!AQ1814),IF(COUNTIF(B1807:B1813,2)&gt;0,1,0),2)</f>
        <v>0</v>
      </c>
      <c r="C1814">
        <f>IF(AND(ABS('Signal Verification0'!AG1814)&gt;0,ABS('Signal Verification1'!AG1814)&gt;0),IF('Signal Verification0'!AG1814&gt;'Signal Verification1'!AG1814,IF(ABS('Signal Verification0'!AG1813)-ABS('Signal Verification1'!AG1814)&gt;Constants!$B$14,IF(AND(ABS(MAX('Signal Verification0'!AG1614:AG1814)-'Signal Verification0'!AG1814)&lt;Constants!$B$15,ABS(MIN('Signal Verification0'!AG1614:AG1814)-'Signal Verification0'!AG1814)&lt;Constants!$B$15),2,IF(D1814&gt;0,1,0)),IF(D1814&gt;0,1,0)),IF(ABS('Signal Verification1'!AG1813)-ABS('Signal Verification0'!AG1814)&gt;Constants!$B$14,IF(AND(ABS(MAX('Signal Verification1'!AG1614:AG1814)-'Signal Verification1'!AG1814)&lt;Constants!$B$15,ABS(MIN('Signal Verification1'!AG1614:AG1814)-'Signal Verification1'!AG1814)&lt;Constants!$B$15),2,IF(D1814&gt;0,1,0)),IF(D1814&gt;0,1,0))),IF(D1814&gt;0,1,0))</f>
        <v>0</v>
      </c>
      <c r="D1814">
        <f>IF(C1813=2,ROUND(5*1000/Constants!$B$11,0),IF(D1813&gt;0,D1813-1,0))</f>
        <v>0</v>
      </c>
      <c r="E1814">
        <f>IF(COUNTIF($D$3:D1814,2)&gt;(Constants!$B$16*(1000/150)),2,0)</f>
        <v>0</v>
      </c>
      <c r="F1814">
        <f t="shared" si="28"/>
        <v>0</v>
      </c>
      <c r="G1814">
        <f>IF(ABS('Signal Verification0'!AT1814-'Signal Verification1'!AT1814)&gt;Constants!$B$17,2,IF(H1814&gt;0,1,0))</f>
        <v>0</v>
      </c>
      <c r="H1814">
        <f>IF(G1813=2,ROUND(Constants!$B$18*(1000/150),0),IF(H1813&gt;0,H1813-1,0))</f>
        <v>0</v>
      </c>
    </row>
    <row r="1815" spans="1:8">
      <c r="A1815">
        <v>1812</v>
      </c>
      <c r="B1815">
        <f>IF(SIGN('Signal Verification0'!AQ1815)=SIGN('Signal Verification1'!AQ1815),IF(COUNTIF(B1808:B1814,2)&gt;0,1,0),2)</f>
        <v>0</v>
      </c>
      <c r="C1815">
        <f>IF(AND(ABS('Signal Verification0'!AG1815)&gt;0,ABS('Signal Verification1'!AG1815)&gt;0),IF('Signal Verification0'!AG1815&gt;'Signal Verification1'!AG1815,IF(ABS('Signal Verification0'!AG1814)-ABS('Signal Verification1'!AG1815)&gt;Constants!$B$14,IF(AND(ABS(MAX('Signal Verification0'!AG1615:AG1815)-'Signal Verification0'!AG1815)&lt;Constants!$B$15,ABS(MIN('Signal Verification0'!AG1615:AG1815)-'Signal Verification0'!AG1815)&lt;Constants!$B$15),2,IF(D1815&gt;0,1,0)),IF(D1815&gt;0,1,0)),IF(ABS('Signal Verification1'!AG1814)-ABS('Signal Verification0'!AG1815)&gt;Constants!$B$14,IF(AND(ABS(MAX('Signal Verification1'!AG1615:AG1815)-'Signal Verification1'!AG1815)&lt;Constants!$B$15,ABS(MIN('Signal Verification1'!AG1615:AG1815)-'Signal Verification1'!AG1815)&lt;Constants!$B$15),2,IF(D1815&gt;0,1,0)),IF(D1815&gt;0,1,0))),IF(D1815&gt;0,1,0))</f>
        <v>0</v>
      </c>
      <c r="D1815">
        <f>IF(C1814=2,ROUND(5*1000/Constants!$B$11,0),IF(D1814&gt;0,D1814-1,0))</f>
        <v>0</v>
      </c>
      <c r="E1815">
        <f>IF(COUNTIF($D$3:D1815,2)&gt;(Constants!$B$16*(1000/150)),2,0)</f>
        <v>0</v>
      </c>
      <c r="F1815">
        <f t="shared" si="28"/>
        <v>0</v>
      </c>
      <c r="G1815">
        <f>IF(ABS('Signal Verification0'!AT1815-'Signal Verification1'!AT1815)&gt;Constants!$B$17,2,IF(H1815&gt;0,1,0))</f>
        <v>0</v>
      </c>
      <c r="H1815">
        <f>IF(G1814=2,ROUND(Constants!$B$18*(1000/150),0),IF(H1814&gt;0,H1814-1,0))</f>
        <v>0</v>
      </c>
    </row>
    <row r="1816" spans="1:8">
      <c r="A1816">
        <v>1813</v>
      </c>
      <c r="B1816">
        <f>IF(SIGN('Signal Verification0'!AQ1816)=SIGN('Signal Verification1'!AQ1816),IF(COUNTIF(B1809:B1815,2)&gt;0,1,0),2)</f>
        <v>0</v>
      </c>
      <c r="C1816">
        <f>IF(AND(ABS('Signal Verification0'!AG1816)&gt;0,ABS('Signal Verification1'!AG1816)&gt;0),IF('Signal Verification0'!AG1816&gt;'Signal Verification1'!AG1816,IF(ABS('Signal Verification0'!AG1815)-ABS('Signal Verification1'!AG1816)&gt;Constants!$B$14,IF(AND(ABS(MAX('Signal Verification0'!AG1616:AG1816)-'Signal Verification0'!AG1816)&lt;Constants!$B$15,ABS(MIN('Signal Verification0'!AG1616:AG1816)-'Signal Verification0'!AG1816)&lt;Constants!$B$15),2,IF(D1816&gt;0,1,0)),IF(D1816&gt;0,1,0)),IF(ABS('Signal Verification1'!AG1815)-ABS('Signal Verification0'!AG1816)&gt;Constants!$B$14,IF(AND(ABS(MAX('Signal Verification1'!AG1616:AG1816)-'Signal Verification1'!AG1816)&lt;Constants!$B$15,ABS(MIN('Signal Verification1'!AG1616:AG1816)-'Signal Verification1'!AG1816)&lt;Constants!$B$15),2,IF(D1816&gt;0,1,0)),IF(D1816&gt;0,1,0))),IF(D1816&gt;0,1,0))</f>
        <v>0</v>
      </c>
      <c r="D1816">
        <f>IF(C1815=2,ROUND(5*1000/Constants!$B$11,0),IF(D1815&gt;0,D1815-1,0))</f>
        <v>0</v>
      </c>
      <c r="E1816">
        <f>IF(COUNTIF($D$3:D1816,2)&gt;(Constants!$B$16*(1000/150)),2,0)</f>
        <v>0</v>
      </c>
      <c r="F1816">
        <f t="shared" si="28"/>
        <v>0</v>
      </c>
      <c r="G1816">
        <f>IF(ABS('Signal Verification0'!AT1816-'Signal Verification1'!AT1816)&gt;Constants!$B$17,2,IF(H1816&gt;0,1,0))</f>
        <v>0</v>
      </c>
      <c r="H1816">
        <f>IF(G1815=2,ROUND(Constants!$B$18*(1000/150),0),IF(H1815&gt;0,H1815-1,0))</f>
        <v>0</v>
      </c>
    </row>
    <row r="1817" spans="1:8">
      <c r="A1817">
        <v>1814</v>
      </c>
      <c r="B1817">
        <f>IF(SIGN('Signal Verification0'!AQ1817)=SIGN('Signal Verification1'!AQ1817),IF(COUNTIF(B1810:B1816,2)&gt;0,1,0),2)</f>
        <v>0</v>
      </c>
      <c r="C1817">
        <f>IF(AND(ABS('Signal Verification0'!AG1817)&gt;0,ABS('Signal Verification1'!AG1817)&gt;0),IF('Signal Verification0'!AG1817&gt;'Signal Verification1'!AG1817,IF(ABS('Signal Verification0'!AG1816)-ABS('Signal Verification1'!AG1817)&gt;Constants!$B$14,IF(AND(ABS(MAX('Signal Verification0'!AG1617:AG1817)-'Signal Verification0'!AG1817)&lt;Constants!$B$15,ABS(MIN('Signal Verification0'!AG1617:AG1817)-'Signal Verification0'!AG1817)&lt;Constants!$B$15),2,IF(D1817&gt;0,1,0)),IF(D1817&gt;0,1,0)),IF(ABS('Signal Verification1'!AG1816)-ABS('Signal Verification0'!AG1817)&gt;Constants!$B$14,IF(AND(ABS(MAX('Signal Verification1'!AG1617:AG1817)-'Signal Verification1'!AG1817)&lt;Constants!$B$15,ABS(MIN('Signal Verification1'!AG1617:AG1817)-'Signal Verification1'!AG1817)&lt;Constants!$B$15),2,IF(D1817&gt;0,1,0)),IF(D1817&gt;0,1,0))),IF(D1817&gt;0,1,0))</f>
        <v>0</v>
      </c>
      <c r="D1817">
        <f>IF(C1816=2,ROUND(5*1000/Constants!$B$11,0),IF(D1816&gt;0,D1816-1,0))</f>
        <v>0</v>
      </c>
      <c r="E1817">
        <f>IF(COUNTIF($D$3:D1817,2)&gt;(Constants!$B$16*(1000/150)),2,0)</f>
        <v>0</v>
      </c>
      <c r="F1817">
        <f t="shared" si="28"/>
        <v>0</v>
      </c>
      <c r="G1817">
        <f>IF(ABS('Signal Verification0'!AT1817-'Signal Verification1'!AT1817)&gt;Constants!$B$17,2,IF(H1817&gt;0,1,0))</f>
        <v>0</v>
      </c>
      <c r="H1817">
        <f>IF(G1816=2,ROUND(Constants!$B$18*(1000/150),0),IF(H1816&gt;0,H1816-1,0))</f>
        <v>0</v>
      </c>
    </row>
    <row r="1818" spans="1:8">
      <c r="A1818">
        <v>1815</v>
      </c>
      <c r="B1818">
        <f>IF(SIGN('Signal Verification0'!AQ1818)=SIGN('Signal Verification1'!AQ1818),IF(COUNTIF(B1811:B1817,2)&gt;0,1,0),2)</f>
        <v>0</v>
      </c>
      <c r="C1818">
        <f>IF(AND(ABS('Signal Verification0'!AG1818)&gt;0,ABS('Signal Verification1'!AG1818)&gt;0),IF('Signal Verification0'!AG1818&gt;'Signal Verification1'!AG1818,IF(ABS('Signal Verification0'!AG1817)-ABS('Signal Verification1'!AG1818)&gt;Constants!$B$14,IF(AND(ABS(MAX('Signal Verification0'!AG1618:AG1818)-'Signal Verification0'!AG1818)&lt;Constants!$B$15,ABS(MIN('Signal Verification0'!AG1618:AG1818)-'Signal Verification0'!AG1818)&lt;Constants!$B$15),2,IF(D1818&gt;0,1,0)),IF(D1818&gt;0,1,0)),IF(ABS('Signal Verification1'!AG1817)-ABS('Signal Verification0'!AG1818)&gt;Constants!$B$14,IF(AND(ABS(MAX('Signal Verification1'!AG1618:AG1818)-'Signal Verification1'!AG1818)&lt;Constants!$B$15,ABS(MIN('Signal Verification1'!AG1618:AG1818)-'Signal Verification1'!AG1818)&lt;Constants!$B$15),2,IF(D1818&gt;0,1,0)),IF(D1818&gt;0,1,0))),IF(D1818&gt;0,1,0))</f>
        <v>0</v>
      </c>
      <c r="D1818">
        <f>IF(C1817=2,ROUND(5*1000/Constants!$B$11,0),IF(D1817&gt;0,D1817-1,0))</f>
        <v>0</v>
      </c>
      <c r="E1818">
        <f>IF(COUNTIF($D$3:D1818,2)&gt;(Constants!$B$16*(1000/150)),2,0)</f>
        <v>0</v>
      </c>
      <c r="F1818">
        <f t="shared" si="28"/>
        <v>0</v>
      </c>
      <c r="G1818">
        <f>IF(ABS('Signal Verification0'!AT1818-'Signal Verification1'!AT1818)&gt;Constants!$B$17,2,IF(H1818&gt;0,1,0))</f>
        <v>0</v>
      </c>
      <c r="H1818">
        <f>IF(G1817=2,ROUND(Constants!$B$18*(1000/150),0),IF(H1817&gt;0,H1817-1,0))</f>
        <v>0</v>
      </c>
    </row>
    <row r="1819" spans="1:8">
      <c r="A1819">
        <v>1816</v>
      </c>
      <c r="B1819">
        <f>IF(SIGN('Signal Verification0'!AQ1819)=SIGN('Signal Verification1'!AQ1819),IF(COUNTIF(B1812:B1818,2)&gt;0,1,0),2)</f>
        <v>0</v>
      </c>
      <c r="C1819">
        <f>IF(AND(ABS('Signal Verification0'!AG1819)&gt;0,ABS('Signal Verification1'!AG1819)&gt;0),IF('Signal Verification0'!AG1819&gt;'Signal Verification1'!AG1819,IF(ABS('Signal Verification0'!AG1818)-ABS('Signal Verification1'!AG1819)&gt;Constants!$B$14,IF(AND(ABS(MAX('Signal Verification0'!AG1619:AG1819)-'Signal Verification0'!AG1819)&lt;Constants!$B$15,ABS(MIN('Signal Verification0'!AG1619:AG1819)-'Signal Verification0'!AG1819)&lt;Constants!$B$15),2,IF(D1819&gt;0,1,0)),IF(D1819&gt;0,1,0)),IF(ABS('Signal Verification1'!AG1818)-ABS('Signal Verification0'!AG1819)&gt;Constants!$B$14,IF(AND(ABS(MAX('Signal Verification1'!AG1619:AG1819)-'Signal Verification1'!AG1819)&lt;Constants!$B$15,ABS(MIN('Signal Verification1'!AG1619:AG1819)-'Signal Verification1'!AG1819)&lt;Constants!$B$15),2,IF(D1819&gt;0,1,0)),IF(D1819&gt;0,1,0))),IF(D1819&gt;0,1,0))</f>
        <v>0</v>
      </c>
      <c r="D1819">
        <f>IF(C1818=2,ROUND(5*1000/Constants!$B$11,0),IF(D1818&gt;0,D1818-1,0))</f>
        <v>0</v>
      </c>
      <c r="E1819">
        <f>IF(COUNTIF($D$3:D1819,2)&gt;(Constants!$B$16*(1000/150)),2,0)</f>
        <v>0</v>
      </c>
      <c r="F1819">
        <f t="shared" si="28"/>
        <v>0</v>
      </c>
      <c r="G1819">
        <f>IF(ABS('Signal Verification0'!AT1819-'Signal Verification1'!AT1819)&gt;Constants!$B$17,2,IF(H1819&gt;0,1,0))</f>
        <v>0</v>
      </c>
      <c r="H1819">
        <f>IF(G1818=2,ROUND(Constants!$B$18*(1000/150),0),IF(H1818&gt;0,H1818-1,0))</f>
        <v>0</v>
      </c>
    </row>
    <row r="1820" spans="1:8">
      <c r="A1820">
        <v>1817</v>
      </c>
      <c r="B1820">
        <f>IF(SIGN('Signal Verification0'!AQ1820)=SIGN('Signal Verification1'!AQ1820),IF(COUNTIF(B1813:B1819,2)&gt;0,1,0),2)</f>
        <v>0</v>
      </c>
      <c r="C1820">
        <f>IF(AND(ABS('Signal Verification0'!AG1820)&gt;0,ABS('Signal Verification1'!AG1820)&gt;0),IF('Signal Verification0'!AG1820&gt;'Signal Verification1'!AG1820,IF(ABS('Signal Verification0'!AG1819)-ABS('Signal Verification1'!AG1820)&gt;Constants!$B$14,IF(AND(ABS(MAX('Signal Verification0'!AG1620:AG1820)-'Signal Verification0'!AG1820)&lt;Constants!$B$15,ABS(MIN('Signal Verification0'!AG1620:AG1820)-'Signal Verification0'!AG1820)&lt;Constants!$B$15),2,IF(D1820&gt;0,1,0)),IF(D1820&gt;0,1,0)),IF(ABS('Signal Verification1'!AG1819)-ABS('Signal Verification0'!AG1820)&gt;Constants!$B$14,IF(AND(ABS(MAX('Signal Verification1'!AG1620:AG1820)-'Signal Verification1'!AG1820)&lt;Constants!$B$15,ABS(MIN('Signal Verification1'!AG1620:AG1820)-'Signal Verification1'!AG1820)&lt;Constants!$B$15),2,IF(D1820&gt;0,1,0)),IF(D1820&gt;0,1,0))),IF(D1820&gt;0,1,0))</f>
        <v>0</v>
      </c>
      <c r="D1820">
        <f>IF(C1819=2,ROUND(5*1000/Constants!$B$11,0),IF(D1819&gt;0,D1819-1,0))</f>
        <v>0</v>
      </c>
      <c r="E1820">
        <f>IF(COUNTIF($D$3:D1820,2)&gt;(Constants!$B$16*(1000/150)),2,0)</f>
        <v>0</v>
      </c>
      <c r="F1820">
        <f t="shared" si="28"/>
        <v>0</v>
      </c>
      <c r="G1820">
        <f>IF(ABS('Signal Verification0'!AT1820-'Signal Verification1'!AT1820)&gt;Constants!$B$17,2,IF(H1820&gt;0,1,0))</f>
        <v>0</v>
      </c>
      <c r="H1820">
        <f>IF(G1819=2,ROUND(Constants!$B$18*(1000/150),0),IF(H1819&gt;0,H1819-1,0))</f>
        <v>0</v>
      </c>
    </row>
    <row r="1821" spans="1:8">
      <c r="A1821">
        <v>1818</v>
      </c>
      <c r="B1821">
        <f>IF(SIGN('Signal Verification0'!AQ1821)=SIGN('Signal Verification1'!AQ1821),IF(COUNTIF(B1814:B1820,2)&gt;0,1,0),2)</f>
        <v>0</v>
      </c>
      <c r="C1821">
        <f>IF(AND(ABS('Signal Verification0'!AG1821)&gt;0,ABS('Signal Verification1'!AG1821)&gt;0),IF('Signal Verification0'!AG1821&gt;'Signal Verification1'!AG1821,IF(ABS('Signal Verification0'!AG1820)-ABS('Signal Verification1'!AG1821)&gt;Constants!$B$14,IF(AND(ABS(MAX('Signal Verification0'!AG1621:AG1821)-'Signal Verification0'!AG1821)&lt;Constants!$B$15,ABS(MIN('Signal Verification0'!AG1621:AG1821)-'Signal Verification0'!AG1821)&lt;Constants!$B$15),2,IF(D1821&gt;0,1,0)),IF(D1821&gt;0,1,0)),IF(ABS('Signal Verification1'!AG1820)-ABS('Signal Verification0'!AG1821)&gt;Constants!$B$14,IF(AND(ABS(MAX('Signal Verification1'!AG1621:AG1821)-'Signal Verification1'!AG1821)&lt;Constants!$B$15,ABS(MIN('Signal Verification1'!AG1621:AG1821)-'Signal Verification1'!AG1821)&lt;Constants!$B$15),2,IF(D1821&gt;0,1,0)),IF(D1821&gt;0,1,0))),IF(D1821&gt;0,1,0))</f>
        <v>0</v>
      </c>
      <c r="D1821">
        <f>IF(C1820=2,ROUND(5*1000/Constants!$B$11,0),IF(D1820&gt;0,D1820-1,0))</f>
        <v>0</v>
      </c>
      <c r="E1821">
        <f>IF(COUNTIF($D$3:D1821,2)&gt;(Constants!$B$16*(1000/150)),2,0)</f>
        <v>0</v>
      </c>
      <c r="F1821">
        <f t="shared" si="28"/>
        <v>0</v>
      </c>
      <c r="G1821">
        <f>IF(ABS('Signal Verification0'!AT1821-'Signal Verification1'!AT1821)&gt;Constants!$B$17,2,IF(H1821&gt;0,1,0))</f>
        <v>0</v>
      </c>
      <c r="H1821">
        <f>IF(G1820=2,ROUND(Constants!$B$18*(1000/150),0),IF(H1820&gt;0,H1820-1,0))</f>
        <v>0</v>
      </c>
    </row>
    <row r="1822" spans="1:8">
      <c r="A1822">
        <v>1819</v>
      </c>
      <c r="B1822">
        <f>IF(SIGN('Signal Verification0'!AQ1822)=SIGN('Signal Verification1'!AQ1822),IF(COUNTIF(B1815:B1821,2)&gt;0,1,0),2)</f>
        <v>0</v>
      </c>
      <c r="C1822">
        <f>IF(AND(ABS('Signal Verification0'!AG1822)&gt;0,ABS('Signal Verification1'!AG1822)&gt;0),IF('Signal Verification0'!AG1822&gt;'Signal Verification1'!AG1822,IF(ABS('Signal Verification0'!AG1821)-ABS('Signal Verification1'!AG1822)&gt;Constants!$B$14,IF(AND(ABS(MAX('Signal Verification0'!AG1622:AG1822)-'Signal Verification0'!AG1822)&lt;Constants!$B$15,ABS(MIN('Signal Verification0'!AG1622:AG1822)-'Signal Verification0'!AG1822)&lt;Constants!$B$15),2,IF(D1822&gt;0,1,0)),IF(D1822&gt;0,1,0)),IF(ABS('Signal Verification1'!AG1821)-ABS('Signal Verification0'!AG1822)&gt;Constants!$B$14,IF(AND(ABS(MAX('Signal Verification1'!AG1622:AG1822)-'Signal Verification1'!AG1822)&lt;Constants!$B$15,ABS(MIN('Signal Verification1'!AG1622:AG1822)-'Signal Verification1'!AG1822)&lt;Constants!$B$15),2,IF(D1822&gt;0,1,0)),IF(D1822&gt;0,1,0))),IF(D1822&gt;0,1,0))</f>
        <v>0</v>
      </c>
      <c r="D1822">
        <f>IF(C1821=2,ROUND(5*1000/Constants!$B$11,0),IF(D1821&gt;0,D1821-1,0))</f>
        <v>0</v>
      </c>
      <c r="E1822">
        <f>IF(COUNTIF($D$3:D1822,2)&gt;(Constants!$B$16*(1000/150)),2,0)</f>
        <v>0</v>
      </c>
      <c r="F1822">
        <f t="shared" si="28"/>
        <v>0</v>
      </c>
      <c r="G1822">
        <f>IF(ABS('Signal Verification0'!AT1822-'Signal Verification1'!AT1822)&gt;Constants!$B$17,2,IF(H1822&gt;0,1,0))</f>
        <v>0</v>
      </c>
      <c r="H1822">
        <f>IF(G1821=2,ROUND(Constants!$B$18*(1000/150),0),IF(H1821&gt;0,H1821-1,0))</f>
        <v>0</v>
      </c>
    </row>
    <row r="1823" spans="1:8">
      <c r="A1823">
        <v>1820</v>
      </c>
      <c r="B1823">
        <f>IF(SIGN('Signal Verification0'!AQ1823)=SIGN('Signal Verification1'!AQ1823),IF(COUNTIF(B1816:B1822,2)&gt;0,1,0),2)</f>
        <v>0</v>
      </c>
      <c r="C1823">
        <f>IF(AND(ABS('Signal Verification0'!AG1823)&gt;0,ABS('Signal Verification1'!AG1823)&gt;0),IF('Signal Verification0'!AG1823&gt;'Signal Verification1'!AG1823,IF(ABS('Signal Verification0'!AG1822)-ABS('Signal Verification1'!AG1823)&gt;Constants!$B$14,IF(AND(ABS(MAX('Signal Verification0'!AG1623:AG1823)-'Signal Verification0'!AG1823)&lt;Constants!$B$15,ABS(MIN('Signal Verification0'!AG1623:AG1823)-'Signal Verification0'!AG1823)&lt;Constants!$B$15),2,IF(D1823&gt;0,1,0)),IF(D1823&gt;0,1,0)),IF(ABS('Signal Verification1'!AG1822)-ABS('Signal Verification0'!AG1823)&gt;Constants!$B$14,IF(AND(ABS(MAX('Signal Verification1'!AG1623:AG1823)-'Signal Verification1'!AG1823)&lt;Constants!$B$15,ABS(MIN('Signal Verification1'!AG1623:AG1823)-'Signal Verification1'!AG1823)&lt;Constants!$B$15),2,IF(D1823&gt;0,1,0)),IF(D1823&gt;0,1,0))),IF(D1823&gt;0,1,0))</f>
        <v>0</v>
      </c>
      <c r="D1823">
        <f>IF(C1822=2,ROUND(5*1000/Constants!$B$11,0),IF(D1822&gt;0,D1822-1,0))</f>
        <v>0</v>
      </c>
      <c r="E1823">
        <f>IF(COUNTIF($D$3:D1823,2)&gt;(Constants!$B$16*(1000/150)),2,0)</f>
        <v>0</v>
      </c>
      <c r="F1823">
        <f t="shared" si="28"/>
        <v>0</v>
      </c>
      <c r="G1823">
        <f>IF(ABS('Signal Verification0'!AT1823-'Signal Verification1'!AT1823)&gt;Constants!$B$17,2,IF(H1823&gt;0,1,0))</f>
        <v>0</v>
      </c>
      <c r="H1823">
        <f>IF(G1822=2,ROUND(Constants!$B$18*(1000/150),0),IF(H1822&gt;0,H1822-1,0))</f>
        <v>0</v>
      </c>
    </row>
    <row r="1824" spans="1:8">
      <c r="A1824">
        <v>1821</v>
      </c>
      <c r="B1824">
        <f>IF(SIGN('Signal Verification0'!AQ1824)=SIGN('Signal Verification1'!AQ1824),IF(COUNTIF(B1817:B1823,2)&gt;0,1,0),2)</f>
        <v>0</v>
      </c>
      <c r="C1824">
        <f>IF(AND(ABS('Signal Verification0'!AG1824)&gt;0,ABS('Signal Verification1'!AG1824)&gt;0),IF('Signal Verification0'!AG1824&gt;'Signal Verification1'!AG1824,IF(ABS('Signal Verification0'!AG1823)-ABS('Signal Verification1'!AG1824)&gt;Constants!$B$14,IF(AND(ABS(MAX('Signal Verification0'!AG1624:AG1824)-'Signal Verification0'!AG1824)&lt;Constants!$B$15,ABS(MIN('Signal Verification0'!AG1624:AG1824)-'Signal Verification0'!AG1824)&lt;Constants!$B$15),2,IF(D1824&gt;0,1,0)),IF(D1824&gt;0,1,0)),IF(ABS('Signal Verification1'!AG1823)-ABS('Signal Verification0'!AG1824)&gt;Constants!$B$14,IF(AND(ABS(MAX('Signal Verification1'!AG1624:AG1824)-'Signal Verification1'!AG1824)&lt;Constants!$B$15,ABS(MIN('Signal Verification1'!AG1624:AG1824)-'Signal Verification1'!AG1824)&lt;Constants!$B$15),2,IF(D1824&gt;0,1,0)),IF(D1824&gt;0,1,0))),IF(D1824&gt;0,1,0))</f>
        <v>0</v>
      </c>
      <c r="D1824">
        <f>IF(C1823=2,ROUND(5*1000/Constants!$B$11,0),IF(D1823&gt;0,D1823-1,0))</f>
        <v>0</v>
      </c>
      <c r="E1824">
        <f>IF(COUNTIF($D$3:D1824,2)&gt;(Constants!$B$16*(1000/150)),2,0)</f>
        <v>0</v>
      </c>
      <c r="F1824">
        <f t="shared" si="28"/>
        <v>0</v>
      </c>
      <c r="G1824">
        <f>IF(ABS('Signal Verification0'!AT1824-'Signal Verification1'!AT1824)&gt;Constants!$B$17,2,IF(H1824&gt;0,1,0))</f>
        <v>0</v>
      </c>
      <c r="H1824">
        <f>IF(G1823=2,ROUND(Constants!$B$18*(1000/150),0),IF(H1823&gt;0,H1823-1,0))</f>
        <v>0</v>
      </c>
    </row>
    <row r="1825" spans="1:8">
      <c r="A1825">
        <v>1822</v>
      </c>
      <c r="B1825">
        <f>IF(SIGN('Signal Verification0'!AQ1825)=SIGN('Signal Verification1'!AQ1825),IF(COUNTIF(B1818:B1824,2)&gt;0,1,0),2)</f>
        <v>0</v>
      </c>
      <c r="C1825">
        <f>IF(AND(ABS('Signal Verification0'!AG1825)&gt;0,ABS('Signal Verification1'!AG1825)&gt;0),IF('Signal Verification0'!AG1825&gt;'Signal Verification1'!AG1825,IF(ABS('Signal Verification0'!AG1824)-ABS('Signal Verification1'!AG1825)&gt;Constants!$B$14,IF(AND(ABS(MAX('Signal Verification0'!AG1625:AG1825)-'Signal Verification0'!AG1825)&lt;Constants!$B$15,ABS(MIN('Signal Verification0'!AG1625:AG1825)-'Signal Verification0'!AG1825)&lt;Constants!$B$15),2,IF(D1825&gt;0,1,0)),IF(D1825&gt;0,1,0)),IF(ABS('Signal Verification1'!AG1824)-ABS('Signal Verification0'!AG1825)&gt;Constants!$B$14,IF(AND(ABS(MAX('Signal Verification1'!AG1625:AG1825)-'Signal Verification1'!AG1825)&lt;Constants!$B$15,ABS(MIN('Signal Verification1'!AG1625:AG1825)-'Signal Verification1'!AG1825)&lt;Constants!$B$15),2,IF(D1825&gt;0,1,0)),IF(D1825&gt;0,1,0))),IF(D1825&gt;0,1,0))</f>
        <v>0</v>
      </c>
      <c r="D1825">
        <f>IF(C1824=2,ROUND(5*1000/Constants!$B$11,0),IF(D1824&gt;0,D1824-1,0))</f>
        <v>0</v>
      </c>
      <c r="E1825">
        <f>IF(COUNTIF($D$3:D1825,2)&gt;(Constants!$B$16*(1000/150)),2,0)</f>
        <v>0</v>
      </c>
      <c r="F1825">
        <f t="shared" si="28"/>
        <v>0</v>
      </c>
      <c r="G1825">
        <f>IF(ABS('Signal Verification0'!AT1825-'Signal Verification1'!AT1825)&gt;Constants!$B$17,2,IF(H1825&gt;0,1,0))</f>
        <v>0</v>
      </c>
      <c r="H1825">
        <f>IF(G1824=2,ROUND(Constants!$B$18*(1000/150),0),IF(H1824&gt;0,H1824-1,0))</f>
        <v>0</v>
      </c>
    </row>
    <row r="1826" spans="1:8">
      <c r="A1826">
        <v>1823</v>
      </c>
      <c r="B1826">
        <f>IF(SIGN('Signal Verification0'!AQ1826)=SIGN('Signal Verification1'!AQ1826),IF(COUNTIF(B1819:B1825,2)&gt;0,1,0),2)</f>
        <v>0</v>
      </c>
      <c r="C1826">
        <f>IF(AND(ABS('Signal Verification0'!AG1826)&gt;0,ABS('Signal Verification1'!AG1826)&gt;0),IF('Signal Verification0'!AG1826&gt;'Signal Verification1'!AG1826,IF(ABS('Signal Verification0'!AG1825)-ABS('Signal Verification1'!AG1826)&gt;Constants!$B$14,IF(AND(ABS(MAX('Signal Verification0'!AG1626:AG1826)-'Signal Verification0'!AG1826)&lt;Constants!$B$15,ABS(MIN('Signal Verification0'!AG1626:AG1826)-'Signal Verification0'!AG1826)&lt;Constants!$B$15),2,IF(D1826&gt;0,1,0)),IF(D1826&gt;0,1,0)),IF(ABS('Signal Verification1'!AG1825)-ABS('Signal Verification0'!AG1826)&gt;Constants!$B$14,IF(AND(ABS(MAX('Signal Verification1'!AG1626:AG1826)-'Signal Verification1'!AG1826)&lt;Constants!$B$15,ABS(MIN('Signal Verification1'!AG1626:AG1826)-'Signal Verification1'!AG1826)&lt;Constants!$B$15),2,IF(D1826&gt;0,1,0)),IF(D1826&gt;0,1,0))),IF(D1826&gt;0,1,0))</f>
        <v>0</v>
      </c>
      <c r="D1826">
        <f>IF(C1825=2,ROUND(5*1000/Constants!$B$11,0),IF(D1825&gt;0,D1825-1,0))</f>
        <v>0</v>
      </c>
      <c r="E1826">
        <f>IF(COUNTIF($D$3:D1826,2)&gt;(Constants!$B$16*(1000/150)),2,0)</f>
        <v>0</v>
      </c>
      <c r="F1826">
        <f t="shared" si="28"/>
        <v>0</v>
      </c>
      <c r="G1826">
        <f>IF(ABS('Signal Verification0'!AT1826-'Signal Verification1'!AT1826)&gt;Constants!$B$17,2,IF(H1826&gt;0,1,0))</f>
        <v>0</v>
      </c>
      <c r="H1826">
        <f>IF(G1825=2,ROUND(Constants!$B$18*(1000/150),0),IF(H1825&gt;0,H1825-1,0))</f>
        <v>0</v>
      </c>
    </row>
    <row r="1827" spans="1:8">
      <c r="A1827">
        <v>1824</v>
      </c>
      <c r="B1827">
        <f>IF(SIGN('Signal Verification0'!AQ1827)=SIGN('Signal Verification1'!AQ1827),IF(COUNTIF(B1820:B1826,2)&gt;0,1,0),2)</f>
        <v>0</v>
      </c>
      <c r="C1827">
        <f>IF(AND(ABS('Signal Verification0'!AG1827)&gt;0,ABS('Signal Verification1'!AG1827)&gt;0),IF('Signal Verification0'!AG1827&gt;'Signal Verification1'!AG1827,IF(ABS('Signal Verification0'!AG1826)-ABS('Signal Verification1'!AG1827)&gt;Constants!$B$14,IF(AND(ABS(MAX('Signal Verification0'!AG1627:AG1827)-'Signal Verification0'!AG1827)&lt;Constants!$B$15,ABS(MIN('Signal Verification0'!AG1627:AG1827)-'Signal Verification0'!AG1827)&lt;Constants!$B$15),2,IF(D1827&gt;0,1,0)),IF(D1827&gt;0,1,0)),IF(ABS('Signal Verification1'!AG1826)-ABS('Signal Verification0'!AG1827)&gt;Constants!$B$14,IF(AND(ABS(MAX('Signal Verification1'!AG1627:AG1827)-'Signal Verification1'!AG1827)&lt;Constants!$B$15,ABS(MIN('Signal Verification1'!AG1627:AG1827)-'Signal Verification1'!AG1827)&lt;Constants!$B$15),2,IF(D1827&gt;0,1,0)),IF(D1827&gt;0,1,0))),IF(D1827&gt;0,1,0))</f>
        <v>0</v>
      </c>
      <c r="D1827">
        <f>IF(C1826=2,ROUND(5*1000/Constants!$B$11,0),IF(D1826&gt;0,D1826-1,0))</f>
        <v>0</v>
      </c>
      <c r="E1827">
        <f>IF(COUNTIF($D$3:D1827,2)&gt;(Constants!$B$16*(1000/150)),2,0)</f>
        <v>0</v>
      </c>
      <c r="F1827">
        <f t="shared" si="28"/>
        <v>0</v>
      </c>
      <c r="G1827">
        <f>IF(ABS('Signal Verification0'!AT1827-'Signal Verification1'!AT1827)&gt;Constants!$B$17,2,IF(H1827&gt;0,1,0))</f>
        <v>0</v>
      </c>
      <c r="H1827">
        <f>IF(G1826=2,ROUND(Constants!$B$18*(1000/150),0),IF(H1826&gt;0,H1826-1,0))</f>
        <v>0</v>
      </c>
    </row>
    <row r="1828" spans="1:8">
      <c r="A1828">
        <v>1825</v>
      </c>
      <c r="B1828">
        <f>IF(SIGN('Signal Verification0'!AQ1828)=SIGN('Signal Verification1'!AQ1828),IF(COUNTIF(B1821:B1827,2)&gt;0,1,0),2)</f>
        <v>0</v>
      </c>
      <c r="C1828">
        <f>IF(AND(ABS('Signal Verification0'!AG1828)&gt;0,ABS('Signal Verification1'!AG1828)&gt;0),IF('Signal Verification0'!AG1828&gt;'Signal Verification1'!AG1828,IF(ABS('Signal Verification0'!AG1827)-ABS('Signal Verification1'!AG1828)&gt;Constants!$B$14,IF(AND(ABS(MAX('Signal Verification0'!AG1628:AG1828)-'Signal Verification0'!AG1828)&lt;Constants!$B$15,ABS(MIN('Signal Verification0'!AG1628:AG1828)-'Signal Verification0'!AG1828)&lt;Constants!$B$15),2,IF(D1828&gt;0,1,0)),IF(D1828&gt;0,1,0)),IF(ABS('Signal Verification1'!AG1827)-ABS('Signal Verification0'!AG1828)&gt;Constants!$B$14,IF(AND(ABS(MAX('Signal Verification1'!AG1628:AG1828)-'Signal Verification1'!AG1828)&lt;Constants!$B$15,ABS(MIN('Signal Verification1'!AG1628:AG1828)-'Signal Verification1'!AG1828)&lt;Constants!$B$15),2,IF(D1828&gt;0,1,0)),IF(D1828&gt;0,1,0))),IF(D1828&gt;0,1,0))</f>
        <v>0</v>
      </c>
      <c r="D1828">
        <f>IF(C1827=2,ROUND(5*1000/Constants!$B$11,0),IF(D1827&gt;0,D1827-1,0))</f>
        <v>0</v>
      </c>
      <c r="E1828">
        <f>IF(COUNTIF($D$3:D1828,2)&gt;(Constants!$B$16*(1000/150)),2,0)</f>
        <v>0</v>
      </c>
      <c r="F1828">
        <f t="shared" si="28"/>
        <v>0</v>
      </c>
      <c r="G1828">
        <f>IF(ABS('Signal Verification0'!AT1828-'Signal Verification1'!AT1828)&gt;Constants!$B$17,2,IF(H1828&gt;0,1,0))</f>
        <v>0</v>
      </c>
      <c r="H1828">
        <f>IF(G1827=2,ROUND(Constants!$B$18*(1000/150),0),IF(H1827&gt;0,H1827-1,0))</f>
        <v>0</v>
      </c>
    </row>
    <row r="1829" spans="1:8">
      <c r="A1829">
        <v>1826</v>
      </c>
      <c r="B1829">
        <f>IF(SIGN('Signal Verification0'!AQ1829)=SIGN('Signal Verification1'!AQ1829),IF(COUNTIF(B1822:B1828,2)&gt;0,1,0),2)</f>
        <v>0</v>
      </c>
      <c r="C1829">
        <f>IF(AND(ABS('Signal Verification0'!AG1829)&gt;0,ABS('Signal Verification1'!AG1829)&gt;0),IF('Signal Verification0'!AG1829&gt;'Signal Verification1'!AG1829,IF(ABS('Signal Verification0'!AG1828)-ABS('Signal Verification1'!AG1829)&gt;Constants!$B$14,IF(AND(ABS(MAX('Signal Verification0'!AG1629:AG1829)-'Signal Verification0'!AG1829)&lt;Constants!$B$15,ABS(MIN('Signal Verification0'!AG1629:AG1829)-'Signal Verification0'!AG1829)&lt;Constants!$B$15),2,IF(D1829&gt;0,1,0)),IF(D1829&gt;0,1,0)),IF(ABS('Signal Verification1'!AG1828)-ABS('Signal Verification0'!AG1829)&gt;Constants!$B$14,IF(AND(ABS(MAX('Signal Verification1'!AG1629:AG1829)-'Signal Verification1'!AG1829)&lt;Constants!$B$15,ABS(MIN('Signal Verification1'!AG1629:AG1829)-'Signal Verification1'!AG1829)&lt;Constants!$B$15),2,IF(D1829&gt;0,1,0)),IF(D1829&gt;0,1,0))),IF(D1829&gt;0,1,0))</f>
        <v>0</v>
      </c>
      <c r="D1829">
        <f>IF(C1828=2,ROUND(5*1000/Constants!$B$11,0),IF(D1828&gt;0,D1828-1,0))</f>
        <v>0</v>
      </c>
      <c r="E1829">
        <f>IF(COUNTIF($D$3:D1829,2)&gt;(Constants!$B$16*(1000/150)),2,0)</f>
        <v>0</v>
      </c>
      <c r="F1829">
        <f t="shared" si="28"/>
        <v>0</v>
      </c>
      <c r="G1829">
        <f>IF(ABS('Signal Verification0'!AT1829-'Signal Verification1'!AT1829)&gt;Constants!$B$17,2,IF(H1829&gt;0,1,0))</f>
        <v>0</v>
      </c>
      <c r="H1829">
        <f>IF(G1828=2,ROUND(Constants!$B$18*(1000/150),0),IF(H1828&gt;0,H1828-1,0))</f>
        <v>0</v>
      </c>
    </row>
    <row r="1830" spans="1:8">
      <c r="A1830">
        <v>1827</v>
      </c>
      <c r="B1830">
        <f>IF(SIGN('Signal Verification0'!AQ1830)=SIGN('Signal Verification1'!AQ1830),IF(COUNTIF(B1823:B1829,2)&gt;0,1,0),2)</f>
        <v>0</v>
      </c>
      <c r="C1830">
        <f>IF(AND(ABS('Signal Verification0'!AG1830)&gt;0,ABS('Signal Verification1'!AG1830)&gt;0),IF('Signal Verification0'!AG1830&gt;'Signal Verification1'!AG1830,IF(ABS('Signal Verification0'!AG1829)-ABS('Signal Verification1'!AG1830)&gt;Constants!$B$14,IF(AND(ABS(MAX('Signal Verification0'!AG1630:AG1830)-'Signal Verification0'!AG1830)&lt;Constants!$B$15,ABS(MIN('Signal Verification0'!AG1630:AG1830)-'Signal Verification0'!AG1830)&lt;Constants!$B$15),2,IF(D1830&gt;0,1,0)),IF(D1830&gt;0,1,0)),IF(ABS('Signal Verification1'!AG1829)-ABS('Signal Verification0'!AG1830)&gt;Constants!$B$14,IF(AND(ABS(MAX('Signal Verification1'!AG1630:AG1830)-'Signal Verification1'!AG1830)&lt;Constants!$B$15,ABS(MIN('Signal Verification1'!AG1630:AG1830)-'Signal Verification1'!AG1830)&lt;Constants!$B$15),2,IF(D1830&gt;0,1,0)),IF(D1830&gt;0,1,0))),IF(D1830&gt;0,1,0))</f>
        <v>0</v>
      </c>
      <c r="D1830">
        <f>IF(C1829=2,ROUND(5*1000/Constants!$B$11,0),IF(D1829&gt;0,D1829-1,0))</f>
        <v>0</v>
      </c>
      <c r="E1830">
        <f>IF(COUNTIF($D$3:D1830,2)&gt;(Constants!$B$16*(1000/150)),2,0)</f>
        <v>0</v>
      </c>
      <c r="F1830">
        <f t="shared" si="28"/>
        <v>0</v>
      </c>
      <c r="G1830">
        <f>IF(ABS('Signal Verification0'!AT1830-'Signal Verification1'!AT1830)&gt;Constants!$B$17,2,IF(H1830&gt;0,1,0))</f>
        <v>0</v>
      </c>
      <c r="H1830">
        <f>IF(G1829=2,ROUND(Constants!$B$18*(1000/150),0),IF(H1829&gt;0,H1829-1,0))</f>
        <v>0</v>
      </c>
    </row>
    <row r="1831" spans="1:8">
      <c r="A1831">
        <v>1828</v>
      </c>
      <c r="B1831">
        <f>IF(SIGN('Signal Verification0'!AQ1831)=SIGN('Signal Verification1'!AQ1831),IF(COUNTIF(B1824:B1830,2)&gt;0,1,0),2)</f>
        <v>0</v>
      </c>
      <c r="C1831">
        <f>IF(AND(ABS('Signal Verification0'!AG1831)&gt;0,ABS('Signal Verification1'!AG1831)&gt;0),IF('Signal Verification0'!AG1831&gt;'Signal Verification1'!AG1831,IF(ABS('Signal Verification0'!AG1830)-ABS('Signal Verification1'!AG1831)&gt;Constants!$B$14,IF(AND(ABS(MAX('Signal Verification0'!AG1631:AG1831)-'Signal Verification0'!AG1831)&lt;Constants!$B$15,ABS(MIN('Signal Verification0'!AG1631:AG1831)-'Signal Verification0'!AG1831)&lt;Constants!$B$15),2,IF(D1831&gt;0,1,0)),IF(D1831&gt;0,1,0)),IF(ABS('Signal Verification1'!AG1830)-ABS('Signal Verification0'!AG1831)&gt;Constants!$B$14,IF(AND(ABS(MAX('Signal Verification1'!AG1631:AG1831)-'Signal Verification1'!AG1831)&lt;Constants!$B$15,ABS(MIN('Signal Verification1'!AG1631:AG1831)-'Signal Verification1'!AG1831)&lt;Constants!$B$15),2,IF(D1831&gt;0,1,0)),IF(D1831&gt;0,1,0))),IF(D1831&gt;0,1,0))</f>
        <v>0</v>
      </c>
      <c r="D1831">
        <f>IF(C1830=2,ROUND(5*1000/Constants!$B$11,0),IF(D1830&gt;0,D1830-1,0))</f>
        <v>0</v>
      </c>
      <c r="E1831">
        <f>IF(COUNTIF($D$3:D1831,2)&gt;(Constants!$B$16*(1000/150)),2,0)</f>
        <v>0</v>
      </c>
      <c r="F1831">
        <f t="shared" si="28"/>
        <v>0</v>
      </c>
      <c r="G1831">
        <f>IF(ABS('Signal Verification0'!AT1831-'Signal Verification1'!AT1831)&gt;Constants!$B$17,2,IF(H1831&gt;0,1,0))</f>
        <v>0</v>
      </c>
      <c r="H1831">
        <f>IF(G1830=2,ROUND(Constants!$B$18*(1000/150),0),IF(H1830&gt;0,H1830-1,0))</f>
        <v>0</v>
      </c>
    </row>
    <row r="1832" spans="1:8">
      <c r="A1832">
        <v>1829</v>
      </c>
      <c r="B1832">
        <f>IF(SIGN('Signal Verification0'!AQ1832)=SIGN('Signal Verification1'!AQ1832),IF(COUNTIF(B1825:B1831,2)&gt;0,1,0),2)</f>
        <v>0</v>
      </c>
      <c r="C1832">
        <f>IF(AND(ABS('Signal Verification0'!AG1832)&gt;0,ABS('Signal Verification1'!AG1832)&gt;0),IF('Signal Verification0'!AG1832&gt;'Signal Verification1'!AG1832,IF(ABS('Signal Verification0'!AG1831)-ABS('Signal Verification1'!AG1832)&gt;Constants!$B$14,IF(AND(ABS(MAX('Signal Verification0'!AG1632:AG1832)-'Signal Verification0'!AG1832)&lt;Constants!$B$15,ABS(MIN('Signal Verification0'!AG1632:AG1832)-'Signal Verification0'!AG1832)&lt;Constants!$B$15),2,IF(D1832&gt;0,1,0)),IF(D1832&gt;0,1,0)),IF(ABS('Signal Verification1'!AG1831)-ABS('Signal Verification0'!AG1832)&gt;Constants!$B$14,IF(AND(ABS(MAX('Signal Verification1'!AG1632:AG1832)-'Signal Verification1'!AG1832)&lt;Constants!$B$15,ABS(MIN('Signal Verification1'!AG1632:AG1832)-'Signal Verification1'!AG1832)&lt;Constants!$B$15),2,IF(D1832&gt;0,1,0)),IF(D1832&gt;0,1,0))),IF(D1832&gt;0,1,0))</f>
        <v>0</v>
      </c>
      <c r="D1832">
        <f>IF(C1831=2,ROUND(5*1000/Constants!$B$11,0),IF(D1831&gt;0,D1831-1,0))</f>
        <v>0</v>
      </c>
      <c r="E1832">
        <f>IF(COUNTIF($D$3:D1832,2)&gt;(Constants!$B$16*(1000/150)),2,0)</f>
        <v>0</v>
      </c>
      <c r="F1832">
        <f t="shared" si="28"/>
        <v>0</v>
      </c>
      <c r="G1832">
        <f>IF(ABS('Signal Verification0'!AT1832-'Signal Verification1'!AT1832)&gt;Constants!$B$17,2,IF(H1832&gt;0,1,0))</f>
        <v>0</v>
      </c>
      <c r="H1832">
        <f>IF(G1831=2,ROUND(Constants!$B$18*(1000/150),0),IF(H1831&gt;0,H1831-1,0))</f>
        <v>0</v>
      </c>
    </row>
    <row r="1833" spans="1:8">
      <c r="A1833">
        <v>1830</v>
      </c>
      <c r="B1833">
        <f>IF(SIGN('Signal Verification0'!AQ1833)=SIGN('Signal Verification1'!AQ1833),IF(COUNTIF(B1826:B1832,2)&gt;0,1,0),2)</f>
        <v>0</v>
      </c>
      <c r="C1833">
        <f>IF(AND(ABS('Signal Verification0'!AG1833)&gt;0,ABS('Signal Verification1'!AG1833)&gt;0),IF('Signal Verification0'!AG1833&gt;'Signal Verification1'!AG1833,IF(ABS('Signal Verification0'!AG1832)-ABS('Signal Verification1'!AG1833)&gt;Constants!$B$14,IF(AND(ABS(MAX('Signal Verification0'!AG1633:AG1833)-'Signal Verification0'!AG1833)&lt;Constants!$B$15,ABS(MIN('Signal Verification0'!AG1633:AG1833)-'Signal Verification0'!AG1833)&lt;Constants!$B$15),2,IF(D1833&gt;0,1,0)),IF(D1833&gt;0,1,0)),IF(ABS('Signal Verification1'!AG1832)-ABS('Signal Verification0'!AG1833)&gt;Constants!$B$14,IF(AND(ABS(MAX('Signal Verification1'!AG1633:AG1833)-'Signal Verification1'!AG1833)&lt;Constants!$B$15,ABS(MIN('Signal Verification1'!AG1633:AG1833)-'Signal Verification1'!AG1833)&lt;Constants!$B$15),2,IF(D1833&gt;0,1,0)),IF(D1833&gt;0,1,0))),IF(D1833&gt;0,1,0))</f>
        <v>0</v>
      </c>
      <c r="D1833">
        <f>IF(C1832=2,ROUND(5*1000/Constants!$B$11,0),IF(D1832&gt;0,D1832-1,0))</f>
        <v>0</v>
      </c>
      <c r="E1833">
        <f>IF(COUNTIF($D$3:D1833,2)&gt;(Constants!$B$16*(1000/150)),2,0)</f>
        <v>0</v>
      </c>
      <c r="F1833">
        <f t="shared" si="28"/>
        <v>0</v>
      </c>
      <c r="G1833">
        <f>IF(ABS('Signal Verification0'!AT1833-'Signal Verification1'!AT1833)&gt;Constants!$B$17,2,IF(H1833&gt;0,1,0))</f>
        <v>0</v>
      </c>
      <c r="H1833">
        <f>IF(G1832=2,ROUND(Constants!$B$18*(1000/150),0),IF(H1832&gt;0,H1832-1,0))</f>
        <v>0</v>
      </c>
    </row>
    <row r="1834" spans="1:8">
      <c r="A1834">
        <v>1831</v>
      </c>
      <c r="B1834">
        <f>IF(SIGN('Signal Verification0'!AQ1834)=SIGN('Signal Verification1'!AQ1834),IF(COUNTIF(B1827:B1833,2)&gt;0,1,0),2)</f>
        <v>0</v>
      </c>
      <c r="C1834">
        <f>IF(AND(ABS('Signal Verification0'!AG1834)&gt;0,ABS('Signal Verification1'!AG1834)&gt;0),IF('Signal Verification0'!AG1834&gt;'Signal Verification1'!AG1834,IF(ABS('Signal Verification0'!AG1833)-ABS('Signal Verification1'!AG1834)&gt;Constants!$B$14,IF(AND(ABS(MAX('Signal Verification0'!AG1634:AG1834)-'Signal Verification0'!AG1834)&lt;Constants!$B$15,ABS(MIN('Signal Verification0'!AG1634:AG1834)-'Signal Verification0'!AG1834)&lt;Constants!$B$15),2,IF(D1834&gt;0,1,0)),IF(D1834&gt;0,1,0)),IF(ABS('Signal Verification1'!AG1833)-ABS('Signal Verification0'!AG1834)&gt;Constants!$B$14,IF(AND(ABS(MAX('Signal Verification1'!AG1634:AG1834)-'Signal Verification1'!AG1834)&lt;Constants!$B$15,ABS(MIN('Signal Verification1'!AG1634:AG1834)-'Signal Verification1'!AG1834)&lt;Constants!$B$15),2,IF(D1834&gt;0,1,0)),IF(D1834&gt;0,1,0))),IF(D1834&gt;0,1,0))</f>
        <v>0</v>
      </c>
      <c r="D1834">
        <f>IF(C1833=2,ROUND(5*1000/Constants!$B$11,0),IF(D1833&gt;0,D1833-1,0))</f>
        <v>0</v>
      </c>
      <c r="E1834">
        <f>IF(COUNTIF($D$3:D1834,2)&gt;(Constants!$B$16*(1000/150)),2,0)</f>
        <v>0</v>
      </c>
      <c r="F1834">
        <f t="shared" si="28"/>
        <v>0</v>
      </c>
      <c r="G1834">
        <f>IF(ABS('Signal Verification0'!AT1834-'Signal Verification1'!AT1834)&gt;Constants!$B$17,2,IF(H1834&gt;0,1,0))</f>
        <v>0</v>
      </c>
      <c r="H1834">
        <f>IF(G1833=2,ROUND(Constants!$B$18*(1000/150),0),IF(H1833&gt;0,H1833-1,0))</f>
        <v>0</v>
      </c>
    </row>
    <row r="1835" spans="1:8">
      <c r="A1835">
        <v>1832</v>
      </c>
      <c r="B1835">
        <f>IF(SIGN('Signal Verification0'!AQ1835)=SIGN('Signal Verification1'!AQ1835),IF(COUNTIF(B1828:B1834,2)&gt;0,1,0),2)</f>
        <v>0</v>
      </c>
      <c r="C1835">
        <f>IF(AND(ABS('Signal Verification0'!AG1835)&gt;0,ABS('Signal Verification1'!AG1835)&gt;0),IF('Signal Verification0'!AG1835&gt;'Signal Verification1'!AG1835,IF(ABS('Signal Verification0'!AG1834)-ABS('Signal Verification1'!AG1835)&gt;Constants!$B$14,IF(AND(ABS(MAX('Signal Verification0'!AG1635:AG1835)-'Signal Verification0'!AG1835)&lt;Constants!$B$15,ABS(MIN('Signal Verification0'!AG1635:AG1835)-'Signal Verification0'!AG1835)&lt;Constants!$B$15),2,IF(D1835&gt;0,1,0)),IF(D1835&gt;0,1,0)),IF(ABS('Signal Verification1'!AG1834)-ABS('Signal Verification0'!AG1835)&gt;Constants!$B$14,IF(AND(ABS(MAX('Signal Verification1'!AG1635:AG1835)-'Signal Verification1'!AG1835)&lt;Constants!$B$15,ABS(MIN('Signal Verification1'!AG1635:AG1835)-'Signal Verification1'!AG1835)&lt;Constants!$B$15),2,IF(D1835&gt;0,1,0)),IF(D1835&gt;0,1,0))),IF(D1835&gt;0,1,0))</f>
        <v>0</v>
      </c>
      <c r="D1835">
        <f>IF(C1834=2,ROUND(5*1000/Constants!$B$11,0),IF(D1834&gt;0,D1834-1,0))</f>
        <v>0</v>
      </c>
      <c r="E1835">
        <f>IF(COUNTIF($D$3:D1835,2)&gt;(Constants!$B$16*(1000/150)),2,0)</f>
        <v>0</v>
      </c>
      <c r="F1835">
        <f t="shared" si="28"/>
        <v>0</v>
      </c>
      <c r="G1835">
        <f>IF(ABS('Signal Verification0'!AT1835-'Signal Verification1'!AT1835)&gt;Constants!$B$17,2,IF(H1835&gt;0,1,0))</f>
        <v>0</v>
      </c>
      <c r="H1835">
        <f>IF(G1834=2,ROUND(Constants!$B$18*(1000/150),0),IF(H1834&gt;0,H1834-1,0))</f>
        <v>0</v>
      </c>
    </row>
    <row r="1836" spans="1:8">
      <c r="A1836">
        <v>1833</v>
      </c>
      <c r="B1836">
        <f>IF(SIGN('Signal Verification0'!AQ1836)=SIGN('Signal Verification1'!AQ1836),IF(COUNTIF(B1829:B1835,2)&gt;0,1,0),2)</f>
        <v>0</v>
      </c>
      <c r="C1836">
        <f>IF(AND(ABS('Signal Verification0'!AG1836)&gt;0,ABS('Signal Verification1'!AG1836)&gt;0),IF('Signal Verification0'!AG1836&gt;'Signal Verification1'!AG1836,IF(ABS('Signal Verification0'!AG1835)-ABS('Signal Verification1'!AG1836)&gt;Constants!$B$14,IF(AND(ABS(MAX('Signal Verification0'!AG1636:AG1836)-'Signal Verification0'!AG1836)&lt;Constants!$B$15,ABS(MIN('Signal Verification0'!AG1636:AG1836)-'Signal Verification0'!AG1836)&lt;Constants!$B$15),2,IF(D1836&gt;0,1,0)),IF(D1836&gt;0,1,0)),IF(ABS('Signal Verification1'!AG1835)-ABS('Signal Verification0'!AG1836)&gt;Constants!$B$14,IF(AND(ABS(MAX('Signal Verification1'!AG1636:AG1836)-'Signal Verification1'!AG1836)&lt;Constants!$B$15,ABS(MIN('Signal Verification1'!AG1636:AG1836)-'Signal Verification1'!AG1836)&lt;Constants!$B$15),2,IF(D1836&gt;0,1,0)),IF(D1836&gt;0,1,0))),IF(D1836&gt;0,1,0))</f>
        <v>0</v>
      </c>
      <c r="D1836">
        <f>IF(C1835=2,ROUND(5*1000/Constants!$B$11,0),IF(D1835&gt;0,D1835-1,0))</f>
        <v>0</v>
      </c>
      <c r="E1836">
        <f>IF(COUNTIF($D$3:D1836,2)&gt;(Constants!$B$16*(1000/150)),2,0)</f>
        <v>0</v>
      </c>
      <c r="F1836">
        <f t="shared" si="28"/>
        <v>0</v>
      </c>
      <c r="G1836">
        <f>IF(ABS('Signal Verification0'!AT1836-'Signal Verification1'!AT1836)&gt;Constants!$B$17,2,IF(H1836&gt;0,1,0))</f>
        <v>0</v>
      </c>
      <c r="H1836">
        <f>IF(G1835=2,ROUND(Constants!$B$18*(1000/150),0),IF(H1835&gt;0,H1835-1,0))</f>
        <v>0</v>
      </c>
    </row>
    <row r="1837" spans="1:8">
      <c r="A1837">
        <v>1834</v>
      </c>
      <c r="B1837">
        <f>IF(SIGN('Signal Verification0'!AQ1837)=SIGN('Signal Verification1'!AQ1837),IF(COUNTIF(B1830:B1836,2)&gt;0,1,0),2)</f>
        <v>0</v>
      </c>
      <c r="C1837">
        <f>IF(AND(ABS('Signal Verification0'!AG1837)&gt;0,ABS('Signal Verification1'!AG1837)&gt;0),IF('Signal Verification0'!AG1837&gt;'Signal Verification1'!AG1837,IF(ABS('Signal Verification0'!AG1836)-ABS('Signal Verification1'!AG1837)&gt;Constants!$B$14,IF(AND(ABS(MAX('Signal Verification0'!AG1637:AG1837)-'Signal Verification0'!AG1837)&lt;Constants!$B$15,ABS(MIN('Signal Verification0'!AG1637:AG1837)-'Signal Verification0'!AG1837)&lt;Constants!$B$15),2,IF(D1837&gt;0,1,0)),IF(D1837&gt;0,1,0)),IF(ABS('Signal Verification1'!AG1836)-ABS('Signal Verification0'!AG1837)&gt;Constants!$B$14,IF(AND(ABS(MAX('Signal Verification1'!AG1637:AG1837)-'Signal Verification1'!AG1837)&lt;Constants!$B$15,ABS(MIN('Signal Verification1'!AG1637:AG1837)-'Signal Verification1'!AG1837)&lt;Constants!$B$15),2,IF(D1837&gt;0,1,0)),IF(D1837&gt;0,1,0))),IF(D1837&gt;0,1,0))</f>
        <v>0</v>
      </c>
      <c r="D1837">
        <f>IF(C1836=2,ROUND(5*1000/Constants!$B$11,0),IF(D1836&gt;0,D1836-1,0))</f>
        <v>0</v>
      </c>
      <c r="E1837">
        <f>IF(COUNTIF($D$3:D1837,2)&gt;(Constants!$B$16*(1000/150)),2,0)</f>
        <v>0</v>
      </c>
      <c r="F1837">
        <f t="shared" si="28"/>
        <v>0</v>
      </c>
      <c r="G1837">
        <f>IF(ABS('Signal Verification0'!AT1837-'Signal Verification1'!AT1837)&gt;Constants!$B$17,2,IF(H1837&gt;0,1,0))</f>
        <v>0</v>
      </c>
      <c r="H1837">
        <f>IF(G1836=2,ROUND(Constants!$B$18*(1000/150),0),IF(H1836&gt;0,H1836-1,0))</f>
        <v>0</v>
      </c>
    </row>
    <row r="1838" spans="1:8">
      <c r="A1838">
        <v>1835</v>
      </c>
      <c r="B1838">
        <f>IF(SIGN('Signal Verification0'!AQ1838)=SIGN('Signal Verification1'!AQ1838),IF(COUNTIF(B1831:B1837,2)&gt;0,1,0),2)</f>
        <v>0</v>
      </c>
      <c r="C1838">
        <f>IF(AND(ABS('Signal Verification0'!AG1838)&gt;0,ABS('Signal Verification1'!AG1838)&gt;0),IF('Signal Verification0'!AG1838&gt;'Signal Verification1'!AG1838,IF(ABS('Signal Verification0'!AG1837)-ABS('Signal Verification1'!AG1838)&gt;Constants!$B$14,IF(AND(ABS(MAX('Signal Verification0'!AG1638:AG1838)-'Signal Verification0'!AG1838)&lt;Constants!$B$15,ABS(MIN('Signal Verification0'!AG1638:AG1838)-'Signal Verification0'!AG1838)&lt;Constants!$B$15),2,IF(D1838&gt;0,1,0)),IF(D1838&gt;0,1,0)),IF(ABS('Signal Verification1'!AG1837)-ABS('Signal Verification0'!AG1838)&gt;Constants!$B$14,IF(AND(ABS(MAX('Signal Verification1'!AG1638:AG1838)-'Signal Verification1'!AG1838)&lt;Constants!$B$15,ABS(MIN('Signal Verification1'!AG1638:AG1838)-'Signal Verification1'!AG1838)&lt;Constants!$B$15),2,IF(D1838&gt;0,1,0)),IF(D1838&gt;0,1,0))),IF(D1838&gt;0,1,0))</f>
        <v>0</v>
      </c>
      <c r="D1838">
        <f>IF(C1837=2,ROUND(5*1000/Constants!$B$11,0),IF(D1837&gt;0,D1837-1,0))</f>
        <v>0</v>
      </c>
      <c r="E1838">
        <f>IF(COUNTIF($D$3:D1838,2)&gt;(Constants!$B$16*(1000/150)),2,0)</f>
        <v>0</v>
      </c>
      <c r="F1838">
        <f t="shared" si="28"/>
        <v>0</v>
      </c>
      <c r="G1838">
        <f>IF(ABS('Signal Verification0'!AT1838-'Signal Verification1'!AT1838)&gt;Constants!$B$17,2,IF(H1838&gt;0,1,0))</f>
        <v>0</v>
      </c>
      <c r="H1838">
        <f>IF(G1837=2,ROUND(Constants!$B$18*(1000/150),0),IF(H1837&gt;0,H1837-1,0))</f>
        <v>0</v>
      </c>
    </row>
    <row r="1839" spans="1:8">
      <c r="A1839">
        <v>1836</v>
      </c>
      <c r="B1839">
        <f>IF(SIGN('Signal Verification0'!AQ1839)=SIGN('Signal Verification1'!AQ1839),IF(COUNTIF(B1832:B1838,2)&gt;0,1,0),2)</f>
        <v>0</v>
      </c>
      <c r="C1839">
        <f>IF(AND(ABS('Signal Verification0'!AG1839)&gt;0,ABS('Signal Verification1'!AG1839)&gt;0),IF('Signal Verification0'!AG1839&gt;'Signal Verification1'!AG1839,IF(ABS('Signal Verification0'!AG1838)-ABS('Signal Verification1'!AG1839)&gt;Constants!$B$14,IF(AND(ABS(MAX('Signal Verification0'!AG1639:AG1839)-'Signal Verification0'!AG1839)&lt;Constants!$B$15,ABS(MIN('Signal Verification0'!AG1639:AG1839)-'Signal Verification0'!AG1839)&lt;Constants!$B$15),2,IF(D1839&gt;0,1,0)),IF(D1839&gt;0,1,0)),IF(ABS('Signal Verification1'!AG1838)-ABS('Signal Verification0'!AG1839)&gt;Constants!$B$14,IF(AND(ABS(MAX('Signal Verification1'!AG1639:AG1839)-'Signal Verification1'!AG1839)&lt;Constants!$B$15,ABS(MIN('Signal Verification1'!AG1639:AG1839)-'Signal Verification1'!AG1839)&lt;Constants!$B$15),2,IF(D1839&gt;0,1,0)),IF(D1839&gt;0,1,0))),IF(D1839&gt;0,1,0))</f>
        <v>0</v>
      </c>
      <c r="D1839">
        <f>IF(C1838=2,ROUND(5*1000/Constants!$B$11,0),IF(D1838&gt;0,D1838-1,0))</f>
        <v>0</v>
      </c>
      <c r="E1839">
        <f>IF(COUNTIF($D$3:D1839,2)&gt;(Constants!$B$16*(1000/150)),2,0)</f>
        <v>0</v>
      </c>
      <c r="F1839">
        <f t="shared" si="28"/>
        <v>0</v>
      </c>
      <c r="G1839">
        <f>IF(ABS('Signal Verification0'!AT1839-'Signal Verification1'!AT1839)&gt;Constants!$B$17,2,IF(H1839&gt;0,1,0))</f>
        <v>0</v>
      </c>
      <c r="H1839">
        <f>IF(G1838=2,ROUND(Constants!$B$18*(1000/150),0),IF(H1838&gt;0,H1838-1,0))</f>
        <v>0</v>
      </c>
    </row>
    <row r="1840" spans="1:8">
      <c r="A1840">
        <v>1837</v>
      </c>
      <c r="B1840">
        <f>IF(SIGN('Signal Verification0'!AQ1840)=SIGN('Signal Verification1'!AQ1840),IF(COUNTIF(B1833:B1839,2)&gt;0,1,0),2)</f>
        <v>0</v>
      </c>
      <c r="C1840">
        <f>IF(AND(ABS('Signal Verification0'!AG1840)&gt;0,ABS('Signal Verification1'!AG1840)&gt;0),IF('Signal Verification0'!AG1840&gt;'Signal Verification1'!AG1840,IF(ABS('Signal Verification0'!AG1839)-ABS('Signal Verification1'!AG1840)&gt;Constants!$B$14,IF(AND(ABS(MAX('Signal Verification0'!AG1640:AG1840)-'Signal Verification0'!AG1840)&lt;Constants!$B$15,ABS(MIN('Signal Verification0'!AG1640:AG1840)-'Signal Verification0'!AG1840)&lt;Constants!$B$15),2,IF(D1840&gt;0,1,0)),IF(D1840&gt;0,1,0)),IF(ABS('Signal Verification1'!AG1839)-ABS('Signal Verification0'!AG1840)&gt;Constants!$B$14,IF(AND(ABS(MAX('Signal Verification1'!AG1640:AG1840)-'Signal Verification1'!AG1840)&lt;Constants!$B$15,ABS(MIN('Signal Verification1'!AG1640:AG1840)-'Signal Verification1'!AG1840)&lt;Constants!$B$15),2,IF(D1840&gt;0,1,0)),IF(D1840&gt;0,1,0))),IF(D1840&gt;0,1,0))</f>
        <v>0</v>
      </c>
      <c r="D1840">
        <f>IF(C1839=2,ROUND(5*1000/Constants!$B$11,0),IF(D1839&gt;0,D1839-1,0))</f>
        <v>0</v>
      </c>
      <c r="E1840">
        <f>IF(COUNTIF($D$3:D1840,2)&gt;(Constants!$B$16*(1000/150)),2,0)</f>
        <v>0</v>
      </c>
      <c r="F1840">
        <f t="shared" si="28"/>
        <v>0</v>
      </c>
      <c r="G1840">
        <f>IF(ABS('Signal Verification0'!AT1840-'Signal Verification1'!AT1840)&gt;Constants!$B$17,2,IF(H1840&gt;0,1,0))</f>
        <v>0</v>
      </c>
      <c r="H1840">
        <f>IF(G1839=2,ROUND(Constants!$B$18*(1000/150),0),IF(H1839&gt;0,H1839-1,0))</f>
        <v>0</v>
      </c>
    </row>
    <row r="1841" spans="1:8">
      <c r="A1841">
        <v>1838</v>
      </c>
      <c r="B1841">
        <f>IF(SIGN('Signal Verification0'!AQ1841)=SIGN('Signal Verification1'!AQ1841),IF(COUNTIF(B1834:B1840,2)&gt;0,1,0),2)</f>
        <v>0</v>
      </c>
      <c r="C1841">
        <f>IF(AND(ABS('Signal Verification0'!AG1841)&gt;0,ABS('Signal Verification1'!AG1841)&gt;0),IF('Signal Verification0'!AG1841&gt;'Signal Verification1'!AG1841,IF(ABS('Signal Verification0'!AG1840)-ABS('Signal Verification1'!AG1841)&gt;Constants!$B$14,IF(AND(ABS(MAX('Signal Verification0'!AG1641:AG1841)-'Signal Verification0'!AG1841)&lt;Constants!$B$15,ABS(MIN('Signal Verification0'!AG1641:AG1841)-'Signal Verification0'!AG1841)&lt;Constants!$B$15),2,IF(D1841&gt;0,1,0)),IF(D1841&gt;0,1,0)),IF(ABS('Signal Verification1'!AG1840)-ABS('Signal Verification0'!AG1841)&gt;Constants!$B$14,IF(AND(ABS(MAX('Signal Verification1'!AG1641:AG1841)-'Signal Verification1'!AG1841)&lt;Constants!$B$15,ABS(MIN('Signal Verification1'!AG1641:AG1841)-'Signal Verification1'!AG1841)&lt;Constants!$B$15),2,IF(D1841&gt;0,1,0)),IF(D1841&gt;0,1,0))),IF(D1841&gt;0,1,0))</f>
        <v>0</v>
      </c>
      <c r="D1841">
        <f>IF(C1840=2,ROUND(5*1000/Constants!$B$11,0),IF(D1840&gt;0,D1840-1,0))</f>
        <v>0</v>
      </c>
      <c r="E1841">
        <f>IF(COUNTIF($D$3:D1841,2)&gt;(Constants!$B$16*(1000/150)),2,0)</f>
        <v>0</v>
      </c>
      <c r="F1841">
        <f t="shared" si="28"/>
        <v>0</v>
      </c>
      <c r="G1841">
        <f>IF(ABS('Signal Verification0'!AT1841-'Signal Verification1'!AT1841)&gt;Constants!$B$17,2,IF(H1841&gt;0,1,0))</f>
        <v>0</v>
      </c>
      <c r="H1841">
        <f>IF(G1840=2,ROUND(Constants!$B$18*(1000/150),0),IF(H1840&gt;0,H1840-1,0))</f>
        <v>0</v>
      </c>
    </row>
    <row r="1842" spans="1:8">
      <c r="A1842">
        <v>1839</v>
      </c>
      <c r="B1842">
        <f>IF(SIGN('Signal Verification0'!AQ1842)=SIGN('Signal Verification1'!AQ1842),IF(COUNTIF(B1835:B1841,2)&gt;0,1,0),2)</f>
        <v>0</v>
      </c>
      <c r="C1842">
        <f>IF(AND(ABS('Signal Verification0'!AG1842)&gt;0,ABS('Signal Verification1'!AG1842)&gt;0),IF('Signal Verification0'!AG1842&gt;'Signal Verification1'!AG1842,IF(ABS('Signal Verification0'!AG1841)-ABS('Signal Verification1'!AG1842)&gt;Constants!$B$14,IF(AND(ABS(MAX('Signal Verification0'!AG1642:AG1842)-'Signal Verification0'!AG1842)&lt;Constants!$B$15,ABS(MIN('Signal Verification0'!AG1642:AG1842)-'Signal Verification0'!AG1842)&lt;Constants!$B$15),2,IF(D1842&gt;0,1,0)),IF(D1842&gt;0,1,0)),IF(ABS('Signal Verification1'!AG1841)-ABS('Signal Verification0'!AG1842)&gt;Constants!$B$14,IF(AND(ABS(MAX('Signal Verification1'!AG1642:AG1842)-'Signal Verification1'!AG1842)&lt;Constants!$B$15,ABS(MIN('Signal Verification1'!AG1642:AG1842)-'Signal Verification1'!AG1842)&lt;Constants!$B$15),2,IF(D1842&gt;0,1,0)),IF(D1842&gt;0,1,0))),IF(D1842&gt;0,1,0))</f>
        <v>0</v>
      </c>
      <c r="D1842">
        <f>IF(C1841=2,ROUND(5*1000/Constants!$B$11,0),IF(D1841&gt;0,D1841-1,0))</f>
        <v>0</v>
      </c>
      <c r="E1842">
        <f>IF(COUNTIF($D$3:D1842,2)&gt;(Constants!$B$16*(1000/150)),2,0)</f>
        <v>0</v>
      </c>
      <c r="F1842">
        <f t="shared" si="28"/>
        <v>0</v>
      </c>
      <c r="G1842">
        <f>IF(ABS('Signal Verification0'!AT1842-'Signal Verification1'!AT1842)&gt;Constants!$B$17,2,IF(H1842&gt;0,1,0))</f>
        <v>0</v>
      </c>
      <c r="H1842">
        <f>IF(G1841=2,ROUND(Constants!$B$18*(1000/150),0),IF(H1841&gt;0,H1841-1,0))</f>
        <v>0</v>
      </c>
    </row>
    <row r="1843" spans="1:8">
      <c r="A1843">
        <v>1840</v>
      </c>
      <c r="B1843">
        <f>IF(SIGN('Signal Verification0'!AQ1843)=SIGN('Signal Verification1'!AQ1843),IF(COUNTIF(B1836:B1842,2)&gt;0,1,0),2)</f>
        <v>0</v>
      </c>
      <c r="C1843">
        <f>IF(AND(ABS('Signal Verification0'!AG1843)&gt;0,ABS('Signal Verification1'!AG1843)&gt;0),IF('Signal Verification0'!AG1843&gt;'Signal Verification1'!AG1843,IF(ABS('Signal Verification0'!AG1842)-ABS('Signal Verification1'!AG1843)&gt;Constants!$B$14,IF(AND(ABS(MAX('Signal Verification0'!AG1643:AG1843)-'Signal Verification0'!AG1843)&lt;Constants!$B$15,ABS(MIN('Signal Verification0'!AG1643:AG1843)-'Signal Verification0'!AG1843)&lt;Constants!$B$15),2,IF(D1843&gt;0,1,0)),IF(D1843&gt;0,1,0)),IF(ABS('Signal Verification1'!AG1842)-ABS('Signal Verification0'!AG1843)&gt;Constants!$B$14,IF(AND(ABS(MAX('Signal Verification1'!AG1643:AG1843)-'Signal Verification1'!AG1843)&lt;Constants!$B$15,ABS(MIN('Signal Verification1'!AG1643:AG1843)-'Signal Verification1'!AG1843)&lt;Constants!$B$15),2,IF(D1843&gt;0,1,0)),IF(D1843&gt;0,1,0))),IF(D1843&gt;0,1,0))</f>
        <v>0</v>
      </c>
      <c r="D1843">
        <f>IF(C1842=2,ROUND(5*1000/Constants!$B$11,0),IF(D1842&gt;0,D1842-1,0))</f>
        <v>0</v>
      </c>
      <c r="E1843">
        <f>IF(COUNTIF($D$3:D1843,2)&gt;(Constants!$B$16*(1000/150)),2,0)</f>
        <v>0</v>
      </c>
      <c r="F1843">
        <f t="shared" si="28"/>
        <v>0</v>
      </c>
      <c r="G1843">
        <f>IF(ABS('Signal Verification0'!AT1843-'Signal Verification1'!AT1843)&gt;Constants!$B$17,2,IF(H1843&gt;0,1,0))</f>
        <v>0</v>
      </c>
      <c r="H1843">
        <f>IF(G1842=2,ROUND(Constants!$B$18*(1000/150),0),IF(H1842&gt;0,H1842-1,0))</f>
        <v>0</v>
      </c>
    </row>
    <row r="1844" spans="1:8">
      <c r="A1844">
        <v>1841</v>
      </c>
      <c r="B1844">
        <f>IF(SIGN('Signal Verification0'!AQ1844)=SIGN('Signal Verification1'!AQ1844),IF(COUNTIF(B1837:B1843,2)&gt;0,1,0),2)</f>
        <v>0</v>
      </c>
      <c r="C1844">
        <f>IF(AND(ABS('Signal Verification0'!AG1844)&gt;0,ABS('Signal Verification1'!AG1844)&gt;0),IF('Signal Verification0'!AG1844&gt;'Signal Verification1'!AG1844,IF(ABS('Signal Verification0'!AG1843)-ABS('Signal Verification1'!AG1844)&gt;Constants!$B$14,IF(AND(ABS(MAX('Signal Verification0'!AG1644:AG1844)-'Signal Verification0'!AG1844)&lt;Constants!$B$15,ABS(MIN('Signal Verification0'!AG1644:AG1844)-'Signal Verification0'!AG1844)&lt;Constants!$B$15),2,IF(D1844&gt;0,1,0)),IF(D1844&gt;0,1,0)),IF(ABS('Signal Verification1'!AG1843)-ABS('Signal Verification0'!AG1844)&gt;Constants!$B$14,IF(AND(ABS(MAX('Signal Verification1'!AG1644:AG1844)-'Signal Verification1'!AG1844)&lt;Constants!$B$15,ABS(MIN('Signal Verification1'!AG1644:AG1844)-'Signal Verification1'!AG1844)&lt;Constants!$B$15),2,IF(D1844&gt;0,1,0)),IF(D1844&gt;0,1,0))),IF(D1844&gt;0,1,0))</f>
        <v>0</v>
      </c>
      <c r="D1844">
        <f>IF(C1843=2,ROUND(5*1000/Constants!$B$11,0),IF(D1843&gt;0,D1843-1,0))</f>
        <v>0</v>
      </c>
      <c r="E1844">
        <f>IF(COUNTIF($D$3:D1844,2)&gt;(Constants!$B$16*(1000/150)),2,0)</f>
        <v>0</v>
      </c>
      <c r="F1844">
        <f t="shared" si="28"/>
        <v>0</v>
      </c>
      <c r="G1844">
        <f>IF(ABS('Signal Verification0'!AT1844-'Signal Verification1'!AT1844)&gt;Constants!$B$17,2,IF(H1844&gt;0,1,0))</f>
        <v>0</v>
      </c>
      <c r="H1844">
        <f>IF(G1843=2,ROUND(Constants!$B$18*(1000/150),0),IF(H1843&gt;0,H1843-1,0))</f>
        <v>0</v>
      </c>
    </row>
    <row r="1845" spans="1:8">
      <c r="A1845">
        <v>1842</v>
      </c>
      <c r="B1845">
        <f>IF(SIGN('Signal Verification0'!AQ1845)=SIGN('Signal Verification1'!AQ1845),IF(COUNTIF(B1838:B1844,2)&gt;0,1,0),2)</f>
        <v>0</v>
      </c>
      <c r="C1845">
        <f>IF(AND(ABS('Signal Verification0'!AG1845)&gt;0,ABS('Signal Verification1'!AG1845)&gt;0),IF('Signal Verification0'!AG1845&gt;'Signal Verification1'!AG1845,IF(ABS('Signal Verification0'!AG1844)-ABS('Signal Verification1'!AG1845)&gt;Constants!$B$14,IF(AND(ABS(MAX('Signal Verification0'!AG1645:AG1845)-'Signal Verification0'!AG1845)&lt;Constants!$B$15,ABS(MIN('Signal Verification0'!AG1645:AG1845)-'Signal Verification0'!AG1845)&lt;Constants!$B$15),2,IF(D1845&gt;0,1,0)),IF(D1845&gt;0,1,0)),IF(ABS('Signal Verification1'!AG1844)-ABS('Signal Verification0'!AG1845)&gt;Constants!$B$14,IF(AND(ABS(MAX('Signal Verification1'!AG1645:AG1845)-'Signal Verification1'!AG1845)&lt;Constants!$B$15,ABS(MIN('Signal Verification1'!AG1645:AG1845)-'Signal Verification1'!AG1845)&lt;Constants!$B$15),2,IF(D1845&gt;0,1,0)),IF(D1845&gt;0,1,0))),IF(D1845&gt;0,1,0))</f>
        <v>0</v>
      </c>
      <c r="D1845">
        <f>IF(C1844=2,ROUND(5*1000/Constants!$B$11,0),IF(D1844&gt;0,D1844-1,0))</f>
        <v>0</v>
      </c>
      <c r="E1845">
        <f>IF(COUNTIF($D$3:D1845,2)&gt;(Constants!$B$16*(1000/150)),2,0)</f>
        <v>0</v>
      </c>
      <c r="F1845">
        <f t="shared" si="28"/>
        <v>0</v>
      </c>
      <c r="G1845">
        <f>IF(ABS('Signal Verification0'!AT1845-'Signal Verification1'!AT1845)&gt;Constants!$B$17,2,IF(H1845&gt;0,1,0))</f>
        <v>0</v>
      </c>
      <c r="H1845">
        <f>IF(G1844=2,ROUND(Constants!$B$18*(1000/150),0),IF(H1844&gt;0,H1844-1,0))</f>
        <v>0</v>
      </c>
    </row>
    <row r="1846" spans="1:8">
      <c r="A1846">
        <v>1843</v>
      </c>
      <c r="B1846">
        <f>IF(SIGN('Signal Verification0'!AQ1846)=SIGN('Signal Verification1'!AQ1846),IF(COUNTIF(B1839:B1845,2)&gt;0,1,0),2)</f>
        <v>0</v>
      </c>
      <c r="C1846">
        <f>IF(AND(ABS('Signal Verification0'!AG1846)&gt;0,ABS('Signal Verification1'!AG1846)&gt;0),IF('Signal Verification0'!AG1846&gt;'Signal Verification1'!AG1846,IF(ABS('Signal Verification0'!AG1845)-ABS('Signal Verification1'!AG1846)&gt;Constants!$B$14,IF(AND(ABS(MAX('Signal Verification0'!AG1646:AG1846)-'Signal Verification0'!AG1846)&lt;Constants!$B$15,ABS(MIN('Signal Verification0'!AG1646:AG1846)-'Signal Verification0'!AG1846)&lt;Constants!$B$15),2,IF(D1846&gt;0,1,0)),IF(D1846&gt;0,1,0)),IF(ABS('Signal Verification1'!AG1845)-ABS('Signal Verification0'!AG1846)&gt;Constants!$B$14,IF(AND(ABS(MAX('Signal Verification1'!AG1646:AG1846)-'Signal Verification1'!AG1846)&lt;Constants!$B$15,ABS(MIN('Signal Verification1'!AG1646:AG1846)-'Signal Verification1'!AG1846)&lt;Constants!$B$15),2,IF(D1846&gt;0,1,0)),IF(D1846&gt;0,1,0))),IF(D1846&gt;0,1,0))</f>
        <v>0</v>
      </c>
      <c r="D1846">
        <f>IF(C1845=2,ROUND(5*1000/Constants!$B$11,0),IF(D1845&gt;0,D1845-1,0))</f>
        <v>0</v>
      </c>
      <c r="E1846">
        <f>IF(COUNTIF($D$3:D1846,2)&gt;(Constants!$B$16*(1000/150)),2,0)</f>
        <v>0</v>
      </c>
      <c r="F1846">
        <f t="shared" si="28"/>
        <v>0</v>
      </c>
      <c r="G1846">
        <f>IF(ABS('Signal Verification0'!AT1846-'Signal Verification1'!AT1846)&gt;Constants!$B$17,2,IF(H1846&gt;0,1,0))</f>
        <v>0</v>
      </c>
      <c r="H1846">
        <f>IF(G1845=2,ROUND(Constants!$B$18*(1000/150),0),IF(H1845&gt;0,H1845-1,0))</f>
        <v>0</v>
      </c>
    </row>
    <row r="1847" spans="1:8">
      <c r="A1847">
        <v>1844</v>
      </c>
      <c r="B1847">
        <f>IF(SIGN('Signal Verification0'!AQ1847)=SIGN('Signal Verification1'!AQ1847),IF(COUNTIF(B1840:B1846,2)&gt;0,1,0),2)</f>
        <v>0</v>
      </c>
      <c r="C1847">
        <f>IF(AND(ABS('Signal Verification0'!AG1847)&gt;0,ABS('Signal Verification1'!AG1847)&gt;0),IF('Signal Verification0'!AG1847&gt;'Signal Verification1'!AG1847,IF(ABS('Signal Verification0'!AG1846)-ABS('Signal Verification1'!AG1847)&gt;Constants!$B$14,IF(AND(ABS(MAX('Signal Verification0'!AG1647:AG1847)-'Signal Verification0'!AG1847)&lt;Constants!$B$15,ABS(MIN('Signal Verification0'!AG1647:AG1847)-'Signal Verification0'!AG1847)&lt;Constants!$B$15),2,IF(D1847&gt;0,1,0)),IF(D1847&gt;0,1,0)),IF(ABS('Signal Verification1'!AG1846)-ABS('Signal Verification0'!AG1847)&gt;Constants!$B$14,IF(AND(ABS(MAX('Signal Verification1'!AG1647:AG1847)-'Signal Verification1'!AG1847)&lt;Constants!$B$15,ABS(MIN('Signal Verification1'!AG1647:AG1847)-'Signal Verification1'!AG1847)&lt;Constants!$B$15),2,IF(D1847&gt;0,1,0)),IF(D1847&gt;0,1,0))),IF(D1847&gt;0,1,0))</f>
        <v>0</v>
      </c>
      <c r="D1847">
        <f>IF(C1846=2,ROUND(5*1000/Constants!$B$11,0),IF(D1846&gt;0,D1846-1,0))</f>
        <v>0</v>
      </c>
      <c r="E1847">
        <f>IF(COUNTIF($D$3:D1847,2)&gt;(Constants!$B$16*(1000/150)),2,0)</f>
        <v>0</v>
      </c>
      <c r="F1847">
        <f t="shared" si="28"/>
        <v>0</v>
      </c>
      <c r="G1847">
        <f>IF(ABS('Signal Verification0'!AT1847-'Signal Verification1'!AT1847)&gt;Constants!$B$17,2,IF(H1847&gt;0,1,0))</f>
        <v>0</v>
      </c>
      <c r="H1847">
        <f>IF(G1846=2,ROUND(Constants!$B$18*(1000/150),0),IF(H1846&gt;0,H1846-1,0))</f>
        <v>0</v>
      </c>
    </row>
    <row r="1848" spans="1:8">
      <c r="A1848">
        <v>1845</v>
      </c>
      <c r="B1848">
        <f>IF(SIGN('Signal Verification0'!AQ1848)=SIGN('Signal Verification1'!AQ1848),IF(COUNTIF(B1841:B1847,2)&gt;0,1,0),2)</f>
        <v>0</v>
      </c>
      <c r="C1848">
        <f>IF(AND(ABS('Signal Verification0'!AG1848)&gt;0,ABS('Signal Verification1'!AG1848)&gt;0),IF('Signal Verification0'!AG1848&gt;'Signal Verification1'!AG1848,IF(ABS('Signal Verification0'!AG1847)-ABS('Signal Verification1'!AG1848)&gt;Constants!$B$14,IF(AND(ABS(MAX('Signal Verification0'!AG1648:AG1848)-'Signal Verification0'!AG1848)&lt;Constants!$B$15,ABS(MIN('Signal Verification0'!AG1648:AG1848)-'Signal Verification0'!AG1848)&lt;Constants!$B$15),2,IF(D1848&gt;0,1,0)),IF(D1848&gt;0,1,0)),IF(ABS('Signal Verification1'!AG1847)-ABS('Signal Verification0'!AG1848)&gt;Constants!$B$14,IF(AND(ABS(MAX('Signal Verification1'!AG1648:AG1848)-'Signal Verification1'!AG1848)&lt;Constants!$B$15,ABS(MIN('Signal Verification1'!AG1648:AG1848)-'Signal Verification1'!AG1848)&lt;Constants!$B$15),2,IF(D1848&gt;0,1,0)),IF(D1848&gt;0,1,0))),IF(D1848&gt;0,1,0))</f>
        <v>0</v>
      </c>
      <c r="D1848">
        <f>IF(C1847=2,ROUND(5*1000/Constants!$B$11,0),IF(D1847&gt;0,D1847-1,0))</f>
        <v>0</v>
      </c>
      <c r="E1848">
        <f>IF(COUNTIF($D$3:D1848,2)&gt;(Constants!$B$16*(1000/150)),2,0)</f>
        <v>0</v>
      </c>
      <c r="F1848">
        <f t="shared" si="28"/>
        <v>0</v>
      </c>
      <c r="G1848">
        <f>IF(ABS('Signal Verification0'!AT1848-'Signal Verification1'!AT1848)&gt;Constants!$B$17,2,IF(H1848&gt;0,1,0))</f>
        <v>0</v>
      </c>
      <c r="H1848">
        <f>IF(G1847=2,ROUND(Constants!$B$18*(1000/150),0),IF(H1847&gt;0,H1847-1,0))</f>
        <v>0</v>
      </c>
    </row>
    <row r="1849" spans="1:8">
      <c r="A1849">
        <v>1846</v>
      </c>
      <c r="B1849">
        <f>IF(SIGN('Signal Verification0'!AQ1849)=SIGN('Signal Verification1'!AQ1849),IF(COUNTIF(B1842:B1848,2)&gt;0,1,0),2)</f>
        <v>0</v>
      </c>
      <c r="C1849">
        <f>IF(AND(ABS('Signal Verification0'!AG1849)&gt;0,ABS('Signal Verification1'!AG1849)&gt;0),IF('Signal Verification0'!AG1849&gt;'Signal Verification1'!AG1849,IF(ABS('Signal Verification0'!AG1848)-ABS('Signal Verification1'!AG1849)&gt;Constants!$B$14,IF(AND(ABS(MAX('Signal Verification0'!AG1649:AG1849)-'Signal Verification0'!AG1849)&lt;Constants!$B$15,ABS(MIN('Signal Verification0'!AG1649:AG1849)-'Signal Verification0'!AG1849)&lt;Constants!$B$15),2,IF(D1849&gt;0,1,0)),IF(D1849&gt;0,1,0)),IF(ABS('Signal Verification1'!AG1848)-ABS('Signal Verification0'!AG1849)&gt;Constants!$B$14,IF(AND(ABS(MAX('Signal Verification1'!AG1649:AG1849)-'Signal Verification1'!AG1849)&lt;Constants!$B$15,ABS(MIN('Signal Verification1'!AG1649:AG1849)-'Signal Verification1'!AG1849)&lt;Constants!$B$15),2,IF(D1849&gt;0,1,0)),IF(D1849&gt;0,1,0))),IF(D1849&gt;0,1,0))</f>
        <v>0</v>
      </c>
      <c r="D1849">
        <f>IF(C1848=2,ROUND(5*1000/Constants!$B$11,0),IF(D1848&gt;0,D1848-1,0))</f>
        <v>0</v>
      </c>
      <c r="E1849">
        <f>IF(COUNTIF($D$3:D1849,2)&gt;(Constants!$B$16*(1000/150)),2,0)</f>
        <v>0</v>
      </c>
      <c r="F1849">
        <f t="shared" si="28"/>
        <v>0</v>
      </c>
      <c r="G1849">
        <f>IF(ABS('Signal Verification0'!AT1849-'Signal Verification1'!AT1849)&gt;Constants!$B$17,2,IF(H1849&gt;0,1,0))</f>
        <v>0</v>
      </c>
      <c r="H1849">
        <f>IF(G1848=2,ROUND(Constants!$B$18*(1000/150),0),IF(H1848&gt;0,H1848-1,0))</f>
        <v>0</v>
      </c>
    </row>
    <row r="1850" spans="1:8">
      <c r="A1850">
        <v>1847</v>
      </c>
      <c r="B1850">
        <f>IF(SIGN('Signal Verification0'!AQ1850)=SIGN('Signal Verification1'!AQ1850),IF(COUNTIF(B1843:B1849,2)&gt;0,1,0),2)</f>
        <v>0</v>
      </c>
      <c r="C1850">
        <f>IF(AND(ABS('Signal Verification0'!AG1850)&gt;0,ABS('Signal Verification1'!AG1850)&gt;0),IF('Signal Verification0'!AG1850&gt;'Signal Verification1'!AG1850,IF(ABS('Signal Verification0'!AG1849)-ABS('Signal Verification1'!AG1850)&gt;Constants!$B$14,IF(AND(ABS(MAX('Signal Verification0'!AG1650:AG1850)-'Signal Verification0'!AG1850)&lt;Constants!$B$15,ABS(MIN('Signal Verification0'!AG1650:AG1850)-'Signal Verification0'!AG1850)&lt;Constants!$B$15),2,IF(D1850&gt;0,1,0)),IF(D1850&gt;0,1,0)),IF(ABS('Signal Verification1'!AG1849)-ABS('Signal Verification0'!AG1850)&gt;Constants!$B$14,IF(AND(ABS(MAX('Signal Verification1'!AG1650:AG1850)-'Signal Verification1'!AG1850)&lt;Constants!$B$15,ABS(MIN('Signal Verification1'!AG1650:AG1850)-'Signal Verification1'!AG1850)&lt;Constants!$B$15),2,IF(D1850&gt;0,1,0)),IF(D1850&gt;0,1,0))),IF(D1850&gt;0,1,0))</f>
        <v>0</v>
      </c>
      <c r="D1850">
        <f>IF(C1849=2,ROUND(5*1000/Constants!$B$11,0),IF(D1849&gt;0,D1849-1,0))</f>
        <v>0</v>
      </c>
      <c r="E1850">
        <f>IF(COUNTIF($D$3:D1850,2)&gt;(Constants!$B$16*(1000/150)),2,0)</f>
        <v>0</v>
      </c>
      <c r="F1850">
        <f t="shared" si="28"/>
        <v>0</v>
      </c>
      <c r="G1850">
        <f>IF(ABS('Signal Verification0'!AT1850-'Signal Verification1'!AT1850)&gt;Constants!$B$17,2,IF(H1850&gt;0,1,0))</f>
        <v>0</v>
      </c>
      <c r="H1850">
        <f>IF(G1849=2,ROUND(Constants!$B$18*(1000/150),0),IF(H1849&gt;0,H1849-1,0))</f>
        <v>0</v>
      </c>
    </row>
    <row r="1851" spans="1:8">
      <c r="A1851">
        <v>1848</v>
      </c>
      <c r="B1851">
        <f>IF(SIGN('Signal Verification0'!AQ1851)=SIGN('Signal Verification1'!AQ1851),IF(COUNTIF(B1844:B1850,2)&gt;0,1,0),2)</f>
        <v>0</v>
      </c>
      <c r="C1851">
        <f>IF(AND(ABS('Signal Verification0'!AG1851)&gt;0,ABS('Signal Verification1'!AG1851)&gt;0),IF('Signal Verification0'!AG1851&gt;'Signal Verification1'!AG1851,IF(ABS('Signal Verification0'!AG1850)-ABS('Signal Verification1'!AG1851)&gt;Constants!$B$14,IF(AND(ABS(MAX('Signal Verification0'!AG1651:AG1851)-'Signal Verification0'!AG1851)&lt;Constants!$B$15,ABS(MIN('Signal Verification0'!AG1651:AG1851)-'Signal Verification0'!AG1851)&lt;Constants!$B$15),2,IF(D1851&gt;0,1,0)),IF(D1851&gt;0,1,0)),IF(ABS('Signal Verification1'!AG1850)-ABS('Signal Verification0'!AG1851)&gt;Constants!$B$14,IF(AND(ABS(MAX('Signal Verification1'!AG1651:AG1851)-'Signal Verification1'!AG1851)&lt;Constants!$B$15,ABS(MIN('Signal Verification1'!AG1651:AG1851)-'Signal Verification1'!AG1851)&lt;Constants!$B$15),2,IF(D1851&gt;0,1,0)),IF(D1851&gt;0,1,0))),IF(D1851&gt;0,1,0))</f>
        <v>0</v>
      </c>
      <c r="D1851">
        <f>IF(C1850=2,ROUND(5*1000/Constants!$B$11,0),IF(D1850&gt;0,D1850-1,0))</f>
        <v>0</v>
      </c>
      <c r="E1851">
        <f>IF(COUNTIF($D$3:D1851,2)&gt;(Constants!$B$16*(1000/150)),2,0)</f>
        <v>0</v>
      </c>
      <c r="F1851">
        <f t="shared" si="28"/>
        <v>0</v>
      </c>
      <c r="G1851">
        <f>IF(ABS('Signal Verification0'!AT1851-'Signal Verification1'!AT1851)&gt;Constants!$B$17,2,IF(H1851&gt;0,1,0))</f>
        <v>0</v>
      </c>
      <c r="H1851">
        <f>IF(G1850=2,ROUND(Constants!$B$18*(1000/150),0),IF(H1850&gt;0,H1850-1,0))</f>
        <v>0</v>
      </c>
    </row>
    <row r="1852" spans="1:8">
      <c r="A1852">
        <v>1849</v>
      </c>
      <c r="B1852">
        <f>IF(SIGN('Signal Verification0'!AQ1852)=SIGN('Signal Verification1'!AQ1852),IF(COUNTIF(B1845:B1851,2)&gt;0,1,0),2)</f>
        <v>0</v>
      </c>
      <c r="C1852">
        <f>IF(AND(ABS('Signal Verification0'!AG1852)&gt;0,ABS('Signal Verification1'!AG1852)&gt;0),IF('Signal Verification0'!AG1852&gt;'Signal Verification1'!AG1852,IF(ABS('Signal Verification0'!AG1851)-ABS('Signal Verification1'!AG1852)&gt;Constants!$B$14,IF(AND(ABS(MAX('Signal Verification0'!AG1652:AG1852)-'Signal Verification0'!AG1852)&lt;Constants!$B$15,ABS(MIN('Signal Verification0'!AG1652:AG1852)-'Signal Verification0'!AG1852)&lt;Constants!$B$15),2,IF(D1852&gt;0,1,0)),IF(D1852&gt;0,1,0)),IF(ABS('Signal Verification1'!AG1851)-ABS('Signal Verification0'!AG1852)&gt;Constants!$B$14,IF(AND(ABS(MAX('Signal Verification1'!AG1652:AG1852)-'Signal Verification1'!AG1852)&lt;Constants!$B$15,ABS(MIN('Signal Verification1'!AG1652:AG1852)-'Signal Verification1'!AG1852)&lt;Constants!$B$15),2,IF(D1852&gt;0,1,0)),IF(D1852&gt;0,1,0))),IF(D1852&gt;0,1,0))</f>
        <v>0</v>
      </c>
      <c r="D1852">
        <f>IF(C1851=2,ROUND(5*1000/Constants!$B$11,0),IF(D1851&gt;0,D1851-1,0))</f>
        <v>0</v>
      </c>
      <c r="E1852">
        <f>IF(COUNTIF($D$3:D1852,2)&gt;(Constants!$B$16*(1000/150)),2,0)</f>
        <v>0</v>
      </c>
      <c r="F1852">
        <f t="shared" si="28"/>
        <v>0</v>
      </c>
      <c r="G1852">
        <f>IF(ABS('Signal Verification0'!AT1852-'Signal Verification1'!AT1852)&gt;Constants!$B$17,2,IF(H1852&gt;0,1,0))</f>
        <v>0</v>
      </c>
      <c r="H1852">
        <f>IF(G1851=2,ROUND(Constants!$B$18*(1000/150),0),IF(H1851&gt;0,H1851-1,0))</f>
        <v>0</v>
      </c>
    </row>
    <row r="1853" spans="1:8">
      <c r="A1853">
        <v>1850</v>
      </c>
      <c r="B1853">
        <f>IF(SIGN('Signal Verification0'!AQ1853)=SIGN('Signal Verification1'!AQ1853),IF(COUNTIF(B1846:B1852,2)&gt;0,1,0),2)</f>
        <v>0</v>
      </c>
      <c r="C1853">
        <f>IF(AND(ABS('Signal Verification0'!AG1853)&gt;0,ABS('Signal Verification1'!AG1853)&gt;0),IF('Signal Verification0'!AG1853&gt;'Signal Verification1'!AG1853,IF(ABS('Signal Verification0'!AG1852)-ABS('Signal Verification1'!AG1853)&gt;Constants!$B$14,IF(AND(ABS(MAX('Signal Verification0'!AG1653:AG1853)-'Signal Verification0'!AG1853)&lt;Constants!$B$15,ABS(MIN('Signal Verification0'!AG1653:AG1853)-'Signal Verification0'!AG1853)&lt;Constants!$B$15),2,IF(D1853&gt;0,1,0)),IF(D1853&gt;0,1,0)),IF(ABS('Signal Verification1'!AG1852)-ABS('Signal Verification0'!AG1853)&gt;Constants!$B$14,IF(AND(ABS(MAX('Signal Verification1'!AG1653:AG1853)-'Signal Verification1'!AG1853)&lt;Constants!$B$15,ABS(MIN('Signal Verification1'!AG1653:AG1853)-'Signal Verification1'!AG1853)&lt;Constants!$B$15),2,IF(D1853&gt;0,1,0)),IF(D1853&gt;0,1,0))),IF(D1853&gt;0,1,0))</f>
        <v>0</v>
      </c>
      <c r="D1853">
        <f>IF(C1852=2,ROUND(5*1000/Constants!$B$11,0),IF(D1852&gt;0,D1852-1,0))</f>
        <v>0</v>
      </c>
      <c r="E1853">
        <f>IF(COUNTIF($D$3:D1853,2)&gt;(Constants!$B$16*(1000/150)),2,0)</f>
        <v>0</v>
      </c>
      <c r="F1853">
        <f t="shared" si="28"/>
        <v>0</v>
      </c>
      <c r="G1853">
        <f>IF(ABS('Signal Verification0'!AT1853-'Signal Verification1'!AT1853)&gt;Constants!$B$17,2,IF(H1853&gt;0,1,0))</f>
        <v>0</v>
      </c>
      <c r="H1853">
        <f>IF(G1852=2,ROUND(Constants!$B$18*(1000/150),0),IF(H1852&gt;0,H1852-1,0))</f>
        <v>0</v>
      </c>
    </row>
    <row r="1854" spans="1:8">
      <c r="A1854">
        <v>1851</v>
      </c>
      <c r="B1854">
        <f>IF(SIGN('Signal Verification0'!AQ1854)=SIGN('Signal Verification1'!AQ1854),IF(COUNTIF(B1847:B1853,2)&gt;0,1,0),2)</f>
        <v>0</v>
      </c>
      <c r="C1854">
        <f>IF(AND(ABS('Signal Verification0'!AG1854)&gt;0,ABS('Signal Verification1'!AG1854)&gt;0),IF('Signal Verification0'!AG1854&gt;'Signal Verification1'!AG1854,IF(ABS('Signal Verification0'!AG1853)-ABS('Signal Verification1'!AG1854)&gt;Constants!$B$14,IF(AND(ABS(MAX('Signal Verification0'!AG1654:AG1854)-'Signal Verification0'!AG1854)&lt;Constants!$B$15,ABS(MIN('Signal Verification0'!AG1654:AG1854)-'Signal Verification0'!AG1854)&lt;Constants!$B$15),2,IF(D1854&gt;0,1,0)),IF(D1854&gt;0,1,0)),IF(ABS('Signal Verification1'!AG1853)-ABS('Signal Verification0'!AG1854)&gt;Constants!$B$14,IF(AND(ABS(MAX('Signal Verification1'!AG1654:AG1854)-'Signal Verification1'!AG1854)&lt;Constants!$B$15,ABS(MIN('Signal Verification1'!AG1654:AG1854)-'Signal Verification1'!AG1854)&lt;Constants!$B$15),2,IF(D1854&gt;0,1,0)),IF(D1854&gt;0,1,0))),IF(D1854&gt;0,1,0))</f>
        <v>0</v>
      </c>
      <c r="D1854">
        <f>IF(C1853=2,ROUND(5*1000/Constants!$B$11,0),IF(D1853&gt;0,D1853-1,0))</f>
        <v>0</v>
      </c>
      <c r="E1854">
        <f>IF(COUNTIF($D$3:D1854,2)&gt;(Constants!$B$16*(1000/150)),2,0)</f>
        <v>0</v>
      </c>
      <c r="F1854">
        <f t="shared" si="28"/>
        <v>0</v>
      </c>
      <c r="G1854">
        <f>IF(ABS('Signal Verification0'!AT1854-'Signal Verification1'!AT1854)&gt;Constants!$B$17,2,IF(H1854&gt;0,1,0))</f>
        <v>0</v>
      </c>
      <c r="H1854">
        <f>IF(G1853=2,ROUND(Constants!$B$18*(1000/150),0),IF(H1853&gt;0,H1853-1,0))</f>
        <v>0</v>
      </c>
    </row>
    <row r="1855" spans="1:8">
      <c r="A1855">
        <v>1852</v>
      </c>
      <c r="B1855">
        <f>IF(SIGN('Signal Verification0'!AQ1855)=SIGN('Signal Verification1'!AQ1855),IF(COUNTIF(B1848:B1854,2)&gt;0,1,0),2)</f>
        <v>0</v>
      </c>
      <c r="C1855">
        <f>IF(AND(ABS('Signal Verification0'!AG1855)&gt;0,ABS('Signal Verification1'!AG1855)&gt;0),IF('Signal Verification0'!AG1855&gt;'Signal Verification1'!AG1855,IF(ABS('Signal Verification0'!AG1854)-ABS('Signal Verification1'!AG1855)&gt;Constants!$B$14,IF(AND(ABS(MAX('Signal Verification0'!AG1655:AG1855)-'Signal Verification0'!AG1855)&lt;Constants!$B$15,ABS(MIN('Signal Verification0'!AG1655:AG1855)-'Signal Verification0'!AG1855)&lt;Constants!$B$15),2,IF(D1855&gt;0,1,0)),IF(D1855&gt;0,1,0)),IF(ABS('Signal Verification1'!AG1854)-ABS('Signal Verification0'!AG1855)&gt;Constants!$B$14,IF(AND(ABS(MAX('Signal Verification1'!AG1655:AG1855)-'Signal Verification1'!AG1855)&lt;Constants!$B$15,ABS(MIN('Signal Verification1'!AG1655:AG1855)-'Signal Verification1'!AG1855)&lt;Constants!$B$15),2,IF(D1855&gt;0,1,0)),IF(D1855&gt;0,1,0))),IF(D1855&gt;0,1,0))</f>
        <v>0</v>
      </c>
      <c r="D1855">
        <f>IF(C1854=2,ROUND(5*1000/Constants!$B$11,0),IF(D1854&gt;0,D1854-1,0))</f>
        <v>0</v>
      </c>
      <c r="E1855">
        <f>IF(COUNTIF($D$3:D1855,2)&gt;(Constants!$B$16*(1000/150)),2,0)</f>
        <v>0</v>
      </c>
      <c r="F1855">
        <f t="shared" si="28"/>
        <v>0</v>
      </c>
      <c r="G1855">
        <f>IF(ABS('Signal Verification0'!AT1855-'Signal Verification1'!AT1855)&gt;Constants!$B$17,2,IF(H1855&gt;0,1,0))</f>
        <v>0</v>
      </c>
      <c r="H1855">
        <f>IF(G1854=2,ROUND(Constants!$B$18*(1000/150),0),IF(H1854&gt;0,H1854-1,0))</f>
        <v>0</v>
      </c>
    </row>
    <row r="1856" spans="1:8">
      <c r="A1856">
        <v>1853</v>
      </c>
      <c r="B1856">
        <f>IF(SIGN('Signal Verification0'!AQ1856)=SIGN('Signal Verification1'!AQ1856),IF(COUNTIF(B1849:B1855,2)&gt;0,1,0),2)</f>
        <v>0</v>
      </c>
      <c r="C1856">
        <f>IF(AND(ABS('Signal Verification0'!AG1856)&gt;0,ABS('Signal Verification1'!AG1856)&gt;0),IF('Signal Verification0'!AG1856&gt;'Signal Verification1'!AG1856,IF(ABS('Signal Verification0'!AG1855)-ABS('Signal Verification1'!AG1856)&gt;Constants!$B$14,IF(AND(ABS(MAX('Signal Verification0'!AG1656:AG1856)-'Signal Verification0'!AG1856)&lt;Constants!$B$15,ABS(MIN('Signal Verification0'!AG1656:AG1856)-'Signal Verification0'!AG1856)&lt;Constants!$B$15),2,IF(D1856&gt;0,1,0)),IF(D1856&gt;0,1,0)),IF(ABS('Signal Verification1'!AG1855)-ABS('Signal Verification0'!AG1856)&gt;Constants!$B$14,IF(AND(ABS(MAX('Signal Verification1'!AG1656:AG1856)-'Signal Verification1'!AG1856)&lt;Constants!$B$15,ABS(MIN('Signal Verification1'!AG1656:AG1856)-'Signal Verification1'!AG1856)&lt;Constants!$B$15),2,IF(D1856&gt;0,1,0)),IF(D1856&gt;0,1,0))),IF(D1856&gt;0,1,0))</f>
        <v>0</v>
      </c>
      <c r="D1856">
        <f>IF(C1855=2,ROUND(5*1000/Constants!$B$11,0),IF(D1855&gt;0,D1855-1,0))</f>
        <v>0</v>
      </c>
      <c r="E1856">
        <f>IF(COUNTIF($D$3:D1856,2)&gt;(Constants!$B$16*(1000/150)),2,0)</f>
        <v>0</v>
      </c>
      <c r="F1856">
        <f t="shared" si="28"/>
        <v>0</v>
      </c>
      <c r="G1856">
        <f>IF(ABS('Signal Verification0'!AT1856-'Signal Verification1'!AT1856)&gt;Constants!$B$17,2,IF(H1856&gt;0,1,0))</f>
        <v>0</v>
      </c>
      <c r="H1856">
        <f>IF(G1855=2,ROUND(Constants!$B$18*(1000/150),0),IF(H1855&gt;0,H1855-1,0))</f>
        <v>0</v>
      </c>
    </row>
    <row r="1857" spans="1:8">
      <c r="A1857">
        <v>1854</v>
      </c>
      <c r="B1857">
        <f>IF(SIGN('Signal Verification0'!AQ1857)=SIGN('Signal Verification1'!AQ1857),IF(COUNTIF(B1850:B1856,2)&gt;0,1,0),2)</f>
        <v>0</v>
      </c>
      <c r="C1857">
        <f>IF(AND(ABS('Signal Verification0'!AG1857)&gt;0,ABS('Signal Verification1'!AG1857)&gt;0),IF('Signal Verification0'!AG1857&gt;'Signal Verification1'!AG1857,IF(ABS('Signal Verification0'!AG1856)-ABS('Signal Verification1'!AG1857)&gt;Constants!$B$14,IF(AND(ABS(MAX('Signal Verification0'!AG1657:AG1857)-'Signal Verification0'!AG1857)&lt;Constants!$B$15,ABS(MIN('Signal Verification0'!AG1657:AG1857)-'Signal Verification0'!AG1857)&lt;Constants!$B$15),2,IF(D1857&gt;0,1,0)),IF(D1857&gt;0,1,0)),IF(ABS('Signal Verification1'!AG1856)-ABS('Signal Verification0'!AG1857)&gt;Constants!$B$14,IF(AND(ABS(MAX('Signal Verification1'!AG1657:AG1857)-'Signal Verification1'!AG1857)&lt;Constants!$B$15,ABS(MIN('Signal Verification1'!AG1657:AG1857)-'Signal Verification1'!AG1857)&lt;Constants!$B$15),2,IF(D1857&gt;0,1,0)),IF(D1857&gt;0,1,0))),IF(D1857&gt;0,1,0))</f>
        <v>0</v>
      </c>
      <c r="D1857">
        <f>IF(C1856=2,ROUND(5*1000/Constants!$B$11,0),IF(D1856&gt;0,D1856-1,0))</f>
        <v>0</v>
      </c>
      <c r="E1857">
        <f>IF(COUNTIF($D$3:D1857,2)&gt;(Constants!$B$16*(1000/150)),2,0)</f>
        <v>0</v>
      </c>
      <c r="F1857">
        <f t="shared" si="28"/>
        <v>0</v>
      </c>
      <c r="G1857">
        <f>IF(ABS('Signal Verification0'!AT1857-'Signal Verification1'!AT1857)&gt;Constants!$B$17,2,IF(H1857&gt;0,1,0))</f>
        <v>0</v>
      </c>
      <c r="H1857">
        <f>IF(G1856=2,ROUND(Constants!$B$18*(1000/150),0),IF(H1856&gt;0,H1856-1,0))</f>
        <v>0</v>
      </c>
    </row>
    <row r="1858" spans="1:8">
      <c r="A1858">
        <v>1855</v>
      </c>
      <c r="B1858">
        <f>IF(SIGN('Signal Verification0'!AQ1858)=SIGN('Signal Verification1'!AQ1858),IF(COUNTIF(B1851:B1857,2)&gt;0,1,0),2)</f>
        <v>0</v>
      </c>
      <c r="C1858">
        <f>IF(AND(ABS('Signal Verification0'!AG1858)&gt;0,ABS('Signal Verification1'!AG1858)&gt;0),IF('Signal Verification0'!AG1858&gt;'Signal Verification1'!AG1858,IF(ABS('Signal Verification0'!AG1857)-ABS('Signal Verification1'!AG1858)&gt;Constants!$B$14,IF(AND(ABS(MAX('Signal Verification0'!AG1658:AG1858)-'Signal Verification0'!AG1858)&lt;Constants!$B$15,ABS(MIN('Signal Verification0'!AG1658:AG1858)-'Signal Verification0'!AG1858)&lt;Constants!$B$15),2,IF(D1858&gt;0,1,0)),IF(D1858&gt;0,1,0)),IF(ABS('Signal Verification1'!AG1857)-ABS('Signal Verification0'!AG1858)&gt;Constants!$B$14,IF(AND(ABS(MAX('Signal Verification1'!AG1658:AG1858)-'Signal Verification1'!AG1858)&lt;Constants!$B$15,ABS(MIN('Signal Verification1'!AG1658:AG1858)-'Signal Verification1'!AG1858)&lt;Constants!$B$15),2,IF(D1858&gt;0,1,0)),IF(D1858&gt;0,1,0))),IF(D1858&gt;0,1,0))</f>
        <v>0</v>
      </c>
      <c r="D1858">
        <f>IF(C1857=2,ROUND(5*1000/Constants!$B$11,0),IF(D1857&gt;0,D1857-1,0))</f>
        <v>0</v>
      </c>
      <c r="E1858">
        <f>IF(COUNTIF($D$3:D1858,2)&gt;(Constants!$B$16*(1000/150)),2,0)</f>
        <v>0</v>
      </c>
      <c r="F1858">
        <f t="shared" si="28"/>
        <v>0</v>
      </c>
      <c r="G1858">
        <f>IF(ABS('Signal Verification0'!AT1858-'Signal Verification1'!AT1858)&gt;Constants!$B$17,2,IF(H1858&gt;0,1,0))</f>
        <v>0</v>
      </c>
      <c r="H1858">
        <f>IF(G1857=2,ROUND(Constants!$B$18*(1000/150),0),IF(H1857&gt;0,H1857-1,0))</f>
        <v>0</v>
      </c>
    </row>
    <row r="1859" spans="1:8">
      <c r="A1859">
        <v>1856</v>
      </c>
      <c r="B1859">
        <f>IF(SIGN('Signal Verification0'!AQ1859)=SIGN('Signal Verification1'!AQ1859),IF(COUNTIF(B1852:B1858,2)&gt;0,1,0),2)</f>
        <v>0</v>
      </c>
      <c r="C1859">
        <f>IF(AND(ABS('Signal Verification0'!AG1859)&gt;0,ABS('Signal Verification1'!AG1859)&gt;0),IF('Signal Verification0'!AG1859&gt;'Signal Verification1'!AG1859,IF(ABS('Signal Verification0'!AG1858)-ABS('Signal Verification1'!AG1859)&gt;Constants!$B$14,IF(AND(ABS(MAX('Signal Verification0'!AG1659:AG1859)-'Signal Verification0'!AG1859)&lt;Constants!$B$15,ABS(MIN('Signal Verification0'!AG1659:AG1859)-'Signal Verification0'!AG1859)&lt;Constants!$B$15),2,IF(D1859&gt;0,1,0)),IF(D1859&gt;0,1,0)),IF(ABS('Signal Verification1'!AG1858)-ABS('Signal Verification0'!AG1859)&gt;Constants!$B$14,IF(AND(ABS(MAX('Signal Verification1'!AG1659:AG1859)-'Signal Verification1'!AG1859)&lt;Constants!$B$15,ABS(MIN('Signal Verification1'!AG1659:AG1859)-'Signal Verification1'!AG1859)&lt;Constants!$B$15),2,IF(D1859&gt;0,1,0)),IF(D1859&gt;0,1,0))),IF(D1859&gt;0,1,0))</f>
        <v>0</v>
      </c>
      <c r="D1859">
        <f>IF(C1858=2,ROUND(5*1000/Constants!$B$11,0),IF(D1858&gt;0,D1858-1,0))</f>
        <v>0</v>
      </c>
      <c r="E1859">
        <f>IF(COUNTIF($D$3:D1859,2)&gt;(Constants!$B$16*(1000/150)),2,0)</f>
        <v>0</v>
      </c>
      <c r="F1859">
        <f t="shared" si="28"/>
        <v>0</v>
      </c>
      <c r="G1859">
        <f>IF(ABS('Signal Verification0'!AT1859-'Signal Verification1'!AT1859)&gt;Constants!$B$17,2,IF(H1859&gt;0,1,0))</f>
        <v>0</v>
      </c>
      <c r="H1859">
        <f>IF(G1858=2,ROUND(Constants!$B$18*(1000/150),0),IF(H1858&gt;0,H1858-1,0))</f>
        <v>0</v>
      </c>
    </row>
    <row r="1860" spans="1:8">
      <c r="A1860">
        <v>1857</v>
      </c>
      <c r="B1860">
        <f>IF(SIGN('Signal Verification0'!AQ1860)=SIGN('Signal Verification1'!AQ1860),IF(COUNTIF(B1853:B1859,2)&gt;0,1,0),2)</f>
        <v>0</v>
      </c>
      <c r="C1860">
        <f>IF(AND(ABS('Signal Verification0'!AG1860)&gt;0,ABS('Signal Verification1'!AG1860)&gt;0),IF('Signal Verification0'!AG1860&gt;'Signal Verification1'!AG1860,IF(ABS('Signal Verification0'!AG1859)-ABS('Signal Verification1'!AG1860)&gt;Constants!$B$14,IF(AND(ABS(MAX('Signal Verification0'!AG1660:AG1860)-'Signal Verification0'!AG1860)&lt;Constants!$B$15,ABS(MIN('Signal Verification0'!AG1660:AG1860)-'Signal Verification0'!AG1860)&lt;Constants!$B$15),2,IF(D1860&gt;0,1,0)),IF(D1860&gt;0,1,0)),IF(ABS('Signal Verification1'!AG1859)-ABS('Signal Verification0'!AG1860)&gt;Constants!$B$14,IF(AND(ABS(MAX('Signal Verification1'!AG1660:AG1860)-'Signal Verification1'!AG1860)&lt;Constants!$B$15,ABS(MIN('Signal Verification1'!AG1660:AG1860)-'Signal Verification1'!AG1860)&lt;Constants!$B$15),2,IF(D1860&gt;0,1,0)),IF(D1860&gt;0,1,0))),IF(D1860&gt;0,1,0))</f>
        <v>0</v>
      </c>
      <c r="D1860">
        <f>IF(C1859=2,ROUND(5*1000/Constants!$B$11,0),IF(D1859&gt;0,D1859-1,0))</f>
        <v>0</v>
      </c>
      <c r="E1860">
        <f>IF(COUNTIF($D$3:D1860,2)&gt;(Constants!$B$16*(1000/150)),2,0)</f>
        <v>0</v>
      </c>
      <c r="F1860">
        <f t="shared" si="28"/>
        <v>0</v>
      </c>
      <c r="G1860">
        <f>IF(ABS('Signal Verification0'!AT1860-'Signal Verification1'!AT1860)&gt;Constants!$B$17,2,IF(H1860&gt;0,1,0))</f>
        <v>0</v>
      </c>
      <c r="H1860">
        <f>IF(G1859=2,ROUND(Constants!$B$18*(1000/150),0),IF(H1859&gt;0,H1859-1,0))</f>
        <v>0</v>
      </c>
    </row>
    <row r="1861" spans="1:8">
      <c r="A1861">
        <v>1858</v>
      </c>
      <c r="B1861">
        <f>IF(SIGN('Signal Verification0'!AQ1861)=SIGN('Signal Verification1'!AQ1861),IF(COUNTIF(B1854:B1860,2)&gt;0,1,0),2)</f>
        <v>0</v>
      </c>
      <c r="C1861">
        <f>IF(AND(ABS('Signal Verification0'!AG1861)&gt;0,ABS('Signal Verification1'!AG1861)&gt;0),IF('Signal Verification0'!AG1861&gt;'Signal Verification1'!AG1861,IF(ABS('Signal Verification0'!AG1860)-ABS('Signal Verification1'!AG1861)&gt;Constants!$B$14,IF(AND(ABS(MAX('Signal Verification0'!AG1661:AG1861)-'Signal Verification0'!AG1861)&lt;Constants!$B$15,ABS(MIN('Signal Verification0'!AG1661:AG1861)-'Signal Verification0'!AG1861)&lt;Constants!$B$15),2,IF(D1861&gt;0,1,0)),IF(D1861&gt;0,1,0)),IF(ABS('Signal Verification1'!AG1860)-ABS('Signal Verification0'!AG1861)&gt;Constants!$B$14,IF(AND(ABS(MAX('Signal Verification1'!AG1661:AG1861)-'Signal Verification1'!AG1861)&lt;Constants!$B$15,ABS(MIN('Signal Verification1'!AG1661:AG1861)-'Signal Verification1'!AG1861)&lt;Constants!$B$15),2,IF(D1861&gt;0,1,0)),IF(D1861&gt;0,1,0))),IF(D1861&gt;0,1,0))</f>
        <v>0</v>
      </c>
      <c r="D1861">
        <f>IF(C1860=2,ROUND(5*1000/Constants!$B$11,0),IF(D1860&gt;0,D1860-1,0))</f>
        <v>0</v>
      </c>
      <c r="E1861">
        <f>IF(COUNTIF($D$3:D1861,2)&gt;(Constants!$B$16*(1000/150)),2,0)</f>
        <v>0</v>
      </c>
      <c r="F1861">
        <f t="shared" ref="F1861:F1924" si="29">IF(OR(F1860=2,E1861=2),2,0)</f>
        <v>0</v>
      </c>
      <c r="G1861">
        <f>IF(ABS('Signal Verification0'!AT1861-'Signal Verification1'!AT1861)&gt;Constants!$B$17,2,IF(H1861&gt;0,1,0))</f>
        <v>0</v>
      </c>
      <c r="H1861">
        <f>IF(G1860=2,ROUND(Constants!$B$18*(1000/150),0),IF(H1860&gt;0,H1860-1,0))</f>
        <v>0</v>
      </c>
    </row>
    <row r="1862" spans="1:8">
      <c r="A1862">
        <v>1859</v>
      </c>
      <c r="B1862">
        <f>IF(SIGN('Signal Verification0'!AQ1862)=SIGN('Signal Verification1'!AQ1862),IF(COUNTIF(B1855:B1861,2)&gt;0,1,0),2)</f>
        <v>0</v>
      </c>
      <c r="C1862">
        <f>IF(AND(ABS('Signal Verification0'!AG1862)&gt;0,ABS('Signal Verification1'!AG1862)&gt;0),IF('Signal Verification0'!AG1862&gt;'Signal Verification1'!AG1862,IF(ABS('Signal Verification0'!AG1861)-ABS('Signal Verification1'!AG1862)&gt;Constants!$B$14,IF(AND(ABS(MAX('Signal Verification0'!AG1662:AG1862)-'Signal Verification0'!AG1862)&lt;Constants!$B$15,ABS(MIN('Signal Verification0'!AG1662:AG1862)-'Signal Verification0'!AG1862)&lt;Constants!$B$15),2,IF(D1862&gt;0,1,0)),IF(D1862&gt;0,1,0)),IF(ABS('Signal Verification1'!AG1861)-ABS('Signal Verification0'!AG1862)&gt;Constants!$B$14,IF(AND(ABS(MAX('Signal Verification1'!AG1662:AG1862)-'Signal Verification1'!AG1862)&lt;Constants!$B$15,ABS(MIN('Signal Verification1'!AG1662:AG1862)-'Signal Verification1'!AG1862)&lt;Constants!$B$15),2,IF(D1862&gt;0,1,0)),IF(D1862&gt;0,1,0))),IF(D1862&gt;0,1,0))</f>
        <v>0</v>
      </c>
      <c r="D1862">
        <f>IF(C1861=2,ROUND(5*1000/Constants!$B$11,0),IF(D1861&gt;0,D1861-1,0))</f>
        <v>0</v>
      </c>
      <c r="E1862">
        <f>IF(COUNTIF($D$3:D1862,2)&gt;(Constants!$B$16*(1000/150)),2,0)</f>
        <v>0</v>
      </c>
      <c r="F1862">
        <f t="shared" si="29"/>
        <v>0</v>
      </c>
      <c r="G1862">
        <f>IF(ABS('Signal Verification0'!AT1862-'Signal Verification1'!AT1862)&gt;Constants!$B$17,2,IF(H1862&gt;0,1,0))</f>
        <v>0</v>
      </c>
      <c r="H1862">
        <f>IF(G1861=2,ROUND(Constants!$B$18*(1000/150),0),IF(H1861&gt;0,H1861-1,0))</f>
        <v>0</v>
      </c>
    </row>
    <row r="1863" spans="1:8">
      <c r="A1863">
        <v>1860</v>
      </c>
      <c r="B1863">
        <f>IF(SIGN('Signal Verification0'!AQ1863)=SIGN('Signal Verification1'!AQ1863),IF(COUNTIF(B1856:B1862,2)&gt;0,1,0),2)</f>
        <v>0</v>
      </c>
      <c r="C1863">
        <f>IF(AND(ABS('Signal Verification0'!AG1863)&gt;0,ABS('Signal Verification1'!AG1863)&gt;0),IF('Signal Verification0'!AG1863&gt;'Signal Verification1'!AG1863,IF(ABS('Signal Verification0'!AG1862)-ABS('Signal Verification1'!AG1863)&gt;Constants!$B$14,IF(AND(ABS(MAX('Signal Verification0'!AG1663:AG1863)-'Signal Verification0'!AG1863)&lt;Constants!$B$15,ABS(MIN('Signal Verification0'!AG1663:AG1863)-'Signal Verification0'!AG1863)&lt;Constants!$B$15),2,IF(D1863&gt;0,1,0)),IF(D1863&gt;0,1,0)),IF(ABS('Signal Verification1'!AG1862)-ABS('Signal Verification0'!AG1863)&gt;Constants!$B$14,IF(AND(ABS(MAX('Signal Verification1'!AG1663:AG1863)-'Signal Verification1'!AG1863)&lt;Constants!$B$15,ABS(MIN('Signal Verification1'!AG1663:AG1863)-'Signal Verification1'!AG1863)&lt;Constants!$B$15),2,IF(D1863&gt;0,1,0)),IF(D1863&gt;0,1,0))),IF(D1863&gt;0,1,0))</f>
        <v>0</v>
      </c>
      <c r="D1863">
        <f>IF(C1862=2,ROUND(5*1000/Constants!$B$11,0),IF(D1862&gt;0,D1862-1,0))</f>
        <v>0</v>
      </c>
      <c r="E1863">
        <f>IF(COUNTIF($D$3:D1863,2)&gt;(Constants!$B$16*(1000/150)),2,0)</f>
        <v>0</v>
      </c>
      <c r="F1863">
        <f t="shared" si="29"/>
        <v>0</v>
      </c>
      <c r="G1863">
        <f>IF(ABS('Signal Verification0'!AT1863-'Signal Verification1'!AT1863)&gt;Constants!$B$17,2,IF(H1863&gt;0,1,0))</f>
        <v>0</v>
      </c>
      <c r="H1863">
        <f>IF(G1862=2,ROUND(Constants!$B$18*(1000/150),0),IF(H1862&gt;0,H1862-1,0))</f>
        <v>0</v>
      </c>
    </row>
    <row r="1864" spans="1:8">
      <c r="A1864">
        <v>1861</v>
      </c>
      <c r="B1864">
        <f>IF(SIGN('Signal Verification0'!AQ1864)=SIGN('Signal Verification1'!AQ1864),IF(COUNTIF(B1857:B1863,2)&gt;0,1,0),2)</f>
        <v>0</v>
      </c>
      <c r="C1864">
        <f>IF(AND(ABS('Signal Verification0'!AG1864)&gt;0,ABS('Signal Verification1'!AG1864)&gt;0),IF('Signal Verification0'!AG1864&gt;'Signal Verification1'!AG1864,IF(ABS('Signal Verification0'!AG1863)-ABS('Signal Verification1'!AG1864)&gt;Constants!$B$14,IF(AND(ABS(MAX('Signal Verification0'!AG1664:AG1864)-'Signal Verification0'!AG1864)&lt;Constants!$B$15,ABS(MIN('Signal Verification0'!AG1664:AG1864)-'Signal Verification0'!AG1864)&lt;Constants!$B$15),2,IF(D1864&gt;0,1,0)),IF(D1864&gt;0,1,0)),IF(ABS('Signal Verification1'!AG1863)-ABS('Signal Verification0'!AG1864)&gt;Constants!$B$14,IF(AND(ABS(MAX('Signal Verification1'!AG1664:AG1864)-'Signal Verification1'!AG1864)&lt;Constants!$B$15,ABS(MIN('Signal Verification1'!AG1664:AG1864)-'Signal Verification1'!AG1864)&lt;Constants!$B$15),2,IF(D1864&gt;0,1,0)),IF(D1864&gt;0,1,0))),IF(D1864&gt;0,1,0))</f>
        <v>0</v>
      </c>
      <c r="D1864">
        <f>IF(C1863=2,ROUND(5*1000/Constants!$B$11,0),IF(D1863&gt;0,D1863-1,0))</f>
        <v>0</v>
      </c>
      <c r="E1864">
        <f>IF(COUNTIF($D$3:D1864,2)&gt;(Constants!$B$16*(1000/150)),2,0)</f>
        <v>0</v>
      </c>
      <c r="F1864">
        <f t="shared" si="29"/>
        <v>0</v>
      </c>
      <c r="G1864">
        <f>IF(ABS('Signal Verification0'!AT1864-'Signal Verification1'!AT1864)&gt;Constants!$B$17,2,IF(H1864&gt;0,1,0))</f>
        <v>0</v>
      </c>
      <c r="H1864">
        <f>IF(G1863=2,ROUND(Constants!$B$18*(1000/150),0),IF(H1863&gt;0,H1863-1,0))</f>
        <v>0</v>
      </c>
    </row>
    <row r="1865" spans="1:8">
      <c r="A1865">
        <v>1862</v>
      </c>
      <c r="B1865">
        <f>IF(SIGN('Signal Verification0'!AQ1865)=SIGN('Signal Verification1'!AQ1865),IF(COUNTIF(B1858:B1864,2)&gt;0,1,0),2)</f>
        <v>0</v>
      </c>
      <c r="C1865">
        <f>IF(AND(ABS('Signal Verification0'!AG1865)&gt;0,ABS('Signal Verification1'!AG1865)&gt;0),IF('Signal Verification0'!AG1865&gt;'Signal Verification1'!AG1865,IF(ABS('Signal Verification0'!AG1864)-ABS('Signal Verification1'!AG1865)&gt;Constants!$B$14,IF(AND(ABS(MAX('Signal Verification0'!AG1665:AG1865)-'Signal Verification0'!AG1865)&lt;Constants!$B$15,ABS(MIN('Signal Verification0'!AG1665:AG1865)-'Signal Verification0'!AG1865)&lt;Constants!$B$15),2,IF(D1865&gt;0,1,0)),IF(D1865&gt;0,1,0)),IF(ABS('Signal Verification1'!AG1864)-ABS('Signal Verification0'!AG1865)&gt;Constants!$B$14,IF(AND(ABS(MAX('Signal Verification1'!AG1665:AG1865)-'Signal Verification1'!AG1865)&lt;Constants!$B$15,ABS(MIN('Signal Verification1'!AG1665:AG1865)-'Signal Verification1'!AG1865)&lt;Constants!$B$15),2,IF(D1865&gt;0,1,0)),IF(D1865&gt;0,1,0))),IF(D1865&gt;0,1,0))</f>
        <v>0</v>
      </c>
      <c r="D1865">
        <f>IF(C1864=2,ROUND(5*1000/Constants!$B$11,0),IF(D1864&gt;0,D1864-1,0))</f>
        <v>0</v>
      </c>
      <c r="E1865">
        <f>IF(COUNTIF($D$3:D1865,2)&gt;(Constants!$B$16*(1000/150)),2,0)</f>
        <v>0</v>
      </c>
      <c r="F1865">
        <f t="shared" si="29"/>
        <v>0</v>
      </c>
      <c r="G1865">
        <f>IF(ABS('Signal Verification0'!AT1865-'Signal Verification1'!AT1865)&gt;Constants!$B$17,2,IF(H1865&gt;0,1,0))</f>
        <v>0</v>
      </c>
      <c r="H1865">
        <f>IF(G1864=2,ROUND(Constants!$B$18*(1000/150),0),IF(H1864&gt;0,H1864-1,0))</f>
        <v>0</v>
      </c>
    </row>
    <row r="1866" spans="1:8">
      <c r="A1866">
        <v>1863</v>
      </c>
      <c r="B1866">
        <f>IF(SIGN('Signal Verification0'!AQ1866)=SIGN('Signal Verification1'!AQ1866),IF(COUNTIF(B1859:B1865,2)&gt;0,1,0),2)</f>
        <v>0</v>
      </c>
      <c r="C1866">
        <f>IF(AND(ABS('Signal Verification0'!AG1866)&gt;0,ABS('Signal Verification1'!AG1866)&gt;0),IF('Signal Verification0'!AG1866&gt;'Signal Verification1'!AG1866,IF(ABS('Signal Verification0'!AG1865)-ABS('Signal Verification1'!AG1866)&gt;Constants!$B$14,IF(AND(ABS(MAX('Signal Verification0'!AG1666:AG1866)-'Signal Verification0'!AG1866)&lt;Constants!$B$15,ABS(MIN('Signal Verification0'!AG1666:AG1866)-'Signal Verification0'!AG1866)&lt;Constants!$B$15),2,IF(D1866&gt;0,1,0)),IF(D1866&gt;0,1,0)),IF(ABS('Signal Verification1'!AG1865)-ABS('Signal Verification0'!AG1866)&gt;Constants!$B$14,IF(AND(ABS(MAX('Signal Verification1'!AG1666:AG1866)-'Signal Verification1'!AG1866)&lt;Constants!$B$15,ABS(MIN('Signal Verification1'!AG1666:AG1866)-'Signal Verification1'!AG1866)&lt;Constants!$B$15),2,IF(D1866&gt;0,1,0)),IF(D1866&gt;0,1,0))),IF(D1866&gt;0,1,0))</f>
        <v>0</v>
      </c>
      <c r="D1866">
        <f>IF(C1865=2,ROUND(5*1000/Constants!$B$11,0),IF(D1865&gt;0,D1865-1,0))</f>
        <v>0</v>
      </c>
      <c r="E1866">
        <f>IF(COUNTIF($D$3:D1866,2)&gt;(Constants!$B$16*(1000/150)),2,0)</f>
        <v>0</v>
      </c>
      <c r="F1866">
        <f t="shared" si="29"/>
        <v>0</v>
      </c>
      <c r="G1866">
        <f>IF(ABS('Signal Verification0'!AT1866-'Signal Verification1'!AT1866)&gt;Constants!$B$17,2,IF(H1866&gt;0,1,0))</f>
        <v>0</v>
      </c>
      <c r="H1866">
        <f>IF(G1865=2,ROUND(Constants!$B$18*(1000/150),0),IF(H1865&gt;0,H1865-1,0))</f>
        <v>0</v>
      </c>
    </row>
    <row r="1867" spans="1:8">
      <c r="A1867">
        <v>1864</v>
      </c>
      <c r="B1867">
        <f>IF(SIGN('Signal Verification0'!AQ1867)=SIGN('Signal Verification1'!AQ1867),IF(COUNTIF(B1860:B1866,2)&gt;0,1,0),2)</f>
        <v>0</v>
      </c>
      <c r="C1867">
        <f>IF(AND(ABS('Signal Verification0'!AG1867)&gt;0,ABS('Signal Verification1'!AG1867)&gt;0),IF('Signal Verification0'!AG1867&gt;'Signal Verification1'!AG1867,IF(ABS('Signal Verification0'!AG1866)-ABS('Signal Verification1'!AG1867)&gt;Constants!$B$14,IF(AND(ABS(MAX('Signal Verification0'!AG1667:AG1867)-'Signal Verification0'!AG1867)&lt;Constants!$B$15,ABS(MIN('Signal Verification0'!AG1667:AG1867)-'Signal Verification0'!AG1867)&lt;Constants!$B$15),2,IF(D1867&gt;0,1,0)),IF(D1867&gt;0,1,0)),IF(ABS('Signal Verification1'!AG1866)-ABS('Signal Verification0'!AG1867)&gt;Constants!$B$14,IF(AND(ABS(MAX('Signal Verification1'!AG1667:AG1867)-'Signal Verification1'!AG1867)&lt;Constants!$B$15,ABS(MIN('Signal Verification1'!AG1667:AG1867)-'Signal Verification1'!AG1867)&lt;Constants!$B$15),2,IF(D1867&gt;0,1,0)),IF(D1867&gt;0,1,0))),IF(D1867&gt;0,1,0))</f>
        <v>0</v>
      </c>
      <c r="D1867">
        <f>IF(C1866=2,ROUND(5*1000/Constants!$B$11,0),IF(D1866&gt;0,D1866-1,0))</f>
        <v>0</v>
      </c>
      <c r="E1867">
        <f>IF(COUNTIF($D$3:D1867,2)&gt;(Constants!$B$16*(1000/150)),2,0)</f>
        <v>0</v>
      </c>
      <c r="F1867">
        <f t="shared" si="29"/>
        <v>0</v>
      </c>
      <c r="G1867">
        <f>IF(ABS('Signal Verification0'!AT1867-'Signal Verification1'!AT1867)&gt;Constants!$B$17,2,IF(H1867&gt;0,1,0))</f>
        <v>0</v>
      </c>
      <c r="H1867">
        <f>IF(G1866=2,ROUND(Constants!$B$18*(1000/150),0),IF(H1866&gt;0,H1866-1,0))</f>
        <v>0</v>
      </c>
    </row>
    <row r="1868" spans="1:8">
      <c r="A1868">
        <v>1865</v>
      </c>
      <c r="B1868">
        <f>IF(SIGN('Signal Verification0'!AQ1868)=SIGN('Signal Verification1'!AQ1868),IF(COUNTIF(B1861:B1867,2)&gt;0,1,0),2)</f>
        <v>0</v>
      </c>
      <c r="C1868">
        <f>IF(AND(ABS('Signal Verification0'!AG1868)&gt;0,ABS('Signal Verification1'!AG1868)&gt;0),IF('Signal Verification0'!AG1868&gt;'Signal Verification1'!AG1868,IF(ABS('Signal Verification0'!AG1867)-ABS('Signal Verification1'!AG1868)&gt;Constants!$B$14,IF(AND(ABS(MAX('Signal Verification0'!AG1668:AG1868)-'Signal Verification0'!AG1868)&lt;Constants!$B$15,ABS(MIN('Signal Verification0'!AG1668:AG1868)-'Signal Verification0'!AG1868)&lt;Constants!$B$15),2,IF(D1868&gt;0,1,0)),IF(D1868&gt;0,1,0)),IF(ABS('Signal Verification1'!AG1867)-ABS('Signal Verification0'!AG1868)&gt;Constants!$B$14,IF(AND(ABS(MAX('Signal Verification1'!AG1668:AG1868)-'Signal Verification1'!AG1868)&lt;Constants!$B$15,ABS(MIN('Signal Verification1'!AG1668:AG1868)-'Signal Verification1'!AG1868)&lt;Constants!$B$15),2,IF(D1868&gt;0,1,0)),IF(D1868&gt;0,1,0))),IF(D1868&gt;0,1,0))</f>
        <v>0</v>
      </c>
      <c r="D1868">
        <f>IF(C1867=2,ROUND(5*1000/Constants!$B$11,0),IF(D1867&gt;0,D1867-1,0))</f>
        <v>0</v>
      </c>
      <c r="E1868">
        <f>IF(COUNTIF($D$3:D1868,2)&gt;(Constants!$B$16*(1000/150)),2,0)</f>
        <v>0</v>
      </c>
      <c r="F1868">
        <f t="shared" si="29"/>
        <v>0</v>
      </c>
      <c r="G1868">
        <f>IF(ABS('Signal Verification0'!AT1868-'Signal Verification1'!AT1868)&gt;Constants!$B$17,2,IF(H1868&gt;0,1,0))</f>
        <v>0</v>
      </c>
      <c r="H1868">
        <f>IF(G1867=2,ROUND(Constants!$B$18*(1000/150),0),IF(H1867&gt;0,H1867-1,0))</f>
        <v>0</v>
      </c>
    </row>
    <row r="1869" spans="1:8">
      <c r="A1869">
        <v>1866</v>
      </c>
      <c r="B1869">
        <f>IF(SIGN('Signal Verification0'!AQ1869)=SIGN('Signal Verification1'!AQ1869),IF(COUNTIF(B1862:B1868,2)&gt;0,1,0),2)</f>
        <v>0</v>
      </c>
      <c r="C1869">
        <f>IF(AND(ABS('Signal Verification0'!AG1869)&gt;0,ABS('Signal Verification1'!AG1869)&gt;0),IF('Signal Verification0'!AG1869&gt;'Signal Verification1'!AG1869,IF(ABS('Signal Verification0'!AG1868)-ABS('Signal Verification1'!AG1869)&gt;Constants!$B$14,IF(AND(ABS(MAX('Signal Verification0'!AG1669:AG1869)-'Signal Verification0'!AG1869)&lt;Constants!$B$15,ABS(MIN('Signal Verification0'!AG1669:AG1869)-'Signal Verification0'!AG1869)&lt;Constants!$B$15),2,IF(D1869&gt;0,1,0)),IF(D1869&gt;0,1,0)),IF(ABS('Signal Verification1'!AG1868)-ABS('Signal Verification0'!AG1869)&gt;Constants!$B$14,IF(AND(ABS(MAX('Signal Verification1'!AG1669:AG1869)-'Signal Verification1'!AG1869)&lt;Constants!$B$15,ABS(MIN('Signal Verification1'!AG1669:AG1869)-'Signal Verification1'!AG1869)&lt;Constants!$B$15),2,IF(D1869&gt;0,1,0)),IF(D1869&gt;0,1,0))),IF(D1869&gt;0,1,0))</f>
        <v>0</v>
      </c>
      <c r="D1869">
        <f>IF(C1868=2,ROUND(5*1000/Constants!$B$11,0),IF(D1868&gt;0,D1868-1,0))</f>
        <v>0</v>
      </c>
      <c r="E1869">
        <f>IF(COUNTIF($D$3:D1869,2)&gt;(Constants!$B$16*(1000/150)),2,0)</f>
        <v>0</v>
      </c>
      <c r="F1869">
        <f t="shared" si="29"/>
        <v>0</v>
      </c>
      <c r="G1869">
        <f>IF(ABS('Signal Verification0'!AT1869-'Signal Verification1'!AT1869)&gt;Constants!$B$17,2,IF(H1869&gt;0,1,0))</f>
        <v>0</v>
      </c>
      <c r="H1869">
        <f>IF(G1868=2,ROUND(Constants!$B$18*(1000/150),0),IF(H1868&gt;0,H1868-1,0))</f>
        <v>0</v>
      </c>
    </row>
    <row r="1870" spans="1:8">
      <c r="A1870">
        <v>1867</v>
      </c>
      <c r="B1870">
        <f>IF(SIGN('Signal Verification0'!AQ1870)=SIGN('Signal Verification1'!AQ1870),IF(COUNTIF(B1863:B1869,2)&gt;0,1,0),2)</f>
        <v>0</v>
      </c>
      <c r="C1870">
        <f>IF(AND(ABS('Signal Verification0'!AG1870)&gt;0,ABS('Signal Verification1'!AG1870)&gt;0),IF('Signal Verification0'!AG1870&gt;'Signal Verification1'!AG1870,IF(ABS('Signal Verification0'!AG1869)-ABS('Signal Verification1'!AG1870)&gt;Constants!$B$14,IF(AND(ABS(MAX('Signal Verification0'!AG1670:AG1870)-'Signal Verification0'!AG1870)&lt;Constants!$B$15,ABS(MIN('Signal Verification0'!AG1670:AG1870)-'Signal Verification0'!AG1870)&lt;Constants!$B$15),2,IF(D1870&gt;0,1,0)),IF(D1870&gt;0,1,0)),IF(ABS('Signal Verification1'!AG1869)-ABS('Signal Verification0'!AG1870)&gt;Constants!$B$14,IF(AND(ABS(MAX('Signal Verification1'!AG1670:AG1870)-'Signal Verification1'!AG1870)&lt;Constants!$B$15,ABS(MIN('Signal Verification1'!AG1670:AG1870)-'Signal Verification1'!AG1870)&lt;Constants!$B$15),2,IF(D1870&gt;0,1,0)),IF(D1870&gt;0,1,0))),IF(D1870&gt;0,1,0))</f>
        <v>0</v>
      </c>
      <c r="D1870">
        <f>IF(C1869=2,ROUND(5*1000/Constants!$B$11,0),IF(D1869&gt;0,D1869-1,0))</f>
        <v>0</v>
      </c>
      <c r="E1870">
        <f>IF(COUNTIF($D$3:D1870,2)&gt;(Constants!$B$16*(1000/150)),2,0)</f>
        <v>0</v>
      </c>
      <c r="F1870">
        <f t="shared" si="29"/>
        <v>0</v>
      </c>
      <c r="G1870">
        <f>IF(ABS('Signal Verification0'!AT1870-'Signal Verification1'!AT1870)&gt;Constants!$B$17,2,IF(H1870&gt;0,1,0))</f>
        <v>0</v>
      </c>
      <c r="H1870">
        <f>IF(G1869=2,ROUND(Constants!$B$18*(1000/150),0),IF(H1869&gt;0,H1869-1,0))</f>
        <v>0</v>
      </c>
    </row>
    <row r="1871" spans="1:8">
      <c r="A1871">
        <v>1868</v>
      </c>
      <c r="B1871">
        <f>IF(SIGN('Signal Verification0'!AQ1871)=SIGN('Signal Verification1'!AQ1871),IF(COUNTIF(B1864:B1870,2)&gt;0,1,0),2)</f>
        <v>0</v>
      </c>
      <c r="C1871">
        <f>IF(AND(ABS('Signal Verification0'!AG1871)&gt;0,ABS('Signal Verification1'!AG1871)&gt;0),IF('Signal Verification0'!AG1871&gt;'Signal Verification1'!AG1871,IF(ABS('Signal Verification0'!AG1870)-ABS('Signal Verification1'!AG1871)&gt;Constants!$B$14,IF(AND(ABS(MAX('Signal Verification0'!AG1671:AG1871)-'Signal Verification0'!AG1871)&lt;Constants!$B$15,ABS(MIN('Signal Verification0'!AG1671:AG1871)-'Signal Verification0'!AG1871)&lt;Constants!$B$15),2,IF(D1871&gt;0,1,0)),IF(D1871&gt;0,1,0)),IF(ABS('Signal Verification1'!AG1870)-ABS('Signal Verification0'!AG1871)&gt;Constants!$B$14,IF(AND(ABS(MAX('Signal Verification1'!AG1671:AG1871)-'Signal Verification1'!AG1871)&lt;Constants!$B$15,ABS(MIN('Signal Verification1'!AG1671:AG1871)-'Signal Verification1'!AG1871)&lt;Constants!$B$15),2,IF(D1871&gt;0,1,0)),IF(D1871&gt;0,1,0))),IF(D1871&gt;0,1,0))</f>
        <v>0</v>
      </c>
      <c r="D1871">
        <f>IF(C1870=2,ROUND(5*1000/Constants!$B$11,0),IF(D1870&gt;0,D1870-1,0))</f>
        <v>0</v>
      </c>
      <c r="E1871">
        <f>IF(COUNTIF($D$3:D1871,2)&gt;(Constants!$B$16*(1000/150)),2,0)</f>
        <v>0</v>
      </c>
      <c r="F1871">
        <f t="shared" si="29"/>
        <v>0</v>
      </c>
      <c r="G1871">
        <f>IF(ABS('Signal Verification0'!AT1871-'Signal Verification1'!AT1871)&gt;Constants!$B$17,2,IF(H1871&gt;0,1,0))</f>
        <v>0</v>
      </c>
      <c r="H1871">
        <f>IF(G1870=2,ROUND(Constants!$B$18*(1000/150),0),IF(H1870&gt;0,H1870-1,0))</f>
        <v>0</v>
      </c>
    </row>
    <row r="1872" spans="1:8">
      <c r="A1872">
        <v>1869</v>
      </c>
      <c r="B1872">
        <f>IF(SIGN('Signal Verification0'!AQ1872)=SIGN('Signal Verification1'!AQ1872),IF(COUNTIF(B1865:B1871,2)&gt;0,1,0),2)</f>
        <v>0</v>
      </c>
      <c r="C1872">
        <f>IF(AND(ABS('Signal Verification0'!AG1872)&gt;0,ABS('Signal Verification1'!AG1872)&gt;0),IF('Signal Verification0'!AG1872&gt;'Signal Verification1'!AG1872,IF(ABS('Signal Verification0'!AG1871)-ABS('Signal Verification1'!AG1872)&gt;Constants!$B$14,IF(AND(ABS(MAX('Signal Verification0'!AG1672:AG1872)-'Signal Verification0'!AG1872)&lt;Constants!$B$15,ABS(MIN('Signal Verification0'!AG1672:AG1872)-'Signal Verification0'!AG1872)&lt;Constants!$B$15),2,IF(D1872&gt;0,1,0)),IF(D1872&gt;0,1,0)),IF(ABS('Signal Verification1'!AG1871)-ABS('Signal Verification0'!AG1872)&gt;Constants!$B$14,IF(AND(ABS(MAX('Signal Verification1'!AG1672:AG1872)-'Signal Verification1'!AG1872)&lt;Constants!$B$15,ABS(MIN('Signal Verification1'!AG1672:AG1872)-'Signal Verification1'!AG1872)&lt;Constants!$B$15),2,IF(D1872&gt;0,1,0)),IF(D1872&gt;0,1,0))),IF(D1872&gt;0,1,0))</f>
        <v>0</v>
      </c>
      <c r="D1872">
        <f>IF(C1871=2,ROUND(5*1000/Constants!$B$11,0),IF(D1871&gt;0,D1871-1,0))</f>
        <v>0</v>
      </c>
      <c r="E1872">
        <f>IF(COUNTIF($D$3:D1872,2)&gt;(Constants!$B$16*(1000/150)),2,0)</f>
        <v>0</v>
      </c>
      <c r="F1872">
        <f t="shared" si="29"/>
        <v>0</v>
      </c>
      <c r="G1872">
        <f>IF(ABS('Signal Verification0'!AT1872-'Signal Verification1'!AT1872)&gt;Constants!$B$17,2,IF(H1872&gt;0,1,0))</f>
        <v>0</v>
      </c>
      <c r="H1872">
        <f>IF(G1871=2,ROUND(Constants!$B$18*(1000/150),0),IF(H1871&gt;0,H1871-1,0))</f>
        <v>0</v>
      </c>
    </row>
    <row r="1873" spans="1:8">
      <c r="A1873">
        <v>1870</v>
      </c>
      <c r="B1873">
        <f>IF(SIGN('Signal Verification0'!AQ1873)=SIGN('Signal Verification1'!AQ1873),IF(COUNTIF(B1866:B1872,2)&gt;0,1,0),2)</f>
        <v>0</v>
      </c>
      <c r="C1873">
        <f>IF(AND(ABS('Signal Verification0'!AG1873)&gt;0,ABS('Signal Verification1'!AG1873)&gt;0),IF('Signal Verification0'!AG1873&gt;'Signal Verification1'!AG1873,IF(ABS('Signal Verification0'!AG1872)-ABS('Signal Verification1'!AG1873)&gt;Constants!$B$14,IF(AND(ABS(MAX('Signal Verification0'!AG1673:AG1873)-'Signal Verification0'!AG1873)&lt;Constants!$B$15,ABS(MIN('Signal Verification0'!AG1673:AG1873)-'Signal Verification0'!AG1873)&lt;Constants!$B$15),2,IF(D1873&gt;0,1,0)),IF(D1873&gt;0,1,0)),IF(ABS('Signal Verification1'!AG1872)-ABS('Signal Verification0'!AG1873)&gt;Constants!$B$14,IF(AND(ABS(MAX('Signal Verification1'!AG1673:AG1873)-'Signal Verification1'!AG1873)&lt;Constants!$B$15,ABS(MIN('Signal Verification1'!AG1673:AG1873)-'Signal Verification1'!AG1873)&lt;Constants!$B$15),2,IF(D1873&gt;0,1,0)),IF(D1873&gt;0,1,0))),IF(D1873&gt;0,1,0))</f>
        <v>0</v>
      </c>
      <c r="D1873">
        <f>IF(C1872=2,ROUND(5*1000/Constants!$B$11,0),IF(D1872&gt;0,D1872-1,0))</f>
        <v>0</v>
      </c>
      <c r="E1873">
        <f>IF(COUNTIF($D$3:D1873,2)&gt;(Constants!$B$16*(1000/150)),2,0)</f>
        <v>0</v>
      </c>
      <c r="F1873">
        <f t="shared" si="29"/>
        <v>0</v>
      </c>
      <c r="G1873">
        <f>IF(ABS('Signal Verification0'!AT1873-'Signal Verification1'!AT1873)&gt;Constants!$B$17,2,IF(H1873&gt;0,1,0))</f>
        <v>0</v>
      </c>
      <c r="H1873">
        <f>IF(G1872=2,ROUND(Constants!$B$18*(1000/150),0),IF(H1872&gt;0,H1872-1,0))</f>
        <v>0</v>
      </c>
    </row>
    <row r="1874" spans="1:8">
      <c r="A1874">
        <v>1871</v>
      </c>
      <c r="B1874">
        <f>IF(SIGN('Signal Verification0'!AQ1874)=SIGN('Signal Verification1'!AQ1874),IF(COUNTIF(B1867:B1873,2)&gt;0,1,0),2)</f>
        <v>0</v>
      </c>
      <c r="C1874">
        <f>IF(AND(ABS('Signal Verification0'!AG1874)&gt;0,ABS('Signal Verification1'!AG1874)&gt;0),IF('Signal Verification0'!AG1874&gt;'Signal Verification1'!AG1874,IF(ABS('Signal Verification0'!AG1873)-ABS('Signal Verification1'!AG1874)&gt;Constants!$B$14,IF(AND(ABS(MAX('Signal Verification0'!AG1674:AG1874)-'Signal Verification0'!AG1874)&lt;Constants!$B$15,ABS(MIN('Signal Verification0'!AG1674:AG1874)-'Signal Verification0'!AG1874)&lt;Constants!$B$15),2,IF(D1874&gt;0,1,0)),IF(D1874&gt;0,1,0)),IF(ABS('Signal Verification1'!AG1873)-ABS('Signal Verification0'!AG1874)&gt;Constants!$B$14,IF(AND(ABS(MAX('Signal Verification1'!AG1674:AG1874)-'Signal Verification1'!AG1874)&lt;Constants!$B$15,ABS(MIN('Signal Verification1'!AG1674:AG1874)-'Signal Verification1'!AG1874)&lt;Constants!$B$15),2,IF(D1874&gt;0,1,0)),IF(D1874&gt;0,1,0))),IF(D1874&gt;0,1,0))</f>
        <v>0</v>
      </c>
      <c r="D1874">
        <f>IF(C1873=2,ROUND(5*1000/Constants!$B$11,0),IF(D1873&gt;0,D1873-1,0))</f>
        <v>0</v>
      </c>
      <c r="E1874">
        <f>IF(COUNTIF($D$3:D1874,2)&gt;(Constants!$B$16*(1000/150)),2,0)</f>
        <v>0</v>
      </c>
      <c r="F1874">
        <f t="shared" si="29"/>
        <v>0</v>
      </c>
      <c r="G1874">
        <f>IF(ABS('Signal Verification0'!AT1874-'Signal Verification1'!AT1874)&gt;Constants!$B$17,2,IF(H1874&gt;0,1,0))</f>
        <v>0</v>
      </c>
      <c r="H1874">
        <f>IF(G1873=2,ROUND(Constants!$B$18*(1000/150),0),IF(H1873&gt;0,H1873-1,0))</f>
        <v>0</v>
      </c>
    </row>
    <row r="1875" spans="1:8">
      <c r="A1875">
        <v>1872</v>
      </c>
      <c r="B1875">
        <f>IF(SIGN('Signal Verification0'!AQ1875)=SIGN('Signal Verification1'!AQ1875),IF(COUNTIF(B1868:B1874,2)&gt;0,1,0),2)</f>
        <v>0</v>
      </c>
      <c r="C1875">
        <f>IF(AND(ABS('Signal Verification0'!AG1875)&gt;0,ABS('Signal Verification1'!AG1875)&gt;0),IF('Signal Verification0'!AG1875&gt;'Signal Verification1'!AG1875,IF(ABS('Signal Verification0'!AG1874)-ABS('Signal Verification1'!AG1875)&gt;Constants!$B$14,IF(AND(ABS(MAX('Signal Verification0'!AG1675:AG1875)-'Signal Verification0'!AG1875)&lt;Constants!$B$15,ABS(MIN('Signal Verification0'!AG1675:AG1875)-'Signal Verification0'!AG1875)&lt;Constants!$B$15),2,IF(D1875&gt;0,1,0)),IF(D1875&gt;0,1,0)),IF(ABS('Signal Verification1'!AG1874)-ABS('Signal Verification0'!AG1875)&gt;Constants!$B$14,IF(AND(ABS(MAX('Signal Verification1'!AG1675:AG1875)-'Signal Verification1'!AG1875)&lt;Constants!$B$15,ABS(MIN('Signal Verification1'!AG1675:AG1875)-'Signal Verification1'!AG1875)&lt;Constants!$B$15),2,IF(D1875&gt;0,1,0)),IF(D1875&gt;0,1,0))),IF(D1875&gt;0,1,0))</f>
        <v>0</v>
      </c>
      <c r="D1875">
        <f>IF(C1874=2,ROUND(5*1000/Constants!$B$11,0),IF(D1874&gt;0,D1874-1,0))</f>
        <v>0</v>
      </c>
      <c r="E1875">
        <f>IF(COUNTIF($D$3:D1875,2)&gt;(Constants!$B$16*(1000/150)),2,0)</f>
        <v>0</v>
      </c>
      <c r="F1875">
        <f t="shared" si="29"/>
        <v>0</v>
      </c>
      <c r="G1875">
        <f>IF(ABS('Signal Verification0'!AT1875-'Signal Verification1'!AT1875)&gt;Constants!$B$17,2,IF(H1875&gt;0,1,0))</f>
        <v>0</v>
      </c>
      <c r="H1875">
        <f>IF(G1874=2,ROUND(Constants!$B$18*(1000/150),0),IF(H1874&gt;0,H1874-1,0))</f>
        <v>0</v>
      </c>
    </row>
    <row r="1876" spans="1:8">
      <c r="A1876">
        <v>1873</v>
      </c>
      <c r="B1876">
        <f>IF(SIGN('Signal Verification0'!AQ1876)=SIGN('Signal Verification1'!AQ1876),IF(COUNTIF(B1869:B1875,2)&gt;0,1,0),2)</f>
        <v>0</v>
      </c>
      <c r="C1876">
        <f>IF(AND(ABS('Signal Verification0'!AG1876)&gt;0,ABS('Signal Verification1'!AG1876)&gt;0),IF('Signal Verification0'!AG1876&gt;'Signal Verification1'!AG1876,IF(ABS('Signal Verification0'!AG1875)-ABS('Signal Verification1'!AG1876)&gt;Constants!$B$14,IF(AND(ABS(MAX('Signal Verification0'!AG1676:AG1876)-'Signal Verification0'!AG1876)&lt;Constants!$B$15,ABS(MIN('Signal Verification0'!AG1676:AG1876)-'Signal Verification0'!AG1876)&lt;Constants!$B$15),2,IF(D1876&gt;0,1,0)),IF(D1876&gt;0,1,0)),IF(ABS('Signal Verification1'!AG1875)-ABS('Signal Verification0'!AG1876)&gt;Constants!$B$14,IF(AND(ABS(MAX('Signal Verification1'!AG1676:AG1876)-'Signal Verification1'!AG1876)&lt;Constants!$B$15,ABS(MIN('Signal Verification1'!AG1676:AG1876)-'Signal Verification1'!AG1876)&lt;Constants!$B$15),2,IF(D1876&gt;0,1,0)),IF(D1876&gt;0,1,0))),IF(D1876&gt;0,1,0))</f>
        <v>0</v>
      </c>
      <c r="D1876">
        <f>IF(C1875=2,ROUND(5*1000/Constants!$B$11,0),IF(D1875&gt;0,D1875-1,0))</f>
        <v>0</v>
      </c>
      <c r="E1876">
        <f>IF(COUNTIF($D$3:D1876,2)&gt;(Constants!$B$16*(1000/150)),2,0)</f>
        <v>0</v>
      </c>
      <c r="F1876">
        <f t="shared" si="29"/>
        <v>0</v>
      </c>
      <c r="G1876">
        <f>IF(ABS('Signal Verification0'!AT1876-'Signal Verification1'!AT1876)&gt;Constants!$B$17,2,IF(H1876&gt;0,1,0))</f>
        <v>0</v>
      </c>
      <c r="H1876">
        <f>IF(G1875=2,ROUND(Constants!$B$18*(1000/150),0),IF(H1875&gt;0,H1875-1,0))</f>
        <v>0</v>
      </c>
    </row>
    <row r="1877" spans="1:8">
      <c r="A1877">
        <v>1874</v>
      </c>
      <c r="B1877">
        <f>IF(SIGN('Signal Verification0'!AQ1877)=SIGN('Signal Verification1'!AQ1877),IF(COUNTIF(B1870:B1876,2)&gt;0,1,0),2)</f>
        <v>0</v>
      </c>
      <c r="C1877">
        <f>IF(AND(ABS('Signal Verification0'!AG1877)&gt;0,ABS('Signal Verification1'!AG1877)&gt;0),IF('Signal Verification0'!AG1877&gt;'Signal Verification1'!AG1877,IF(ABS('Signal Verification0'!AG1876)-ABS('Signal Verification1'!AG1877)&gt;Constants!$B$14,IF(AND(ABS(MAX('Signal Verification0'!AG1677:AG1877)-'Signal Verification0'!AG1877)&lt;Constants!$B$15,ABS(MIN('Signal Verification0'!AG1677:AG1877)-'Signal Verification0'!AG1877)&lt;Constants!$B$15),2,IF(D1877&gt;0,1,0)),IF(D1877&gt;0,1,0)),IF(ABS('Signal Verification1'!AG1876)-ABS('Signal Verification0'!AG1877)&gt;Constants!$B$14,IF(AND(ABS(MAX('Signal Verification1'!AG1677:AG1877)-'Signal Verification1'!AG1877)&lt;Constants!$B$15,ABS(MIN('Signal Verification1'!AG1677:AG1877)-'Signal Verification1'!AG1877)&lt;Constants!$B$15),2,IF(D1877&gt;0,1,0)),IF(D1877&gt;0,1,0))),IF(D1877&gt;0,1,0))</f>
        <v>0</v>
      </c>
      <c r="D1877">
        <f>IF(C1876=2,ROUND(5*1000/Constants!$B$11,0),IF(D1876&gt;0,D1876-1,0))</f>
        <v>0</v>
      </c>
      <c r="E1877">
        <f>IF(COUNTIF($D$3:D1877,2)&gt;(Constants!$B$16*(1000/150)),2,0)</f>
        <v>0</v>
      </c>
      <c r="F1877">
        <f t="shared" si="29"/>
        <v>0</v>
      </c>
      <c r="G1877">
        <f>IF(ABS('Signal Verification0'!AT1877-'Signal Verification1'!AT1877)&gt;Constants!$B$17,2,IF(H1877&gt;0,1,0))</f>
        <v>0</v>
      </c>
      <c r="H1877">
        <f>IF(G1876=2,ROUND(Constants!$B$18*(1000/150),0),IF(H1876&gt;0,H1876-1,0))</f>
        <v>0</v>
      </c>
    </row>
    <row r="1878" spans="1:8">
      <c r="A1878">
        <v>1875</v>
      </c>
      <c r="B1878">
        <f>IF(SIGN('Signal Verification0'!AQ1878)=SIGN('Signal Verification1'!AQ1878),IF(COUNTIF(B1871:B1877,2)&gt;0,1,0),2)</f>
        <v>0</v>
      </c>
      <c r="C1878">
        <f>IF(AND(ABS('Signal Verification0'!AG1878)&gt;0,ABS('Signal Verification1'!AG1878)&gt;0),IF('Signal Verification0'!AG1878&gt;'Signal Verification1'!AG1878,IF(ABS('Signal Verification0'!AG1877)-ABS('Signal Verification1'!AG1878)&gt;Constants!$B$14,IF(AND(ABS(MAX('Signal Verification0'!AG1678:AG1878)-'Signal Verification0'!AG1878)&lt;Constants!$B$15,ABS(MIN('Signal Verification0'!AG1678:AG1878)-'Signal Verification0'!AG1878)&lt;Constants!$B$15),2,IF(D1878&gt;0,1,0)),IF(D1878&gt;0,1,0)),IF(ABS('Signal Verification1'!AG1877)-ABS('Signal Verification0'!AG1878)&gt;Constants!$B$14,IF(AND(ABS(MAX('Signal Verification1'!AG1678:AG1878)-'Signal Verification1'!AG1878)&lt;Constants!$B$15,ABS(MIN('Signal Verification1'!AG1678:AG1878)-'Signal Verification1'!AG1878)&lt;Constants!$B$15),2,IF(D1878&gt;0,1,0)),IF(D1878&gt;0,1,0))),IF(D1878&gt;0,1,0))</f>
        <v>0</v>
      </c>
      <c r="D1878">
        <f>IF(C1877=2,ROUND(5*1000/Constants!$B$11,0),IF(D1877&gt;0,D1877-1,0))</f>
        <v>0</v>
      </c>
      <c r="E1878">
        <f>IF(COUNTIF($D$3:D1878,2)&gt;(Constants!$B$16*(1000/150)),2,0)</f>
        <v>0</v>
      </c>
      <c r="F1878">
        <f t="shared" si="29"/>
        <v>0</v>
      </c>
      <c r="G1878">
        <f>IF(ABS('Signal Verification0'!AT1878-'Signal Verification1'!AT1878)&gt;Constants!$B$17,2,IF(H1878&gt;0,1,0))</f>
        <v>0</v>
      </c>
      <c r="H1878">
        <f>IF(G1877=2,ROUND(Constants!$B$18*(1000/150),0),IF(H1877&gt;0,H1877-1,0))</f>
        <v>0</v>
      </c>
    </row>
    <row r="1879" spans="1:8">
      <c r="A1879">
        <v>1876</v>
      </c>
      <c r="B1879">
        <f>IF(SIGN('Signal Verification0'!AQ1879)=SIGN('Signal Verification1'!AQ1879),IF(COUNTIF(B1872:B1878,2)&gt;0,1,0),2)</f>
        <v>0</v>
      </c>
      <c r="C1879">
        <f>IF(AND(ABS('Signal Verification0'!AG1879)&gt;0,ABS('Signal Verification1'!AG1879)&gt;0),IF('Signal Verification0'!AG1879&gt;'Signal Verification1'!AG1879,IF(ABS('Signal Verification0'!AG1878)-ABS('Signal Verification1'!AG1879)&gt;Constants!$B$14,IF(AND(ABS(MAX('Signal Verification0'!AG1679:AG1879)-'Signal Verification0'!AG1879)&lt;Constants!$B$15,ABS(MIN('Signal Verification0'!AG1679:AG1879)-'Signal Verification0'!AG1879)&lt;Constants!$B$15),2,IF(D1879&gt;0,1,0)),IF(D1879&gt;0,1,0)),IF(ABS('Signal Verification1'!AG1878)-ABS('Signal Verification0'!AG1879)&gt;Constants!$B$14,IF(AND(ABS(MAX('Signal Verification1'!AG1679:AG1879)-'Signal Verification1'!AG1879)&lt;Constants!$B$15,ABS(MIN('Signal Verification1'!AG1679:AG1879)-'Signal Verification1'!AG1879)&lt;Constants!$B$15),2,IF(D1879&gt;0,1,0)),IF(D1879&gt;0,1,0))),IF(D1879&gt;0,1,0))</f>
        <v>0</v>
      </c>
      <c r="D1879">
        <f>IF(C1878=2,ROUND(5*1000/Constants!$B$11,0),IF(D1878&gt;0,D1878-1,0))</f>
        <v>0</v>
      </c>
      <c r="E1879">
        <f>IF(COUNTIF($D$3:D1879,2)&gt;(Constants!$B$16*(1000/150)),2,0)</f>
        <v>0</v>
      </c>
      <c r="F1879">
        <f t="shared" si="29"/>
        <v>0</v>
      </c>
      <c r="G1879">
        <f>IF(ABS('Signal Verification0'!AT1879-'Signal Verification1'!AT1879)&gt;Constants!$B$17,2,IF(H1879&gt;0,1,0))</f>
        <v>0</v>
      </c>
      <c r="H1879">
        <f>IF(G1878=2,ROUND(Constants!$B$18*(1000/150),0),IF(H1878&gt;0,H1878-1,0))</f>
        <v>0</v>
      </c>
    </row>
    <row r="1880" spans="1:8">
      <c r="A1880">
        <v>1877</v>
      </c>
      <c r="B1880">
        <f>IF(SIGN('Signal Verification0'!AQ1880)=SIGN('Signal Verification1'!AQ1880),IF(COUNTIF(B1873:B1879,2)&gt;0,1,0),2)</f>
        <v>0</v>
      </c>
      <c r="C1880">
        <f>IF(AND(ABS('Signal Verification0'!AG1880)&gt;0,ABS('Signal Verification1'!AG1880)&gt;0),IF('Signal Verification0'!AG1880&gt;'Signal Verification1'!AG1880,IF(ABS('Signal Verification0'!AG1879)-ABS('Signal Verification1'!AG1880)&gt;Constants!$B$14,IF(AND(ABS(MAX('Signal Verification0'!AG1680:AG1880)-'Signal Verification0'!AG1880)&lt;Constants!$B$15,ABS(MIN('Signal Verification0'!AG1680:AG1880)-'Signal Verification0'!AG1880)&lt;Constants!$B$15),2,IF(D1880&gt;0,1,0)),IF(D1880&gt;0,1,0)),IF(ABS('Signal Verification1'!AG1879)-ABS('Signal Verification0'!AG1880)&gt;Constants!$B$14,IF(AND(ABS(MAX('Signal Verification1'!AG1680:AG1880)-'Signal Verification1'!AG1880)&lt;Constants!$B$15,ABS(MIN('Signal Verification1'!AG1680:AG1880)-'Signal Verification1'!AG1880)&lt;Constants!$B$15),2,IF(D1880&gt;0,1,0)),IF(D1880&gt;0,1,0))),IF(D1880&gt;0,1,0))</f>
        <v>0</v>
      </c>
      <c r="D1880">
        <f>IF(C1879=2,ROUND(5*1000/Constants!$B$11,0),IF(D1879&gt;0,D1879-1,0))</f>
        <v>0</v>
      </c>
      <c r="E1880">
        <f>IF(COUNTIF($D$3:D1880,2)&gt;(Constants!$B$16*(1000/150)),2,0)</f>
        <v>0</v>
      </c>
      <c r="F1880">
        <f t="shared" si="29"/>
        <v>0</v>
      </c>
      <c r="G1880">
        <f>IF(ABS('Signal Verification0'!AT1880-'Signal Verification1'!AT1880)&gt;Constants!$B$17,2,IF(H1880&gt;0,1,0))</f>
        <v>0</v>
      </c>
      <c r="H1880">
        <f>IF(G1879=2,ROUND(Constants!$B$18*(1000/150),0),IF(H1879&gt;0,H1879-1,0))</f>
        <v>0</v>
      </c>
    </row>
    <row r="1881" spans="1:8">
      <c r="A1881">
        <v>1878</v>
      </c>
      <c r="B1881">
        <f>IF(SIGN('Signal Verification0'!AQ1881)=SIGN('Signal Verification1'!AQ1881),IF(COUNTIF(B1874:B1880,2)&gt;0,1,0),2)</f>
        <v>0</v>
      </c>
      <c r="C1881">
        <f>IF(AND(ABS('Signal Verification0'!AG1881)&gt;0,ABS('Signal Verification1'!AG1881)&gt;0),IF('Signal Verification0'!AG1881&gt;'Signal Verification1'!AG1881,IF(ABS('Signal Verification0'!AG1880)-ABS('Signal Verification1'!AG1881)&gt;Constants!$B$14,IF(AND(ABS(MAX('Signal Verification0'!AG1681:AG1881)-'Signal Verification0'!AG1881)&lt;Constants!$B$15,ABS(MIN('Signal Verification0'!AG1681:AG1881)-'Signal Verification0'!AG1881)&lt;Constants!$B$15),2,IF(D1881&gt;0,1,0)),IF(D1881&gt;0,1,0)),IF(ABS('Signal Verification1'!AG1880)-ABS('Signal Verification0'!AG1881)&gt;Constants!$B$14,IF(AND(ABS(MAX('Signal Verification1'!AG1681:AG1881)-'Signal Verification1'!AG1881)&lt;Constants!$B$15,ABS(MIN('Signal Verification1'!AG1681:AG1881)-'Signal Verification1'!AG1881)&lt;Constants!$B$15),2,IF(D1881&gt;0,1,0)),IF(D1881&gt;0,1,0))),IF(D1881&gt;0,1,0))</f>
        <v>0</v>
      </c>
      <c r="D1881">
        <f>IF(C1880=2,ROUND(5*1000/Constants!$B$11,0),IF(D1880&gt;0,D1880-1,0))</f>
        <v>0</v>
      </c>
      <c r="E1881">
        <f>IF(COUNTIF($D$3:D1881,2)&gt;(Constants!$B$16*(1000/150)),2,0)</f>
        <v>0</v>
      </c>
      <c r="F1881">
        <f t="shared" si="29"/>
        <v>0</v>
      </c>
      <c r="G1881">
        <f>IF(ABS('Signal Verification0'!AT1881-'Signal Verification1'!AT1881)&gt;Constants!$B$17,2,IF(H1881&gt;0,1,0))</f>
        <v>0</v>
      </c>
      <c r="H1881">
        <f>IF(G1880=2,ROUND(Constants!$B$18*(1000/150),0),IF(H1880&gt;0,H1880-1,0))</f>
        <v>0</v>
      </c>
    </row>
    <row r="1882" spans="1:8">
      <c r="A1882">
        <v>1879</v>
      </c>
      <c r="B1882">
        <f>IF(SIGN('Signal Verification0'!AQ1882)=SIGN('Signal Verification1'!AQ1882),IF(COUNTIF(B1875:B1881,2)&gt;0,1,0),2)</f>
        <v>0</v>
      </c>
      <c r="C1882">
        <f>IF(AND(ABS('Signal Verification0'!AG1882)&gt;0,ABS('Signal Verification1'!AG1882)&gt;0),IF('Signal Verification0'!AG1882&gt;'Signal Verification1'!AG1882,IF(ABS('Signal Verification0'!AG1881)-ABS('Signal Verification1'!AG1882)&gt;Constants!$B$14,IF(AND(ABS(MAX('Signal Verification0'!AG1682:AG1882)-'Signal Verification0'!AG1882)&lt;Constants!$B$15,ABS(MIN('Signal Verification0'!AG1682:AG1882)-'Signal Verification0'!AG1882)&lt;Constants!$B$15),2,IF(D1882&gt;0,1,0)),IF(D1882&gt;0,1,0)),IF(ABS('Signal Verification1'!AG1881)-ABS('Signal Verification0'!AG1882)&gt;Constants!$B$14,IF(AND(ABS(MAX('Signal Verification1'!AG1682:AG1882)-'Signal Verification1'!AG1882)&lt;Constants!$B$15,ABS(MIN('Signal Verification1'!AG1682:AG1882)-'Signal Verification1'!AG1882)&lt;Constants!$B$15),2,IF(D1882&gt;0,1,0)),IF(D1882&gt;0,1,0))),IF(D1882&gt;0,1,0))</f>
        <v>0</v>
      </c>
      <c r="D1882">
        <f>IF(C1881=2,ROUND(5*1000/Constants!$B$11,0),IF(D1881&gt;0,D1881-1,0))</f>
        <v>0</v>
      </c>
      <c r="E1882">
        <f>IF(COUNTIF($D$3:D1882,2)&gt;(Constants!$B$16*(1000/150)),2,0)</f>
        <v>0</v>
      </c>
      <c r="F1882">
        <f t="shared" si="29"/>
        <v>0</v>
      </c>
      <c r="G1882">
        <f>IF(ABS('Signal Verification0'!AT1882-'Signal Verification1'!AT1882)&gt;Constants!$B$17,2,IF(H1882&gt;0,1,0))</f>
        <v>0</v>
      </c>
      <c r="H1882">
        <f>IF(G1881=2,ROUND(Constants!$B$18*(1000/150),0),IF(H1881&gt;0,H1881-1,0))</f>
        <v>0</v>
      </c>
    </row>
    <row r="1883" spans="1:8">
      <c r="A1883">
        <v>1880</v>
      </c>
      <c r="B1883">
        <f>IF(SIGN('Signal Verification0'!AQ1883)=SIGN('Signal Verification1'!AQ1883),IF(COUNTIF(B1876:B1882,2)&gt;0,1,0),2)</f>
        <v>0</v>
      </c>
      <c r="C1883">
        <f>IF(AND(ABS('Signal Verification0'!AG1883)&gt;0,ABS('Signal Verification1'!AG1883)&gt;0),IF('Signal Verification0'!AG1883&gt;'Signal Verification1'!AG1883,IF(ABS('Signal Verification0'!AG1882)-ABS('Signal Verification1'!AG1883)&gt;Constants!$B$14,IF(AND(ABS(MAX('Signal Verification0'!AG1683:AG1883)-'Signal Verification0'!AG1883)&lt;Constants!$B$15,ABS(MIN('Signal Verification0'!AG1683:AG1883)-'Signal Verification0'!AG1883)&lt;Constants!$B$15),2,IF(D1883&gt;0,1,0)),IF(D1883&gt;0,1,0)),IF(ABS('Signal Verification1'!AG1882)-ABS('Signal Verification0'!AG1883)&gt;Constants!$B$14,IF(AND(ABS(MAX('Signal Verification1'!AG1683:AG1883)-'Signal Verification1'!AG1883)&lt;Constants!$B$15,ABS(MIN('Signal Verification1'!AG1683:AG1883)-'Signal Verification1'!AG1883)&lt;Constants!$B$15),2,IF(D1883&gt;0,1,0)),IF(D1883&gt;0,1,0))),IF(D1883&gt;0,1,0))</f>
        <v>0</v>
      </c>
      <c r="D1883">
        <f>IF(C1882=2,ROUND(5*1000/Constants!$B$11,0),IF(D1882&gt;0,D1882-1,0))</f>
        <v>0</v>
      </c>
      <c r="E1883">
        <f>IF(COUNTIF($D$3:D1883,2)&gt;(Constants!$B$16*(1000/150)),2,0)</f>
        <v>0</v>
      </c>
      <c r="F1883">
        <f t="shared" si="29"/>
        <v>0</v>
      </c>
      <c r="G1883">
        <f>IF(ABS('Signal Verification0'!AT1883-'Signal Verification1'!AT1883)&gt;Constants!$B$17,2,IF(H1883&gt;0,1,0))</f>
        <v>0</v>
      </c>
      <c r="H1883">
        <f>IF(G1882=2,ROUND(Constants!$B$18*(1000/150),0),IF(H1882&gt;0,H1882-1,0))</f>
        <v>0</v>
      </c>
    </row>
    <row r="1884" spans="1:8">
      <c r="A1884">
        <v>1881</v>
      </c>
      <c r="B1884">
        <f>IF(SIGN('Signal Verification0'!AQ1884)=SIGN('Signal Verification1'!AQ1884),IF(COUNTIF(B1877:B1883,2)&gt;0,1,0),2)</f>
        <v>0</v>
      </c>
      <c r="C1884">
        <f>IF(AND(ABS('Signal Verification0'!AG1884)&gt;0,ABS('Signal Verification1'!AG1884)&gt;0),IF('Signal Verification0'!AG1884&gt;'Signal Verification1'!AG1884,IF(ABS('Signal Verification0'!AG1883)-ABS('Signal Verification1'!AG1884)&gt;Constants!$B$14,IF(AND(ABS(MAX('Signal Verification0'!AG1684:AG1884)-'Signal Verification0'!AG1884)&lt;Constants!$B$15,ABS(MIN('Signal Verification0'!AG1684:AG1884)-'Signal Verification0'!AG1884)&lt;Constants!$B$15),2,IF(D1884&gt;0,1,0)),IF(D1884&gt;0,1,0)),IF(ABS('Signal Verification1'!AG1883)-ABS('Signal Verification0'!AG1884)&gt;Constants!$B$14,IF(AND(ABS(MAX('Signal Verification1'!AG1684:AG1884)-'Signal Verification1'!AG1884)&lt;Constants!$B$15,ABS(MIN('Signal Verification1'!AG1684:AG1884)-'Signal Verification1'!AG1884)&lt;Constants!$B$15),2,IF(D1884&gt;0,1,0)),IF(D1884&gt;0,1,0))),IF(D1884&gt;0,1,0))</f>
        <v>0</v>
      </c>
      <c r="D1884">
        <f>IF(C1883=2,ROUND(5*1000/Constants!$B$11,0),IF(D1883&gt;0,D1883-1,0))</f>
        <v>0</v>
      </c>
      <c r="E1884">
        <f>IF(COUNTIF($D$3:D1884,2)&gt;(Constants!$B$16*(1000/150)),2,0)</f>
        <v>0</v>
      </c>
      <c r="F1884">
        <f t="shared" si="29"/>
        <v>0</v>
      </c>
      <c r="G1884">
        <f>IF(ABS('Signal Verification0'!AT1884-'Signal Verification1'!AT1884)&gt;Constants!$B$17,2,IF(H1884&gt;0,1,0))</f>
        <v>0</v>
      </c>
      <c r="H1884">
        <f>IF(G1883=2,ROUND(Constants!$B$18*(1000/150),0),IF(H1883&gt;0,H1883-1,0))</f>
        <v>0</v>
      </c>
    </row>
    <row r="1885" spans="1:8">
      <c r="A1885">
        <v>1882</v>
      </c>
      <c r="B1885">
        <f>IF(SIGN('Signal Verification0'!AQ1885)=SIGN('Signal Verification1'!AQ1885),IF(COUNTIF(B1878:B1884,2)&gt;0,1,0),2)</f>
        <v>0</v>
      </c>
      <c r="C1885">
        <f>IF(AND(ABS('Signal Verification0'!AG1885)&gt;0,ABS('Signal Verification1'!AG1885)&gt;0),IF('Signal Verification0'!AG1885&gt;'Signal Verification1'!AG1885,IF(ABS('Signal Verification0'!AG1884)-ABS('Signal Verification1'!AG1885)&gt;Constants!$B$14,IF(AND(ABS(MAX('Signal Verification0'!AG1685:AG1885)-'Signal Verification0'!AG1885)&lt;Constants!$B$15,ABS(MIN('Signal Verification0'!AG1685:AG1885)-'Signal Verification0'!AG1885)&lt;Constants!$B$15),2,IF(D1885&gt;0,1,0)),IF(D1885&gt;0,1,0)),IF(ABS('Signal Verification1'!AG1884)-ABS('Signal Verification0'!AG1885)&gt;Constants!$B$14,IF(AND(ABS(MAX('Signal Verification1'!AG1685:AG1885)-'Signal Verification1'!AG1885)&lt;Constants!$B$15,ABS(MIN('Signal Verification1'!AG1685:AG1885)-'Signal Verification1'!AG1885)&lt;Constants!$B$15),2,IF(D1885&gt;0,1,0)),IF(D1885&gt;0,1,0))),IF(D1885&gt;0,1,0))</f>
        <v>0</v>
      </c>
      <c r="D1885">
        <f>IF(C1884=2,ROUND(5*1000/Constants!$B$11,0),IF(D1884&gt;0,D1884-1,0))</f>
        <v>0</v>
      </c>
      <c r="E1885">
        <f>IF(COUNTIF($D$3:D1885,2)&gt;(Constants!$B$16*(1000/150)),2,0)</f>
        <v>0</v>
      </c>
      <c r="F1885">
        <f t="shared" si="29"/>
        <v>0</v>
      </c>
      <c r="G1885">
        <f>IF(ABS('Signal Verification0'!AT1885-'Signal Verification1'!AT1885)&gt;Constants!$B$17,2,IF(H1885&gt;0,1,0))</f>
        <v>0</v>
      </c>
      <c r="H1885">
        <f>IF(G1884=2,ROUND(Constants!$B$18*(1000/150),0),IF(H1884&gt;0,H1884-1,0))</f>
        <v>0</v>
      </c>
    </row>
    <row r="1886" spans="1:8">
      <c r="A1886">
        <v>1883</v>
      </c>
      <c r="B1886">
        <f>IF(SIGN('Signal Verification0'!AQ1886)=SIGN('Signal Verification1'!AQ1886),IF(COUNTIF(B1879:B1885,2)&gt;0,1,0),2)</f>
        <v>0</v>
      </c>
      <c r="C1886">
        <f>IF(AND(ABS('Signal Verification0'!AG1886)&gt;0,ABS('Signal Verification1'!AG1886)&gt;0),IF('Signal Verification0'!AG1886&gt;'Signal Verification1'!AG1886,IF(ABS('Signal Verification0'!AG1885)-ABS('Signal Verification1'!AG1886)&gt;Constants!$B$14,IF(AND(ABS(MAX('Signal Verification0'!AG1686:AG1886)-'Signal Verification0'!AG1886)&lt;Constants!$B$15,ABS(MIN('Signal Verification0'!AG1686:AG1886)-'Signal Verification0'!AG1886)&lt;Constants!$B$15),2,IF(D1886&gt;0,1,0)),IF(D1886&gt;0,1,0)),IF(ABS('Signal Verification1'!AG1885)-ABS('Signal Verification0'!AG1886)&gt;Constants!$B$14,IF(AND(ABS(MAX('Signal Verification1'!AG1686:AG1886)-'Signal Verification1'!AG1886)&lt;Constants!$B$15,ABS(MIN('Signal Verification1'!AG1686:AG1886)-'Signal Verification1'!AG1886)&lt;Constants!$B$15),2,IF(D1886&gt;0,1,0)),IF(D1886&gt;0,1,0))),IF(D1886&gt;0,1,0))</f>
        <v>0</v>
      </c>
      <c r="D1886">
        <f>IF(C1885=2,ROUND(5*1000/Constants!$B$11,0),IF(D1885&gt;0,D1885-1,0))</f>
        <v>0</v>
      </c>
      <c r="E1886">
        <f>IF(COUNTIF($D$3:D1886,2)&gt;(Constants!$B$16*(1000/150)),2,0)</f>
        <v>0</v>
      </c>
      <c r="F1886">
        <f t="shared" si="29"/>
        <v>0</v>
      </c>
      <c r="G1886">
        <f>IF(ABS('Signal Verification0'!AT1886-'Signal Verification1'!AT1886)&gt;Constants!$B$17,2,IF(H1886&gt;0,1,0))</f>
        <v>0</v>
      </c>
      <c r="H1886">
        <f>IF(G1885=2,ROUND(Constants!$B$18*(1000/150),0),IF(H1885&gt;0,H1885-1,0))</f>
        <v>0</v>
      </c>
    </row>
    <row r="1887" spans="1:8">
      <c r="A1887">
        <v>1884</v>
      </c>
      <c r="B1887">
        <f>IF(SIGN('Signal Verification0'!AQ1887)=SIGN('Signal Verification1'!AQ1887),IF(COUNTIF(B1880:B1886,2)&gt;0,1,0),2)</f>
        <v>0</v>
      </c>
      <c r="C1887">
        <f>IF(AND(ABS('Signal Verification0'!AG1887)&gt;0,ABS('Signal Verification1'!AG1887)&gt;0),IF('Signal Verification0'!AG1887&gt;'Signal Verification1'!AG1887,IF(ABS('Signal Verification0'!AG1886)-ABS('Signal Verification1'!AG1887)&gt;Constants!$B$14,IF(AND(ABS(MAX('Signal Verification0'!AG1687:AG1887)-'Signal Verification0'!AG1887)&lt;Constants!$B$15,ABS(MIN('Signal Verification0'!AG1687:AG1887)-'Signal Verification0'!AG1887)&lt;Constants!$B$15),2,IF(D1887&gt;0,1,0)),IF(D1887&gt;0,1,0)),IF(ABS('Signal Verification1'!AG1886)-ABS('Signal Verification0'!AG1887)&gt;Constants!$B$14,IF(AND(ABS(MAX('Signal Verification1'!AG1687:AG1887)-'Signal Verification1'!AG1887)&lt;Constants!$B$15,ABS(MIN('Signal Verification1'!AG1687:AG1887)-'Signal Verification1'!AG1887)&lt;Constants!$B$15),2,IF(D1887&gt;0,1,0)),IF(D1887&gt;0,1,0))),IF(D1887&gt;0,1,0))</f>
        <v>0</v>
      </c>
      <c r="D1887">
        <f>IF(C1886=2,ROUND(5*1000/Constants!$B$11,0),IF(D1886&gt;0,D1886-1,0))</f>
        <v>0</v>
      </c>
      <c r="E1887">
        <f>IF(COUNTIF($D$3:D1887,2)&gt;(Constants!$B$16*(1000/150)),2,0)</f>
        <v>0</v>
      </c>
      <c r="F1887">
        <f t="shared" si="29"/>
        <v>0</v>
      </c>
      <c r="G1887">
        <f>IF(ABS('Signal Verification0'!AT1887-'Signal Verification1'!AT1887)&gt;Constants!$B$17,2,IF(H1887&gt;0,1,0))</f>
        <v>0</v>
      </c>
      <c r="H1887">
        <f>IF(G1886=2,ROUND(Constants!$B$18*(1000/150),0),IF(H1886&gt;0,H1886-1,0))</f>
        <v>0</v>
      </c>
    </row>
    <row r="1888" spans="1:8">
      <c r="A1888">
        <v>1885</v>
      </c>
      <c r="B1888">
        <f>IF(SIGN('Signal Verification0'!AQ1888)=SIGN('Signal Verification1'!AQ1888),IF(COUNTIF(B1881:B1887,2)&gt;0,1,0),2)</f>
        <v>0</v>
      </c>
      <c r="C1888">
        <f>IF(AND(ABS('Signal Verification0'!AG1888)&gt;0,ABS('Signal Verification1'!AG1888)&gt;0),IF('Signal Verification0'!AG1888&gt;'Signal Verification1'!AG1888,IF(ABS('Signal Verification0'!AG1887)-ABS('Signal Verification1'!AG1888)&gt;Constants!$B$14,IF(AND(ABS(MAX('Signal Verification0'!AG1688:AG1888)-'Signal Verification0'!AG1888)&lt;Constants!$B$15,ABS(MIN('Signal Verification0'!AG1688:AG1888)-'Signal Verification0'!AG1888)&lt;Constants!$B$15),2,IF(D1888&gt;0,1,0)),IF(D1888&gt;0,1,0)),IF(ABS('Signal Verification1'!AG1887)-ABS('Signal Verification0'!AG1888)&gt;Constants!$B$14,IF(AND(ABS(MAX('Signal Verification1'!AG1688:AG1888)-'Signal Verification1'!AG1888)&lt;Constants!$B$15,ABS(MIN('Signal Verification1'!AG1688:AG1888)-'Signal Verification1'!AG1888)&lt;Constants!$B$15),2,IF(D1888&gt;0,1,0)),IF(D1888&gt;0,1,0))),IF(D1888&gt;0,1,0))</f>
        <v>0</v>
      </c>
      <c r="D1888">
        <f>IF(C1887=2,ROUND(5*1000/Constants!$B$11,0),IF(D1887&gt;0,D1887-1,0))</f>
        <v>0</v>
      </c>
      <c r="E1888">
        <f>IF(COUNTIF($D$3:D1888,2)&gt;(Constants!$B$16*(1000/150)),2,0)</f>
        <v>0</v>
      </c>
      <c r="F1888">
        <f t="shared" si="29"/>
        <v>0</v>
      </c>
      <c r="G1888">
        <f>IF(ABS('Signal Verification0'!AT1888-'Signal Verification1'!AT1888)&gt;Constants!$B$17,2,IF(H1888&gt;0,1,0))</f>
        <v>0</v>
      </c>
      <c r="H1888">
        <f>IF(G1887=2,ROUND(Constants!$B$18*(1000/150),0),IF(H1887&gt;0,H1887-1,0))</f>
        <v>0</v>
      </c>
    </row>
    <row r="1889" spans="1:8">
      <c r="A1889">
        <v>1886</v>
      </c>
      <c r="B1889">
        <f>IF(SIGN('Signal Verification0'!AQ1889)=SIGN('Signal Verification1'!AQ1889),IF(COUNTIF(B1882:B1888,2)&gt;0,1,0),2)</f>
        <v>0</v>
      </c>
      <c r="C1889">
        <f>IF(AND(ABS('Signal Verification0'!AG1889)&gt;0,ABS('Signal Verification1'!AG1889)&gt;0),IF('Signal Verification0'!AG1889&gt;'Signal Verification1'!AG1889,IF(ABS('Signal Verification0'!AG1888)-ABS('Signal Verification1'!AG1889)&gt;Constants!$B$14,IF(AND(ABS(MAX('Signal Verification0'!AG1689:AG1889)-'Signal Verification0'!AG1889)&lt;Constants!$B$15,ABS(MIN('Signal Verification0'!AG1689:AG1889)-'Signal Verification0'!AG1889)&lt;Constants!$B$15),2,IF(D1889&gt;0,1,0)),IF(D1889&gt;0,1,0)),IF(ABS('Signal Verification1'!AG1888)-ABS('Signal Verification0'!AG1889)&gt;Constants!$B$14,IF(AND(ABS(MAX('Signal Verification1'!AG1689:AG1889)-'Signal Verification1'!AG1889)&lt;Constants!$B$15,ABS(MIN('Signal Verification1'!AG1689:AG1889)-'Signal Verification1'!AG1889)&lt;Constants!$B$15),2,IF(D1889&gt;0,1,0)),IF(D1889&gt;0,1,0))),IF(D1889&gt;0,1,0))</f>
        <v>0</v>
      </c>
      <c r="D1889">
        <f>IF(C1888=2,ROUND(5*1000/Constants!$B$11,0),IF(D1888&gt;0,D1888-1,0))</f>
        <v>0</v>
      </c>
      <c r="E1889">
        <f>IF(COUNTIF($D$3:D1889,2)&gt;(Constants!$B$16*(1000/150)),2,0)</f>
        <v>0</v>
      </c>
      <c r="F1889">
        <f t="shared" si="29"/>
        <v>0</v>
      </c>
      <c r="G1889">
        <f>IF(ABS('Signal Verification0'!AT1889-'Signal Verification1'!AT1889)&gt;Constants!$B$17,2,IF(H1889&gt;0,1,0))</f>
        <v>0</v>
      </c>
      <c r="H1889">
        <f>IF(G1888=2,ROUND(Constants!$B$18*(1000/150),0),IF(H1888&gt;0,H1888-1,0))</f>
        <v>0</v>
      </c>
    </row>
    <row r="1890" spans="1:8">
      <c r="A1890">
        <v>1887</v>
      </c>
      <c r="B1890">
        <f>IF(SIGN('Signal Verification0'!AQ1890)=SIGN('Signal Verification1'!AQ1890),IF(COUNTIF(B1883:B1889,2)&gt;0,1,0),2)</f>
        <v>0</v>
      </c>
      <c r="C1890">
        <f>IF(AND(ABS('Signal Verification0'!AG1890)&gt;0,ABS('Signal Verification1'!AG1890)&gt;0),IF('Signal Verification0'!AG1890&gt;'Signal Verification1'!AG1890,IF(ABS('Signal Verification0'!AG1889)-ABS('Signal Verification1'!AG1890)&gt;Constants!$B$14,IF(AND(ABS(MAX('Signal Verification0'!AG1690:AG1890)-'Signal Verification0'!AG1890)&lt;Constants!$B$15,ABS(MIN('Signal Verification0'!AG1690:AG1890)-'Signal Verification0'!AG1890)&lt;Constants!$B$15),2,IF(D1890&gt;0,1,0)),IF(D1890&gt;0,1,0)),IF(ABS('Signal Verification1'!AG1889)-ABS('Signal Verification0'!AG1890)&gt;Constants!$B$14,IF(AND(ABS(MAX('Signal Verification1'!AG1690:AG1890)-'Signal Verification1'!AG1890)&lt;Constants!$B$15,ABS(MIN('Signal Verification1'!AG1690:AG1890)-'Signal Verification1'!AG1890)&lt;Constants!$B$15),2,IF(D1890&gt;0,1,0)),IF(D1890&gt;0,1,0))),IF(D1890&gt;0,1,0))</f>
        <v>0</v>
      </c>
      <c r="D1890">
        <f>IF(C1889=2,ROUND(5*1000/Constants!$B$11,0),IF(D1889&gt;0,D1889-1,0))</f>
        <v>0</v>
      </c>
      <c r="E1890">
        <f>IF(COUNTIF($D$3:D1890,2)&gt;(Constants!$B$16*(1000/150)),2,0)</f>
        <v>0</v>
      </c>
      <c r="F1890">
        <f t="shared" si="29"/>
        <v>0</v>
      </c>
      <c r="G1890">
        <f>IF(ABS('Signal Verification0'!AT1890-'Signal Verification1'!AT1890)&gt;Constants!$B$17,2,IF(H1890&gt;0,1,0))</f>
        <v>0</v>
      </c>
      <c r="H1890">
        <f>IF(G1889=2,ROUND(Constants!$B$18*(1000/150),0),IF(H1889&gt;0,H1889-1,0))</f>
        <v>0</v>
      </c>
    </row>
    <row r="1891" spans="1:8">
      <c r="A1891">
        <v>1888</v>
      </c>
      <c r="B1891">
        <f>IF(SIGN('Signal Verification0'!AQ1891)=SIGN('Signal Verification1'!AQ1891),IF(COUNTIF(B1884:B1890,2)&gt;0,1,0),2)</f>
        <v>0</v>
      </c>
      <c r="C1891">
        <f>IF(AND(ABS('Signal Verification0'!AG1891)&gt;0,ABS('Signal Verification1'!AG1891)&gt;0),IF('Signal Verification0'!AG1891&gt;'Signal Verification1'!AG1891,IF(ABS('Signal Verification0'!AG1890)-ABS('Signal Verification1'!AG1891)&gt;Constants!$B$14,IF(AND(ABS(MAX('Signal Verification0'!AG1691:AG1891)-'Signal Verification0'!AG1891)&lt;Constants!$B$15,ABS(MIN('Signal Verification0'!AG1691:AG1891)-'Signal Verification0'!AG1891)&lt;Constants!$B$15),2,IF(D1891&gt;0,1,0)),IF(D1891&gt;0,1,0)),IF(ABS('Signal Verification1'!AG1890)-ABS('Signal Verification0'!AG1891)&gt;Constants!$B$14,IF(AND(ABS(MAX('Signal Verification1'!AG1691:AG1891)-'Signal Verification1'!AG1891)&lt;Constants!$B$15,ABS(MIN('Signal Verification1'!AG1691:AG1891)-'Signal Verification1'!AG1891)&lt;Constants!$B$15),2,IF(D1891&gt;0,1,0)),IF(D1891&gt;0,1,0))),IF(D1891&gt;0,1,0))</f>
        <v>0</v>
      </c>
      <c r="D1891">
        <f>IF(C1890=2,ROUND(5*1000/Constants!$B$11,0),IF(D1890&gt;0,D1890-1,0))</f>
        <v>0</v>
      </c>
      <c r="E1891">
        <f>IF(COUNTIF($D$3:D1891,2)&gt;(Constants!$B$16*(1000/150)),2,0)</f>
        <v>0</v>
      </c>
      <c r="F1891">
        <f t="shared" si="29"/>
        <v>0</v>
      </c>
      <c r="G1891">
        <f>IF(ABS('Signal Verification0'!AT1891-'Signal Verification1'!AT1891)&gt;Constants!$B$17,2,IF(H1891&gt;0,1,0))</f>
        <v>0</v>
      </c>
      <c r="H1891">
        <f>IF(G1890=2,ROUND(Constants!$B$18*(1000/150),0),IF(H1890&gt;0,H1890-1,0))</f>
        <v>0</v>
      </c>
    </row>
    <row r="1892" spans="1:8">
      <c r="A1892">
        <v>1889</v>
      </c>
      <c r="B1892">
        <f>IF(SIGN('Signal Verification0'!AQ1892)=SIGN('Signal Verification1'!AQ1892),IF(COUNTIF(B1885:B1891,2)&gt;0,1,0),2)</f>
        <v>0</v>
      </c>
      <c r="C1892">
        <f>IF(AND(ABS('Signal Verification0'!AG1892)&gt;0,ABS('Signal Verification1'!AG1892)&gt;0),IF('Signal Verification0'!AG1892&gt;'Signal Verification1'!AG1892,IF(ABS('Signal Verification0'!AG1891)-ABS('Signal Verification1'!AG1892)&gt;Constants!$B$14,IF(AND(ABS(MAX('Signal Verification0'!AG1692:AG1892)-'Signal Verification0'!AG1892)&lt;Constants!$B$15,ABS(MIN('Signal Verification0'!AG1692:AG1892)-'Signal Verification0'!AG1892)&lt;Constants!$B$15),2,IF(D1892&gt;0,1,0)),IF(D1892&gt;0,1,0)),IF(ABS('Signal Verification1'!AG1891)-ABS('Signal Verification0'!AG1892)&gt;Constants!$B$14,IF(AND(ABS(MAX('Signal Verification1'!AG1692:AG1892)-'Signal Verification1'!AG1892)&lt;Constants!$B$15,ABS(MIN('Signal Verification1'!AG1692:AG1892)-'Signal Verification1'!AG1892)&lt;Constants!$B$15),2,IF(D1892&gt;0,1,0)),IF(D1892&gt;0,1,0))),IF(D1892&gt;0,1,0))</f>
        <v>0</v>
      </c>
      <c r="D1892">
        <f>IF(C1891=2,ROUND(5*1000/Constants!$B$11,0),IF(D1891&gt;0,D1891-1,0))</f>
        <v>0</v>
      </c>
      <c r="E1892">
        <f>IF(COUNTIF($D$3:D1892,2)&gt;(Constants!$B$16*(1000/150)),2,0)</f>
        <v>0</v>
      </c>
      <c r="F1892">
        <f t="shared" si="29"/>
        <v>0</v>
      </c>
      <c r="G1892">
        <f>IF(ABS('Signal Verification0'!AT1892-'Signal Verification1'!AT1892)&gt;Constants!$B$17,2,IF(H1892&gt;0,1,0))</f>
        <v>0</v>
      </c>
      <c r="H1892">
        <f>IF(G1891=2,ROUND(Constants!$B$18*(1000/150),0),IF(H1891&gt;0,H1891-1,0))</f>
        <v>0</v>
      </c>
    </row>
    <row r="1893" spans="1:8">
      <c r="A1893">
        <v>1890</v>
      </c>
      <c r="B1893">
        <f>IF(SIGN('Signal Verification0'!AQ1893)=SIGN('Signal Verification1'!AQ1893),IF(COUNTIF(B1886:B1892,2)&gt;0,1,0),2)</f>
        <v>0</v>
      </c>
      <c r="C1893">
        <f>IF(AND(ABS('Signal Verification0'!AG1893)&gt;0,ABS('Signal Verification1'!AG1893)&gt;0),IF('Signal Verification0'!AG1893&gt;'Signal Verification1'!AG1893,IF(ABS('Signal Verification0'!AG1892)-ABS('Signal Verification1'!AG1893)&gt;Constants!$B$14,IF(AND(ABS(MAX('Signal Verification0'!AG1693:AG1893)-'Signal Verification0'!AG1893)&lt;Constants!$B$15,ABS(MIN('Signal Verification0'!AG1693:AG1893)-'Signal Verification0'!AG1893)&lt;Constants!$B$15),2,IF(D1893&gt;0,1,0)),IF(D1893&gt;0,1,0)),IF(ABS('Signal Verification1'!AG1892)-ABS('Signal Verification0'!AG1893)&gt;Constants!$B$14,IF(AND(ABS(MAX('Signal Verification1'!AG1693:AG1893)-'Signal Verification1'!AG1893)&lt;Constants!$B$15,ABS(MIN('Signal Verification1'!AG1693:AG1893)-'Signal Verification1'!AG1893)&lt;Constants!$B$15),2,IF(D1893&gt;0,1,0)),IF(D1893&gt;0,1,0))),IF(D1893&gt;0,1,0))</f>
        <v>0</v>
      </c>
      <c r="D1893">
        <f>IF(C1892=2,ROUND(5*1000/Constants!$B$11,0),IF(D1892&gt;0,D1892-1,0))</f>
        <v>0</v>
      </c>
      <c r="E1893">
        <f>IF(COUNTIF($D$3:D1893,2)&gt;(Constants!$B$16*(1000/150)),2,0)</f>
        <v>0</v>
      </c>
      <c r="F1893">
        <f t="shared" si="29"/>
        <v>0</v>
      </c>
      <c r="G1893">
        <f>IF(ABS('Signal Verification0'!AT1893-'Signal Verification1'!AT1893)&gt;Constants!$B$17,2,IF(H1893&gt;0,1,0))</f>
        <v>0</v>
      </c>
      <c r="H1893">
        <f>IF(G1892=2,ROUND(Constants!$B$18*(1000/150),0),IF(H1892&gt;0,H1892-1,0))</f>
        <v>0</v>
      </c>
    </row>
    <row r="1894" spans="1:8">
      <c r="A1894">
        <v>1891</v>
      </c>
      <c r="B1894">
        <f>IF(SIGN('Signal Verification0'!AQ1894)=SIGN('Signal Verification1'!AQ1894),IF(COUNTIF(B1887:B1893,2)&gt;0,1,0),2)</f>
        <v>0</v>
      </c>
      <c r="C1894">
        <f>IF(AND(ABS('Signal Verification0'!AG1894)&gt;0,ABS('Signal Verification1'!AG1894)&gt;0),IF('Signal Verification0'!AG1894&gt;'Signal Verification1'!AG1894,IF(ABS('Signal Verification0'!AG1893)-ABS('Signal Verification1'!AG1894)&gt;Constants!$B$14,IF(AND(ABS(MAX('Signal Verification0'!AG1694:AG1894)-'Signal Verification0'!AG1894)&lt;Constants!$B$15,ABS(MIN('Signal Verification0'!AG1694:AG1894)-'Signal Verification0'!AG1894)&lt;Constants!$B$15),2,IF(D1894&gt;0,1,0)),IF(D1894&gt;0,1,0)),IF(ABS('Signal Verification1'!AG1893)-ABS('Signal Verification0'!AG1894)&gt;Constants!$B$14,IF(AND(ABS(MAX('Signal Verification1'!AG1694:AG1894)-'Signal Verification1'!AG1894)&lt;Constants!$B$15,ABS(MIN('Signal Verification1'!AG1694:AG1894)-'Signal Verification1'!AG1894)&lt;Constants!$B$15),2,IF(D1894&gt;0,1,0)),IF(D1894&gt;0,1,0))),IF(D1894&gt;0,1,0))</f>
        <v>0</v>
      </c>
      <c r="D1894">
        <f>IF(C1893=2,ROUND(5*1000/Constants!$B$11,0),IF(D1893&gt;0,D1893-1,0))</f>
        <v>0</v>
      </c>
      <c r="E1894">
        <f>IF(COUNTIF($D$3:D1894,2)&gt;(Constants!$B$16*(1000/150)),2,0)</f>
        <v>0</v>
      </c>
      <c r="F1894">
        <f t="shared" si="29"/>
        <v>0</v>
      </c>
      <c r="G1894">
        <f>IF(ABS('Signal Verification0'!AT1894-'Signal Verification1'!AT1894)&gt;Constants!$B$17,2,IF(H1894&gt;0,1,0))</f>
        <v>0</v>
      </c>
      <c r="H1894">
        <f>IF(G1893=2,ROUND(Constants!$B$18*(1000/150),0),IF(H1893&gt;0,H1893-1,0))</f>
        <v>0</v>
      </c>
    </row>
    <row r="1895" spans="1:8">
      <c r="A1895">
        <v>1892</v>
      </c>
      <c r="B1895">
        <f>IF(SIGN('Signal Verification0'!AQ1895)=SIGN('Signal Verification1'!AQ1895),IF(COUNTIF(B1888:B1894,2)&gt;0,1,0),2)</f>
        <v>0</v>
      </c>
      <c r="C1895">
        <f>IF(AND(ABS('Signal Verification0'!AG1895)&gt;0,ABS('Signal Verification1'!AG1895)&gt;0),IF('Signal Verification0'!AG1895&gt;'Signal Verification1'!AG1895,IF(ABS('Signal Verification0'!AG1894)-ABS('Signal Verification1'!AG1895)&gt;Constants!$B$14,IF(AND(ABS(MAX('Signal Verification0'!AG1695:AG1895)-'Signal Verification0'!AG1895)&lt;Constants!$B$15,ABS(MIN('Signal Verification0'!AG1695:AG1895)-'Signal Verification0'!AG1895)&lt;Constants!$B$15),2,IF(D1895&gt;0,1,0)),IF(D1895&gt;0,1,0)),IF(ABS('Signal Verification1'!AG1894)-ABS('Signal Verification0'!AG1895)&gt;Constants!$B$14,IF(AND(ABS(MAX('Signal Verification1'!AG1695:AG1895)-'Signal Verification1'!AG1895)&lt;Constants!$B$15,ABS(MIN('Signal Verification1'!AG1695:AG1895)-'Signal Verification1'!AG1895)&lt;Constants!$B$15),2,IF(D1895&gt;0,1,0)),IF(D1895&gt;0,1,0))),IF(D1895&gt;0,1,0))</f>
        <v>0</v>
      </c>
      <c r="D1895">
        <f>IF(C1894=2,ROUND(5*1000/Constants!$B$11,0),IF(D1894&gt;0,D1894-1,0))</f>
        <v>0</v>
      </c>
      <c r="E1895">
        <f>IF(COUNTIF($D$3:D1895,2)&gt;(Constants!$B$16*(1000/150)),2,0)</f>
        <v>0</v>
      </c>
      <c r="F1895">
        <f t="shared" si="29"/>
        <v>0</v>
      </c>
      <c r="G1895">
        <f>IF(ABS('Signal Verification0'!AT1895-'Signal Verification1'!AT1895)&gt;Constants!$B$17,2,IF(H1895&gt;0,1,0))</f>
        <v>0</v>
      </c>
      <c r="H1895">
        <f>IF(G1894=2,ROUND(Constants!$B$18*(1000/150),0),IF(H1894&gt;0,H1894-1,0))</f>
        <v>0</v>
      </c>
    </row>
    <row r="1896" spans="1:8">
      <c r="A1896">
        <v>1893</v>
      </c>
      <c r="B1896">
        <f>IF(SIGN('Signal Verification0'!AQ1896)=SIGN('Signal Verification1'!AQ1896),IF(COUNTIF(B1889:B1895,2)&gt;0,1,0),2)</f>
        <v>0</v>
      </c>
      <c r="C1896">
        <f>IF(AND(ABS('Signal Verification0'!AG1896)&gt;0,ABS('Signal Verification1'!AG1896)&gt;0),IF('Signal Verification0'!AG1896&gt;'Signal Verification1'!AG1896,IF(ABS('Signal Verification0'!AG1895)-ABS('Signal Verification1'!AG1896)&gt;Constants!$B$14,IF(AND(ABS(MAX('Signal Verification0'!AG1696:AG1896)-'Signal Verification0'!AG1896)&lt;Constants!$B$15,ABS(MIN('Signal Verification0'!AG1696:AG1896)-'Signal Verification0'!AG1896)&lt;Constants!$B$15),2,IF(D1896&gt;0,1,0)),IF(D1896&gt;0,1,0)),IF(ABS('Signal Verification1'!AG1895)-ABS('Signal Verification0'!AG1896)&gt;Constants!$B$14,IF(AND(ABS(MAX('Signal Verification1'!AG1696:AG1896)-'Signal Verification1'!AG1896)&lt;Constants!$B$15,ABS(MIN('Signal Verification1'!AG1696:AG1896)-'Signal Verification1'!AG1896)&lt;Constants!$B$15),2,IF(D1896&gt;0,1,0)),IF(D1896&gt;0,1,0))),IF(D1896&gt;0,1,0))</f>
        <v>0</v>
      </c>
      <c r="D1896">
        <f>IF(C1895=2,ROUND(5*1000/Constants!$B$11,0),IF(D1895&gt;0,D1895-1,0))</f>
        <v>0</v>
      </c>
      <c r="E1896">
        <f>IF(COUNTIF($D$3:D1896,2)&gt;(Constants!$B$16*(1000/150)),2,0)</f>
        <v>0</v>
      </c>
      <c r="F1896">
        <f t="shared" si="29"/>
        <v>0</v>
      </c>
      <c r="G1896">
        <f>IF(ABS('Signal Verification0'!AT1896-'Signal Verification1'!AT1896)&gt;Constants!$B$17,2,IF(H1896&gt;0,1,0))</f>
        <v>0</v>
      </c>
      <c r="H1896">
        <f>IF(G1895=2,ROUND(Constants!$B$18*(1000/150),0),IF(H1895&gt;0,H1895-1,0))</f>
        <v>0</v>
      </c>
    </row>
    <row r="1897" spans="1:8">
      <c r="A1897">
        <v>1894</v>
      </c>
      <c r="B1897">
        <f>IF(SIGN('Signal Verification0'!AQ1897)=SIGN('Signal Verification1'!AQ1897),IF(COUNTIF(B1890:B1896,2)&gt;0,1,0),2)</f>
        <v>0</v>
      </c>
      <c r="C1897">
        <f>IF(AND(ABS('Signal Verification0'!AG1897)&gt;0,ABS('Signal Verification1'!AG1897)&gt;0),IF('Signal Verification0'!AG1897&gt;'Signal Verification1'!AG1897,IF(ABS('Signal Verification0'!AG1896)-ABS('Signal Verification1'!AG1897)&gt;Constants!$B$14,IF(AND(ABS(MAX('Signal Verification0'!AG1697:AG1897)-'Signal Verification0'!AG1897)&lt;Constants!$B$15,ABS(MIN('Signal Verification0'!AG1697:AG1897)-'Signal Verification0'!AG1897)&lt;Constants!$B$15),2,IF(D1897&gt;0,1,0)),IF(D1897&gt;0,1,0)),IF(ABS('Signal Verification1'!AG1896)-ABS('Signal Verification0'!AG1897)&gt;Constants!$B$14,IF(AND(ABS(MAX('Signal Verification1'!AG1697:AG1897)-'Signal Verification1'!AG1897)&lt;Constants!$B$15,ABS(MIN('Signal Verification1'!AG1697:AG1897)-'Signal Verification1'!AG1897)&lt;Constants!$B$15),2,IF(D1897&gt;0,1,0)),IF(D1897&gt;0,1,0))),IF(D1897&gt;0,1,0))</f>
        <v>0</v>
      </c>
      <c r="D1897">
        <f>IF(C1896=2,ROUND(5*1000/Constants!$B$11,0),IF(D1896&gt;0,D1896-1,0))</f>
        <v>0</v>
      </c>
      <c r="E1897">
        <f>IF(COUNTIF($D$3:D1897,2)&gt;(Constants!$B$16*(1000/150)),2,0)</f>
        <v>0</v>
      </c>
      <c r="F1897">
        <f t="shared" si="29"/>
        <v>0</v>
      </c>
      <c r="G1897">
        <f>IF(ABS('Signal Verification0'!AT1897-'Signal Verification1'!AT1897)&gt;Constants!$B$17,2,IF(H1897&gt;0,1,0))</f>
        <v>0</v>
      </c>
      <c r="H1897">
        <f>IF(G1896=2,ROUND(Constants!$B$18*(1000/150),0),IF(H1896&gt;0,H1896-1,0))</f>
        <v>0</v>
      </c>
    </row>
    <row r="1898" spans="1:8">
      <c r="A1898">
        <v>1895</v>
      </c>
      <c r="B1898">
        <f>IF(SIGN('Signal Verification0'!AQ1898)=SIGN('Signal Verification1'!AQ1898),IF(COUNTIF(B1891:B1897,2)&gt;0,1,0),2)</f>
        <v>0</v>
      </c>
      <c r="C1898">
        <f>IF(AND(ABS('Signal Verification0'!AG1898)&gt;0,ABS('Signal Verification1'!AG1898)&gt;0),IF('Signal Verification0'!AG1898&gt;'Signal Verification1'!AG1898,IF(ABS('Signal Verification0'!AG1897)-ABS('Signal Verification1'!AG1898)&gt;Constants!$B$14,IF(AND(ABS(MAX('Signal Verification0'!AG1698:AG1898)-'Signal Verification0'!AG1898)&lt;Constants!$B$15,ABS(MIN('Signal Verification0'!AG1698:AG1898)-'Signal Verification0'!AG1898)&lt;Constants!$B$15),2,IF(D1898&gt;0,1,0)),IF(D1898&gt;0,1,0)),IF(ABS('Signal Verification1'!AG1897)-ABS('Signal Verification0'!AG1898)&gt;Constants!$B$14,IF(AND(ABS(MAX('Signal Verification1'!AG1698:AG1898)-'Signal Verification1'!AG1898)&lt;Constants!$B$15,ABS(MIN('Signal Verification1'!AG1698:AG1898)-'Signal Verification1'!AG1898)&lt;Constants!$B$15),2,IF(D1898&gt;0,1,0)),IF(D1898&gt;0,1,0))),IF(D1898&gt;0,1,0))</f>
        <v>0</v>
      </c>
      <c r="D1898">
        <f>IF(C1897=2,ROUND(5*1000/Constants!$B$11,0),IF(D1897&gt;0,D1897-1,0))</f>
        <v>0</v>
      </c>
      <c r="E1898">
        <f>IF(COUNTIF($D$3:D1898,2)&gt;(Constants!$B$16*(1000/150)),2,0)</f>
        <v>0</v>
      </c>
      <c r="F1898">
        <f t="shared" si="29"/>
        <v>0</v>
      </c>
      <c r="G1898">
        <f>IF(ABS('Signal Verification0'!AT1898-'Signal Verification1'!AT1898)&gt;Constants!$B$17,2,IF(H1898&gt;0,1,0))</f>
        <v>0</v>
      </c>
      <c r="H1898">
        <f>IF(G1897=2,ROUND(Constants!$B$18*(1000/150),0),IF(H1897&gt;0,H1897-1,0))</f>
        <v>0</v>
      </c>
    </row>
    <row r="1899" spans="1:8">
      <c r="A1899">
        <v>1896</v>
      </c>
      <c r="B1899">
        <f>IF(SIGN('Signal Verification0'!AQ1899)=SIGN('Signal Verification1'!AQ1899),IF(COUNTIF(B1892:B1898,2)&gt;0,1,0),2)</f>
        <v>0</v>
      </c>
      <c r="C1899">
        <f>IF(AND(ABS('Signal Verification0'!AG1899)&gt;0,ABS('Signal Verification1'!AG1899)&gt;0),IF('Signal Verification0'!AG1899&gt;'Signal Verification1'!AG1899,IF(ABS('Signal Verification0'!AG1898)-ABS('Signal Verification1'!AG1899)&gt;Constants!$B$14,IF(AND(ABS(MAX('Signal Verification0'!AG1699:AG1899)-'Signal Verification0'!AG1899)&lt;Constants!$B$15,ABS(MIN('Signal Verification0'!AG1699:AG1899)-'Signal Verification0'!AG1899)&lt;Constants!$B$15),2,IF(D1899&gt;0,1,0)),IF(D1899&gt;0,1,0)),IF(ABS('Signal Verification1'!AG1898)-ABS('Signal Verification0'!AG1899)&gt;Constants!$B$14,IF(AND(ABS(MAX('Signal Verification1'!AG1699:AG1899)-'Signal Verification1'!AG1899)&lt;Constants!$B$15,ABS(MIN('Signal Verification1'!AG1699:AG1899)-'Signal Verification1'!AG1899)&lt;Constants!$B$15),2,IF(D1899&gt;0,1,0)),IF(D1899&gt;0,1,0))),IF(D1899&gt;0,1,0))</f>
        <v>0</v>
      </c>
      <c r="D1899">
        <f>IF(C1898=2,ROUND(5*1000/Constants!$B$11,0),IF(D1898&gt;0,D1898-1,0))</f>
        <v>0</v>
      </c>
      <c r="E1899">
        <f>IF(COUNTIF($D$3:D1899,2)&gt;(Constants!$B$16*(1000/150)),2,0)</f>
        <v>0</v>
      </c>
      <c r="F1899">
        <f t="shared" si="29"/>
        <v>0</v>
      </c>
      <c r="G1899">
        <f>IF(ABS('Signal Verification0'!AT1899-'Signal Verification1'!AT1899)&gt;Constants!$B$17,2,IF(H1899&gt;0,1,0))</f>
        <v>0</v>
      </c>
      <c r="H1899">
        <f>IF(G1898=2,ROUND(Constants!$B$18*(1000/150),0),IF(H1898&gt;0,H1898-1,0))</f>
        <v>0</v>
      </c>
    </row>
    <row r="1900" spans="1:8">
      <c r="A1900">
        <v>1897</v>
      </c>
      <c r="B1900">
        <f>IF(SIGN('Signal Verification0'!AQ1900)=SIGN('Signal Verification1'!AQ1900),IF(COUNTIF(B1893:B1899,2)&gt;0,1,0),2)</f>
        <v>0</v>
      </c>
      <c r="C1900">
        <f>IF(AND(ABS('Signal Verification0'!AG1900)&gt;0,ABS('Signal Verification1'!AG1900)&gt;0),IF('Signal Verification0'!AG1900&gt;'Signal Verification1'!AG1900,IF(ABS('Signal Verification0'!AG1899)-ABS('Signal Verification1'!AG1900)&gt;Constants!$B$14,IF(AND(ABS(MAX('Signal Verification0'!AG1700:AG1900)-'Signal Verification0'!AG1900)&lt;Constants!$B$15,ABS(MIN('Signal Verification0'!AG1700:AG1900)-'Signal Verification0'!AG1900)&lt;Constants!$B$15),2,IF(D1900&gt;0,1,0)),IF(D1900&gt;0,1,0)),IF(ABS('Signal Verification1'!AG1899)-ABS('Signal Verification0'!AG1900)&gt;Constants!$B$14,IF(AND(ABS(MAX('Signal Verification1'!AG1700:AG1900)-'Signal Verification1'!AG1900)&lt;Constants!$B$15,ABS(MIN('Signal Verification1'!AG1700:AG1900)-'Signal Verification1'!AG1900)&lt;Constants!$B$15),2,IF(D1900&gt;0,1,0)),IF(D1900&gt;0,1,0))),IF(D1900&gt;0,1,0))</f>
        <v>0</v>
      </c>
      <c r="D1900">
        <f>IF(C1899=2,ROUND(5*1000/Constants!$B$11,0),IF(D1899&gt;0,D1899-1,0))</f>
        <v>0</v>
      </c>
      <c r="E1900">
        <f>IF(COUNTIF($D$3:D1900,2)&gt;(Constants!$B$16*(1000/150)),2,0)</f>
        <v>0</v>
      </c>
      <c r="F1900">
        <f t="shared" si="29"/>
        <v>0</v>
      </c>
      <c r="G1900">
        <f>IF(ABS('Signal Verification0'!AT1900-'Signal Verification1'!AT1900)&gt;Constants!$B$17,2,IF(H1900&gt;0,1,0))</f>
        <v>0</v>
      </c>
      <c r="H1900">
        <f>IF(G1899=2,ROUND(Constants!$B$18*(1000/150),0),IF(H1899&gt;0,H1899-1,0))</f>
        <v>0</v>
      </c>
    </row>
    <row r="1901" spans="1:8">
      <c r="A1901">
        <v>1898</v>
      </c>
      <c r="B1901">
        <f>IF(SIGN('Signal Verification0'!AQ1901)=SIGN('Signal Verification1'!AQ1901),IF(COUNTIF(B1894:B1900,2)&gt;0,1,0),2)</f>
        <v>0</v>
      </c>
      <c r="C1901">
        <f>IF(AND(ABS('Signal Verification0'!AG1901)&gt;0,ABS('Signal Verification1'!AG1901)&gt;0),IF('Signal Verification0'!AG1901&gt;'Signal Verification1'!AG1901,IF(ABS('Signal Verification0'!AG1900)-ABS('Signal Verification1'!AG1901)&gt;Constants!$B$14,IF(AND(ABS(MAX('Signal Verification0'!AG1701:AG1901)-'Signal Verification0'!AG1901)&lt;Constants!$B$15,ABS(MIN('Signal Verification0'!AG1701:AG1901)-'Signal Verification0'!AG1901)&lt;Constants!$B$15),2,IF(D1901&gt;0,1,0)),IF(D1901&gt;0,1,0)),IF(ABS('Signal Verification1'!AG1900)-ABS('Signal Verification0'!AG1901)&gt;Constants!$B$14,IF(AND(ABS(MAX('Signal Verification1'!AG1701:AG1901)-'Signal Verification1'!AG1901)&lt;Constants!$B$15,ABS(MIN('Signal Verification1'!AG1701:AG1901)-'Signal Verification1'!AG1901)&lt;Constants!$B$15),2,IF(D1901&gt;0,1,0)),IF(D1901&gt;0,1,0))),IF(D1901&gt;0,1,0))</f>
        <v>0</v>
      </c>
      <c r="D1901">
        <f>IF(C1900=2,ROUND(5*1000/Constants!$B$11,0),IF(D1900&gt;0,D1900-1,0))</f>
        <v>0</v>
      </c>
      <c r="E1901">
        <f>IF(COUNTIF($D$3:D1901,2)&gt;(Constants!$B$16*(1000/150)),2,0)</f>
        <v>0</v>
      </c>
      <c r="F1901">
        <f t="shared" si="29"/>
        <v>0</v>
      </c>
      <c r="G1901">
        <f>IF(ABS('Signal Verification0'!AT1901-'Signal Verification1'!AT1901)&gt;Constants!$B$17,2,IF(H1901&gt;0,1,0))</f>
        <v>0</v>
      </c>
      <c r="H1901">
        <f>IF(G1900=2,ROUND(Constants!$B$18*(1000/150),0),IF(H1900&gt;0,H1900-1,0))</f>
        <v>0</v>
      </c>
    </row>
    <row r="1902" spans="1:8">
      <c r="A1902">
        <v>1899</v>
      </c>
      <c r="B1902">
        <f>IF(SIGN('Signal Verification0'!AQ1902)=SIGN('Signal Verification1'!AQ1902),IF(COUNTIF(B1895:B1901,2)&gt;0,1,0),2)</f>
        <v>0</v>
      </c>
      <c r="C1902">
        <f>IF(AND(ABS('Signal Verification0'!AG1902)&gt;0,ABS('Signal Verification1'!AG1902)&gt;0),IF('Signal Verification0'!AG1902&gt;'Signal Verification1'!AG1902,IF(ABS('Signal Verification0'!AG1901)-ABS('Signal Verification1'!AG1902)&gt;Constants!$B$14,IF(AND(ABS(MAX('Signal Verification0'!AG1702:AG1902)-'Signal Verification0'!AG1902)&lt;Constants!$B$15,ABS(MIN('Signal Verification0'!AG1702:AG1902)-'Signal Verification0'!AG1902)&lt;Constants!$B$15),2,IF(D1902&gt;0,1,0)),IF(D1902&gt;0,1,0)),IF(ABS('Signal Verification1'!AG1901)-ABS('Signal Verification0'!AG1902)&gt;Constants!$B$14,IF(AND(ABS(MAX('Signal Verification1'!AG1702:AG1902)-'Signal Verification1'!AG1902)&lt;Constants!$B$15,ABS(MIN('Signal Verification1'!AG1702:AG1902)-'Signal Verification1'!AG1902)&lt;Constants!$B$15),2,IF(D1902&gt;0,1,0)),IF(D1902&gt;0,1,0))),IF(D1902&gt;0,1,0))</f>
        <v>0</v>
      </c>
      <c r="D1902">
        <f>IF(C1901=2,ROUND(5*1000/Constants!$B$11,0),IF(D1901&gt;0,D1901-1,0))</f>
        <v>0</v>
      </c>
      <c r="E1902">
        <f>IF(COUNTIF($D$3:D1902,2)&gt;(Constants!$B$16*(1000/150)),2,0)</f>
        <v>0</v>
      </c>
      <c r="F1902">
        <f t="shared" si="29"/>
        <v>0</v>
      </c>
      <c r="G1902">
        <f>IF(ABS('Signal Verification0'!AT1902-'Signal Verification1'!AT1902)&gt;Constants!$B$17,2,IF(H1902&gt;0,1,0))</f>
        <v>0</v>
      </c>
      <c r="H1902">
        <f>IF(G1901=2,ROUND(Constants!$B$18*(1000/150),0),IF(H1901&gt;0,H1901-1,0))</f>
        <v>0</v>
      </c>
    </row>
    <row r="1903" spans="1:8">
      <c r="A1903">
        <v>1900</v>
      </c>
      <c r="B1903">
        <f>IF(SIGN('Signal Verification0'!AQ1903)=SIGN('Signal Verification1'!AQ1903),IF(COUNTIF(B1896:B1902,2)&gt;0,1,0),2)</f>
        <v>0</v>
      </c>
      <c r="C1903">
        <f>IF(AND(ABS('Signal Verification0'!AG1903)&gt;0,ABS('Signal Verification1'!AG1903)&gt;0),IF('Signal Verification0'!AG1903&gt;'Signal Verification1'!AG1903,IF(ABS('Signal Verification0'!AG1902)-ABS('Signal Verification1'!AG1903)&gt;Constants!$B$14,IF(AND(ABS(MAX('Signal Verification0'!AG1703:AG1903)-'Signal Verification0'!AG1903)&lt;Constants!$B$15,ABS(MIN('Signal Verification0'!AG1703:AG1903)-'Signal Verification0'!AG1903)&lt;Constants!$B$15),2,IF(D1903&gt;0,1,0)),IF(D1903&gt;0,1,0)),IF(ABS('Signal Verification1'!AG1902)-ABS('Signal Verification0'!AG1903)&gt;Constants!$B$14,IF(AND(ABS(MAX('Signal Verification1'!AG1703:AG1903)-'Signal Verification1'!AG1903)&lt;Constants!$B$15,ABS(MIN('Signal Verification1'!AG1703:AG1903)-'Signal Verification1'!AG1903)&lt;Constants!$B$15),2,IF(D1903&gt;0,1,0)),IF(D1903&gt;0,1,0))),IF(D1903&gt;0,1,0))</f>
        <v>0</v>
      </c>
      <c r="D1903">
        <f>IF(C1902=2,ROUND(5*1000/Constants!$B$11,0),IF(D1902&gt;0,D1902-1,0))</f>
        <v>0</v>
      </c>
      <c r="E1903">
        <f>IF(COUNTIF($D$3:D1903,2)&gt;(Constants!$B$16*(1000/150)),2,0)</f>
        <v>0</v>
      </c>
      <c r="F1903">
        <f t="shared" si="29"/>
        <v>0</v>
      </c>
      <c r="G1903">
        <f>IF(ABS('Signal Verification0'!AT1903-'Signal Verification1'!AT1903)&gt;Constants!$B$17,2,IF(H1903&gt;0,1,0))</f>
        <v>0</v>
      </c>
      <c r="H1903">
        <f>IF(G1902=2,ROUND(Constants!$B$18*(1000/150),0),IF(H1902&gt;0,H1902-1,0))</f>
        <v>0</v>
      </c>
    </row>
    <row r="1904" spans="1:8">
      <c r="A1904">
        <v>1901</v>
      </c>
      <c r="B1904">
        <f>IF(SIGN('Signal Verification0'!AQ1904)=SIGN('Signal Verification1'!AQ1904),IF(COUNTIF(B1897:B1903,2)&gt;0,1,0),2)</f>
        <v>0</v>
      </c>
      <c r="C1904">
        <f>IF(AND(ABS('Signal Verification0'!AG1904)&gt;0,ABS('Signal Verification1'!AG1904)&gt;0),IF('Signal Verification0'!AG1904&gt;'Signal Verification1'!AG1904,IF(ABS('Signal Verification0'!AG1903)-ABS('Signal Verification1'!AG1904)&gt;Constants!$B$14,IF(AND(ABS(MAX('Signal Verification0'!AG1704:AG1904)-'Signal Verification0'!AG1904)&lt;Constants!$B$15,ABS(MIN('Signal Verification0'!AG1704:AG1904)-'Signal Verification0'!AG1904)&lt;Constants!$B$15),2,IF(D1904&gt;0,1,0)),IF(D1904&gt;0,1,0)),IF(ABS('Signal Verification1'!AG1903)-ABS('Signal Verification0'!AG1904)&gt;Constants!$B$14,IF(AND(ABS(MAX('Signal Verification1'!AG1704:AG1904)-'Signal Verification1'!AG1904)&lt;Constants!$B$15,ABS(MIN('Signal Verification1'!AG1704:AG1904)-'Signal Verification1'!AG1904)&lt;Constants!$B$15),2,IF(D1904&gt;0,1,0)),IF(D1904&gt;0,1,0))),IF(D1904&gt;0,1,0))</f>
        <v>0</v>
      </c>
      <c r="D1904">
        <f>IF(C1903=2,ROUND(5*1000/Constants!$B$11,0),IF(D1903&gt;0,D1903-1,0))</f>
        <v>0</v>
      </c>
      <c r="E1904">
        <f>IF(COUNTIF($D$3:D1904,2)&gt;(Constants!$B$16*(1000/150)),2,0)</f>
        <v>0</v>
      </c>
      <c r="F1904">
        <f t="shared" si="29"/>
        <v>0</v>
      </c>
      <c r="G1904">
        <f>IF(ABS('Signal Verification0'!AT1904-'Signal Verification1'!AT1904)&gt;Constants!$B$17,2,IF(H1904&gt;0,1,0))</f>
        <v>0</v>
      </c>
      <c r="H1904">
        <f>IF(G1903=2,ROUND(Constants!$B$18*(1000/150),0),IF(H1903&gt;0,H1903-1,0))</f>
        <v>0</v>
      </c>
    </row>
    <row r="1905" spans="1:8">
      <c r="A1905">
        <v>1902</v>
      </c>
      <c r="B1905">
        <f>IF(SIGN('Signal Verification0'!AQ1905)=SIGN('Signal Verification1'!AQ1905),IF(COUNTIF(B1898:B1904,2)&gt;0,1,0),2)</f>
        <v>0</v>
      </c>
      <c r="C1905">
        <f>IF(AND(ABS('Signal Verification0'!AG1905)&gt;0,ABS('Signal Verification1'!AG1905)&gt;0),IF('Signal Verification0'!AG1905&gt;'Signal Verification1'!AG1905,IF(ABS('Signal Verification0'!AG1904)-ABS('Signal Verification1'!AG1905)&gt;Constants!$B$14,IF(AND(ABS(MAX('Signal Verification0'!AG1705:AG1905)-'Signal Verification0'!AG1905)&lt;Constants!$B$15,ABS(MIN('Signal Verification0'!AG1705:AG1905)-'Signal Verification0'!AG1905)&lt;Constants!$B$15),2,IF(D1905&gt;0,1,0)),IF(D1905&gt;0,1,0)),IF(ABS('Signal Verification1'!AG1904)-ABS('Signal Verification0'!AG1905)&gt;Constants!$B$14,IF(AND(ABS(MAX('Signal Verification1'!AG1705:AG1905)-'Signal Verification1'!AG1905)&lt;Constants!$B$15,ABS(MIN('Signal Verification1'!AG1705:AG1905)-'Signal Verification1'!AG1905)&lt;Constants!$B$15),2,IF(D1905&gt;0,1,0)),IF(D1905&gt;0,1,0))),IF(D1905&gt;0,1,0))</f>
        <v>0</v>
      </c>
      <c r="D1905">
        <f>IF(C1904=2,ROUND(5*1000/Constants!$B$11,0),IF(D1904&gt;0,D1904-1,0))</f>
        <v>0</v>
      </c>
      <c r="E1905">
        <f>IF(COUNTIF($D$3:D1905,2)&gt;(Constants!$B$16*(1000/150)),2,0)</f>
        <v>0</v>
      </c>
      <c r="F1905">
        <f t="shared" si="29"/>
        <v>0</v>
      </c>
      <c r="G1905">
        <f>IF(ABS('Signal Verification0'!AT1905-'Signal Verification1'!AT1905)&gt;Constants!$B$17,2,IF(H1905&gt;0,1,0))</f>
        <v>0</v>
      </c>
      <c r="H1905">
        <f>IF(G1904=2,ROUND(Constants!$B$18*(1000/150),0),IF(H1904&gt;0,H1904-1,0))</f>
        <v>0</v>
      </c>
    </row>
    <row r="1906" spans="1:8">
      <c r="A1906">
        <v>1903</v>
      </c>
      <c r="B1906">
        <f>IF(SIGN('Signal Verification0'!AQ1906)=SIGN('Signal Verification1'!AQ1906),IF(COUNTIF(B1899:B1905,2)&gt;0,1,0),2)</f>
        <v>0</v>
      </c>
      <c r="C1906">
        <f>IF(AND(ABS('Signal Verification0'!AG1906)&gt;0,ABS('Signal Verification1'!AG1906)&gt;0),IF('Signal Verification0'!AG1906&gt;'Signal Verification1'!AG1906,IF(ABS('Signal Verification0'!AG1905)-ABS('Signal Verification1'!AG1906)&gt;Constants!$B$14,IF(AND(ABS(MAX('Signal Verification0'!AG1706:AG1906)-'Signal Verification0'!AG1906)&lt;Constants!$B$15,ABS(MIN('Signal Verification0'!AG1706:AG1906)-'Signal Verification0'!AG1906)&lt;Constants!$B$15),2,IF(D1906&gt;0,1,0)),IF(D1906&gt;0,1,0)),IF(ABS('Signal Verification1'!AG1905)-ABS('Signal Verification0'!AG1906)&gt;Constants!$B$14,IF(AND(ABS(MAX('Signal Verification1'!AG1706:AG1906)-'Signal Verification1'!AG1906)&lt;Constants!$B$15,ABS(MIN('Signal Verification1'!AG1706:AG1906)-'Signal Verification1'!AG1906)&lt;Constants!$B$15),2,IF(D1906&gt;0,1,0)),IF(D1906&gt;0,1,0))),IF(D1906&gt;0,1,0))</f>
        <v>0</v>
      </c>
      <c r="D1906">
        <f>IF(C1905=2,ROUND(5*1000/Constants!$B$11,0),IF(D1905&gt;0,D1905-1,0))</f>
        <v>0</v>
      </c>
      <c r="E1906">
        <f>IF(COUNTIF($D$3:D1906,2)&gt;(Constants!$B$16*(1000/150)),2,0)</f>
        <v>0</v>
      </c>
      <c r="F1906">
        <f t="shared" si="29"/>
        <v>0</v>
      </c>
      <c r="G1906">
        <f>IF(ABS('Signal Verification0'!AT1906-'Signal Verification1'!AT1906)&gt;Constants!$B$17,2,IF(H1906&gt;0,1,0))</f>
        <v>0</v>
      </c>
      <c r="H1906">
        <f>IF(G1905=2,ROUND(Constants!$B$18*(1000/150),0),IF(H1905&gt;0,H1905-1,0))</f>
        <v>0</v>
      </c>
    </row>
    <row r="1907" spans="1:8">
      <c r="A1907">
        <v>1904</v>
      </c>
      <c r="B1907">
        <f>IF(SIGN('Signal Verification0'!AQ1907)=SIGN('Signal Verification1'!AQ1907),IF(COUNTIF(B1900:B1906,2)&gt;0,1,0),2)</f>
        <v>0</v>
      </c>
      <c r="C1907">
        <f>IF(AND(ABS('Signal Verification0'!AG1907)&gt;0,ABS('Signal Verification1'!AG1907)&gt;0),IF('Signal Verification0'!AG1907&gt;'Signal Verification1'!AG1907,IF(ABS('Signal Verification0'!AG1906)-ABS('Signal Verification1'!AG1907)&gt;Constants!$B$14,IF(AND(ABS(MAX('Signal Verification0'!AG1707:AG1907)-'Signal Verification0'!AG1907)&lt;Constants!$B$15,ABS(MIN('Signal Verification0'!AG1707:AG1907)-'Signal Verification0'!AG1907)&lt;Constants!$B$15),2,IF(D1907&gt;0,1,0)),IF(D1907&gt;0,1,0)),IF(ABS('Signal Verification1'!AG1906)-ABS('Signal Verification0'!AG1907)&gt;Constants!$B$14,IF(AND(ABS(MAX('Signal Verification1'!AG1707:AG1907)-'Signal Verification1'!AG1907)&lt;Constants!$B$15,ABS(MIN('Signal Verification1'!AG1707:AG1907)-'Signal Verification1'!AG1907)&lt;Constants!$B$15),2,IF(D1907&gt;0,1,0)),IF(D1907&gt;0,1,0))),IF(D1907&gt;0,1,0))</f>
        <v>0</v>
      </c>
      <c r="D1907">
        <f>IF(C1906=2,ROUND(5*1000/Constants!$B$11,0),IF(D1906&gt;0,D1906-1,0))</f>
        <v>0</v>
      </c>
      <c r="E1907">
        <f>IF(COUNTIF($D$3:D1907,2)&gt;(Constants!$B$16*(1000/150)),2,0)</f>
        <v>0</v>
      </c>
      <c r="F1907">
        <f t="shared" si="29"/>
        <v>0</v>
      </c>
      <c r="G1907">
        <f>IF(ABS('Signal Verification0'!AT1907-'Signal Verification1'!AT1907)&gt;Constants!$B$17,2,IF(H1907&gt;0,1,0))</f>
        <v>0</v>
      </c>
      <c r="H1907">
        <f>IF(G1906=2,ROUND(Constants!$B$18*(1000/150),0),IF(H1906&gt;0,H1906-1,0))</f>
        <v>0</v>
      </c>
    </row>
    <row r="1908" spans="1:8">
      <c r="A1908">
        <v>1905</v>
      </c>
      <c r="B1908">
        <f>IF(SIGN('Signal Verification0'!AQ1908)=SIGN('Signal Verification1'!AQ1908),IF(COUNTIF(B1901:B1907,2)&gt;0,1,0),2)</f>
        <v>0</v>
      </c>
      <c r="C1908">
        <f>IF(AND(ABS('Signal Verification0'!AG1908)&gt;0,ABS('Signal Verification1'!AG1908)&gt;0),IF('Signal Verification0'!AG1908&gt;'Signal Verification1'!AG1908,IF(ABS('Signal Verification0'!AG1907)-ABS('Signal Verification1'!AG1908)&gt;Constants!$B$14,IF(AND(ABS(MAX('Signal Verification0'!AG1708:AG1908)-'Signal Verification0'!AG1908)&lt;Constants!$B$15,ABS(MIN('Signal Verification0'!AG1708:AG1908)-'Signal Verification0'!AG1908)&lt;Constants!$B$15),2,IF(D1908&gt;0,1,0)),IF(D1908&gt;0,1,0)),IF(ABS('Signal Verification1'!AG1907)-ABS('Signal Verification0'!AG1908)&gt;Constants!$B$14,IF(AND(ABS(MAX('Signal Verification1'!AG1708:AG1908)-'Signal Verification1'!AG1908)&lt;Constants!$B$15,ABS(MIN('Signal Verification1'!AG1708:AG1908)-'Signal Verification1'!AG1908)&lt;Constants!$B$15),2,IF(D1908&gt;0,1,0)),IF(D1908&gt;0,1,0))),IF(D1908&gt;0,1,0))</f>
        <v>0</v>
      </c>
      <c r="D1908">
        <f>IF(C1907=2,ROUND(5*1000/Constants!$B$11,0),IF(D1907&gt;0,D1907-1,0))</f>
        <v>0</v>
      </c>
      <c r="E1908">
        <f>IF(COUNTIF($D$3:D1908,2)&gt;(Constants!$B$16*(1000/150)),2,0)</f>
        <v>0</v>
      </c>
      <c r="F1908">
        <f t="shared" si="29"/>
        <v>0</v>
      </c>
      <c r="G1908">
        <f>IF(ABS('Signal Verification0'!AT1908-'Signal Verification1'!AT1908)&gt;Constants!$B$17,2,IF(H1908&gt;0,1,0))</f>
        <v>0</v>
      </c>
      <c r="H1908">
        <f>IF(G1907=2,ROUND(Constants!$B$18*(1000/150),0),IF(H1907&gt;0,H1907-1,0))</f>
        <v>0</v>
      </c>
    </row>
    <row r="1909" spans="1:8">
      <c r="A1909">
        <v>1906</v>
      </c>
      <c r="B1909">
        <f>IF(SIGN('Signal Verification0'!AQ1909)=SIGN('Signal Verification1'!AQ1909),IF(COUNTIF(B1902:B1908,2)&gt;0,1,0),2)</f>
        <v>0</v>
      </c>
      <c r="C1909">
        <f>IF(AND(ABS('Signal Verification0'!AG1909)&gt;0,ABS('Signal Verification1'!AG1909)&gt;0),IF('Signal Verification0'!AG1909&gt;'Signal Verification1'!AG1909,IF(ABS('Signal Verification0'!AG1908)-ABS('Signal Verification1'!AG1909)&gt;Constants!$B$14,IF(AND(ABS(MAX('Signal Verification0'!AG1709:AG1909)-'Signal Verification0'!AG1909)&lt;Constants!$B$15,ABS(MIN('Signal Verification0'!AG1709:AG1909)-'Signal Verification0'!AG1909)&lt;Constants!$B$15),2,IF(D1909&gt;0,1,0)),IF(D1909&gt;0,1,0)),IF(ABS('Signal Verification1'!AG1908)-ABS('Signal Verification0'!AG1909)&gt;Constants!$B$14,IF(AND(ABS(MAX('Signal Verification1'!AG1709:AG1909)-'Signal Verification1'!AG1909)&lt;Constants!$B$15,ABS(MIN('Signal Verification1'!AG1709:AG1909)-'Signal Verification1'!AG1909)&lt;Constants!$B$15),2,IF(D1909&gt;0,1,0)),IF(D1909&gt;0,1,0))),IF(D1909&gt;0,1,0))</f>
        <v>0</v>
      </c>
      <c r="D1909">
        <f>IF(C1908=2,ROUND(5*1000/Constants!$B$11,0),IF(D1908&gt;0,D1908-1,0))</f>
        <v>0</v>
      </c>
      <c r="E1909">
        <f>IF(COUNTIF($D$3:D1909,2)&gt;(Constants!$B$16*(1000/150)),2,0)</f>
        <v>0</v>
      </c>
      <c r="F1909">
        <f t="shared" si="29"/>
        <v>0</v>
      </c>
      <c r="G1909">
        <f>IF(ABS('Signal Verification0'!AT1909-'Signal Verification1'!AT1909)&gt;Constants!$B$17,2,IF(H1909&gt;0,1,0))</f>
        <v>0</v>
      </c>
      <c r="H1909">
        <f>IF(G1908=2,ROUND(Constants!$B$18*(1000/150),0),IF(H1908&gt;0,H1908-1,0))</f>
        <v>0</v>
      </c>
    </row>
    <row r="1910" spans="1:8">
      <c r="A1910">
        <v>1907</v>
      </c>
      <c r="B1910">
        <f>IF(SIGN('Signal Verification0'!AQ1910)=SIGN('Signal Verification1'!AQ1910),IF(COUNTIF(B1903:B1909,2)&gt;0,1,0),2)</f>
        <v>0</v>
      </c>
      <c r="C1910">
        <f>IF(AND(ABS('Signal Verification0'!AG1910)&gt;0,ABS('Signal Verification1'!AG1910)&gt;0),IF('Signal Verification0'!AG1910&gt;'Signal Verification1'!AG1910,IF(ABS('Signal Verification0'!AG1909)-ABS('Signal Verification1'!AG1910)&gt;Constants!$B$14,IF(AND(ABS(MAX('Signal Verification0'!AG1710:AG1910)-'Signal Verification0'!AG1910)&lt;Constants!$B$15,ABS(MIN('Signal Verification0'!AG1710:AG1910)-'Signal Verification0'!AG1910)&lt;Constants!$B$15),2,IF(D1910&gt;0,1,0)),IF(D1910&gt;0,1,0)),IF(ABS('Signal Verification1'!AG1909)-ABS('Signal Verification0'!AG1910)&gt;Constants!$B$14,IF(AND(ABS(MAX('Signal Verification1'!AG1710:AG1910)-'Signal Verification1'!AG1910)&lt;Constants!$B$15,ABS(MIN('Signal Verification1'!AG1710:AG1910)-'Signal Verification1'!AG1910)&lt;Constants!$B$15),2,IF(D1910&gt;0,1,0)),IF(D1910&gt;0,1,0))),IF(D1910&gt;0,1,0))</f>
        <v>0</v>
      </c>
      <c r="D1910">
        <f>IF(C1909=2,ROUND(5*1000/Constants!$B$11,0),IF(D1909&gt;0,D1909-1,0))</f>
        <v>0</v>
      </c>
      <c r="E1910">
        <f>IF(COUNTIF($D$3:D1910,2)&gt;(Constants!$B$16*(1000/150)),2,0)</f>
        <v>0</v>
      </c>
      <c r="F1910">
        <f t="shared" si="29"/>
        <v>0</v>
      </c>
      <c r="G1910">
        <f>IF(ABS('Signal Verification0'!AT1910-'Signal Verification1'!AT1910)&gt;Constants!$B$17,2,IF(H1910&gt;0,1,0))</f>
        <v>0</v>
      </c>
      <c r="H1910">
        <f>IF(G1909=2,ROUND(Constants!$B$18*(1000/150),0),IF(H1909&gt;0,H1909-1,0))</f>
        <v>0</v>
      </c>
    </row>
    <row r="1911" spans="1:8">
      <c r="A1911">
        <v>1908</v>
      </c>
      <c r="B1911">
        <f>IF(SIGN('Signal Verification0'!AQ1911)=SIGN('Signal Verification1'!AQ1911),IF(COUNTIF(B1904:B1910,2)&gt;0,1,0),2)</f>
        <v>0</v>
      </c>
      <c r="C1911">
        <f>IF(AND(ABS('Signal Verification0'!AG1911)&gt;0,ABS('Signal Verification1'!AG1911)&gt;0),IF('Signal Verification0'!AG1911&gt;'Signal Verification1'!AG1911,IF(ABS('Signal Verification0'!AG1910)-ABS('Signal Verification1'!AG1911)&gt;Constants!$B$14,IF(AND(ABS(MAX('Signal Verification0'!AG1711:AG1911)-'Signal Verification0'!AG1911)&lt;Constants!$B$15,ABS(MIN('Signal Verification0'!AG1711:AG1911)-'Signal Verification0'!AG1911)&lt;Constants!$B$15),2,IF(D1911&gt;0,1,0)),IF(D1911&gt;0,1,0)),IF(ABS('Signal Verification1'!AG1910)-ABS('Signal Verification0'!AG1911)&gt;Constants!$B$14,IF(AND(ABS(MAX('Signal Verification1'!AG1711:AG1911)-'Signal Verification1'!AG1911)&lt;Constants!$B$15,ABS(MIN('Signal Verification1'!AG1711:AG1911)-'Signal Verification1'!AG1911)&lt;Constants!$B$15),2,IF(D1911&gt;0,1,0)),IF(D1911&gt;0,1,0))),IF(D1911&gt;0,1,0))</f>
        <v>0</v>
      </c>
      <c r="D1911">
        <f>IF(C1910=2,ROUND(5*1000/Constants!$B$11,0),IF(D1910&gt;0,D1910-1,0))</f>
        <v>0</v>
      </c>
      <c r="E1911">
        <f>IF(COUNTIF($D$3:D1911,2)&gt;(Constants!$B$16*(1000/150)),2,0)</f>
        <v>0</v>
      </c>
      <c r="F1911">
        <f t="shared" si="29"/>
        <v>0</v>
      </c>
      <c r="G1911">
        <f>IF(ABS('Signal Verification0'!AT1911-'Signal Verification1'!AT1911)&gt;Constants!$B$17,2,IF(H1911&gt;0,1,0))</f>
        <v>0</v>
      </c>
      <c r="H1911">
        <f>IF(G1910=2,ROUND(Constants!$B$18*(1000/150),0),IF(H1910&gt;0,H1910-1,0))</f>
        <v>0</v>
      </c>
    </row>
    <row r="1912" spans="1:8">
      <c r="A1912">
        <v>1909</v>
      </c>
      <c r="B1912">
        <f>IF(SIGN('Signal Verification0'!AQ1912)=SIGN('Signal Verification1'!AQ1912),IF(COUNTIF(B1905:B1911,2)&gt;0,1,0),2)</f>
        <v>0</v>
      </c>
      <c r="C1912">
        <f>IF(AND(ABS('Signal Verification0'!AG1912)&gt;0,ABS('Signal Verification1'!AG1912)&gt;0),IF('Signal Verification0'!AG1912&gt;'Signal Verification1'!AG1912,IF(ABS('Signal Verification0'!AG1911)-ABS('Signal Verification1'!AG1912)&gt;Constants!$B$14,IF(AND(ABS(MAX('Signal Verification0'!AG1712:AG1912)-'Signal Verification0'!AG1912)&lt;Constants!$B$15,ABS(MIN('Signal Verification0'!AG1712:AG1912)-'Signal Verification0'!AG1912)&lt;Constants!$B$15),2,IF(D1912&gt;0,1,0)),IF(D1912&gt;0,1,0)),IF(ABS('Signal Verification1'!AG1911)-ABS('Signal Verification0'!AG1912)&gt;Constants!$B$14,IF(AND(ABS(MAX('Signal Verification1'!AG1712:AG1912)-'Signal Verification1'!AG1912)&lt;Constants!$B$15,ABS(MIN('Signal Verification1'!AG1712:AG1912)-'Signal Verification1'!AG1912)&lt;Constants!$B$15),2,IF(D1912&gt;0,1,0)),IF(D1912&gt;0,1,0))),IF(D1912&gt;0,1,0))</f>
        <v>0</v>
      </c>
      <c r="D1912">
        <f>IF(C1911=2,ROUND(5*1000/Constants!$B$11,0),IF(D1911&gt;0,D1911-1,0))</f>
        <v>0</v>
      </c>
      <c r="E1912">
        <f>IF(COUNTIF($D$3:D1912,2)&gt;(Constants!$B$16*(1000/150)),2,0)</f>
        <v>0</v>
      </c>
      <c r="F1912">
        <f t="shared" si="29"/>
        <v>0</v>
      </c>
      <c r="G1912">
        <f>IF(ABS('Signal Verification0'!AT1912-'Signal Verification1'!AT1912)&gt;Constants!$B$17,2,IF(H1912&gt;0,1,0))</f>
        <v>0</v>
      </c>
      <c r="H1912">
        <f>IF(G1911=2,ROUND(Constants!$B$18*(1000/150),0),IF(H1911&gt;0,H1911-1,0))</f>
        <v>0</v>
      </c>
    </row>
    <row r="1913" spans="1:8">
      <c r="A1913">
        <v>1910</v>
      </c>
      <c r="B1913">
        <f>IF(SIGN('Signal Verification0'!AQ1913)=SIGN('Signal Verification1'!AQ1913),IF(COUNTIF(B1906:B1912,2)&gt;0,1,0),2)</f>
        <v>0</v>
      </c>
      <c r="C1913">
        <f>IF(AND(ABS('Signal Verification0'!AG1913)&gt;0,ABS('Signal Verification1'!AG1913)&gt;0),IF('Signal Verification0'!AG1913&gt;'Signal Verification1'!AG1913,IF(ABS('Signal Verification0'!AG1912)-ABS('Signal Verification1'!AG1913)&gt;Constants!$B$14,IF(AND(ABS(MAX('Signal Verification0'!AG1713:AG1913)-'Signal Verification0'!AG1913)&lt;Constants!$B$15,ABS(MIN('Signal Verification0'!AG1713:AG1913)-'Signal Verification0'!AG1913)&lt;Constants!$B$15),2,IF(D1913&gt;0,1,0)),IF(D1913&gt;0,1,0)),IF(ABS('Signal Verification1'!AG1912)-ABS('Signal Verification0'!AG1913)&gt;Constants!$B$14,IF(AND(ABS(MAX('Signal Verification1'!AG1713:AG1913)-'Signal Verification1'!AG1913)&lt;Constants!$B$15,ABS(MIN('Signal Verification1'!AG1713:AG1913)-'Signal Verification1'!AG1913)&lt;Constants!$B$15),2,IF(D1913&gt;0,1,0)),IF(D1913&gt;0,1,0))),IF(D1913&gt;0,1,0))</f>
        <v>0</v>
      </c>
      <c r="D1913">
        <f>IF(C1912=2,ROUND(5*1000/Constants!$B$11,0),IF(D1912&gt;0,D1912-1,0))</f>
        <v>0</v>
      </c>
      <c r="E1913">
        <f>IF(COUNTIF($D$3:D1913,2)&gt;(Constants!$B$16*(1000/150)),2,0)</f>
        <v>0</v>
      </c>
      <c r="F1913">
        <f t="shared" si="29"/>
        <v>0</v>
      </c>
      <c r="G1913">
        <f>IF(ABS('Signal Verification0'!AT1913-'Signal Verification1'!AT1913)&gt;Constants!$B$17,2,IF(H1913&gt;0,1,0))</f>
        <v>0</v>
      </c>
      <c r="H1913">
        <f>IF(G1912=2,ROUND(Constants!$B$18*(1000/150),0),IF(H1912&gt;0,H1912-1,0))</f>
        <v>0</v>
      </c>
    </row>
    <row r="1914" spans="1:8">
      <c r="A1914">
        <v>1911</v>
      </c>
      <c r="B1914">
        <f>IF(SIGN('Signal Verification0'!AQ1914)=SIGN('Signal Verification1'!AQ1914),IF(COUNTIF(B1907:B1913,2)&gt;0,1,0),2)</f>
        <v>0</v>
      </c>
      <c r="C1914">
        <f>IF(AND(ABS('Signal Verification0'!AG1914)&gt;0,ABS('Signal Verification1'!AG1914)&gt;0),IF('Signal Verification0'!AG1914&gt;'Signal Verification1'!AG1914,IF(ABS('Signal Verification0'!AG1913)-ABS('Signal Verification1'!AG1914)&gt;Constants!$B$14,IF(AND(ABS(MAX('Signal Verification0'!AG1714:AG1914)-'Signal Verification0'!AG1914)&lt;Constants!$B$15,ABS(MIN('Signal Verification0'!AG1714:AG1914)-'Signal Verification0'!AG1914)&lt;Constants!$B$15),2,IF(D1914&gt;0,1,0)),IF(D1914&gt;0,1,0)),IF(ABS('Signal Verification1'!AG1913)-ABS('Signal Verification0'!AG1914)&gt;Constants!$B$14,IF(AND(ABS(MAX('Signal Verification1'!AG1714:AG1914)-'Signal Verification1'!AG1914)&lt;Constants!$B$15,ABS(MIN('Signal Verification1'!AG1714:AG1914)-'Signal Verification1'!AG1914)&lt;Constants!$B$15),2,IF(D1914&gt;0,1,0)),IF(D1914&gt;0,1,0))),IF(D1914&gt;0,1,0))</f>
        <v>0</v>
      </c>
      <c r="D1914">
        <f>IF(C1913=2,ROUND(5*1000/Constants!$B$11,0),IF(D1913&gt;0,D1913-1,0))</f>
        <v>0</v>
      </c>
      <c r="E1914">
        <f>IF(COUNTIF($D$3:D1914,2)&gt;(Constants!$B$16*(1000/150)),2,0)</f>
        <v>0</v>
      </c>
      <c r="F1914">
        <f t="shared" si="29"/>
        <v>0</v>
      </c>
      <c r="G1914">
        <f>IF(ABS('Signal Verification0'!AT1914-'Signal Verification1'!AT1914)&gt;Constants!$B$17,2,IF(H1914&gt;0,1,0))</f>
        <v>0</v>
      </c>
      <c r="H1914">
        <f>IF(G1913=2,ROUND(Constants!$B$18*(1000/150),0),IF(H1913&gt;0,H1913-1,0))</f>
        <v>0</v>
      </c>
    </row>
    <row r="1915" spans="1:8">
      <c r="A1915">
        <v>1912</v>
      </c>
      <c r="B1915">
        <f>IF(SIGN('Signal Verification0'!AQ1915)=SIGN('Signal Verification1'!AQ1915),IF(COUNTIF(B1908:B1914,2)&gt;0,1,0),2)</f>
        <v>0</v>
      </c>
      <c r="C1915">
        <f>IF(AND(ABS('Signal Verification0'!AG1915)&gt;0,ABS('Signal Verification1'!AG1915)&gt;0),IF('Signal Verification0'!AG1915&gt;'Signal Verification1'!AG1915,IF(ABS('Signal Verification0'!AG1914)-ABS('Signal Verification1'!AG1915)&gt;Constants!$B$14,IF(AND(ABS(MAX('Signal Verification0'!AG1715:AG1915)-'Signal Verification0'!AG1915)&lt;Constants!$B$15,ABS(MIN('Signal Verification0'!AG1715:AG1915)-'Signal Verification0'!AG1915)&lt;Constants!$B$15),2,IF(D1915&gt;0,1,0)),IF(D1915&gt;0,1,0)),IF(ABS('Signal Verification1'!AG1914)-ABS('Signal Verification0'!AG1915)&gt;Constants!$B$14,IF(AND(ABS(MAX('Signal Verification1'!AG1715:AG1915)-'Signal Verification1'!AG1915)&lt;Constants!$B$15,ABS(MIN('Signal Verification1'!AG1715:AG1915)-'Signal Verification1'!AG1915)&lt;Constants!$B$15),2,IF(D1915&gt;0,1,0)),IF(D1915&gt;0,1,0))),IF(D1915&gt;0,1,0))</f>
        <v>0</v>
      </c>
      <c r="D1915">
        <f>IF(C1914=2,ROUND(5*1000/Constants!$B$11,0),IF(D1914&gt;0,D1914-1,0))</f>
        <v>0</v>
      </c>
      <c r="E1915">
        <f>IF(COUNTIF($D$3:D1915,2)&gt;(Constants!$B$16*(1000/150)),2,0)</f>
        <v>0</v>
      </c>
      <c r="F1915">
        <f t="shared" si="29"/>
        <v>0</v>
      </c>
      <c r="G1915">
        <f>IF(ABS('Signal Verification0'!AT1915-'Signal Verification1'!AT1915)&gt;Constants!$B$17,2,IF(H1915&gt;0,1,0))</f>
        <v>0</v>
      </c>
      <c r="H1915">
        <f>IF(G1914=2,ROUND(Constants!$B$18*(1000/150),0),IF(H1914&gt;0,H1914-1,0))</f>
        <v>0</v>
      </c>
    </row>
    <row r="1916" spans="1:8">
      <c r="A1916">
        <v>1913</v>
      </c>
      <c r="B1916">
        <f>IF(SIGN('Signal Verification0'!AQ1916)=SIGN('Signal Verification1'!AQ1916),IF(COUNTIF(B1909:B1915,2)&gt;0,1,0),2)</f>
        <v>0</v>
      </c>
      <c r="C1916">
        <f>IF(AND(ABS('Signal Verification0'!AG1916)&gt;0,ABS('Signal Verification1'!AG1916)&gt;0),IF('Signal Verification0'!AG1916&gt;'Signal Verification1'!AG1916,IF(ABS('Signal Verification0'!AG1915)-ABS('Signal Verification1'!AG1916)&gt;Constants!$B$14,IF(AND(ABS(MAX('Signal Verification0'!AG1716:AG1916)-'Signal Verification0'!AG1916)&lt;Constants!$B$15,ABS(MIN('Signal Verification0'!AG1716:AG1916)-'Signal Verification0'!AG1916)&lt;Constants!$B$15),2,IF(D1916&gt;0,1,0)),IF(D1916&gt;0,1,0)),IF(ABS('Signal Verification1'!AG1915)-ABS('Signal Verification0'!AG1916)&gt;Constants!$B$14,IF(AND(ABS(MAX('Signal Verification1'!AG1716:AG1916)-'Signal Verification1'!AG1916)&lt;Constants!$B$15,ABS(MIN('Signal Verification1'!AG1716:AG1916)-'Signal Verification1'!AG1916)&lt;Constants!$B$15),2,IF(D1916&gt;0,1,0)),IF(D1916&gt;0,1,0))),IF(D1916&gt;0,1,0))</f>
        <v>0</v>
      </c>
      <c r="D1916">
        <f>IF(C1915=2,ROUND(5*1000/Constants!$B$11,0),IF(D1915&gt;0,D1915-1,0))</f>
        <v>0</v>
      </c>
      <c r="E1916">
        <f>IF(COUNTIF($D$3:D1916,2)&gt;(Constants!$B$16*(1000/150)),2,0)</f>
        <v>0</v>
      </c>
      <c r="F1916">
        <f t="shared" si="29"/>
        <v>0</v>
      </c>
      <c r="G1916">
        <f>IF(ABS('Signal Verification0'!AT1916-'Signal Verification1'!AT1916)&gt;Constants!$B$17,2,IF(H1916&gt;0,1,0))</f>
        <v>0</v>
      </c>
      <c r="H1916">
        <f>IF(G1915=2,ROUND(Constants!$B$18*(1000/150),0),IF(H1915&gt;0,H1915-1,0))</f>
        <v>0</v>
      </c>
    </row>
    <row r="1917" spans="1:8">
      <c r="A1917">
        <v>1914</v>
      </c>
      <c r="B1917">
        <f>IF(SIGN('Signal Verification0'!AQ1917)=SIGN('Signal Verification1'!AQ1917),IF(COUNTIF(B1910:B1916,2)&gt;0,1,0),2)</f>
        <v>0</v>
      </c>
      <c r="C1917">
        <f>IF(AND(ABS('Signal Verification0'!AG1917)&gt;0,ABS('Signal Verification1'!AG1917)&gt;0),IF('Signal Verification0'!AG1917&gt;'Signal Verification1'!AG1917,IF(ABS('Signal Verification0'!AG1916)-ABS('Signal Verification1'!AG1917)&gt;Constants!$B$14,IF(AND(ABS(MAX('Signal Verification0'!AG1717:AG1917)-'Signal Verification0'!AG1917)&lt;Constants!$B$15,ABS(MIN('Signal Verification0'!AG1717:AG1917)-'Signal Verification0'!AG1917)&lt;Constants!$B$15),2,IF(D1917&gt;0,1,0)),IF(D1917&gt;0,1,0)),IF(ABS('Signal Verification1'!AG1916)-ABS('Signal Verification0'!AG1917)&gt;Constants!$B$14,IF(AND(ABS(MAX('Signal Verification1'!AG1717:AG1917)-'Signal Verification1'!AG1917)&lt;Constants!$B$15,ABS(MIN('Signal Verification1'!AG1717:AG1917)-'Signal Verification1'!AG1917)&lt;Constants!$B$15),2,IF(D1917&gt;0,1,0)),IF(D1917&gt;0,1,0))),IF(D1917&gt;0,1,0))</f>
        <v>0</v>
      </c>
      <c r="D1917">
        <f>IF(C1916=2,ROUND(5*1000/Constants!$B$11,0),IF(D1916&gt;0,D1916-1,0))</f>
        <v>0</v>
      </c>
      <c r="E1917">
        <f>IF(COUNTIF($D$3:D1917,2)&gt;(Constants!$B$16*(1000/150)),2,0)</f>
        <v>0</v>
      </c>
      <c r="F1917">
        <f t="shared" si="29"/>
        <v>0</v>
      </c>
      <c r="G1917">
        <f>IF(ABS('Signal Verification0'!AT1917-'Signal Verification1'!AT1917)&gt;Constants!$B$17,2,IF(H1917&gt;0,1,0))</f>
        <v>0</v>
      </c>
      <c r="H1917">
        <f>IF(G1916=2,ROUND(Constants!$B$18*(1000/150),0),IF(H1916&gt;0,H1916-1,0))</f>
        <v>0</v>
      </c>
    </row>
    <row r="1918" spans="1:8">
      <c r="A1918">
        <v>1915</v>
      </c>
      <c r="B1918">
        <f>IF(SIGN('Signal Verification0'!AQ1918)=SIGN('Signal Verification1'!AQ1918),IF(COUNTIF(B1911:B1917,2)&gt;0,1,0),2)</f>
        <v>0</v>
      </c>
      <c r="C1918">
        <f>IF(AND(ABS('Signal Verification0'!AG1918)&gt;0,ABS('Signal Verification1'!AG1918)&gt;0),IF('Signal Verification0'!AG1918&gt;'Signal Verification1'!AG1918,IF(ABS('Signal Verification0'!AG1917)-ABS('Signal Verification1'!AG1918)&gt;Constants!$B$14,IF(AND(ABS(MAX('Signal Verification0'!AG1718:AG1918)-'Signal Verification0'!AG1918)&lt;Constants!$B$15,ABS(MIN('Signal Verification0'!AG1718:AG1918)-'Signal Verification0'!AG1918)&lt;Constants!$B$15),2,IF(D1918&gt;0,1,0)),IF(D1918&gt;0,1,0)),IF(ABS('Signal Verification1'!AG1917)-ABS('Signal Verification0'!AG1918)&gt;Constants!$B$14,IF(AND(ABS(MAX('Signal Verification1'!AG1718:AG1918)-'Signal Verification1'!AG1918)&lt;Constants!$B$15,ABS(MIN('Signal Verification1'!AG1718:AG1918)-'Signal Verification1'!AG1918)&lt;Constants!$B$15),2,IF(D1918&gt;0,1,0)),IF(D1918&gt;0,1,0))),IF(D1918&gt;0,1,0))</f>
        <v>0</v>
      </c>
      <c r="D1918">
        <f>IF(C1917=2,ROUND(5*1000/Constants!$B$11,0),IF(D1917&gt;0,D1917-1,0))</f>
        <v>0</v>
      </c>
      <c r="E1918">
        <f>IF(COUNTIF($D$3:D1918,2)&gt;(Constants!$B$16*(1000/150)),2,0)</f>
        <v>0</v>
      </c>
      <c r="F1918">
        <f t="shared" si="29"/>
        <v>0</v>
      </c>
      <c r="G1918">
        <f>IF(ABS('Signal Verification0'!AT1918-'Signal Verification1'!AT1918)&gt;Constants!$B$17,2,IF(H1918&gt;0,1,0))</f>
        <v>0</v>
      </c>
      <c r="H1918">
        <f>IF(G1917=2,ROUND(Constants!$B$18*(1000/150),0),IF(H1917&gt;0,H1917-1,0))</f>
        <v>0</v>
      </c>
    </row>
    <row r="1919" spans="1:8">
      <c r="A1919">
        <v>1916</v>
      </c>
      <c r="B1919">
        <f>IF(SIGN('Signal Verification0'!AQ1919)=SIGN('Signal Verification1'!AQ1919),IF(COUNTIF(B1912:B1918,2)&gt;0,1,0),2)</f>
        <v>0</v>
      </c>
      <c r="C1919">
        <f>IF(AND(ABS('Signal Verification0'!AG1919)&gt;0,ABS('Signal Verification1'!AG1919)&gt;0),IF('Signal Verification0'!AG1919&gt;'Signal Verification1'!AG1919,IF(ABS('Signal Verification0'!AG1918)-ABS('Signal Verification1'!AG1919)&gt;Constants!$B$14,IF(AND(ABS(MAX('Signal Verification0'!AG1719:AG1919)-'Signal Verification0'!AG1919)&lt;Constants!$B$15,ABS(MIN('Signal Verification0'!AG1719:AG1919)-'Signal Verification0'!AG1919)&lt;Constants!$B$15),2,IF(D1919&gt;0,1,0)),IF(D1919&gt;0,1,0)),IF(ABS('Signal Verification1'!AG1918)-ABS('Signal Verification0'!AG1919)&gt;Constants!$B$14,IF(AND(ABS(MAX('Signal Verification1'!AG1719:AG1919)-'Signal Verification1'!AG1919)&lt;Constants!$B$15,ABS(MIN('Signal Verification1'!AG1719:AG1919)-'Signal Verification1'!AG1919)&lt;Constants!$B$15),2,IF(D1919&gt;0,1,0)),IF(D1919&gt;0,1,0))),IF(D1919&gt;0,1,0))</f>
        <v>0</v>
      </c>
      <c r="D1919">
        <f>IF(C1918=2,ROUND(5*1000/Constants!$B$11,0),IF(D1918&gt;0,D1918-1,0))</f>
        <v>0</v>
      </c>
      <c r="E1919">
        <f>IF(COUNTIF($D$3:D1919,2)&gt;(Constants!$B$16*(1000/150)),2,0)</f>
        <v>0</v>
      </c>
      <c r="F1919">
        <f t="shared" si="29"/>
        <v>0</v>
      </c>
      <c r="G1919">
        <f>IF(ABS('Signal Verification0'!AT1919-'Signal Verification1'!AT1919)&gt;Constants!$B$17,2,IF(H1919&gt;0,1,0))</f>
        <v>0</v>
      </c>
      <c r="H1919">
        <f>IF(G1918=2,ROUND(Constants!$B$18*(1000/150),0),IF(H1918&gt;0,H1918-1,0))</f>
        <v>0</v>
      </c>
    </row>
    <row r="1920" spans="1:8">
      <c r="A1920">
        <v>1917</v>
      </c>
      <c r="B1920">
        <f>IF(SIGN('Signal Verification0'!AQ1920)=SIGN('Signal Verification1'!AQ1920),IF(COUNTIF(B1913:B1919,2)&gt;0,1,0),2)</f>
        <v>0</v>
      </c>
      <c r="C1920">
        <f>IF(AND(ABS('Signal Verification0'!AG1920)&gt;0,ABS('Signal Verification1'!AG1920)&gt;0),IF('Signal Verification0'!AG1920&gt;'Signal Verification1'!AG1920,IF(ABS('Signal Verification0'!AG1919)-ABS('Signal Verification1'!AG1920)&gt;Constants!$B$14,IF(AND(ABS(MAX('Signal Verification0'!AG1720:AG1920)-'Signal Verification0'!AG1920)&lt;Constants!$B$15,ABS(MIN('Signal Verification0'!AG1720:AG1920)-'Signal Verification0'!AG1920)&lt;Constants!$B$15),2,IF(D1920&gt;0,1,0)),IF(D1920&gt;0,1,0)),IF(ABS('Signal Verification1'!AG1919)-ABS('Signal Verification0'!AG1920)&gt;Constants!$B$14,IF(AND(ABS(MAX('Signal Verification1'!AG1720:AG1920)-'Signal Verification1'!AG1920)&lt;Constants!$B$15,ABS(MIN('Signal Verification1'!AG1720:AG1920)-'Signal Verification1'!AG1920)&lt;Constants!$B$15),2,IF(D1920&gt;0,1,0)),IF(D1920&gt;0,1,0))),IF(D1920&gt;0,1,0))</f>
        <v>0</v>
      </c>
      <c r="D1920">
        <f>IF(C1919=2,ROUND(5*1000/Constants!$B$11,0),IF(D1919&gt;0,D1919-1,0))</f>
        <v>0</v>
      </c>
      <c r="E1920">
        <f>IF(COUNTIF($D$3:D1920,2)&gt;(Constants!$B$16*(1000/150)),2,0)</f>
        <v>0</v>
      </c>
      <c r="F1920">
        <f t="shared" si="29"/>
        <v>0</v>
      </c>
      <c r="G1920">
        <f>IF(ABS('Signal Verification0'!AT1920-'Signal Verification1'!AT1920)&gt;Constants!$B$17,2,IF(H1920&gt;0,1,0))</f>
        <v>0</v>
      </c>
      <c r="H1920">
        <f>IF(G1919=2,ROUND(Constants!$B$18*(1000/150),0),IF(H1919&gt;0,H1919-1,0))</f>
        <v>0</v>
      </c>
    </row>
    <row r="1921" spans="1:8">
      <c r="A1921">
        <v>1918</v>
      </c>
      <c r="B1921">
        <f>IF(SIGN('Signal Verification0'!AQ1921)=SIGN('Signal Verification1'!AQ1921),IF(COUNTIF(B1914:B1920,2)&gt;0,1,0),2)</f>
        <v>0</v>
      </c>
      <c r="C1921">
        <f>IF(AND(ABS('Signal Verification0'!AG1921)&gt;0,ABS('Signal Verification1'!AG1921)&gt;0),IF('Signal Verification0'!AG1921&gt;'Signal Verification1'!AG1921,IF(ABS('Signal Verification0'!AG1920)-ABS('Signal Verification1'!AG1921)&gt;Constants!$B$14,IF(AND(ABS(MAX('Signal Verification0'!AG1721:AG1921)-'Signal Verification0'!AG1921)&lt;Constants!$B$15,ABS(MIN('Signal Verification0'!AG1721:AG1921)-'Signal Verification0'!AG1921)&lt;Constants!$B$15),2,IF(D1921&gt;0,1,0)),IF(D1921&gt;0,1,0)),IF(ABS('Signal Verification1'!AG1920)-ABS('Signal Verification0'!AG1921)&gt;Constants!$B$14,IF(AND(ABS(MAX('Signal Verification1'!AG1721:AG1921)-'Signal Verification1'!AG1921)&lt;Constants!$B$15,ABS(MIN('Signal Verification1'!AG1721:AG1921)-'Signal Verification1'!AG1921)&lt;Constants!$B$15),2,IF(D1921&gt;0,1,0)),IF(D1921&gt;0,1,0))),IF(D1921&gt;0,1,0))</f>
        <v>0</v>
      </c>
      <c r="D1921">
        <f>IF(C1920=2,ROUND(5*1000/Constants!$B$11,0),IF(D1920&gt;0,D1920-1,0))</f>
        <v>0</v>
      </c>
      <c r="E1921">
        <f>IF(COUNTIF($D$3:D1921,2)&gt;(Constants!$B$16*(1000/150)),2,0)</f>
        <v>0</v>
      </c>
      <c r="F1921">
        <f t="shared" si="29"/>
        <v>0</v>
      </c>
      <c r="G1921">
        <f>IF(ABS('Signal Verification0'!AT1921-'Signal Verification1'!AT1921)&gt;Constants!$B$17,2,IF(H1921&gt;0,1,0))</f>
        <v>0</v>
      </c>
      <c r="H1921">
        <f>IF(G1920=2,ROUND(Constants!$B$18*(1000/150),0),IF(H1920&gt;0,H1920-1,0))</f>
        <v>0</v>
      </c>
    </row>
    <row r="1922" spans="1:8">
      <c r="A1922">
        <v>1919</v>
      </c>
      <c r="B1922">
        <f>IF(SIGN('Signal Verification0'!AQ1922)=SIGN('Signal Verification1'!AQ1922),IF(COUNTIF(B1915:B1921,2)&gt;0,1,0),2)</f>
        <v>0</v>
      </c>
      <c r="C1922">
        <f>IF(AND(ABS('Signal Verification0'!AG1922)&gt;0,ABS('Signal Verification1'!AG1922)&gt;0),IF('Signal Verification0'!AG1922&gt;'Signal Verification1'!AG1922,IF(ABS('Signal Verification0'!AG1921)-ABS('Signal Verification1'!AG1922)&gt;Constants!$B$14,IF(AND(ABS(MAX('Signal Verification0'!AG1722:AG1922)-'Signal Verification0'!AG1922)&lt;Constants!$B$15,ABS(MIN('Signal Verification0'!AG1722:AG1922)-'Signal Verification0'!AG1922)&lt;Constants!$B$15),2,IF(D1922&gt;0,1,0)),IF(D1922&gt;0,1,0)),IF(ABS('Signal Verification1'!AG1921)-ABS('Signal Verification0'!AG1922)&gt;Constants!$B$14,IF(AND(ABS(MAX('Signal Verification1'!AG1722:AG1922)-'Signal Verification1'!AG1922)&lt;Constants!$B$15,ABS(MIN('Signal Verification1'!AG1722:AG1922)-'Signal Verification1'!AG1922)&lt;Constants!$B$15),2,IF(D1922&gt;0,1,0)),IF(D1922&gt;0,1,0))),IF(D1922&gt;0,1,0))</f>
        <v>0</v>
      </c>
      <c r="D1922">
        <f>IF(C1921=2,ROUND(5*1000/Constants!$B$11,0),IF(D1921&gt;0,D1921-1,0))</f>
        <v>0</v>
      </c>
      <c r="E1922">
        <f>IF(COUNTIF($D$3:D1922,2)&gt;(Constants!$B$16*(1000/150)),2,0)</f>
        <v>0</v>
      </c>
      <c r="F1922">
        <f t="shared" si="29"/>
        <v>0</v>
      </c>
      <c r="G1922">
        <f>IF(ABS('Signal Verification0'!AT1922-'Signal Verification1'!AT1922)&gt;Constants!$B$17,2,IF(H1922&gt;0,1,0))</f>
        <v>0</v>
      </c>
      <c r="H1922">
        <f>IF(G1921=2,ROUND(Constants!$B$18*(1000/150),0),IF(H1921&gt;0,H1921-1,0))</f>
        <v>0</v>
      </c>
    </row>
    <row r="1923" spans="1:8">
      <c r="A1923">
        <v>1920</v>
      </c>
      <c r="B1923">
        <f>IF(SIGN('Signal Verification0'!AQ1923)=SIGN('Signal Verification1'!AQ1923),IF(COUNTIF(B1916:B1922,2)&gt;0,1,0),2)</f>
        <v>0</v>
      </c>
      <c r="C1923">
        <f>IF(AND(ABS('Signal Verification0'!AG1923)&gt;0,ABS('Signal Verification1'!AG1923)&gt;0),IF('Signal Verification0'!AG1923&gt;'Signal Verification1'!AG1923,IF(ABS('Signal Verification0'!AG1922)-ABS('Signal Verification1'!AG1923)&gt;Constants!$B$14,IF(AND(ABS(MAX('Signal Verification0'!AG1723:AG1923)-'Signal Verification0'!AG1923)&lt;Constants!$B$15,ABS(MIN('Signal Verification0'!AG1723:AG1923)-'Signal Verification0'!AG1923)&lt;Constants!$B$15),2,IF(D1923&gt;0,1,0)),IF(D1923&gt;0,1,0)),IF(ABS('Signal Verification1'!AG1922)-ABS('Signal Verification0'!AG1923)&gt;Constants!$B$14,IF(AND(ABS(MAX('Signal Verification1'!AG1723:AG1923)-'Signal Verification1'!AG1923)&lt;Constants!$B$15,ABS(MIN('Signal Verification1'!AG1723:AG1923)-'Signal Verification1'!AG1923)&lt;Constants!$B$15),2,IF(D1923&gt;0,1,0)),IF(D1923&gt;0,1,0))),IF(D1923&gt;0,1,0))</f>
        <v>0</v>
      </c>
      <c r="D1923">
        <f>IF(C1922=2,ROUND(5*1000/Constants!$B$11,0),IF(D1922&gt;0,D1922-1,0))</f>
        <v>0</v>
      </c>
      <c r="E1923">
        <f>IF(COUNTIF($D$3:D1923,2)&gt;(Constants!$B$16*(1000/150)),2,0)</f>
        <v>0</v>
      </c>
      <c r="F1923">
        <f t="shared" si="29"/>
        <v>0</v>
      </c>
      <c r="G1923">
        <f>IF(ABS('Signal Verification0'!AT1923-'Signal Verification1'!AT1923)&gt;Constants!$B$17,2,IF(H1923&gt;0,1,0))</f>
        <v>0</v>
      </c>
      <c r="H1923">
        <f>IF(G1922=2,ROUND(Constants!$B$18*(1000/150),0),IF(H1922&gt;0,H1922-1,0))</f>
        <v>0</v>
      </c>
    </row>
    <row r="1924" spans="1:8">
      <c r="A1924">
        <v>1921</v>
      </c>
      <c r="B1924">
        <f>IF(SIGN('Signal Verification0'!AQ1924)=SIGN('Signal Verification1'!AQ1924),IF(COUNTIF(B1917:B1923,2)&gt;0,1,0),2)</f>
        <v>0</v>
      </c>
      <c r="C1924">
        <f>IF(AND(ABS('Signal Verification0'!AG1924)&gt;0,ABS('Signal Verification1'!AG1924)&gt;0),IF('Signal Verification0'!AG1924&gt;'Signal Verification1'!AG1924,IF(ABS('Signal Verification0'!AG1923)-ABS('Signal Verification1'!AG1924)&gt;Constants!$B$14,IF(AND(ABS(MAX('Signal Verification0'!AG1724:AG1924)-'Signal Verification0'!AG1924)&lt;Constants!$B$15,ABS(MIN('Signal Verification0'!AG1724:AG1924)-'Signal Verification0'!AG1924)&lt;Constants!$B$15),2,IF(D1924&gt;0,1,0)),IF(D1924&gt;0,1,0)),IF(ABS('Signal Verification1'!AG1923)-ABS('Signal Verification0'!AG1924)&gt;Constants!$B$14,IF(AND(ABS(MAX('Signal Verification1'!AG1724:AG1924)-'Signal Verification1'!AG1924)&lt;Constants!$B$15,ABS(MIN('Signal Verification1'!AG1724:AG1924)-'Signal Verification1'!AG1924)&lt;Constants!$B$15),2,IF(D1924&gt;0,1,0)),IF(D1924&gt;0,1,0))),IF(D1924&gt;0,1,0))</f>
        <v>0</v>
      </c>
      <c r="D1924">
        <f>IF(C1923=2,ROUND(5*1000/Constants!$B$11,0),IF(D1923&gt;0,D1923-1,0))</f>
        <v>0</v>
      </c>
      <c r="E1924">
        <f>IF(COUNTIF($D$3:D1924,2)&gt;(Constants!$B$16*(1000/150)),2,0)</f>
        <v>0</v>
      </c>
      <c r="F1924">
        <f t="shared" si="29"/>
        <v>0</v>
      </c>
      <c r="G1924">
        <f>IF(ABS('Signal Verification0'!AT1924-'Signal Verification1'!AT1924)&gt;Constants!$B$17,2,IF(H1924&gt;0,1,0))</f>
        <v>0</v>
      </c>
      <c r="H1924">
        <f>IF(G1923=2,ROUND(Constants!$B$18*(1000/150),0),IF(H1923&gt;0,H1923-1,0))</f>
        <v>0</v>
      </c>
    </row>
    <row r="1925" spans="1:8">
      <c r="A1925">
        <v>1922</v>
      </c>
      <c r="B1925">
        <f>IF(SIGN('Signal Verification0'!AQ1925)=SIGN('Signal Verification1'!AQ1925),IF(COUNTIF(B1918:B1924,2)&gt;0,1,0),2)</f>
        <v>0</v>
      </c>
      <c r="C1925">
        <f>IF(AND(ABS('Signal Verification0'!AG1925)&gt;0,ABS('Signal Verification1'!AG1925)&gt;0),IF('Signal Verification0'!AG1925&gt;'Signal Verification1'!AG1925,IF(ABS('Signal Verification0'!AG1924)-ABS('Signal Verification1'!AG1925)&gt;Constants!$B$14,IF(AND(ABS(MAX('Signal Verification0'!AG1725:AG1925)-'Signal Verification0'!AG1925)&lt;Constants!$B$15,ABS(MIN('Signal Verification0'!AG1725:AG1925)-'Signal Verification0'!AG1925)&lt;Constants!$B$15),2,IF(D1925&gt;0,1,0)),IF(D1925&gt;0,1,0)),IF(ABS('Signal Verification1'!AG1924)-ABS('Signal Verification0'!AG1925)&gt;Constants!$B$14,IF(AND(ABS(MAX('Signal Verification1'!AG1725:AG1925)-'Signal Verification1'!AG1925)&lt;Constants!$B$15,ABS(MIN('Signal Verification1'!AG1725:AG1925)-'Signal Verification1'!AG1925)&lt;Constants!$B$15),2,IF(D1925&gt;0,1,0)),IF(D1925&gt;0,1,0))),IF(D1925&gt;0,1,0))</f>
        <v>0</v>
      </c>
      <c r="D1925">
        <f>IF(C1924=2,ROUND(5*1000/Constants!$B$11,0),IF(D1924&gt;0,D1924-1,0))</f>
        <v>0</v>
      </c>
      <c r="E1925">
        <f>IF(COUNTIF($D$3:D1925,2)&gt;(Constants!$B$16*(1000/150)),2,0)</f>
        <v>0</v>
      </c>
      <c r="F1925">
        <f t="shared" ref="F1925:F1988" si="30">IF(OR(F1924=2,E1925=2),2,0)</f>
        <v>0</v>
      </c>
      <c r="G1925">
        <f>IF(ABS('Signal Verification0'!AT1925-'Signal Verification1'!AT1925)&gt;Constants!$B$17,2,IF(H1925&gt;0,1,0))</f>
        <v>0</v>
      </c>
      <c r="H1925">
        <f>IF(G1924=2,ROUND(Constants!$B$18*(1000/150),0),IF(H1924&gt;0,H1924-1,0))</f>
        <v>0</v>
      </c>
    </row>
    <row r="1926" spans="1:8">
      <c r="A1926">
        <v>1923</v>
      </c>
      <c r="B1926">
        <f>IF(SIGN('Signal Verification0'!AQ1926)=SIGN('Signal Verification1'!AQ1926),IF(COUNTIF(B1919:B1925,2)&gt;0,1,0),2)</f>
        <v>0</v>
      </c>
      <c r="C1926">
        <f>IF(AND(ABS('Signal Verification0'!AG1926)&gt;0,ABS('Signal Verification1'!AG1926)&gt;0),IF('Signal Verification0'!AG1926&gt;'Signal Verification1'!AG1926,IF(ABS('Signal Verification0'!AG1925)-ABS('Signal Verification1'!AG1926)&gt;Constants!$B$14,IF(AND(ABS(MAX('Signal Verification0'!AG1726:AG1926)-'Signal Verification0'!AG1926)&lt;Constants!$B$15,ABS(MIN('Signal Verification0'!AG1726:AG1926)-'Signal Verification0'!AG1926)&lt;Constants!$B$15),2,IF(D1926&gt;0,1,0)),IF(D1926&gt;0,1,0)),IF(ABS('Signal Verification1'!AG1925)-ABS('Signal Verification0'!AG1926)&gt;Constants!$B$14,IF(AND(ABS(MAX('Signal Verification1'!AG1726:AG1926)-'Signal Verification1'!AG1926)&lt;Constants!$B$15,ABS(MIN('Signal Verification1'!AG1726:AG1926)-'Signal Verification1'!AG1926)&lt;Constants!$B$15),2,IF(D1926&gt;0,1,0)),IF(D1926&gt;0,1,0))),IF(D1926&gt;0,1,0))</f>
        <v>0</v>
      </c>
      <c r="D1926">
        <f>IF(C1925=2,ROUND(5*1000/Constants!$B$11,0),IF(D1925&gt;0,D1925-1,0))</f>
        <v>0</v>
      </c>
      <c r="E1926">
        <f>IF(COUNTIF($D$3:D1926,2)&gt;(Constants!$B$16*(1000/150)),2,0)</f>
        <v>0</v>
      </c>
      <c r="F1926">
        <f t="shared" si="30"/>
        <v>0</v>
      </c>
      <c r="G1926">
        <f>IF(ABS('Signal Verification0'!AT1926-'Signal Verification1'!AT1926)&gt;Constants!$B$17,2,IF(H1926&gt;0,1,0))</f>
        <v>0</v>
      </c>
      <c r="H1926">
        <f>IF(G1925=2,ROUND(Constants!$B$18*(1000/150),0),IF(H1925&gt;0,H1925-1,0))</f>
        <v>0</v>
      </c>
    </row>
    <row r="1927" spans="1:8">
      <c r="A1927">
        <v>1924</v>
      </c>
      <c r="B1927">
        <f>IF(SIGN('Signal Verification0'!AQ1927)=SIGN('Signal Verification1'!AQ1927),IF(COUNTIF(B1920:B1926,2)&gt;0,1,0),2)</f>
        <v>0</v>
      </c>
      <c r="C1927">
        <f>IF(AND(ABS('Signal Verification0'!AG1927)&gt;0,ABS('Signal Verification1'!AG1927)&gt;0),IF('Signal Verification0'!AG1927&gt;'Signal Verification1'!AG1927,IF(ABS('Signal Verification0'!AG1926)-ABS('Signal Verification1'!AG1927)&gt;Constants!$B$14,IF(AND(ABS(MAX('Signal Verification0'!AG1727:AG1927)-'Signal Verification0'!AG1927)&lt;Constants!$B$15,ABS(MIN('Signal Verification0'!AG1727:AG1927)-'Signal Verification0'!AG1927)&lt;Constants!$B$15),2,IF(D1927&gt;0,1,0)),IF(D1927&gt;0,1,0)),IF(ABS('Signal Verification1'!AG1926)-ABS('Signal Verification0'!AG1927)&gt;Constants!$B$14,IF(AND(ABS(MAX('Signal Verification1'!AG1727:AG1927)-'Signal Verification1'!AG1927)&lt;Constants!$B$15,ABS(MIN('Signal Verification1'!AG1727:AG1927)-'Signal Verification1'!AG1927)&lt;Constants!$B$15),2,IF(D1927&gt;0,1,0)),IF(D1927&gt;0,1,0))),IF(D1927&gt;0,1,0))</f>
        <v>0</v>
      </c>
      <c r="D1927">
        <f>IF(C1926=2,ROUND(5*1000/Constants!$B$11,0),IF(D1926&gt;0,D1926-1,0))</f>
        <v>0</v>
      </c>
      <c r="E1927">
        <f>IF(COUNTIF($D$3:D1927,2)&gt;(Constants!$B$16*(1000/150)),2,0)</f>
        <v>0</v>
      </c>
      <c r="F1927">
        <f t="shared" si="30"/>
        <v>0</v>
      </c>
      <c r="G1927">
        <f>IF(ABS('Signal Verification0'!AT1927-'Signal Verification1'!AT1927)&gt;Constants!$B$17,2,IF(H1927&gt;0,1,0))</f>
        <v>0</v>
      </c>
      <c r="H1927">
        <f>IF(G1926=2,ROUND(Constants!$B$18*(1000/150),0),IF(H1926&gt;0,H1926-1,0))</f>
        <v>0</v>
      </c>
    </row>
    <row r="1928" spans="1:8">
      <c r="A1928">
        <v>1925</v>
      </c>
      <c r="B1928">
        <f>IF(SIGN('Signal Verification0'!AQ1928)=SIGN('Signal Verification1'!AQ1928),IF(COUNTIF(B1921:B1927,2)&gt;0,1,0),2)</f>
        <v>0</v>
      </c>
      <c r="C1928">
        <f>IF(AND(ABS('Signal Verification0'!AG1928)&gt;0,ABS('Signal Verification1'!AG1928)&gt;0),IF('Signal Verification0'!AG1928&gt;'Signal Verification1'!AG1928,IF(ABS('Signal Verification0'!AG1927)-ABS('Signal Verification1'!AG1928)&gt;Constants!$B$14,IF(AND(ABS(MAX('Signal Verification0'!AG1728:AG1928)-'Signal Verification0'!AG1928)&lt;Constants!$B$15,ABS(MIN('Signal Verification0'!AG1728:AG1928)-'Signal Verification0'!AG1928)&lt;Constants!$B$15),2,IF(D1928&gt;0,1,0)),IF(D1928&gt;0,1,0)),IF(ABS('Signal Verification1'!AG1927)-ABS('Signal Verification0'!AG1928)&gt;Constants!$B$14,IF(AND(ABS(MAX('Signal Verification1'!AG1728:AG1928)-'Signal Verification1'!AG1928)&lt;Constants!$B$15,ABS(MIN('Signal Verification1'!AG1728:AG1928)-'Signal Verification1'!AG1928)&lt;Constants!$B$15),2,IF(D1928&gt;0,1,0)),IF(D1928&gt;0,1,0))),IF(D1928&gt;0,1,0))</f>
        <v>0</v>
      </c>
      <c r="D1928">
        <f>IF(C1927=2,ROUND(5*1000/Constants!$B$11,0),IF(D1927&gt;0,D1927-1,0))</f>
        <v>0</v>
      </c>
      <c r="E1928">
        <f>IF(COUNTIF($D$3:D1928,2)&gt;(Constants!$B$16*(1000/150)),2,0)</f>
        <v>0</v>
      </c>
      <c r="F1928">
        <f t="shared" si="30"/>
        <v>0</v>
      </c>
      <c r="G1928">
        <f>IF(ABS('Signal Verification0'!AT1928-'Signal Verification1'!AT1928)&gt;Constants!$B$17,2,IF(H1928&gt;0,1,0))</f>
        <v>0</v>
      </c>
      <c r="H1928">
        <f>IF(G1927=2,ROUND(Constants!$B$18*(1000/150),0),IF(H1927&gt;0,H1927-1,0))</f>
        <v>0</v>
      </c>
    </row>
    <row r="1929" spans="1:8">
      <c r="A1929">
        <v>1926</v>
      </c>
      <c r="B1929">
        <f>IF(SIGN('Signal Verification0'!AQ1929)=SIGN('Signal Verification1'!AQ1929),IF(COUNTIF(B1922:B1928,2)&gt;0,1,0),2)</f>
        <v>0</v>
      </c>
      <c r="C1929">
        <f>IF(AND(ABS('Signal Verification0'!AG1929)&gt;0,ABS('Signal Verification1'!AG1929)&gt;0),IF('Signal Verification0'!AG1929&gt;'Signal Verification1'!AG1929,IF(ABS('Signal Verification0'!AG1928)-ABS('Signal Verification1'!AG1929)&gt;Constants!$B$14,IF(AND(ABS(MAX('Signal Verification0'!AG1729:AG1929)-'Signal Verification0'!AG1929)&lt;Constants!$B$15,ABS(MIN('Signal Verification0'!AG1729:AG1929)-'Signal Verification0'!AG1929)&lt;Constants!$B$15),2,IF(D1929&gt;0,1,0)),IF(D1929&gt;0,1,0)),IF(ABS('Signal Verification1'!AG1928)-ABS('Signal Verification0'!AG1929)&gt;Constants!$B$14,IF(AND(ABS(MAX('Signal Verification1'!AG1729:AG1929)-'Signal Verification1'!AG1929)&lt;Constants!$B$15,ABS(MIN('Signal Verification1'!AG1729:AG1929)-'Signal Verification1'!AG1929)&lt;Constants!$B$15),2,IF(D1929&gt;0,1,0)),IF(D1929&gt;0,1,0))),IF(D1929&gt;0,1,0))</f>
        <v>0</v>
      </c>
      <c r="D1929">
        <f>IF(C1928=2,ROUND(5*1000/Constants!$B$11,0),IF(D1928&gt;0,D1928-1,0))</f>
        <v>0</v>
      </c>
      <c r="E1929">
        <f>IF(COUNTIF($D$3:D1929,2)&gt;(Constants!$B$16*(1000/150)),2,0)</f>
        <v>0</v>
      </c>
      <c r="F1929">
        <f t="shared" si="30"/>
        <v>0</v>
      </c>
      <c r="G1929">
        <f>IF(ABS('Signal Verification0'!AT1929-'Signal Verification1'!AT1929)&gt;Constants!$B$17,2,IF(H1929&gt;0,1,0))</f>
        <v>0</v>
      </c>
      <c r="H1929">
        <f>IF(G1928=2,ROUND(Constants!$B$18*(1000/150),0),IF(H1928&gt;0,H1928-1,0))</f>
        <v>0</v>
      </c>
    </row>
    <row r="1930" spans="1:8">
      <c r="A1930">
        <v>1927</v>
      </c>
      <c r="B1930">
        <f>IF(SIGN('Signal Verification0'!AQ1930)=SIGN('Signal Verification1'!AQ1930),IF(COUNTIF(B1923:B1929,2)&gt;0,1,0),2)</f>
        <v>0</v>
      </c>
      <c r="C1930">
        <f>IF(AND(ABS('Signal Verification0'!AG1930)&gt;0,ABS('Signal Verification1'!AG1930)&gt;0),IF('Signal Verification0'!AG1930&gt;'Signal Verification1'!AG1930,IF(ABS('Signal Verification0'!AG1929)-ABS('Signal Verification1'!AG1930)&gt;Constants!$B$14,IF(AND(ABS(MAX('Signal Verification0'!AG1730:AG1930)-'Signal Verification0'!AG1930)&lt;Constants!$B$15,ABS(MIN('Signal Verification0'!AG1730:AG1930)-'Signal Verification0'!AG1930)&lt;Constants!$B$15),2,IF(D1930&gt;0,1,0)),IF(D1930&gt;0,1,0)),IF(ABS('Signal Verification1'!AG1929)-ABS('Signal Verification0'!AG1930)&gt;Constants!$B$14,IF(AND(ABS(MAX('Signal Verification1'!AG1730:AG1930)-'Signal Verification1'!AG1930)&lt;Constants!$B$15,ABS(MIN('Signal Verification1'!AG1730:AG1930)-'Signal Verification1'!AG1930)&lt;Constants!$B$15),2,IF(D1930&gt;0,1,0)),IF(D1930&gt;0,1,0))),IF(D1930&gt;0,1,0))</f>
        <v>0</v>
      </c>
      <c r="D1930">
        <f>IF(C1929=2,ROUND(5*1000/Constants!$B$11,0),IF(D1929&gt;0,D1929-1,0))</f>
        <v>0</v>
      </c>
      <c r="E1930">
        <f>IF(COUNTIF($D$3:D1930,2)&gt;(Constants!$B$16*(1000/150)),2,0)</f>
        <v>0</v>
      </c>
      <c r="F1930">
        <f t="shared" si="30"/>
        <v>0</v>
      </c>
      <c r="G1930">
        <f>IF(ABS('Signal Verification0'!AT1930-'Signal Verification1'!AT1930)&gt;Constants!$B$17,2,IF(H1930&gt;0,1,0))</f>
        <v>0</v>
      </c>
      <c r="H1930">
        <f>IF(G1929=2,ROUND(Constants!$B$18*(1000/150),0),IF(H1929&gt;0,H1929-1,0))</f>
        <v>0</v>
      </c>
    </row>
    <row r="1931" spans="1:8">
      <c r="A1931">
        <v>1928</v>
      </c>
      <c r="B1931">
        <f>IF(SIGN('Signal Verification0'!AQ1931)=SIGN('Signal Verification1'!AQ1931),IF(COUNTIF(B1924:B1930,2)&gt;0,1,0),2)</f>
        <v>0</v>
      </c>
      <c r="C1931">
        <f>IF(AND(ABS('Signal Verification0'!AG1931)&gt;0,ABS('Signal Verification1'!AG1931)&gt;0),IF('Signal Verification0'!AG1931&gt;'Signal Verification1'!AG1931,IF(ABS('Signal Verification0'!AG1930)-ABS('Signal Verification1'!AG1931)&gt;Constants!$B$14,IF(AND(ABS(MAX('Signal Verification0'!AG1731:AG1931)-'Signal Verification0'!AG1931)&lt;Constants!$B$15,ABS(MIN('Signal Verification0'!AG1731:AG1931)-'Signal Verification0'!AG1931)&lt;Constants!$B$15),2,IF(D1931&gt;0,1,0)),IF(D1931&gt;0,1,0)),IF(ABS('Signal Verification1'!AG1930)-ABS('Signal Verification0'!AG1931)&gt;Constants!$B$14,IF(AND(ABS(MAX('Signal Verification1'!AG1731:AG1931)-'Signal Verification1'!AG1931)&lt;Constants!$B$15,ABS(MIN('Signal Verification1'!AG1731:AG1931)-'Signal Verification1'!AG1931)&lt;Constants!$B$15),2,IF(D1931&gt;0,1,0)),IF(D1931&gt;0,1,0))),IF(D1931&gt;0,1,0))</f>
        <v>0</v>
      </c>
      <c r="D1931">
        <f>IF(C1930=2,ROUND(5*1000/Constants!$B$11,0),IF(D1930&gt;0,D1930-1,0))</f>
        <v>0</v>
      </c>
      <c r="E1931">
        <f>IF(COUNTIF($D$3:D1931,2)&gt;(Constants!$B$16*(1000/150)),2,0)</f>
        <v>0</v>
      </c>
      <c r="F1931">
        <f t="shared" si="30"/>
        <v>0</v>
      </c>
      <c r="G1931">
        <f>IF(ABS('Signal Verification0'!AT1931-'Signal Verification1'!AT1931)&gt;Constants!$B$17,2,IF(H1931&gt;0,1,0))</f>
        <v>0</v>
      </c>
      <c r="H1931">
        <f>IF(G1930=2,ROUND(Constants!$B$18*(1000/150),0),IF(H1930&gt;0,H1930-1,0))</f>
        <v>0</v>
      </c>
    </row>
    <row r="1932" spans="1:8">
      <c r="A1932">
        <v>1929</v>
      </c>
      <c r="B1932">
        <f>IF(SIGN('Signal Verification0'!AQ1932)=SIGN('Signal Verification1'!AQ1932),IF(COUNTIF(B1925:B1931,2)&gt;0,1,0),2)</f>
        <v>0</v>
      </c>
      <c r="C1932">
        <f>IF(AND(ABS('Signal Verification0'!AG1932)&gt;0,ABS('Signal Verification1'!AG1932)&gt;0),IF('Signal Verification0'!AG1932&gt;'Signal Verification1'!AG1932,IF(ABS('Signal Verification0'!AG1931)-ABS('Signal Verification1'!AG1932)&gt;Constants!$B$14,IF(AND(ABS(MAX('Signal Verification0'!AG1732:AG1932)-'Signal Verification0'!AG1932)&lt;Constants!$B$15,ABS(MIN('Signal Verification0'!AG1732:AG1932)-'Signal Verification0'!AG1932)&lt;Constants!$B$15),2,IF(D1932&gt;0,1,0)),IF(D1932&gt;0,1,0)),IF(ABS('Signal Verification1'!AG1931)-ABS('Signal Verification0'!AG1932)&gt;Constants!$B$14,IF(AND(ABS(MAX('Signal Verification1'!AG1732:AG1932)-'Signal Verification1'!AG1932)&lt;Constants!$B$15,ABS(MIN('Signal Verification1'!AG1732:AG1932)-'Signal Verification1'!AG1932)&lt;Constants!$B$15),2,IF(D1932&gt;0,1,0)),IF(D1932&gt;0,1,0))),IF(D1932&gt;0,1,0))</f>
        <v>0</v>
      </c>
      <c r="D1932">
        <f>IF(C1931=2,ROUND(5*1000/Constants!$B$11,0),IF(D1931&gt;0,D1931-1,0))</f>
        <v>0</v>
      </c>
      <c r="E1932">
        <f>IF(COUNTIF($D$3:D1932,2)&gt;(Constants!$B$16*(1000/150)),2,0)</f>
        <v>0</v>
      </c>
      <c r="F1932">
        <f t="shared" si="30"/>
        <v>0</v>
      </c>
      <c r="G1932">
        <f>IF(ABS('Signal Verification0'!AT1932-'Signal Verification1'!AT1932)&gt;Constants!$B$17,2,IF(H1932&gt;0,1,0))</f>
        <v>0</v>
      </c>
      <c r="H1932">
        <f>IF(G1931=2,ROUND(Constants!$B$18*(1000/150),0),IF(H1931&gt;0,H1931-1,0))</f>
        <v>0</v>
      </c>
    </row>
    <row r="1933" spans="1:8">
      <c r="A1933">
        <v>1930</v>
      </c>
      <c r="B1933">
        <f>IF(SIGN('Signal Verification0'!AQ1933)=SIGN('Signal Verification1'!AQ1933),IF(COUNTIF(B1926:B1932,2)&gt;0,1,0),2)</f>
        <v>0</v>
      </c>
      <c r="C1933">
        <f>IF(AND(ABS('Signal Verification0'!AG1933)&gt;0,ABS('Signal Verification1'!AG1933)&gt;0),IF('Signal Verification0'!AG1933&gt;'Signal Verification1'!AG1933,IF(ABS('Signal Verification0'!AG1932)-ABS('Signal Verification1'!AG1933)&gt;Constants!$B$14,IF(AND(ABS(MAX('Signal Verification0'!AG1733:AG1933)-'Signal Verification0'!AG1933)&lt;Constants!$B$15,ABS(MIN('Signal Verification0'!AG1733:AG1933)-'Signal Verification0'!AG1933)&lt;Constants!$B$15),2,IF(D1933&gt;0,1,0)),IF(D1933&gt;0,1,0)),IF(ABS('Signal Verification1'!AG1932)-ABS('Signal Verification0'!AG1933)&gt;Constants!$B$14,IF(AND(ABS(MAX('Signal Verification1'!AG1733:AG1933)-'Signal Verification1'!AG1933)&lt;Constants!$B$15,ABS(MIN('Signal Verification1'!AG1733:AG1933)-'Signal Verification1'!AG1933)&lt;Constants!$B$15),2,IF(D1933&gt;0,1,0)),IF(D1933&gt;0,1,0))),IF(D1933&gt;0,1,0))</f>
        <v>0</v>
      </c>
      <c r="D1933">
        <f>IF(C1932=2,ROUND(5*1000/Constants!$B$11,0),IF(D1932&gt;0,D1932-1,0))</f>
        <v>0</v>
      </c>
      <c r="E1933">
        <f>IF(COUNTIF($D$3:D1933,2)&gt;(Constants!$B$16*(1000/150)),2,0)</f>
        <v>0</v>
      </c>
      <c r="F1933">
        <f t="shared" si="30"/>
        <v>0</v>
      </c>
      <c r="G1933">
        <f>IF(ABS('Signal Verification0'!AT1933-'Signal Verification1'!AT1933)&gt;Constants!$B$17,2,IF(H1933&gt;0,1,0))</f>
        <v>0</v>
      </c>
      <c r="H1933">
        <f>IF(G1932=2,ROUND(Constants!$B$18*(1000/150),0),IF(H1932&gt;0,H1932-1,0))</f>
        <v>0</v>
      </c>
    </row>
    <row r="1934" spans="1:8">
      <c r="A1934">
        <v>1931</v>
      </c>
      <c r="B1934">
        <f>IF(SIGN('Signal Verification0'!AQ1934)=SIGN('Signal Verification1'!AQ1934),IF(COUNTIF(B1927:B1933,2)&gt;0,1,0),2)</f>
        <v>0</v>
      </c>
      <c r="C1934">
        <f>IF(AND(ABS('Signal Verification0'!AG1934)&gt;0,ABS('Signal Verification1'!AG1934)&gt;0),IF('Signal Verification0'!AG1934&gt;'Signal Verification1'!AG1934,IF(ABS('Signal Verification0'!AG1933)-ABS('Signal Verification1'!AG1934)&gt;Constants!$B$14,IF(AND(ABS(MAX('Signal Verification0'!AG1734:AG1934)-'Signal Verification0'!AG1934)&lt;Constants!$B$15,ABS(MIN('Signal Verification0'!AG1734:AG1934)-'Signal Verification0'!AG1934)&lt;Constants!$B$15),2,IF(D1934&gt;0,1,0)),IF(D1934&gt;0,1,0)),IF(ABS('Signal Verification1'!AG1933)-ABS('Signal Verification0'!AG1934)&gt;Constants!$B$14,IF(AND(ABS(MAX('Signal Verification1'!AG1734:AG1934)-'Signal Verification1'!AG1934)&lt;Constants!$B$15,ABS(MIN('Signal Verification1'!AG1734:AG1934)-'Signal Verification1'!AG1934)&lt;Constants!$B$15),2,IF(D1934&gt;0,1,0)),IF(D1934&gt;0,1,0))),IF(D1934&gt;0,1,0))</f>
        <v>0</v>
      </c>
      <c r="D1934">
        <f>IF(C1933=2,ROUND(5*1000/Constants!$B$11,0),IF(D1933&gt;0,D1933-1,0))</f>
        <v>0</v>
      </c>
      <c r="E1934">
        <f>IF(COUNTIF($D$3:D1934,2)&gt;(Constants!$B$16*(1000/150)),2,0)</f>
        <v>0</v>
      </c>
      <c r="F1934">
        <f t="shared" si="30"/>
        <v>0</v>
      </c>
      <c r="G1934">
        <f>IF(ABS('Signal Verification0'!AT1934-'Signal Verification1'!AT1934)&gt;Constants!$B$17,2,IF(H1934&gt;0,1,0))</f>
        <v>0</v>
      </c>
      <c r="H1934">
        <f>IF(G1933=2,ROUND(Constants!$B$18*(1000/150),0),IF(H1933&gt;0,H1933-1,0))</f>
        <v>0</v>
      </c>
    </row>
    <row r="1935" spans="1:8">
      <c r="A1935">
        <v>1932</v>
      </c>
      <c r="B1935">
        <f>IF(SIGN('Signal Verification0'!AQ1935)=SIGN('Signal Verification1'!AQ1935),IF(COUNTIF(B1928:B1934,2)&gt;0,1,0),2)</f>
        <v>0</v>
      </c>
      <c r="C1935">
        <f>IF(AND(ABS('Signal Verification0'!AG1935)&gt;0,ABS('Signal Verification1'!AG1935)&gt;0),IF('Signal Verification0'!AG1935&gt;'Signal Verification1'!AG1935,IF(ABS('Signal Verification0'!AG1934)-ABS('Signal Verification1'!AG1935)&gt;Constants!$B$14,IF(AND(ABS(MAX('Signal Verification0'!AG1735:AG1935)-'Signal Verification0'!AG1935)&lt;Constants!$B$15,ABS(MIN('Signal Verification0'!AG1735:AG1935)-'Signal Verification0'!AG1935)&lt;Constants!$B$15),2,IF(D1935&gt;0,1,0)),IF(D1935&gt;0,1,0)),IF(ABS('Signal Verification1'!AG1934)-ABS('Signal Verification0'!AG1935)&gt;Constants!$B$14,IF(AND(ABS(MAX('Signal Verification1'!AG1735:AG1935)-'Signal Verification1'!AG1935)&lt;Constants!$B$15,ABS(MIN('Signal Verification1'!AG1735:AG1935)-'Signal Verification1'!AG1935)&lt;Constants!$B$15),2,IF(D1935&gt;0,1,0)),IF(D1935&gt;0,1,0))),IF(D1935&gt;0,1,0))</f>
        <v>0</v>
      </c>
      <c r="D1935">
        <f>IF(C1934=2,ROUND(5*1000/Constants!$B$11,0),IF(D1934&gt;0,D1934-1,0))</f>
        <v>0</v>
      </c>
      <c r="E1935">
        <f>IF(COUNTIF($D$3:D1935,2)&gt;(Constants!$B$16*(1000/150)),2,0)</f>
        <v>0</v>
      </c>
      <c r="F1935">
        <f t="shared" si="30"/>
        <v>0</v>
      </c>
      <c r="G1935">
        <f>IF(ABS('Signal Verification0'!AT1935-'Signal Verification1'!AT1935)&gt;Constants!$B$17,2,IF(H1935&gt;0,1,0))</f>
        <v>0</v>
      </c>
      <c r="H1935">
        <f>IF(G1934=2,ROUND(Constants!$B$18*(1000/150),0),IF(H1934&gt;0,H1934-1,0))</f>
        <v>0</v>
      </c>
    </row>
    <row r="1936" spans="1:8">
      <c r="A1936">
        <v>1933</v>
      </c>
      <c r="B1936">
        <f>IF(SIGN('Signal Verification0'!AQ1936)=SIGN('Signal Verification1'!AQ1936),IF(COUNTIF(B1929:B1935,2)&gt;0,1,0),2)</f>
        <v>0</v>
      </c>
      <c r="C1936">
        <f>IF(AND(ABS('Signal Verification0'!AG1936)&gt;0,ABS('Signal Verification1'!AG1936)&gt;0),IF('Signal Verification0'!AG1936&gt;'Signal Verification1'!AG1936,IF(ABS('Signal Verification0'!AG1935)-ABS('Signal Verification1'!AG1936)&gt;Constants!$B$14,IF(AND(ABS(MAX('Signal Verification0'!AG1736:AG1936)-'Signal Verification0'!AG1936)&lt;Constants!$B$15,ABS(MIN('Signal Verification0'!AG1736:AG1936)-'Signal Verification0'!AG1936)&lt;Constants!$B$15),2,IF(D1936&gt;0,1,0)),IF(D1936&gt;0,1,0)),IF(ABS('Signal Verification1'!AG1935)-ABS('Signal Verification0'!AG1936)&gt;Constants!$B$14,IF(AND(ABS(MAX('Signal Verification1'!AG1736:AG1936)-'Signal Verification1'!AG1936)&lt;Constants!$B$15,ABS(MIN('Signal Verification1'!AG1736:AG1936)-'Signal Verification1'!AG1936)&lt;Constants!$B$15),2,IF(D1936&gt;0,1,0)),IF(D1936&gt;0,1,0))),IF(D1936&gt;0,1,0))</f>
        <v>0</v>
      </c>
      <c r="D1936">
        <f>IF(C1935=2,ROUND(5*1000/Constants!$B$11,0),IF(D1935&gt;0,D1935-1,0))</f>
        <v>0</v>
      </c>
      <c r="E1936">
        <f>IF(COUNTIF($D$3:D1936,2)&gt;(Constants!$B$16*(1000/150)),2,0)</f>
        <v>0</v>
      </c>
      <c r="F1936">
        <f t="shared" si="30"/>
        <v>0</v>
      </c>
      <c r="G1936">
        <f>IF(ABS('Signal Verification0'!AT1936-'Signal Verification1'!AT1936)&gt;Constants!$B$17,2,IF(H1936&gt;0,1,0))</f>
        <v>0</v>
      </c>
      <c r="H1936">
        <f>IF(G1935=2,ROUND(Constants!$B$18*(1000/150),0),IF(H1935&gt;0,H1935-1,0))</f>
        <v>0</v>
      </c>
    </row>
    <row r="1937" spans="1:8">
      <c r="A1937">
        <v>1934</v>
      </c>
      <c r="B1937">
        <f>IF(SIGN('Signal Verification0'!AQ1937)=SIGN('Signal Verification1'!AQ1937),IF(COUNTIF(B1930:B1936,2)&gt;0,1,0),2)</f>
        <v>0</v>
      </c>
      <c r="C1937">
        <f>IF(AND(ABS('Signal Verification0'!AG1937)&gt;0,ABS('Signal Verification1'!AG1937)&gt;0),IF('Signal Verification0'!AG1937&gt;'Signal Verification1'!AG1937,IF(ABS('Signal Verification0'!AG1936)-ABS('Signal Verification1'!AG1937)&gt;Constants!$B$14,IF(AND(ABS(MAX('Signal Verification0'!AG1737:AG1937)-'Signal Verification0'!AG1937)&lt;Constants!$B$15,ABS(MIN('Signal Verification0'!AG1737:AG1937)-'Signal Verification0'!AG1937)&lt;Constants!$B$15),2,IF(D1937&gt;0,1,0)),IF(D1937&gt;0,1,0)),IF(ABS('Signal Verification1'!AG1936)-ABS('Signal Verification0'!AG1937)&gt;Constants!$B$14,IF(AND(ABS(MAX('Signal Verification1'!AG1737:AG1937)-'Signal Verification1'!AG1937)&lt;Constants!$B$15,ABS(MIN('Signal Verification1'!AG1737:AG1937)-'Signal Verification1'!AG1937)&lt;Constants!$B$15),2,IF(D1937&gt;0,1,0)),IF(D1937&gt;0,1,0))),IF(D1937&gt;0,1,0))</f>
        <v>0</v>
      </c>
      <c r="D1937">
        <f>IF(C1936=2,ROUND(5*1000/Constants!$B$11,0),IF(D1936&gt;0,D1936-1,0))</f>
        <v>0</v>
      </c>
      <c r="E1937">
        <f>IF(COUNTIF($D$3:D1937,2)&gt;(Constants!$B$16*(1000/150)),2,0)</f>
        <v>0</v>
      </c>
      <c r="F1937">
        <f t="shared" si="30"/>
        <v>0</v>
      </c>
      <c r="G1937">
        <f>IF(ABS('Signal Verification0'!AT1937-'Signal Verification1'!AT1937)&gt;Constants!$B$17,2,IF(H1937&gt;0,1,0))</f>
        <v>0</v>
      </c>
      <c r="H1937">
        <f>IF(G1936=2,ROUND(Constants!$B$18*(1000/150),0),IF(H1936&gt;0,H1936-1,0))</f>
        <v>0</v>
      </c>
    </row>
    <row r="1938" spans="1:8">
      <c r="A1938">
        <v>1935</v>
      </c>
      <c r="B1938">
        <f>IF(SIGN('Signal Verification0'!AQ1938)=SIGN('Signal Verification1'!AQ1938),IF(COUNTIF(B1931:B1937,2)&gt;0,1,0),2)</f>
        <v>0</v>
      </c>
      <c r="C1938">
        <f>IF(AND(ABS('Signal Verification0'!AG1938)&gt;0,ABS('Signal Verification1'!AG1938)&gt;0),IF('Signal Verification0'!AG1938&gt;'Signal Verification1'!AG1938,IF(ABS('Signal Verification0'!AG1937)-ABS('Signal Verification1'!AG1938)&gt;Constants!$B$14,IF(AND(ABS(MAX('Signal Verification0'!AG1738:AG1938)-'Signal Verification0'!AG1938)&lt;Constants!$B$15,ABS(MIN('Signal Verification0'!AG1738:AG1938)-'Signal Verification0'!AG1938)&lt;Constants!$B$15),2,IF(D1938&gt;0,1,0)),IF(D1938&gt;0,1,0)),IF(ABS('Signal Verification1'!AG1937)-ABS('Signal Verification0'!AG1938)&gt;Constants!$B$14,IF(AND(ABS(MAX('Signal Verification1'!AG1738:AG1938)-'Signal Verification1'!AG1938)&lt;Constants!$B$15,ABS(MIN('Signal Verification1'!AG1738:AG1938)-'Signal Verification1'!AG1938)&lt;Constants!$B$15),2,IF(D1938&gt;0,1,0)),IF(D1938&gt;0,1,0))),IF(D1938&gt;0,1,0))</f>
        <v>0</v>
      </c>
      <c r="D1938">
        <f>IF(C1937=2,ROUND(5*1000/Constants!$B$11,0),IF(D1937&gt;0,D1937-1,0))</f>
        <v>0</v>
      </c>
      <c r="E1938">
        <f>IF(COUNTIF($D$3:D1938,2)&gt;(Constants!$B$16*(1000/150)),2,0)</f>
        <v>0</v>
      </c>
      <c r="F1938">
        <f t="shared" si="30"/>
        <v>0</v>
      </c>
      <c r="G1938">
        <f>IF(ABS('Signal Verification0'!AT1938-'Signal Verification1'!AT1938)&gt;Constants!$B$17,2,IF(H1938&gt;0,1,0))</f>
        <v>0</v>
      </c>
      <c r="H1938">
        <f>IF(G1937=2,ROUND(Constants!$B$18*(1000/150),0),IF(H1937&gt;0,H1937-1,0))</f>
        <v>0</v>
      </c>
    </row>
    <row r="1939" spans="1:8">
      <c r="A1939">
        <v>1936</v>
      </c>
      <c r="B1939">
        <f>IF(SIGN('Signal Verification0'!AQ1939)=SIGN('Signal Verification1'!AQ1939),IF(COUNTIF(B1932:B1938,2)&gt;0,1,0),2)</f>
        <v>0</v>
      </c>
      <c r="C1939">
        <f>IF(AND(ABS('Signal Verification0'!AG1939)&gt;0,ABS('Signal Verification1'!AG1939)&gt;0),IF('Signal Verification0'!AG1939&gt;'Signal Verification1'!AG1939,IF(ABS('Signal Verification0'!AG1938)-ABS('Signal Verification1'!AG1939)&gt;Constants!$B$14,IF(AND(ABS(MAX('Signal Verification0'!AG1739:AG1939)-'Signal Verification0'!AG1939)&lt;Constants!$B$15,ABS(MIN('Signal Verification0'!AG1739:AG1939)-'Signal Verification0'!AG1939)&lt;Constants!$B$15),2,IF(D1939&gt;0,1,0)),IF(D1939&gt;0,1,0)),IF(ABS('Signal Verification1'!AG1938)-ABS('Signal Verification0'!AG1939)&gt;Constants!$B$14,IF(AND(ABS(MAX('Signal Verification1'!AG1739:AG1939)-'Signal Verification1'!AG1939)&lt;Constants!$B$15,ABS(MIN('Signal Verification1'!AG1739:AG1939)-'Signal Verification1'!AG1939)&lt;Constants!$B$15),2,IF(D1939&gt;0,1,0)),IF(D1939&gt;0,1,0))),IF(D1939&gt;0,1,0))</f>
        <v>0</v>
      </c>
      <c r="D1939">
        <f>IF(C1938=2,ROUND(5*1000/Constants!$B$11,0),IF(D1938&gt;0,D1938-1,0))</f>
        <v>0</v>
      </c>
      <c r="E1939">
        <f>IF(COUNTIF($D$3:D1939,2)&gt;(Constants!$B$16*(1000/150)),2,0)</f>
        <v>0</v>
      </c>
      <c r="F1939">
        <f t="shared" si="30"/>
        <v>0</v>
      </c>
      <c r="G1939">
        <f>IF(ABS('Signal Verification0'!AT1939-'Signal Verification1'!AT1939)&gt;Constants!$B$17,2,IF(H1939&gt;0,1,0))</f>
        <v>0</v>
      </c>
      <c r="H1939">
        <f>IF(G1938=2,ROUND(Constants!$B$18*(1000/150),0),IF(H1938&gt;0,H1938-1,0))</f>
        <v>0</v>
      </c>
    </row>
    <row r="1940" spans="1:8">
      <c r="A1940">
        <v>1937</v>
      </c>
      <c r="B1940">
        <f>IF(SIGN('Signal Verification0'!AQ1940)=SIGN('Signal Verification1'!AQ1940),IF(COUNTIF(B1933:B1939,2)&gt;0,1,0),2)</f>
        <v>0</v>
      </c>
      <c r="C1940">
        <f>IF(AND(ABS('Signal Verification0'!AG1940)&gt;0,ABS('Signal Verification1'!AG1940)&gt;0),IF('Signal Verification0'!AG1940&gt;'Signal Verification1'!AG1940,IF(ABS('Signal Verification0'!AG1939)-ABS('Signal Verification1'!AG1940)&gt;Constants!$B$14,IF(AND(ABS(MAX('Signal Verification0'!AG1740:AG1940)-'Signal Verification0'!AG1940)&lt;Constants!$B$15,ABS(MIN('Signal Verification0'!AG1740:AG1940)-'Signal Verification0'!AG1940)&lt;Constants!$B$15),2,IF(D1940&gt;0,1,0)),IF(D1940&gt;0,1,0)),IF(ABS('Signal Verification1'!AG1939)-ABS('Signal Verification0'!AG1940)&gt;Constants!$B$14,IF(AND(ABS(MAX('Signal Verification1'!AG1740:AG1940)-'Signal Verification1'!AG1940)&lt;Constants!$B$15,ABS(MIN('Signal Verification1'!AG1740:AG1940)-'Signal Verification1'!AG1940)&lt;Constants!$B$15),2,IF(D1940&gt;0,1,0)),IF(D1940&gt;0,1,0))),IF(D1940&gt;0,1,0))</f>
        <v>0</v>
      </c>
      <c r="D1940">
        <f>IF(C1939=2,ROUND(5*1000/Constants!$B$11,0),IF(D1939&gt;0,D1939-1,0))</f>
        <v>0</v>
      </c>
      <c r="E1940">
        <f>IF(COUNTIF($D$3:D1940,2)&gt;(Constants!$B$16*(1000/150)),2,0)</f>
        <v>0</v>
      </c>
      <c r="F1940">
        <f t="shared" si="30"/>
        <v>0</v>
      </c>
      <c r="G1940">
        <f>IF(ABS('Signal Verification0'!AT1940-'Signal Verification1'!AT1940)&gt;Constants!$B$17,2,IF(H1940&gt;0,1,0))</f>
        <v>0</v>
      </c>
      <c r="H1940">
        <f>IF(G1939=2,ROUND(Constants!$B$18*(1000/150),0),IF(H1939&gt;0,H1939-1,0))</f>
        <v>0</v>
      </c>
    </row>
    <row r="1941" spans="1:8">
      <c r="A1941">
        <v>1938</v>
      </c>
      <c r="B1941">
        <f>IF(SIGN('Signal Verification0'!AQ1941)=SIGN('Signal Verification1'!AQ1941),IF(COUNTIF(B1934:B1940,2)&gt;0,1,0),2)</f>
        <v>0</v>
      </c>
      <c r="C1941">
        <f>IF(AND(ABS('Signal Verification0'!AG1941)&gt;0,ABS('Signal Verification1'!AG1941)&gt;0),IF('Signal Verification0'!AG1941&gt;'Signal Verification1'!AG1941,IF(ABS('Signal Verification0'!AG1940)-ABS('Signal Verification1'!AG1941)&gt;Constants!$B$14,IF(AND(ABS(MAX('Signal Verification0'!AG1741:AG1941)-'Signal Verification0'!AG1941)&lt;Constants!$B$15,ABS(MIN('Signal Verification0'!AG1741:AG1941)-'Signal Verification0'!AG1941)&lt;Constants!$B$15),2,IF(D1941&gt;0,1,0)),IF(D1941&gt;0,1,0)),IF(ABS('Signal Verification1'!AG1940)-ABS('Signal Verification0'!AG1941)&gt;Constants!$B$14,IF(AND(ABS(MAX('Signal Verification1'!AG1741:AG1941)-'Signal Verification1'!AG1941)&lt;Constants!$B$15,ABS(MIN('Signal Verification1'!AG1741:AG1941)-'Signal Verification1'!AG1941)&lt;Constants!$B$15),2,IF(D1941&gt;0,1,0)),IF(D1941&gt;0,1,0))),IF(D1941&gt;0,1,0))</f>
        <v>0</v>
      </c>
      <c r="D1941">
        <f>IF(C1940=2,ROUND(5*1000/Constants!$B$11,0),IF(D1940&gt;0,D1940-1,0))</f>
        <v>0</v>
      </c>
      <c r="E1941">
        <f>IF(COUNTIF($D$3:D1941,2)&gt;(Constants!$B$16*(1000/150)),2,0)</f>
        <v>0</v>
      </c>
      <c r="F1941">
        <f t="shared" si="30"/>
        <v>0</v>
      </c>
      <c r="G1941">
        <f>IF(ABS('Signal Verification0'!AT1941-'Signal Verification1'!AT1941)&gt;Constants!$B$17,2,IF(H1941&gt;0,1,0))</f>
        <v>0</v>
      </c>
      <c r="H1941">
        <f>IF(G1940=2,ROUND(Constants!$B$18*(1000/150),0),IF(H1940&gt;0,H1940-1,0))</f>
        <v>0</v>
      </c>
    </row>
    <row r="1942" spans="1:8">
      <c r="A1942">
        <v>1939</v>
      </c>
      <c r="B1942">
        <f>IF(SIGN('Signal Verification0'!AQ1942)=SIGN('Signal Verification1'!AQ1942),IF(COUNTIF(B1935:B1941,2)&gt;0,1,0),2)</f>
        <v>0</v>
      </c>
      <c r="C1942">
        <f>IF(AND(ABS('Signal Verification0'!AG1942)&gt;0,ABS('Signal Verification1'!AG1942)&gt;0),IF('Signal Verification0'!AG1942&gt;'Signal Verification1'!AG1942,IF(ABS('Signal Verification0'!AG1941)-ABS('Signal Verification1'!AG1942)&gt;Constants!$B$14,IF(AND(ABS(MAX('Signal Verification0'!AG1742:AG1942)-'Signal Verification0'!AG1942)&lt;Constants!$B$15,ABS(MIN('Signal Verification0'!AG1742:AG1942)-'Signal Verification0'!AG1942)&lt;Constants!$B$15),2,IF(D1942&gt;0,1,0)),IF(D1942&gt;0,1,0)),IF(ABS('Signal Verification1'!AG1941)-ABS('Signal Verification0'!AG1942)&gt;Constants!$B$14,IF(AND(ABS(MAX('Signal Verification1'!AG1742:AG1942)-'Signal Verification1'!AG1942)&lt;Constants!$B$15,ABS(MIN('Signal Verification1'!AG1742:AG1942)-'Signal Verification1'!AG1942)&lt;Constants!$B$15),2,IF(D1942&gt;0,1,0)),IF(D1942&gt;0,1,0))),IF(D1942&gt;0,1,0))</f>
        <v>0</v>
      </c>
      <c r="D1942">
        <f>IF(C1941=2,ROUND(5*1000/Constants!$B$11,0),IF(D1941&gt;0,D1941-1,0))</f>
        <v>0</v>
      </c>
      <c r="E1942">
        <f>IF(COUNTIF($D$3:D1942,2)&gt;(Constants!$B$16*(1000/150)),2,0)</f>
        <v>0</v>
      </c>
      <c r="F1942">
        <f t="shared" si="30"/>
        <v>0</v>
      </c>
      <c r="G1942">
        <f>IF(ABS('Signal Verification0'!AT1942-'Signal Verification1'!AT1942)&gt;Constants!$B$17,2,IF(H1942&gt;0,1,0))</f>
        <v>0</v>
      </c>
      <c r="H1942">
        <f>IF(G1941=2,ROUND(Constants!$B$18*(1000/150),0),IF(H1941&gt;0,H1941-1,0))</f>
        <v>0</v>
      </c>
    </row>
    <row r="1943" spans="1:8">
      <c r="A1943">
        <v>1940</v>
      </c>
      <c r="B1943">
        <f>IF(SIGN('Signal Verification0'!AQ1943)=SIGN('Signal Verification1'!AQ1943),IF(COUNTIF(B1936:B1942,2)&gt;0,1,0),2)</f>
        <v>0</v>
      </c>
      <c r="C1943">
        <f>IF(AND(ABS('Signal Verification0'!AG1943)&gt;0,ABS('Signal Verification1'!AG1943)&gt;0),IF('Signal Verification0'!AG1943&gt;'Signal Verification1'!AG1943,IF(ABS('Signal Verification0'!AG1942)-ABS('Signal Verification1'!AG1943)&gt;Constants!$B$14,IF(AND(ABS(MAX('Signal Verification0'!AG1743:AG1943)-'Signal Verification0'!AG1943)&lt;Constants!$B$15,ABS(MIN('Signal Verification0'!AG1743:AG1943)-'Signal Verification0'!AG1943)&lt;Constants!$B$15),2,IF(D1943&gt;0,1,0)),IF(D1943&gt;0,1,0)),IF(ABS('Signal Verification1'!AG1942)-ABS('Signal Verification0'!AG1943)&gt;Constants!$B$14,IF(AND(ABS(MAX('Signal Verification1'!AG1743:AG1943)-'Signal Verification1'!AG1943)&lt;Constants!$B$15,ABS(MIN('Signal Verification1'!AG1743:AG1943)-'Signal Verification1'!AG1943)&lt;Constants!$B$15),2,IF(D1943&gt;0,1,0)),IF(D1943&gt;0,1,0))),IF(D1943&gt;0,1,0))</f>
        <v>0</v>
      </c>
      <c r="D1943">
        <f>IF(C1942=2,ROUND(5*1000/Constants!$B$11,0),IF(D1942&gt;0,D1942-1,0))</f>
        <v>0</v>
      </c>
      <c r="E1943">
        <f>IF(COUNTIF($D$3:D1943,2)&gt;(Constants!$B$16*(1000/150)),2,0)</f>
        <v>0</v>
      </c>
      <c r="F1943">
        <f t="shared" si="30"/>
        <v>0</v>
      </c>
      <c r="G1943">
        <f>IF(ABS('Signal Verification0'!AT1943-'Signal Verification1'!AT1943)&gt;Constants!$B$17,2,IF(H1943&gt;0,1,0))</f>
        <v>0</v>
      </c>
      <c r="H1943">
        <f>IF(G1942=2,ROUND(Constants!$B$18*(1000/150),0),IF(H1942&gt;0,H1942-1,0))</f>
        <v>0</v>
      </c>
    </row>
    <row r="1944" spans="1:8">
      <c r="A1944">
        <v>1941</v>
      </c>
      <c r="B1944">
        <f>IF(SIGN('Signal Verification0'!AQ1944)=SIGN('Signal Verification1'!AQ1944),IF(COUNTIF(B1937:B1943,2)&gt;0,1,0),2)</f>
        <v>0</v>
      </c>
      <c r="C1944">
        <f>IF(AND(ABS('Signal Verification0'!AG1944)&gt;0,ABS('Signal Verification1'!AG1944)&gt;0),IF('Signal Verification0'!AG1944&gt;'Signal Verification1'!AG1944,IF(ABS('Signal Verification0'!AG1943)-ABS('Signal Verification1'!AG1944)&gt;Constants!$B$14,IF(AND(ABS(MAX('Signal Verification0'!AG1744:AG1944)-'Signal Verification0'!AG1944)&lt;Constants!$B$15,ABS(MIN('Signal Verification0'!AG1744:AG1944)-'Signal Verification0'!AG1944)&lt;Constants!$B$15),2,IF(D1944&gt;0,1,0)),IF(D1944&gt;0,1,0)),IF(ABS('Signal Verification1'!AG1943)-ABS('Signal Verification0'!AG1944)&gt;Constants!$B$14,IF(AND(ABS(MAX('Signal Verification1'!AG1744:AG1944)-'Signal Verification1'!AG1944)&lt;Constants!$B$15,ABS(MIN('Signal Verification1'!AG1744:AG1944)-'Signal Verification1'!AG1944)&lt;Constants!$B$15),2,IF(D1944&gt;0,1,0)),IF(D1944&gt;0,1,0))),IF(D1944&gt;0,1,0))</f>
        <v>0</v>
      </c>
      <c r="D1944">
        <f>IF(C1943=2,ROUND(5*1000/Constants!$B$11,0),IF(D1943&gt;0,D1943-1,0))</f>
        <v>0</v>
      </c>
      <c r="E1944">
        <f>IF(COUNTIF($D$3:D1944,2)&gt;(Constants!$B$16*(1000/150)),2,0)</f>
        <v>0</v>
      </c>
      <c r="F1944">
        <f t="shared" si="30"/>
        <v>0</v>
      </c>
      <c r="G1944">
        <f>IF(ABS('Signal Verification0'!AT1944-'Signal Verification1'!AT1944)&gt;Constants!$B$17,2,IF(H1944&gt;0,1,0))</f>
        <v>0</v>
      </c>
      <c r="H1944">
        <f>IF(G1943=2,ROUND(Constants!$B$18*(1000/150),0),IF(H1943&gt;0,H1943-1,0))</f>
        <v>0</v>
      </c>
    </row>
    <row r="1945" spans="1:8">
      <c r="A1945">
        <v>1942</v>
      </c>
      <c r="B1945">
        <f>IF(SIGN('Signal Verification0'!AQ1945)=SIGN('Signal Verification1'!AQ1945),IF(COUNTIF(B1938:B1944,2)&gt;0,1,0),2)</f>
        <v>0</v>
      </c>
      <c r="C1945">
        <f>IF(AND(ABS('Signal Verification0'!AG1945)&gt;0,ABS('Signal Verification1'!AG1945)&gt;0),IF('Signal Verification0'!AG1945&gt;'Signal Verification1'!AG1945,IF(ABS('Signal Verification0'!AG1944)-ABS('Signal Verification1'!AG1945)&gt;Constants!$B$14,IF(AND(ABS(MAX('Signal Verification0'!AG1745:AG1945)-'Signal Verification0'!AG1945)&lt;Constants!$B$15,ABS(MIN('Signal Verification0'!AG1745:AG1945)-'Signal Verification0'!AG1945)&lt;Constants!$B$15),2,IF(D1945&gt;0,1,0)),IF(D1945&gt;0,1,0)),IF(ABS('Signal Verification1'!AG1944)-ABS('Signal Verification0'!AG1945)&gt;Constants!$B$14,IF(AND(ABS(MAX('Signal Verification1'!AG1745:AG1945)-'Signal Verification1'!AG1945)&lt;Constants!$B$15,ABS(MIN('Signal Verification1'!AG1745:AG1945)-'Signal Verification1'!AG1945)&lt;Constants!$B$15),2,IF(D1945&gt;0,1,0)),IF(D1945&gt;0,1,0))),IF(D1945&gt;0,1,0))</f>
        <v>0</v>
      </c>
      <c r="D1945">
        <f>IF(C1944=2,ROUND(5*1000/Constants!$B$11,0),IF(D1944&gt;0,D1944-1,0))</f>
        <v>0</v>
      </c>
      <c r="E1945">
        <f>IF(COUNTIF($D$3:D1945,2)&gt;(Constants!$B$16*(1000/150)),2,0)</f>
        <v>0</v>
      </c>
      <c r="F1945">
        <f t="shared" si="30"/>
        <v>0</v>
      </c>
      <c r="G1945">
        <f>IF(ABS('Signal Verification0'!AT1945-'Signal Verification1'!AT1945)&gt;Constants!$B$17,2,IF(H1945&gt;0,1,0))</f>
        <v>0</v>
      </c>
      <c r="H1945">
        <f>IF(G1944=2,ROUND(Constants!$B$18*(1000/150),0),IF(H1944&gt;0,H1944-1,0))</f>
        <v>0</v>
      </c>
    </row>
    <row r="1946" spans="1:8">
      <c r="A1946">
        <v>1943</v>
      </c>
      <c r="B1946">
        <f>IF(SIGN('Signal Verification0'!AQ1946)=SIGN('Signal Verification1'!AQ1946),IF(COUNTIF(B1939:B1945,2)&gt;0,1,0),2)</f>
        <v>0</v>
      </c>
      <c r="C1946">
        <f>IF(AND(ABS('Signal Verification0'!AG1946)&gt;0,ABS('Signal Verification1'!AG1946)&gt;0),IF('Signal Verification0'!AG1946&gt;'Signal Verification1'!AG1946,IF(ABS('Signal Verification0'!AG1945)-ABS('Signal Verification1'!AG1946)&gt;Constants!$B$14,IF(AND(ABS(MAX('Signal Verification0'!AG1746:AG1946)-'Signal Verification0'!AG1946)&lt;Constants!$B$15,ABS(MIN('Signal Verification0'!AG1746:AG1946)-'Signal Verification0'!AG1946)&lt;Constants!$B$15),2,IF(D1946&gt;0,1,0)),IF(D1946&gt;0,1,0)),IF(ABS('Signal Verification1'!AG1945)-ABS('Signal Verification0'!AG1946)&gt;Constants!$B$14,IF(AND(ABS(MAX('Signal Verification1'!AG1746:AG1946)-'Signal Verification1'!AG1946)&lt;Constants!$B$15,ABS(MIN('Signal Verification1'!AG1746:AG1946)-'Signal Verification1'!AG1946)&lt;Constants!$B$15),2,IF(D1946&gt;0,1,0)),IF(D1946&gt;0,1,0))),IF(D1946&gt;0,1,0))</f>
        <v>0</v>
      </c>
      <c r="D1946">
        <f>IF(C1945=2,ROUND(5*1000/Constants!$B$11,0),IF(D1945&gt;0,D1945-1,0))</f>
        <v>0</v>
      </c>
      <c r="E1946">
        <f>IF(COUNTIF($D$3:D1946,2)&gt;(Constants!$B$16*(1000/150)),2,0)</f>
        <v>0</v>
      </c>
      <c r="F1946">
        <f t="shared" si="30"/>
        <v>0</v>
      </c>
      <c r="G1946">
        <f>IF(ABS('Signal Verification0'!AT1946-'Signal Verification1'!AT1946)&gt;Constants!$B$17,2,IF(H1946&gt;0,1,0))</f>
        <v>0</v>
      </c>
      <c r="H1946">
        <f>IF(G1945=2,ROUND(Constants!$B$18*(1000/150),0),IF(H1945&gt;0,H1945-1,0))</f>
        <v>0</v>
      </c>
    </row>
    <row r="1947" spans="1:8">
      <c r="A1947">
        <v>1944</v>
      </c>
      <c r="B1947">
        <f>IF(SIGN('Signal Verification0'!AQ1947)=SIGN('Signal Verification1'!AQ1947),IF(COUNTIF(B1940:B1946,2)&gt;0,1,0),2)</f>
        <v>0</v>
      </c>
      <c r="C1947">
        <f>IF(AND(ABS('Signal Verification0'!AG1947)&gt;0,ABS('Signal Verification1'!AG1947)&gt;0),IF('Signal Verification0'!AG1947&gt;'Signal Verification1'!AG1947,IF(ABS('Signal Verification0'!AG1946)-ABS('Signal Verification1'!AG1947)&gt;Constants!$B$14,IF(AND(ABS(MAX('Signal Verification0'!AG1747:AG1947)-'Signal Verification0'!AG1947)&lt;Constants!$B$15,ABS(MIN('Signal Verification0'!AG1747:AG1947)-'Signal Verification0'!AG1947)&lt;Constants!$B$15),2,IF(D1947&gt;0,1,0)),IF(D1947&gt;0,1,0)),IF(ABS('Signal Verification1'!AG1946)-ABS('Signal Verification0'!AG1947)&gt;Constants!$B$14,IF(AND(ABS(MAX('Signal Verification1'!AG1747:AG1947)-'Signal Verification1'!AG1947)&lt;Constants!$B$15,ABS(MIN('Signal Verification1'!AG1747:AG1947)-'Signal Verification1'!AG1947)&lt;Constants!$B$15),2,IF(D1947&gt;0,1,0)),IF(D1947&gt;0,1,0))),IF(D1947&gt;0,1,0))</f>
        <v>0</v>
      </c>
      <c r="D1947">
        <f>IF(C1946=2,ROUND(5*1000/Constants!$B$11,0),IF(D1946&gt;0,D1946-1,0))</f>
        <v>0</v>
      </c>
      <c r="E1947">
        <f>IF(COUNTIF($D$3:D1947,2)&gt;(Constants!$B$16*(1000/150)),2,0)</f>
        <v>0</v>
      </c>
      <c r="F1947">
        <f t="shared" si="30"/>
        <v>0</v>
      </c>
      <c r="G1947">
        <f>IF(ABS('Signal Verification0'!AT1947-'Signal Verification1'!AT1947)&gt;Constants!$B$17,2,IF(H1947&gt;0,1,0))</f>
        <v>0</v>
      </c>
      <c r="H1947">
        <f>IF(G1946=2,ROUND(Constants!$B$18*(1000/150),0),IF(H1946&gt;0,H1946-1,0))</f>
        <v>0</v>
      </c>
    </row>
    <row r="1948" spans="1:8">
      <c r="A1948">
        <v>1945</v>
      </c>
      <c r="B1948">
        <f>IF(SIGN('Signal Verification0'!AQ1948)=SIGN('Signal Verification1'!AQ1948),IF(COUNTIF(B1941:B1947,2)&gt;0,1,0),2)</f>
        <v>0</v>
      </c>
      <c r="C1948">
        <f>IF(AND(ABS('Signal Verification0'!AG1948)&gt;0,ABS('Signal Verification1'!AG1948)&gt;0),IF('Signal Verification0'!AG1948&gt;'Signal Verification1'!AG1948,IF(ABS('Signal Verification0'!AG1947)-ABS('Signal Verification1'!AG1948)&gt;Constants!$B$14,IF(AND(ABS(MAX('Signal Verification0'!AG1748:AG1948)-'Signal Verification0'!AG1948)&lt;Constants!$B$15,ABS(MIN('Signal Verification0'!AG1748:AG1948)-'Signal Verification0'!AG1948)&lt;Constants!$B$15),2,IF(D1948&gt;0,1,0)),IF(D1948&gt;0,1,0)),IF(ABS('Signal Verification1'!AG1947)-ABS('Signal Verification0'!AG1948)&gt;Constants!$B$14,IF(AND(ABS(MAX('Signal Verification1'!AG1748:AG1948)-'Signal Verification1'!AG1948)&lt;Constants!$B$15,ABS(MIN('Signal Verification1'!AG1748:AG1948)-'Signal Verification1'!AG1948)&lt;Constants!$B$15),2,IF(D1948&gt;0,1,0)),IF(D1948&gt;0,1,0))),IF(D1948&gt;0,1,0))</f>
        <v>0</v>
      </c>
      <c r="D1948">
        <f>IF(C1947=2,ROUND(5*1000/Constants!$B$11,0),IF(D1947&gt;0,D1947-1,0))</f>
        <v>0</v>
      </c>
      <c r="E1948">
        <f>IF(COUNTIF($D$3:D1948,2)&gt;(Constants!$B$16*(1000/150)),2,0)</f>
        <v>0</v>
      </c>
      <c r="F1948">
        <f t="shared" si="30"/>
        <v>0</v>
      </c>
      <c r="G1948">
        <f>IF(ABS('Signal Verification0'!AT1948-'Signal Verification1'!AT1948)&gt;Constants!$B$17,2,IF(H1948&gt;0,1,0))</f>
        <v>0</v>
      </c>
      <c r="H1948">
        <f>IF(G1947=2,ROUND(Constants!$B$18*(1000/150),0),IF(H1947&gt;0,H1947-1,0))</f>
        <v>0</v>
      </c>
    </row>
    <row r="1949" spans="1:8">
      <c r="A1949">
        <v>1946</v>
      </c>
      <c r="B1949">
        <f>IF(SIGN('Signal Verification0'!AQ1949)=SIGN('Signal Verification1'!AQ1949),IF(COUNTIF(B1942:B1948,2)&gt;0,1,0),2)</f>
        <v>0</v>
      </c>
      <c r="C1949">
        <f>IF(AND(ABS('Signal Verification0'!AG1949)&gt;0,ABS('Signal Verification1'!AG1949)&gt;0),IF('Signal Verification0'!AG1949&gt;'Signal Verification1'!AG1949,IF(ABS('Signal Verification0'!AG1948)-ABS('Signal Verification1'!AG1949)&gt;Constants!$B$14,IF(AND(ABS(MAX('Signal Verification0'!AG1749:AG1949)-'Signal Verification0'!AG1949)&lt;Constants!$B$15,ABS(MIN('Signal Verification0'!AG1749:AG1949)-'Signal Verification0'!AG1949)&lt;Constants!$B$15),2,IF(D1949&gt;0,1,0)),IF(D1949&gt;0,1,0)),IF(ABS('Signal Verification1'!AG1948)-ABS('Signal Verification0'!AG1949)&gt;Constants!$B$14,IF(AND(ABS(MAX('Signal Verification1'!AG1749:AG1949)-'Signal Verification1'!AG1949)&lt;Constants!$B$15,ABS(MIN('Signal Verification1'!AG1749:AG1949)-'Signal Verification1'!AG1949)&lt;Constants!$B$15),2,IF(D1949&gt;0,1,0)),IF(D1949&gt;0,1,0))),IF(D1949&gt;0,1,0))</f>
        <v>0</v>
      </c>
      <c r="D1949">
        <f>IF(C1948=2,ROUND(5*1000/Constants!$B$11,0),IF(D1948&gt;0,D1948-1,0))</f>
        <v>0</v>
      </c>
      <c r="E1949">
        <f>IF(COUNTIF($D$3:D1949,2)&gt;(Constants!$B$16*(1000/150)),2,0)</f>
        <v>0</v>
      </c>
      <c r="F1949">
        <f t="shared" si="30"/>
        <v>0</v>
      </c>
      <c r="G1949">
        <f>IF(ABS('Signal Verification0'!AT1949-'Signal Verification1'!AT1949)&gt;Constants!$B$17,2,IF(H1949&gt;0,1,0))</f>
        <v>0</v>
      </c>
      <c r="H1949">
        <f>IF(G1948=2,ROUND(Constants!$B$18*(1000/150),0),IF(H1948&gt;0,H1948-1,0))</f>
        <v>0</v>
      </c>
    </row>
    <row r="1950" spans="1:8">
      <c r="A1950">
        <v>1947</v>
      </c>
      <c r="B1950">
        <f>IF(SIGN('Signal Verification0'!AQ1950)=SIGN('Signal Verification1'!AQ1950),IF(COUNTIF(B1943:B1949,2)&gt;0,1,0),2)</f>
        <v>0</v>
      </c>
      <c r="C1950">
        <f>IF(AND(ABS('Signal Verification0'!AG1950)&gt;0,ABS('Signal Verification1'!AG1950)&gt;0),IF('Signal Verification0'!AG1950&gt;'Signal Verification1'!AG1950,IF(ABS('Signal Verification0'!AG1949)-ABS('Signal Verification1'!AG1950)&gt;Constants!$B$14,IF(AND(ABS(MAX('Signal Verification0'!AG1750:AG1950)-'Signal Verification0'!AG1950)&lt;Constants!$B$15,ABS(MIN('Signal Verification0'!AG1750:AG1950)-'Signal Verification0'!AG1950)&lt;Constants!$B$15),2,IF(D1950&gt;0,1,0)),IF(D1950&gt;0,1,0)),IF(ABS('Signal Verification1'!AG1949)-ABS('Signal Verification0'!AG1950)&gt;Constants!$B$14,IF(AND(ABS(MAX('Signal Verification1'!AG1750:AG1950)-'Signal Verification1'!AG1950)&lt;Constants!$B$15,ABS(MIN('Signal Verification1'!AG1750:AG1950)-'Signal Verification1'!AG1950)&lt;Constants!$B$15),2,IF(D1950&gt;0,1,0)),IF(D1950&gt;0,1,0))),IF(D1950&gt;0,1,0))</f>
        <v>0</v>
      </c>
      <c r="D1950">
        <f>IF(C1949=2,ROUND(5*1000/Constants!$B$11,0),IF(D1949&gt;0,D1949-1,0))</f>
        <v>0</v>
      </c>
      <c r="E1950">
        <f>IF(COUNTIF($D$3:D1950,2)&gt;(Constants!$B$16*(1000/150)),2,0)</f>
        <v>0</v>
      </c>
      <c r="F1950">
        <f t="shared" si="30"/>
        <v>0</v>
      </c>
      <c r="G1950">
        <f>IF(ABS('Signal Verification0'!AT1950-'Signal Verification1'!AT1950)&gt;Constants!$B$17,2,IF(H1950&gt;0,1,0))</f>
        <v>0</v>
      </c>
      <c r="H1950">
        <f>IF(G1949=2,ROUND(Constants!$B$18*(1000/150),0),IF(H1949&gt;0,H1949-1,0))</f>
        <v>0</v>
      </c>
    </row>
    <row r="1951" spans="1:8">
      <c r="A1951">
        <v>1948</v>
      </c>
      <c r="B1951">
        <f>IF(SIGN('Signal Verification0'!AQ1951)=SIGN('Signal Verification1'!AQ1951),IF(COUNTIF(B1944:B1950,2)&gt;0,1,0),2)</f>
        <v>0</v>
      </c>
      <c r="C1951">
        <f>IF(AND(ABS('Signal Verification0'!AG1951)&gt;0,ABS('Signal Verification1'!AG1951)&gt;0),IF('Signal Verification0'!AG1951&gt;'Signal Verification1'!AG1951,IF(ABS('Signal Verification0'!AG1950)-ABS('Signal Verification1'!AG1951)&gt;Constants!$B$14,IF(AND(ABS(MAX('Signal Verification0'!AG1751:AG1951)-'Signal Verification0'!AG1951)&lt;Constants!$B$15,ABS(MIN('Signal Verification0'!AG1751:AG1951)-'Signal Verification0'!AG1951)&lt;Constants!$B$15),2,IF(D1951&gt;0,1,0)),IF(D1951&gt;0,1,0)),IF(ABS('Signal Verification1'!AG1950)-ABS('Signal Verification0'!AG1951)&gt;Constants!$B$14,IF(AND(ABS(MAX('Signal Verification1'!AG1751:AG1951)-'Signal Verification1'!AG1951)&lt;Constants!$B$15,ABS(MIN('Signal Verification1'!AG1751:AG1951)-'Signal Verification1'!AG1951)&lt;Constants!$B$15),2,IF(D1951&gt;0,1,0)),IF(D1951&gt;0,1,0))),IF(D1951&gt;0,1,0))</f>
        <v>0</v>
      </c>
      <c r="D1951">
        <f>IF(C1950=2,ROUND(5*1000/Constants!$B$11,0),IF(D1950&gt;0,D1950-1,0))</f>
        <v>0</v>
      </c>
      <c r="E1951">
        <f>IF(COUNTIF($D$3:D1951,2)&gt;(Constants!$B$16*(1000/150)),2,0)</f>
        <v>0</v>
      </c>
      <c r="F1951">
        <f t="shared" si="30"/>
        <v>0</v>
      </c>
      <c r="G1951">
        <f>IF(ABS('Signal Verification0'!AT1951-'Signal Verification1'!AT1951)&gt;Constants!$B$17,2,IF(H1951&gt;0,1,0))</f>
        <v>0</v>
      </c>
      <c r="H1951">
        <f>IF(G1950=2,ROUND(Constants!$B$18*(1000/150),0),IF(H1950&gt;0,H1950-1,0))</f>
        <v>0</v>
      </c>
    </row>
    <row r="1952" spans="1:8">
      <c r="A1952">
        <v>1949</v>
      </c>
      <c r="B1952">
        <f>IF(SIGN('Signal Verification0'!AQ1952)=SIGN('Signal Verification1'!AQ1952),IF(COUNTIF(B1945:B1951,2)&gt;0,1,0),2)</f>
        <v>0</v>
      </c>
      <c r="C1952">
        <f>IF(AND(ABS('Signal Verification0'!AG1952)&gt;0,ABS('Signal Verification1'!AG1952)&gt;0),IF('Signal Verification0'!AG1952&gt;'Signal Verification1'!AG1952,IF(ABS('Signal Verification0'!AG1951)-ABS('Signal Verification1'!AG1952)&gt;Constants!$B$14,IF(AND(ABS(MAX('Signal Verification0'!AG1752:AG1952)-'Signal Verification0'!AG1952)&lt;Constants!$B$15,ABS(MIN('Signal Verification0'!AG1752:AG1952)-'Signal Verification0'!AG1952)&lt;Constants!$B$15),2,IF(D1952&gt;0,1,0)),IF(D1952&gt;0,1,0)),IF(ABS('Signal Verification1'!AG1951)-ABS('Signal Verification0'!AG1952)&gt;Constants!$B$14,IF(AND(ABS(MAX('Signal Verification1'!AG1752:AG1952)-'Signal Verification1'!AG1952)&lt;Constants!$B$15,ABS(MIN('Signal Verification1'!AG1752:AG1952)-'Signal Verification1'!AG1952)&lt;Constants!$B$15),2,IF(D1952&gt;0,1,0)),IF(D1952&gt;0,1,0))),IF(D1952&gt;0,1,0))</f>
        <v>0</v>
      </c>
      <c r="D1952">
        <f>IF(C1951=2,ROUND(5*1000/Constants!$B$11,0),IF(D1951&gt;0,D1951-1,0))</f>
        <v>0</v>
      </c>
      <c r="E1952">
        <f>IF(COUNTIF($D$3:D1952,2)&gt;(Constants!$B$16*(1000/150)),2,0)</f>
        <v>0</v>
      </c>
      <c r="F1952">
        <f t="shared" si="30"/>
        <v>0</v>
      </c>
      <c r="G1952">
        <f>IF(ABS('Signal Verification0'!AT1952-'Signal Verification1'!AT1952)&gt;Constants!$B$17,2,IF(H1952&gt;0,1,0))</f>
        <v>0</v>
      </c>
      <c r="H1952">
        <f>IF(G1951=2,ROUND(Constants!$B$18*(1000/150),0),IF(H1951&gt;0,H1951-1,0))</f>
        <v>0</v>
      </c>
    </row>
    <row r="1953" spans="1:8">
      <c r="A1953">
        <v>1950</v>
      </c>
      <c r="B1953">
        <f>IF(SIGN('Signal Verification0'!AQ1953)=SIGN('Signal Verification1'!AQ1953),IF(COUNTIF(B1946:B1952,2)&gt;0,1,0),2)</f>
        <v>0</v>
      </c>
      <c r="C1953">
        <f>IF(AND(ABS('Signal Verification0'!AG1953)&gt;0,ABS('Signal Verification1'!AG1953)&gt;0),IF('Signal Verification0'!AG1953&gt;'Signal Verification1'!AG1953,IF(ABS('Signal Verification0'!AG1952)-ABS('Signal Verification1'!AG1953)&gt;Constants!$B$14,IF(AND(ABS(MAX('Signal Verification0'!AG1753:AG1953)-'Signal Verification0'!AG1953)&lt;Constants!$B$15,ABS(MIN('Signal Verification0'!AG1753:AG1953)-'Signal Verification0'!AG1953)&lt;Constants!$B$15),2,IF(D1953&gt;0,1,0)),IF(D1953&gt;0,1,0)),IF(ABS('Signal Verification1'!AG1952)-ABS('Signal Verification0'!AG1953)&gt;Constants!$B$14,IF(AND(ABS(MAX('Signal Verification1'!AG1753:AG1953)-'Signal Verification1'!AG1953)&lt;Constants!$B$15,ABS(MIN('Signal Verification1'!AG1753:AG1953)-'Signal Verification1'!AG1953)&lt;Constants!$B$15),2,IF(D1953&gt;0,1,0)),IF(D1953&gt;0,1,0))),IF(D1953&gt;0,1,0))</f>
        <v>0</v>
      </c>
      <c r="D1953">
        <f>IF(C1952=2,ROUND(5*1000/Constants!$B$11,0),IF(D1952&gt;0,D1952-1,0))</f>
        <v>0</v>
      </c>
      <c r="E1953">
        <f>IF(COUNTIF($D$3:D1953,2)&gt;(Constants!$B$16*(1000/150)),2,0)</f>
        <v>0</v>
      </c>
      <c r="F1953">
        <f t="shared" si="30"/>
        <v>0</v>
      </c>
      <c r="G1953">
        <f>IF(ABS('Signal Verification0'!AT1953-'Signal Verification1'!AT1953)&gt;Constants!$B$17,2,IF(H1953&gt;0,1,0))</f>
        <v>0</v>
      </c>
      <c r="H1953">
        <f>IF(G1952=2,ROUND(Constants!$B$18*(1000/150),0),IF(H1952&gt;0,H1952-1,0))</f>
        <v>0</v>
      </c>
    </row>
    <row r="1954" spans="1:8">
      <c r="A1954">
        <v>1951</v>
      </c>
      <c r="B1954">
        <f>IF(SIGN('Signal Verification0'!AQ1954)=SIGN('Signal Verification1'!AQ1954),IF(COUNTIF(B1947:B1953,2)&gt;0,1,0),2)</f>
        <v>0</v>
      </c>
      <c r="C1954">
        <f>IF(AND(ABS('Signal Verification0'!AG1954)&gt;0,ABS('Signal Verification1'!AG1954)&gt;0),IF('Signal Verification0'!AG1954&gt;'Signal Verification1'!AG1954,IF(ABS('Signal Verification0'!AG1953)-ABS('Signal Verification1'!AG1954)&gt;Constants!$B$14,IF(AND(ABS(MAX('Signal Verification0'!AG1754:AG1954)-'Signal Verification0'!AG1954)&lt;Constants!$B$15,ABS(MIN('Signal Verification0'!AG1754:AG1954)-'Signal Verification0'!AG1954)&lt;Constants!$B$15),2,IF(D1954&gt;0,1,0)),IF(D1954&gt;0,1,0)),IF(ABS('Signal Verification1'!AG1953)-ABS('Signal Verification0'!AG1954)&gt;Constants!$B$14,IF(AND(ABS(MAX('Signal Verification1'!AG1754:AG1954)-'Signal Verification1'!AG1954)&lt;Constants!$B$15,ABS(MIN('Signal Verification1'!AG1754:AG1954)-'Signal Verification1'!AG1954)&lt;Constants!$B$15),2,IF(D1954&gt;0,1,0)),IF(D1954&gt;0,1,0))),IF(D1954&gt;0,1,0))</f>
        <v>0</v>
      </c>
      <c r="D1954">
        <f>IF(C1953=2,ROUND(5*1000/Constants!$B$11,0),IF(D1953&gt;0,D1953-1,0))</f>
        <v>0</v>
      </c>
      <c r="E1954">
        <f>IF(COUNTIF($D$3:D1954,2)&gt;(Constants!$B$16*(1000/150)),2,0)</f>
        <v>0</v>
      </c>
      <c r="F1954">
        <f t="shared" si="30"/>
        <v>0</v>
      </c>
      <c r="G1954">
        <f>IF(ABS('Signal Verification0'!AT1954-'Signal Verification1'!AT1954)&gt;Constants!$B$17,2,IF(H1954&gt;0,1,0))</f>
        <v>0</v>
      </c>
      <c r="H1954">
        <f>IF(G1953=2,ROUND(Constants!$B$18*(1000/150),0),IF(H1953&gt;0,H1953-1,0))</f>
        <v>0</v>
      </c>
    </row>
    <row r="1955" spans="1:8">
      <c r="A1955">
        <v>1952</v>
      </c>
      <c r="B1955">
        <f>IF(SIGN('Signal Verification0'!AQ1955)=SIGN('Signal Verification1'!AQ1955),IF(COUNTIF(B1948:B1954,2)&gt;0,1,0),2)</f>
        <v>0</v>
      </c>
      <c r="C1955">
        <f>IF(AND(ABS('Signal Verification0'!AG1955)&gt;0,ABS('Signal Verification1'!AG1955)&gt;0),IF('Signal Verification0'!AG1955&gt;'Signal Verification1'!AG1955,IF(ABS('Signal Verification0'!AG1954)-ABS('Signal Verification1'!AG1955)&gt;Constants!$B$14,IF(AND(ABS(MAX('Signal Verification0'!AG1755:AG1955)-'Signal Verification0'!AG1955)&lt;Constants!$B$15,ABS(MIN('Signal Verification0'!AG1755:AG1955)-'Signal Verification0'!AG1955)&lt;Constants!$B$15),2,IF(D1955&gt;0,1,0)),IF(D1955&gt;0,1,0)),IF(ABS('Signal Verification1'!AG1954)-ABS('Signal Verification0'!AG1955)&gt;Constants!$B$14,IF(AND(ABS(MAX('Signal Verification1'!AG1755:AG1955)-'Signal Verification1'!AG1955)&lt;Constants!$B$15,ABS(MIN('Signal Verification1'!AG1755:AG1955)-'Signal Verification1'!AG1955)&lt;Constants!$B$15),2,IF(D1955&gt;0,1,0)),IF(D1955&gt;0,1,0))),IF(D1955&gt;0,1,0))</f>
        <v>0</v>
      </c>
      <c r="D1955">
        <f>IF(C1954=2,ROUND(5*1000/Constants!$B$11,0),IF(D1954&gt;0,D1954-1,0))</f>
        <v>0</v>
      </c>
      <c r="E1955">
        <f>IF(COUNTIF($D$3:D1955,2)&gt;(Constants!$B$16*(1000/150)),2,0)</f>
        <v>0</v>
      </c>
      <c r="F1955">
        <f t="shared" si="30"/>
        <v>0</v>
      </c>
      <c r="G1955">
        <f>IF(ABS('Signal Verification0'!AT1955-'Signal Verification1'!AT1955)&gt;Constants!$B$17,2,IF(H1955&gt;0,1,0))</f>
        <v>0</v>
      </c>
      <c r="H1955">
        <f>IF(G1954=2,ROUND(Constants!$B$18*(1000/150),0),IF(H1954&gt;0,H1954-1,0))</f>
        <v>0</v>
      </c>
    </row>
    <row r="1956" spans="1:8">
      <c r="A1956">
        <v>1953</v>
      </c>
      <c r="B1956">
        <f>IF(SIGN('Signal Verification0'!AQ1956)=SIGN('Signal Verification1'!AQ1956),IF(COUNTIF(B1949:B1955,2)&gt;0,1,0),2)</f>
        <v>0</v>
      </c>
      <c r="C1956">
        <f>IF(AND(ABS('Signal Verification0'!AG1956)&gt;0,ABS('Signal Verification1'!AG1956)&gt;0),IF('Signal Verification0'!AG1956&gt;'Signal Verification1'!AG1956,IF(ABS('Signal Verification0'!AG1955)-ABS('Signal Verification1'!AG1956)&gt;Constants!$B$14,IF(AND(ABS(MAX('Signal Verification0'!AG1756:AG1956)-'Signal Verification0'!AG1956)&lt;Constants!$B$15,ABS(MIN('Signal Verification0'!AG1756:AG1956)-'Signal Verification0'!AG1956)&lt;Constants!$B$15),2,IF(D1956&gt;0,1,0)),IF(D1956&gt;0,1,0)),IF(ABS('Signal Verification1'!AG1955)-ABS('Signal Verification0'!AG1956)&gt;Constants!$B$14,IF(AND(ABS(MAX('Signal Verification1'!AG1756:AG1956)-'Signal Verification1'!AG1956)&lt;Constants!$B$15,ABS(MIN('Signal Verification1'!AG1756:AG1956)-'Signal Verification1'!AG1956)&lt;Constants!$B$15),2,IF(D1956&gt;0,1,0)),IF(D1956&gt;0,1,0))),IF(D1956&gt;0,1,0))</f>
        <v>0</v>
      </c>
      <c r="D1956">
        <f>IF(C1955=2,ROUND(5*1000/Constants!$B$11,0),IF(D1955&gt;0,D1955-1,0))</f>
        <v>0</v>
      </c>
      <c r="E1956">
        <f>IF(COUNTIF($D$3:D1956,2)&gt;(Constants!$B$16*(1000/150)),2,0)</f>
        <v>0</v>
      </c>
      <c r="F1956">
        <f t="shared" si="30"/>
        <v>0</v>
      </c>
      <c r="G1956">
        <f>IF(ABS('Signal Verification0'!AT1956-'Signal Verification1'!AT1956)&gt;Constants!$B$17,2,IF(H1956&gt;0,1,0))</f>
        <v>0</v>
      </c>
      <c r="H1956">
        <f>IF(G1955=2,ROUND(Constants!$B$18*(1000/150),0),IF(H1955&gt;0,H1955-1,0))</f>
        <v>0</v>
      </c>
    </row>
    <row r="1957" spans="1:8">
      <c r="A1957">
        <v>1954</v>
      </c>
      <c r="B1957">
        <f>IF(SIGN('Signal Verification0'!AQ1957)=SIGN('Signal Verification1'!AQ1957),IF(COUNTIF(B1950:B1956,2)&gt;0,1,0),2)</f>
        <v>0</v>
      </c>
      <c r="C1957">
        <f>IF(AND(ABS('Signal Verification0'!AG1957)&gt;0,ABS('Signal Verification1'!AG1957)&gt;0),IF('Signal Verification0'!AG1957&gt;'Signal Verification1'!AG1957,IF(ABS('Signal Verification0'!AG1956)-ABS('Signal Verification1'!AG1957)&gt;Constants!$B$14,IF(AND(ABS(MAX('Signal Verification0'!AG1757:AG1957)-'Signal Verification0'!AG1957)&lt;Constants!$B$15,ABS(MIN('Signal Verification0'!AG1757:AG1957)-'Signal Verification0'!AG1957)&lt;Constants!$B$15),2,IF(D1957&gt;0,1,0)),IF(D1957&gt;0,1,0)),IF(ABS('Signal Verification1'!AG1956)-ABS('Signal Verification0'!AG1957)&gt;Constants!$B$14,IF(AND(ABS(MAX('Signal Verification1'!AG1757:AG1957)-'Signal Verification1'!AG1957)&lt;Constants!$B$15,ABS(MIN('Signal Verification1'!AG1757:AG1957)-'Signal Verification1'!AG1957)&lt;Constants!$B$15),2,IF(D1957&gt;0,1,0)),IF(D1957&gt;0,1,0))),IF(D1957&gt;0,1,0))</f>
        <v>0</v>
      </c>
      <c r="D1957">
        <f>IF(C1956=2,ROUND(5*1000/Constants!$B$11,0),IF(D1956&gt;0,D1956-1,0))</f>
        <v>0</v>
      </c>
      <c r="E1957">
        <f>IF(COUNTIF($D$3:D1957,2)&gt;(Constants!$B$16*(1000/150)),2,0)</f>
        <v>0</v>
      </c>
      <c r="F1957">
        <f t="shared" si="30"/>
        <v>0</v>
      </c>
      <c r="G1957">
        <f>IF(ABS('Signal Verification0'!AT1957-'Signal Verification1'!AT1957)&gt;Constants!$B$17,2,IF(H1957&gt;0,1,0))</f>
        <v>0</v>
      </c>
      <c r="H1957">
        <f>IF(G1956=2,ROUND(Constants!$B$18*(1000/150),0),IF(H1956&gt;0,H1956-1,0))</f>
        <v>0</v>
      </c>
    </row>
    <row r="1958" spans="1:8">
      <c r="A1958">
        <v>1955</v>
      </c>
      <c r="B1958">
        <f>IF(SIGN('Signal Verification0'!AQ1958)=SIGN('Signal Verification1'!AQ1958),IF(COUNTIF(B1951:B1957,2)&gt;0,1,0),2)</f>
        <v>0</v>
      </c>
      <c r="C1958">
        <f>IF(AND(ABS('Signal Verification0'!AG1958)&gt;0,ABS('Signal Verification1'!AG1958)&gt;0),IF('Signal Verification0'!AG1958&gt;'Signal Verification1'!AG1958,IF(ABS('Signal Verification0'!AG1957)-ABS('Signal Verification1'!AG1958)&gt;Constants!$B$14,IF(AND(ABS(MAX('Signal Verification0'!AG1758:AG1958)-'Signal Verification0'!AG1958)&lt;Constants!$B$15,ABS(MIN('Signal Verification0'!AG1758:AG1958)-'Signal Verification0'!AG1958)&lt;Constants!$B$15),2,IF(D1958&gt;0,1,0)),IF(D1958&gt;0,1,0)),IF(ABS('Signal Verification1'!AG1957)-ABS('Signal Verification0'!AG1958)&gt;Constants!$B$14,IF(AND(ABS(MAX('Signal Verification1'!AG1758:AG1958)-'Signal Verification1'!AG1958)&lt;Constants!$B$15,ABS(MIN('Signal Verification1'!AG1758:AG1958)-'Signal Verification1'!AG1958)&lt;Constants!$B$15),2,IF(D1958&gt;0,1,0)),IF(D1958&gt;0,1,0))),IF(D1958&gt;0,1,0))</f>
        <v>0</v>
      </c>
      <c r="D1958">
        <f>IF(C1957=2,ROUND(5*1000/Constants!$B$11,0),IF(D1957&gt;0,D1957-1,0))</f>
        <v>0</v>
      </c>
      <c r="E1958">
        <f>IF(COUNTIF($D$3:D1958,2)&gt;(Constants!$B$16*(1000/150)),2,0)</f>
        <v>0</v>
      </c>
      <c r="F1958">
        <f t="shared" si="30"/>
        <v>0</v>
      </c>
      <c r="G1958">
        <f>IF(ABS('Signal Verification0'!AT1958-'Signal Verification1'!AT1958)&gt;Constants!$B$17,2,IF(H1958&gt;0,1,0))</f>
        <v>0</v>
      </c>
      <c r="H1958">
        <f>IF(G1957=2,ROUND(Constants!$B$18*(1000/150),0),IF(H1957&gt;0,H1957-1,0))</f>
        <v>0</v>
      </c>
    </row>
    <row r="1959" spans="1:8">
      <c r="A1959">
        <v>1956</v>
      </c>
      <c r="B1959">
        <f>IF(SIGN('Signal Verification0'!AQ1959)=SIGN('Signal Verification1'!AQ1959),IF(COUNTIF(B1952:B1958,2)&gt;0,1,0),2)</f>
        <v>0</v>
      </c>
      <c r="C1959">
        <f>IF(AND(ABS('Signal Verification0'!AG1959)&gt;0,ABS('Signal Verification1'!AG1959)&gt;0),IF('Signal Verification0'!AG1959&gt;'Signal Verification1'!AG1959,IF(ABS('Signal Verification0'!AG1958)-ABS('Signal Verification1'!AG1959)&gt;Constants!$B$14,IF(AND(ABS(MAX('Signal Verification0'!AG1759:AG1959)-'Signal Verification0'!AG1959)&lt;Constants!$B$15,ABS(MIN('Signal Verification0'!AG1759:AG1959)-'Signal Verification0'!AG1959)&lt;Constants!$B$15),2,IF(D1959&gt;0,1,0)),IF(D1959&gt;0,1,0)),IF(ABS('Signal Verification1'!AG1958)-ABS('Signal Verification0'!AG1959)&gt;Constants!$B$14,IF(AND(ABS(MAX('Signal Verification1'!AG1759:AG1959)-'Signal Verification1'!AG1959)&lt;Constants!$B$15,ABS(MIN('Signal Verification1'!AG1759:AG1959)-'Signal Verification1'!AG1959)&lt;Constants!$B$15),2,IF(D1959&gt;0,1,0)),IF(D1959&gt;0,1,0))),IF(D1959&gt;0,1,0))</f>
        <v>0</v>
      </c>
      <c r="D1959">
        <f>IF(C1958=2,ROUND(5*1000/Constants!$B$11,0),IF(D1958&gt;0,D1958-1,0))</f>
        <v>0</v>
      </c>
      <c r="E1959">
        <f>IF(COUNTIF($D$3:D1959,2)&gt;(Constants!$B$16*(1000/150)),2,0)</f>
        <v>0</v>
      </c>
      <c r="F1959">
        <f t="shared" si="30"/>
        <v>0</v>
      </c>
      <c r="G1959">
        <f>IF(ABS('Signal Verification0'!AT1959-'Signal Verification1'!AT1959)&gt;Constants!$B$17,2,IF(H1959&gt;0,1,0))</f>
        <v>0</v>
      </c>
      <c r="H1959">
        <f>IF(G1958=2,ROUND(Constants!$B$18*(1000/150),0),IF(H1958&gt;0,H1958-1,0))</f>
        <v>0</v>
      </c>
    </row>
    <row r="1960" spans="1:8">
      <c r="A1960">
        <v>1957</v>
      </c>
      <c r="B1960">
        <f>IF(SIGN('Signal Verification0'!AQ1960)=SIGN('Signal Verification1'!AQ1960),IF(COUNTIF(B1953:B1959,2)&gt;0,1,0),2)</f>
        <v>0</v>
      </c>
      <c r="C1960">
        <f>IF(AND(ABS('Signal Verification0'!AG1960)&gt;0,ABS('Signal Verification1'!AG1960)&gt;0),IF('Signal Verification0'!AG1960&gt;'Signal Verification1'!AG1960,IF(ABS('Signal Verification0'!AG1959)-ABS('Signal Verification1'!AG1960)&gt;Constants!$B$14,IF(AND(ABS(MAX('Signal Verification0'!AG1760:AG1960)-'Signal Verification0'!AG1960)&lt;Constants!$B$15,ABS(MIN('Signal Verification0'!AG1760:AG1960)-'Signal Verification0'!AG1960)&lt;Constants!$B$15),2,IF(D1960&gt;0,1,0)),IF(D1960&gt;0,1,0)),IF(ABS('Signal Verification1'!AG1959)-ABS('Signal Verification0'!AG1960)&gt;Constants!$B$14,IF(AND(ABS(MAX('Signal Verification1'!AG1760:AG1960)-'Signal Verification1'!AG1960)&lt;Constants!$B$15,ABS(MIN('Signal Verification1'!AG1760:AG1960)-'Signal Verification1'!AG1960)&lt;Constants!$B$15),2,IF(D1960&gt;0,1,0)),IF(D1960&gt;0,1,0))),IF(D1960&gt;0,1,0))</f>
        <v>0</v>
      </c>
      <c r="D1960">
        <f>IF(C1959=2,ROUND(5*1000/Constants!$B$11,0),IF(D1959&gt;0,D1959-1,0))</f>
        <v>0</v>
      </c>
      <c r="E1960">
        <f>IF(COUNTIF($D$3:D1960,2)&gt;(Constants!$B$16*(1000/150)),2,0)</f>
        <v>0</v>
      </c>
      <c r="F1960">
        <f t="shared" si="30"/>
        <v>0</v>
      </c>
      <c r="G1960">
        <f>IF(ABS('Signal Verification0'!AT1960-'Signal Verification1'!AT1960)&gt;Constants!$B$17,2,IF(H1960&gt;0,1,0))</f>
        <v>0</v>
      </c>
      <c r="H1960">
        <f>IF(G1959=2,ROUND(Constants!$B$18*(1000/150),0),IF(H1959&gt;0,H1959-1,0))</f>
        <v>0</v>
      </c>
    </row>
    <row r="1961" spans="1:8">
      <c r="A1961">
        <v>1958</v>
      </c>
      <c r="B1961">
        <f>IF(SIGN('Signal Verification0'!AQ1961)=SIGN('Signal Verification1'!AQ1961),IF(COUNTIF(B1954:B1960,2)&gt;0,1,0),2)</f>
        <v>0</v>
      </c>
      <c r="C1961">
        <f>IF(AND(ABS('Signal Verification0'!AG1961)&gt;0,ABS('Signal Verification1'!AG1961)&gt;0),IF('Signal Verification0'!AG1961&gt;'Signal Verification1'!AG1961,IF(ABS('Signal Verification0'!AG1960)-ABS('Signal Verification1'!AG1961)&gt;Constants!$B$14,IF(AND(ABS(MAX('Signal Verification0'!AG1761:AG1961)-'Signal Verification0'!AG1961)&lt;Constants!$B$15,ABS(MIN('Signal Verification0'!AG1761:AG1961)-'Signal Verification0'!AG1961)&lt;Constants!$B$15),2,IF(D1961&gt;0,1,0)),IF(D1961&gt;0,1,0)),IF(ABS('Signal Verification1'!AG1960)-ABS('Signal Verification0'!AG1961)&gt;Constants!$B$14,IF(AND(ABS(MAX('Signal Verification1'!AG1761:AG1961)-'Signal Verification1'!AG1961)&lt;Constants!$B$15,ABS(MIN('Signal Verification1'!AG1761:AG1961)-'Signal Verification1'!AG1961)&lt;Constants!$B$15),2,IF(D1961&gt;0,1,0)),IF(D1961&gt;0,1,0))),IF(D1961&gt;0,1,0))</f>
        <v>0</v>
      </c>
      <c r="D1961">
        <f>IF(C1960=2,ROUND(5*1000/Constants!$B$11,0),IF(D1960&gt;0,D1960-1,0))</f>
        <v>0</v>
      </c>
      <c r="E1961">
        <f>IF(COUNTIF($D$3:D1961,2)&gt;(Constants!$B$16*(1000/150)),2,0)</f>
        <v>0</v>
      </c>
      <c r="F1961">
        <f t="shared" si="30"/>
        <v>0</v>
      </c>
      <c r="G1961">
        <f>IF(ABS('Signal Verification0'!AT1961-'Signal Verification1'!AT1961)&gt;Constants!$B$17,2,IF(H1961&gt;0,1,0))</f>
        <v>0</v>
      </c>
      <c r="H1961">
        <f>IF(G1960=2,ROUND(Constants!$B$18*(1000/150),0),IF(H1960&gt;0,H1960-1,0))</f>
        <v>0</v>
      </c>
    </row>
    <row r="1962" spans="1:8">
      <c r="A1962">
        <v>1959</v>
      </c>
      <c r="B1962">
        <f>IF(SIGN('Signal Verification0'!AQ1962)=SIGN('Signal Verification1'!AQ1962),IF(COUNTIF(B1955:B1961,2)&gt;0,1,0),2)</f>
        <v>0</v>
      </c>
      <c r="C1962">
        <f>IF(AND(ABS('Signal Verification0'!AG1962)&gt;0,ABS('Signal Verification1'!AG1962)&gt;0),IF('Signal Verification0'!AG1962&gt;'Signal Verification1'!AG1962,IF(ABS('Signal Verification0'!AG1961)-ABS('Signal Verification1'!AG1962)&gt;Constants!$B$14,IF(AND(ABS(MAX('Signal Verification0'!AG1762:AG1962)-'Signal Verification0'!AG1962)&lt;Constants!$B$15,ABS(MIN('Signal Verification0'!AG1762:AG1962)-'Signal Verification0'!AG1962)&lt;Constants!$B$15),2,IF(D1962&gt;0,1,0)),IF(D1962&gt;0,1,0)),IF(ABS('Signal Verification1'!AG1961)-ABS('Signal Verification0'!AG1962)&gt;Constants!$B$14,IF(AND(ABS(MAX('Signal Verification1'!AG1762:AG1962)-'Signal Verification1'!AG1962)&lt;Constants!$B$15,ABS(MIN('Signal Verification1'!AG1762:AG1962)-'Signal Verification1'!AG1962)&lt;Constants!$B$15),2,IF(D1962&gt;0,1,0)),IF(D1962&gt;0,1,0))),IF(D1962&gt;0,1,0))</f>
        <v>0</v>
      </c>
      <c r="D1962">
        <f>IF(C1961=2,ROUND(5*1000/Constants!$B$11,0),IF(D1961&gt;0,D1961-1,0))</f>
        <v>0</v>
      </c>
      <c r="E1962">
        <f>IF(COUNTIF($D$3:D1962,2)&gt;(Constants!$B$16*(1000/150)),2,0)</f>
        <v>0</v>
      </c>
      <c r="F1962">
        <f t="shared" si="30"/>
        <v>0</v>
      </c>
      <c r="G1962">
        <f>IF(ABS('Signal Verification0'!AT1962-'Signal Verification1'!AT1962)&gt;Constants!$B$17,2,IF(H1962&gt;0,1,0))</f>
        <v>0</v>
      </c>
      <c r="H1962">
        <f>IF(G1961=2,ROUND(Constants!$B$18*(1000/150),0),IF(H1961&gt;0,H1961-1,0))</f>
        <v>0</v>
      </c>
    </row>
    <row r="1963" spans="1:8">
      <c r="A1963">
        <v>1960</v>
      </c>
      <c r="B1963">
        <f>IF(SIGN('Signal Verification0'!AQ1963)=SIGN('Signal Verification1'!AQ1963),IF(COUNTIF(B1956:B1962,2)&gt;0,1,0),2)</f>
        <v>0</v>
      </c>
      <c r="C1963">
        <f>IF(AND(ABS('Signal Verification0'!AG1963)&gt;0,ABS('Signal Verification1'!AG1963)&gt;0),IF('Signal Verification0'!AG1963&gt;'Signal Verification1'!AG1963,IF(ABS('Signal Verification0'!AG1962)-ABS('Signal Verification1'!AG1963)&gt;Constants!$B$14,IF(AND(ABS(MAX('Signal Verification0'!AG1763:AG1963)-'Signal Verification0'!AG1963)&lt;Constants!$B$15,ABS(MIN('Signal Verification0'!AG1763:AG1963)-'Signal Verification0'!AG1963)&lt;Constants!$B$15),2,IF(D1963&gt;0,1,0)),IF(D1963&gt;0,1,0)),IF(ABS('Signal Verification1'!AG1962)-ABS('Signal Verification0'!AG1963)&gt;Constants!$B$14,IF(AND(ABS(MAX('Signal Verification1'!AG1763:AG1963)-'Signal Verification1'!AG1963)&lt;Constants!$B$15,ABS(MIN('Signal Verification1'!AG1763:AG1963)-'Signal Verification1'!AG1963)&lt;Constants!$B$15),2,IF(D1963&gt;0,1,0)),IF(D1963&gt;0,1,0))),IF(D1963&gt;0,1,0))</f>
        <v>0</v>
      </c>
      <c r="D1963">
        <f>IF(C1962=2,ROUND(5*1000/Constants!$B$11,0),IF(D1962&gt;0,D1962-1,0))</f>
        <v>0</v>
      </c>
      <c r="E1963">
        <f>IF(COUNTIF($D$3:D1963,2)&gt;(Constants!$B$16*(1000/150)),2,0)</f>
        <v>0</v>
      </c>
      <c r="F1963">
        <f t="shared" si="30"/>
        <v>0</v>
      </c>
      <c r="G1963">
        <f>IF(ABS('Signal Verification0'!AT1963-'Signal Verification1'!AT1963)&gt;Constants!$B$17,2,IF(H1963&gt;0,1,0))</f>
        <v>0</v>
      </c>
      <c r="H1963">
        <f>IF(G1962=2,ROUND(Constants!$B$18*(1000/150),0),IF(H1962&gt;0,H1962-1,0))</f>
        <v>0</v>
      </c>
    </row>
    <row r="1964" spans="1:8">
      <c r="A1964">
        <v>1961</v>
      </c>
      <c r="B1964">
        <f>IF(SIGN('Signal Verification0'!AQ1964)=SIGN('Signal Verification1'!AQ1964),IF(COUNTIF(B1957:B1963,2)&gt;0,1,0),2)</f>
        <v>0</v>
      </c>
      <c r="C1964">
        <f>IF(AND(ABS('Signal Verification0'!AG1964)&gt;0,ABS('Signal Verification1'!AG1964)&gt;0),IF('Signal Verification0'!AG1964&gt;'Signal Verification1'!AG1964,IF(ABS('Signal Verification0'!AG1963)-ABS('Signal Verification1'!AG1964)&gt;Constants!$B$14,IF(AND(ABS(MAX('Signal Verification0'!AG1764:AG1964)-'Signal Verification0'!AG1964)&lt;Constants!$B$15,ABS(MIN('Signal Verification0'!AG1764:AG1964)-'Signal Verification0'!AG1964)&lt;Constants!$B$15),2,IF(D1964&gt;0,1,0)),IF(D1964&gt;0,1,0)),IF(ABS('Signal Verification1'!AG1963)-ABS('Signal Verification0'!AG1964)&gt;Constants!$B$14,IF(AND(ABS(MAX('Signal Verification1'!AG1764:AG1964)-'Signal Verification1'!AG1964)&lt;Constants!$B$15,ABS(MIN('Signal Verification1'!AG1764:AG1964)-'Signal Verification1'!AG1964)&lt;Constants!$B$15),2,IF(D1964&gt;0,1,0)),IF(D1964&gt;0,1,0))),IF(D1964&gt;0,1,0))</f>
        <v>0</v>
      </c>
      <c r="D1964">
        <f>IF(C1963=2,ROUND(5*1000/Constants!$B$11,0),IF(D1963&gt;0,D1963-1,0))</f>
        <v>0</v>
      </c>
      <c r="E1964">
        <f>IF(COUNTIF($D$3:D1964,2)&gt;(Constants!$B$16*(1000/150)),2,0)</f>
        <v>0</v>
      </c>
      <c r="F1964">
        <f t="shared" si="30"/>
        <v>0</v>
      </c>
      <c r="G1964">
        <f>IF(ABS('Signal Verification0'!AT1964-'Signal Verification1'!AT1964)&gt;Constants!$B$17,2,IF(H1964&gt;0,1,0))</f>
        <v>0</v>
      </c>
      <c r="H1964">
        <f>IF(G1963=2,ROUND(Constants!$B$18*(1000/150),0),IF(H1963&gt;0,H1963-1,0))</f>
        <v>0</v>
      </c>
    </row>
    <row r="1965" spans="1:8">
      <c r="A1965">
        <v>1962</v>
      </c>
      <c r="B1965">
        <f>IF(SIGN('Signal Verification0'!AQ1965)=SIGN('Signal Verification1'!AQ1965),IF(COUNTIF(B1958:B1964,2)&gt;0,1,0),2)</f>
        <v>0</v>
      </c>
      <c r="C1965">
        <f>IF(AND(ABS('Signal Verification0'!AG1965)&gt;0,ABS('Signal Verification1'!AG1965)&gt;0),IF('Signal Verification0'!AG1965&gt;'Signal Verification1'!AG1965,IF(ABS('Signal Verification0'!AG1964)-ABS('Signal Verification1'!AG1965)&gt;Constants!$B$14,IF(AND(ABS(MAX('Signal Verification0'!AG1765:AG1965)-'Signal Verification0'!AG1965)&lt;Constants!$B$15,ABS(MIN('Signal Verification0'!AG1765:AG1965)-'Signal Verification0'!AG1965)&lt;Constants!$B$15),2,IF(D1965&gt;0,1,0)),IF(D1965&gt;0,1,0)),IF(ABS('Signal Verification1'!AG1964)-ABS('Signal Verification0'!AG1965)&gt;Constants!$B$14,IF(AND(ABS(MAX('Signal Verification1'!AG1765:AG1965)-'Signal Verification1'!AG1965)&lt;Constants!$B$15,ABS(MIN('Signal Verification1'!AG1765:AG1965)-'Signal Verification1'!AG1965)&lt;Constants!$B$15),2,IF(D1965&gt;0,1,0)),IF(D1965&gt;0,1,0))),IF(D1965&gt;0,1,0))</f>
        <v>0</v>
      </c>
      <c r="D1965">
        <f>IF(C1964=2,ROUND(5*1000/Constants!$B$11,0),IF(D1964&gt;0,D1964-1,0))</f>
        <v>0</v>
      </c>
      <c r="E1965">
        <f>IF(COUNTIF($D$3:D1965,2)&gt;(Constants!$B$16*(1000/150)),2,0)</f>
        <v>0</v>
      </c>
      <c r="F1965">
        <f t="shared" si="30"/>
        <v>0</v>
      </c>
      <c r="G1965">
        <f>IF(ABS('Signal Verification0'!AT1965-'Signal Verification1'!AT1965)&gt;Constants!$B$17,2,IF(H1965&gt;0,1,0))</f>
        <v>0</v>
      </c>
      <c r="H1965">
        <f>IF(G1964=2,ROUND(Constants!$B$18*(1000/150),0),IF(H1964&gt;0,H1964-1,0))</f>
        <v>0</v>
      </c>
    </row>
    <row r="1966" spans="1:8">
      <c r="A1966">
        <v>1963</v>
      </c>
      <c r="B1966">
        <f>IF(SIGN('Signal Verification0'!AQ1966)=SIGN('Signal Verification1'!AQ1966),IF(COUNTIF(B1959:B1965,2)&gt;0,1,0),2)</f>
        <v>0</v>
      </c>
      <c r="C1966">
        <f>IF(AND(ABS('Signal Verification0'!AG1966)&gt;0,ABS('Signal Verification1'!AG1966)&gt;0),IF('Signal Verification0'!AG1966&gt;'Signal Verification1'!AG1966,IF(ABS('Signal Verification0'!AG1965)-ABS('Signal Verification1'!AG1966)&gt;Constants!$B$14,IF(AND(ABS(MAX('Signal Verification0'!AG1766:AG1966)-'Signal Verification0'!AG1966)&lt;Constants!$B$15,ABS(MIN('Signal Verification0'!AG1766:AG1966)-'Signal Verification0'!AG1966)&lt;Constants!$B$15),2,IF(D1966&gt;0,1,0)),IF(D1966&gt;0,1,0)),IF(ABS('Signal Verification1'!AG1965)-ABS('Signal Verification0'!AG1966)&gt;Constants!$B$14,IF(AND(ABS(MAX('Signal Verification1'!AG1766:AG1966)-'Signal Verification1'!AG1966)&lt;Constants!$B$15,ABS(MIN('Signal Verification1'!AG1766:AG1966)-'Signal Verification1'!AG1966)&lt;Constants!$B$15),2,IF(D1966&gt;0,1,0)),IF(D1966&gt;0,1,0))),IF(D1966&gt;0,1,0))</f>
        <v>0</v>
      </c>
      <c r="D1966">
        <f>IF(C1965=2,ROUND(5*1000/Constants!$B$11,0),IF(D1965&gt;0,D1965-1,0))</f>
        <v>0</v>
      </c>
      <c r="E1966">
        <f>IF(COUNTIF($D$3:D1966,2)&gt;(Constants!$B$16*(1000/150)),2,0)</f>
        <v>0</v>
      </c>
      <c r="F1966">
        <f t="shared" si="30"/>
        <v>0</v>
      </c>
      <c r="G1966">
        <f>IF(ABS('Signal Verification0'!AT1966-'Signal Verification1'!AT1966)&gt;Constants!$B$17,2,IF(H1966&gt;0,1,0))</f>
        <v>0</v>
      </c>
      <c r="H1966">
        <f>IF(G1965=2,ROUND(Constants!$B$18*(1000/150),0),IF(H1965&gt;0,H1965-1,0))</f>
        <v>0</v>
      </c>
    </row>
    <row r="1967" spans="1:8">
      <c r="A1967">
        <v>1964</v>
      </c>
      <c r="B1967">
        <f>IF(SIGN('Signal Verification0'!AQ1967)=SIGN('Signal Verification1'!AQ1967),IF(COUNTIF(B1960:B1966,2)&gt;0,1,0),2)</f>
        <v>0</v>
      </c>
      <c r="C1967">
        <f>IF(AND(ABS('Signal Verification0'!AG1967)&gt;0,ABS('Signal Verification1'!AG1967)&gt;0),IF('Signal Verification0'!AG1967&gt;'Signal Verification1'!AG1967,IF(ABS('Signal Verification0'!AG1966)-ABS('Signal Verification1'!AG1967)&gt;Constants!$B$14,IF(AND(ABS(MAX('Signal Verification0'!AG1767:AG1967)-'Signal Verification0'!AG1967)&lt;Constants!$B$15,ABS(MIN('Signal Verification0'!AG1767:AG1967)-'Signal Verification0'!AG1967)&lt;Constants!$B$15),2,IF(D1967&gt;0,1,0)),IF(D1967&gt;0,1,0)),IF(ABS('Signal Verification1'!AG1966)-ABS('Signal Verification0'!AG1967)&gt;Constants!$B$14,IF(AND(ABS(MAX('Signal Verification1'!AG1767:AG1967)-'Signal Verification1'!AG1967)&lt;Constants!$B$15,ABS(MIN('Signal Verification1'!AG1767:AG1967)-'Signal Verification1'!AG1967)&lt;Constants!$B$15),2,IF(D1967&gt;0,1,0)),IF(D1967&gt;0,1,0))),IF(D1967&gt;0,1,0))</f>
        <v>0</v>
      </c>
      <c r="D1967">
        <f>IF(C1966=2,ROUND(5*1000/Constants!$B$11,0),IF(D1966&gt;0,D1966-1,0))</f>
        <v>0</v>
      </c>
      <c r="E1967">
        <f>IF(COUNTIF($D$3:D1967,2)&gt;(Constants!$B$16*(1000/150)),2,0)</f>
        <v>0</v>
      </c>
      <c r="F1967">
        <f t="shared" si="30"/>
        <v>0</v>
      </c>
      <c r="G1967">
        <f>IF(ABS('Signal Verification0'!AT1967-'Signal Verification1'!AT1967)&gt;Constants!$B$17,2,IF(H1967&gt;0,1,0))</f>
        <v>0</v>
      </c>
      <c r="H1967">
        <f>IF(G1966=2,ROUND(Constants!$B$18*(1000/150),0),IF(H1966&gt;0,H1966-1,0))</f>
        <v>0</v>
      </c>
    </row>
    <row r="1968" spans="1:8">
      <c r="A1968">
        <v>1965</v>
      </c>
      <c r="B1968">
        <f>IF(SIGN('Signal Verification0'!AQ1968)=SIGN('Signal Verification1'!AQ1968),IF(COUNTIF(B1961:B1967,2)&gt;0,1,0),2)</f>
        <v>0</v>
      </c>
      <c r="C1968">
        <f>IF(AND(ABS('Signal Verification0'!AG1968)&gt;0,ABS('Signal Verification1'!AG1968)&gt;0),IF('Signal Verification0'!AG1968&gt;'Signal Verification1'!AG1968,IF(ABS('Signal Verification0'!AG1967)-ABS('Signal Verification1'!AG1968)&gt;Constants!$B$14,IF(AND(ABS(MAX('Signal Verification0'!AG1768:AG1968)-'Signal Verification0'!AG1968)&lt;Constants!$B$15,ABS(MIN('Signal Verification0'!AG1768:AG1968)-'Signal Verification0'!AG1968)&lt;Constants!$B$15),2,IF(D1968&gt;0,1,0)),IF(D1968&gt;0,1,0)),IF(ABS('Signal Verification1'!AG1967)-ABS('Signal Verification0'!AG1968)&gt;Constants!$B$14,IF(AND(ABS(MAX('Signal Verification1'!AG1768:AG1968)-'Signal Verification1'!AG1968)&lt;Constants!$B$15,ABS(MIN('Signal Verification1'!AG1768:AG1968)-'Signal Verification1'!AG1968)&lt;Constants!$B$15),2,IF(D1968&gt;0,1,0)),IF(D1968&gt;0,1,0))),IF(D1968&gt;0,1,0))</f>
        <v>0</v>
      </c>
      <c r="D1968">
        <f>IF(C1967=2,ROUND(5*1000/Constants!$B$11,0),IF(D1967&gt;0,D1967-1,0))</f>
        <v>0</v>
      </c>
      <c r="E1968">
        <f>IF(COUNTIF($D$3:D1968,2)&gt;(Constants!$B$16*(1000/150)),2,0)</f>
        <v>0</v>
      </c>
      <c r="F1968">
        <f t="shared" si="30"/>
        <v>0</v>
      </c>
      <c r="G1968">
        <f>IF(ABS('Signal Verification0'!AT1968-'Signal Verification1'!AT1968)&gt;Constants!$B$17,2,IF(H1968&gt;0,1,0))</f>
        <v>0</v>
      </c>
      <c r="H1968">
        <f>IF(G1967=2,ROUND(Constants!$B$18*(1000/150),0),IF(H1967&gt;0,H1967-1,0))</f>
        <v>0</v>
      </c>
    </row>
    <row r="1969" spans="1:8">
      <c r="A1969">
        <v>1966</v>
      </c>
      <c r="B1969">
        <f>IF(SIGN('Signal Verification0'!AQ1969)=SIGN('Signal Verification1'!AQ1969),IF(COUNTIF(B1962:B1968,2)&gt;0,1,0),2)</f>
        <v>0</v>
      </c>
      <c r="C1969">
        <f>IF(AND(ABS('Signal Verification0'!AG1969)&gt;0,ABS('Signal Verification1'!AG1969)&gt;0),IF('Signal Verification0'!AG1969&gt;'Signal Verification1'!AG1969,IF(ABS('Signal Verification0'!AG1968)-ABS('Signal Verification1'!AG1969)&gt;Constants!$B$14,IF(AND(ABS(MAX('Signal Verification0'!AG1769:AG1969)-'Signal Verification0'!AG1969)&lt;Constants!$B$15,ABS(MIN('Signal Verification0'!AG1769:AG1969)-'Signal Verification0'!AG1969)&lt;Constants!$B$15),2,IF(D1969&gt;0,1,0)),IF(D1969&gt;0,1,0)),IF(ABS('Signal Verification1'!AG1968)-ABS('Signal Verification0'!AG1969)&gt;Constants!$B$14,IF(AND(ABS(MAX('Signal Verification1'!AG1769:AG1969)-'Signal Verification1'!AG1969)&lt;Constants!$B$15,ABS(MIN('Signal Verification1'!AG1769:AG1969)-'Signal Verification1'!AG1969)&lt;Constants!$B$15),2,IF(D1969&gt;0,1,0)),IF(D1969&gt;0,1,0))),IF(D1969&gt;0,1,0))</f>
        <v>0</v>
      </c>
      <c r="D1969">
        <f>IF(C1968=2,ROUND(5*1000/Constants!$B$11,0),IF(D1968&gt;0,D1968-1,0))</f>
        <v>0</v>
      </c>
      <c r="E1969">
        <f>IF(COUNTIF($D$3:D1969,2)&gt;(Constants!$B$16*(1000/150)),2,0)</f>
        <v>0</v>
      </c>
      <c r="F1969">
        <f t="shared" si="30"/>
        <v>0</v>
      </c>
      <c r="G1969">
        <f>IF(ABS('Signal Verification0'!AT1969-'Signal Verification1'!AT1969)&gt;Constants!$B$17,2,IF(H1969&gt;0,1,0))</f>
        <v>0</v>
      </c>
      <c r="H1969">
        <f>IF(G1968=2,ROUND(Constants!$B$18*(1000/150),0),IF(H1968&gt;0,H1968-1,0))</f>
        <v>0</v>
      </c>
    </row>
    <row r="1970" spans="1:8">
      <c r="A1970">
        <v>1967</v>
      </c>
      <c r="B1970">
        <f>IF(SIGN('Signal Verification0'!AQ1970)=SIGN('Signal Verification1'!AQ1970),IF(COUNTIF(B1963:B1969,2)&gt;0,1,0),2)</f>
        <v>0</v>
      </c>
      <c r="C1970">
        <f>IF(AND(ABS('Signal Verification0'!AG1970)&gt;0,ABS('Signal Verification1'!AG1970)&gt;0),IF('Signal Verification0'!AG1970&gt;'Signal Verification1'!AG1970,IF(ABS('Signal Verification0'!AG1969)-ABS('Signal Verification1'!AG1970)&gt;Constants!$B$14,IF(AND(ABS(MAX('Signal Verification0'!AG1770:AG1970)-'Signal Verification0'!AG1970)&lt;Constants!$B$15,ABS(MIN('Signal Verification0'!AG1770:AG1970)-'Signal Verification0'!AG1970)&lt;Constants!$B$15),2,IF(D1970&gt;0,1,0)),IF(D1970&gt;0,1,0)),IF(ABS('Signal Verification1'!AG1969)-ABS('Signal Verification0'!AG1970)&gt;Constants!$B$14,IF(AND(ABS(MAX('Signal Verification1'!AG1770:AG1970)-'Signal Verification1'!AG1970)&lt;Constants!$B$15,ABS(MIN('Signal Verification1'!AG1770:AG1970)-'Signal Verification1'!AG1970)&lt;Constants!$B$15),2,IF(D1970&gt;0,1,0)),IF(D1970&gt;0,1,0))),IF(D1970&gt;0,1,0))</f>
        <v>0</v>
      </c>
      <c r="D1970">
        <f>IF(C1969=2,ROUND(5*1000/Constants!$B$11,0),IF(D1969&gt;0,D1969-1,0))</f>
        <v>0</v>
      </c>
      <c r="E1970">
        <f>IF(COUNTIF($D$3:D1970,2)&gt;(Constants!$B$16*(1000/150)),2,0)</f>
        <v>0</v>
      </c>
      <c r="F1970">
        <f t="shared" si="30"/>
        <v>0</v>
      </c>
      <c r="G1970">
        <f>IF(ABS('Signal Verification0'!AT1970-'Signal Verification1'!AT1970)&gt;Constants!$B$17,2,IF(H1970&gt;0,1,0))</f>
        <v>0</v>
      </c>
      <c r="H1970">
        <f>IF(G1969=2,ROUND(Constants!$B$18*(1000/150),0),IF(H1969&gt;0,H1969-1,0))</f>
        <v>0</v>
      </c>
    </row>
    <row r="1971" spans="1:8">
      <c r="A1971">
        <v>1968</v>
      </c>
      <c r="B1971">
        <f>IF(SIGN('Signal Verification0'!AQ1971)=SIGN('Signal Verification1'!AQ1971),IF(COUNTIF(B1964:B1970,2)&gt;0,1,0),2)</f>
        <v>0</v>
      </c>
      <c r="C1971">
        <f>IF(AND(ABS('Signal Verification0'!AG1971)&gt;0,ABS('Signal Verification1'!AG1971)&gt;0),IF('Signal Verification0'!AG1971&gt;'Signal Verification1'!AG1971,IF(ABS('Signal Verification0'!AG1970)-ABS('Signal Verification1'!AG1971)&gt;Constants!$B$14,IF(AND(ABS(MAX('Signal Verification0'!AG1771:AG1971)-'Signal Verification0'!AG1971)&lt;Constants!$B$15,ABS(MIN('Signal Verification0'!AG1771:AG1971)-'Signal Verification0'!AG1971)&lt;Constants!$B$15),2,IF(D1971&gt;0,1,0)),IF(D1971&gt;0,1,0)),IF(ABS('Signal Verification1'!AG1970)-ABS('Signal Verification0'!AG1971)&gt;Constants!$B$14,IF(AND(ABS(MAX('Signal Verification1'!AG1771:AG1971)-'Signal Verification1'!AG1971)&lt;Constants!$B$15,ABS(MIN('Signal Verification1'!AG1771:AG1971)-'Signal Verification1'!AG1971)&lt;Constants!$B$15),2,IF(D1971&gt;0,1,0)),IF(D1971&gt;0,1,0))),IF(D1971&gt;0,1,0))</f>
        <v>0</v>
      </c>
      <c r="D1971">
        <f>IF(C1970=2,ROUND(5*1000/Constants!$B$11,0),IF(D1970&gt;0,D1970-1,0))</f>
        <v>0</v>
      </c>
      <c r="E1971">
        <f>IF(COUNTIF($D$3:D1971,2)&gt;(Constants!$B$16*(1000/150)),2,0)</f>
        <v>0</v>
      </c>
      <c r="F1971">
        <f t="shared" si="30"/>
        <v>0</v>
      </c>
      <c r="G1971">
        <f>IF(ABS('Signal Verification0'!AT1971-'Signal Verification1'!AT1971)&gt;Constants!$B$17,2,IF(H1971&gt;0,1,0))</f>
        <v>0</v>
      </c>
      <c r="H1971">
        <f>IF(G1970=2,ROUND(Constants!$B$18*(1000/150),0),IF(H1970&gt;0,H1970-1,0))</f>
        <v>0</v>
      </c>
    </row>
    <row r="1972" spans="1:8">
      <c r="A1972">
        <v>1969</v>
      </c>
      <c r="B1972">
        <f>IF(SIGN('Signal Verification0'!AQ1972)=SIGN('Signal Verification1'!AQ1972),IF(COUNTIF(B1965:B1971,2)&gt;0,1,0),2)</f>
        <v>0</v>
      </c>
      <c r="C1972">
        <f>IF(AND(ABS('Signal Verification0'!AG1972)&gt;0,ABS('Signal Verification1'!AG1972)&gt;0),IF('Signal Verification0'!AG1972&gt;'Signal Verification1'!AG1972,IF(ABS('Signal Verification0'!AG1971)-ABS('Signal Verification1'!AG1972)&gt;Constants!$B$14,IF(AND(ABS(MAX('Signal Verification0'!AG1772:AG1972)-'Signal Verification0'!AG1972)&lt;Constants!$B$15,ABS(MIN('Signal Verification0'!AG1772:AG1972)-'Signal Verification0'!AG1972)&lt;Constants!$B$15),2,IF(D1972&gt;0,1,0)),IF(D1972&gt;0,1,0)),IF(ABS('Signal Verification1'!AG1971)-ABS('Signal Verification0'!AG1972)&gt;Constants!$B$14,IF(AND(ABS(MAX('Signal Verification1'!AG1772:AG1972)-'Signal Verification1'!AG1972)&lt;Constants!$B$15,ABS(MIN('Signal Verification1'!AG1772:AG1972)-'Signal Verification1'!AG1972)&lt;Constants!$B$15),2,IF(D1972&gt;0,1,0)),IF(D1972&gt;0,1,0))),IF(D1972&gt;0,1,0))</f>
        <v>0</v>
      </c>
      <c r="D1972">
        <f>IF(C1971=2,ROUND(5*1000/Constants!$B$11,0),IF(D1971&gt;0,D1971-1,0))</f>
        <v>0</v>
      </c>
      <c r="E1972">
        <f>IF(COUNTIF($D$3:D1972,2)&gt;(Constants!$B$16*(1000/150)),2,0)</f>
        <v>0</v>
      </c>
      <c r="F1972">
        <f t="shared" si="30"/>
        <v>0</v>
      </c>
      <c r="G1972">
        <f>IF(ABS('Signal Verification0'!AT1972-'Signal Verification1'!AT1972)&gt;Constants!$B$17,2,IF(H1972&gt;0,1,0))</f>
        <v>0</v>
      </c>
      <c r="H1972">
        <f>IF(G1971=2,ROUND(Constants!$B$18*(1000/150),0),IF(H1971&gt;0,H1971-1,0))</f>
        <v>0</v>
      </c>
    </row>
    <row r="1973" spans="1:8">
      <c r="A1973">
        <v>1970</v>
      </c>
      <c r="B1973">
        <f>IF(SIGN('Signal Verification0'!AQ1973)=SIGN('Signal Verification1'!AQ1973),IF(COUNTIF(B1966:B1972,2)&gt;0,1,0),2)</f>
        <v>0</v>
      </c>
      <c r="C1973">
        <f>IF(AND(ABS('Signal Verification0'!AG1973)&gt;0,ABS('Signal Verification1'!AG1973)&gt;0),IF('Signal Verification0'!AG1973&gt;'Signal Verification1'!AG1973,IF(ABS('Signal Verification0'!AG1972)-ABS('Signal Verification1'!AG1973)&gt;Constants!$B$14,IF(AND(ABS(MAX('Signal Verification0'!AG1773:AG1973)-'Signal Verification0'!AG1973)&lt;Constants!$B$15,ABS(MIN('Signal Verification0'!AG1773:AG1973)-'Signal Verification0'!AG1973)&lt;Constants!$B$15),2,IF(D1973&gt;0,1,0)),IF(D1973&gt;0,1,0)),IF(ABS('Signal Verification1'!AG1972)-ABS('Signal Verification0'!AG1973)&gt;Constants!$B$14,IF(AND(ABS(MAX('Signal Verification1'!AG1773:AG1973)-'Signal Verification1'!AG1973)&lt;Constants!$B$15,ABS(MIN('Signal Verification1'!AG1773:AG1973)-'Signal Verification1'!AG1973)&lt;Constants!$B$15),2,IF(D1973&gt;0,1,0)),IF(D1973&gt;0,1,0))),IF(D1973&gt;0,1,0))</f>
        <v>0</v>
      </c>
      <c r="D1973">
        <f>IF(C1972=2,ROUND(5*1000/Constants!$B$11,0),IF(D1972&gt;0,D1972-1,0))</f>
        <v>0</v>
      </c>
      <c r="E1973">
        <f>IF(COUNTIF($D$3:D1973,2)&gt;(Constants!$B$16*(1000/150)),2,0)</f>
        <v>0</v>
      </c>
      <c r="F1973">
        <f t="shared" si="30"/>
        <v>0</v>
      </c>
      <c r="G1973">
        <f>IF(ABS('Signal Verification0'!AT1973-'Signal Verification1'!AT1973)&gt;Constants!$B$17,2,IF(H1973&gt;0,1,0))</f>
        <v>0</v>
      </c>
      <c r="H1973">
        <f>IF(G1972=2,ROUND(Constants!$B$18*(1000/150),0),IF(H1972&gt;0,H1972-1,0))</f>
        <v>0</v>
      </c>
    </row>
    <row r="1974" spans="1:8">
      <c r="A1974">
        <v>1971</v>
      </c>
      <c r="B1974">
        <f>IF(SIGN('Signal Verification0'!AQ1974)=SIGN('Signal Verification1'!AQ1974),IF(COUNTIF(B1967:B1973,2)&gt;0,1,0),2)</f>
        <v>0</v>
      </c>
      <c r="C1974">
        <f>IF(AND(ABS('Signal Verification0'!AG1974)&gt;0,ABS('Signal Verification1'!AG1974)&gt;0),IF('Signal Verification0'!AG1974&gt;'Signal Verification1'!AG1974,IF(ABS('Signal Verification0'!AG1973)-ABS('Signal Verification1'!AG1974)&gt;Constants!$B$14,IF(AND(ABS(MAX('Signal Verification0'!AG1774:AG1974)-'Signal Verification0'!AG1974)&lt;Constants!$B$15,ABS(MIN('Signal Verification0'!AG1774:AG1974)-'Signal Verification0'!AG1974)&lt;Constants!$B$15),2,IF(D1974&gt;0,1,0)),IF(D1974&gt;0,1,0)),IF(ABS('Signal Verification1'!AG1973)-ABS('Signal Verification0'!AG1974)&gt;Constants!$B$14,IF(AND(ABS(MAX('Signal Verification1'!AG1774:AG1974)-'Signal Verification1'!AG1974)&lt;Constants!$B$15,ABS(MIN('Signal Verification1'!AG1774:AG1974)-'Signal Verification1'!AG1974)&lt;Constants!$B$15),2,IF(D1974&gt;0,1,0)),IF(D1974&gt;0,1,0))),IF(D1974&gt;0,1,0))</f>
        <v>0</v>
      </c>
      <c r="D1974">
        <f>IF(C1973=2,ROUND(5*1000/Constants!$B$11,0),IF(D1973&gt;0,D1973-1,0))</f>
        <v>0</v>
      </c>
      <c r="E1974">
        <f>IF(COUNTIF($D$3:D1974,2)&gt;(Constants!$B$16*(1000/150)),2,0)</f>
        <v>0</v>
      </c>
      <c r="F1974">
        <f t="shared" si="30"/>
        <v>0</v>
      </c>
      <c r="G1974">
        <f>IF(ABS('Signal Verification0'!AT1974-'Signal Verification1'!AT1974)&gt;Constants!$B$17,2,IF(H1974&gt;0,1,0))</f>
        <v>0</v>
      </c>
      <c r="H1974">
        <f>IF(G1973=2,ROUND(Constants!$B$18*(1000/150),0),IF(H1973&gt;0,H1973-1,0))</f>
        <v>0</v>
      </c>
    </row>
    <row r="1975" spans="1:8">
      <c r="A1975">
        <v>1972</v>
      </c>
      <c r="B1975">
        <f>IF(SIGN('Signal Verification0'!AQ1975)=SIGN('Signal Verification1'!AQ1975),IF(COUNTIF(B1968:B1974,2)&gt;0,1,0),2)</f>
        <v>0</v>
      </c>
      <c r="C1975">
        <f>IF(AND(ABS('Signal Verification0'!AG1975)&gt;0,ABS('Signal Verification1'!AG1975)&gt;0),IF('Signal Verification0'!AG1975&gt;'Signal Verification1'!AG1975,IF(ABS('Signal Verification0'!AG1974)-ABS('Signal Verification1'!AG1975)&gt;Constants!$B$14,IF(AND(ABS(MAX('Signal Verification0'!AG1775:AG1975)-'Signal Verification0'!AG1975)&lt;Constants!$B$15,ABS(MIN('Signal Verification0'!AG1775:AG1975)-'Signal Verification0'!AG1975)&lt;Constants!$B$15),2,IF(D1975&gt;0,1,0)),IF(D1975&gt;0,1,0)),IF(ABS('Signal Verification1'!AG1974)-ABS('Signal Verification0'!AG1975)&gt;Constants!$B$14,IF(AND(ABS(MAX('Signal Verification1'!AG1775:AG1975)-'Signal Verification1'!AG1975)&lt;Constants!$B$15,ABS(MIN('Signal Verification1'!AG1775:AG1975)-'Signal Verification1'!AG1975)&lt;Constants!$B$15),2,IF(D1975&gt;0,1,0)),IF(D1975&gt;0,1,0))),IF(D1975&gt;0,1,0))</f>
        <v>0</v>
      </c>
      <c r="D1975">
        <f>IF(C1974=2,ROUND(5*1000/Constants!$B$11,0),IF(D1974&gt;0,D1974-1,0))</f>
        <v>0</v>
      </c>
      <c r="E1975">
        <f>IF(COUNTIF($D$3:D1975,2)&gt;(Constants!$B$16*(1000/150)),2,0)</f>
        <v>0</v>
      </c>
      <c r="F1975">
        <f t="shared" si="30"/>
        <v>0</v>
      </c>
      <c r="G1975">
        <f>IF(ABS('Signal Verification0'!AT1975-'Signal Verification1'!AT1975)&gt;Constants!$B$17,2,IF(H1975&gt;0,1,0))</f>
        <v>0</v>
      </c>
      <c r="H1975">
        <f>IF(G1974=2,ROUND(Constants!$B$18*(1000/150),0),IF(H1974&gt;0,H1974-1,0))</f>
        <v>0</v>
      </c>
    </row>
    <row r="1976" spans="1:8">
      <c r="A1976">
        <v>1973</v>
      </c>
      <c r="B1976">
        <f>IF(SIGN('Signal Verification0'!AQ1976)=SIGN('Signal Verification1'!AQ1976),IF(COUNTIF(B1969:B1975,2)&gt;0,1,0),2)</f>
        <v>0</v>
      </c>
      <c r="C1976">
        <f>IF(AND(ABS('Signal Verification0'!AG1976)&gt;0,ABS('Signal Verification1'!AG1976)&gt;0),IF('Signal Verification0'!AG1976&gt;'Signal Verification1'!AG1976,IF(ABS('Signal Verification0'!AG1975)-ABS('Signal Verification1'!AG1976)&gt;Constants!$B$14,IF(AND(ABS(MAX('Signal Verification0'!AG1776:AG1976)-'Signal Verification0'!AG1976)&lt;Constants!$B$15,ABS(MIN('Signal Verification0'!AG1776:AG1976)-'Signal Verification0'!AG1976)&lt;Constants!$B$15),2,IF(D1976&gt;0,1,0)),IF(D1976&gt;0,1,0)),IF(ABS('Signal Verification1'!AG1975)-ABS('Signal Verification0'!AG1976)&gt;Constants!$B$14,IF(AND(ABS(MAX('Signal Verification1'!AG1776:AG1976)-'Signal Verification1'!AG1976)&lt;Constants!$B$15,ABS(MIN('Signal Verification1'!AG1776:AG1976)-'Signal Verification1'!AG1976)&lt;Constants!$B$15),2,IF(D1976&gt;0,1,0)),IF(D1976&gt;0,1,0))),IF(D1976&gt;0,1,0))</f>
        <v>0</v>
      </c>
      <c r="D1976">
        <f>IF(C1975=2,ROUND(5*1000/Constants!$B$11,0),IF(D1975&gt;0,D1975-1,0))</f>
        <v>0</v>
      </c>
      <c r="E1976">
        <f>IF(COUNTIF($D$3:D1976,2)&gt;(Constants!$B$16*(1000/150)),2,0)</f>
        <v>0</v>
      </c>
      <c r="F1976">
        <f t="shared" si="30"/>
        <v>0</v>
      </c>
      <c r="G1976">
        <f>IF(ABS('Signal Verification0'!AT1976-'Signal Verification1'!AT1976)&gt;Constants!$B$17,2,IF(H1976&gt;0,1,0))</f>
        <v>0</v>
      </c>
      <c r="H1976">
        <f>IF(G1975=2,ROUND(Constants!$B$18*(1000/150),0),IF(H1975&gt;0,H1975-1,0))</f>
        <v>0</v>
      </c>
    </row>
    <row r="1977" spans="1:8">
      <c r="A1977">
        <v>1974</v>
      </c>
      <c r="B1977">
        <f>IF(SIGN('Signal Verification0'!AQ1977)=SIGN('Signal Verification1'!AQ1977),IF(COUNTIF(B1970:B1976,2)&gt;0,1,0),2)</f>
        <v>0</v>
      </c>
      <c r="C1977">
        <f>IF(AND(ABS('Signal Verification0'!AG1977)&gt;0,ABS('Signal Verification1'!AG1977)&gt;0),IF('Signal Verification0'!AG1977&gt;'Signal Verification1'!AG1977,IF(ABS('Signal Verification0'!AG1976)-ABS('Signal Verification1'!AG1977)&gt;Constants!$B$14,IF(AND(ABS(MAX('Signal Verification0'!AG1777:AG1977)-'Signal Verification0'!AG1977)&lt;Constants!$B$15,ABS(MIN('Signal Verification0'!AG1777:AG1977)-'Signal Verification0'!AG1977)&lt;Constants!$B$15),2,IF(D1977&gt;0,1,0)),IF(D1977&gt;0,1,0)),IF(ABS('Signal Verification1'!AG1976)-ABS('Signal Verification0'!AG1977)&gt;Constants!$B$14,IF(AND(ABS(MAX('Signal Verification1'!AG1777:AG1977)-'Signal Verification1'!AG1977)&lt;Constants!$B$15,ABS(MIN('Signal Verification1'!AG1777:AG1977)-'Signal Verification1'!AG1977)&lt;Constants!$B$15),2,IF(D1977&gt;0,1,0)),IF(D1977&gt;0,1,0))),IF(D1977&gt;0,1,0))</f>
        <v>0</v>
      </c>
      <c r="D1977">
        <f>IF(C1976=2,ROUND(5*1000/Constants!$B$11,0),IF(D1976&gt;0,D1976-1,0))</f>
        <v>0</v>
      </c>
      <c r="E1977">
        <f>IF(COUNTIF($D$3:D1977,2)&gt;(Constants!$B$16*(1000/150)),2,0)</f>
        <v>0</v>
      </c>
      <c r="F1977">
        <f t="shared" si="30"/>
        <v>0</v>
      </c>
      <c r="G1977">
        <f>IF(ABS('Signal Verification0'!AT1977-'Signal Verification1'!AT1977)&gt;Constants!$B$17,2,IF(H1977&gt;0,1,0))</f>
        <v>0</v>
      </c>
      <c r="H1977">
        <f>IF(G1976=2,ROUND(Constants!$B$18*(1000/150),0),IF(H1976&gt;0,H1976-1,0))</f>
        <v>0</v>
      </c>
    </row>
    <row r="1978" spans="1:8">
      <c r="A1978">
        <v>1975</v>
      </c>
      <c r="B1978">
        <f>IF(SIGN('Signal Verification0'!AQ1978)=SIGN('Signal Verification1'!AQ1978),IF(COUNTIF(B1971:B1977,2)&gt;0,1,0),2)</f>
        <v>0</v>
      </c>
      <c r="C1978">
        <f>IF(AND(ABS('Signal Verification0'!AG1978)&gt;0,ABS('Signal Verification1'!AG1978)&gt;0),IF('Signal Verification0'!AG1978&gt;'Signal Verification1'!AG1978,IF(ABS('Signal Verification0'!AG1977)-ABS('Signal Verification1'!AG1978)&gt;Constants!$B$14,IF(AND(ABS(MAX('Signal Verification0'!AG1778:AG1978)-'Signal Verification0'!AG1978)&lt;Constants!$B$15,ABS(MIN('Signal Verification0'!AG1778:AG1978)-'Signal Verification0'!AG1978)&lt;Constants!$B$15),2,IF(D1978&gt;0,1,0)),IF(D1978&gt;0,1,0)),IF(ABS('Signal Verification1'!AG1977)-ABS('Signal Verification0'!AG1978)&gt;Constants!$B$14,IF(AND(ABS(MAX('Signal Verification1'!AG1778:AG1978)-'Signal Verification1'!AG1978)&lt;Constants!$B$15,ABS(MIN('Signal Verification1'!AG1778:AG1978)-'Signal Verification1'!AG1978)&lt;Constants!$B$15),2,IF(D1978&gt;0,1,0)),IF(D1978&gt;0,1,0))),IF(D1978&gt;0,1,0))</f>
        <v>0</v>
      </c>
      <c r="D1978">
        <f>IF(C1977=2,ROUND(5*1000/Constants!$B$11,0),IF(D1977&gt;0,D1977-1,0))</f>
        <v>0</v>
      </c>
      <c r="E1978">
        <f>IF(COUNTIF($D$3:D1978,2)&gt;(Constants!$B$16*(1000/150)),2,0)</f>
        <v>0</v>
      </c>
      <c r="F1978">
        <f t="shared" si="30"/>
        <v>0</v>
      </c>
      <c r="G1978">
        <f>IF(ABS('Signal Verification0'!AT1978-'Signal Verification1'!AT1978)&gt;Constants!$B$17,2,IF(H1978&gt;0,1,0))</f>
        <v>0</v>
      </c>
      <c r="H1978">
        <f>IF(G1977=2,ROUND(Constants!$B$18*(1000/150),0),IF(H1977&gt;0,H1977-1,0))</f>
        <v>0</v>
      </c>
    </row>
    <row r="1979" spans="1:8">
      <c r="A1979">
        <v>1976</v>
      </c>
      <c r="B1979">
        <f>IF(SIGN('Signal Verification0'!AQ1979)=SIGN('Signal Verification1'!AQ1979),IF(COUNTIF(B1972:B1978,2)&gt;0,1,0),2)</f>
        <v>0</v>
      </c>
      <c r="C1979">
        <f>IF(AND(ABS('Signal Verification0'!AG1979)&gt;0,ABS('Signal Verification1'!AG1979)&gt;0),IF('Signal Verification0'!AG1979&gt;'Signal Verification1'!AG1979,IF(ABS('Signal Verification0'!AG1978)-ABS('Signal Verification1'!AG1979)&gt;Constants!$B$14,IF(AND(ABS(MAX('Signal Verification0'!AG1779:AG1979)-'Signal Verification0'!AG1979)&lt;Constants!$B$15,ABS(MIN('Signal Verification0'!AG1779:AG1979)-'Signal Verification0'!AG1979)&lt;Constants!$B$15),2,IF(D1979&gt;0,1,0)),IF(D1979&gt;0,1,0)),IF(ABS('Signal Verification1'!AG1978)-ABS('Signal Verification0'!AG1979)&gt;Constants!$B$14,IF(AND(ABS(MAX('Signal Verification1'!AG1779:AG1979)-'Signal Verification1'!AG1979)&lt;Constants!$B$15,ABS(MIN('Signal Verification1'!AG1779:AG1979)-'Signal Verification1'!AG1979)&lt;Constants!$B$15),2,IF(D1979&gt;0,1,0)),IF(D1979&gt;0,1,0))),IF(D1979&gt;0,1,0))</f>
        <v>0</v>
      </c>
      <c r="D1979">
        <f>IF(C1978=2,ROUND(5*1000/Constants!$B$11,0),IF(D1978&gt;0,D1978-1,0))</f>
        <v>0</v>
      </c>
      <c r="E1979">
        <f>IF(COUNTIF($D$3:D1979,2)&gt;(Constants!$B$16*(1000/150)),2,0)</f>
        <v>0</v>
      </c>
      <c r="F1979">
        <f t="shared" si="30"/>
        <v>0</v>
      </c>
      <c r="G1979">
        <f>IF(ABS('Signal Verification0'!AT1979-'Signal Verification1'!AT1979)&gt;Constants!$B$17,2,IF(H1979&gt;0,1,0))</f>
        <v>0</v>
      </c>
      <c r="H1979">
        <f>IF(G1978=2,ROUND(Constants!$B$18*(1000/150),0),IF(H1978&gt;0,H1978-1,0))</f>
        <v>0</v>
      </c>
    </row>
    <row r="1980" spans="1:8">
      <c r="A1980">
        <v>1977</v>
      </c>
      <c r="B1980">
        <f>IF(SIGN('Signal Verification0'!AQ1980)=SIGN('Signal Verification1'!AQ1980),IF(COUNTIF(B1973:B1979,2)&gt;0,1,0),2)</f>
        <v>0</v>
      </c>
      <c r="C1980">
        <f>IF(AND(ABS('Signal Verification0'!AG1980)&gt;0,ABS('Signal Verification1'!AG1980)&gt;0),IF('Signal Verification0'!AG1980&gt;'Signal Verification1'!AG1980,IF(ABS('Signal Verification0'!AG1979)-ABS('Signal Verification1'!AG1980)&gt;Constants!$B$14,IF(AND(ABS(MAX('Signal Verification0'!AG1780:AG1980)-'Signal Verification0'!AG1980)&lt;Constants!$B$15,ABS(MIN('Signal Verification0'!AG1780:AG1980)-'Signal Verification0'!AG1980)&lt;Constants!$B$15),2,IF(D1980&gt;0,1,0)),IF(D1980&gt;0,1,0)),IF(ABS('Signal Verification1'!AG1979)-ABS('Signal Verification0'!AG1980)&gt;Constants!$B$14,IF(AND(ABS(MAX('Signal Verification1'!AG1780:AG1980)-'Signal Verification1'!AG1980)&lt;Constants!$B$15,ABS(MIN('Signal Verification1'!AG1780:AG1980)-'Signal Verification1'!AG1980)&lt;Constants!$B$15),2,IF(D1980&gt;0,1,0)),IF(D1980&gt;0,1,0))),IF(D1980&gt;0,1,0))</f>
        <v>0</v>
      </c>
      <c r="D1980">
        <f>IF(C1979=2,ROUND(5*1000/Constants!$B$11,0),IF(D1979&gt;0,D1979-1,0))</f>
        <v>0</v>
      </c>
      <c r="E1980">
        <f>IF(COUNTIF($D$3:D1980,2)&gt;(Constants!$B$16*(1000/150)),2,0)</f>
        <v>0</v>
      </c>
      <c r="F1980">
        <f t="shared" si="30"/>
        <v>0</v>
      </c>
      <c r="G1980">
        <f>IF(ABS('Signal Verification0'!AT1980-'Signal Verification1'!AT1980)&gt;Constants!$B$17,2,IF(H1980&gt;0,1,0))</f>
        <v>0</v>
      </c>
      <c r="H1980">
        <f>IF(G1979=2,ROUND(Constants!$B$18*(1000/150),0),IF(H1979&gt;0,H1979-1,0))</f>
        <v>0</v>
      </c>
    </row>
    <row r="1981" spans="1:8">
      <c r="A1981">
        <v>1978</v>
      </c>
      <c r="B1981">
        <f>IF(SIGN('Signal Verification0'!AQ1981)=SIGN('Signal Verification1'!AQ1981),IF(COUNTIF(B1974:B1980,2)&gt;0,1,0),2)</f>
        <v>0</v>
      </c>
      <c r="C1981">
        <f>IF(AND(ABS('Signal Verification0'!AG1981)&gt;0,ABS('Signal Verification1'!AG1981)&gt;0),IF('Signal Verification0'!AG1981&gt;'Signal Verification1'!AG1981,IF(ABS('Signal Verification0'!AG1980)-ABS('Signal Verification1'!AG1981)&gt;Constants!$B$14,IF(AND(ABS(MAX('Signal Verification0'!AG1781:AG1981)-'Signal Verification0'!AG1981)&lt;Constants!$B$15,ABS(MIN('Signal Verification0'!AG1781:AG1981)-'Signal Verification0'!AG1981)&lt;Constants!$B$15),2,IF(D1981&gt;0,1,0)),IF(D1981&gt;0,1,0)),IF(ABS('Signal Verification1'!AG1980)-ABS('Signal Verification0'!AG1981)&gt;Constants!$B$14,IF(AND(ABS(MAX('Signal Verification1'!AG1781:AG1981)-'Signal Verification1'!AG1981)&lt;Constants!$B$15,ABS(MIN('Signal Verification1'!AG1781:AG1981)-'Signal Verification1'!AG1981)&lt;Constants!$B$15),2,IF(D1981&gt;0,1,0)),IF(D1981&gt;0,1,0))),IF(D1981&gt;0,1,0))</f>
        <v>0</v>
      </c>
      <c r="D1981">
        <f>IF(C1980=2,ROUND(5*1000/Constants!$B$11,0),IF(D1980&gt;0,D1980-1,0))</f>
        <v>0</v>
      </c>
      <c r="E1981">
        <f>IF(COUNTIF($D$3:D1981,2)&gt;(Constants!$B$16*(1000/150)),2,0)</f>
        <v>0</v>
      </c>
      <c r="F1981">
        <f t="shared" si="30"/>
        <v>0</v>
      </c>
      <c r="G1981">
        <f>IF(ABS('Signal Verification0'!AT1981-'Signal Verification1'!AT1981)&gt;Constants!$B$17,2,IF(H1981&gt;0,1,0))</f>
        <v>0</v>
      </c>
      <c r="H1981">
        <f>IF(G1980=2,ROUND(Constants!$B$18*(1000/150),0),IF(H1980&gt;0,H1980-1,0))</f>
        <v>0</v>
      </c>
    </row>
    <row r="1982" spans="1:8">
      <c r="A1982">
        <v>1979</v>
      </c>
      <c r="B1982">
        <f>IF(SIGN('Signal Verification0'!AQ1982)=SIGN('Signal Verification1'!AQ1982),IF(COUNTIF(B1975:B1981,2)&gt;0,1,0),2)</f>
        <v>0</v>
      </c>
      <c r="C1982">
        <f>IF(AND(ABS('Signal Verification0'!AG1982)&gt;0,ABS('Signal Verification1'!AG1982)&gt;0),IF('Signal Verification0'!AG1982&gt;'Signal Verification1'!AG1982,IF(ABS('Signal Verification0'!AG1981)-ABS('Signal Verification1'!AG1982)&gt;Constants!$B$14,IF(AND(ABS(MAX('Signal Verification0'!AG1782:AG1982)-'Signal Verification0'!AG1982)&lt;Constants!$B$15,ABS(MIN('Signal Verification0'!AG1782:AG1982)-'Signal Verification0'!AG1982)&lt;Constants!$B$15),2,IF(D1982&gt;0,1,0)),IF(D1982&gt;0,1,0)),IF(ABS('Signal Verification1'!AG1981)-ABS('Signal Verification0'!AG1982)&gt;Constants!$B$14,IF(AND(ABS(MAX('Signal Verification1'!AG1782:AG1982)-'Signal Verification1'!AG1982)&lt;Constants!$B$15,ABS(MIN('Signal Verification1'!AG1782:AG1982)-'Signal Verification1'!AG1982)&lt;Constants!$B$15),2,IF(D1982&gt;0,1,0)),IF(D1982&gt;0,1,0))),IF(D1982&gt;0,1,0))</f>
        <v>0</v>
      </c>
      <c r="D1982">
        <f>IF(C1981=2,ROUND(5*1000/Constants!$B$11,0),IF(D1981&gt;0,D1981-1,0))</f>
        <v>0</v>
      </c>
      <c r="E1982">
        <f>IF(COUNTIF($D$3:D1982,2)&gt;(Constants!$B$16*(1000/150)),2,0)</f>
        <v>0</v>
      </c>
      <c r="F1982">
        <f t="shared" si="30"/>
        <v>0</v>
      </c>
      <c r="G1982">
        <f>IF(ABS('Signal Verification0'!AT1982-'Signal Verification1'!AT1982)&gt;Constants!$B$17,2,IF(H1982&gt;0,1,0))</f>
        <v>0</v>
      </c>
      <c r="H1982">
        <f>IF(G1981=2,ROUND(Constants!$B$18*(1000/150),0),IF(H1981&gt;0,H1981-1,0))</f>
        <v>0</v>
      </c>
    </row>
    <row r="1983" spans="1:8">
      <c r="A1983">
        <v>1980</v>
      </c>
      <c r="B1983">
        <f>IF(SIGN('Signal Verification0'!AQ1983)=SIGN('Signal Verification1'!AQ1983),IF(COUNTIF(B1976:B1982,2)&gt;0,1,0),2)</f>
        <v>0</v>
      </c>
      <c r="C1983">
        <f>IF(AND(ABS('Signal Verification0'!AG1983)&gt;0,ABS('Signal Verification1'!AG1983)&gt;0),IF('Signal Verification0'!AG1983&gt;'Signal Verification1'!AG1983,IF(ABS('Signal Verification0'!AG1982)-ABS('Signal Verification1'!AG1983)&gt;Constants!$B$14,IF(AND(ABS(MAX('Signal Verification0'!AG1783:AG1983)-'Signal Verification0'!AG1983)&lt;Constants!$B$15,ABS(MIN('Signal Verification0'!AG1783:AG1983)-'Signal Verification0'!AG1983)&lt;Constants!$B$15),2,IF(D1983&gt;0,1,0)),IF(D1983&gt;0,1,0)),IF(ABS('Signal Verification1'!AG1982)-ABS('Signal Verification0'!AG1983)&gt;Constants!$B$14,IF(AND(ABS(MAX('Signal Verification1'!AG1783:AG1983)-'Signal Verification1'!AG1983)&lt;Constants!$B$15,ABS(MIN('Signal Verification1'!AG1783:AG1983)-'Signal Verification1'!AG1983)&lt;Constants!$B$15),2,IF(D1983&gt;0,1,0)),IF(D1983&gt;0,1,0))),IF(D1983&gt;0,1,0))</f>
        <v>0</v>
      </c>
      <c r="D1983">
        <f>IF(C1982=2,ROUND(5*1000/Constants!$B$11,0),IF(D1982&gt;0,D1982-1,0))</f>
        <v>0</v>
      </c>
      <c r="E1983">
        <f>IF(COUNTIF($D$3:D1983,2)&gt;(Constants!$B$16*(1000/150)),2,0)</f>
        <v>0</v>
      </c>
      <c r="F1983">
        <f t="shared" si="30"/>
        <v>0</v>
      </c>
      <c r="G1983">
        <f>IF(ABS('Signal Verification0'!AT1983-'Signal Verification1'!AT1983)&gt;Constants!$B$17,2,IF(H1983&gt;0,1,0))</f>
        <v>0</v>
      </c>
      <c r="H1983">
        <f>IF(G1982=2,ROUND(Constants!$B$18*(1000/150),0),IF(H1982&gt;0,H1982-1,0))</f>
        <v>0</v>
      </c>
    </row>
    <row r="1984" spans="1:8">
      <c r="A1984">
        <v>1981</v>
      </c>
      <c r="B1984">
        <f>IF(SIGN('Signal Verification0'!AQ1984)=SIGN('Signal Verification1'!AQ1984),IF(COUNTIF(B1977:B1983,2)&gt;0,1,0),2)</f>
        <v>0</v>
      </c>
      <c r="C1984">
        <f>IF(AND(ABS('Signal Verification0'!AG1984)&gt;0,ABS('Signal Verification1'!AG1984)&gt;0),IF('Signal Verification0'!AG1984&gt;'Signal Verification1'!AG1984,IF(ABS('Signal Verification0'!AG1983)-ABS('Signal Verification1'!AG1984)&gt;Constants!$B$14,IF(AND(ABS(MAX('Signal Verification0'!AG1784:AG1984)-'Signal Verification0'!AG1984)&lt;Constants!$B$15,ABS(MIN('Signal Verification0'!AG1784:AG1984)-'Signal Verification0'!AG1984)&lt;Constants!$B$15),2,IF(D1984&gt;0,1,0)),IF(D1984&gt;0,1,0)),IF(ABS('Signal Verification1'!AG1983)-ABS('Signal Verification0'!AG1984)&gt;Constants!$B$14,IF(AND(ABS(MAX('Signal Verification1'!AG1784:AG1984)-'Signal Verification1'!AG1984)&lt;Constants!$B$15,ABS(MIN('Signal Verification1'!AG1784:AG1984)-'Signal Verification1'!AG1984)&lt;Constants!$B$15),2,IF(D1984&gt;0,1,0)),IF(D1984&gt;0,1,0))),IF(D1984&gt;0,1,0))</f>
        <v>0</v>
      </c>
      <c r="D1984">
        <f>IF(C1983=2,ROUND(5*1000/Constants!$B$11,0),IF(D1983&gt;0,D1983-1,0))</f>
        <v>0</v>
      </c>
      <c r="E1984">
        <f>IF(COUNTIF($D$3:D1984,2)&gt;(Constants!$B$16*(1000/150)),2,0)</f>
        <v>0</v>
      </c>
      <c r="F1984">
        <f t="shared" si="30"/>
        <v>0</v>
      </c>
      <c r="G1984">
        <f>IF(ABS('Signal Verification0'!AT1984-'Signal Verification1'!AT1984)&gt;Constants!$B$17,2,IF(H1984&gt;0,1,0))</f>
        <v>0</v>
      </c>
      <c r="H1984">
        <f>IF(G1983=2,ROUND(Constants!$B$18*(1000/150),0),IF(H1983&gt;0,H1983-1,0))</f>
        <v>0</v>
      </c>
    </row>
    <row r="1985" spans="1:8">
      <c r="A1985">
        <v>1982</v>
      </c>
      <c r="B1985">
        <f>IF(SIGN('Signal Verification0'!AQ1985)=SIGN('Signal Verification1'!AQ1985),IF(COUNTIF(B1978:B1984,2)&gt;0,1,0),2)</f>
        <v>0</v>
      </c>
      <c r="C1985">
        <f>IF(AND(ABS('Signal Verification0'!AG1985)&gt;0,ABS('Signal Verification1'!AG1985)&gt;0),IF('Signal Verification0'!AG1985&gt;'Signal Verification1'!AG1985,IF(ABS('Signal Verification0'!AG1984)-ABS('Signal Verification1'!AG1985)&gt;Constants!$B$14,IF(AND(ABS(MAX('Signal Verification0'!AG1785:AG1985)-'Signal Verification0'!AG1985)&lt;Constants!$B$15,ABS(MIN('Signal Verification0'!AG1785:AG1985)-'Signal Verification0'!AG1985)&lt;Constants!$B$15),2,IF(D1985&gt;0,1,0)),IF(D1985&gt;0,1,0)),IF(ABS('Signal Verification1'!AG1984)-ABS('Signal Verification0'!AG1985)&gt;Constants!$B$14,IF(AND(ABS(MAX('Signal Verification1'!AG1785:AG1985)-'Signal Verification1'!AG1985)&lt;Constants!$B$15,ABS(MIN('Signal Verification1'!AG1785:AG1985)-'Signal Verification1'!AG1985)&lt;Constants!$B$15),2,IF(D1985&gt;0,1,0)),IF(D1985&gt;0,1,0))),IF(D1985&gt;0,1,0))</f>
        <v>0</v>
      </c>
      <c r="D1985">
        <f>IF(C1984=2,ROUND(5*1000/Constants!$B$11,0),IF(D1984&gt;0,D1984-1,0))</f>
        <v>0</v>
      </c>
      <c r="E1985">
        <f>IF(COUNTIF($D$3:D1985,2)&gt;(Constants!$B$16*(1000/150)),2,0)</f>
        <v>0</v>
      </c>
      <c r="F1985">
        <f t="shared" si="30"/>
        <v>0</v>
      </c>
      <c r="G1985">
        <f>IF(ABS('Signal Verification0'!AT1985-'Signal Verification1'!AT1985)&gt;Constants!$B$17,2,IF(H1985&gt;0,1,0))</f>
        <v>0</v>
      </c>
      <c r="H1985">
        <f>IF(G1984=2,ROUND(Constants!$B$18*(1000/150),0),IF(H1984&gt;0,H1984-1,0))</f>
        <v>0</v>
      </c>
    </row>
    <row r="1986" spans="1:8">
      <c r="A1986">
        <v>1983</v>
      </c>
      <c r="B1986">
        <f>IF(SIGN('Signal Verification0'!AQ1986)=SIGN('Signal Verification1'!AQ1986),IF(COUNTIF(B1979:B1985,2)&gt;0,1,0),2)</f>
        <v>0</v>
      </c>
      <c r="C1986">
        <f>IF(AND(ABS('Signal Verification0'!AG1986)&gt;0,ABS('Signal Verification1'!AG1986)&gt;0),IF('Signal Verification0'!AG1986&gt;'Signal Verification1'!AG1986,IF(ABS('Signal Verification0'!AG1985)-ABS('Signal Verification1'!AG1986)&gt;Constants!$B$14,IF(AND(ABS(MAX('Signal Verification0'!AG1786:AG1986)-'Signal Verification0'!AG1986)&lt;Constants!$B$15,ABS(MIN('Signal Verification0'!AG1786:AG1986)-'Signal Verification0'!AG1986)&lt;Constants!$B$15),2,IF(D1986&gt;0,1,0)),IF(D1986&gt;0,1,0)),IF(ABS('Signal Verification1'!AG1985)-ABS('Signal Verification0'!AG1986)&gt;Constants!$B$14,IF(AND(ABS(MAX('Signal Verification1'!AG1786:AG1986)-'Signal Verification1'!AG1986)&lt;Constants!$B$15,ABS(MIN('Signal Verification1'!AG1786:AG1986)-'Signal Verification1'!AG1986)&lt;Constants!$B$15),2,IF(D1986&gt;0,1,0)),IF(D1986&gt;0,1,0))),IF(D1986&gt;0,1,0))</f>
        <v>0</v>
      </c>
      <c r="D1986">
        <f>IF(C1985=2,ROUND(5*1000/Constants!$B$11,0),IF(D1985&gt;0,D1985-1,0))</f>
        <v>0</v>
      </c>
      <c r="E1986">
        <f>IF(COUNTIF($D$3:D1986,2)&gt;(Constants!$B$16*(1000/150)),2,0)</f>
        <v>0</v>
      </c>
      <c r="F1986">
        <f t="shared" si="30"/>
        <v>0</v>
      </c>
      <c r="G1986">
        <f>IF(ABS('Signal Verification0'!AT1986-'Signal Verification1'!AT1986)&gt;Constants!$B$17,2,IF(H1986&gt;0,1,0))</f>
        <v>0</v>
      </c>
      <c r="H1986">
        <f>IF(G1985=2,ROUND(Constants!$B$18*(1000/150),0),IF(H1985&gt;0,H1985-1,0))</f>
        <v>0</v>
      </c>
    </row>
    <row r="1987" spans="1:8">
      <c r="A1987">
        <v>1984</v>
      </c>
      <c r="B1987">
        <f>IF(SIGN('Signal Verification0'!AQ1987)=SIGN('Signal Verification1'!AQ1987),IF(COUNTIF(B1980:B1986,2)&gt;0,1,0),2)</f>
        <v>0</v>
      </c>
      <c r="C1987">
        <f>IF(AND(ABS('Signal Verification0'!AG1987)&gt;0,ABS('Signal Verification1'!AG1987)&gt;0),IF('Signal Verification0'!AG1987&gt;'Signal Verification1'!AG1987,IF(ABS('Signal Verification0'!AG1986)-ABS('Signal Verification1'!AG1987)&gt;Constants!$B$14,IF(AND(ABS(MAX('Signal Verification0'!AG1787:AG1987)-'Signal Verification0'!AG1987)&lt;Constants!$B$15,ABS(MIN('Signal Verification0'!AG1787:AG1987)-'Signal Verification0'!AG1987)&lt;Constants!$B$15),2,IF(D1987&gt;0,1,0)),IF(D1987&gt;0,1,0)),IF(ABS('Signal Verification1'!AG1986)-ABS('Signal Verification0'!AG1987)&gt;Constants!$B$14,IF(AND(ABS(MAX('Signal Verification1'!AG1787:AG1987)-'Signal Verification1'!AG1987)&lt;Constants!$B$15,ABS(MIN('Signal Verification1'!AG1787:AG1987)-'Signal Verification1'!AG1987)&lt;Constants!$B$15),2,IF(D1987&gt;0,1,0)),IF(D1987&gt;0,1,0))),IF(D1987&gt;0,1,0))</f>
        <v>0</v>
      </c>
      <c r="D1987">
        <f>IF(C1986=2,ROUND(5*1000/Constants!$B$11,0),IF(D1986&gt;0,D1986-1,0))</f>
        <v>0</v>
      </c>
      <c r="E1987">
        <f>IF(COUNTIF($D$3:D1987,2)&gt;(Constants!$B$16*(1000/150)),2,0)</f>
        <v>0</v>
      </c>
      <c r="F1987">
        <f t="shared" si="30"/>
        <v>0</v>
      </c>
      <c r="G1987">
        <f>IF(ABS('Signal Verification0'!AT1987-'Signal Verification1'!AT1987)&gt;Constants!$B$17,2,IF(H1987&gt;0,1,0))</f>
        <v>0</v>
      </c>
      <c r="H1987">
        <f>IF(G1986=2,ROUND(Constants!$B$18*(1000/150),0),IF(H1986&gt;0,H1986-1,0))</f>
        <v>0</v>
      </c>
    </row>
    <row r="1988" spans="1:8">
      <c r="A1988">
        <v>1985</v>
      </c>
      <c r="B1988">
        <f>IF(SIGN('Signal Verification0'!AQ1988)=SIGN('Signal Verification1'!AQ1988),IF(COUNTIF(B1981:B1987,2)&gt;0,1,0),2)</f>
        <v>0</v>
      </c>
      <c r="C1988">
        <f>IF(AND(ABS('Signal Verification0'!AG1988)&gt;0,ABS('Signal Verification1'!AG1988)&gt;0),IF('Signal Verification0'!AG1988&gt;'Signal Verification1'!AG1988,IF(ABS('Signal Verification0'!AG1987)-ABS('Signal Verification1'!AG1988)&gt;Constants!$B$14,IF(AND(ABS(MAX('Signal Verification0'!AG1788:AG1988)-'Signal Verification0'!AG1988)&lt;Constants!$B$15,ABS(MIN('Signal Verification0'!AG1788:AG1988)-'Signal Verification0'!AG1988)&lt;Constants!$B$15),2,IF(D1988&gt;0,1,0)),IF(D1988&gt;0,1,0)),IF(ABS('Signal Verification1'!AG1987)-ABS('Signal Verification0'!AG1988)&gt;Constants!$B$14,IF(AND(ABS(MAX('Signal Verification1'!AG1788:AG1988)-'Signal Verification1'!AG1988)&lt;Constants!$B$15,ABS(MIN('Signal Verification1'!AG1788:AG1988)-'Signal Verification1'!AG1988)&lt;Constants!$B$15),2,IF(D1988&gt;0,1,0)),IF(D1988&gt;0,1,0))),IF(D1988&gt;0,1,0))</f>
        <v>0</v>
      </c>
      <c r="D1988">
        <f>IF(C1987=2,ROUND(5*1000/Constants!$B$11,0),IF(D1987&gt;0,D1987-1,0))</f>
        <v>0</v>
      </c>
      <c r="E1988">
        <f>IF(COUNTIF($D$3:D1988,2)&gt;(Constants!$B$16*(1000/150)),2,0)</f>
        <v>0</v>
      </c>
      <c r="F1988">
        <f t="shared" si="30"/>
        <v>0</v>
      </c>
      <c r="G1988">
        <f>IF(ABS('Signal Verification0'!AT1988-'Signal Verification1'!AT1988)&gt;Constants!$B$17,2,IF(H1988&gt;0,1,0))</f>
        <v>0</v>
      </c>
      <c r="H1988">
        <f>IF(G1987=2,ROUND(Constants!$B$18*(1000/150),0),IF(H1987&gt;0,H1987-1,0))</f>
        <v>0</v>
      </c>
    </row>
    <row r="1989" spans="1:8">
      <c r="A1989">
        <v>1986</v>
      </c>
      <c r="B1989">
        <f>IF(SIGN('Signal Verification0'!AQ1989)=SIGN('Signal Verification1'!AQ1989),IF(COUNTIF(B1982:B1988,2)&gt;0,1,0),2)</f>
        <v>0</v>
      </c>
      <c r="C1989">
        <f>IF(AND(ABS('Signal Verification0'!AG1989)&gt;0,ABS('Signal Verification1'!AG1989)&gt;0),IF('Signal Verification0'!AG1989&gt;'Signal Verification1'!AG1989,IF(ABS('Signal Verification0'!AG1988)-ABS('Signal Verification1'!AG1989)&gt;Constants!$B$14,IF(AND(ABS(MAX('Signal Verification0'!AG1789:AG1989)-'Signal Verification0'!AG1989)&lt;Constants!$B$15,ABS(MIN('Signal Verification0'!AG1789:AG1989)-'Signal Verification0'!AG1989)&lt;Constants!$B$15),2,IF(D1989&gt;0,1,0)),IF(D1989&gt;0,1,0)),IF(ABS('Signal Verification1'!AG1988)-ABS('Signal Verification0'!AG1989)&gt;Constants!$B$14,IF(AND(ABS(MAX('Signal Verification1'!AG1789:AG1989)-'Signal Verification1'!AG1989)&lt;Constants!$B$15,ABS(MIN('Signal Verification1'!AG1789:AG1989)-'Signal Verification1'!AG1989)&lt;Constants!$B$15),2,IF(D1989&gt;0,1,0)),IF(D1989&gt;0,1,0))),IF(D1989&gt;0,1,0))</f>
        <v>0</v>
      </c>
      <c r="D1989">
        <f>IF(C1988=2,ROUND(5*1000/Constants!$B$11,0),IF(D1988&gt;0,D1988-1,0))</f>
        <v>0</v>
      </c>
      <c r="E1989">
        <f>IF(COUNTIF($D$3:D1989,2)&gt;(Constants!$B$16*(1000/150)),2,0)</f>
        <v>0</v>
      </c>
      <c r="F1989">
        <f t="shared" ref="F1989:F2003" si="31">IF(OR(F1988=2,E1989=2),2,0)</f>
        <v>0</v>
      </c>
      <c r="G1989">
        <f>IF(ABS('Signal Verification0'!AT1989-'Signal Verification1'!AT1989)&gt;Constants!$B$17,2,IF(H1989&gt;0,1,0))</f>
        <v>0</v>
      </c>
      <c r="H1989">
        <f>IF(G1988=2,ROUND(Constants!$B$18*(1000/150),0),IF(H1988&gt;0,H1988-1,0))</f>
        <v>0</v>
      </c>
    </row>
    <row r="1990" spans="1:8">
      <c r="A1990">
        <v>1987</v>
      </c>
      <c r="B1990">
        <f>IF(SIGN('Signal Verification0'!AQ1990)=SIGN('Signal Verification1'!AQ1990),IF(COUNTIF(B1983:B1989,2)&gt;0,1,0),2)</f>
        <v>0</v>
      </c>
      <c r="C1990">
        <f>IF(AND(ABS('Signal Verification0'!AG1990)&gt;0,ABS('Signal Verification1'!AG1990)&gt;0),IF('Signal Verification0'!AG1990&gt;'Signal Verification1'!AG1990,IF(ABS('Signal Verification0'!AG1989)-ABS('Signal Verification1'!AG1990)&gt;Constants!$B$14,IF(AND(ABS(MAX('Signal Verification0'!AG1790:AG1990)-'Signal Verification0'!AG1990)&lt;Constants!$B$15,ABS(MIN('Signal Verification0'!AG1790:AG1990)-'Signal Verification0'!AG1990)&lt;Constants!$B$15),2,IF(D1990&gt;0,1,0)),IF(D1990&gt;0,1,0)),IF(ABS('Signal Verification1'!AG1989)-ABS('Signal Verification0'!AG1990)&gt;Constants!$B$14,IF(AND(ABS(MAX('Signal Verification1'!AG1790:AG1990)-'Signal Verification1'!AG1990)&lt;Constants!$B$15,ABS(MIN('Signal Verification1'!AG1790:AG1990)-'Signal Verification1'!AG1990)&lt;Constants!$B$15),2,IF(D1990&gt;0,1,0)),IF(D1990&gt;0,1,0))),IF(D1990&gt;0,1,0))</f>
        <v>0</v>
      </c>
      <c r="D1990">
        <f>IF(C1989=2,ROUND(5*1000/Constants!$B$11,0),IF(D1989&gt;0,D1989-1,0))</f>
        <v>0</v>
      </c>
      <c r="E1990">
        <f>IF(COUNTIF($D$3:D1990,2)&gt;(Constants!$B$16*(1000/150)),2,0)</f>
        <v>0</v>
      </c>
      <c r="F1990">
        <f t="shared" si="31"/>
        <v>0</v>
      </c>
      <c r="G1990">
        <f>IF(ABS('Signal Verification0'!AT1990-'Signal Verification1'!AT1990)&gt;Constants!$B$17,2,IF(H1990&gt;0,1,0))</f>
        <v>0</v>
      </c>
      <c r="H1990">
        <f>IF(G1989=2,ROUND(Constants!$B$18*(1000/150),0),IF(H1989&gt;0,H1989-1,0))</f>
        <v>0</v>
      </c>
    </row>
    <row r="1991" spans="1:8">
      <c r="A1991">
        <v>1988</v>
      </c>
      <c r="B1991">
        <f>IF(SIGN('Signal Verification0'!AQ1991)=SIGN('Signal Verification1'!AQ1991),IF(COUNTIF(B1984:B1990,2)&gt;0,1,0),2)</f>
        <v>0</v>
      </c>
      <c r="C1991">
        <f>IF(AND(ABS('Signal Verification0'!AG1991)&gt;0,ABS('Signal Verification1'!AG1991)&gt;0),IF('Signal Verification0'!AG1991&gt;'Signal Verification1'!AG1991,IF(ABS('Signal Verification0'!AG1990)-ABS('Signal Verification1'!AG1991)&gt;Constants!$B$14,IF(AND(ABS(MAX('Signal Verification0'!AG1791:AG1991)-'Signal Verification0'!AG1991)&lt;Constants!$B$15,ABS(MIN('Signal Verification0'!AG1791:AG1991)-'Signal Verification0'!AG1991)&lt;Constants!$B$15),2,IF(D1991&gt;0,1,0)),IF(D1991&gt;0,1,0)),IF(ABS('Signal Verification1'!AG1990)-ABS('Signal Verification0'!AG1991)&gt;Constants!$B$14,IF(AND(ABS(MAX('Signal Verification1'!AG1791:AG1991)-'Signal Verification1'!AG1991)&lt;Constants!$B$15,ABS(MIN('Signal Verification1'!AG1791:AG1991)-'Signal Verification1'!AG1991)&lt;Constants!$B$15),2,IF(D1991&gt;0,1,0)),IF(D1991&gt;0,1,0))),IF(D1991&gt;0,1,0))</f>
        <v>0</v>
      </c>
      <c r="D1991">
        <f>IF(C1990=2,ROUND(5*1000/Constants!$B$11,0),IF(D1990&gt;0,D1990-1,0))</f>
        <v>0</v>
      </c>
      <c r="E1991">
        <f>IF(COUNTIF($D$3:D1991,2)&gt;(Constants!$B$16*(1000/150)),2,0)</f>
        <v>0</v>
      </c>
      <c r="F1991">
        <f t="shared" si="31"/>
        <v>0</v>
      </c>
      <c r="G1991">
        <f>IF(ABS('Signal Verification0'!AT1991-'Signal Verification1'!AT1991)&gt;Constants!$B$17,2,IF(H1991&gt;0,1,0))</f>
        <v>0</v>
      </c>
      <c r="H1991">
        <f>IF(G1990=2,ROUND(Constants!$B$18*(1000/150),0),IF(H1990&gt;0,H1990-1,0))</f>
        <v>0</v>
      </c>
    </row>
    <row r="1992" spans="1:8">
      <c r="A1992">
        <v>1989</v>
      </c>
      <c r="B1992">
        <f>IF(SIGN('Signal Verification0'!AQ1992)=SIGN('Signal Verification1'!AQ1992),IF(COUNTIF(B1985:B1991,2)&gt;0,1,0),2)</f>
        <v>0</v>
      </c>
      <c r="C1992">
        <f>IF(AND(ABS('Signal Verification0'!AG1992)&gt;0,ABS('Signal Verification1'!AG1992)&gt;0),IF('Signal Verification0'!AG1992&gt;'Signal Verification1'!AG1992,IF(ABS('Signal Verification0'!AG1991)-ABS('Signal Verification1'!AG1992)&gt;Constants!$B$14,IF(AND(ABS(MAX('Signal Verification0'!AG1792:AG1992)-'Signal Verification0'!AG1992)&lt;Constants!$B$15,ABS(MIN('Signal Verification0'!AG1792:AG1992)-'Signal Verification0'!AG1992)&lt;Constants!$B$15),2,IF(D1992&gt;0,1,0)),IF(D1992&gt;0,1,0)),IF(ABS('Signal Verification1'!AG1991)-ABS('Signal Verification0'!AG1992)&gt;Constants!$B$14,IF(AND(ABS(MAX('Signal Verification1'!AG1792:AG1992)-'Signal Verification1'!AG1992)&lt;Constants!$B$15,ABS(MIN('Signal Verification1'!AG1792:AG1992)-'Signal Verification1'!AG1992)&lt;Constants!$B$15),2,IF(D1992&gt;0,1,0)),IF(D1992&gt;0,1,0))),IF(D1992&gt;0,1,0))</f>
        <v>0</v>
      </c>
      <c r="D1992">
        <f>IF(C1991=2,ROUND(5*1000/Constants!$B$11,0),IF(D1991&gt;0,D1991-1,0))</f>
        <v>0</v>
      </c>
      <c r="E1992">
        <f>IF(COUNTIF($D$3:D1992,2)&gt;(Constants!$B$16*(1000/150)),2,0)</f>
        <v>0</v>
      </c>
      <c r="F1992">
        <f t="shared" si="31"/>
        <v>0</v>
      </c>
      <c r="G1992">
        <f>IF(ABS('Signal Verification0'!AT1992-'Signal Verification1'!AT1992)&gt;Constants!$B$17,2,IF(H1992&gt;0,1,0))</f>
        <v>0</v>
      </c>
      <c r="H1992">
        <f>IF(G1991=2,ROUND(Constants!$B$18*(1000/150),0),IF(H1991&gt;0,H1991-1,0))</f>
        <v>0</v>
      </c>
    </row>
    <row r="1993" spans="1:8">
      <c r="A1993">
        <v>1990</v>
      </c>
      <c r="B1993">
        <f>IF(SIGN('Signal Verification0'!AQ1993)=SIGN('Signal Verification1'!AQ1993),IF(COUNTIF(B1986:B1992,2)&gt;0,1,0),2)</f>
        <v>0</v>
      </c>
      <c r="C1993">
        <f>IF(AND(ABS('Signal Verification0'!AG1993)&gt;0,ABS('Signal Verification1'!AG1993)&gt;0),IF('Signal Verification0'!AG1993&gt;'Signal Verification1'!AG1993,IF(ABS('Signal Verification0'!AG1992)-ABS('Signal Verification1'!AG1993)&gt;Constants!$B$14,IF(AND(ABS(MAX('Signal Verification0'!AG1793:AG1993)-'Signal Verification0'!AG1993)&lt;Constants!$B$15,ABS(MIN('Signal Verification0'!AG1793:AG1993)-'Signal Verification0'!AG1993)&lt;Constants!$B$15),2,IF(D1993&gt;0,1,0)),IF(D1993&gt;0,1,0)),IF(ABS('Signal Verification1'!AG1992)-ABS('Signal Verification0'!AG1993)&gt;Constants!$B$14,IF(AND(ABS(MAX('Signal Verification1'!AG1793:AG1993)-'Signal Verification1'!AG1993)&lt;Constants!$B$15,ABS(MIN('Signal Verification1'!AG1793:AG1993)-'Signal Verification1'!AG1993)&lt;Constants!$B$15),2,IF(D1993&gt;0,1,0)),IF(D1993&gt;0,1,0))),IF(D1993&gt;0,1,0))</f>
        <v>0</v>
      </c>
      <c r="D1993">
        <f>IF(C1992=2,ROUND(5*1000/Constants!$B$11,0),IF(D1992&gt;0,D1992-1,0))</f>
        <v>0</v>
      </c>
      <c r="E1993">
        <f>IF(COUNTIF($D$3:D1993,2)&gt;(Constants!$B$16*(1000/150)),2,0)</f>
        <v>0</v>
      </c>
      <c r="F1993">
        <f t="shared" si="31"/>
        <v>0</v>
      </c>
      <c r="G1993">
        <f>IF(ABS('Signal Verification0'!AT1993-'Signal Verification1'!AT1993)&gt;Constants!$B$17,2,IF(H1993&gt;0,1,0))</f>
        <v>0</v>
      </c>
      <c r="H1993">
        <f>IF(G1992=2,ROUND(Constants!$B$18*(1000/150),0),IF(H1992&gt;0,H1992-1,0))</f>
        <v>0</v>
      </c>
    </row>
    <row r="1994" spans="1:8">
      <c r="A1994">
        <v>1991</v>
      </c>
      <c r="B1994">
        <f>IF(SIGN('Signal Verification0'!AQ1994)=SIGN('Signal Verification1'!AQ1994),IF(COUNTIF(B1987:B1993,2)&gt;0,1,0),2)</f>
        <v>0</v>
      </c>
      <c r="C1994">
        <f>IF(AND(ABS('Signal Verification0'!AG1994)&gt;0,ABS('Signal Verification1'!AG1994)&gt;0),IF('Signal Verification0'!AG1994&gt;'Signal Verification1'!AG1994,IF(ABS('Signal Verification0'!AG1993)-ABS('Signal Verification1'!AG1994)&gt;Constants!$B$14,IF(AND(ABS(MAX('Signal Verification0'!AG1794:AG1994)-'Signal Verification0'!AG1994)&lt;Constants!$B$15,ABS(MIN('Signal Verification0'!AG1794:AG1994)-'Signal Verification0'!AG1994)&lt;Constants!$B$15),2,IF(D1994&gt;0,1,0)),IF(D1994&gt;0,1,0)),IF(ABS('Signal Verification1'!AG1993)-ABS('Signal Verification0'!AG1994)&gt;Constants!$B$14,IF(AND(ABS(MAX('Signal Verification1'!AG1794:AG1994)-'Signal Verification1'!AG1994)&lt;Constants!$B$15,ABS(MIN('Signal Verification1'!AG1794:AG1994)-'Signal Verification1'!AG1994)&lt;Constants!$B$15),2,IF(D1994&gt;0,1,0)),IF(D1994&gt;0,1,0))),IF(D1994&gt;0,1,0))</f>
        <v>0</v>
      </c>
      <c r="D1994">
        <f>IF(C1993=2,ROUND(5*1000/Constants!$B$11,0),IF(D1993&gt;0,D1993-1,0))</f>
        <v>0</v>
      </c>
      <c r="E1994">
        <f>IF(COUNTIF($D$3:D1994,2)&gt;(Constants!$B$16*(1000/150)),2,0)</f>
        <v>0</v>
      </c>
      <c r="F1994">
        <f t="shared" si="31"/>
        <v>0</v>
      </c>
      <c r="G1994">
        <f>IF(ABS('Signal Verification0'!AT1994-'Signal Verification1'!AT1994)&gt;Constants!$B$17,2,IF(H1994&gt;0,1,0))</f>
        <v>0</v>
      </c>
      <c r="H1994">
        <f>IF(G1993=2,ROUND(Constants!$B$18*(1000/150),0),IF(H1993&gt;0,H1993-1,0))</f>
        <v>0</v>
      </c>
    </row>
    <row r="1995" spans="1:8">
      <c r="A1995">
        <v>1992</v>
      </c>
      <c r="B1995">
        <f>IF(SIGN('Signal Verification0'!AQ1995)=SIGN('Signal Verification1'!AQ1995),IF(COUNTIF(B1988:B1994,2)&gt;0,1,0),2)</f>
        <v>0</v>
      </c>
      <c r="C1995">
        <f>IF(AND(ABS('Signal Verification0'!AG1995)&gt;0,ABS('Signal Verification1'!AG1995)&gt;0),IF('Signal Verification0'!AG1995&gt;'Signal Verification1'!AG1995,IF(ABS('Signal Verification0'!AG1994)-ABS('Signal Verification1'!AG1995)&gt;Constants!$B$14,IF(AND(ABS(MAX('Signal Verification0'!AG1795:AG1995)-'Signal Verification0'!AG1995)&lt;Constants!$B$15,ABS(MIN('Signal Verification0'!AG1795:AG1995)-'Signal Verification0'!AG1995)&lt;Constants!$B$15),2,IF(D1995&gt;0,1,0)),IF(D1995&gt;0,1,0)),IF(ABS('Signal Verification1'!AG1994)-ABS('Signal Verification0'!AG1995)&gt;Constants!$B$14,IF(AND(ABS(MAX('Signal Verification1'!AG1795:AG1995)-'Signal Verification1'!AG1995)&lt;Constants!$B$15,ABS(MIN('Signal Verification1'!AG1795:AG1995)-'Signal Verification1'!AG1995)&lt;Constants!$B$15),2,IF(D1995&gt;0,1,0)),IF(D1995&gt;0,1,0))),IF(D1995&gt;0,1,0))</f>
        <v>0</v>
      </c>
      <c r="D1995">
        <f>IF(C1994=2,ROUND(5*1000/Constants!$B$11,0),IF(D1994&gt;0,D1994-1,0))</f>
        <v>0</v>
      </c>
      <c r="E1995">
        <f>IF(COUNTIF($D$3:D1995,2)&gt;(Constants!$B$16*(1000/150)),2,0)</f>
        <v>0</v>
      </c>
      <c r="F1995">
        <f t="shared" si="31"/>
        <v>0</v>
      </c>
      <c r="G1995">
        <f>IF(ABS('Signal Verification0'!AT1995-'Signal Verification1'!AT1995)&gt;Constants!$B$17,2,IF(H1995&gt;0,1,0))</f>
        <v>0</v>
      </c>
      <c r="H1995">
        <f>IF(G1994=2,ROUND(Constants!$B$18*(1000/150),0),IF(H1994&gt;0,H1994-1,0))</f>
        <v>0</v>
      </c>
    </row>
    <row r="1996" spans="1:8">
      <c r="A1996">
        <v>1993</v>
      </c>
      <c r="B1996">
        <f>IF(SIGN('Signal Verification0'!AQ1996)=SIGN('Signal Verification1'!AQ1996),IF(COUNTIF(B1989:B1995,2)&gt;0,1,0),2)</f>
        <v>0</v>
      </c>
      <c r="C1996">
        <f>IF(AND(ABS('Signal Verification0'!AG1996)&gt;0,ABS('Signal Verification1'!AG1996)&gt;0),IF('Signal Verification0'!AG1996&gt;'Signal Verification1'!AG1996,IF(ABS('Signal Verification0'!AG1995)-ABS('Signal Verification1'!AG1996)&gt;Constants!$B$14,IF(AND(ABS(MAX('Signal Verification0'!AG1796:AG1996)-'Signal Verification0'!AG1996)&lt;Constants!$B$15,ABS(MIN('Signal Verification0'!AG1796:AG1996)-'Signal Verification0'!AG1996)&lt;Constants!$B$15),2,IF(D1996&gt;0,1,0)),IF(D1996&gt;0,1,0)),IF(ABS('Signal Verification1'!AG1995)-ABS('Signal Verification0'!AG1996)&gt;Constants!$B$14,IF(AND(ABS(MAX('Signal Verification1'!AG1796:AG1996)-'Signal Verification1'!AG1996)&lt;Constants!$B$15,ABS(MIN('Signal Verification1'!AG1796:AG1996)-'Signal Verification1'!AG1996)&lt;Constants!$B$15),2,IF(D1996&gt;0,1,0)),IF(D1996&gt;0,1,0))),IF(D1996&gt;0,1,0))</f>
        <v>0</v>
      </c>
      <c r="D1996">
        <f>IF(C1995=2,ROUND(5*1000/Constants!$B$11,0),IF(D1995&gt;0,D1995-1,0))</f>
        <v>0</v>
      </c>
      <c r="E1996">
        <f>IF(COUNTIF($D$3:D1996,2)&gt;(Constants!$B$16*(1000/150)),2,0)</f>
        <v>0</v>
      </c>
      <c r="F1996">
        <f t="shared" si="31"/>
        <v>0</v>
      </c>
      <c r="G1996">
        <f>IF(ABS('Signal Verification0'!AT1996-'Signal Verification1'!AT1996)&gt;Constants!$B$17,2,IF(H1996&gt;0,1,0))</f>
        <v>0</v>
      </c>
      <c r="H1996">
        <f>IF(G1995=2,ROUND(Constants!$B$18*(1000/150),0),IF(H1995&gt;0,H1995-1,0))</f>
        <v>0</v>
      </c>
    </row>
    <row r="1997" spans="1:8">
      <c r="A1997">
        <v>1994</v>
      </c>
      <c r="B1997">
        <f>IF(SIGN('Signal Verification0'!AQ1997)=SIGN('Signal Verification1'!AQ1997),IF(COUNTIF(B1990:B1996,2)&gt;0,1,0),2)</f>
        <v>0</v>
      </c>
      <c r="C1997">
        <f>IF(AND(ABS('Signal Verification0'!AG1997)&gt;0,ABS('Signal Verification1'!AG1997)&gt;0),IF('Signal Verification0'!AG1997&gt;'Signal Verification1'!AG1997,IF(ABS('Signal Verification0'!AG1996)-ABS('Signal Verification1'!AG1997)&gt;Constants!$B$14,IF(AND(ABS(MAX('Signal Verification0'!AG1797:AG1997)-'Signal Verification0'!AG1997)&lt;Constants!$B$15,ABS(MIN('Signal Verification0'!AG1797:AG1997)-'Signal Verification0'!AG1997)&lt;Constants!$B$15),2,IF(D1997&gt;0,1,0)),IF(D1997&gt;0,1,0)),IF(ABS('Signal Verification1'!AG1996)-ABS('Signal Verification0'!AG1997)&gt;Constants!$B$14,IF(AND(ABS(MAX('Signal Verification1'!AG1797:AG1997)-'Signal Verification1'!AG1997)&lt;Constants!$B$15,ABS(MIN('Signal Verification1'!AG1797:AG1997)-'Signal Verification1'!AG1997)&lt;Constants!$B$15),2,IF(D1997&gt;0,1,0)),IF(D1997&gt;0,1,0))),IF(D1997&gt;0,1,0))</f>
        <v>0</v>
      </c>
      <c r="D1997">
        <f>IF(C1996=2,ROUND(5*1000/Constants!$B$11,0),IF(D1996&gt;0,D1996-1,0))</f>
        <v>0</v>
      </c>
      <c r="E1997">
        <f>IF(COUNTIF($D$3:D1997,2)&gt;(Constants!$B$16*(1000/150)),2,0)</f>
        <v>0</v>
      </c>
      <c r="F1997">
        <f t="shared" si="31"/>
        <v>0</v>
      </c>
      <c r="G1997">
        <f>IF(ABS('Signal Verification0'!AT1997-'Signal Verification1'!AT1997)&gt;Constants!$B$17,2,IF(H1997&gt;0,1,0))</f>
        <v>0</v>
      </c>
      <c r="H1997">
        <f>IF(G1996=2,ROUND(Constants!$B$18*(1000/150),0),IF(H1996&gt;0,H1996-1,0))</f>
        <v>0</v>
      </c>
    </row>
    <row r="1998" spans="1:8">
      <c r="A1998">
        <v>1995</v>
      </c>
      <c r="B1998">
        <f>IF(SIGN('Signal Verification0'!AQ1998)=SIGN('Signal Verification1'!AQ1998),IF(COUNTIF(B1991:B1997,2)&gt;0,1,0),2)</f>
        <v>0</v>
      </c>
      <c r="C1998">
        <f>IF(AND(ABS('Signal Verification0'!AG1998)&gt;0,ABS('Signal Verification1'!AG1998)&gt;0),IF('Signal Verification0'!AG1998&gt;'Signal Verification1'!AG1998,IF(ABS('Signal Verification0'!AG1997)-ABS('Signal Verification1'!AG1998)&gt;Constants!$B$14,IF(AND(ABS(MAX('Signal Verification0'!AG1798:AG1998)-'Signal Verification0'!AG1998)&lt;Constants!$B$15,ABS(MIN('Signal Verification0'!AG1798:AG1998)-'Signal Verification0'!AG1998)&lt;Constants!$B$15),2,IF(D1998&gt;0,1,0)),IF(D1998&gt;0,1,0)),IF(ABS('Signal Verification1'!AG1997)-ABS('Signal Verification0'!AG1998)&gt;Constants!$B$14,IF(AND(ABS(MAX('Signal Verification1'!AG1798:AG1998)-'Signal Verification1'!AG1998)&lt;Constants!$B$15,ABS(MIN('Signal Verification1'!AG1798:AG1998)-'Signal Verification1'!AG1998)&lt;Constants!$B$15),2,IF(D1998&gt;0,1,0)),IF(D1998&gt;0,1,0))),IF(D1998&gt;0,1,0))</f>
        <v>0</v>
      </c>
      <c r="D1998">
        <f>IF(C1997=2,ROUND(5*1000/Constants!$B$11,0),IF(D1997&gt;0,D1997-1,0))</f>
        <v>0</v>
      </c>
      <c r="E1998">
        <f>IF(COUNTIF($D$3:D1998,2)&gt;(Constants!$B$16*(1000/150)),2,0)</f>
        <v>0</v>
      </c>
      <c r="F1998">
        <f t="shared" si="31"/>
        <v>0</v>
      </c>
      <c r="G1998">
        <f>IF(ABS('Signal Verification0'!AT1998-'Signal Verification1'!AT1998)&gt;Constants!$B$17,2,IF(H1998&gt;0,1,0))</f>
        <v>0</v>
      </c>
      <c r="H1998">
        <f>IF(G1997=2,ROUND(Constants!$B$18*(1000/150),0),IF(H1997&gt;0,H1997-1,0))</f>
        <v>0</v>
      </c>
    </row>
    <row r="1999" spans="1:8">
      <c r="A1999">
        <v>1996</v>
      </c>
      <c r="B1999">
        <f>IF(SIGN('Signal Verification0'!AQ1999)=SIGN('Signal Verification1'!AQ1999),IF(COUNTIF(B1992:B1998,2)&gt;0,1,0),2)</f>
        <v>0</v>
      </c>
      <c r="C1999">
        <f>IF(AND(ABS('Signal Verification0'!AG1999)&gt;0,ABS('Signal Verification1'!AG1999)&gt;0),IF('Signal Verification0'!AG1999&gt;'Signal Verification1'!AG1999,IF(ABS('Signal Verification0'!AG1998)-ABS('Signal Verification1'!AG1999)&gt;Constants!$B$14,IF(AND(ABS(MAX('Signal Verification0'!AG1799:AG1999)-'Signal Verification0'!AG1999)&lt;Constants!$B$15,ABS(MIN('Signal Verification0'!AG1799:AG1999)-'Signal Verification0'!AG1999)&lt;Constants!$B$15),2,IF(D1999&gt;0,1,0)),IF(D1999&gt;0,1,0)),IF(ABS('Signal Verification1'!AG1998)-ABS('Signal Verification0'!AG1999)&gt;Constants!$B$14,IF(AND(ABS(MAX('Signal Verification1'!AG1799:AG1999)-'Signal Verification1'!AG1999)&lt;Constants!$B$15,ABS(MIN('Signal Verification1'!AG1799:AG1999)-'Signal Verification1'!AG1999)&lt;Constants!$B$15),2,IF(D1999&gt;0,1,0)),IF(D1999&gt;0,1,0))),IF(D1999&gt;0,1,0))</f>
        <v>0</v>
      </c>
      <c r="D1999">
        <f>IF(C1998=2,ROUND(5*1000/Constants!$B$11,0),IF(D1998&gt;0,D1998-1,0))</f>
        <v>0</v>
      </c>
      <c r="E1999">
        <f>IF(COUNTIF($D$3:D1999,2)&gt;(Constants!$B$16*(1000/150)),2,0)</f>
        <v>0</v>
      </c>
      <c r="F1999">
        <f t="shared" si="31"/>
        <v>0</v>
      </c>
      <c r="G1999">
        <f>IF(ABS('Signal Verification0'!AT1999-'Signal Verification1'!AT1999)&gt;Constants!$B$17,2,IF(H1999&gt;0,1,0))</f>
        <v>0</v>
      </c>
      <c r="H1999">
        <f>IF(G1998=2,ROUND(Constants!$B$18*(1000/150),0),IF(H1998&gt;0,H1998-1,0))</f>
        <v>0</v>
      </c>
    </row>
    <row r="2000" spans="1:8">
      <c r="A2000">
        <v>1997</v>
      </c>
      <c r="B2000">
        <f>IF(SIGN('Signal Verification0'!AQ2000)=SIGN('Signal Verification1'!AQ2000),IF(COUNTIF(B1993:B1999,2)&gt;0,1,0),2)</f>
        <v>0</v>
      </c>
      <c r="C2000">
        <f>IF(AND(ABS('Signal Verification0'!AG2000)&gt;0,ABS('Signal Verification1'!AG2000)&gt;0),IF('Signal Verification0'!AG2000&gt;'Signal Verification1'!AG2000,IF(ABS('Signal Verification0'!AG1999)-ABS('Signal Verification1'!AG2000)&gt;Constants!$B$14,IF(AND(ABS(MAX('Signal Verification0'!AG1800:AG2000)-'Signal Verification0'!AG2000)&lt;Constants!$B$15,ABS(MIN('Signal Verification0'!AG1800:AG2000)-'Signal Verification0'!AG2000)&lt;Constants!$B$15),2,IF(D2000&gt;0,1,0)),IF(D2000&gt;0,1,0)),IF(ABS('Signal Verification1'!AG1999)-ABS('Signal Verification0'!AG2000)&gt;Constants!$B$14,IF(AND(ABS(MAX('Signal Verification1'!AG1800:AG2000)-'Signal Verification1'!AG2000)&lt;Constants!$B$15,ABS(MIN('Signal Verification1'!AG1800:AG2000)-'Signal Verification1'!AG2000)&lt;Constants!$B$15),2,IF(D2000&gt;0,1,0)),IF(D2000&gt;0,1,0))),IF(D2000&gt;0,1,0))</f>
        <v>0</v>
      </c>
      <c r="D2000">
        <f>IF(C1999=2,ROUND(5*1000/Constants!$B$11,0),IF(D1999&gt;0,D1999-1,0))</f>
        <v>0</v>
      </c>
      <c r="E2000">
        <f>IF(COUNTIF($D$3:D2000,2)&gt;(Constants!$B$16*(1000/150)),2,0)</f>
        <v>0</v>
      </c>
      <c r="F2000">
        <f t="shared" si="31"/>
        <v>0</v>
      </c>
      <c r="G2000">
        <f>IF(ABS('Signal Verification0'!AT2000-'Signal Verification1'!AT2000)&gt;Constants!$B$17,2,IF(H2000&gt;0,1,0))</f>
        <v>0</v>
      </c>
      <c r="H2000">
        <f>IF(G1999=2,ROUND(Constants!$B$18*(1000/150),0),IF(H1999&gt;0,H1999-1,0))</f>
        <v>0</v>
      </c>
    </row>
    <row r="2001" spans="1:8">
      <c r="A2001">
        <v>1998</v>
      </c>
      <c r="B2001">
        <f>IF(SIGN('Signal Verification0'!AQ2001)=SIGN('Signal Verification1'!AQ2001),IF(COUNTIF(B1994:B2000,2)&gt;0,1,0),2)</f>
        <v>0</v>
      </c>
      <c r="C2001">
        <f>IF(AND(ABS('Signal Verification0'!AG2001)&gt;0,ABS('Signal Verification1'!AG2001)&gt;0),IF('Signal Verification0'!AG2001&gt;'Signal Verification1'!AG2001,IF(ABS('Signal Verification0'!AG2000)-ABS('Signal Verification1'!AG2001)&gt;Constants!$B$14,IF(AND(ABS(MAX('Signal Verification0'!AG1801:AG2001)-'Signal Verification0'!AG2001)&lt;Constants!$B$15,ABS(MIN('Signal Verification0'!AG1801:AG2001)-'Signal Verification0'!AG2001)&lt;Constants!$B$15),2,IF(D2001&gt;0,1,0)),IF(D2001&gt;0,1,0)),IF(ABS('Signal Verification1'!AG2000)-ABS('Signal Verification0'!AG2001)&gt;Constants!$B$14,IF(AND(ABS(MAX('Signal Verification1'!AG1801:AG2001)-'Signal Verification1'!AG2001)&lt;Constants!$B$15,ABS(MIN('Signal Verification1'!AG1801:AG2001)-'Signal Verification1'!AG2001)&lt;Constants!$B$15),2,IF(D2001&gt;0,1,0)),IF(D2001&gt;0,1,0))),IF(D2001&gt;0,1,0))</f>
        <v>0</v>
      </c>
      <c r="D2001">
        <f>IF(C2000=2,ROUND(5*1000/Constants!$B$11,0),IF(D2000&gt;0,D2000-1,0))</f>
        <v>0</v>
      </c>
      <c r="E2001">
        <f>IF(COUNTIF($D$3:D2001,2)&gt;(Constants!$B$16*(1000/150)),2,0)</f>
        <v>0</v>
      </c>
      <c r="F2001">
        <f t="shared" si="31"/>
        <v>0</v>
      </c>
      <c r="G2001">
        <f>IF(ABS('Signal Verification0'!AT2001-'Signal Verification1'!AT2001)&gt;Constants!$B$17,2,IF(H2001&gt;0,1,0))</f>
        <v>0</v>
      </c>
      <c r="H2001">
        <f>IF(G2000=2,ROUND(Constants!$B$18*(1000/150),0),IF(H2000&gt;0,H2000-1,0))</f>
        <v>0</v>
      </c>
    </row>
    <row r="2002" spans="1:8">
      <c r="A2002">
        <v>1999</v>
      </c>
      <c r="B2002">
        <f>IF(SIGN('Signal Verification0'!AQ2002)=SIGN('Signal Verification1'!AQ2002),IF(COUNTIF(B1995:B2001,2)&gt;0,1,0),2)</f>
        <v>0</v>
      </c>
      <c r="C2002">
        <f>IF(AND(ABS('Signal Verification0'!AG2002)&gt;0,ABS('Signal Verification1'!AG2002)&gt;0),IF('Signal Verification0'!AG2002&gt;'Signal Verification1'!AG2002,IF(ABS('Signal Verification0'!AG2001)-ABS('Signal Verification1'!AG2002)&gt;Constants!$B$14,IF(AND(ABS(MAX('Signal Verification0'!AG1802:AG2002)-'Signal Verification0'!AG2002)&lt;Constants!$B$15,ABS(MIN('Signal Verification0'!AG1802:AG2002)-'Signal Verification0'!AG2002)&lt;Constants!$B$15),2,IF(D2002&gt;0,1,0)),IF(D2002&gt;0,1,0)),IF(ABS('Signal Verification1'!AG2001)-ABS('Signal Verification0'!AG2002)&gt;Constants!$B$14,IF(AND(ABS(MAX('Signal Verification1'!AG1802:AG2002)-'Signal Verification1'!AG2002)&lt;Constants!$B$15,ABS(MIN('Signal Verification1'!AG1802:AG2002)-'Signal Verification1'!AG2002)&lt;Constants!$B$15),2,IF(D2002&gt;0,1,0)),IF(D2002&gt;0,1,0))),IF(D2002&gt;0,1,0))</f>
        <v>0</v>
      </c>
      <c r="D2002">
        <f>IF(C2001=2,ROUND(5*1000/Constants!$B$11,0),IF(D2001&gt;0,D2001-1,0))</f>
        <v>0</v>
      </c>
      <c r="E2002">
        <f>IF(COUNTIF($D$3:D2002,2)&gt;(Constants!$B$16*(1000/150)),2,0)</f>
        <v>0</v>
      </c>
      <c r="F2002">
        <f t="shared" si="31"/>
        <v>0</v>
      </c>
      <c r="G2002">
        <f>IF(ABS('Signal Verification0'!AT2002-'Signal Verification1'!AT2002)&gt;Constants!$B$17,2,IF(H2002&gt;0,1,0))</f>
        <v>0</v>
      </c>
      <c r="H2002">
        <f>IF(G2001=2,ROUND(Constants!$B$18*(1000/150),0),IF(H2001&gt;0,H2001-1,0))</f>
        <v>0</v>
      </c>
    </row>
    <row r="2003" spans="1:8">
      <c r="A2003">
        <v>2000</v>
      </c>
      <c r="B2003">
        <f>IF(SIGN('Signal Verification0'!AQ2003)=SIGN('Signal Verification1'!AQ2003),IF(COUNTIF(B1996:B2002,2)&gt;0,1,0),2)</f>
        <v>0</v>
      </c>
      <c r="C2003">
        <f>IF(AND(ABS('Signal Verification0'!AG2003)&gt;0,ABS('Signal Verification1'!AG2003)&gt;0),IF('Signal Verification0'!AG2003&gt;'Signal Verification1'!AG2003,IF(ABS('Signal Verification0'!AG2002)-ABS('Signal Verification1'!AG2003)&gt;Constants!$B$14,IF(AND(ABS(MAX('Signal Verification0'!AG1803:AG2003)-'Signal Verification0'!AG2003)&lt;Constants!$B$15,ABS(MIN('Signal Verification0'!AG1803:AG2003)-'Signal Verification0'!AG2003)&lt;Constants!$B$15),2,IF(D2003&gt;0,1,0)),IF(D2003&gt;0,1,0)),IF(ABS('Signal Verification1'!AG2002)-ABS('Signal Verification0'!AG2003)&gt;Constants!$B$14,IF(AND(ABS(MAX('Signal Verification1'!AG1803:AG2003)-'Signal Verification1'!AG2003)&lt;Constants!$B$15,ABS(MIN('Signal Verification1'!AG1803:AG2003)-'Signal Verification1'!AG2003)&lt;Constants!$B$15),2,IF(D2003&gt;0,1,0)),IF(D2003&gt;0,1,0))),IF(D2003&gt;0,1,0))</f>
        <v>0</v>
      </c>
      <c r="D2003">
        <f>IF(C2002=2,ROUND(5*1000/Constants!$B$11,0),IF(D2002&gt;0,D2002-1,0))</f>
        <v>0</v>
      </c>
      <c r="E2003">
        <f>IF(COUNTIF($D$3:D2003,2)&gt;(Constants!$B$16*(1000/150)),2,0)</f>
        <v>0</v>
      </c>
      <c r="F2003">
        <f t="shared" si="31"/>
        <v>0</v>
      </c>
      <c r="G2003">
        <f>IF(ABS('Signal Verification0'!AT2003-'Signal Verification1'!AT2003)&gt;Constants!$B$17,2,IF(H2003&gt;0,1,0))</f>
        <v>0</v>
      </c>
      <c r="H2003">
        <f>IF(G2002=2,ROUND(Constants!$B$18*(1000/150),0),IF(H2002&gt;0,H2002-1,0))</f>
        <v>0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K42"/>
  <sheetViews>
    <sheetView workbookViewId="0">
      <selection activeCell="N53" sqref="N53"/>
    </sheetView>
  </sheetViews>
  <sheetFormatPr defaultColWidth="9" defaultRowHeight="13.8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45</v>
      </c>
      <c r="C2">
        <v>44</v>
      </c>
      <c r="D2">
        <v>41</v>
      </c>
      <c r="E2">
        <v>41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>
      <c r="A3">
        <v>2</v>
      </c>
      <c r="B3">
        <v>45</v>
      </c>
      <c r="C3">
        <v>45</v>
      </c>
      <c r="D3">
        <v>41</v>
      </c>
      <c r="E3">
        <v>42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</row>
    <row r="4" spans="1:11">
      <c r="A4">
        <v>3</v>
      </c>
      <c r="B4">
        <v>47</v>
      </c>
      <c r="C4">
        <v>47</v>
      </c>
      <c r="D4">
        <v>44</v>
      </c>
      <c r="E4">
        <v>44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</row>
    <row r="5" spans="1:11">
      <c r="A5">
        <v>4</v>
      </c>
      <c r="B5">
        <v>49</v>
      </c>
      <c r="C5">
        <v>48</v>
      </c>
      <c r="D5">
        <v>46</v>
      </c>
      <c r="E5">
        <v>47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</row>
    <row r="6" spans="1:11">
      <c r="A6">
        <v>5</v>
      </c>
      <c r="B6">
        <v>50</v>
      </c>
      <c r="C6">
        <v>51</v>
      </c>
      <c r="D6">
        <v>48</v>
      </c>
      <c r="E6">
        <v>47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</row>
    <row r="7" spans="1:11">
      <c r="A7">
        <v>6</v>
      </c>
      <c r="B7">
        <v>52</v>
      </c>
      <c r="C7">
        <v>53</v>
      </c>
      <c r="D7">
        <v>50</v>
      </c>
      <c r="E7">
        <v>51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</row>
    <row r="8" spans="1:11">
      <c r="A8">
        <v>7</v>
      </c>
      <c r="B8">
        <v>52</v>
      </c>
      <c r="C8">
        <v>53</v>
      </c>
      <c r="D8">
        <v>52</v>
      </c>
      <c r="E8">
        <v>52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</row>
    <row r="9" spans="1:11">
      <c r="A9">
        <v>8</v>
      </c>
      <c r="B9">
        <v>54</v>
      </c>
      <c r="C9">
        <v>54</v>
      </c>
      <c r="D9">
        <v>53</v>
      </c>
      <c r="E9">
        <v>52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</row>
    <row r="10" spans="1:11">
      <c r="A10">
        <v>9</v>
      </c>
      <c r="B10">
        <v>57</v>
      </c>
      <c r="C10">
        <v>57</v>
      </c>
      <c r="D10">
        <v>53</v>
      </c>
      <c r="E10">
        <v>52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>
      <c r="A11">
        <v>10</v>
      </c>
      <c r="B11">
        <v>58</v>
      </c>
      <c r="C11">
        <v>58</v>
      </c>
      <c r="D11">
        <v>55</v>
      </c>
      <c r="E11">
        <v>56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</row>
    <row r="12" spans="1:11">
      <c r="A12">
        <v>11</v>
      </c>
      <c r="B12">
        <v>56</v>
      </c>
      <c r="C12">
        <v>57</v>
      </c>
      <c r="D12">
        <v>54</v>
      </c>
      <c r="E12">
        <v>55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</row>
    <row r="13" spans="1:11">
      <c r="A13">
        <v>12</v>
      </c>
      <c r="B13">
        <v>54</v>
      </c>
      <c r="C13">
        <v>53</v>
      </c>
      <c r="D13">
        <v>53</v>
      </c>
      <c r="E13">
        <v>54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</row>
    <row r="14" spans="1:11">
      <c r="A14">
        <v>13</v>
      </c>
      <c r="B14">
        <v>52</v>
      </c>
      <c r="C14">
        <v>51</v>
      </c>
      <c r="D14">
        <v>50</v>
      </c>
      <c r="E14">
        <v>50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</row>
    <row r="15" spans="1:11">
      <c r="A15">
        <v>14</v>
      </c>
      <c r="B15">
        <v>48</v>
      </c>
      <c r="C15">
        <v>48</v>
      </c>
      <c r="D15">
        <v>46</v>
      </c>
      <c r="E15">
        <v>47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>
      <c r="A16">
        <v>15</v>
      </c>
      <c r="B16">
        <v>48</v>
      </c>
      <c r="C16">
        <v>48</v>
      </c>
      <c r="D16">
        <v>42</v>
      </c>
      <c r="E16">
        <v>42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>
      <c r="A17">
        <v>16</v>
      </c>
      <c r="B17">
        <v>45</v>
      </c>
      <c r="C17">
        <v>44</v>
      </c>
      <c r="D17">
        <v>39</v>
      </c>
      <c r="E17">
        <v>40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</row>
    <row r="18" spans="1:11">
      <c r="A18">
        <v>17</v>
      </c>
      <c r="B18">
        <v>41</v>
      </c>
      <c r="C18">
        <v>41</v>
      </c>
      <c r="D18">
        <v>39</v>
      </c>
      <c r="E18">
        <v>38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>
      <c r="A19">
        <v>18</v>
      </c>
      <c r="B19">
        <v>38</v>
      </c>
      <c r="C19">
        <v>38</v>
      </c>
      <c r="D19">
        <v>38</v>
      </c>
      <c r="E19">
        <v>38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</row>
    <row r="20" spans="1:11">
      <c r="A20">
        <v>19</v>
      </c>
      <c r="B20">
        <v>38</v>
      </c>
      <c r="C20">
        <v>39</v>
      </c>
      <c r="D20">
        <v>34</v>
      </c>
      <c r="E20">
        <v>33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>
      <c r="A21">
        <v>20</v>
      </c>
      <c r="B21">
        <v>37</v>
      </c>
      <c r="C21">
        <v>38</v>
      </c>
      <c r="D21">
        <v>33</v>
      </c>
      <c r="E21">
        <v>33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</row>
    <row r="22" spans="1:11">
      <c r="A22">
        <v>21</v>
      </c>
      <c r="B22">
        <v>33</v>
      </c>
      <c r="C22">
        <v>33</v>
      </c>
      <c r="D22">
        <v>33</v>
      </c>
      <c r="E22">
        <v>32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</row>
    <row r="23" spans="1:11">
      <c r="A23">
        <v>22</v>
      </c>
      <c r="B23">
        <v>30</v>
      </c>
      <c r="C23">
        <v>29</v>
      </c>
      <c r="D23">
        <v>32</v>
      </c>
      <c r="E23">
        <v>33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</row>
    <row r="24" spans="1:11">
      <c r="A24">
        <v>23</v>
      </c>
      <c r="B24">
        <v>27</v>
      </c>
      <c r="C24">
        <v>26</v>
      </c>
      <c r="D24">
        <v>32</v>
      </c>
      <c r="E24">
        <v>31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</row>
    <row r="25" spans="1:11">
      <c r="A25">
        <v>24</v>
      </c>
      <c r="B25">
        <v>26</v>
      </c>
      <c r="C25">
        <v>26</v>
      </c>
      <c r="D25">
        <v>32</v>
      </c>
      <c r="E25">
        <v>33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</row>
    <row r="26" spans="1:11">
      <c r="A26">
        <v>25</v>
      </c>
      <c r="B26">
        <v>24</v>
      </c>
      <c r="C26">
        <v>24</v>
      </c>
      <c r="D26">
        <v>32</v>
      </c>
      <c r="E26">
        <v>32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</row>
    <row r="27" spans="1:11">
      <c r="A27">
        <v>26</v>
      </c>
      <c r="B27">
        <v>24</v>
      </c>
      <c r="C27">
        <v>25</v>
      </c>
      <c r="D27">
        <v>28</v>
      </c>
      <c r="E27">
        <v>29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</row>
    <row r="28" spans="1:11">
      <c r="A28">
        <v>27</v>
      </c>
      <c r="B28">
        <v>23</v>
      </c>
      <c r="C28">
        <v>24</v>
      </c>
      <c r="D28">
        <v>26</v>
      </c>
      <c r="E28">
        <v>26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</row>
    <row r="29" spans="1:11">
      <c r="A29">
        <v>28</v>
      </c>
      <c r="B29">
        <v>22</v>
      </c>
      <c r="C29">
        <v>21</v>
      </c>
      <c r="D29">
        <v>23</v>
      </c>
      <c r="E29">
        <v>23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</row>
    <row r="30" spans="1:11">
      <c r="A30">
        <v>29</v>
      </c>
      <c r="B30">
        <v>22</v>
      </c>
      <c r="C30">
        <v>22</v>
      </c>
      <c r="D30">
        <v>22</v>
      </c>
      <c r="E30">
        <v>22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</row>
    <row r="31" spans="1:11">
      <c r="A31">
        <v>30</v>
      </c>
      <c r="B31">
        <v>18</v>
      </c>
      <c r="C31">
        <v>18</v>
      </c>
      <c r="D31">
        <v>22</v>
      </c>
      <c r="E31">
        <v>21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</row>
    <row r="32" spans="1:11">
      <c r="A32">
        <v>31</v>
      </c>
      <c r="B32">
        <v>15</v>
      </c>
      <c r="C32">
        <v>14</v>
      </c>
      <c r="D32">
        <v>22</v>
      </c>
      <c r="E32">
        <v>23</v>
      </c>
      <c r="F32">
        <v>0</v>
      </c>
      <c r="G32">
        <v>0</v>
      </c>
      <c r="H32">
        <v>1</v>
      </c>
      <c r="I32">
        <v>1</v>
      </c>
      <c r="J32">
        <v>0</v>
      </c>
      <c r="K32">
        <v>1</v>
      </c>
    </row>
    <row r="33" spans="1:11">
      <c r="A33">
        <v>32</v>
      </c>
      <c r="B33">
        <v>11</v>
      </c>
      <c r="C33">
        <v>12</v>
      </c>
      <c r="D33">
        <v>19</v>
      </c>
      <c r="E33">
        <v>18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</row>
    <row r="34" spans="1:11">
      <c r="A34">
        <v>33</v>
      </c>
      <c r="B34">
        <v>11</v>
      </c>
      <c r="C34">
        <v>10</v>
      </c>
      <c r="D34">
        <v>15</v>
      </c>
      <c r="E34">
        <v>14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</row>
    <row r="35" spans="1:11">
      <c r="A35">
        <v>34</v>
      </c>
      <c r="B35">
        <v>7</v>
      </c>
      <c r="C35">
        <v>6</v>
      </c>
      <c r="D35">
        <v>12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>
        <v>35</v>
      </c>
      <c r="B36">
        <v>5</v>
      </c>
      <c r="C36">
        <v>4</v>
      </c>
      <c r="D36">
        <v>9</v>
      </c>
      <c r="E36">
        <v>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>
        <v>36</v>
      </c>
      <c r="B37">
        <v>4</v>
      </c>
      <c r="C37">
        <v>3</v>
      </c>
      <c r="D37">
        <v>5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>
        <v>37</v>
      </c>
      <c r="B38">
        <v>1</v>
      </c>
      <c r="C38">
        <v>2</v>
      </c>
      <c r="D38">
        <v>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>
        <v>38</v>
      </c>
      <c r="B39">
        <v>0</v>
      </c>
      <c r="C39">
        <v>1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K32"/>
  <sheetViews>
    <sheetView workbookViewId="0">
      <selection activeCell="P24" sqref="P24"/>
    </sheetView>
  </sheetViews>
  <sheetFormatPr defaultColWidth="9" defaultRowHeight="13.8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3</v>
      </c>
      <c r="C2">
        <v>4</v>
      </c>
      <c r="D2">
        <v>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2</v>
      </c>
      <c r="B3">
        <v>2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3</v>
      </c>
      <c r="B4">
        <v>2</v>
      </c>
      <c r="C4">
        <v>1</v>
      </c>
      <c r="D4">
        <v>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>
        <v>4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>
        <v>5</v>
      </c>
      <c r="B6">
        <v>0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K26"/>
  <sheetViews>
    <sheetView workbookViewId="0">
      <selection activeCell="I33" sqref="I33"/>
    </sheetView>
  </sheetViews>
  <sheetFormatPr defaultColWidth="9" defaultRowHeight="13.85"/>
  <cols>
    <col min="2" max="5" width="12.4247787610619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2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K38"/>
  <sheetViews>
    <sheetView workbookViewId="0">
      <selection activeCell="D41" sqref="D41"/>
    </sheetView>
  </sheetViews>
  <sheetFormatPr defaultColWidth="9" defaultRowHeight="13.8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0</v>
      </c>
      <c r="C2">
        <v>0</v>
      </c>
      <c r="D2">
        <v>0</v>
      </c>
      <c r="E2">
        <v>0</v>
      </c>
      <c r="F2">
        <v>5</v>
      </c>
      <c r="G2">
        <v>2</v>
      </c>
      <c r="H2">
        <v>1</v>
      </c>
      <c r="I2">
        <v>4</v>
      </c>
      <c r="J2">
        <v>2</v>
      </c>
      <c r="K2">
        <v>5</v>
      </c>
    </row>
    <row r="3" spans="1:11">
      <c r="A3">
        <v>2</v>
      </c>
      <c r="B3">
        <v>62</v>
      </c>
      <c r="C3">
        <v>62</v>
      </c>
      <c r="D3">
        <v>8</v>
      </c>
      <c r="E3">
        <v>8</v>
      </c>
      <c r="F3">
        <v>1</v>
      </c>
      <c r="G3">
        <v>3</v>
      </c>
      <c r="H3">
        <v>5</v>
      </c>
      <c r="I3">
        <v>1</v>
      </c>
      <c r="J3">
        <v>2</v>
      </c>
      <c r="K3">
        <v>3</v>
      </c>
    </row>
    <row r="4" spans="1:11">
      <c r="A4">
        <v>3</v>
      </c>
      <c r="B4">
        <v>69</v>
      </c>
      <c r="C4">
        <v>69</v>
      </c>
      <c r="D4">
        <v>15</v>
      </c>
      <c r="E4">
        <v>15</v>
      </c>
      <c r="F4">
        <v>1</v>
      </c>
      <c r="G4">
        <v>4</v>
      </c>
      <c r="H4">
        <v>1</v>
      </c>
      <c r="I4">
        <v>5</v>
      </c>
      <c r="J4">
        <v>2</v>
      </c>
      <c r="K4">
        <v>3</v>
      </c>
    </row>
    <row r="5" spans="1:11">
      <c r="A5">
        <v>4</v>
      </c>
      <c r="B5">
        <v>73</v>
      </c>
      <c r="C5">
        <v>73</v>
      </c>
      <c r="D5">
        <v>18</v>
      </c>
      <c r="E5">
        <v>18</v>
      </c>
      <c r="F5">
        <v>5</v>
      </c>
      <c r="G5">
        <v>1</v>
      </c>
      <c r="H5">
        <v>5</v>
      </c>
      <c r="I5">
        <v>4</v>
      </c>
      <c r="J5">
        <v>1</v>
      </c>
      <c r="K5">
        <v>5</v>
      </c>
    </row>
    <row r="6" spans="1:11">
      <c r="A6">
        <v>5</v>
      </c>
      <c r="B6">
        <v>74</v>
      </c>
      <c r="C6">
        <v>74</v>
      </c>
      <c r="D6">
        <v>27</v>
      </c>
      <c r="E6">
        <v>27</v>
      </c>
      <c r="F6">
        <v>5</v>
      </c>
      <c r="G6">
        <v>3</v>
      </c>
      <c r="H6">
        <v>1</v>
      </c>
      <c r="I6">
        <v>5</v>
      </c>
      <c r="J6">
        <v>4</v>
      </c>
      <c r="K6">
        <v>1</v>
      </c>
    </row>
    <row r="7" spans="1:11">
      <c r="A7">
        <v>6</v>
      </c>
      <c r="B7">
        <v>79</v>
      </c>
      <c r="C7">
        <v>79</v>
      </c>
      <c r="D7">
        <v>37</v>
      </c>
      <c r="E7">
        <v>37</v>
      </c>
      <c r="F7">
        <v>1</v>
      </c>
      <c r="G7">
        <v>2</v>
      </c>
      <c r="H7">
        <v>1</v>
      </c>
      <c r="I7">
        <v>1</v>
      </c>
      <c r="J7">
        <v>5</v>
      </c>
      <c r="K7">
        <v>2</v>
      </c>
    </row>
    <row r="8" spans="1:11">
      <c r="A8">
        <v>7</v>
      </c>
      <c r="B8">
        <v>84</v>
      </c>
      <c r="C8">
        <v>84</v>
      </c>
      <c r="D8">
        <v>40</v>
      </c>
      <c r="E8">
        <v>40</v>
      </c>
      <c r="F8">
        <v>2</v>
      </c>
      <c r="G8">
        <v>3</v>
      </c>
      <c r="H8">
        <v>3</v>
      </c>
      <c r="I8">
        <v>4</v>
      </c>
      <c r="J8">
        <v>3</v>
      </c>
      <c r="K8">
        <v>5</v>
      </c>
    </row>
    <row r="9" spans="1:11">
      <c r="A9">
        <v>8</v>
      </c>
      <c r="B9">
        <v>92</v>
      </c>
      <c r="C9">
        <v>92</v>
      </c>
      <c r="D9">
        <v>49</v>
      </c>
      <c r="E9">
        <v>49</v>
      </c>
      <c r="F9">
        <v>4</v>
      </c>
      <c r="G9">
        <v>3</v>
      </c>
      <c r="H9">
        <v>1</v>
      </c>
      <c r="I9">
        <v>4</v>
      </c>
      <c r="J9">
        <v>1</v>
      </c>
      <c r="K9">
        <v>5</v>
      </c>
    </row>
    <row r="10" spans="1:11">
      <c r="A10">
        <v>9</v>
      </c>
      <c r="B10">
        <v>98</v>
      </c>
      <c r="C10">
        <v>98</v>
      </c>
      <c r="D10">
        <v>53</v>
      </c>
      <c r="E10">
        <v>53</v>
      </c>
      <c r="F10">
        <v>5</v>
      </c>
      <c r="G10">
        <v>5</v>
      </c>
      <c r="H10">
        <v>2</v>
      </c>
      <c r="I10">
        <v>1</v>
      </c>
      <c r="J10">
        <v>5</v>
      </c>
      <c r="K10">
        <v>4</v>
      </c>
    </row>
    <row r="11" spans="1:11">
      <c r="A11">
        <v>10</v>
      </c>
      <c r="B11">
        <v>105</v>
      </c>
      <c r="C11">
        <v>105</v>
      </c>
      <c r="D11">
        <v>56</v>
      </c>
      <c r="E11">
        <v>56</v>
      </c>
      <c r="F11">
        <v>5</v>
      </c>
      <c r="G11">
        <v>5</v>
      </c>
      <c r="H11">
        <v>1</v>
      </c>
      <c r="I11">
        <v>1</v>
      </c>
      <c r="J11">
        <v>3</v>
      </c>
      <c r="K11">
        <v>3</v>
      </c>
    </row>
    <row r="12" spans="1:11">
      <c r="A12">
        <v>11</v>
      </c>
      <c r="B12">
        <v>113</v>
      </c>
      <c r="C12">
        <v>113</v>
      </c>
      <c r="D12">
        <v>65</v>
      </c>
      <c r="E12">
        <v>65</v>
      </c>
      <c r="F12">
        <v>5</v>
      </c>
      <c r="G12">
        <v>1</v>
      </c>
      <c r="H12">
        <v>1</v>
      </c>
      <c r="I12">
        <v>1</v>
      </c>
      <c r="J12">
        <v>1</v>
      </c>
      <c r="K12">
        <v>5</v>
      </c>
    </row>
    <row r="13" spans="1:11">
      <c r="A13">
        <v>12</v>
      </c>
      <c r="B13">
        <v>120</v>
      </c>
      <c r="C13">
        <v>120</v>
      </c>
      <c r="D13">
        <v>66</v>
      </c>
      <c r="E13">
        <v>66</v>
      </c>
      <c r="F13">
        <v>1</v>
      </c>
      <c r="G13">
        <v>1</v>
      </c>
      <c r="H13">
        <v>3</v>
      </c>
      <c r="I13">
        <v>1</v>
      </c>
      <c r="J13">
        <v>5</v>
      </c>
      <c r="K13">
        <v>5</v>
      </c>
    </row>
    <row r="14" spans="1:11">
      <c r="A14">
        <v>13</v>
      </c>
      <c r="B14">
        <v>125</v>
      </c>
      <c r="C14">
        <v>125</v>
      </c>
      <c r="D14">
        <v>74</v>
      </c>
      <c r="E14">
        <v>74</v>
      </c>
      <c r="F14">
        <v>1</v>
      </c>
      <c r="G14">
        <v>1</v>
      </c>
      <c r="H14">
        <v>3</v>
      </c>
      <c r="I14">
        <v>4</v>
      </c>
      <c r="J14">
        <v>3</v>
      </c>
      <c r="K14">
        <v>5</v>
      </c>
    </row>
    <row r="15" spans="1:11">
      <c r="A15">
        <v>14</v>
      </c>
      <c r="B15">
        <v>133</v>
      </c>
      <c r="C15">
        <v>133</v>
      </c>
      <c r="D15">
        <v>79</v>
      </c>
      <c r="E15">
        <v>79</v>
      </c>
      <c r="F15">
        <v>2</v>
      </c>
      <c r="G15">
        <v>1</v>
      </c>
      <c r="H15">
        <v>3</v>
      </c>
      <c r="I15">
        <v>5</v>
      </c>
      <c r="J15">
        <v>3</v>
      </c>
      <c r="K15">
        <v>3</v>
      </c>
    </row>
    <row r="16" spans="1:11">
      <c r="A16">
        <v>15</v>
      </c>
      <c r="B16">
        <v>136</v>
      </c>
      <c r="C16">
        <v>136</v>
      </c>
      <c r="D16">
        <v>86</v>
      </c>
      <c r="E16">
        <v>86</v>
      </c>
      <c r="F16">
        <v>5</v>
      </c>
      <c r="G16">
        <v>5</v>
      </c>
      <c r="H16">
        <v>5</v>
      </c>
      <c r="I16">
        <v>2</v>
      </c>
      <c r="J16">
        <v>3</v>
      </c>
      <c r="K16">
        <v>1</v>
      </c>
    </row>
    <row r="17" spans="1:11">
      <c r="A17">
        <v>16</v>
      </c>
      <c r="B17">
        <v>145</v>
      </c>
      <c r="C17">
        <v>145</v>
      </c>
      <c r="D17">
        <v>95</v>
      </c>
      <c r="E17">
        <v>95</v>
      </c>
      <c r="F17">
        <v>3</v>
      </c>
      <c r="G17">
        <v>4</v>
      </c>
      <c r="H17">
        <v>5</v>
      </c>
      <c r="I17">
        <v>1</v>
      </c>
      <c r="J17">
        <v>2</v>
      </c>
      <c r="K17">
        <v>4</v>
      </c>
    </row>
    <row r="18" spans="1:11">
      <c r="A18">
        <v>17</v>
      </c>
      <c r="B18">
        <v>147</v>
      </c>
      <c r="C18">
        <v>147</v>
      </c>
      <c r="D18">
        <v>105</v>
      </c>
      <c r="E18">
        <v>105</v>
      </c>
      <c r="F18">
        <v>2</v>
      </c>
      <c r="G18">
        <v>3</v>
      </c>
      <c r="H18">
        <v>5</v>
      </c>
      <c r="I18">
        <v>2</v>
      </c>
      <c r="J18">
        <v>3</v>
      </c>
      <c r="K18">
        <v>1</v>
      </c>
    </row>
    <row r="19" spans="1:11">
      <c r="A19">
        <v>18</v>
      </c>
      <c r="B19">
        <v>152</v>
      </c>
      <c r="C19">
        <v>152</v>
      </c>
      <c r="D19">
        <v>113</v>
      </c>
      <c r="E19">
        <v>113</v>
      </c>
      <c r="F19">
        <v>5</v>
      </c>
      <c r="G19">
        <v>1</v>
      </c>
      <c r="H19">
        <v>2</v>
      </c>
      <c r="I19">
        <v>4</v>
      </c>
      <c r="J19">
        <v>3</v>
      </c>
      <c r="K19">
        <v>5</v>
      </c>
    </row>
    <row r="20" spans="1:11">
      <c r="A20">
        <v>19</v>
      </c>
      <c r="B20">
        <v>162</v>
      </c>
      <c r="C20">
        <v>162</v>
      </c>
      <c r="D20">
        <v>114</v>
      </c>
      <c r="E20">
        <v>114</v>
      </c>
      <c r="F20">
        <v>1</v>
      </c>
      <c r="G20">
        <v>5</v>
      </c>
      <c r="H20">
        <v>3</v>
      </c>
      <c r="I20">
        <v>4</v>
      </c>
      <c r="J20">
        <v>1</v>
      </c>
      <c r="K20">
        <v>5</v>
      </c>
    </row>
    <row r="21" spans="1:11">
      <c r="A21">
        <v>20</v>
      </c>
      <c r="B21">
        <v>165</v>
      </c>
      <c r="C21">
        <v>165</v>
      </c>
      <c r="D21">
        <v>124</v>
      </c>
      <c r="E21">
        <v>124</v>
      </c>
      <c r="F21">
        <v>2</v>
      </c>
      <c r="G21">
        <v>1</v>
      </c>
      <c r="H21">
        <v>2</v>
      </c>
      <c r="I21">
        <v>3</v>
      </c>
      <c r="J21">
        <v>4</v>
      </c>
      <c r="K21">
        <v>5</v>
      </c>
    </row>
    <row r="22" spans="1:11">
      <c r="A22">
        <v>21</v>
      </c>
      <c r="B22">
        <v>168</v>
      </c>
      <c r="C22">
        <v>168</v>
      </c>
      <c r="D22">
        <v>126</v>
      </c>
      <c r="E22">
        <v>126</v>
      </c>
      <c r="F22">
        <v>5</v>
      </c>
      <c r="G22">
        <v>5</v>
      </c>
      <c r="H22">
        <v>4</v>
      </c>
      <c r="I22">
        <v>1</v>
      </c>
      <c r="J22">
        <v>4</v>
      </c>
      <c r="K22">
        <v>4</v>
      </c>
    </row>
    <row r="23" spans="1:11">
      <c r="A23">
        <v>22</v>
      </c>
      <c r="B23">
        <v>177</v>
      </c>
      <c r="C23">
        <v>177</v>
      </c>
      <c r="D23">
        <v>176</v>
      </c>
      <c r="E23">
        <v>176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</row>
    <row r="24" spans="1:11">
      <c r="A24">
        <v>23</v>
      </c>
      <c r="B24">
        <v>180</v>
      </c>
      <c r="C24">
        <v>180</v>
      </c>
      <c r="D24">
        <v>185</v>
      </c>
      <c r="E24">
        <v>185</v>
      </c>
      <c r="F24">
        <v>5</v>
      </c>
      <c r="G24">
        <v>4</v>
      </c>
      <c r="H24">
        <v>5</v>
      </c>
      <c r="I24">
        <v>4</v>
      </c>
      <c r="J24">
        <v>4</v>
      </c>
      <c r="K24">
        <v>5</v>
      </c>
    </row>
    <row r="25" spans="1:11">
      <c r="A25">
        <v>24</v>
      </c>
      <c r="B25">
        <v>188</v>
      </c>
      <c r="C25">
        <v>188</v>
      </c>
      <c r="D25">
        <v>198</v>
      </c>
      <c r="E25">
        <v>198</v>
      </c>
      <c r="F25">
        <v>5</v>
      </c>
      <c r="G25">
        <v>5</v>
      </c>
      <c r="H25">
        <v>4</v>
      </c>
      <c r="I25">
        <v>3</v>
      </c>
      <c r="J25">
        <v>5</v>
      </c>
      <c r="K25">
        <v>5</v>
      </c>
    </row>
    <row r="26" spans="1:11">
      <c r="A26">
        <v>25</v>
      </c>
      <c r="B26">
        <v>197</v>
      </c>
      <c r="C26">
        <v>197</v>
      </c>
      <c r="D26">
        <v>210</v>
      </c>
      <c r="E26">
        <v>210</v>
      </c>
      <c r="F26">
        <v>2</v>
      </c>
      <c r="G26">
        <v>4</v>
      </c>
      <c r="H26">
        <v>1</v>
      </c>
      <c r="I26">
        <v>1</v>
      </c>
      <c r="J26">
        <v>1</v>
      </c>
      <c r="K26">
        <v>5</v>
      </c>
    </row>
    <row r="27" spans="1:11">
      <c r="A27">
        <v>26</v>
      </c>
      <c r="B27">
        <v>203</v>
      </c>
      <c r="C27">
        <v>203</v>
      </c>
      <c r="D27">
        <v>215</v>
      </c>
      <c r="E27">
        <v>215</v>
      </c>
      <c r="F27">
        <v>2</v>
      </c>
      <c r="G27">
        <v>5</v>
      </c>
      <c r="H27">
        <v>4</v>
      </c>
      <c r="I27">
        <v>2</v>
      </c>
      <c r="J27">
        <v>5</v>
      </c>
      <c r="K27">
        <v>4</v>
      </c>
    </row>
    <row r="28" spans="1:11">
      <c r="A28">
        <v>27</v>
      </c>
      <c r="B28">
        <v>204</v>
      </c>
      <c r="C28">
        <v>204</v>
      </c>
      <c r="D28">
        <v>220</v>
      </c>
      <c r="E28">
        <v>220</v>
      </c>
      <c r="F28">
        <v>2</v>
      </c>
      <c r="G28">
        <v>2</v>
      </c>
      <c r="H28">
        <v>2</v>
      </c>
      <c r="I28">
        <v>2</v>
      </c>
      <c r="J28">
        <v>4</v>
      </c>
      <c r="K28">
        <v>5</v>
      </c>
    </row>
    <row r="29" spans="1:11">
      <c r="A29">
        <v>28</v>
      </c>
      <c r="B29">
        <v>211</v>
      </c>
      <c r="C29">
        <v>211</v>
      </c>
      <c r="D29">
        <v>220</v>
      </c>
      <c r="E29">
        <v>220</v>
      </c>
      <c r="F29">
        <v>1</v>
      </c>
      <c r="G29">
        <v>2</v>
      </c>
      <c r="H29">
        <v>1</v>
      </c>
      <c r="I29">
        <v>3</v>
      </c>
      <c r="J29">
        <v>2</v>
      </c>
      <c r="K29">
        <v>2</v>
      </c>
    </row>
    <row r="30" spans="1:11">
      <c r="A30">
        <v>29</v>
      </c>
      <c r="B30">
        <v>213</v>
      </c>
      <c r="C30">
        <v>213</v>
      </c>
      <c r="D30">
        <v>230</v>
      </c>
      <c r="E30">
        <v>230</v>
      </c>
      <c r="F30">
        <v>4</v>
      </c>
      <c r="G30">
        <v>4</v>
      </c>
      <c r="H30">
        <v>3</v>
      </c>
      <c r="I30">
        <v>4</v>
      </c>
      <c r="J30">
        <v>5</v>
      </c>
      <c r="K30">
        <v>2</v>
      </c>
    </row>
    <row r="31" spans="1:11">
      <c r="A31">
        <v>30</v>
      </c>
      <c r="B31">
        <v>220</v>
      </c>
      <c r="C31">
        <v>220</v>
      </c>
      <c r="D31">
        <v>240</v>
      </c>
      <c r="E31">
        <v>240</v>
      </c>
      <c r="F31">
        <v>4</v>
      </c>
      <c r="G31">
        <v>2</v>
      </c>
      <c r="H31">
        <v>4</v>
      </c>
      <c r="I31">
        <v>5</v>
      </c>
      <c r="J31">
        <v>5</v>
      </c>
      <c r="K31">
        <v>3</v>
      </c>
    </row>
    <row r="32" spans="1:11">
      <c r="A32">
        <v>31</v>
      </c>
      <c r="B32">
        <v>223</v>
      </c>
      <c r="C32">
        <v>223</v>
      </c>
      <c r="D32">
        <v>240</v>
      </c>
      <c r="E32">
        <v>240</v>
      </c>
      <c r="F32">
        <v>1</v>
      </c>
      <c r="G32">
        <v>5</v>
      </c>
      <c r="H32">
        <v>1</v>
      </c>
      <c r="I32">
        <v>1</v>
      </c>
      <c r="J32">
        <v>4</v>
      </c>
      <c r="K32">
        <v>2</v>
      </c>
    </row>
    <row r="33" spans="1:11">
      <c r="A33">
        <v>32</v>
      </c>
      <c r="B33">
        <v>224</v>
      </c>
      <c r="C33">
        <v>224</v>
      </c>
      <c r="D33">
        <v>240</v>
      </c>
      <c r="E33">
        <v>240</v>
      </c>
      <c r="F33">
        <v>5</v>
      </c>
      <c r="G33">
        <v>1</v>
      </c>
      <c r="H33">
        <v>3</v>
      </c>
      <c r="I33">
        <v>2</v>
      </c>
      <c r="J33">
        <v>2</v>
      </c>
      <c r="K33">
        <v>4</v>
      </c>
    </row>
    <row r="34" spans="1:11">
      <c r="A34">
        <v>33</v>
      </c>
      <c r="B34">
        <v>234</v>
      </c>
      <c r="C34">
        <v>234</v>
      </c>
      <c r="D34">
        <v>245</v>
      </c>
      <c r="E34">
        <v>245</v>
      </c>
      <c r="F34">
        <v>4</v>
      </c>
      <c r="G34">
        <v>1</v>
      </c>
      <c r="H34">
        <v>2</v>
      </c>
      <c r="I34">
        <v>2</v>
      </c>
      <c r="J34">
        <v>2</v>
      </c>
      <c r="K34">
        <v>1</v>
      </c>
    </row>
    <row r="35" spans="1:11">
      <c r="A35">
        <v>34</v>
      </c>
      <c r="B35">
        <v>238</v>
      </c>
      <c r="C35">
        <v>238</v>
      </c>
      <c r="D35">
        <v>246</v>
      </c>
      <c r="E35">
        <v>246</v>
      </c>
      <c r="F35">
        <v>5</v>
      </c>
      <c r="G35">
        <v>1</v>
      </c>
      <c r="H35">
        <v>5</v>
      </c>
      <c r="I35">
        <v>3</v>
      </c>
      <c r="J35">
        <v>5</v>
      </c>
      <c r="K35">
        <v>5</v>
      </c>
    </row>
    <row r="36" spans="1:11">
      <c r="A36">
        <v>35</v>
      </c>
      <c r="B36">
        <v>246</v>
      </c>
      <c r="C36">
        <v>246</v>
      </c>
      <c r="D36">
        <v>246</v>
      </c>
      <c r="E36">
        <v>246</v>
      </c>
      <c r="F36">
        <v>3</v>
      </c>
      <c r="G36">
        <v>5</v>
      </c>
      <c r="H36">
        <v>1</v>
      </c>
      <c r="I36">
        <v>5</v>
      </c>
      <c r="J36">
        <v>1</v>
      </c>
      <c r="K36">
        <v>2</v>
      </c>
    </row>
    <row r="37" spans="1:11">
      <c r="A37">
        <v>36</v>
      </c>
      <c r="B37">
        <v>255</v>
      </c>
      <c r="C37">
        <v>255</v>
      </c>
      <c r="D37">
        <v>251</v>
      </c>
      <c r="E37">
        <v>251</v>
      </c>
      <c r="F37">
        <v>5</v>
      </c>
      <c r="G37">
        <v>5</v>
      </c>
      <c r="H37">
        <v>4</v>
      </c>
      <c r="I37">
        <v>3</v>
      </c>
      <c r="J37">
        <v>5</v>
      </c>
      <c r="K37">
        <v>5</v>
      </c>
    </row>
    <row r="38" spans="1:11">
      <c r="A38">
        <v>37</v>
      </c>
      <c r="B38">
        <v>257</v>
      </c>
      <c r="C38">
        <v>257</v>
      </c>
      <c r="D38">
        <v>260</v>
      </c>
      <c r="E38">
        <v>260</v>
      </c>
      <c r="F38">
        <v>2</v>
      </c>
      <c r="G38">
        <v>4</v>
      </c>
      <c r="H38">
        <v>1</v>
      </c>
      <c r="I38">
        <v>1</v>
      </c>
      <c r="J38">
        <v>1</v>
      </c>
      <c r="K38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Signals</vt:lpstr>
      <vt:lpstr>Constants</vt:lpstr>
      <vt:lpstr>Signal Verification0</vt:lpstr>
      <vt:lpstr>Signal Verification1</vt:lpstr>
      <vt:lpstr>Verifications</vt:lpstr>
      <vt:lpstr>Verification 4</vt:lpstr>
      <vt:lpstr>Verification 2</vt:lpstr>
      <vt:lpstr>Verification3</vt:lpstr>
      <vt:lpstr>Verification 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2021-02-11T17:31:00Z</dcterms:created>
  <dc:creator>Marcus Hanikat</dc:creator>
  <cp:lastModifiedBy>Fanchao Chen</cp:lastModifiedBy>
  <cp:lastPrinted>2021-02-28T11:10:00Z</cp:lastPrinted>
  <dcterms:modified xsi:type="dcterms:W3CDTF">2022-10-08T05:20:58Z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27E5B474CE4F41B68659F4B729A7778A</vt:lpwstr>
  </property>
  <property fmtid="{D5CDD505-2E9C-101B-9397-08002B2CF9AE}" pid="3" name="KSOProductBuildVer">
    <vt:lpwstr>2052-11.1.0.12358</vt:lpwstr>
  </property>
</Properties>
</file>